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EF3767B6-904B-461A-A91C-CC1411D9DEEB}" xr6:coauthVersionLast="45" xr6:coauthVersionMax="45" xr10:uidLastSave="{00000000-0000-0000-0000-000000000000}"/>
  <bookViews>
    <workbookView xWindow="-120" yWindow="-120" windowWidth="29040" windowHeight="15225" xr2:uid="{00000000-000D-0000-FFFF-FFFF00000000}"/>
  </bookViews>
  <sheets>
    <sheet name="Hitter Ranks" sheetId="16" r:id="rId1"/>
    <sheet name="Pitcher Ranks" sheetId="18" r:id="rId2"/>
    <sheet name="HITTER" sheetId="25" r:id="rId3"/>
    <sheet name="PITCHER" sheetId="26" r:id="rId4"/>
  </sheets>
  <definedNames>
    <definedName name="AverageReplPlayerCount">#REF!</definedName>
    <definedName name="DH">#REF!</definedName>
    <definedName name="Dollar_Value_of_Drafted_Hitters">#REF!</definedName>
    <definedName name="Dollar_Value_of_Drafted_Pitchers">#REF!</definedName>
    <definedName name="Dollar_Value_Per_Hitter_SGP">#REF!</definedName>
    <definedName name="Dollar_Value_Per_Pitcher_SGP">#REF!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FanGraphs_Leaderboard__10" localSheetId="3" hidden="1">PITCHER!$A$1:$Y$756</definedName>
    <definedName name="FanGraphs_Leaderboard__9" localSheetId="2" hidden="1">HITTER!$A$1:$W$962</definedName>
    <definedName name="H_2BCOL">#REF!</definedName>
    <definedName name="H_3BCOL">#REF!</definedName>
    <definedName name="H_ABCOL">#REF!</definedName>
    <definedName name="H_BBCOL">#REF!</definedName>
    <definedName name="H_CSCOL">#REF!</definedName>
    <definedName name="H_HBPCOL">#REF!</definedName>
    <definedName name="H_HCOL">#REF!</definedName>
    <definedName name="H_HRCOL">#REF!</definedName>
    <definedName name="H_PACOL">#REF!</definedName>
    <definedName name="H_PLAYERIDCOL">#REF!</definedName>
    <definedName name="H_RBICOL">#REF!</definedName>
    <definedName name="H_RCOL">#REF!</definedName>
    <definedName name="H_SBCOL">#REF!</definedName>
    <definedName name="H_SOCOL">#REF!</definedName>
    <definedName name="IDSYSTEM">#REF!</definedName>
    <definedName name="IDSYSTEMS">#REF!</definedName>
    <definedName name="LEAGUE">#REF!</definedName>
    <definedName name="League_Hitting_Budget">#REF!</definedName>
    <definedName name="League_Pitching_Budget">#REF!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WHIP">#REF!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P_BBCOL">#REF!</definedName>
    <definedName name="P_ERCOL">#REF!</definedName>
    <definedName name="P_HCOL">#REF!</definedName>
    <definedName name="P_HRCOL">#REF!</definedName>
    <definedName name="P_IPCOL">#REF!</definedName>
    <definedName name="P_PLAYERIDCOL">#REF!</definedName>
    <definedName name="P_SOCOL">#REF!</definedName>
    <definedName name="P_SVCOL">#REF!</definedName>
    <definedName name="P_WCOL">#REF!</definedName>
    <definedName name="Remaining_Dollar_Value_per_Hitter_SGP">#REF!</definedName>
    <definedName name="Remaining_Dollar_Value_Per_Pitcher_SGP">#REF!</definedName>
    <definedName name="Remaining_Hitters_to_be_Drafted">#REF!</definedName>
    <definedName name="Remaining_League_Hitting_Budget">#REF!</definedName>
    <definedName name="Remaining_League_Pitching_Budget">#REF!</definedName>
    <definedName name="Remaining_Pitchers_to_be_Drafted">#REF!</definedName>
    <definedName name="SGP_AVG">#REF!</definedName>
    <definedName name="SGP_ERA">#REF!</definedName>
    <definedName name="SGP_HR">#REF!</definedName>
    <definedName name="SGP_K">#REF!</definedName>
    <definedName name="SGP_R">#REF!</definedName>
    <definedName name="SGP_RBI">#REF!</definedName>
    <definedName name="SGP_SB">#REF!</definedName>
    <definedName name="SGP_SV">#REF!</definedName>
    <definedName name="SGP_W">#REF!</definedName>
    <definedName name="SGP_WHIP">#REF!</definedName>
    <definedName name="TEAMNAME">#REF!</definedName>
    <definedName name="Total_Hitters_Drafted">#REF!</definedName>
    <definedName name="Total_Pitchers_Drafted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FanGraphs Leaderboard  9-f65abfce-9c3f-4c50-9e9d-96b547264e5c" name="FanGraphs Leaderboard  9" connection="FanGraphs Leaderboard (9)"/>
          <x15:modelTable id="FanGraphs Leaderboard  10-fef5b784-40f3-4cd7-bcd7-56031c79f7d3" name="FanGraphs Leaderboard  10" connection="FanGraphs Leaderboard (10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1" i="18" l="1"/>
  <c r="C71" i="18"/>
  <c r="D71" i="18"/>
  <c r="E71" i="18"/>
  <c r="F71" i="18"/>
  <c r="B891" i="18"/>
  <c r="C891" i="18"/>
  <c r="D891" i="18"/>
  <c r="E891" i="18"/>
  <c r="F891" i="18"/>
  <c r="B814" i="18"/>
  <c r="C814" i="18"/>
  <c r="D814" i="18"/>
  <c r="E814" i="18"/>
  <c r="F814" i="18"/>
  <c r="B815" i="18"/>
  <c r="C815" i="18"/>
  <c r="D815" i="18"/>
  <c r="E815" i="18"/>
  <c r="F815" i="18"/>
  <c r="B816" i="18"/>
  <c r="C816" i="18"/>
  <c r="D816" i="18"/>
  <c r="E816" i="18"/>
  <c r="F816" i="18"/>
  <c r="B817" i="18"/>
  <c r="C817" i="18"/>
  <c r="D817" i="18"/>
  <c r="E817" i="18"/>
  <c r="F817" i="18"/>
  <c r="B818" i="18"/>
  <c r="C818" i="18"/>
  <c r="D818" i="18"/>
  <c r="E818" i="18"/>
  <c r="F818" i="18"/>
  <c r="B58" i="18"/>
  <c r="C58" i="18"/>
  <c r="D58" i="18"/>
  <c r="E58" i="18"/>
  <c r="F58" i="18"/>
  <c r="B819" i="18"/>
  <c r="C819" i="18"/>
  <c r="D819" i="18"/>
  <c r="E819" i="18"/>
  <c r="F819" i="18"/>
  <c r="B820" i="18"/>
  <c r="C820" i="18"/>
  <c r="D820" i="18"/>
  <c r="E820" i="18"/>
  <c r="F820" i="18"/>
  <c r="B821" i="18"/>
  <c r="C821" i="18"/>
  <c r="D821" i="18"/>
  <c r="E821" i="18"/>
  <c r="F821" i="18"/>
  <c r="B366" i="18"/>
  <c r="C366" i="18"/>
  <c r="D366" i="18"/>
  <c r="E366" i="18"/>
  <c r="F366" i="18"/>
  <c r="B822" i="18"/>
  <c r="C822" i="18"/>
  <c r="D822" i="18"/>
  <c r="E822" i="18"/>
  <c r="F822" i="18"/>
  <c r="B823" i="18"/>
  <c r="C823" i="18"/>
  <c r="D823" i="18"/>
  <c r="E823" i="18"/>
  <c r="F823" i="18"/>
  <c r="B824" i="18"/>
  <c r="C824" i="18"/>
  <c r="D824" i="18"/>
  <c r="E824" i="18"/>
  <c r="F824" i="18"/>
  <c r="B14" i="18"/>
  <c r="C14" i="18"/>
  <c r="D14" i="18"/>
  <c r="E14" i="18"/>
  <c r="F14" i="18"/>
  <c r="B345" i="18"/>
  <c r="C345" i="18"/>
  <c r="D345" i="18"/>
  <c r="E345" i="18"/>
  <c r="F345" i="18"/>
  <c r="B825" i="18"/>
  <c r="C825" i="18"/>
  <c r="D825" i="18"/>
  <c r="E825" i="18"/>
  <c r="F825" i="18"/>
  <c r="B826" i="18"/>
  <c r="C826" i="18"/>
  <c r="D826" i="18"/>
  <c r="E826" i="18"/>
  <c r="F826" i="18"/>
  <c r="B208" i="18"/>
  <c r="C208" i="18"/>
  <c r="D208" i="18"/>
  <c r="E208" i="18"/>
  <c r="F208" i="18"/>
  <c r="B89" i="18"/>
  <c r="C89" i="18"/>
  <c r="D89" i="18"/>
  <c r="E89" i="18"/>
  <c r="F89" i="18"/>
  <c r="B827" i="18"/>
  <c r="C827" i="18"/>
  <c r="D827" i="18"/>
  <c r="E827" i="18"/>
  <c r="F827" i="18"/>
  <c r="B247" i="18"/>
  <c r="C247" i="18"/>
  <c r="D247" i="18"/>
  <c r="E247" i="18"/>
  <c r="F247" i="18"/>
  <c r="B356" i="18"/>
  <c r="C356" i="18"/>
  <c r="D356" i="18"/>
  <c r="E356" i="18"/>
  <c r="F356" i="18"/>
  <c r="B83" i="18"/>
  <c r="C83" i="18"/>
  <c r="D83" i="18"/>
  <c r="E83" i="18"/>
  <c r="F83" i="18"/>
  <c r="B828" i="18"/>
  <c r="C828" i="18"/>
  <c r="D828" i="18"/>
  <c r="E828" i="18"/>
  <c r="F828" i="18"/>
  <c r="B829" i="18"/>
  <c r="C829" i="18"/>
  <c r="D829" i="18"/>
  <c r="E829" i="18"/>
  <c r="F829" i="18"/>
  <c r="B830" i="18"/>
  <c r="C830" i="18"/>
  <c r="D830" i="18"/>
  <c r="E830" i="18"/>
  <c r="F830" i="18"/>
  <c r="B198" i="18"/>
  <c r="C198" i="18"/>
  <c r="D198" i="18"/>
  <c r="E198" i="18"/>
  <c r="F198" i="18"/>
  <c r="B831" i="18"/>
  <c r="C831" i="18"/>
  <c r="D831" i="18"/>
  <c r="E831" i="18"/>
  <c r="F831" i="18"/>
  <c r="B832" i="18"/>
  <c r="C832" i="18"/>
  <c r="D832" i="18"/>
  <c r="E832" i="18"/>
  <c r="F832" i="18"/>
  <c r="B84" i="18"/>
  <c r="C84" i="18"/>
  <c r="D84" i="18"/>
  <c r="E84" i="18"/>
  <c r="F84" i="18"/>
  <c r="B833" i="18"/>
  <c r="C833" i="18"/>
  <c r="D833" i="18"/>
  <c r="E833" i="18"/>
  <c r="F833" i="18"/>
  <c r="B834" i="18"/>
  <c r="C834" i="18"/>
  <c r="D834" i="18"/>
  <c r="E834" i="18"/>
  <c r="F834" i="18"/>
  <c r="B835" i="18"/>
  <c r="C835" i="18"/>
  <c r="D835" i="18"/>
  <c r="E835" i="18"/>
  <c r="F835" i="18"/>
  <c r="B133" i="18"/>
  <c r="C133" i="18"/>
  <c r="D133" i="18"/>
  <c r="E133" i="18"/>
  <c r="F133" i="18"/>
  <c r="B127" i="18"/>
  <c r="C127" i="18"/>
  <c r="D127" i="18"/>
  <c r="E127" i="18"/>
  <c r="F127" i="18"/>
  <c r="B938" i="18"/>
  <c r="C938" i="18"/>
  <c r="D938" i="18"/>
  <c r="E938" i="18"/>
  <c r="F938" i="18"/>
  <c r="B154" i="18"/>
  <c r="C154" i="18"/>
  <c r="D154" i="18"/>
  <c r="E154" i="18"/>
  <c r="F154" i="18"/>
  <c r="B836" i="18"/>
  <c r="C836" i="18"/>
  <c r="D836" i="18"/>
  <c r="E836" i="18"/>
  <c r="F836" i="18"/>
  <c r="B837" i="18"/>
  <c r="C837" i="18"/>
  <c r="D837" i="18"/>
  <c r="E837" i="18"/>
  <c r="F837" i="18"/>
  <c r="B838" i="18"/>
  <c r="C838" i="18"/>
  <c r="D838" i="18"/>
  <c r="E838" i="18"/>
  <c r="F838" i="18"/>
  <c r="B839" i="18"/>
  <c r="C839" i="18"/>
  <c r="D839" i="18"/>
  <c r="E839" i="18"/>
  <c r="F839" i="18"/>
  <c r="B840" i="18"/>
  <c r="C840" i="18"/>
  <c r="D840" i="18"/>
  <c r="E840" i="18"/>
  <c r="F840" i="18"/>
  <c r="B841" i="18"/>
  <c r="C841" i="18"/>
  <c r="D841" i="18"/>
  <c r="E841" i="18"/>
  <c r="F841" i="18"/>
  <c r="B842" i="18"/>
  <c r="C842" i="18"/>
  <c r="D842" i="18"/>
  <c r="E842" i="18"/>
  <c r="F842" i="18"/>
  <c r="B388" i="18"/>
  <c r="C388" i="18"/>
  <c r="D388" i="18"/>
  <c r="E388" i="18"/>
  <c r="F388" i="18"/>
  <c r="B843" i="18"/>
  <c r="C843" i="18"/>
  <c r="D843" i="18"/>
  <c r="E843" i="18"/>
  <c r="F843" i="18"/>
  <c r="B243" i="18"/>
  <c r="C243" i="18"/>
  <c r="D243" i="18"/>
  <c r="E243" i="18"/>
  <c r="F243" i="18"/>
  <c r="B844" i="18"/>
  <c r="C844" i="18"/>
  <c r="D844" i="18"/>
  <c r="E844" i="18"/>
  <c r="F844" i="18"/>
  <c r="B381" i="18"/>
  <c r="C381" i="18"/>
  <c r="D381" i="18"/>
  <c r="E381" i="18"/>
  <c r="F381" i="18"/>
  <c r="B845" i="18"/>
  <c r="C845" i="18"/>
  <c r="D845" i="18"/>
  <c r="E845" i="18"/>
  <c r="F845" i="18"/>
  <c r="B846" i="18"/>
  <c r="C846" i="18"/>
  <c r="D846" i="18"/>
  <c r="E846" i="18"/>
  <c r="F846" i="18"/>
  <c r="B847" i="18"/>
  <c r="C847" i="18"/>
  <c r="D847" i="18"/>
  <c r="E847" i="18"/>
  <c r="F847" i="18"/>
  <c r="B144" i="18"/>
  <c r="C144" i="18"/>
  <c r="D144" i="18"/>
  <c r="E144" i="18"/>
  <c r="F144" i="18"/>
  <c r="B318" i="18"/>
  <c r="C318" i="18"/>
  <c r="D318" i="18"/>
  <c r="E318" i="18"/>
  <c r="F318" i="18"/>
  <c r="B848" i="18"/>
  <c r="C848" i="18"/>
  <c r="D848" i="18"/>
  <c r="E848" i="18"/>
  <c r="F848" i="18"/>
  <c r="B849" i="18"/>
  <c r="C849" i="18"/>
  <c r="D849" i="18"/>
  <c r="E849" i="18"/>
  <c r="F849" i="18"/>
  <c r="B112" i="18"/>
  <c r="C112" i="18"/>
  <c r="D112" i="18"/>
  <c r="E112" i="18"/>
  <c r="F112" i="18"/>
  <c r="B948" i="18"/>
  <c r="C948" i="18"/>
  <c r="D948" i="18"/>
  <c r="E948" i="18"/>
  <c r="F948" i="18"/>
  <c r="B354" i="18"/>
  <c r="C354" i="18"/>
  <c r="D354" i="18"/>
  <c r="E354" i="18"/>
  <c r="F354" i="18"/>
  <c r="B850" i="18"/>
  <c r="C850" i="18"/>
  <c r="D850" i="18"/>
  <c r="E850" i="18"/>
  <c r="F850" i="18"/>
  <c r="B15" i="18"/>
  <c r="C15" i="18"/>
  <c r="D15" i="18"/>
  <c r="E15" i="18"/>
  <c r="F15" i="18"/>
  <c r="B351" i="18"/>
  <c r="C351" i="18"/>
  <c r="D351" i="18"/>
  <c r="E351" i="18"/>
  <c r="F351" i="18"/>
  <c r="B851" i="18"/>
  <c r="C851" i="18"/>
  <c r="D851" i="18"/>
  <c r="E851" i="18"/>
  <c r="F851" i="18"/>
  <c r="B338" i="18"/>
  <c r="C338" i="18"/>
  <c r="D338" i="18"/>
  <c r="E338" i="18"/>
  <c r="F338" i="18"/>
  <c r="B852" i="18"/>
  <c r="C852" i="18"/>
  <c r="D852" i="18"/>
  <c r="E852" i="18"/>
  <c r="F852" i="18"/>
  <c r="B950" i="18"/>
  <c r="C950" i="18"/>
  <c r="D950" i="18"/>
  <c r="E950" i="18"/>
  <c r="F950" i="18"/>
  <c r="B288" i="18"/>
  <c r="C288" i="18"/>
  <c r="D288" i="18"/>
  <c r="E288" i="18"/>
  <c r="F288" i="18"/>
  <c r="B952" i="18"/>
  <c r="C952" i="18"/>
  <c r="D952" i="18"/>
  <c r="E952" i="18"/>
  <c r="F952" i="18"/>
  <c r="B853" i="18"/>
  <c r="C853" i="18"/>
  <c r="D853" i="18"/>
  <c r="E853" i="18"/>
  <c r="F853" i="18"/>
  <c r="B398" i="18"/>
  <c r="C398" i="18"/>
  <c r="D398" i="18"/>
  <c r="E398" i="18"/>
  <c r="F398" i="18"/>
  <c r="B926" i="18"/>
  <c r="C926" i="18"/>
  <c r="D926" i="18"/>
  <c r="E926" i="18"/>
  <c r="F926" i="18"/>
  <c r="B854" i="18"/>
  <c r="C854" i="18"/>
  <c r="D854" i="18"/>
  <c r="E854" i="18"/>
  <c r="F854" i="18"/>
  <c r="B153" i="18"/>
  <c r="C153" i="18"/>
  <c r="D153" i="18"/>
  <c r="E153" i="18"/>
  <c r="F153" i="18"/>
  <c r="B331" i="18"/>
  <c r="C331" i="18"/>
  <c r="D331" i="18"/>
  <c r="E331" i="18"/>
  <c r="F331" i="18"/>
  <c r="B949" i="18"/>
  <c r="C949" i="18"/>
  <c r="D949" i="18"/>
  <c r="E949" i="18"/>
  <c r="F949" i="18"/>
  <c r="B855" i="18"/>
  <c r="C855" i="18"/>
  <c r="D855" i="18"/>
  <c r="E855" i="18"/>
  <c r="F855" i="18"/>
  <c r="B324" i="18"/>
  <c r="C324" i="18"/>
  <c r="D324" i="18"/>
  <c r="E324" i="18"/>
  <c r="F324" i="18"/>
  <c r="B906" i="18"/>
  <c r="C906" i="18"/>
  <c r="D906" i="18"/>
  <c r="E906" i="18"/>
  <c r="F906" i="18"/>
  <c r="B856" i="18"/>
  <c r="C856" i="18"/>
  <c r="D856" i="18"/>
  <c r="E856" i="18"/>
  <c r="F856" i="18"/>
  <c r="B857" i="18"/>
  <c r="C857" i="18"/>
  <c r="D857" i="18"/>
  <c r="E857" i="18"/>
  <c r="F857" i="18"/>
  <c r="B183" i="18"/>
  <c r="C183" i="18"/>
  <c r="D183" i="18"/>
  <c r="E183" i="18"/>
  <c r="F183" i="18"/>
  <c r="B566" i="18" l="1"/>
  <c r="C566" i="18"/>
  <c r="D566" i="18"/>
  <c r="E566" i="18"/>
  <c r="F566" i="18"/>
  <c r="B567" i="18"/>
  <c r="C567" i="18"/>
  <c r="D567" i="18"/>
  <c r="E567" i="18"/>
  <c r="F567" i="18"/>
  <c r="B568" i="18"/>
  <c r="C568" i="18"/>
  <c r="D568" i="18"/>
  <c r="E568" i="18"/>
  <c r="F568" i="18"/>
  <c r="B569" i="18"/>
  <c r="C569" i="18"/>
  <c r="D569" i="18"/>
  <c r="E569" i="18"/>
  <c r="F569" i="18"/>
  <c r="B905" i="18"/>
  <c r="C905" i="18"/>
  <c r="D905" i="18"/>
  <c r="E905" i="18"/>
  <c r="F905" i="18"/>
  <c r="B236" i="18"/>
  <c r="C236" i="18"/>
  <c r="D236" i="18"/>
  <c r="E236" i="18"/>
  <c r="F236" i="18"/>
  <c r="B95" i="18"/>
  <c r="C95" i="18"/>
  <c r="D95" i="18"/>
  <c r="E95" i="18"/>
  <c r="F95" i="18"/>
  <c r="B55" i="18"/>
  <c r="C55" i="18"/>
  <c r="D55" i="18"/>
  <c r="E55" i="18"/>
  <c r="F55" i="18"/>
  <c r="B60" i="18"/>
  <c r="C60" i="18"/>
  <c r="D60" i="18"/>
  <c r="E60" i="18"/>
  <c r="F60" i="18"/>
  <c r="B114" i="18"/>
  <c r="C114" i="18"/>
  <c r="D114" i="18"/>
  <c r="E114" i="18"/>
  <c r="F114" i="18"/>
  <c r="B269" i="18"/>
  <c r="C269" i="18"/>
  <c r="D269" i="18"/>
  <c r="E269" i="18"/>
  <c r="F269" i="18"/>
  <c r="B570" i="18"/>
  <c r="C570" i="18"/>
  <c r="D570" i="18"/>
  <c r="E570" i="18"/>
  <c r="F570" i="18"/>
  <c r="B9" i="18"/>
  <c r="C9" i="18"/>
  <c r="D9" i="18"/>
  <c r="E9" i="18"/>
  <c r="F9" i="18"/>
  <c r="B300" i="18"/>
  <c r="C300" i="18"/>
  <c r="D300" i="18"/>
  <c r="E300" i="18"/>
  <c r="F300" i="18"/>
  <c r="B389" i="18"/>
  <c r="C389" i="18"/>
  <c r="D389" i="18"/>
  <c r="E389" i="18"/>
  <c r="F389" i="18"/>
  <c r="B346" i="18"/>
  <c r="C346" i="18"/>
  <c r="D346" i="18"/>
  <c r="E346" i="18"/>
  <c r="F346" i="18"/>
  <c r="B571" i="18"/>
  <c r="C571" i="18"/>
  <c r="D571" i="18"/>
  <c r="E571" i="18"/>
  <c r="F571" i="18"/>
  <c r="B305" i="18"/>
  <c r="C305" i="18"/>
  <c r="D305" i="18"/>
  <c r="E305" i="18"/>
  <c r="F305" i="18"/>
  <c r="B353" i="18"/>
  <c r="C353" i="18"/>
  <c r="D353" i="18"/>
  <c r="E353" i="18"/>
  <c r="F353" i="18"/>
  <c r="B390" i="18"/>
  <c r="C390" i="18"/>
  <c r="D390" i="18"/>
  <c r="E390" i="18"/>
  <c r="F390" i="18"/>
  <c r="B572" i="18"/>
  <c r="C572" i="18"/>
  <c r="D572" i="18"/>
  <c r="E572" i="18"/>
  <c r="F572" i="18"/>
  <c r="B573" i="18"/>
  <c r="C573" i="18"/>
  <c r="D573" i="18"/>
  <c r="E573" i="18"/>
  <c r="F573" i="18"/>
  <c r="B933" i="18"/>
  <c r="C933" i="18"/>
  <c r="D933" i="18"/>
  <c r="E933" i="18"/>
  <c r="F933" i="18"/>
  <c r="B574" i="18"/>
  <c r="C574" i="18"/>
  <c r="D574" i="18"/>
  <c r="E574" i="18"/>
  <c r="F574" i="18"/>
  <c r="B158" i="18"/>
  <c r="C158" i="18"/>
  <c r="D158" i="18"/>
  <c r="E158" i="18"/>
  <c r="F158" i="18"/>
  <c r="B575" i="18"/>
  <c r="C575" i="18"/>
  <c r="D575" i="18"/>
  <c r="E575" i="18"/>
  <c r="F575" i="18"/>
  <c r="B385" i="18"/>
  <c r="C385" i="18"/>
  <c r="D385" i="18"/>
  <c r="E385" i="18"/>
  <c r="F385" i="18"/>
  <c r="B576" i="18"/>
  <c r="C576" i="18"/>
  <c r="D576" i="18"/>
  <c r="E576" i="18"/>
  <c r="F576" i="18"/>
  <c r="B577" i="18"/>
  <c r="C577" i="18"/>
  <c r="D577" i="18"/>
  <c r="E577" i="18"/>
  <c r="F577" i="18"/>
  <c r="B97" i="18"/>
  <c r="C97" i="18"/>
  <c r="D97" i="18"/>
  <c r="E97" i="18"/>
  <c r="F97" i="18"/>
  <c r="B246" i="18"/>
  <c r="C246" i="18"/>
  <c r="D246" i="18"/>
  <c r="E246" i="18"/>
  <c r="F246" i="18"/>
  <c r="B35" i="18"/>
  <c r="C35" i="18"/>
  <c r="D35" i="18"/>
  <c r="E35" i="18"/>
  <c r="F35" i="18"/>
  <c r="B578" i="18"/>
  <c r="C578" i="18"/>
  <c r="D578" i="18"/>
  <c r="E578" i="18"/>
  <c r="F578" i="18"/>
  <c r="B579" i="18"/>
  <c r="C579" i="18"/>
  <c r="D579" i="18"/>
  <c r="E579" i="18"/>
  <c r="F579" i="18"/>
  <c r="B580" i="18"/>
  <c r="C580" i="18"/>
  <c r="D580" i="18"/>
  <c r="E580" i="18"/>
  <c r="F580" i="18"/>
  <c r="B76" i="18"/>
  <c r="C76" i="18"/>
  <c r="D76" i="18"/>
  <c r="E76" i="18"/>
  <c r="F76" i="18"/>
  <c r="B581" i="18"/>
  <c r="C581" i="18"/>
  <c r="D581" i="18"/>
  <c r="E581" i="18"/>
  <c r="F581" i="18"/>
  <c r="B582" i="18"/>
  <c r="C582" i="18"/>
  <c r="D582" i="18"/>
  <c r="E582" i="18"/>
  <c r="F582" i="18"/>
  <c r="B583" i="18"/>
  <c r="C583" i="18"/>
  <c r="D583" i="18"/>
  <c r="E583" i="18"/>
  <c r="F583" i="18"/>
  <c r="B888" i="18"/>
  <c r="C888" i="18"/>
  <c r="D888" i="18"/>
  <c r="E888" i="18"/>
  <c r="F888" i="18"/>
  <c r="B584" i="18"/>
  <c r="C584" i="18"/>
  <c r="D584" i="18"/>
  <c r="E584" i="18"/>
  <c r="F584" i="18"/>
  <c r="B170" i="18"/>
  <c r="C170" i="18"/>
  <c r="D170" i="18"/>
  <c r="E170" i="18"/>
  <c r="F170" i="18"/>
  <c r="B585" i="18"/>
  <c r="C585" i="18"/>
  <c r="D585" i="18"/>
  <c r="E585" i="18"/>
  <c r="F585" i="18"/>
  <c r="B940" i="18"/>
  <c r="C940" i="18"/>
  <c r="D940" i="18"/>
  <c r="E940" i="18"/>
  <c r="F940" i="18"/>
  <c r="B289" i="18"/>
  <c r="C289" i="18"/>
  <c r="D289" i="18"/>
  <c r="E289" i="18"/>
  <c r="F289" i="18"/>
  <c r="B586" i="18"/>
  <c r="C586" i="18"/>
  <c r="D586" i="18"/>
  <c r="E586" i="18"/>
  <c r="F586" i="18"/>
  <c r="B880" i="18"/>
  <c r="C880" i="18"/>
  <c r="D880" i="18"/>
  <c r="E880" i="18"/>
  <c r="F880" i="18"/>
  <c r="B587" i="18"/>
  <c r="C587" i="18"/>
  <c r="D587" i="18"/>
  <c r="E587" i="18"/>
  <c r="F587" i="18"/>
  <c r="B242" i="18"/>
  <c r="C242" i="18"/>
  <c r="D242" i="18"/>
  <c r="E242" i="18"/>
  <c r="F242" i="18"/>
  <c r="B264" i="18"/>
  <c r="C264" i="18"/>
  <c r="D264" i="18"/>
  <c r="E264" i="18"/>
  <c r="F264" i="18"/>
  <c r="B588" i="18"/>
  <c r="C588" i="18"/>
  <c r="D588" i="18"/>
  <c r="E588" i="18"/>
  <c r="F588" i="18"/>
  <c r="B74" i="18"/>
  <c r="C74" i="18"/>
  <c r="D74" i="18"/>
  <c r="E74" i="18"/>
  <c r="F74" i="18"/>
  <c r="B191" i="18"/>
  <c r="C191" i="18"/>
  <c r="D191" i="18"/>
  <c r="E191" i="18"/>
  <c r="F191" i="18"/>
  <c r="B589" i="18"/>
  <c r="C589" i="18"/>
  <c r="D589" i="18"/>
  <c r="E589" i="18"/>
  <c r="F589" i="18"/>
  <c r="B175" i="18"/>
  <c r="C175" i="18"/>
  <c r="D175" i="18"/>
  <c r="E175" i="18"/>
  <c r="F175" i="18"/>
  <c r="B194" i="18"/>
  <c r="C194" i="18"/>
  <c r="D194" i="18"/>
  <c r="E194" i="18"/>
  <c r="F194" i="18"/>
  <c r="B590" i="18"/>
  <c r="C590" i="18"/>
  <c r="D590" i="18"/>
  <c r="E590" i="18"/>
  <c r="F590" i="18"/>
  <c r="B108" i="18"/>
  <c r="C108" i="18"/>
  <c r="D108" i="18"/>
  <c r="E108" i="18"/>
  <c r="F108" i="18"/>
  <c r="B931" i="18"/>
  <c r="C931" i="18"/>
  <c r="D931" i="18"/>
  <c r="E931" i="18"/>
  <c r="F931" i="18"/>
  <c r="B23" i="18"/>
  <c r="C23" i="18"/>
  <c r="D23" i="18"/>
  <c r="E23" i="18"/>
  <c r="F23" i="18"/>
  <c r="B591" i="18"/>
  <c r="C591" i="18"/>
  <c r="D591" i="18"/>
  <c r="E591" i="18"/>
  <c r="F591" i="18"/>
  <c r="B592" i="18"/>
  <c r="C592" i="18"/>
  <c r="D592" i="18"/>
  <c r="E592" i="18"/>
  <c r="F592" i="18"/>
  <c r="B593" i="18"/>
  <c r="C593" i="18"/>
  <c r="D593" i="18"/>
  <c r="E593" i="18"/>
  <c r="F593" i="18"/>
  <c r="B342" i="18"/>
  <c r="C342" i="18"/>
  <c r="D342" i="18"/>
  <c r="E342" i="18"/>
  <c r="F342" i="18"/>
  <c r="B594" i="18"/>
  <c r="C594" i="18"/>
  <c r="D594" i="18"/>
  <c r="E594" i="18"/>
  <c r="F594" i="18"/>
  <c r="B932" i="18"/>
  <c r="C932" i="18"/>
  <c r="D932" i="18"/>
  <c r="E932" i="18"/>
  <c r="F932" i="18"/>
  <c r="B43" i="18"/>
  <c r="C43" i="18"/>
  <c r="D43" i="18"/>
  <c r="E43" i="18"/>
  <c r="F43" i="18"/>
  <c r="B595" i="18"/>
  <c r="C595" i="18"/>
  <c r="D595" i="18"/>
  <c r="E595" i="18"/>
  <c r="F595" i="18"/>
  <c r="B596" i="18"/>
  <c r="C596" i="18"/>
  <c r="D596" i="18"/>
  <c r="E596" i="18"/>
  <c r="F596" i="18"/>
  <c r="B319" i="18"/>
  <c r="C319" i="18"/>
  <c r="D319" i="18"/>
  <c r="E319" i="18"/>
  <c r="F319" i="18"/>
  <c r="B597" i="18"/>
  <c r="C597" i="18"/>
  <c r="D597" i="18"/>
  <c r="E597" i="18"/>
  <c r="F597" i="18"/>
  <c r="B866" i="18"/>
  <c r="C866" i="18"/>
  <c r="D866" i="18"/>
  <c r="E866" i="18"/>
  <c r="F866" i="18"/>
  <c r="B881" i="18"/>
  <c r="C881" i="18"/>
  <c r="D881" i="18"/>
  <c r="E881" i="18"/>
  <c r="F881" i="18"/>
  <c r="B285" i="18"/>
  <c r="C285" i="18"/>
  <c r="D285" i="18"/>
  <c r="E285" i="18"/>
  <c r="F285" i="18"/>
  <c r="B309" i="18"/>
  <c r="C309" i="18"/>
  <c r="D309" i="18"/>
  <c r="E309" i="18"/>
  <c r="F309" i="18"/>
  <c r="B598" i="18"/>
  <c r="C598" i="18"/>
  <c r="D598" i="18"/>
  <c r="E598" i="18"/>
  <c r="F598" i="18"/>
  <c r="B599" i="18"/>
  <c r="C599" i="18"/>
  <c r="D599" i="18"/>
  <c r="E599" i="18"/>
  <c r="F599" i="18"/>
  <c r="B179" i="18"/>
  <c r="C179" i="18"/>
  <c r="D179" i="18"/>
  <c r="E179" i="18"/>
  <c r="F179" i="18"/>
  <c r="B401" i="18"/>
  <c r="C401" i="18"/>
  <c r="D401" i="18"/>
  <c r="E401" i="18"/>
  <c r="F401" i="18"/>
  <c r="B600" i="18"/>
  <c r="C600" i="18"/>
  <c r="D600" i="18"/>
  <c r="E600" i="18"/>
  <c r="F600" i="18"/>
  <c r="B601" i="18"/>
  <c r="C601" i="18"/>
  <c r="D601" i="18"/>
  <c r="E601" i="18"/>
  <c r="F601" i="18"/>
  <c r="B140" i="18"/>
  <c r="C140" i="18"/>
  <c r="D140" i="18"/>
  <c r="E140" i="18"/>
  <c r="F140" i="18"/>
  <c r="B602" i="18"/>
  <c r="C602" i="18"/>
  <c r="D602" i="18"/>
  <c r="E602" i="18"/>
  <c r="F602" i="18"/>
  <c r="B603" i="18"/>
  <c r="C603" i="18"/>
  <c r="D603" i="18"/>
  <c r="E603" i="18"/>
  <c r="F603" i="18"/>
  <c r="B42" i="18"/>
  <c r="C42" i="18"/>
  <c r="D42" i="18"/>
  <c r="E42" i="18"/>
  <c r="F42" i="18"/>
  <c r="B604" i="18"/>
  <c r="C604" i="18"/>
  <c r="D604" i="18"/>
  <c r="E604" i="18"/>
  <c r="F604" i="18"/>
  <c r="B394" i="18"/>
  <c r="C394" i="18"/>
  <c r="D394" i="18"/>
  <c r="E394" i="18"/>
  <c r="F394" i="18"/>
  <c r="B328" i="18"/>
  <c r="C328" i="18"/>
  <c r="D328" i="18"/>
  <c r="E328" i="18"/>
  <c r="F328" i="18"/>
  <c r="B10" i="18"/>
  <c r="C10" i="18"/>
  <c r="D10" i="18"/>
  <c r="E10" i="18"/>
  <c r="F10" i="18"/>
  <c r="B605" i="18"/>
  <c r="C605" i="18"/>
  <c r="D605" i="18"/>
  <c r="E605" i="18"/>
  <c r="F605" i="18"/>
  <c r="B334" i="18"/>
  <c r="C334" i="18"/>
  <c r="D334" i="18"/>
  <c r="E334" i="18"/>
  <c r="F334" i="18"/>
  <c r="B606" i="18"/>
  <c r="C606" i="18"/>
  <c r="D606" i="18"/>
  <c r="E606" i="18"/>
  <c r="F606" i="18"/>
  <c r="B607" i="18"/>
  <c r="C607" i="18"/>
  <c r="D607" i="18"/>
  <c r="E607" i="18"/>
  <c r="F607" i="18"/>
  <c r="B249" i="18"/>
  <c r="C249" i="18"/>
  <c r="D249" i="18"/>
  <c r="E249" i="18"/>
  <c r="F249" i="18"/>
  <c r="B608" i="18"/>
  <c r="C608" i="18"/>
  <c r="D608" i="18"/>
  <c r="E608" i="18"/>
  <c r="F608" i="18"/>
  <c r="B609" i="18"/>
  <c r="C609" i="18"/>
  <c r="D609" i="18"/>
  <c r="E609" i="18"/>
  <c r="F609" i="18"/>
  <c r="B923" i="18"/>
  <c r="C923" i="18"/>
  <c r="D923" i="18"/>
  <c r="E923" i="18"/>
  <c r="F923" i="18"/>
  <c r="B349" i="18"/>
  <c r="C349" i="18"/>
  <c r="D349" i="18"/>
  <c r="E349" i="18"/>
  <c r="F349" i="18"/>
  <c r="B610" i="18"/>
  <c r="C610" i="18"/>
  <c r="D610" i="18"/>
  <c r="E610" i="18"/>
  <c r="F610" i="18"/>
  <c r="B126" i="18"/>
  <c r="C126" i="18"/>
  <c r="D126" i="18"/>
  <c r="E126" i="18"/>
  <c r="F126" i="18"/>
  <c r="B611" i="18"/>
  <c r="C611" i="18"/>
  <c r="D611" i="18"/>
  <c r="E611" i="18"/>
  <c r="F611" i="18"/>
  <c r="B612" i="18"/>
  <c r="C612" i="18"/>
  <c r="D612" i="18"/>
  <c r="E612" i="18"/>
  <c r="F612" i="18"/>
  <c r="B336" i="18"/>
  <c r="C336" i="18"/>
  <c r="D336" i="18"/>
  <c r="E336" i="18"/>
  <c r="F336" i="18"/>
  <c r="B613" i="18"/>
  <c r="C613" i="18"/>
  <c r="D613" i="18"/>
  <c r="E613" i="18"/>
  <c r="F613" i="18"/>
  <c r="B877" i="18"/>
  <c r="C877" i="18"/>
  <c r="D877" i="18"/>
  <c r="E877" i="18"/>
  <c r="F877" i="18"/>
  <c r="B147" i="18"/>
  <c r="C147" i="18"/>
  <c r="D147" i="18"/>
  <c r="E147" i="18"/>
  <c r="F147" i="18"/>
  <c r="B614" i="18"/>
  <c r="C614" i="18"/>
  <c r="D614" i="18"/>
  <c r="E614" i="18"/>
  <c r="F614" i="18"/>
  <c r="B615" i="18"/>
  <c r="C615" i="18"/>
  <c r="D615" i="18"/>
  <c r="E615" i="18"/>
  <c r="F615" i="18"/>
  <c r="B135" i="18"/>
  <c r="C135" i="18"/>
  <c r="D135" i="18"/>
  <c r="E135" i="18"/>
  <c r="F135" i="18"/>
  <c r="B616" i="18"/>
  <c r="C616" i="18"/>
  <c r="D616" i="18"/>
  <c r="E616" i="18"/>
  <c r="F616" i="18"/>
  <c r="B260" i="18"/>
  <c r="C260" i="18"/>
  <c r="D260" i="18"/>
  <c r="E260" i="18"/>
  <c r="F260" i="18"/>
  <c r="B617" i="18"/>
  <c r="C617" i="18"/>
  <c r="D617" i="18"/>
  <c r="E617" i="18"/>
  <c r="F617" i="18"/>
  <c r="B618" i="18"/>
  <c r="C618" i="18"/>
  <c r="D618" i="18"/>
  <c r="E618" i="18"/>
  <c r="F618" i="18"/>
  <c r="B157" i="18"/>
  <c r="C157" i="18"/>
  <c r="D157" i="18"/>
  <c r="E157" i="18"/>
  <c r="F157" i="18"/>
  <c r="B619" i="18"/>
  <c r="C619" i="18"/>
  <c r="D619" i="18"/>
  <c r="E619" i="18"/>
  <c r="F619" i="18"/>
  <c r="B340" i="18"/>
  <c r="C340" i="18"/>
  <c r="D340" i="18"/>
  <c r="E340" i="18"/>
  <c r="F340" i="18"/>
  <c r="B620" i="18"/>
  <c r="C620" i="18"/>
  <c r="D620" i="18"/>
  <c r="E620" i="18"/>
  <c r="F620" i="18"/>
  <c r="B181" i="18"/>
  <c r="C181" i="18"/>
  <c r="D181" i="18"/>
  <c r="E181" i="18"/>
  <c r="F181" i="18"/>
  <c r="B927" i="18"/>
  <c r="C927" i="18"/>
  <c r="D927" i="18"/>
  <c r="E927" i="18"/>
  <c r="F927" i="18"/>
  <c r="B252" i="18"/>
  <c r="C252" i="18"/>
  <c r="D252" i="18"/>
  <c r="E252" i="18"/>
  <c r="F252" i="18"/>
  <c r="B5" i="18"/>
  <c r="C5" i="18"/>
  <c r="D5" i="18"/>
  <c r="E5" i="18"/>
  <c r="F5" i="18"/>
  <c r="B27" i="18"/>
  <c r="C27" i="18"/>
  <c r="D27" i="18"/>
  <c r="E27" i="18"/>
  <c r="F27" i="18"/>
  <c r="B11" i="18"/>
  <c r="C11" i="18"/>
  <c r="D11" i="18"/>
  <c r="E11" i="18"/>
  <c r="F11" i="18"/>
  <c r="B621" i="18"/>
  <c r="C621" i="18"/>
  <c r="D621" i="18"/>
  <c r="E621" i="18"/>
  <c r="F621" i="18"/>
  <c r="B68" i="18"/>
  <c r="C68" i="18"/>
  <c r="D68" i="18"/>
  <c r="E68" i="18"/>
  <c r="F68" i="18"/>
  <c r="B622" i="18"/>
  <c r="C622" i="18"/>
  <c r="D622" i="18"/>
  <c r="E622" i="18"/>
  <c r="F622" i="18"/>
  <c r="B2" i="18"/>
  <c r="C2" i="18"/>
  <c r="D2" i="18"/>
  <c r="E2" i="18"/>
  <c r="F2" i="18"/>
  <c r="B18" i="18"/>
  <c r="C18" i="18"/>
  <c r="D18" i="18"/>
  <c r="E18" i="18"/>
  <c r="F18" i="18"/>
  <c r="B943" i="18"/>
  <c r="C943" i="18"/>
  <c r="D943" i="18"/>
  <c r="E943" i="18"/>
  <c r="F943" i="18"/>
  <c r="B224" i="18"/>
  <c r="C224" i="18"/>
  <c r="D224" i="18"/>
  <c r="E224" i="18"/>
  <c r="F224" i="18"/>
  <c r="B623" i="18"/>
  <c r="C623" i="18"/>
  <c r="D623" i="18"/>
  <c r="E623" i="18"/>
  <c r="F623" i="18"/>
  <c r="B624" i="18"/>
  <c r="C624" i="18"/>
  <c r="D624" i="18"/>
  <c r="E624" i="18"/>
  <c r="F624" i="18"/>
  <c r="B174" i="18"/>
  <c r="C174" i="18"/>
  <c r="D174" i="18"/>
  <c r="E174" i="18"/>
  <c r="F174" i="18"/>
  <c r="B625" i="18"/>
  <c r="C625" i="18"/>
  <c r="D625" i="18"/>
  <c r="E625" i="18"/>
  <c r="F625" i="18"/>
  <c r="B626" i="18"/>
  <c r="C626" i="18"/>
  <c r="D626" i="18"/>
  <c r="E626" i="18"/>
  <c r="F626" i="18"/>
  <c r="B91" i="18"/>
  <c r="C91" i="18"/>
  <c r="D91" i="18"/>
  <c r="E91" i="18"/>
  <c r="F91" i="18"/>
  <c r="B627" i="18"/>
  <c r="C627" i="18"/>
  <c r="D627" i="18"/>
  <c r="E627" i="18"/>
  <c r="F627" i="18"/>
  <c r="B628" i="18"/>
  <c r="C628" i="18"/>
  <c r="D628" i="18"/>
  <c r="E628" i="18"/>
  <c r="F628" i="18"/>
  <c r="B629" i="18"/>
  <c r="C629" i="18"/>
  <c r="D629" i="18"/>
  <c r="E629" i="18"/>
  <c r="F629" i="18"/>
  <c r="B116" i="18"/>
  <c r="C116" i="18"/>
  <c r="D116" i="18"/>
  <c r="E116" i="18"/>
  <c r="F116" i="18"/>
  <c r="B630" i="18"/>
  <c r="C630" i="18"/>
  <c r="D630" i="18"/>
  <c r="E630" i="18"/>
  <c r="F630" i="18"/>
  <c r="B897" i="18"/>
  <c r="C897" i="18"/>
  <c r="D897" i="18"/>
  <c r="E897" i="18"/>
  <c r="F897" i="18"/>
  <c r="B293" i="18"/>
  <c r="C293" i="18"/>
  <c r="D293" i="18"/>
  <c r="E293" i="18"/>
  <c r="F293" i="18"/>
  <c r="B631" i="18"/>
  <c r="C631" i="18"/>
  <c r="D631" i="18"/>
  <c r="E631" i="18"/>
  <c r="F631" i="18"/>
  <c r="B96" i="18"/>
  <c r="C96" i="18"/>
  <c r="D96" i="18"/>
  <c r="E96" i="18"/>
  <c r="F96" i="18"/>
  <c r="B212" i="18"/>
  <c r="C212" i="18"/>
  <c r="D212" i="18"/>
  <c r="E212" i="18"/>
  <c r="F212" i="18"/>
  <c r="B251" i="18"/>
  <c r="C251" i="18"/>
  <c r="D251" i="18"/>
  <c r="E251" i="18"/>
  <c r="F251" i="18"/>
  <c r="B632" i="18"/>
  <c r="C632" i="18"/>
  <c r="D632" i="18"/>
  <c r="E632" i="18"/>
  <c r="F632" i="18"/>
  <c r="B633" i="18"/>
  <c r="C633" i="18"/>
  <c r="D633" i="18"/>
  <c r="E633" i="18"/>
  <c r="F633" i="18"/>
  <c r="B283" i="18"/>
  <c r="C283" i="18"/>
  <c r="D283" i="18"/>
  <c r="E283" i="18"/>
  <c r="F283" i="18"/>
  <c r="B124" i="18"/>
  <c r="C124" i="18"/>
  <c r="D124" i="18"/>
  <c r="E124" i="18"/>
  <c r="F124" i="18"/>
  <c r="B634" i="18"/>
  <c r="C634" i="18"/>
  <c r="D634" i="18"/>
  <c r="E634" i="18"/>
  <c r="F634" i="18"/>
  <c r="B65" i="18"/>
  <c r="C65" i="18"/>
  <c r="D65" i="18"/>
  <c r="E65" i="18"/>
  <c r="F65" i="18"/>
  <c r="B635" i="18"/>
  <c r="C635" i="18"/>
  <c r="D635" i="18"/>
  <c r="E635" i="18"/>
  <c r="F635" i="18"/>
  <c r="B636" i="18"/>
  <c r="C636" i="18"/>
  <c r="D636" i="18"/>
  <c r="E636" i="18"/>
  <c r="F636" i="18"/>
  <c r="B637" i="18"/>
  <c r="C637" i="18"/>
  <c r="D637" i="18"/>
  <c r="E637" i="18"/>
  <c r="F637" i="18"/>
  <c r="B638" i="18"/>
  <c r="C638" i="18"/>
  <c r="D638" i="18"/>
  <c r="E638" i="18"/>
  <c r="F638" i="18"/>
  <c r="B639" i="18"/>
  <c r="C639" i="18"/>
  <c r="D639" i="18"/>
  <c r="E639" i="18"/>
  <c r="F639" i="18"/>
  <c r="B898" i="18"/>
  <c r="C898" i="18"/>
  <c r="D898" i="18"/>
  <c r="E898" i="18"/>
  <c r="F898" i="18"/>
  <c r="B640" i="18"/>
  <c r="C640" i="18"/>
  <c r="D640" i="18"/>
  <c r="E640" i="18"/>
  <c r="F640" i="18"/>
  <c r="B378" i="18"/>
  <c r="C378" i="18"/>
  <c r="D378" i="18"/>
  <c r="E378" i="18"/>
  <c r="F378" i="18"/>
  <c r="B265" i="18"/>
  <c r="C265" i="18"/>
  <c r="D265" i="18"/>
  <c r="E265" i="18"/>
  <c r="F265" i="18"/>
  <c r="B641" i="18"/>
  <c r="C641" i="18"/>
  <c r="D641" i="18"/>
  <c r="E641" i="18"/>
  <c r="F641" i="18"/>
  <c r="B944" i="18"/>
  <c r="C944" i="18"/>
  <c r="D944" i="18"/>
  <c r="E944" i="18"/>
  <c r="F944" i="18"/>
  <c r="B642" i="18"/>
  <c r="C642" i="18"/>
  <c r="D642" i="18"/>
  <c r="E642" i="18"/>
  <c r="F642" i="18"/>
  <c r="B348" i="18"/>
  <c r="C348" i="18"/>
  <c r="D348" i="18"/>
  <c r="E348" i="18"/>
  <c r="F348" i="18"/>
  <c r="B643" i="18"/>
  <c r="C643" i="18"/>
  <c r="D643" i="18"/>
  <c r="E643" i="18"/>
  <c r="F643" i="18"/>
  <c r="B644" i="18"/>
  <c r="C644" i="18"/>
  <c r="D644" i="18"/>
  <c r="E644" i="18"/>
  <c r="F644" i="18"/>
  <c r="B325" i="18"/>
  <c r="C325" i="18"/>
  <c r="D325" i="18"/>
  <c r="E325" i="18"/>
  <c r="F325" i="18"/>
  <c r="B645" i="18"/>
  <c r="C645" i="18"/>
  <c r="D645" i="18"/>
  <c r="E645" i="18"/>
  <c r="F645" i="18"/>
  <c r="B161" i="18"/>
  <c r="C161" i="18"/>
  <c r="D161" i="18"/>
  <c r="E161" i="18"/>
  <c r="F161" i="18"/>
  <c r="B297" i="18"/>
  <c r="C297" i="18"/>
  <c r="D297" i="18"/>
  <c r="E297" i="18"/>
  <c r="F297" i="18"/>
  <c r="B646" i="18"/>
  <c r="C646" i="18"/>
  <c r="D646" i="18"/>
  <c r="E646" i="18"/>
  <c r="F646" i="18"/>
  <c r="B647" i="18"/>
  <c r="C647" i="18"/>
  <c r="D647" i="18"/>
  <c r="E647" i="18"/>
  <c r="F647" i="18"/>
  <c r="B648" i="18"/>
  <c r="C648" i="18"/>
  <c r="D648" i="18"/>
  <c r="E648" i="18"/>
  <c r="F648" i="18"/>
  <c r="B649" i="18"/>
  <c r="C649" i="18"/>
  <c r="D649" i="18"/>
  <c r="E649" i="18"/>
  <c r="F649" i="18"/>
  <c r="B214" i="18"/>
  <c r="C214" i="18"/>
  <c r="D214" i="18"/>
  <c r="E214" i="18"/>
  <c r="F214" i="18"/>
  <c r="B953" i="18"/>
  <c r="C953" i="18"/>
  <c r="D953" i="18"/>
  <c r="E953" i="18"/>
  <c r="F953" i="18"/>
  <c r="B48" i="18"/>
  <c r="C48" i="18"/>
  <c r="D48" i="18"/>
  <c r="E48" i="18"/>
  <c r="F48" i="18"/>
  <c r="B650" i="18"/>
  <c r="C650" i="18"/>
  <c r="D650" i="18"/>
  <c r="E650" i="18"/>
  <c r="F650" i="18"/>
  <c r="B134" i="18"/>
  <c r="C134" i="18"/>
  <c r="D134" i="18"/>
  <c r="E134" i="18"/>
  <c r="F134" i="18"/>
  <c r="B359" i="18"/>
  <c r="C359" i="18"/>
  <c r="D359" i="18"/>
  <c r="E359" i="18"/>
  <c r="F359" i="18"/>
  <c r="B87" i="18"/>
  <c r="C87" i="18"/>
  <c r="D87" i="18"/>
  <c r="E87" i="18"/>
  <c r="F87" i="18"/>
  <c r="B52" i="18"/>
  <c r="C52" i="18"/>
  <c r="D52" i="18"/>
  <c r="E52" i="18"/>
  <c r="F52" i="18"/>
  <c r="B651" i="18"/>
  <c r="C651" i="18"/>
  <c r="D651" i="18"/>
  <c r="E651" i="18"/>
  <c r="F651" i="18"/>
  <c r="B652" i="18"/>
  <c r="C652" i="18"/>
  <c r="D652" i="18"/>
  <c r="E652" i="18"/>
  <c r="F652" i="18"/>
  <c r="B653" i="18"/>
  <c r="C653" i="18"/>
  <c r="D653" i="18"/>
  <c r="E653" i="18"/>
  <c r="F653" i="18"/>
  <c r="B110" i="18"/>
  <c r="C110" i="18"/>
  <c r="D110" i="18"/>
  <c r="E110" i="18"/>
  <c r="F110" i="18"/>
  <c r="B402" i="18"/>
  <c r="C402" i="18"/>
  <c r="D402" i="18"/>
  <c r="E402" i="18"/>
  <c r="F402" i="18"/>
  <c r="B654" i="18"/>
  <c r="C654" i="18"/>
  <c r="D654" i="18"/>
  <c r="E654" i="18"/>
  <c r="F654" i="18"/>
  <c r="B655" i="18"/>
  <c r="C655" i="18"/>
  <c r="D655" i="18"/>
  <c r="E655" i="18"/>
  <c r="F655" i="18"/>
  <c r="B656" i="18"/>
  <c r="C656" i="18"/>
  <c r="D656" i="18"/>
  <c r="E656" i="18"/>
  <c r="F656" i="18"/>
  <c r="B657" i="18"/>
  <c r="C657" i="18"/>
  <c r="D657" i="18"/>
  <c r="E657" i="18"/>
  <c r="F657" i="18"/>
  <c r="B107" i="18"/>
  <c r="C107" i="18"/>
  <c r="D107" i="18"/>
  <c r="E107" i="18"/>
  <c r="F107" i="18"/>
  <c r="B658" i="18"/>
  <c r="C658" i="18"/>
  <c r="D658" i="18"/>
  <c r="E658" i="18"/>
  <c r="F658" i="18"/>
  <c r="B909" i="18"/>
  <c r="C909" i="18"/>
  <c r="D909" i="18"/>
  <c r="E909" i="18"/>
  <c r="F909" i="18"/>
  <c r="B659" i="18"/>
  <c r="C659" i="18"/>
  <c r="D659" i="18"/>
  <c r="E659" i="18"/>
  <c r="F659" i="18"/>
  <c r="B292" i="18"/>
  <c r="C292" i="18"/>
  <c r="D292" i="18"/>
  <c r="E292" i="18"/>
  <c r="F292" i="18"/>
  <c r="B660" i="18"/>
  <c r="C660" i="18"/>
  <c r="D660" i="18"/>
  <c r="E660" i="18"/>
  <c r="F660" i="18"/>
  <c r="B661" i="18"/>
  <c r="C661" i="18"/>
  <c r="D661" i="18"/>
  <c r="E661" i="18"/>
  <c r="F661" i="18"/>
  <c r="B21" i="18"/>
  <c r="C21" i="18"/>
  <c r="D21" i="18"/>
  <c r="E21" i="18"/>
  <c r="F21" i="18"/>
  <c r="B889" i="18"/>
  <c r="C889" i="18"/>
  <c r="D889" i="18"/>
  <c r="E889" i="18"/>
  <c r="F889" i="18"/>
  <c r="B662" i="18"/>
  <c r="C662" i="18"/>
  <c r="D662" i="18"/>
  <c r="E662" i="18"/>
  <c r="F662" i="18"/>
  <c r="B873" i="18"/>
  <c r="C873" i="18"/>
  <c r="D873" i="18"/>
  <c r="E873" i="18"/>
  <c r="F873" i="18"/>
  <c r="B663" i="18"/>
  <c r="C663" i="18"/>
  <c r="D663" i="18"/>
  <c r="E663" i="18"/>
  <c r="F663" i="18"/>
  <c r="B664" i="18"/>
  <c r="C664" i="18"/>
  <c r="D664" i="18"/>
  <c r="E664" i="18"/>
  <c r="F664" i="18"/>
  <c r="B665" i="18"/>
  <c r="C665" i="18"/>
  <c r="D665" i="18"/>
  <c r="E665" i="18"/>
  <c r="F665" i="18"/>
  <c r="B666" i="18"/>
  <c r="C666" i="18"/>
  <c r="D666" i="18"/>
  <c r="E666" i="18"/>
  <c r="F666" i="18"/>
  <c r="B667" i="18"/>
  <c r="C667" i="18"/>
  <c r="D667" i="18"/>
  <c r="E667" i="18"/>
  <c r="F667" i="18"/>
  <c r="B668" i="18"/>
  <c r="C668" i="18"/>
  <c r="D668" i="18"/>
  <c r="E668" i="18"/>
  <c r="F668" i="18"/>
  <c r="B904" i="18"/>
  <c r="C904" i="18"/>
  <c r="D904" i="18"/>
  <c r="E904" i="18"/>
  <c r="F904" i="18"/>
  <c r="B211" i="18"/>
  <c r="C211" i="18"/>
  <c r="D211" i="18"/>
  <c r="E211" i="18"/>
  <c r="F211" i="18"/>
  <c r="B669" i="18"/>
  <c r="C669" i="18"/>
  <c r="D669" i="18"/>
  <c r="E669" i="18"/>
  <c r="F669" i="18"/>
  <c r="B186" i="18"/>
  <c r="C186" i="18"/>
  <c r="D186" i="18"/>
  <c r="E186" i="18"/>
  <c r="F186" i="18"/>
  <c r="B178" i="18"/>
  <c r="C178" i="18"/>
  <c r="D178" i="18"/>
  <c r="E178" i="18"/>
  <c r="F178" i="18"/>
  <c r="B670" i="18"/>
  <c r="C670" i="18"/>
  <c r="D670" i="18"/>
  <c r="E670" i="18"/>
  <c r="F670" i="18"/>
  <c r="B671" i="18"/>
  <c r="C671" i="18"/>
  <c r="D671" i="18"/>
  <c r="E671" i="18"/>
  <c r="F671" i="18"/>
  <c r="B123" i="18"/>
  <c r="C123" i="18"/>
  <c r="D123" i="18"/>
  <c r="E123" i="18"/>
  <c r="F123" i="18"/>
  <c r="B672" i="18"/>
  <c r="C672" i="18"/>
  <c r="D672" i="18"/>
  <c r="E672" i="18"/>
  <c r="F672" i="18"/>
  <c r="B232" i="18"/>
  <c r="C232" i="18"/>
  <c r="D232" i="18"/>
  <c r="E232" i="18"/>
  <c r="F232" i="18"/>
  <c r="B199" i="18"/>
  <c r="C199" i="18"/>
  <c r="D199" i="18"/>
  <c r="E199" i="18"/>
  <c r="F199" i="18"/>
  <c r="B195" i="18"/>
  <c r="C195" i="18"/>
  <c r="D195" i="18"/>
  <c r="E195" i="18"/>
  <c r="F195" i="18"/>
  <c r="B673" i="18"/>
  <c r="C673" i="18"/>
  <c r="D673" i="18"/>
  <c r="E673" i="18"/>
  <c r="F673" i="18"/>
  <c r="B674" i="18"/>
  <c r="C674" i="18"/>
  <c r="D674" i="18"/>
  <c r="E674" i="18"/>
  <c r="F674" i="18"/>
  <c r="B675" i="18"/>
  <c r="C675" i="18"/>
  <c r="D675" i="18"/>
  <c r="E675" i="18"/>
  <c r="F675" i="18"/>
  <c r="B676" i="18"/>
  <c r="C676" i="18"/>
  <c r="D676" i="18"/>
  <c r="E676" i="18"/>
  <c r="F676" i="18"/>
  <c r="B677" i="18"/>
  <c r="C677" i="18"/>
  <c r="D677" i="18"/>
  <c r="E677" i="18"/>
  <c r="F677" i="18"/>
  <c r="B678" i="18"/>
  <c r="C678" i="18"/>
  <c r="D678" i="18"/>
  <c r="E678" i="18"/>
  <c r="F678" i="18"/>
  <c r="B679" i="18"/>
  <c r="C679" i="18"/>
  <c r="D679" i="18"/>
  <c r="E679" i="18"/>
  <c r="F679" i="18"/>
  <c r="B322" i="18"/>
  <c r="C322" i="18"/>
  <c r="D322" i="18"/>
  <c r="E322" i="18"/>
  <c r="F322" i="18"/>
  <c r="B680" i="18"/>
  <c r="C680" i="18"/>
  <c r="D680" i="18"/>
  <c r="E680" i="18"/>
  <c r="F680" i="18"/>
  <c r="B254" i="18"/>
  <c r="C254" i="18"/>
  <c r="D254" i="18"/>
  <c r="E254" i="18"/>
  <c r="F254" i="18"/>
  <c r="B863" i="18"/>
  <c r="C863" i="18"/>
  <c r="D863" i="18"/>
  <c r="E863" i="18"/>
  <c r="F863" i="18"/>
  <c r="B681" i="18"/>
  <c r="C681" i="18"/>
  <c r="D681" i="18"/>
  <c r="E681" i="18"/>
  <c r="F681" i="18"/>
  <c r="B235" i="18"/>
  <c r="C235" i="18"/>
  <c r="D235" i="18"/>
  <c r="E235" i="18"/>
  <c r="F235" i="18"/>
  <c r="B203" i="18"/>
  <c r="C203" i="18"/>
  <c r="D203" i="18"/>
  <c r="E203" i="18"/>
  <c r="F203" i="18"/>
  <c r="B172" i="18"/>
  <c r="C172" i="18"/>
  <c r="D172" i="18"/>
  <c r="E172" i="18"/>
  <c r="F172" i="18"/>
  <c r="B682" i="18"/>
  <c r="C682" i="18"/>
  <c r="D682" i="18"/>
  <c r="E682" i="18"/>
  <c r="F682" i="18"/>
  <c r="B882" i="18"/>
  <c r="C882" i="18"/>
  <c r="D882" i="18"/>
  <c r="E882" i="18"/>
  <c r="F882" i="18"/>
  <c r="B70" i="18"/>
  <c r="C70" i="18"/>
  <c r="D70" i="18"/>
  <c r="E70" i="18"/>
  <c r="F70" i="18"/>
  <c r="B683" i="18"/>
  <c r="C683" i="18"/>
  <c r="D683" i="18"/>
  <c r="E683" i="18"/>
  <c r="F683" i="18"/>
  <c r="B684" i="18"/>
  <c r="C684" i="18"/>
  <c r="D684" i="18"/>
  <c r="E684" i="18"/>
  <c r="F684" i="18"/>
  <c r="B685" i="18"/>
  <c r="C685" i="18"/>
  <c r="D685" i="18"/>
  <c r="E685" i="18"/>
  <c r="F685" i="18"/>
  <c r="B337" i="18"/>
  <c r="C337" i="18"/>
  <c r="D337" i="18"/>
  <c r="E337" i="18"/>
  <c r="F337" i="18"/>
  <c r="B686" i="18"/>
  <c r="C686" i="18"/>
  <c r="D686" i="18"/>
  <c r="E686" i="18"/>
  <c r="F686" i="18"/>
  <c r="B687" i="18"/>
  <c r="C687" i="18"/>
  <c r="D687" i="18"/>
  <c r="E687" i="18"/>
  <c r="F687" i="18"/>
  <c r="B688" i="18"/>
  <c r="C688" i="18"/>
  <c r="D688" i="18"/>
  <c r="E688" i="18"/>
  <c r="F688" i="18"/>
  <c r="B935" i="18"/>
  <c r="C935" i="18"/>
  <c r="D935" i="18"/>
  <c r="E935" i="18"/>
  <c r="F935" i="18"/>
  <c r="B202" i="18"/>
  <c r="C202" i="18"/>
  <c r="D202" i="18"/>
  <c r="E202" i="18"/>
  <c r="F202" i="18"/>
  <c r="B72" i="18"/>
  <c r="C72" i="18"/>
  <c r="D72" i="18"/>
  <c r="E72" i="18"/>
  <c r="F72" i="18"/>
  <c r="B160" i="18"/>
  <c r="C160" i="18"/>
  <c r="D160" i="18"/>
  <c r="E160" i="18"/>
  <c r="F160" i="18"/>
  <c r="B899" i="18"/>
  <c r="C899" i="18"/>
  <c r="D899" i="18"/>
  <c r="E899" i="18"/>
  <c r="F899" i="18"/>
  <c r="B689" i="18"/>
  <c r="C689" i="18"/>
  <c r="D689" i="18"/>
  <c r="E689" i="18"/>
  <c r="F689" i="18"/>
  <c r="B912" i="18"/>
  <c r="C912" i="18"/>
  <c r="D912" i="18"/>
  <c r="E912" i="18"/>
  <c r="F912" i="18"/>
  <c r="B890" i="18"/>
  <c r="C890" i="18"/>
  <c r="D890" i="18"/>
  <c r="E890" i="18"/>
  <c r="F890" i="18"/>
  <c r="B81" i="18"/>
  <c r="C81" i="18"/>
  <c r="D81" i="18"/>
  <c r="E81" i="18"/>
  <c r="F81" i="18"/>
  <c r="B99" i="18"/>
  <c r="C99" i="18"/>
  <c r="D99" i="18"/>
  <c r="E99" i="18"/>
  <c r="F99" i="18"/>
  <c r="B368" i="18"/>
  <c r="C368" i="18"/>
  <c r="D368" i="18"/>
  <c r="E368" i="18"/>
  <c r="F368" i="18"/>
  <c r="B371" i="18"/>
  <c r="C371" i="18"/>
  <c r="D371" i="18"/>
  <c r="E371" i="18"/>
  <c r="F371" i="18"/>
  <c r="B690" i="18"/>
  <c r="C690" i="18"/>
  <c r="D690" i="18"/>
  <c r="E690" i="18"/>
  <c r="F690" i="18"/>
  <c r="B239" i="18"/>
  <c r="C239" i="18"/>
  <c r="D239" i="18"/>
  <c r="E239" i="18"/>
  <c r="F239" i="18"/>
  <c r="B691" i="18"/>
  <c r="C691" i="18"/>
  <c r="D691" i="18"/>
  <c r="E691" i="18"/>
  <c r="F691" i="18"/>
  <c r="B864" i="18"/>
  <c r="C864" i="18"/>
  <c r="D864" i="18"/>
  <c r="E864" i="18"/>
  <c r="F864" i="18"/>
  <c r="B118" i="18"/>
  <c r="C118" i="18"/>
  <c r="D118" i="18"/>
  <c r="E118" i="18"/>
  <c r="F118" i="18"/>
  <c r="B31" i="18"/>
  <c r="C31" i="18"/>
  <c r="D31" i="18"/>
  <c r="E31" i="18"/>
  <c r="F31" i="18"/>
  <c r="B692" i="18"/>
  <c r="C692" i="18"/>
  <c r="D692" i="18"/>
  <c r="E692" i="18"/>
  <c r="F692" i="18"/>
  <c r="B693" i="18"/>
  <c r="C693" i="18"/>
  <c r="D693" i="18"/>
  <c r="E693" i="18"/>
  <c r="F693" i="18"/>
  <c r="B694" i="18"/>
  <c r="C694" i="18"/>
  <c r="D694" i="18"/>
  <c r="E694" i="18"/>
  <c r="F694" i="18"/>
  <c r="B314" i="18"/>
  <c r="C314" i="18"/>
  <c r="D314" i="18"/>
  <c r="E314" i="18"/>
  <c r="F314" i="18"/>
  <c r="B270" i="18"/>
  <c r="C270" i="18"/>
  <c r="D270" i="18"/>
  <c r="E270" i="18"/>
  <c r="F270" i="18"/>
  <c r="B887" i="18"/>
  <c r="C887" i="18"/>
  <c r="D887" i="18"/>
  <c r="E887" i="18"/>
  <c r="F887" i="18"/>
  <c r="B177" i="18"/>
  <c r="C177" i="18"/>
  <c r="D177" i="18"/>
  <c r="E177" i="18"/>
  <c r="F177" i="18"/>
  <c r="B695" i="18"/>
  <c r="C695" i="18"/>
  <c r="D695" i="18"/>
  <c r="E695" i="18"/>
  <c r="F695" i="18"/>
  <c r="B696" i="18"/>
  <c r="C696" i="18"/>
  <c r="D696" i="18"/>
  <c r="E696" i="18"/>
  <c r="F696" i="18"/>
  <c r="B697" i="18"/>
  <c r="C697" i="18"/>
  <c r="D697" i="18"/>
  <c r="E697" i="18"/>
  <c r="F697" i="18"/>
  <c r="B29" i="18"/>
  <c r="C29" i="18"/>
  <c r="D29" i="18"/>
  <c r="E29" i="18"/>
  <c r="F29" i="18"/>
  <c r="B61" i="18"/>
  <c r="C61" i="18"/>
  <c r="D61" i="18"/>
  <c r="E61" i="18"/>
  <c r="F61" i="18"/>
  <c r="B88" i="18"/>
  <c r="C88" i="18"/>
  <c r="D88" i="18"/>
  <c r="E88" i="18"/>
  <c r="F88" i="18"/>
  <c r="B266" i="18"/>
  <c r="C266" i="18"/>
  <c r="D266" i="18"/>
  <c r="E266" i="18"/>
  <c r="F266" i="18"/>
  <c r="B100" i="18"/>
  <c r="C100" i="18"/>
  <c r="D100" i="18"/>
  <c r="E100" i="18"/>
  <c r="F100" i="18"/>
  <c r="B908" i="18"/>
  <c r="C908" i="18"/>
  <c r="D908" i="18"/>
  <c r="E908" i="18"/>
  <c r="F908" i="18"/>
  <c r="B698" i="18"/>
  <c r="C698" i="18"/>
  <c r="D698" i="18"/>
  <c r="E698" i="18"/>
  <c r="F698" i="18"/>
  <c r="B699" i="18"/>
  <c r="C699" i="18"/>
  <c r="D699" i="18"/>
  <c r="E699" i="18"/>
  <c r="F699" i="18"/>
  <c r="B700" i="18"/>
  <c r="C700" i="18"/>
  <c r="D700" i="18"/>
  <c r="E700" i="18"/>
  <c r="F700" i="18"/>
  <c r="B30" i="18"/>
  <c r="C30" i="18"/>
  <c r="D30" i="18"/>
  <c r="E30" i="18"/>
  <c r="F30" i="18"/>
  <c r="B271" i="18"/>
  <c r="C271" i="18"/>
  <c r="D271" i="18"/>
  <c r="E271" i="18"/>
  <c r="F271" i="18"/>
  <c r="B701" i="18"/>
  <c r="C701" i="18"/>
  <c r="D701" i="18"/>
  <c r="E701" i="18"/>
  <c r="F701" i="18"/>
  <c r="B702" i="18"/>
  <c r="C702" i="18"/>
  <c r="D702" i="18"/>
  <c r="E702" i="18"/>
  <c r="F702" i="18"/>
  <c r="B129" i="18"/>
  <c r="C129" i="18"/>
  <c r="D129" i="18"/>
  <c r="E129" i="18"/>
  <c r="F129" i="18"/>
  <c r="B387" i="18"/>
  <c r="C387" i="18"/>
  <c r="D387" i="18"/>
  <c r="E387" i="18"/>
  <c r="F387" i="18"/>
  <c r="B98" i="18"/>
  <c r="C98" i="18"/>
  <c r="D98" i="18"/>
  <c r="E98" i="18"/>
  <c r="F98" i="18"/>
  <c r="B936" i="18"/>
  <c r="C936" i="18"/>
  <c r="D936" i="18"/>
  <c r="E936" i="18"/>
  <c r="F936" i="18"/>
  <c r="B703" i="18"/>
  <c r="C703" i="18"/>
  <c r="D703" i="18"/>
  <c r="E703" i="18"/>
  <c r="F703" i="18"/>
  <c r="B168" i="18"/>
  <c r="C168" i="18"/>
  <c r="D168" i="18"/>
  <c r="E168" i="18"/>
  <c r="F168" i="18"/>
  <c r="B94" i="18"/>
  <c r="C94" i="18"/>
  <c r="D94" i="18"/>
  <c r="E94" i="18"/>
  <c r="F94" i="18"/>
  <c r="B903" i="18"/>
  <c r="C903" i="18"/>
  <c r="D903" i="18"/>
  <c r="E903" i="18"/>
  <c r="F903" i="18"/>
  <c r="B704" i="18"/>
  <c r="C704" i="18"/>
  <c r="D704" i="18"/>
  <c r="E704" i="18"/>
  <c r="F704" i="18"/>
  <c r="B167" i="18"/>
  <c r="C167" i="18"/>
  <c r="D167" i="18"/>
  <c r="E167" i="18"/>
  <c r="F167" i="18"/>
  <c r="B382" i="18"/>
  <c r="C382" i="18"/>
  <c r="D382" i="18"/>
  <c r="E382" i="18"/>
  <c r="F382" i="18"/>
  <c r="B705" i="18"/>
  <c r="C705" i="18"/>
  <c r="D705" i="18"/>
  <c r="E705" i="18"/>
  <c r="F705" i="18"/>
  <c r="B706" i="18"/>
  <c r="C706" i="18"/>
  <c r="D706" i="18"/>
  <c r="E706" i="18"/>
  <c r="F706" i="18"/>
  <c r="B707" i="18"/>
  <c r="C707" i="18"/>
  <c r="D707" i="18"/>
  <c r="E707" i="18"/>
  <c r="F707" i="18"/>
  <c r="B708" i="18"/>
  <c r="C708" i="18"/>
  <c r="D708" i="18"/>
  <c r="E708" i="18"/>
  <c r="F708" i="18"/>
  <c r="B20" i="18"/>
  <c r="C20" i="18"/>
  <c r="D20" i="18"/>
  <c r="E20" i="18"/>
  <c r="F20" i="18"/>
  <c r="B709" i="18"/>
  <c r="C709" i="18"/>
  <c r="D709" i="18"/>
  <c r="E709" i="18"/>
  <c r="F709" i="18"/>
  <c r="B226" i="18"/>
  <c r="C226" i="18"/>
  <c r="D226" i="18"/>
  <c r="E226" i="18"/>
  <c r="F226" i="18"/>
  <c r="B364" i="18"/>
  <c r="C364" i="18"/>
  <c r="D364" i="18"/>
  <c r="E364" i="18"/>
  <c r="F364" i="18"/>
  <c r="B710" i="18"/>
  <c r="C710" i="18"/>
  <c r="D710" i="18"/>
  <c r="E710" i="18"/>
  <c r="F710" i="18"/>
  <c r="B901" i="18"/>
  <c r="C901" i="18"/>
  <c r="D901" i="18"/>
  <c r="E901" i="18"/>
  <c r="F901" i="18"/>
  <c r="B711" i="18"/>
  <c r="C711" i="18"/>
  <c r="D711" i="18"/>
  <c r="E711" i="18"/>
  <c r="F711" i="18"/>
  <c r="B712" i="18"/>
  <c r="C712" i="18"/>
  <c r="D712" i="18"/>
  <c r="E712" i="18"/>
  <c r="F712" i="18"/>
  <c r="B713" i="18"/>
  <c r="C713" i="18"/>
  <c r="D713" i="18"/>
  <c r="E713" i="18"/>
  <c r="F713" i="18"/>
  <c r="B714" i="18"/>
  <c r="C714" i="18"/>
  <c r="D714" i="18"/>
  <c r="E714" i="18"/>
  <c r="F714" i="18"/>
  <c r="B715" i="18"/>
  <c r="C715" i="18"/>
  <c r="D715" i="18"/>
  <c r="E715" i="18"/>
  <c r="F715" i="18"/>
  <c r="B79" i="18"/>
  <c r="C79" i="18"/>
  <c r="D79" i="18"/>
  <c r="E79" i="18"/>
  <c r="F79" i="18"/>
  <c r="B716" i="18"/>
  <c r="C716" i="18"/>
  <c r="D716" i="18"/>
  <c r="E716" i="18"/>
  <c r="F716" i="18"/>
  <c r="B717" i="18"/>
  <c r="C717" i="18"/>
  <c r="D717" i="18"/>
  <c r="E717" i="18"/>
  <c r="F717" i="18"/>
  <c r="B718" i="18"/>
  <c r="C718" i="18"/>
  <c r="D718" i="18"/>
  <c r="E718" i="18"/>
  <c r="F718" i="18"/>
  <c r="B719" i="18"/>
  <c r="C719" i="18"/>
  <c r="D719" i="18"/>
  <c r="E719" i="18"/>
  <c r="F719" i="18"/>
  <c r="B720" i="18"/>
  <c r="C720" i="18"/>
  <c r="D720" i="18"/>
  <c r="E720" i="18"/>
  <c r="F720" i="18"/>
  <c r="B379" i="18"/>
  <c r="C379" i="18"/>
  <c r="D379" i="18"/>
  <c r="E379" i="18"/>
  <c r="F379" i="18"/>
  <c r="B721" i="18"/>
  <c r="C721" i="18"/>
  <c r="D721" i="18"/>
  <c r="E721" i="18"/>
  <c r="F721" i="18"/>
  <c r="B722" i="18"/>
  <c r="C722" i="18"/>
  <c r="D722" i="18"/>
  <c r="E722" i="18"/>
  <c r="F722" i="18"/>
  <c r="B22" i="18"/>
  <c r="C22" i="18"/>
  <c r="D22" i="18"/>
  <c r="E22" i="18"/>
  <c r="F22" i="18"/>
  <c r="B24" i="18"/>
  <c r="C24" i="18"/>
  <c r="D24" i="18"/>
  <c r="E24" i="18"/>
  <c r="F24" i="18"/>
  <c r="B723" i="18"/>
  <c r="C723" i="18"/>
  <c r="D723" i="18"/>
  <c r="E723" i="18"/>
  <c r="F723" i="18"/>
  <c r="B937" i="18"/>
  <c r="C937" i="18"/>
  <c r="D937" i="18"/>
  <c r="E937" i="18"/>
  <c r="F937" i="18"/>
  <c r="B724" i="18"/>
  <c r="C724" i="18"/>
  <c r="D724" i="18"/>
  <c r="E724" i="18"/>
  <c r="F724" i="18"/>
  <c r="B725" i="18"/>
  <c r="C725" i="18"/>
  <c r="D725" i="18"/>
  <c r="E725" i="18"/>
  <c r="F725" i="18"/>
  <c r="B228" i="18"/>
  <c r="C228" i="18"/>
  <c r="D228" i="18"/>
  <c r="E228" i="18"/>
  <c r="F228" i="18"/>
  <c r="B925" i="18"/>
  <c r="C925" i="18"/>
  <c r="D925" i="18"/>
  <c r="E925" i="18"/>
  <c r="F925" i="18"/>
  <c r="B726" i="18"/>
  <c r="C726" i="18"/>
  <c r="D726" i="18"/>
  <c r="E726" i="18"/>
  <c r="F726" i="18"/>
  <c r="B259" i="18"/>
  <c r="C259" i="18"/>
  <c r="D259" i="18"/>
  <c r="E259" i="18"/>
  <c r="F259" i="18"/>
  <c r="B727" i="18"/>
  <c r="C727" i="18"/>
  <c r="D727" i="18"/>
  <c r="E727" i="18"/>
  <c r="F727" i="18"/>
  <c r="B728" i="18"/>
  <c r="C728" i="18"/>
  <c r="D728" i="18"/>
  <c r="E728" i="18"/>
  <c r="F728" i="18"/>
  <c r="B729" i="18"/>
  <c r="C729" i="18"/>
  <c r="D729" i="18"/>
  <c r="E729" i="18"/>
  <c r="F729" i="18"/>
  <c r="B229" i="18"/>
  <c r="C229" i="18"/>
  <c r="D229" i="18"/>
  <c r="E229" i="18"/>
  <c r="F229" i="18"/>
  <c r="B347" i="18"/>
  <c r="C347" i="18"/>
  <c r="D347" i="18"/>
  <c r="E347" i="18"/>
  <c r="F347" i="18"/>
  <c r="B730" i="18"/>
  <c r="C730" i="18"/>
  <c r="D730" i="18"/>
  <c r="E730" i="18"/>
  <c r="F730" i="18"/>
  <c r="B900" i="18"/>
  <c r="C900" i="18"/>
  <c r="D900" i="18"/>
  <c r="E900" i="18"/>
  <c r="F900" i="18"/>
  <c r="B731" i="18"/>
  <c r="C731" i="18"/>
  <c r="D731" i="18"/>
  <c r="E731" i="18"/>
  <c r="F731" i="18"/>
  <c r="B732" i="18"/>
  <c r="C732" i="18"/>
  <c r="D732" i="18"/>
  <c r="E732" i="18"/>
  <c r="F732" i="18"/>
  <c r="B67" i="18"/>
  <c r="C67" i="18"/>
  <c r="D67" i="18"/>
  <c r="E67" i="18"/>
  <c r="F67" i="18"/>
  <c r="B895" i="18"/>
  <c r="C895" i="18"/>
  <c r="D895" i="18"/>
  <c r="E895" i="18"/>
  <c r="F895" i="18"/>
  <c r="B733" i="18"/>
  <c r="C733" i="18"/>
  <c r="D733" i="18"/>
  <c r="E733" i="18"/>
  <c r="F733" i="18"/>
  <c r="B734" i="18"/>
  <c r="C734" i="18"/>
  <c r="D734" i="18"/>
  <c r="E734" i="18"/>
  <c r="F734" i="18"/>
  <c r="B220" i="18"/>
  <c r="C220" i="18"/>
  <c r="D220" i="18"/>
  <c r="E220" i="18"/>
  <c r="F220" i="18"/>
  <c r="B150" i="18"/>
  <c r="C150" i="18"/>
  <c r="D150" i="18"/>
  <c r="E150" i="18"/>
  <c r="F150" i="18"/>
  <c r="B735" i="18"/>
  <c r="C735" i="18"/>
  <c r="D735" i="18"/>
  <c r="E735" i="18"/>
  <c r="F735" i="18"/>
  <c r="B736" i="18"/>
  <c r="C736" i="18"/>
  <c r="D736" i="18"/>
  <c r="E736" i="18"/>
  <c r="F736" i="18"/>
  <c r="B286" i="18"/>
  <c r="C286" i="18"/>
  <c r="D286" i="18"/>
  <c r="E286" i="18"/>
  <c r="F286" i="18"/>
  <c r="B28" i="18"/>
  <c r="C28" i="18"/>
  <c r="D28" i="18"/>
  <c r="E28" i="18"/>
  <c r="F28" i="18"/>
  <c r="B737" i="18"/>
  <c r="C737" i="18"/>
  <c r="D737" i="18"/>
  <c r="E737" i="18"/>
  <c r="F737" i="18"/>
  <c r="B115" i="18"/>
  <c r="C115" i="18"/>
  <c r="D115" i="18"/>
  <c r="E115" i="18"/>
  <c r="F115" i="18"/>
  <c r="B893" i="18"/>
  <c r="C893" i="18"/>
  <c r="D893" i="18"/>
  <c r="E893" i="18"/>
  <c r="F893" i="18"/>
  <c r="B258" i="18"/>
  <c r="C258" i="18"/>
  <c r="D258" i="18"/>
  <c r="E258" i="18"/>
  <c r="F258" i="18"/>
  <c r="B136" i="18"/>
  <c r="C136" i="18"/>
  <c r="D136" i="18"/>
  <c r="E136" i="18"/>
  <c r="F136" i="18"/>
  <c r="B281" i="18"/>
  <c r="C281" i="18"/>
  <c r="D281" i="18"/>
  <c r="E281" i="18"/>
  <c r="F281" i="18"/>
  <c r="B738" i="18"/>
  <c r="C738" i="18"/>
  <c r="D738" i="18"/>
  <c r="E738" i="18"/>
  <c r="F738" i="18"/>
  <c r="B739" i="18"/>
  <c r="C739" i="18"/>
  <c r="D739" i="18"/>
  <c r="E739" i="18"/>
  <c r="F739" i="18"/>
  <c r="B332" i="18"/>
  <c r="C332" i="18"/>
  <c r="D332" i="18"/>
  <c r="E332" i="18"/>
  <c r="F332" i="18"/>
  <c r="B740" i="18"/>
  <c r="C740" i="18"/>
  <c r="D740" i="18"/>
  <c r="E740" i="18"/>
  <c r="F740" i="18"/>
  <c r="B929" i="18"/>
  <c r="C929" i="18"/>
  <c r="D929" i="18"/>
  <c r="E929" i="18"/>
  <c r="F929" i="18"/>
  <c r="B392" i="18"/>
  <c r="C392" i="18"/>
  <c r="D392" i="18"/>
  <c r="E392" i="18"/>
  <c r="F392" i="18"/>
  <c r="B741" i="18"/>
  <c r="C741" i="18"/>
  <c r="D741" i="18"/>
  <c r="E741" i="18"/>
  <c r="F741" i="18"/>
  <c r="B44" i="18"/>
  <c r="C44" i="18"/>
  <c r="D44" i="18"/>
  <c r="E44" i="18"/>
  <c r="F44" i="18"/>
  <c r="B742" i="18"/>
  <c r="C742" i="18"/>
  <c r="D742" i="18"/>
  <c r="E742" i="18"/>
  <c r="F742" i="18"/>
  <c r="B145" i="18"/>
  <c r="C145" i="18"/>
  <c r="D145" i="18"/>
  <c r="E145" i="18"/>
  <c r="F145" i="18"/>
  <c r="B122" i="18"/>
  <c r="C122" i="18"/>
  <c r="D122" i="18"/>
  <c r="E122" i="18"/>
  <c r="F122" i="18"/>
  <c r="B222" i="18"/>
  <c r="C222" i="18"/>
  <c r="D222" i="18"/>
  <c r="E222" i="18"/>
  <c r="F222" i="18"/>
  <c r="B913" i="18"/>
  <c r="C913" i="18"/>
  <c r="D913" i="18"/>
  <c r="E913" i="18"/>
  <c r="F913" i="18"/>
  <c r="B743" i="18"/>
  <c r="C743" i="18"/>
  <c r="D743" i="18"/>
  <c r="E743" i="18"/>
  <c r="F743" i="18"/>
  <c r="B102" i="18"/>
  <c r="C102" i="18"/>
  <c r="D102" i="18"/>
  <c r="E102" i="18"/>
  <c r="F102" i="18"/>
  <c r="B744" i="18"/>
  <c r="C744" i="18"/>
  <c r="D744" i="18"/>
  <c r="E744" i="18"/>
  <c r="F744" i="18"/>
  <c r="B280" i="18"/>
  <c r="C280" i="18"/>
  <c r="D280" i="18"/>
  <c r="E280" i="18"/>
  <c r="F280" i="18"/>
  <c r="B745" i="18"/>
  <c r="C745" i="18"/>
  <c r="D745" i="18"/>
  <c r="E745" i="18"/>
  <c r="F745" i="18"/>
  <c r="B746" i="18"/>
  <c r="C746" i="18"/>
  <c r="D746" i="18"/>
  <c r="E746" i="18"/>
  <c r="F746" i="18"/>
  <c r="B747" i="18"/>
  <c r="C747" i="18"/>
  <c r="D747" i="18"/>
  <c r="E747" i="18"/>
  <c r="F747" i="18"/>
  <c r="B748" i="18"/>
  <c r="C748" i="18"/>
  <c r="D748" i="18"/>
  <c r="E748" i="18"/>
  <c r="F748" i="18"/>
  <c r="B400" i="18"/>
  <c r="C400" i="18"/>
  <c r="D400" i="18"/>
  <c r="E400" i="18"/>
  <c r="F400" i="18"/>
  <c r="B12" i="18"/>
  <c r="C12" i="18"/>
  <c r="D12" i="18"/>
  <c r="E12" i="18"/>
  <c r="F12" i="18"/>
  <c r="B749" i="18"/>
  <c r="C749" i="18"/>
  <c r="D749" i="18"/>
  <c r="E749" i="18"/>
  <c r="F749" i="18"/>
  <c r="B750" i="18"/>
  <c r="C750" i="18"/>
  <c r="D750" i="18"/>
  <c r="E750" i="18"/>
  <c r="F750" i="18"/>
  <c r="B75" i="18"/>
  <c r="C75" i="18"/>
  <c r="D75" i="18"/>
  <c r="E75" i="18"/>
  <c r="F75" i="18"/>
  <c r="B396" i="18"/>
  <c r="C396" i="18"/>
  <c r="D396" i="18"/>
  <c r="E396" i="18"/>
  <c r="F396" i="18"/>
  <c r="B751" i="18"/>
  <c r="C751" i="18"/>
  <c r="D751" i="18"/>
  <c r="E751" i="18"/>
  <c r="F751" i="18"/>
  <c r="B752" i="18"/>
  <c r="C752" i="18"/>
  <c r="D752" i="18"/>
  <c r="E752" i="18"/>
  <c r="F752" i="18"/>
  <c r="B753" i="18"/>
  <c r="C753" i="18"/>
  <c r="D753" i="18"/>
  <c r="E753" i="18"/>
  <c r="F753" i="18"/>
  <c r="B754" i="18"/>
  <c r="C754" i="18"/>
  <c r="D754" i="18"/>
  <c r="E754" i="18"/>
  <c r="F754" i="18"/>
  <c r="B755" i="18"/>
  <c r="C755" i="18"/>
  <c r="D755" i="18"/>
  <c r="E755" i="18"/>
  <c r="F755" i="18"/>
  <c r="B257" i="18"/>
  <c r="C257" i="18"/>
  <c r="D257" i="18"/>
  <c r="E257" i="18"/>
  <c r="F257" i="18"/>
  <c r="B279" i="18"/>
  <c r="C279" i="18"/>
  <c r="D279" i="18"/>
  <c r="E279" i="18"/>
  <c r="F279" i="18"/>
  <c r="B756" i="18"/>
  <c r="C756" i="18"/>
  <c r="D756" i="18"/>
  <c r="E756" i="18"/>
  <c r="F756" i="18"/>
  <c r="B757" i="18"/>
  <c r="C757" i="18"/>
  <c r="D757" i="18"/>
  <c r="E757" i="18"/>
  <c r="F757" i="18"/>
  <c r="B26" i="18"/>
  <c r="C26" i="18"/>
  <c r="D26" i="18"/>
  <c r="E26" i="18"/>
  <c r="F26" i="18"/>
  <c r="B758" i="18"/>
  <c r="C758" i="18"/>
  <c r="D758" i="18"/>
  <c r="E758" i="18"/>
  <c r="F758" i="18"/>
  <c r="B90" i="18"/>
  <c r="C90" i="18"/>
  <c r="D90" i="18"/>
  <c r="E90" i="18"/>
  <c r="F90" i="18"/>
  <c r="B19" i="18"/>
  <c r="C19" i="18"/>
  <c r="D19" i="18"/>
  <c r="E19" i="18"/>
  <c r="F19" i="18"/>
  <c r="B759" i="18"/>
  <c r="C759" i="18"/>
  <c r="D759" i="18"/>
  <c r="E759" i="18"/>
  <c r="F759" i="18"/>
  <c r="B213" i="18"/>
  <c r="C213" i="18"/>
  <c r="D213" i="18"/>
  <c r="E213" i="18"/>
  <c r="F213" i="18"/>
  <c r="B760" i="18"/>
  <c r="C760" i="18"/>
  <c r="D760" i="18"/>
  <c r="E760" i="18"/>
  <c r="F760" i="18"/>
  <c r="B45" i="18"/>
  <c r="C45" i="18"/>
  <c r="D45" i="18"/>
  <c r="E45" i="18"/>
  <c r="F45" i="18"/>
  <c r="B263" i="18"/>
  <c r="C263" i="18"/>
  <c r="D263" i="18"/>
  <c r="E263" i="18"/>
  <c r="F263" i="18"/>
  <c r="B761" i="18"/>
  <c r="C761" i="18"/>
  <c r="D761" i="18"/>
  <c r="E761" i="18"/>
  <c r="F761" i="18"/>
  <c r="B117" i="18"/>
  <c r="C117" i="18"/>
  <c r="D117" i="18"/>
  <c r="E117" i="18"/>
  <c r="F117" i="18"/>
  <c r="B762" i="18"/>
  <c r="C762" i="18"/>
  <c r="D762" i="18"/>
  <c r="E762" i="18"/>
  <c r="F762" i="18"/>
  <c r="B357" i="18"/>
  <c r="C357" i="18"/>
  <c r="D357" i="18"/>
  <c r="E357" i="18"/>
  <c r="F357" i="18"/>
  <c r="B763" i="18"/>
  <c r="C763" i="18"/>
  <c r="D763" i="18"/>
  <c r="E763" i="18"/>
  <c r="F763" i="18"/>
  <c r="B764" i="18"/>
  <c r="C764" i="18"/>
  <c r="D764" i="18"/>
  <c r="E764" i="18"/>
  <c r="F764" i="18"/>
  <c r="B765" i="18"/>
  <c r="C765" i="18"/>
  <c r="D765" i="18"/>
  <c r="E765" i="18"/>
  <c r="F765" i="18"/>
  <c r="B766" i="18"/>
  <c r="C766" i="18"/>
  <c r="D766" i="18"/>
  <c r="E766" i="18"/>
  <c r="F766" i="18"/>
  <c r="B767" i="18"/>
  <c r="C767" i="18"/>
  <c r="D767" i="18"/>
  <c r="E767" i="18"/>
  <c r="F767" i="18"/>
  <c r="B171" i="18"/>
  <c r="C171" i="18"/>
  <c r="D171" i="18"/>
  <c r="E171" i="18"/>
  <c r="F171" i="18"/>
  <c r="B268" i="18"/>
  <c r="C268" i="18"/>
  <c r="D268" i="18"/>
  <c r="E268" i="18"/>
  <c r="F268" i="18"/>
  <c r="B768" i="18"/>
  <c r="C768" i="18"/>
  <c r="D768" i="18"/>
  <c r="E768" i="18"/>
  <c r="F768" i="18"/>
  <c r="B197" i="18"/>
  <c r="C197" i="18"/>
  <c r="D197" i="18"/>
  <c r="E197" i="18"/>
  <c r="F197" i="18"/>
  <c r="B907" i="18"/>
  <c r="C907" i="18"/>
  <c r="D907" i="18"/>
  <c r="E907" i="18"/>
  <c r="F907" i="18"/>
  <c r="B205" i="18"/>
  <c r="C205" i="18"/>
  <c r="D205" i="18"/>
  <c r="E205" i="18"/>
  <c r="F205" i="18"/>
  <c r="B275" i="18"/>
  <c r="C275" i="18"/>
  <c r="D275" i="18"/>
  <c r="E275" i="18"/>
  <c r="F275" i="18"/>
  <c r="B769" i="18"/>
  <c r="C769" i="18"/>
  <c r="D769" i="18"/>
  <c r="E769" i="18"/>
  <c r="F769" i="18"/>
  <c r="B125" i="18"/>
  <c r="C125" i="18"/>
  <c r="D125" i="18"/>
  <c r="E125" i="18"/>
  <c r="F125" i="18"/>
  <c r="B290" i="18"/>
  <c r="C290" i="18"/>
  <c r="D290" i="18"/>
  <c r="E290" i="18"/>
  <c r="F290" i="18"/>
  <c r="B886" i="18"/>
  <c r="C886" i="18"/>
  <c r="D886" i="18"/>
  <c r="E886" i="18"/>
  <c r="F886" i="18"/>
  <c r="B942" i="18"/>
  <c r="C942" i="18"/>
  <c r="D942" i="18"/>
  <c r="E942" i="18"/>
  <c r="F942" i="18"/>
  <c r="B770" i="18"/>
  <c r="C770" i="18"/>
  <c r="D770" i="18"/>
  <c r="E770" i="18"/>
  <c r="F770" i="18"/>
  <c r="B872" i="18"/>
  <c r="C872" i="18"/>
  <c r="D872" i="18"/>
  <c r="E872" i="18"/>
  <c r="F872" i="18"/>
  <c r="B111" i="18"/>
  <c r="C111" i="18"/>
  <c r="D111" i="18"/>
  <c r="E111" i="18"/>
  <c r="F111" i="18"/>
  <c r="B771" i="18"/>
  <c r="C771" i="18"/>
  <c r="D771" i="18"/>
  <c r="E771" i="18"/>
  <c r="F771" i="18"/>
  <c r="B159" i="18"/>
  <c r="C159" i="18"/>
  <c r="D159" i="18"/>
  <c r="E159" i="18"/>
  <c r="F159" i="18"/>
  <c r="B344" i="18"/>
  <c r="C344" i="18"/>
  <c r="D344" i="18"/>
  <c r="E344" i="18"/>
  <c r="F344" i="18"/>
  <c r="B63" i="18"/>
  <c r="C63" i="18"/>
  <c r="D63" i="18"/>
  <c r="E63" i="18"/>
  <c r="F63" i="18"/>
  <c r="B772" i="18"/>
  <c r="C772" i="18"/>
  <c r="D772" i="18"/>
  <c r="E772" i="18"/>
  <c r="F772" i="18"/>
  <c r="B380" i="18"/>
  <c r="C380" i="18"/>
  <c r="D380" i="18"/>
  <c r="E380" i="18"/>
  <c r="F380" i="18"/>
  <c r="B131" i="18"/>
  <c r="C131" i="18"/>
  <c r="D131" i="18"/>
  <c r="E131" i="18"/>
  <c r="F131" i="18"/>
  <c r="B3" i="18"/>
  <c r="C3" i="18"/>
  <c r="D3" i="18"/>
  <c r="E3" i="18"/>
  <c r="F3" i="18"/>
  <c r="B50" i="18"/>
  <c r="C50" i="18"/>
  <c r="D50" i="18"/>
  <c r="E50" i="18"/>
  <c r="F50" i="18"/>
  <c r="B773" i="18"/>
  <c r="C773" i="18"/>
  <c r="D773" i="18"/>
  <c r="E773" i="18"/>
  <c r="F773" i="18"/>
  <c r="B878" i="18"/>
  <c r="C878" i="18"/>
  <c r="D878" i="18"/>
  <c r="E878" i="18"/>
  <c r="F878" i="18"/>
  <c r="B918" i="18"/>
  <c r="C918" i="18"/>
  <c r="D918" i="18"/>
  <c r="E918" i="18"/>
  <c r="F918" i="18"/>
  <c r="B774" i="18"/>
  <c r="C774" i="18"/>
  <c r="D774" i="18"/>
  <c r="E774" i="18"/>
  <c r="F774" i="18"/>
  <c r="B775" i="18"/>
  <c r="C775" i="18"/>
  <c r="D775" i="18"/>
  <c r="E775" i="18"/>
  <c r="F775" i="18"/>
  <c r="B17" i="18"/>
  <c r="C17" i="18"/>
  <c r="D17" i="18"/>
  <c r="E17" i="18"/>
  <c r="F17" i="18"/>
  <c r="B776" i="18"/>
  <c r="C776" i="18"/>
  <c r="D776" i="18"/>
  <c r="E776" i="18"/>
  <c r="F776" i="18"/>
  <c r="B358" i="18"/>
  <c r="C358" i="18"/>
  <c r="D358" i="18"/>
  <c r="E358" i="18"/>
  <c r="F358" i="18"/>
  <c r="B777" i="18"/>
  <c r="C777" i="18"/>
  <c r="D777" i="18"/>
  <c r="E777" i="18"/>
  <c r="F777" i="18"/>
  <c r="B778" i="18"/>
  <c r="C778" i="18"/>
  <c r="D778" i="18"/>
  <c r="E778" i="18"/>
  <c r="F778" i="18"/>
  <c r="B372" i="18"/>
  <c r="C372" i="18"/>
  <c r="D372" i="18"/>
  <c r="E372" i="18"/>
  <c r="F372" i="18"/>
  <c r="B779" i="18"/>
  <c r="C779" i="18"/>
  <c r="D779" i="18"/>
  <c r="E779" i="18"/>
  <c r="F779" i="18"/>
  <c r="B875" i="18"/>
  <c r="C875" i="18"/>
  <c r="D875" i="18"/>
  <c r="E875" i="18"/>
  <c r="F875" i="18"/>
  <c r="B4" i="18"/>
  <c r="C4" i="18"/>
  <c r="D4" i="18"/>
  <c r="E4" i="18"/>
  <c r="F4" i="18"/>
  <c r="B780" i="18"/>
  <c r="C780" i="18"/>
  <c r="D780" i="18"/>
  <c r="E780" i="18"/>
  <c r="F780" i="18"/>
  <c r="B896" i="18"/>
  <c r="C896" i="18"/>
  <c r="D896" i="18"/>
  <c r="E896" i="18"/>
  <c r="F896" i="18"/>
  <c r="B146" i="18"/>
  <c r="C146" i="18"/>
  <c r="D146" i="18"/>
  <c r="E146" i="18"/>
  <c r="F146" i="18"/>
  <c r="B8" i="18"/>
  <c r="C8" i="18"/>
  <c r="D8" i="18"/>
  <c r="E8" i="18"/>
  <c r="F8" i="18"/>
  <c r="B295" i="18"/>
  <c r="C295" i="18"/>
  <c r="D295" i="18"/>
  <c r="E295" i="18"/>
  <c r="F295" i="18"/>
  <c r="B162" i="18"/>
  <c r="C162" i="18"/>
  <c r="D162" i="18"/>
  <c r="E162" i="18"/>
  <c r="F162" i="18"/>
  <c r="B781" i="18"/>
  <c r="C781" i="18"/>
  <c r="D781" i="18"/>
  <c r="E781" i="18"/>
  <c r="F781" i="18"/>
  <c r="B782" i="18"/>
  <c r="C782" i="18"/>
  <c r="D782" i="18"/>
  <c r="E782" i="18"/>
  <c r="F782" i="18"/>
  <c r="B783" i="18"/>
  <c r="C783" i="18"/>
  <c r="D783" i="18"/>
  <c r="E783" i="18"/>
  <c r="F783" i="18"/>
  <c r="B299" i="18"/>
  <c r="C299" i="18"/>
  <c r="D299" i="18"/>
  <c r="E299" i="18"/>
  <c r="F299" i="18"/>
  <c r="B784" i="18"/>
  <c r="C784" i="18"/>
  <c r="D784" i="18"/>
  <c r="E784" i="18"/>
  <c r="F784" i="18"/>
  <c r="B209" i="18"/>
  <c r="C209" i="18"/>
  <c r="D209" i="18"/>
  <c r="E209" i="18"/>
  <c r="F209" i="18"/>
  <c r="B225" i="18"/>
  <c r="C225" i="18"/>
  <c r="D225" i="18"/>
  <c r="E225" i="18"/>
  <c r="F225" i="18"/>
  <c r="B360" i="18"/>
  <c r="C360" i="18"/>
  <c r="D360" i="18"/>
  <c r="E360" i="18"/>
  <c r="F360" i="18"/>
  <c r="B785" i="18"/>
  <c r="C785" i="18"/>
  <c r="D785" i="18"/>
  <c r="E785" i="18"/>
  <c r="F785" i="18"/>
  <c r="B859" i="18"/>
  <c r="C859" i="18"/>
  <c r="D859" i="18"/>
  <c r="E859" i="18"/>
  <c r="F859" i="18"/>
  <c r="B786" i="18"/>
  <c r="C786" i="18"/>
  <c r="D786" i="18"/>
  <c r="E786" i="18"/>
  <c r="F786" i="18"/>
  <c r="B867" i="18"/>
  <c r="C867" i="18"/>
  <c r="D867" i="18"/>
  <c r="E867" i="18"/>
  <c r="F867" i="18"/>
  <c r="B306" i="18"/>
  <c r="C306" i="18"/>
  <c r="D306" i="18"/>
  <c r="E306" i="18"/>
  <c r="F306" i="18"/>
  <c r="B787" i="18"/>
  <c r="C787" i="18"/>
  <c r="D787" i="18"/>
  <c r="E787" i="18"/>
  <c r="F787" i="18"/>
  <c r="B370" i="18"/>
  <c r="C370" i="18"/>
  <c r="D370" i="18"/>
  <c r="E370" i="18"/>
  <c r="F370" i="18"/>
  <c r="B163" i="18"/>
  <c r="C163" i="18"/>
  <c r="D163" i="18"/>
  <c r="E163" i="18"/>
  <c r="F163" i="18"/>
  <c r="B788" i="18"/>
  <c r="C788" i="18"/>
  <c r="D788" i="18"/>
  <c r="E788" i="18"/>
  <c r="F788" i="18"/>
  <c r="B868" i="18"/>
  <c r="C868" i="18"/>
  <c r="D868" i="18"/>
  <c r="E868" i="18"/>
  <c r="F868" i="18"/>
  <c r="B789" i="18"/>
  <c r="C789" i="18"/>
  <c r="D789" i="18"/>
  <c r="E789" i="18"/>
  <c r="F789" i="18"/>
  <c r="B165" i="18"/>
  <c r="C165" i="18"/>
  <c r="D165" i="18"/>
  <c r="E165" i="18"/>
  <c r="F165" i="18"/>
  <c r="B790" i="18"/>
  <c r="C790" i="18"/>
  <c r="D790" i="18"/>
  <c r="E790" i="18"/>
  <c r="F790" i="18"/>
  <c r="B361" i="18"/>
  <c r="C361" i="18"/>
  <c r="D361" i="18"/>
  <c r="E361" i="18"/>
  <c r="F361" i="18"/>
  <c r="B190" i="18"/>
  <c r="C190" i="18"/>
  <c r="D190" i="18"/>
  <c r="E190" i="18"/>
  <c r="F190" i="18"/>
  <c r="B791" i="18"/>
  <c r="C791" i="18"/>
  <c r="D791" i="18"/>
  <c r="E791" i="18"/>
  <c r="F791" i="18"/>
  <c r="B792" i="18"/>
  <c r="C792" i="18"/>
  <c r="D792" i="18"/>
  <c r="E792" i="18"/>
  <c r="F792" i="18"/>
  <c r="B188" i="18"/>
  <c r="C188" i="18"/>
  <c r="D188" i="18"/>
  <c r="E188" i="18"/>
  <c r="F188" i="18"/>
  <c r="B793" i="18"/>
  <c r="C793" i="18"/>
  <c r="D793" i="18"/>
  <c r="E793" i="18"/>
  <c r="F793" i="18"/>
  <c r="B278" i="18"/>
  <c r="C278" i="18"/>
  <c r="D278" i="18"/>
  <c r="E278" i="18"/>
  <c r="F278" i="18"/>
  <c r="B343" i="18"/>
  <c r="C343" i="18"/>
  <c r="D343" i="18"/>
  <c r="E343" i="18"/>
  <c r="F343" i="18"/>
  <c r="B794" i="18"/>
  <c r="C794" i="18"/>
  <c r="D794" i="18"/>
  <c r="E794" i="18"/>
  <c r="F794" i="18"/>
  <c r="B795" i="18"/>
  <c r="C795" i="18"/>
  <c r="D795" i="18"/>
  <c r="E795" i="18"/>
  <c r="F795" i="18"/>
  <c r="B284" i="18"/>
  <c r="C284" i="18"/>
  <c r="D284" i="18"/>
  <c r="E284" i="18"/>
  <c r="F284" i="18"/>
  <c r="B796" i="18"/>
  <c r="C796" i="18"/>
  <c r="D796" i="18"/>
  <c r="E796" i="18"/>
  <c r="F796" i="18"/>
  <c r="B362" i="18"/>
  <c r="C362" i="18"/>
  <c r="D362" i="18"/>
  <c r="E362" i="18"/>
  <c r="F362" i="18"/>
  <c r="B86" i="18"/>
  <c r="C86" i="18"/>
  <c r="D86" i="18"/>
  <c r="E86" i="18"/>
  <c r="F86" i="18"/>
  <c r="B6" i="18"/>
  <c r="C6" i="18"/>
  <c r="D6" i="18"/>
  <c r="E6" i="18"/>
  <c r="F6" i="18"/>
  <c r="B256" i="18"/>
  <c r="C256" i="18"/>
  <c r="D256" i="18"/>
  <c r="E256" i="18"/>
  <c r="F256" i="18"/>
  <c r="B376" i="18"/>
  <c r="C376" i="18"/>
  <c r="D376" i="18"/>
  <c r="E376" i="18"/>
  <c r="F376" i="18"/>
  <c r="B200" i="18"/>
  <c r="C200" i="18"/>
  <c r="D200" i="18"/>
  <c r="E200" i="18"/>
  <c r="F200" i="18"/>
  <c r="B180" i="18"/>
  <c r="C180" i="18"/>
  <c r="D180" i="18"/>
  <c r="E180" i="18"/>
  <c r="F180" i="18"/>
  <c r="B36" i="18"/>
  <c r="C36" i="18"/>
  <c r="D36" i="18"/>
  <c r="E36" i="18"/>
  <c r="F36" i="18"/>
  <c r="B152" i="18"/>
  <c r="C152" i="18"/>
  <c r="D152" i="18"/>
  <c r="E152" i="18"/>
  <c r="F152" i="18"/>
  <c r="B797" i="18"/>
  <c r="C797" i="18"/>
  <c r="D797" i="18"/>
  <c r="E797" i="18"/>
  <c r="F797" i="18"/>
  <c r="B798" i="18"/>
  <c r="C798" i="18"/>
  <c r="D798" i="18"/>
  <c r="E798" i="18"/>
  <c r="F798" i="18"/>
  <c r="B221" i="18"/>
  <c r="C221" i="18"/>
  <c r="D221" i="18"/>
  <c r="E221" i="18"/>
  <c r="F221" i="18"/>
  <c r="B80" i="18"/>
  <c r="C80" i="18"/>
  <c r="D80" i="18"/>
  <c r="E80" i="18"/>
  <c r="F80" i="18"/>
  <c r="B799" i="18"/>
  <c r="C799" i="18"/>
  <c r="D799" i="18"/>
  <c r="E799" i="18"/>
  <c r="F799" i="18"/>
  <c r="B273" i="18"/>
  <c r="C273" i="18"/>
  <c r="D273" i="18"/>
  <c r="E273" i="18"/>
  <c r="F273" i="18"/>
  <c r="B800" i="18"/>
  <c r="C800" i="18"/>
  <c r="D800" i="18"/>
  <c r="E800" i="18"/>
  <c r="F800" i="18"/>
  <c r="B187" i="18"/>
  <c r="C187" i="18"/>
  <c r="D187" i="18"/>
  <c r="E187" i="18"/>
  <c r="F187" i="18"/>
  <c r="B801" i="18"/>
  <c r="C801" i="18"/>
  <c r="D801" i="18"/>
  <c r="E801" i="18"/>
  <c r="F801" i="18"/>
  <c r="B802" i="18"/>
  <c r="C802" i="18"/>
  <c r="D802" i="18"/>
  <c r="E802" i="18"/>
  <c r="F802" i="18"/>
  <c r="B56" i="18"/>
  <c r="C56" i="18"/>
  <c r="D56" i="18"/>
  <c r="E56" i="18"/>
  <c r="F56" i="18"/>
  <c r="B803" i="18"/>
  <c r="C803" i="18"/>
  <c r="D803" i="18"/>
  <c r="E803" i="18"/>
  <c r="F803" i="18"/>
  <c r="B804" i="18"/>
  <c r="C804" i="18"/>
  <c r="D804" i="18"/>
  <c r="E804" i="18"/>
  <c r="F804" i="18"/>
  <c r="B805" i="18"/>
  <c r="C805" i="18"/>
  <c r="D805" i="18"/>
  <c r="E805" i="18"/>
  <c r="F805" i="18"/>
  <c r="B375" i="18"/>
  <c r="C375" i="18"/>
  <c r="D375" i="18"/>
  <c r="E375" i="18"/>
  <c r="F375" i="18"/>
  <c r="B119" i="18"/>
  <c r="C119" i="18"/>
  <c r="D119" i="18"/>
  <c r="E119" i="18"/>
  <c r="F119" i="18"/>
  <c r="B113" i="18"/>
  <c r="C113" i="18"/>
  <c r="D113" i="18"/>
  <c r="E113" i="18"/>
  <c r="F113" i="18"/>
  <c r="B885" i="18"/>
  <c r="C885" i="18"/>
  <c r="D885" i="18"/>
  <c r="E885" i="18"/>
  <c r="F885" i="18"/>
  <c r="B806" i="18"/>
  <c r="C806" i="18"/>
  <c r="D806" i="18"/>
  <c r="E806" i="18"/>
  <c r="F806" i="18"/>
  <c r="B807" i="18"/>
  <c r="C807" i="18"/>
  <c r="D807" i="18"/>
  <c r="E807" i="18"/>
  <c r="F807" i="18"/>
  <c r="B808" i="18"/>
  <c r="C808" i="18"/>
  <c r="D808" i="18"/>
  <c r="E808" i="18"/>
  <c r="F808" i="18"/>
  <c r="B326" i="18"/>
  <c r="C326" i="18"/>
  <c r="D326" i="18"/>
  <c r="E326" i="18"/>
  <c r="F326" i="18"/>
  <c r="B809" i="18"/>
  <c r="C809" i="18"/>
  <c r="D809" i="18"/>
  <c r="E809" i="18"/>
  <c r="F809" i="18"/>
  <c r="B810" i="18"/>
  <c r="C810" i="18"/>
  <c r="D810" i="18"/>
  <c r="E810" i="18"/>
  <c r="F810" i="18"/>
  <c r="B956" i="18"/>
  <c r="C956" i="18"/>
  <c r="D956" i="18"/>
  <c r="E956" i="18"/>
  <c r="F956" i="18"/>
  <c r="B811" i="18"/>
  <c r="C811" i="18"/>
  <c r="D811" i="18"/>
  <c r="E811" i="18"/>
  <c r="F811" i="18"/>
  <c r="B149" i="18"/>
  <c r="C149" i="18"/>
  <c r="D149" i="18"/>
  <c r="E149" i="18"/>
  <c r="F149" i="18"/>
  <c r="B812" i="18"/>
  <c r="C812" i="18"/>
  <c r="D812" i="18"/>
  <c r="E812" i="18"/>
  <c r="F812" i="18"/>
  <c r="B301" i="18"/>
  <c r="C301" i="18"/>
  <c r="D301" i="18"/>
  <c r="E301" i="18"/>
  <c r="F301" i="18"/>
  <c r="B155" i="18"/>
  <c r="C155" i="18"/>
  <c r="D155" i="18"/>
  <c r="E155" i="18"/>
  <c r="F155" i="18"/>
  <c r="B139" i="18"/>
  <c r="C139" i="18"/>
  <c r="D139" i="18"/>
  <c r="E139" i="18"/>
  <c r="F139" i="18"/>
  <c r="B244" i="18"/>
  <c r="C244" i="18"/>
  <c r="D244" i="18"/>
  <c r="E244" i="18"/>
  <c r="F244" i="18"/>
  <c r="B813" i="18"/>
  <c r="C813" i="18"/>
  <c r="D813" i="18"/>
  <c r="E813" i="18"/>
  <c r="F813" i="18"/>
  <c r="B397" i="18"/>
  <c r="C397" i="18"/>
  <c r="D397" i="18"/>
  <c r="E397" i="18"/>
  <c r="F397" i="18"/>
  <c r="B219" i="18"/>
  <c r="C219" i="18"/>
  <c r="D219" i="18"/>
  <c r="E219" i="18"/>
  <c r="F219" i="18"/>
  <c r="G324" i="18" l="1"/>
  <c r="G851" i="18"/>
  <c r="G948" i="18"/>
  <c r="G381" i="18"/>
  <c r="G842" i="18"/>
  <c r="G836" i="18"/>
  <c r="G198" i="18"/>
  <c r="G827" i="18"/>
  <c r="G823" i="18"/>
  <c r="G816" i="18"/>
  <c r="G950" i="18"/>
  <c r="G847" i="18"/>
  <c r="G366" i="18"/>
  <c r="G243" i="18"/>
  <c r="G819" i="18"/>
  <c r="G112" i="18"/>
  <c r="G14" i="18"/>
  <c r="G949" i="18"/>
  <c r="G338" i="18"/>
  <c r="G354" i="18"/>
  <c r="G845" i="18"/>
  <c r="G841" i="18"/>
  <c r="G837" i="18"/>
  <c r="G831" i="18"/>
  <c r="G89" i="18"/>
  <c r="G824" i="18"/>
  <c r="G817" i="18"/>
  <c r="G183" i="18"/>
  <c r="G835" i="18"/>
  <c r="G825" i="18"/>
  <c r="G398" i="18"/>
  <c r="G826" i="18"/>
  <c r="G952" i="18"/>
  <c r="G820" i="18"/>
  <c r="G331" i="18"/>
  <c r="G852" i="18"/>
  <c r="G850" i="18"/>
  <c r="G846" i="18"/>
  <c r="G840" i="18"/>
  <c r="G838" i="18"/>
  <c r="G832" i="18"/>
  <c r="G208" i="18"/>
  <c r="G821" i="18"/>
  <c r="G815" i="18"/>
  <c r="G848" i="18"/>
  <c r="G839" i="18"/>
  <c r="G814" i="18"/>
  <c r="G857" i="18"/>
  <c r="G834" i="18"/>
  <c r="G926" i="18"/>
  <c r="G833" i="18"/>
  <c r="G853" i="18"/>
  <c r="G83" i="18"/>
  <c r="G849" i="18"/>
  <c r="G71" i="18"/>
  <c r="G844" i="18"/>
  <c r="G891" i="18"/>
  <c r="G856" i="18"/>
  <c r="G854" i="18"/>
  <c r="G15" i="18"/>
  <c r="G144" i="18"/>
  <c r="G388" i="18"/>
  <c r="G938" i="18"/>
  <c r="G84" i="18"/>
  <c r="G247" i="18"/>
  <c r="G345" i="18"/>
  <c r="G818" i="18"/>
  <c r="G855" i="18"/>
  <c r="G351" i="18"/>
  <c r="G843" i="18"/>
  <c r="G154" i="18"/>
  <c r="G356" i="18"/>
  <c r="G822" i="18"/>
  <c r="G288" i="18"/>
  <c r="G828" i="18"/>
  <c r="G906" i="18"/>
  <c r="G829" i="18"/>
  <c r="G153" i="18"/>
  <c r="G318" i="18"/>
  <c r="G830" i="18"/>
  <c r="G58" i="18"/>
  <c r="G133" i="18"/>
  <c r="G127" i="18"/>
  <c r="G261" i="18"/>
  <c r="G407" i="18"/>
  <c r="G217" i="18"/>
  <c r="G138" i="18"/>
  <c r="G884" i="18"/>
  <c r="G892" i="18"/>
  <c r="G215" i="18"/>
  <c r="G417" i="18"/>
  <c r="G418" i="18"/>
  <c r="G920" i="18"/>
  <c r="G321" i="18"/>
  <c r="G425" i="18"/>
  <c r="G185" i="18"/>
  <c r="G151" i="18"/>
  <c r="G431" i="18"/>
  <c r="G433" i="18"/>
  <c r="G436" i="18"/>
  <c r="G439" i="18"/>
  <c r="G951" i="18"/>
  <c r="G329" i="18"/>
  <c r="G363" i="18"/>
  <c r="G274" i="18"/>
  <c r="G447" i="18"/>
  <c r="G230" i="18"/>
  <c r="G450" i="18"/>
  <c r="G350" i="18"/>
  <c r="G452" i="18"/>
  <c r="G384" i="18"/>
  <c r="G327" i="18"/>
  <c r="G922" i="18"/>
  <c r="G57" i="18"/>
  <c r="G460" i="18"/>
  <c r="G307" i="18"/>
  <c r="G947" i="18"/>
  <c r="G467" i="18"/>
  <c r="G471" i="18"/>
  <c r="G475" i="18"/>
  <c r="G478" i="18"/>
  <c r="G120" i="18"/>
  <c r="G862" i="18"/>
  <c r="G78" i="18"/>
  <c r="G482" i="18"/>
  <c r="G311" i="18"/>
  <c r="G486" i="18"/>
  <c r="G62" i="18"/>
  <c r="G51" i="18"/>
  <c r="G37" i="18"/>
  <c r="G492" i="18"/>
  <c r="G495" i="18"/>
  <c r="G255" i="18"/>
  <c r="G500" i="18"/>
  <c r="G504" i="18"/>
  <c r="G507" i="18"/>
  <c r="G509" i="18"/>
  <c r="G511" i="18"/>
  <c r="G513" i="18"/>
  <c r="G514" i="18"/>
  <c r="G333" i="18"/>
  <c r="G520" i="18"/>
  <c r="G128" i="18"/>
  <c r="G66" i="18"/>
  <c r="G526" i="18"/>
  <c r="G310" i="18"/>
  <c r="G241" i="18"/>
  <c r="G103" i="18"/>
  <c r="G860" i="18"/>
  <c r="G534" i="18"/>
  <c r="G132" i="18"/>
  <c r="G537" i="18"/>
  <c r="G539" i="18"/>
  <c r="G541" i="18"/>
  <c r="G542" i="18"/>
  <c r="G544" i="18"/>
  <c r="G545" i="18"/>
  <c r="G164" i="18"/>
  <c r="G874" i="18"/>
  <c r="G77" i="18"/>
  <c r="G555" i="18"/>
  <c r="G557" i="18"/>
  <c r="G559" i="18"/>
  <c r="G267" i="18"/>
  <c r="G41" i="18"/>
  <c r="G308" i="18"/>
  <c r="G404" i="18"/>
  <c r="G316" i="18"/>
  <c r="G73" i="18"/>
  <c r="G411" i="18"/>
  <c r="G317" i="18"/>
  <c r="G25" i="18"/>
  <c r="G231" i="18"/>
  <c r="G33" i="18"/>
  <c r="G419" i="18"/>
  <c r="G421" i="18"/>
  <c r="G915" i="18"/>
  <c r="G426" i="18"/>
  <c r="G193" i="18"/>
  <c r="G430" i="18"/>
  <c r="G939" i="18"/>
  <c r="G434" i="18"/>
  <c r="G437" i="18"/>
  <c r="G182" i="18"/>
  <c r="G441" i="18"/>
  <c r="G53" i="18"/>
  <c r="G339" i="18"/>
  <c r="G445" i="18"/>
  <c r="G448" i="18"/>
  <c r="G156" i="18"/>
  <c r="G451" i="18"/>
  <c r="G391" i="18"/>
  <c r="G104" i="18"/>
  <c r="G106" i="18"/>
  <c r="G454" i="18"/>
  <c r="G142" i="18"/>
  <c r="G457" i="18"/>
  <c r="G461" i="18"/>
  <c r="G463" i="18"/>
  <c r="G465" i="18"/>
  <c r="G468" i="18"/>
  <c r="G472" i="18"/>
  <c r="G7" i="18"/>
  <c r="G105" i="18"/>
  <c r="G248" i="18"/>
  <c r="G59" i="18"/>
  <c r="G481" i="18"/>
  <c r="G277" i="18"/>
  <c r="G166" i="18"/>
  <c r="G49" i="18"/>
  <c r="G487" i="18"/>
  <c r="G489" i="18"/>
  <c r="G945" i="18"/>
  <c r="G493" i="18"/>
  <c r="G496" i="18"/>
  <c r="G498" i="18"/>
  <c r="G501" i="18"/>
  <c r="G505" i="18"/>
  <c r="G32" i="18"/>
  <c r="G39" i="18"/>
  <c r="G13" i="18"/>
  <c r="G399" i="18"/>
  <c r="G515" i="18"/>
  <c r="G518" i="18"/>
  <c r="G38" i="18"/>
  <c r="G521" i="18"/>
  <c r="G523" i="18"/>
  <c r="G527" i="18"/>
  <c r="G92" i="18"/>
  <c r="G529" i="18"/>
  <c r="G919" i="18"/>
  <c r="G531" i="18"/>
  <c r="G535" i="18"/>
  <c r="G282" i="18"/>
  <c r="G262" i="18"/>
  <c r="G296" i="18"/>
  <c r="G121" i="18"/>
  <c r="G543" i="18"/>
  <c r="G861" i="18"/>
  <c r="G546" i="18"/>
  <c r="G204" i="18"/>
  <c r="G551" i="18"/>
  <c r="G553" i="18"/>
  <c r="G556" i="18"/>
  <c r="G558" i="18"/>
  <c r="G141" i="18"/>
  <c r="G560" i="18"/>
  <c r="G192" i="18"/>
  <c r="G562" i="18"/>
  <c r="G564" i="18"/>
  <c r="G237" i="18"/>
  <c r="G405" i="18"/>
  <c r="G408" i="18"/>
  <c r="G335" i="18"/>
  <c r="G46" i="18"/>
  <c r="G412" i="18"/>
  <c r="G414" i="18"/>
  <c r="G416" i="18"/>
  <c r="G946" i="18"/>
  <c r="G253" i="18"/>
  <c r="G422" i="18"/>
  <c r="G423" i="18"/>
  <c r="G427" i="18"/>
  <c r="G130" i="18"/>
  <c r="G393" i="18"/>
  <c r="G432" i="18"/>
  <c r="G435" i="18"/>
  <c r="G169" i="18"/>
  <c r="G440" i="18"/>
  <c r="G442" i="18"/>
  <c r="G101" i="18"/>
  <c r="G294" i="18"/>
  <c r="G446" i="18"/>
  <c r="G894" i="18"/>
  <c r="G449" i="18"/>
  <c r="G238" i="18"/>
  <c r="G85" i="18"/>
  <c r="G858" i="18"/>
  <c r="G196" i="18"/>
  <c r="G916" i="18"/>
  <c r="G456" i="18"/>
  <c r="G458" i="18"/>
  <c r="G462" i="18"/>
  <c r="G464" i="18"/>
  <c r="G466" i="18"/>
  <c r="G469" i="18"/>
  <c r="G473" i="18"/>
  <c r="G476" i="18"/>
  <c r="G143" i="18"/>
  <c r="G233" i="18"/>
  <c r="G272" i="18"/>
  <c r="G201" i="18"/>
  <c r="G483" i="18"/>
  <c r="G93" i="18"/>
  <c r="G234" i="18"/>
  <c r="G488" i="18"/>
  <c r="G490" i="18"/>
  <c r="G365" i="18"/>
  <c r="G494" i="18"/>
  <c r="G902" i="18"/>
  <c r="G955" i="18"/>
  <c r="G502" i="18"/>
  <c r="G176" i="18"/>
  <c r="G508" i="18"/>
  <c r="G369" i="18"/>
  <c r="G917" i="18"/>
  <c r="G865" i="18"/>
  <c r="G516" i="18"/>
  <c r="G54" i="18"/>
  <c r="G910" i="18"/>
  <c r="G355" i="18"/>
  <c r="G524" i="18"/>
  <c r="G528" i="18"/>
  <c r="G341" i="18"/>
  <c r="G320" i="18"/>
  <c r="G302" i="18"/>
  <c r="G532" i="18"/>
  <c r="G536" i="18"/>
  <c r="G137" i="18"/>
  <c r="G538" i="18"/>
  <c r="G287" i="18"/>
  <c r="G941" i="18"/>
  <c r="G374" i="18"/>
  <c r="G173" i="18"/>
  <c r="G547" i="18"/>
  <c r="G549" i="18"/>
  <c r="G552" i="18"/>
  <c r="G554" i="18"/>
  <c r="G218" i="18"/>
  <c r="G930" i="18"/>
  <c r="G291" i="18"/>
  <c r="G406" i="18"/>
  <c r="G409" i="18"/>
  <c r="G410" i="18"/>
  <c r="G315" i="18"/>
  <c r="G413" i="18"/>
  <c r="G415" i="18"/>
  <c r="G34" i="18"/>
  <c r="G367" i="18"/>
  <c r="G420" i="18"/>
  <c r="G207" i="18"/>
  <c r="G424" i="18"/>
  <c r="G428" i="18"/>
  <c r="G429" i="18"/>
  <c r="G921" i="18"/>
  <c r="G40" i="18"/>
  <c r="G934" i="18"/>
  <c r="G438" i="18"/>
  <c r="G869" i="18"/>
  <c r="G313" i="18"/>
  <c r="G443" i="18"/>
  <c r="G444" i="18"/>
  <c r="G276" i="18"/>
  <c r="G395" i="18"/>
  <c r="G928" i="18"/>
  <c r="G227" i="18"/>
  <c r="G383" i="18"/>
  <c r="G879" i="18"/>
  <c r="G453" i="18"/>
  <c r="G455" i="18"/>
  <c r="G109" i="18"/>
  <c r="G459" i="18"/>
  <c r="G189" i="18"/>
  <c r="G330" i="18"/>
  <c r="G871" i="18"/>
  <c r="G470" i="18"/>
  <c r="G474" i="18"/>
  <c r="G477" i="18"/>
  <c r="G479" i="18"/>
  <c r="G883" i="18"/>
  <c r="G480" i="18"/>
  <c r="G245" i="18"/>
  <c r="G484" i="18"/>
  <c r="G485" i="18"/>
  <c r="G377" i="18"/>
  <c r="G303" i="18"/>
  <c r="G924" i="18"/>
  <c r="G491" i="18"/>
  <c r="G69" i="18"/>
  <c r="G497" i="18"/>
  <c r="G499" i="18"/>
  <c r="G503" i="18"/>
  <c r="G506" i="18"/>
  <c r="G64" i="18"/>
  <c r="G510" i="18"/>
  <c r="G512" i="18"/>
  <c r="G240" i="18"/>
  <c r="G517" i="18"/>
  <c r="G519" i="18"/>
  <c r="G870" i="18"/>
  <c r="G522" i="18"/>
  <c r="G386" i="18"/>
  <c r="G352" i="18"/>
  <c r="G250" i="18"/>
  <c r="G298" i="18"/>
  <c r="G148" i="18"/>
  <c r="G954" i="18"/>
  <c r="G16" i="18"/>
  <c r="G567" i="18"/>
  <c r="G236" i="18"/>
  <c r="G114" i="18"/>
  <c r="G300" i="18"/>
  <c r="G305" i="18"/>
  <c r="G573" i="18"/>
  <c r="G575" i="18"/>
  <c r="G97" i="18"/>
  <c r="G579" i="18"/>
  <c r="G582" i="18"/>
  <c r="G170" i="18"/>
  <c r="G586" i="18"/>
  <c r="G264" i="18"/>
  <c r="G589" i="18"/>
  <c r="G108" i="18"/>
  <c r="G592" i="18"/>
  <c r="G932" i="18"/>
  <c r="G319" i="18"/>
  <c r="G285" i="18"/>
  <c r="G179" i="18"/>
  <c r="G140" i="18"/>
  <c r="G604" i="18"/>
  <c r="G605" i="18"/>
  <c r="G249" i="18"/>
  <c r="G349" i="18"/>
  <c r="G612" i="18"/>
  <c r="G147" i="18"/>
  <c r="G616" i="18"/>
  <c r="G157" i="18"/>
  <c r="G181" i="18"/>
  <c r="G27" i="18"/>
  <c r="G622" i="18"/>
  <c r="G224" i="18"/>
  <c r="G525" i="18"/>
  <c r="G530" i="18"/>
  <c r="G206" i="18"/>
  <c r="G911" i="18"/>
  <c r="G876" i="18"/>
  <c r="G561" i="18"/>
  <c r="G47" i="18"/>
  <c r="G914" i="18"/>
  <c r="G568" i="18"/>
  <c r="G95" i="18"/>
  <c r="G269" i="18"/>
  <c r="G389" i="18"/>
  <c r="G353" i="18"/>
  <c r="G933" i="18"/>
  <c r="G385" i="18"/>
  <c r="G246" i="18"/>
  <c r="G580" i="18"/>
  <c r="G583" i="18"/>
  <c r="G585" i="18"/>
  <c r="G880" i="18"/>
  <c r="G588" i="18"/>
  <c r="G175" i="18"/>
  <c r="G931" i="18"/>
  <c r="G593" i="18"/>
  <c r="G43" i="18"/>
  <c r="G597" i="18"/>
  <c r="G309" i="18"/>
  <c r="G401" i="18"/>
  <c r="G602" i="18"/>
  <c r="G394" i="18"/>
  <c r="G334" i="18"/>
  <c r="G608" i="18"/>
  <c r="G610" i="18"/>
  <c r="G336" i="18"/>
  <c r="G614" i="18"/>
  <c r="G260" i="18"/>
  <c r="G619" i="18"/>
  <c r="G927" i="18"/>
  <c r="G11" i="18"/>
  <c r="G2" i="18"/>
  <c r="G623" i="18"/>
  <c r="G626" i="18"/>
  <c r="G629" i="18"/>
  <c r="G293" i="18"/>
  <c r="G251" i="18"/>
  <c r="G124" i="18"/>
  <c r="G636" i="18"/>
  <c r="G898" i="18"/>
  <c r="G641" i="18"/>
  <c r="G643" i="18"/>
  <c r="G161" i="18"/>
  <c r="G648" i="18"/>
  <c r="G48" i="18"/>
  <c r="G87" i="18"/>
  <c r="G653" i="18"/>
  <c r="G655" i="18"/>
  <c r="G658" i="18"/>
  <c r="G660" i="18"/>
  <c r="G662" i="18"/>
  <c r="G665" i="18"/>
  <c r="G904" i="18"/>
  <c r="G178" i="18"/>
  <c r="G672" i="18"/>
  <c r="G673" i="18"/>
  <c r="G677" i="18"/>
  <c r="G223" i="18"/>
  <c r="G533" i="18"/>
  <c r="G540" i="18"/>
  <c r="G548" i="18"/>
  <c r="G184" i="18"/>
  <c r="G216" i="18"/>
  <c r="G373" i="18"/>
  <c r="G565" i="18"/>
  <c r="G569" i="18"/>
  <c r="G55" i="18"/>
  <c r="G570" i="18"/>
  <c r="G346" i="18"/>
  <c r="G390" i="18"/>
  <c r="G574" i="18"/>
  <c r="G576" i="18"/>
  <c r="G35" i="18"/>
  <c r="G76" i="18"/>
  <c r="G888" i="18"/>
  <c r="G940" i="18"/>
  <c r="G587" i="18"/>
  <c r="G74" i="18"/>
  <c r="G194" i="18"/>
  <c r="G23" i="18"/>
  <c r="G342" i="18"/>
  <c r="G595" i="18"/>
  <c r="G866" i="18"/>
  <c r="G598" i="18"/>
  <c r="G600" i="18"/>
  <c r="G603" i="18"/>
  <c r="G328" i="18"/>
  <c r="G606" i="18"/>
  <c r="G609" i="18"/>
  <c r="G126" i="18"/>
  <c r="G613" i="18"/>
  <c r="G615" i="18"/>
  <c r="G617" i="18"/>
  <c r="G340" i="18"/>
  <c r="G252" i="18"/>
  <c r="G621" i="18"/>
  <c r="G18" i="18"/>
  <c r="G624" i="18"/>
  <c r="G91" i="18"/>
  <c r="G116" i="18"/>
  <c r="G631" i="18"/>
  <c r="G632" i="18"/>
  <c r="G634" i="18"/>
  <c r="G637" i="18"/>
  <c r="G640" i="18"/>
  <c r="G944" i="18"/>
  <c r="G644" i="18"/>
  <c r="G297" i="18"/>
  <c r="G649" i="18"/>
  <c r="G650" i="18"/>
  <c r="G52" i="18"/>
  <c r="G110" i="18"/>
  <c r="G656" i="18"/>
  <c r="G909" i="18"/>
  <c r="G661" i="18"/>
  <c r="G873" i="18"/>
  <c r="G666" i="18"/>
  <c r="G211" i="18"/>
  <c r="G670" i="18"/>
  <c r="G232" i="18"/>
  <c r="G674" i="18"/>
  <c r="G678" i="18"/>
  <c r="G254" i="18"/>
  <c r="G203" i="18"/>
  <c r="G70" i="18"/>
  <c r="G337" i="18"/>
  <c r="G935" i="18"/>
  <c r="G899" i="18"/>
  <c r="G81" i="18"/>
  <c r="G690" i="18"/>
  <c r="G118" i="18"/>
  <c r="G694" i="18"/>
  <c r="G177" i="18"/>
  <c r="G29" i="18"/>
  <c r="G100" i="18"/>
  <c r="G700" i="18"/>
  <c r="G702" i="18"/>
  <c r="G312" i="18"/>
  <c r="G323" i="18"/>
  <c r="G210" i="18"/>
  <c r="G550" i="18"/>
  <c r="G304" i="18"/>
  <c r="G82" i="18"/>
  <c r="G563" i="18"/>
  <c r="G566" i="18"/>
  <c r="G905" i="18"/>
  <c r="G60" i="18"/>
  <c r="G9" i="18"/>
  <c r="G571" i="18"/>
  <c r="G572" i="18"/>
  <c r="G158" i="18"/>
  <c r="G577" i="18"/>
  <c r="G578" i="18"/>
  <c r="G581" i="18"/>
  <c r="G584" i="18"/>
  <c r="G289" i="18"/>
  <c r="G242" i="18"/>
  <c r="G191" i="18"/>
  <c r="G590" i="18"/>
  <c r="G591" i="18"/>
  <c r="G594" i="18"/>
  <c r="G596" i="18"/>
  <c r="G881" i="18"/>
  <c r="G599" i="18"/>
  <c r="G601" i="18"/>
  <c r="G42" i="18"/>
  <c r="G10" i="18"/>
  <c r="G607" i="18"/>
  <c r="G923" i="18"/>
  <c r="G611" i="18"/>
  <c r="G877" i="18"/>
  <c r="G135" i="18"/>
  <c r="G618" i="18"/>
  <c r="G620" i="18"/>
  <c r="G5" i="18"/>
  <c r="G68" i="18"/>
  <c r="G943" i="18"/>
  <c r="G174" i="18"/>
  <c r="G627" i="18"/>
  <c r="G630" i="18"/>
  <c r="G96" i="18"/>
  <c r="G633" i="18"/>
  <c r="G65" i="18"/>
  <c r="G638" i="18"/>
  <c r="G378" i="18"/>
  <c r="G642" i="18"/>
  <c r="G325" i="18"/>
  <c r="G646" i="18"/>
  <c r="G214" i="18"/>
  <c r="G134" i="18"/>
  <c r="G651" i="18"/>
  <c r="G402" i="18"/>
  <c r="G657" i="18"/>
  <c r="G659" i="18"/>
  <c r="G21" i="18"/>
  <c r="G663" i="18"/>
  <c r="G667" i="18"/>
  <c r="G669" i="18"/>
  <c r="G671" i="18"/>
  <c r="G199" i="18"/>
  <c r="G675" i="18"/>
  <c r="G679" i="18"/>
  <c r="G863" i="18"/>
  <c r="G172" i="18"/>
  <c r="G683" i="18"/>
  <c r="G686" i="18"/>
  <c r="G202" i="18"/>
  <c r="G689" i="18"/>
  <c r="G99" i="18"/>
  <c r="G239" i="18"/>
  <c r="G31" i="18"/>
  <c r="G314" i="18"/>
  <c r="G695" i="18"/>
  <c r="G61" i="18"/>
  <c r="G908" i="18"/>
  <c r="G30" i="18"/>
  <c r="G129" i="18"/>
  <c r="G703" i="18"/>
  <c r="G704" i="18"/>
  <c r="G706" i="18"/>
  <c r="G709" i="18"/>
  <c r="G901" i="18"/>
  <c r="G625" i="18"/>
  <c r="G283" i="18"/>
  <c r="G348" i="18"/>
  <c r="G359" i="18"/>
  <c r="G292" i="18"/>
  <c r="G186" i="18"/>
  <c r="G322" i="18"/>
  <c r="G682" i="18"/>
  <c r="G687" i="18"/>
  <c r="G912" i="18"/>
  <c r="G691" i="18"/>
  <c r="G270" i="18"/>
  <c r="G88" i="18"/>
  <c r="G271" i="18"/>
  <c r="G936" i="18"/>
  <c r="G167" i="18"/>
  <c r="G708" i="18"/>
  <c r="G710" i="18"/>
  <c r="G714" i="18"/>
  <c r="G717" i="18"/>
  <c r="G379" i="18"/>
  <c r="G24" i="18"/>
  <c r="G725" i="18"/>
  <c r="G259" i="18"/>
  <c r="G229" i="18"/>
  <c r="G731" i="18"/>
  <c r="G733" i="18"/>
  <c r="G735" i="18"/>
  <c r="G737" i="18"/>
  <c r="G136" i="18"/>
  <c r="G332" i="18"/>
  <c r="G741" i="18"/>
  <c r="G122" i="18"/>
  <c r="G102" i="18"/>
  <c r="G746" i="18"/>
  <c r="G12" i="18"/>
  <c r="G396" i="18"/>
  <c r="G754" i="18"/>
  <c r="G756" i="18"/>
  <c r="G90" i="18"/>
  <c r="G760" i="18"/>
  <c r="G117" i="18"/>
  <c r="G764" i="18"/>
  <c r="G171" i="18"/>
  <c r="G907" i="18"/>
  <c r="G125" i="18"/>
  <c r="G770" i="18"/>
  <c r="G159" i="18"/>
  <c r="G380" i="18"/>
  <c r="G773" i="18"/>
  <c r="G775" i="18"/>
  <c r="G777" i="18"/>
  <c r="G875" i="18"/>
  <c r="G146" i="18"/>
  <c r="G781" i="18"/>
  <c r="G784" i="18"/>
  <c r="G785" i="18"/>
  <c r="G306" i="18"/>
  <c r="G788" i="18"/>
  <c r="G790" i="18"/>
  <c r="G792" i="18"/>
  <c r="G343" i="18"/>
  <c r="G796" i="18"/>
  <c r="G256" i="18"/>
  <c r="G36" i="18"/>
  <c r="G221" i="18"/>
  <c r="G800" i="18"/>
  <c r="G56" i="18"/>
  <c r="G375" i="18"/>
  <c r="G806" i="18"/>
  <c r="G809" i="18"/>
  <c r="G149" i="18"/>
  <c r="G139" i="18"/>
  <c r="G219" i="18"/>
  <c r="G628" i="18"/>
  <c r="G635" i="18"/>
  <c r="G645" i="18"/>
  <c r="G652" i="18"/>
  <c r="G889" i="18"/>
  <c r="G123" i="18"/>
  <c r="G680" i="18"/>
  <c r="G882" i="18"/>
  <c r="G688" i="18"/>
  <c r="G890" i="18"/>
  <c r="G864" i="18"/>
  <c r="G887" i="18"/>
  <c r="G266" i="18"/>
  <c r="G701" i="18"/>
  <c r="G168" i="18"/>
  <c r="G382" i="18"/>
  <c r="G20" i="18"/>
  <c r="G711" i="18"/>
  <c r="G715" i="18"/>
  <c r="G718" i="18"/>
  <c r="G721" i="18"/>
  <c r="G723" i="18"/>
  <c r="G228" i="18"/>
  <c r="G727" i="18"/>
  <c r="G347" i="18"/>
  <c r="G732" i="18"/>
  <c r="G734" i="18"/>
  <c r="G736" i="18"/>
  <c r="G115" i="18"/>
  <c r="G281" i="18"/>
  <c r="G740" i="18"/>
  <c r="G44" i="18"/>
  <c r="G222" i="18"/>
  <c r="G744" i="18"/>
  <c r="G747" i="18"/>
  <c r="G749" i="18"/>
  <c r="G751" i="18"/>
  <c r="G755" i="18"/>
  <c r="G757" i="18"/>
  <c r="G19" i="18"/>
  <c r="G45" i="18"/>
  <c r="G762" i="18"/>
  <c r="G765" i="18"/>
  <c r="G268" i="18"/>
  <c r="G205" i="18"/>
  <c r="G290" i="18"/>
  <c r="G872" i="18"/>
  <c r="G344" i="18"/>
  <c r="G131" i="18"/>
  <c r="G878" i="18"/>
  <c r="G17" i="18"/>
  <c r="G778" i="18"/>
  <c r="G4" i="18"/>
  <c r="G8" i="18"/>
  <c r="G782" i="18"/>
  <c r="G209" i="18"/>
  <c r="G859" i="18"/>
  <c r="G787" i="18"/>
  <c r="G868" i="18"/>
  <c r="G361" i="18"/>
  <c r="G188" i="18"/>
  <c r="G794" i="18"/>
  <c r="G362" i="18"/>
  <c r="G376" i="18"/>
  <c r="G152" i="18"/>
  <c r="G80" i="18"/>
  <c r="G187" i="18"/>
  <c r="G803" i="18"/>
  <c r="G119" i="18"/>
  <c r="G807" i="18"/>
  <c r="G810" i="18"/>
  <c r="G812" i="18"/>
  <c r="G244" i="18"/>
  <c r="G403" i="18"/>
  <c r="G897" i="18"/>
  <c r="G639" i="18"/>
  <c r="G647" i="18"/>
  <c r="G654" i="18"/>
  <c r="G664" i="18"/>
  <c r="G195" i="18"/>
  <c r="G681" i="18"/>
  <c r="G684" i="18"/>
  <c r="G72" i="18"/>
  <c r="G368" i="18"/>
  <c r="G692" i="18"/>
  <c r="G696" i="18"/>
  <c r="G698" i="18"/>
  <c r="G387" i="18"/>
  <c r="G94" i="18"/>
  <c r="G705" i="18"/>
  <c r="G226" i="18"/>
  <c r="G712" i="18"/>
  <c r="G79" i="18"/>
  <c r="G719" i="18"/>
  <c r="G722" i="18"/>
  <c r="G937" i="18"/>
  <c r="G925" i="18"/>
  <c r="G728" i="18"/>
  <c r="G730" i="18"/>
  <c r="G67" i="18"/>
  <c r="G220" i="18"/>
  <c r="G286" i="18"/>
  <c r="G893" i="18"/>
  <c r="G738" i="18"/>
  <c r="G929" i="18"/>
  <c r="G742" i="18"/>
  <c r="G913" i="18"/>
  <c r="G280" i="18"/>
  <c r="G748" i="18"/>
  <c r="G750" i="18"/>
  <c r="G752" i="18"/>
  <c r="G257" i="18"/>
  <c r="G26" i="18"/>
  <c r="G759" i="18"/>
  <c r="G263" i="18"/>
  <c r="G357" i="18"/>
  <c r="G766" i="18"/>
  <c r="G768" i="18"/>
  <c r="G275" i="18"/>
  <c r="G886" i="18"/>
  <c r="G111" i="18"/>
  <c r="G63" i="18"/>
  <c r="G3" i="18"/>
  <c r="G918" i="18"/>
  <c r="G776" i="18"/>
  <c r="G372" i="18"/>
  <c r="G780" i="18"/>
  <c r="G295" i="18"/>
  <c r="G783" i="18"/>
  <c r="G225" i="18"/>
  <c r="G786" i="18"/>
  <c r="G370" i="18"/>
  <c r="G789" i="18"/>
  <c r="G190" i="18"/>
  <c r="G793" i="18"/>
  <c r="G795" i="18"/>
  <c r="G86" i="18"/>
  <c r="G200" i="18"/>
  <c r="G797" i="18"/>
  <c r="G799" i="18"/>
  <c r="G801" i="18"/>
  <c r="G804" i="18"/>
  <c r="G113" i="18"/>
  <c r="G808" i="18"/>
  <c r="G956" i="18"/>
  <c r="G301" i="18"/>
  <c r="G813" i="18"/>
  <c r="G212" i="18"/>
  <c r="G265" i="18"/>
  <c r="G953" i="18"/>
  <c r="G107" i="18"/>
  <c r="G668" i="18"/>
  <c r="G676" i="18"/>
  <c r="G235" i="18"/>
  <c r="G685" i="18"/>
  <c r="G160" i="18"/>
  <c r="G371" i="18"/>
  <c r="G693" i="18"/>
  <c r="G697" i="18"/>
  <c r="G699" i="18"/>
  <c r="G98" i="18"/>
  <c r="G903" i="18"/>
  <c r="G707" i="18"/>
  <c r="G364" i="18"/>
  <c r="G713" i="18"/>
  <c r="G716" i="18"/>
  <c r="G720" i="18"/>
  <c r="G22" i="18"/>
  <c r="G724" i="18"/>
  <c r="G726" i="18"/>
  <c r="G729" i="18"/>
  <c r="G900" i="18"/>
  <c r="G895" i="18"/>
  <c r="G150" i="18"/>
  <c r="G28" i="18"/>
  <c r="G258" i="18"/>
  <c r="G739" i="18"/>
  <c r="G392" i="18"/>
  <c r="G145" i="18"/>
  <c r="G743" i="18"/>
  <c r="G745" i="18"/>
  <c r="G400" i="18"/>
  <c r="G75" i="18"/>
  <c r="G753" i="18"/>
  <c r="G279" i="18"/>
  <c r="G758" i="18"/>
  <c r="G213" i="18"/>
  <c r="G761" i="18"/>
  <c r="G763" i="18"/>
  <c r="G767" i="18"/>
  <c r="G197" i="18"/>
  <c r="G769" i="18"/>
  <c r="G942" i="18"/>
  <c r="G771" i="18"/>
  <c r="G772" i="18"/>
  <c r="G50" i="18"/>
  <c r="G774" i="18"/>
  <c r="G358" i="18"/>
  <c r="G779" i="18"/>
  <c r="G896" i="18"/>
  <c r="G162" i="18"/>
  <c r="G299" i="18"/>
  <c r="G360" i="18"/>
  <c r="G867" i="18"/>
  <c r="G163" i="18"/>
  <c r="G165" i="18"/>
  <c r="G791" i="18"/>
  <c r="G278" i="18"/>
  <c r="G284" i="18"/>
  <c r="G6" i="18"/>
  <c r="G180" i="18"/>
  <c r="G798" i="18"/>
  <c r="G273" i="18"/>
  <c r="G326" i="18"/>
  <c r="G802" i="18"/>
  <c r="G811" i="18"/>
  <c r="G805" i="18"/>
  <c r="G155" i="18"/>
  <c r="G885" i="18"/>
  <c r="G397" i="18"/>
  <c r="M208" i="18" l="1"/>
  <c r="M857" i="18"/>
  <c r="M849" i="18"/>
  <c r="M938" i="18"/>
  <c r="M338" i="18"/>
  <c r="M906" i="18"/>
  <c r="M356" i="18"/>
  <c r="M71" i="18"/>
  <c r="M829" i="18"/>
  <c r="M154" i="18"/>
  <c r="M144" i="18"/>
  <c r="M183" i="18"/>
  <c r="M112" i="18"/>
  <c r="M381" i="18"/>
  <c r="M949" i="18"/>
  <c r="M388" i="18"/>
  <c r="M847" i="18"/>
  <c r="M834" i="18"/>
  <c r="M198" i="18"/>
  <c r="M820" i="18"/>
  <c r="M835" i="18"/>
  <c r="M824" i="18"/>
  <c r="M832" i="18"/>
  <c r="M828" i="18"/>
  <c r="M831" i="18"/>
  <c r="M58" i="18"/>
  <c r="M837" i="18"/>
  <c r="M844" i="18"/>
  <c r="M89" i="18"/>
  <c r="M836" i="18"/>
  <c r="M891" i="18"/>
  <c r="M952" i="18"/>
  <c r="M127" i="18"/>
  <c r="M814" i="18"/>
  <c r="M950" i="18"/>
  <c r="M838" i="18"/>
  <c r="M843" i="18"/>
  <c r="M840" i="18"/>
  <c r="M818" i="18"/>
  <c r="M345" i="18"/>
  <c r="M856" i="18"/>
  <c r="M852" i="18"/>
  <c r="M842" i="18"/>
  <c r="M288" i="18"/>
  <c r="M15" i="18"/>
  <c r="M830" i="18"/>
  <c r="M948" i="18"/>
  <c r="M823" i="18"/>
  <c r="M133" i="18"/>
  <c r="M14" i="18"/>
  <c r="M855" i="18"/>
  <c r="M853" i="18"/>
  <c r="M848" i="18"/>
  <c r="M354" i="18"/>
  <c r="M827" i="18"/>
  <c r="M854" i="18"/>
  <c r="M83" i="18"/>
  <c r="M331" i="18"/>
  <c r="M850" i="18"/>
  <c r="M816" i="18"/>
  <c r="M153" i="18"/>
  <c r="M822" i="18"/>
  <c r="M825" i="18"/>
  <c r="M821" i="18"/>
  <c r="M826" i="18"/>
  <c r="M845" i="18"/>
  <c r="M243" i="18"/>
  <c r="M247" i="18"/>
  <c r="M366" i="18"/>
  <c r="M846" i="18"/>
  <c r="M841" i="18"/>
  <c r="M398" i="18"/>
  <c r="M851" i="18"/>
  <c r="M817" i="18"/>
  <c r="M833" i="18"/>
  <c r="M815" i="18"/>
  <c r="M839" i="18"/>
  <c r="M819" i="18"/>
  <c r="M351" i="18"/>
  <c r="M324" i="18"/>
  <c r="M84" i="18"/>
  <c r="M926" i="18"/>
  <c r="M318" i="18"/>
  <c r="J824" i="18"/>
  <c r="J950" i="18"/>
  <c r="J144" i="18"/>
  <c r="J849" i="18"/>
  <c r="J820" i="18"/>
  <c r="J828" i="18"/>
  <c r="J818" i="18"/>
  <c r="J133" i="18"/>
  <c r="J822" i="18"/>
  <c r="J834" i="18"/>
  <c r="J825" i="18"/>
  <c r="J154" i="18"/>
  <c r="J949" i="18"/>
  <c r="J857" i="18"/>
  <c r="J89" i="18"/>
  <c r="J840" i="18"/>
  <c r="J208" i="18"/>
  <c r="J356" i="18"/>
  <c r="J388" i="18"/>
  <c r="J835" i="18"/>
  <c r="J891" i="18"/>
  <c r="J338" i="18"/>
  <c r="J838" i="18"/>
  <c r="J814" i="18"/>
  <c r="J847" i="18"/>
  <c r="J938" i="18"/>
  <c r="J198" i="18"/>
  <c r="J829" i="18"/>
  <c r="J14" i="18"/>
  <c r="J288" i="18"/>
  <c r="J843" i="18"/>
  <c r="J837" i="18"/>
  <c r="J381" i="18"/>
  <c r="J854" i="18"/>
  <c r="J844" i="18"/>
  <c r="J71" i="18"/>
  <c r="J183" i="18"/>
  <c r="J15" i="18"/>
  <c r="J84" i="18"/>
  <c r="J836" i="18"/>
  <c r="J842" i="18"/>
  <c r="J112" i="18"/>
  <c r="J821" i="18"/>
  <c r="J351" i="18"/>
  <c r="J839" i="18"/>
  <c r="J826" i="18"/>
  <c r="J398" i="18"/>
  <c r="J845" i="18"/>
  <c r="J366" i="18"/>
  <c r="J851" i="18"/>
  <c r="J926" i="18"/>
  <c r="J247" i="18"/>
  <c r="J833" i="18"/>
  <c r="J354" i="18"/>
  <c r="J823" i="18"/>
  <c r="J832" i="18"/>
  <c r="J827" i="18"/>
  <c r="J830" i="18"/>
  <c r="J83" i="18"/>
  <c r="J841" i="18"/>
  <c r="J906" i="18"/>
  <c r="J831" i="18"/>
  <c r="J846" i="18"/>
  <c r="J819" i="18"/>
  <c r="J127" i="18"/>
  <c r="J815" i="18"/>
  <c r="J952" i="18"/>
  <c r="J58" i="18"/>
  <c r="J948" i="18"/>
  <c r="J855" i="18"/>
  <c r="J856" i="18"/>
  <c r="J848" i="18"/>
  <c r="J852" i="18"/>
  <c r="J816" i="18"/>
  <c r="J331" i="18"/>
  <c r="J324" i="18"/>
  <c r="J318" i="18"/>
  <c r="J345" i="18"/>
  <c r="J850" i="18"/>
  <c r="J853" i="18"/>
  <c r="J153" i="18"/>
  <c r="J817" i="18"/>
  <c r="J243" i="18"/>
  <c r="N824" i="18"/>
  <c r="T824" i="18" s="1"/>
  <c r="N828" i="18"/>
  <c r="T828" i="18" s="1"/>
  <c r="N133" i="18"/>
  <c r="T133" i="18" s="1"/>
  <c r="N834" i="18"/>
  <c r="T834" i="18" s="1"/>
  <c r="N208" i="18"/>
  <c r="T208" i="18" s="1"/>
  <c r="N825" i="18"/>
  <c r="T825" i="18" s="1"/>
  <c r="N356" i="18"/>
  <c r="T356" i="18" s="1"/>
  <c r="N154" i="18"/>
  <c r="T154" i="18" s="1"/>
  <c r="N844" i="18"/>
  <c r="T844" i="18" s="1"/>
  <c r="N338" i="18"/>
  <c r="T338" i="18" s="1"/>
  <c r="N288" i="18"/>
  <c r="T288" i="18" s="1"/>
  <c r="N843" i="18"/>
  <c r="T843" i="18" s="1"/>
  <c r="N814" i="18"/>
  <c r="T814" i="18" s="1"/>
  <c r="N840" i="18"/>
  <c r="T840" i="18" s="1"/>
  <c r="N837" i="18"/>
  <c r="T837" i="18" s="1"/>
  <c r="N830" i="18"/>
  <c r="T830" i="18" s="1"/>
  <c r="N847" i="18"/>
  <c r="T847" i="18" s="1"/>
  <c r="N857" i="18"/>
  <c r="T857" i="18" s="1"/>
  <c r="N89" i="18"/>
  <c r="T89" i="18" s="1"/>
  <c r="N891" i="18"/>
  <c r="T891" i="18" s="1"/>
  <c r="N849" i="18"/>
  <c r="T849" i="18" s="1"/>
  <c r="N938" i="18"/>
  <c r="T938" i="18" s="1"/>
  <c r="N388" i="18"/>
  <c r="T388" i="18" s="1"/>
  <c r="N832" i="18"/>
  <c r="T832" i="18" s="1"/>
  <c r="N829" i="18"/>
  <c r="T829" i="18" s="1"/>
  <c r="N838" i="18"/>
  <c r="T838" i="18" s="1"/>
  <c r="N127" i="18"/>
  <c r="T127" i="18" s="1"/>
  <c r="N15" i="18"/>
  <c r="T15" i="18" s="1"/>
  <c r="N906" i="18"/>
  <c r="T906" i="18" s="1"/>
  <c r="N949" i="18"/>
  <c r="T949" i="18" s="1"/>
  <c r="N71" i="18"/>
  <c r="T71" i="18" s="1"/>
  <c r="N836" i="18"/>
  <c r="T836" i="18" s="1"/>
  <c r="N822" i="18"/>
  <c r="T822" i="18" s="1"/>
  <c r="N950" i="18"/>
  <c r="T950" i="18" s="1"/>
  <c r="N144" i="18"/>
  <c r="T144" i="18" s="1"/>
  <c r="N183" i="18"/>
  <c r="T183" i="18" s="1"/>
  <c r="N821" i="18"/>
  <c r="T821" i="18" s="1"/>
  <c r="N827" i="18"/>
  <c r="T827" i="18" s="1"/>
  <c r="N83" i="18"/>
  <c r="T83" i="18" s="1"/>
  <c r="N839" i="18"/>
  <c r="T839" i="18" s="1"/>
  <c r="N14" i="18"/>
  <c r="T14" i="18" s="1"/>
  <c r="N58" i="18"/>
  <c r="T58" i="18" s="1"/>
  <c r="N818" i="18"/>
  <c r="T818" i="18" s="1"/>
  <c r="N198" i="18"/>
  <c r="T198" i="18" s="1"/>
  <c r="N84" i="18"/>
  <c r="T84" i="18" s="1"/>
  <c r="N841" i="18"/>
  <c r="T841" i="18" s="1"/>
  <c r="N331" i="18"/>
  <c r="T331" i="18" s="1"/>
  <c r="N819" i="18"/>
  <c r="T819" i="18" s="1"/>
  <c r="N153" i="18"/>
  <c r="T153" i="18" s="1"/>
  <c r="N842" i="18"/>
  <c r="T842" i="18" s="1"/>
  <c r="N112" i="18"/>
  <c r="T112" i="18" s="1"/>
  <c r="N846" i="18"/>
  <c r="T846" i="18" s="1"/>
  <c r="N345" i="18"/>
  <c r="T345" i="18" s="1"/>
  <c r="N817" i="18"/>
  <c r="T817" i="18" s="1"/>
  <c r="N820" i="18"/>
  <c r="T820" i="18" s="1"/>
  <c r="N381" i="18"/>
  <c r="T381" i="18" s="1"/>
  <c r="N826" i="18"/>
  <c r="T826" i="18" s="1"/>
  <c r="N845" i="18"/>
  <c r="T845" i="18" s="1"/>
  <c r="N247" i="18"/>
  <c r="T247" i="18" s="1"/>
  <c r="N815" i="18"/>
  <c r="T815" i="18" s="1"/>
  <c r="N324" i="18"/>
  <c r="T324" i="18" s="1"/>
  <c r="N835" i="18"/>
  <c r="T835" i="18" s="1"/>
  <c r="N831" i="18"/>
  <c r="T831" i="18" s="1"/>
  <c r="N854" i="18"/>
  <c r="T854" i="18" s="1"/>
  <c r="N318" i="18"/>
  <c r="T318" i="18" s="1"/>
  <c r="N855" i="18"/>
  <c r="T855" i="18" s="1"/>
  <c r="N856" i="18"/>
  <c r="T856" i="18" s="1"/>
  <c r="N850" i="18"/>
  <c r="T850" i="18" s="1"/>
  <c r="N851" i="18"/>
  <c r="T851" i="18" s="1"/>
  <c r="N926" i="18"/>
  <c r="T926" i="18" s="1"/>
  <c r="N852" i="18"/>
  <c r="T852" i="18" s="1"/>
  <c r="N351" i="18"/>
  <c r="T351" i="18" s="1"/>
  <c r="N853" i="18"/>
  <c r="T853" i="18" s="1"/>
  <c r="N243" i="18"/>
  <c r="T243" i="18" s="1"/>
  <c r="N816" i="18"/>
  <c r="T816" i="18" s="1"/>
  <c r="N823" i="18"/>
  <c r="T823" i="18" s="1"/>
  <c r="N398" i="18"/>
  <c r="T398" i="18" s="1"/>
  <c r="N833" i="18"/>
  <c r="T833" i="18" s="1"/>
  <c r="N848" i="18"/>
  <c r="T848" i="18" s="1"/>
  <c r="N366" i="18"/>
  <c r="T366" i="18" s="1"/>
  <c r="N952" i="18"/>
  <c r="T952" i="18" s="1"/>
  <c r="N354" i="18"/>
  <c r="T354" i="18" s="1"/>
  <c r="N948" i="18"/>
  <c r="T948" i="18" s="1"/>
  <c r="L938" i="18"/>
  <c r="L834" i="18"/>
  <c r="L832" i="18"/>
  <c r="L820" i="18"/>
  <c r="L829" i="18"/>
  <c r="L338" i="18"/>
  <c r="L154" i="18"/>
  <c r="L198" i="18"/>
  <c r="L857" i="18"/>
  <c r="L89" i="18"/>
  <c r="L824" i="18"/>
  <c r="L827" i="18"/>
  <c r="L351" i="18"/>
  <c r="L854" i="18"/>
  <c r="L83" i="18"/>
  <c r="L846" i="18"/>
  <c r="L356" i="18"/>
  <c r="L836" i="18"/>
  <c r="L144" i="18"/>
  <c r="L133" i="18"/>
  <c r="L825" i="18"/>
  <c r="L891" i="18"/>
  <c r="L843" i="18"/>
  <c r="L847" i="18"/>
  <c r="L822" i="18"/>
  <c r="L844" i="18"/>
  <c r="L950" i="18"/>
  <c r="L849" i="18"/>
  <c r="L952" i="18"/>
  <c r="L14" i="18"/>
  <c r="L15" i="18"/>
  <c r="L112" i="18"/>
  <c r="L906" i="18"/>
  <c r="L208" i="18"/>
  <c r="L949" i="18"/>
  <c r="L71" i="18"/>
  <c r="L835" i="18"/>
  <c r="L828" i="18"/>
  <c r="L842" i="18"/>
  <c r="L818" i="18"/>
  <c r="L826" i="18"/>
  <c r="L840" i="18"/>
  <c r="L821" i="18"/>
  <c r="L838" i="18"/>
  <c r="L58" i="18"/>
  <c r="L948" i="18"/>
  <c r="L926" i="18"/>
  <c r="L247" i="18"/>
  <c r="L814" i="18"/>
  <c r="L84" i="18"/>
  <c r="L331" i="18"/>
  <c r="L848" i="18"/>
  <c r="L845" i="18"/>
  <c r="L243" i="18"/>
  <c r="L816" i="18"/>
  <c r="L183" i="18"/>
  <c r="L839" i="18"/>
  <c r="L819" i="18"/>
  <c r="L833" i="18"/>
  <c r="L837" i="18"/>
  <c r="L853" i="18"/>
  <c r="L823" i="18"/>
  <c r="L288" i="18"/>
  <c r="L381" i="18"/>
  <c r="L841" i="18"/>
  <c r="L345" i="18"/>
  <c r="L398" i="18"/>
  <c r="L817" i="18"/>
  <c r="L153" i="18"/>
  <c r="L388" i="18"/>
  <c r="L127" i="18"/>
  <c r="L830" i="18"/>
  <c r="L318" i="18"/>
  <c r="L324" i="18"/>
  <c r="L852" i="18"/>
  <c r="L855" i="18"/>
  <c r="L851" i="18"/>
  <c r="L856" i="18"/>
  <c r="L815" i="18"/>
  <c r="L831" i="18"/>
  <c r="L850" i="18"/>
  <c r="L354" i="18"/>
  <c r="L366" i="18"/>
  <c r="I949" i="18"/>
  <c r="S949" i="18" s="1"/>
  <c r="I198" i="18"/>
  <c r="S198" i="18" s="1"/>
  <c r="I836" i="18"/>
  <c r="S836" i="18" s="1"/>
  <c r="I906" i="18"/>
  <c r="S906" i="18" s="1"/>
  <c r="I822" i="18"/>
  <c r="S822" i="18" s="1"/>
  <c r="I844" i="18"/>
  <c r="S844" i="18" s="1"/>
  <c r="I388" i="18"/>
  <c r="S388" i="18" s="1"/>
  <c r="I820" i="18"/>
  <c r="S820" i="18" s="1"/>
  <c r="I829" i="18"/>
  <c r="S829" i="18" s="1"/>
  <c r="I938" i="18"/>
  <c r="S938" i="18" s="1"/>
  <c r="I208" i="18"/>
  <c r="S208" i="18" s="1"/>
  <c r="I825" i="18"/>
  <c r="S825" i="18" s="1"/>
  <c r="I950" i="18"/>
  <c r="S950" i="18" s="1"/>
  <c r="I832" i="18"/>
  <c r="S832" i="18" s="1"/>
  <c r="I891" i="18"/>
  <c r="S891" i="18" s="1"/>
  <c r="I849" i="18"/>
  <c r="S849" i="18" s="1"/>
  <c r="I831" i="18"/>
  <c r="S831" i="18" s="1"/>
  <c r="I58" i="18"/>
  <c r="S58" i="18" s="1"/>
  <c r="I84" i="18"/>
  <c r="S84" i="18" s="1"/>
  <c r="I835" i="18"/>
  <c r="S835" i="18" s="1"/>
  <c r="I356" i="18"/>
  <c r="S356" i="18" s="1"/>
  <c r="I71" i="18"/>
  <c r="S71" i="18" s="1"/>
  <c r="I154" i="18"/>
  <c r="S154" i="18" s="1"/>
  <c r="I842" i="18"/>
  <c r="S842" i="18" s="1"/>
  <c r="I288" i="18"/>
  <c r="S288" i="18" s="1"/>
  <c r="I834" i="18"/>
  <c r="S834" i="18" s="1"/>
  <c r="I183" i="18"/>
  <c r="S183" i="18" s="1"/>
  <c r="I127" i="18"/>
  <c r="S127" i="18" s="1"/>
  <c r="I133" i="18"/>
  <c r="S133" i="18" s="1"/>
  <c r="I112" i="18"/>
  <c r="S112" i="18" s="1"/>
  <c r="I830" i="18"/>
  <c r="S830" i="18" s="1"/>
  <c r="I814" i="18"/>
  <c r="S814" i="18" s="1"/>
  <c r="I857" i="18"/>
  <c r="S857" i="18" s="1"/>
  <c r="I144" i="18"/>
  <c r="S144" i="18" s="1"/>
  <c r="I15" i="18"/>
  <c r="S15" i="18" s="1"/>
  <c r="I318" i="18"/>
  <c r="S318" i="18" s="1"/>
  <c r="I853" i="18"/>
  <c r="S853" i="18" s="1"/>
  <c r="I833" i="18"/>
  <c r="S833" i="18" s="1"/>
  <c r="I847" i="18"/>
  <c r="S847" i="18" s="1"/>
  <c r="I838" i="18"/>
  <c r="S838" i="18" s="1"/>
  <c r="I14" i="18"/>
  <c r="S14" i="18" s="1"/>
  <c r="I840" i="18"/>
  <c r="S840" i="18" s="1"/>
  <c r="I351" i="18"/>
  <c r="S351" i="18" s="1"/>
  <c r="I839" i="18"/>
  <c r="S839" i="18" s="1"/>
  <c r="I826" i="18"/>
  <c r="S826" i="18" s="1"/>
  <c r="I817" i="18"/>
  <c r="S817" i="18" s="1"/>
  <c r="I852" i="18"/>
  <c r="S852" i="18" s="1"/>
  <c r="I850" i="18"/>
  <c r="S850" i="18" s="1"/>
  <c r="I398" i="18"/>
  <c r="S398" i="18" s="1"/>
  <c r="I338" i="18"/>
  <c r="S338" i="18" s="1"/>
  <c r="I855" i="18"/>
  <c r="S855" i="18" s="1"/>
  <c r="I345" i="18"/>
  <c r="S345" i="18" s="1"/>
  <c r="I856" i="18"/>
  <c r="S856" i="18" s="1"/>
  <c r="I851" i="18"/>
  <c r="S851" i="18" s="1"/>
  <c r="I354" i="18"/>
  <c r="S354" i="18" s="1"/>
  <c r="I952" i="18"/>
  <c r="S952" i="18" s="1"/>
  <c r="I827" i="18"/>
  <c r="S827" i="18" s="1"/>
  <c r="I818" i="18"/>
  <c r="S818" i="18" s="1"/>
  <c r="I948" i="18"/>
  <c r="S948" i="18" s="1"/>
  <c r="I331" i="18"/>
  <c r="S331" i="18" s="1"/>
  <c r="I848" i="18"/>
  <c r="S848" i="18" s="1"/>
  <c r="I324" i="18"/>
  <c r="S324" i="18" s="1"/>
  <c r="I824" i="18"/>
  <c r="S824" i="18" s="1"/>
  <c r="I89" i="18"/>
  <c r="S89" i="18" s="1"/>
  <c r="I828" i="18"/>
  <c r="S828" i="18" s="1"/>
  <c r="I843" i="18"/>
  <c r="S843" i="18" s="1"/>
  <c r="I381" i="18"/>
  <c r="S381" i="18" s="1"/>
  <c r="I854" i="18"/>
  <c r="S854" i="18" s="1"/>
  <c r="I819" i="18"/>
  <c r="S819" i="18" s="1"/>
  <c r="I926" i="18"/>
  <c r="S926" i="18" s="1"/>
  <c r="I153" i="18"/>
  <c r="S153" i="18" s="1"/>
  <c r="I366" i="18"/>
  <c r="S366" i="18" s="1"/>
  <c r="I821" i="18"/>
  <c r="S821" i="18" s="1"/>
  <c r="I841" i="18"/>
  <c r="S841" i="18" s="1"/>
  <c r="I823" i="18"/>
  <c r="S823" i="18" s="1"/>
  <c r="I816" i="18"/>
  <c r="S816" i="18" s="1"/>
  <c r="I846" i="18"/>
  <c r="S846" i="18" s="1"/>
  <c r="I845" i="18"/>
  <c r="S845" i="18" s="1"/>
  <c r="I247" i="18"/>
  <c r="S247" i="18" s="1"/>
  <c r="I837" i="18"/>
  <c r="S837" i="18" s="1"/>
  <c r="I243" i="18"/>
  <c r="S243" i="18" s="1"/>
  <c r="I815" i="18"/>
  <c r="S815" i="18" s="1"/>
  <c r="I83" i="18"/>
  <c r="S83" i="18" s="1"/>
  <c r="K847" i="18"/>
  <c r="K844" i="18"/>
  <c r="K950" i="18"/>
  <c r="K388" i="18"/>
  <c r="K89" i="18"/>
  <c r="K835" i="18"/>
  <c r="K891" i="18"/>
  <c r="K133" i="18"/>
  <c r="K949" i="18"/>
  <c r="K836" i="18"/>
  <c r="K821" i="18"/>
  <c r="K906" i="18"/>
  <c r="K71" i="18"/>
  <c r="K829" i="18"/>
  <c r="K828" i="18"/>
  <c r="K822" i="18"/>
  <c r="K208" i="18"/>
  <c r="K824" i="18"/>
  <c r="K338" i="18"/>
  <c r="K144" i="18"/>
  <c r="K814" i="18"/>
  <c r="K938" i="18"/>
  <c r="K825" i="18"/>
  <c r="K198" i="18"/>
  <c r="K820" i="18"/>
  <c r="K154" i="18"/>
  <c r="K843" i="18"/>
  <c r="K857" i="18"/>
  <c r="K832" i="18"/>
  <c r="K58" i="18"/>
  <c r="K840" i="18"/>
  <c r="K834" i="18"/>
  <c r="K14" i="18"/>
  <c r="K830" i="18"/>
  <c r="K83" i="18"/>
  <c r="K855" i="18"/>
  <c r="K848" i="18"/>
  <c r="K850" i="18"/>
  <c r="K354" i="18"/>
  <c r="K849" i="18"/>
  <c r="K183" i="18"/>
  <c r="K112" i="18"/>
  <c r="K381" i="18"/>
  <c r="K345" i="18"/>
  <c r="K856" i="18"/>
  <c r="K853" i="18"/>
  <c r="K366" i="18"/>
  <c r="K838" i="18"/>
  <c r="K288" i="18"/>
  <c r="K351" i="18"/>
  <c r="K331" i="18"/>
  <c r="K816" i="18"/>
  <c r="K153" i="18"/>
  <c r="K815" i="18"/>
  <c r="K324" i="18"/>
  <c r="K356" i="18"/>
  <c r="K952" i="18"/>
  <c r="K842" i="18"/>
  <c r="K84" i="18"/>
  <c r="K318" i="18"/>
  <c r="K398" i="18"/>
  <c r="K243" i="18"/>
  <c r="K833" i="18"/>
  <c r="K831" i="18"/>
  <c r="K837" i="18"/>
  <c r="K839" i="18"/>
  <c r="K826" i="18"/>
  <c r="K247" i="18"/>
  <c r="K15" i="18"/>
  <c r="K827" i="18"/>
  <c r="K851" i="18"/>
  <c r="K823" i="18"/>
  <c r="K819" i="18"/>
  <c r="K127" i="18"/>
  <c r="K817" i="18"/>
  <c r="K846" i="18"/>
  <c r="K845" i="18"/>
  <c r="K926" i="18"/>
  <c r="K818" i="18"/>
  <c r="K854" i="18"/>
  <c r="K948" i="18"/>
  <c r="K841" i="18"/>
  <c r="K852" i="18"/>
  <c r="O822" i="18"/>
  <c r="O71" i="18"/>
  <c r="O835" i="18"/>
  <c r="O836" i="18"/>
  <c r="O828" i="18"/>
  <c r="O847" i="18"/>
  <c r="O198" i="18"/>
  <c r="O127" i="18"/>
  <c r="O15" i="18"/>
  <c r="O839" i="18"/>
  <c r="O938" i="18"/>
  <c r="O208" i="18"/>
  <c r="O824" i="18"/>
  <c r="O832" i="18"/>
  <c r="O820" i="18"/>
  <c r="O338" i="18"/>
  <c r="V338" i="18" s="1"/>
  <c r="O906" i="18"/>
  <c r="O844" i="18"/>
  <c r="O950" i="18"/>
  <c r="O849" i="18"/>
  <c r="O952" i="18"/>
  <c r="O14" i="18"/>
  <c r="O58" i="18"/>
  <c r="O112" i="18"/>
  <c r="O133" i="18"/>
  <c r="O857" i="18"/>
  <c r="O89" i="18"/>
  <c r="O144" i="18"/>
  <c r="O842" i="18"/>
  <c r="O288" i="18"/>
  <c r="O840" i="18"/>
  <c r="O834" i="18"/>
  <c r="O825" i="18"/>
  <c r="O356" i="18"/>
  <c r="O388" i="18"/>
  <c r="O838" i="18"/>
  <c r="O831" i="18"/>
  <c r="O84" i="18"/>
  <c r="O351" i="18"/>
  <c r="O827" i="18"/>
  <c r="O183" i="18"/>
  <c r="O814" i="18"/>
  <c r="O819" i="18"/>
  <c r="O851" i="18"/>
  <c r="O153" i="18"/>
  <c r="O829" i="18"/>
  <c r="O854" i="18"/>
  <c r="O318" i="18"/>
  <c r="O398" i="18"/>
  <c r="O815" i="18"/>
  <c r="O324" i="18"/>
  <c r="O891" i="18"/>
  <c r="O381" i="18"/>
  <c r="O826" i="18"/>
  <c r="O948" i="18"/>
  <c r="O243" i="18"/>
  <c r="O926" i="18"/>
  <c r="O852" i="18"/>
  <c r="O818" i="18"/>
  <c r="O841" i="18"/>
  <c r="O817" i="18"/>
  <c r="O366" i="18"/>
  <c r="O949" i="18"/>
  <c r="O837" i="18"/>
  <c r="O830" i="18"/>
  <c r="O83" i="18"/>
  <c r="O846" i="18"/>
  <c r="O853" i="18"/>
  <c r="O816" i="18"/>
  <c r="O354" i="18"/>
  <c r="O823" i="18"/>
  <c r="O821" i="18"/>
  <c r="O331" i="18"/>
  <c r="O345" i="18"/>
  <c r="O850" i="18"/>
  <c r="O845" i="18"/>
  <c r="O843" i="18"/>
  <c r="O154" i="18"/>
  <c r="O855" i="18"/>
  <c r="O848" i="18"/>
  <c r="O833" i="18"/>
  <c r="O856" i="18"/>
  <c r="O247" i="18"/>
  <c r="H133" i="18"/>
  <c r="R133" i="18" s="1"/>
  <c r="H906" i="18"/>
  <c r="R906" i="18" s="1"/>
  <c r="H825" i="18"/>
  <c r="R825" i="18" s="1"/>
  <c r="H356" i="18"/>
  <c r="R356" i="18" s="1"/>
  <c r="H891" i="18"/>
  <c r="R891" i="18" s="1"/>
  <c r="H144" i="18"/>
  <c r="R144" i="18" s="1"/>
  <c r="H847" i="18"/>
  <c r="R847" i="18" s="1"/>
  <c r="H949" i="18"/>
  <c r="R949" i="18" s="1"/>
  <c r="H71" i="18"/>
  <c r="R71" i="18" s="1"/>
  <c r="H832" i="18"/>
  <c r="R832" i="18" s="1"/>
  <c r="H822" i="18"/>
  <c r="R822" i="18" s="1"/>
  <c r="H834" i="18"/>
  <c r="R834" i="18" s="1"/>
  <c r="H388" i="18"/>
  <c r="R388" i="18" s="1"/>
  <c r="H857" i="18"/>
  <c r="R857" i="18" s="1"/>
  <c r="H835" i="18"/>
  <c r="R835" i="18" s="1"/>
  <c r="H89" i="18"/>
  <c r="R89" i="18" s="1"/>
  <c r="H838" i="18"/>
  <c r="R838" i="18" s="1"/>
  <c r="H952" i="18"/>
  <c r="R952" i="18" s="1"/>
  <c r="H14" i="18"/>
  <c r="R14" i="18" s="1"/>
  <c r="H842" i="18"/>
  <c r="R842" i="18" s="1"/>
  <c r="H826" i="18"/>
  <c r="R826" i="18" s="1"/>
  <c r="H844" i="18"/>
  <c r="R844" i="18" s="1"/>
  <c r="H950" i="18"/>
  <c r="R950" i="18" s="1"/>
  <c r="H198" i="18"/>
  <c r="R198" i="18" s="1"/>
  <c r="H836" i="18"/>
  <c r="R836" i="18" s="1"/>
  <c r="H828" i="18"/>
  <c r="R828" i="18" s="1"/>
  <c r="H183" i="18"/>
  <c r="R183" i="18" s="1"/>
  <c r="H831" i="18"/>
  <c r="R831" i="18" s="1"/>
  <c r="H837" i="18"/>
  <c r="R837" i="18" s="1"/>
  <c r="H829" i="18"/>
  <c r="R829" i="18" s="1"/>
  <c r="H824" i="18"/>
  <c r="R824" i="18" s="1"/>
  <c r="H820" i="18"/>
  <c r="R820" i="18" s="1"/>
  <c r="H338" i="18"/>
  <c r="R338" i="18" s="1"/>
  <c r="H154" i="18"/>
  <c r="R154" i="18" s="1"/>
  <c r="H849" i="18"/>
  <c r="R849" i="18" s="1"/>
  <c r="H15" i="18"/>
  <c r="R15" i="18" s="1"/>
  <c r="H846" i="18"/>
  <c r="R846" i="18" s="1"/>
  <c r="H127" i="18"/>
  <c r="R127" i="18" s="1"/>
  <c r="H843" i="18"/>
  <c r="R843" i="18" s="1"/>
  <c r="H112" i="18"/>
  <c r="R112" i="18" s="1"/>
  <c r="H351" i="18"/>
  <c r="R351" i="18" s="1"/>
  <c r="H381" i="18"/>
  <c r="R381" i="18" s="1"/>
  <c r="H243" i="18"/>
  <c r="R243" i="18" s="1"/>
  <c r="H816" i="18"/>
  <c r="R816" i="18" s="1"/>
  <c r="H817" i="18"/>
  <c r="R817" i="18" s="1"/>
  <c r="H815" i="18"/>
  <c r="R815" i="18" s="1"/>
  <c r="H823" i="18"/>
  <c r="R823" i="18" s="1"/>
  <c r="H324" i="18"/>
  <c r="R324" i="18" s="1"/>
  <c r="H821" i="18"/>
  <c r="R821" i="18" s="1"/>
  <c r="H83" i="18"/>
  <c r="R83" i="18" s="1"/>
  <c r="H841" i="18"/>
  <c r="R841" i="18" s="1"/>
  <c r="H855" i="18"/>
  <c r="R855" i="18" s="1"/>
  <c r="H850" i="18"/>
  <c r="R850" i="18" s="1"/>
  <c r="H208" i="18"/>
  <c r="R208" i="18" s="1"/>
  <c r="H840" i="18"/>
  <c r="R840" i="18" s="1"/>
  <c r="H84" i="18"/>
  <c r="R84" i="18" s="1"/>
  <c r="H854" i="18"/>
  <c r="R854" i="18" s="1"/>
  <c r="H318" i="18"/>
  <c r="R318" i="18" s="1"/>
  <c r="H856" i="18"/>
  <c r="R856" i="18" s="1"/>
  <c r="H845" i="18"/>
  <c r="R845" i="18" s="1"/>
  <c r="H851" i="18"/>
  <c r="R851" i="18" s="1"/>
  <c r="H247" i="18"/>
  <c r="R247" i="18" s="1"/>
  <c r="H366" i="18"/>
  <c r="R366" i="18" s="1"/>
  <c r="H288" i="18"/>
  <c r="R288" i="18" s="1"/>
  <c r="H830" i="18"/>
  <c r="R830" i="18" s="1"/>
  <c r="H948" i="18"/>
  <c r="R948" i="18" s="1"/>
  <c r="H848" i="18"/>
  <c r="R848" i="18" s="1"/>
  <c r="H926" i="18"/>
  <c r="R926" i="18" s="1"/>
  <c r="H833" i="18"/>
  <c r="R833" i="18" s="1"/>
  <c r="H852" i="18"/>
  <c r="R852" i="18" s="1"/>
  <c r="H819" i="18"/>
  <c r="R819" i="18" s="1"/>
  <c r="H827" i="18"/>
  <c r="R827" i="18" s="1"/>
  <c r="H818" i="18"/>
  <c r="R818" i="18" s="1"/>
  <c r="H354" i="18"/>
  <c r="R354" i="18" s="1"/>
  <c r="H938" i="18"/>
  <c r="R938" i="18" s="1"/>
  <c r="H853" i="18"/>
  <c r="R853" i="18" s="1"/>
  <c r="H153" i="18"/>
  <c r="R153" i="18" s="1"/>
  <c r="H814" i="18"/>
  <c r="R814" i="18" s="1"/>
  <c r="H58" i="18"/>
  <c r="R58" i="18" s="1"/>
  <c r="H331" i="18"/>
  <c r="R331" i="18" s="1"/>
  <c r="H345" i="18"/>
  <c r="R345" i="18" s="1"/>
  <c r="H839" i="18"/>
  <c r="R839" i="18" s="1"/>
  <c r="H398" i="18"/>
  <c r="R398" i="18" s="1"/>
  <c r="B262" i="18"/>
  <c r="C262" i="18"/>
  <c r="D262" i="18"/>
  <c r="E262" i="18"/>
  <c r="F262" i="18"/>
  <c r="B120" i="18"/>
  <c r="C120" i="18"/>
  <c r="D120" i="18"/>
  <c r="E120" i="18"/>
  <c r="F120" i="18"/>
  <c r="B865" i="18"/>
  <c r="C865" i="18"/>
  <c r="D865" i="18"/>
  <c r="E865" i="18"/>
  <c r="F865" i="18"/>
  <c r="B469" i="18"/>
  <c r="C469" i="18"/>
  <c r="D469" i="18"/>
  <c r="E469" i="18"/>
  <c r="F469" i="18"/>
  <c r="B559" i="18"/>
  <c r="C559" i="18"/>
  <c r="D559" i="18"/>
  <c r="E559" i="18"/>
  <c r="F559" i="18"/>
  <c r="V818" i="18" l="1"/>
  <c r="V855" i="18"/>
  <c r="V83" i="18"/>
  <c r="Q83" i="18"/>
  <c r="V844" i="18"/>
  <c r="Q844" i="18"/>
  <c r="U815" i="18"/>
  <c r="W815" i="18" s="1"/>
  <c r="P815" i="18"/>
  <c r="P127" i="18"/>
  <c r="U127" i="18"/>
  <c r="P288" i="18"/>
  <c r="U288" i="18"/>
  <c r="U816" i="18"/>
  <c r="P816" i="18"/>
  <c r="P926" i="18"/>
  <c r="U926" i="18"/>
  <c r="P842" i="18"/>
  <c r="U842" i="18"/>
  <c r="P15" i="18"/>
  <c r="U15" i="18"/>
  <c r="U843" i="18"/>
  <c r="P843" i="18"/>
  <c r="P83" i="18"/>
  <c r="U83" i="18"/>
  <c r="W83" i="18" s="1"/>
  <c r="P154" i="18"/>
  <c r="U154" i="18"/>
  <c r="V856" i="18"/>
  <c r="Q856" i="18"/>
  <c r="V814" i="18"/>
  <c r="Q814" i="18"/>
  <c r="V345" i="18"/>
  <c r="Q345" i="18"/>
  <c r="V857" i="18"/>
  <c r="Q857" i="18"/>
  <c r="V815" i="18"/>
  <c r="Q815" i="18"/>
  <c r="V839" i="18"/>
  <c r="Q839" i="18"/>
  <c r="Q356" i="18"/>
  <c r="V356" i="18"/>
  <c r="V852" i="18"/>
  <c r="Q852" i="18"/>
  <c r="V71" i="18"/>
  <c r="Q71" i="18"/>
  <c r="V848" i="18"/>
  <c r="Q848" i="18"/>
  <c r="Q821" i="18"/>
  <c r="V821" i="18"/>
  <c r="Q837" i="18"/>
  <c r="V837" i="18"/>
  <c r="Q243" i="18"/>
  <c r="V243" i="18"/>
  <c r="V318" i="18"/>
  <c r="Q318" i="18"/>
  <c r="V827" i="18"/>
  <c r="Q827" i="18"/>
  <c r="Q834" i="18"/>
  <c r="V834" i="18"/>
  <c r="Q112" i="18"/>
  <c r="V112" i="18"/>
  <c r="V127" i="18"/>
  <c r="Q127" i="18"/>
  <c r="U851" i="18"/>
  <c r="P851" i="18"/>
  <c r="P153" i="18"/>
  <c r="U153" i="18"/>
  <c r="U853" i="18"/>
  <c r="P853" i="18"/>
  <c r="P845" i="18"/>
  <c r="U845" i="18"/>
  <c r="P58" i="18"/>
  <c r="U58" i="18"/>
  <c r="U835" i="18"/>
  <c r="P835" i="18"/>
  <c r="U952" i="18"/>
  <c r="P952" i="18"/>
  <c r="P825" i="18"/>
  <c r="U825" i="18"/>
  <c r="P351" i="18"/>
  <c r="U351" i="18"/>
  <c r="U829" i="18"/>
  <c r="P829" i="18"/>
  <c r="V833" i="18"/>
  <c r="Q833" i="18"/>
  <c r="Q331" i="18"/>
  <c r="V331" i="18"/>
  <c r="V830" i="18"/>
  <c r="Q830" i="18"/>
  <c r="Q926" i="18"/>
  <c r="V926" i="18"/>
  <c r="V398" i="18"/>
  <c r="Q398" i="18"/>
  <c r="Q183" i="18"/>
  <c r="V183" i="18"/>
  <c r="V825" i="18"/>
  <c r="Q825" i="18"/>
  <c r="V133" i="18"/>
  <c r="Q133" i="18"/>
  <c r="Q906" i="18"/>
  <c r="V906" i="18"/>
  <c r="V15" i="18"/>
  <c r="V822" i="18"/>
  <c r="Q822" i="18"/>
  <c r="P856" i="18"/>
  <c r="U856" i="18"/>
  <c r="W856" i="18" s="1"/>
  <c r="U388" i="18"/>
  <c r="P388" i="18"/>
  <c r="P823" i="18"/>
  <c r="U823" i="18"/>
  <c r="P243" i="18"/>
  <c r="U243" i="18"/>
  <c r="W243" i="18" s="1"/>
  <c r="U948" i="18"/>
  <c r="P948" i="18"/>
  <c r="P828" i="18"/>
  <c r="U828" i="18"/>
  <c r="P14" i="18"/>
  <c r="U14" i="18"/>
  <c r="U891" i="18"/>
  <c r="P891" i="18"/>
  <c r="U854" i="18"/>
  <c r="P854" i="18"/>
  <c r="U338" i="18"/>
  <c r="P338" i="18"/>
  <c r="V823" i="18"/>
  <c r="Q823" i="18"/>
  <c r="Q949" i="18"/>
  <c r="V949" i="18"/>
  <c r="V948" i="18"/>
  <c r="Q948" i="18"/>
  <c r="V854" i="18"/>
  <c r="Q854" i="18"/>
  <c r="V351" i="18"/>
  <c r="Q351" i="18"/>
  <c r="Q840" i="18"/>
  <c r="V840" i="18"/>
  <c r="V58" i="18"/>
  <c r="Q58" i="18"/>
  <c r="V820" i="18"/>
  <c r="Q820" i="18"/>
  <c r="V198" i="18"/>
  <c r="Q198" i="18"/>
  <c r="U855" i="18"/>
  <c r="W855" i="18" s="1"/>
  <c r="P855" i="18"/>
  <c r="P817" i="18"/>
  <c r="U817" i="18"/>
  <c r="U837" i="18"/>
  <c r="P837" i="18"/>
  <c r="U848" i="18"/>
  <c r="W848" i="18" s="1"/>
  <c r="P848" i="18"/>
  <c r="P838" i="18"/>
  <c r="U838" i="18"/>
  <c r="U71" i="18"/>
  <c r="W71" i="18" s="1"/>
  <c r="P71" i="18"/>
  <c r="U849" i="18"/>
  <c r="P849" i="18"/>
  <c r="U133" i="18"/>
  <c r="P133" i="18"/>
  <c r="U827" i="18"/>
  <c r="W827" i="18" s="1"/>
  <c r="P827" i="18"/>
  <c r="P820" i="18"/>
  <c r="U820" i="18"/>
  <c r="W820" i="18" s="1"/>
  <c r="V154" i="18"/>
  <c r="W154" i="18" s="1"/>
  <c r="Q154" i="18"/>
  <c r="Q354" i="18"/>
  <c r="V354" i="18"/>
  <c r="V366" i="18"/>
  <c r="Q366" i="18"/>
  <c r="Q826" i="18"/>
  <c r="V826" i="18"/>
  <c r="Q829" i="18"/>
  <c r="V829" i="18"/>
  <c r="Q84" i="18"/>
  <c r="V84" i="18"/>
  <c r="V288" i="18"/>
  <c r="W288" i="18" s="1"/>
  <c r="Q288" i="18"/>
  <c r="V14" i="18"/>
  <c r="Q14" i="18"/>
  <c r="Q832" i="18"/>
  <c r="V832" i="18"/>
  <c r="Q847" i="18"/>
  <c r="V847" i="18"/>
  <c r="P366" i="18"/>
  <c r="U366" i="18"/>
  <c r="P852" i="18"/>
  <c r="U852" i="18"/>
  <c r="W852" i="18" s="1"/>
  <c r="U398" i="18"/>
  <c r="P398" i="18"/>
  <c r="U833" i="18"/>
  <c r="P833" i="18"/>
  <c r="U331" i="18"/>
  <c r="P331" i="18"/>
  <c r="U821" i="18"/>
  <c r="P821" i="18"/>
  <c r="U949" i="18"/>
  <c r="P949" i="18"/>
  <c r="P950" i="18"/>
  <c r="U950" i="18"/>
  <c r="U144" i="18"/>
  <c r="P144" i="18"/>
  <c r="U824" i="18"/>
  <c r="P824" i="18"/>
  <c r="P832" i="18"/>
  <c r="U832" i="18"/>
  <c r="W832" i="18" s="1"/>
  <c r="W948" i="18"/>
  <c r="Q843" i="18"/>
  <c r="V843" i="18"/>
  <c r="Q816" i="18"/>
  <c r="V816" i="18"/>
  <c r="W816" i="18" s="1"/>
  <c r="V817" i="18"/>
  <c r="Q817" i="18"/>
  <c r="V381" i="18"/>
  <c r="Q381" i="18"/>
  <c r="V153" i="18"/>
  <c r="Q153" i="18"/>
  <c r="V831" i="18"/>
  <c r="Q831" i="18"/>
  <c r="V842" i="18"/>
  <c r="W842" i="18" s="1"/>
  <c r="Q842" i="18"/>
  <c r="Q952" i="18"/>
  <c r="V952" i="18"/>
  <c r="W952" i="18" s="1"/>
  <c r="Q824" i="18"/>
  <c r="V824" i="18"/>
  <c r="V828" i="18"/>
  <c r="Q828" i="18"/>
  <c r="U354" i="18"/>
  <c r="P354" i="18"/>
  <c r="U324" i="18"/>
  <c r="P324" i="18"/>
  <c r="P345" i="18"/>
  <c r="U345" i="18"/>
  <c r="W345" i="18" s="1"/>
  <c r="U819" i="18"/>
  <c r="P819" i="18"/>
  <c r="U84" i="18"/>
  <c r="P84" i="18"/>
  <c r="U840" i="18"/>
  <c r="P840" i="18"/>
  <c r="P208" i="18"/>
  <c r="U208" i="18"/>
  <c r="U844" i="18"/>
  <c r="P844" i="18"/>
  <c r="U836" i="18"/>
  <c r="P836" i="18"/>
  <c r="P89" i="18"/>
  <c r="U89" i="18"/>
  <c r="U834" i="18"/>
  <c r="W834" i="18" s="1"/>
  <c r="P834" i="18"/>
  <c r="W854" i="18"/>
  <c r="W338" i="18"/>
  <c r="Q845" i="18"/>
  <c r="V845" i="18"/>
  <c r="V853" i="18"/>
  <c r="W853" i="18" s="1"/>
  <c r="Q853" i="18"/>
  <c r="V841" i="18"/>
  <c r="Q841" i="18"/>
  <c r="Q891" i="18"/>
  <c r="V891" i="18"/>
  <c r="Q851" i="18"/>
  <c r="V851" i="18"/>
  <c r="V838" i="18"/>
  <c r="Q838" i="18"/>
  <c r="V144" i="18"/>
  <c r="Q144" i="18"/>
  <c r="V849" i="18"/>
  <c r="Q849" i="18"/>
  <c r="V208" i="18"/>
  <c r="Q208" i="18"/>
  <c r="V836" i="18"/>
  <c r="Q836" i="18"/>
  <c r="U850" i="18"/>
  <c r="P850" i="18"/>
  <c r="U318" i="18"/>
  <c r="P318" i="18"/>
  <c r="P841" i="18"/>
  <c r="U841" i="18"/>
  <c r="P839" i="18"/>
  <c r="U839" i="18"/>
  <c r="P814" i="18"/>
  <c r="U814" i="18"/>
  <c r="U826" i="18"/>
  <c r="P826" i="18"/>
  <c r="P906" i="18"/>
  <c r="U906" i="18"/>
  <c r="U822" i="18"/>
  <c r="P822" i="18"/>
  <c r="U356" i="18"/>
  <c r="P356" i="18"/>
  <c r="P857" i="18"/>
  <c r="U857" i="18"/>
  <c r="W857" i="18" s="1"/>
  <c r="P938" i="18"/>
  <c r="U938" i="18"/>
  <c r="Q818" i="18"/>
  <c r="Q247" i="18"/>
  <c r="V247" i="18"/>
  <c r="V850" i="18"/>
  <c r="Q850" i="18"/>
  <c r="V846" i="18"/>
  <c r="Q846" i="18"/>
  <c r="Q324" i="18"/>
  <c r="V324" i="18"/>
  <c r="V819" i="18"/>
  <c r="Q819" i="18"/>
  <c r="Q388" i="18"/>
  <c r="V388" i="18"/>
  <c r="Q89" i="18"/>
  <c r="V89" i="18"/>
  <c r="Q950" i="18"/>
  <c r="V950" i="18"/>
  <c r="V938" i="18"/>
  <c r="Q938" i="18"/>
  <c r="V835" i="18"/>
  <c r="W835" i="18" s="1"/>
  <c r="Q835" i="18"/>
  <c r="P831" i="18"/>
  <c r="U831" i="18"/>
  <c r="U830" i="18"/>
  <c r="P830" i="18"/>
  <c r="U381" i="18"/>
  <c r="P381" i="18"/>
  <c r="U183" i="18"/>
  <c r="P183" i="18"/>
  <c r="U247" i="18"/>
  <c r="P247" i="18"/>
  <c r="P818" i="18"/>
  <c r="U818" i="18"/>
  <c r="W818" i="18" s="1"/>
  <c r="P112" i="18"/>
  <c r="U112" i="18"/>
  <c r="W112" i="18" s="1"/>
  <c r="U847" i="18"/>
  <c r="P847" i="18"/>
  <c r="U846" i="18"/>
  <c r="P846" i="18"/>
  <c r="U198" i="18"/>
  <c r="P198" i="18"/>
  <c r="Q855" i="18"/>
  <c r="Q15" i="18"/>
  <c r="Q338" i="18"/>
  <c r="B193" i="18"/>
  <c r="C193" i="18"/>
  <c r="D193" i="18"/>
  <c r="E193" i="18"/>
  <c r="F193" i="18"/>
  <c r="B436" i="18"/>
  <c r="C436" i="18"/>
  <c r="D436" i="18"/>
  <c r="E436" i="18"/>
  <c r="F436" i="18"/>
  <c r="B132" i="18"/>
  <c r="C132" i="18"/>
  <c r="D132" i="18"/>
  <c r="E132" i="18"/>
  <c r="F132" i="18"/>
  <c r="B502" i="18"/>
  <c r="C502" i="18"/>
  <c r="D502" i="18"/>
  <c r="E502" i="18"/>
  <c r="F502" i="18"/>
  <c r="B272" i="18"/>
  <c r="C272" i="18"/>
  <c r="D272" i="18"/>
  <c r="E272" i="18"/>
  <c r="F272" i="18"/>
  <c r="B487" i="18"/>
  <c r="C487" i="18"/>
  <c r="D487" i="18"/>
  <c r="E487" i="18"/>
  <c r="F487" i="18"/>
  <c r="B544" i="18"/>
  <c r="C544" i="18"/>
  <c r="D544" i="18"/>
  <c r="E544" i="18"/>
  <c r="F544" i="18"/>
  <c r="B565" i="18"/>
  <c r="C565" i="18"/>
  <c r="D565" i="18"/>
  <c r="E565" i="18"/>
  <c r="F565" i="18"/>
  <c r="B939" i="18"/>
  <c r="C939" i="18"/>
  <c r="D939" i="18"/>
  <c r="E939" i="18"/>
  <c r="F939" i="18"/>
  <c r="B323" i="18"/>
  <c r="C323" i="18"/>
  <c r="D323" i="18"/>
  <c r="E323" i="18"/>
  <c r="F323" i="18"/>
  <c r="B534" i="18"/>
  <c r="C534" i="18"/>
  <c r="D534" i="18"/>
  <c r="E534" i="18"/>
  <c r="F534" i="18"/>
  <c r="B395" i="18"/>
  <c r="C395" i="18"/>
  <c r="D395" i="18"/>
  <c r="E395" i="18"/>
  <c r="F395" i="18"/>
  <c r="B233" i="18"/>
  <c r="C233" i="18"/>
  <c r="D233" i="18"/>
  <c r="E233" i="18"/>
  <c r="F233" i="18"/>
  <c r="B561" i="18"/>
  <c r="C561" i="18"/>
  <c r="D561" i="18"/>
  <c r="E561" i="18"/>
  <c r="F561" i="18"/>
  <c r="B303" i="18"/>
  <c r="C303" i="18"/>
  <c r="D303" i="18"/>
  <c r="E303" i="18"/>
  <c r="F303" i="18"/>
  <c r="B471" i="18"/>
  <c r="C471" i="18"/>
  <c r="D471" i="18"/>
  <c r="E471" i="18"/>
  <c r="F471" i="18"/>
  <c r="B858" i="18"/>
  <c r="C858" i="18"/>
  <c r="D858" i="18"/>
  <c r="E858" i="18"/>
  <c r="F858" i="18"/>
  <c r="B525" i="18"/>
  <c r="C525" i="18"/>
  <c r="D525" i="18"/>
  <c r="E525" i="18"/>
  <c r="F525" i="18"/>
  <c r="B510" i="18"/>
  <c r="C510" i="18"/>
  <c r="D510" i="18"/>
  <c r="E510" i="18"/>
  <c r="F510" i="18"/>
  <c r="B128" i="18"/>
  <c r="C128" i="18"/>
  <c r="D128" i="18"/>
  <c r="E128" i="18"/>
  <c r="F128" i="18"/>
  <c r="B934" i="18"/>
  <c r="C934" i="18"/>
  <c r="D934" i="18"/>
  <c r="E934" i="18"/>
  <c r="F934" i="18"/>
  <c r="B537" i="18"/>
  <c r="C537" i="18"/>
  <c r="D537" i="18"/>
  <c r="E537" i="18"/>
  <c r="F537" i="18"/>
  <c r="B507" i="18"/>
  <c r="C507" i="18"/>
  <c r="D507" i="18"/>
  <c r="E507" i="18"/>
  <c r="F507" i="18"/>
  <c r="B462" i="18"/>
  <c r="C462" i="18"/>
  <c r="D462" i="18"/>
  <c r="E462" i="18"/>
  <c r="F462" i="18"/>
  <c r="B562" i="18"/>
  <c r="C562" i="18"/>
  <c r="D562" i="18"/>
  <c r="E562" i="18"/>
  <c r="F562" i="18"/>
  <c r="B39" i="18"/>
  <c r="C39" i="18"/>
  <c r="D39" i="18"/>
  <c r="E39" i="18"/>
  <c r="F39" i="18"/>
  <c r="B34" i="18"/>
  <c r="C34" i="18"/>
  <c r="D34" i="18"/>
  <c r="E34" i="18"/>
  <c r="F34" i="18"/>
  <c r="B210" i="18"/>
  <c r="C210" i="18"/>
  <c r="D210" i="18"/>
  <c r="E210" i="18"/>
  <c r="F210" i="18"/>
  <c r="B250" i="18"/>
  <c r="C250" i="18"/>
  <c r="D250" i="18"/>
  <c r="E250" i="18"/>
  <c r="F250" i="18"/>
  <c r="B543" i="18"/>
  <c r="C543" i="18"/>
  <c r="D543" i="18"/>
  <c r="E543" i="18"/>
  <c r="F543" i="18"/>
  <c r="B564" i="18"/>
  <c r="C564" i="18"/>
  <c r="D564" i="18"/>
  <c r="E564" i="18"/>
  <c r="F564" i="18"/>
  <c r="B419" i="18"/>
  <c r="C419" i="18"/>
  <c r="D419" i="18"/>
  <c r="E419" i="18"/>
  <c r="F419" i="18"/>
  <c r="B82" i="18"/>
  <c r="C82" i="18"/>
  <c r="D82" i="18"/>
  <c r="E82" i="18"/>
  <c r="F82" i="18"/>
  <c r="B482" i="18"/>
  <c r="C482" i="18"/>
  <c r="D482" i="18"/>
  <c r="E482" i="18"/>
  <c r="F482" i="18"/>
  <c r="B486" i="18"/>
  <c r="C486" i="18"/>
  <c r="D486" i="18"/>
  <c r="E486" i="18"/>
  <c r="F486" i="18"/>
  <c r="B545" i="18"/>
  <c r="C545" i="18"/>
  <c r="D545" i="18"/>
  <c r="E545" i="18"/>
  <c r="F545" i="18"/>
  <c r="B49" i="18"/>
  <c r="C49" i="18"/>
  <c r="D49" i="18"/>
  <c r="E49" i="18"/>
  <c r="F49" i="18"/>
  <c r="B508" i="18"/>
  <c r="C508" i="18"/>
  <c r="D508" i="18"/>
  <c r="E508" i="18"/>
  <c r="F508" i="18"/>
  <c r="B528" i="18"/>
  <c r="C528" i="18"/>
  <c r="D528" i="18"/>
  <c r="E528" i="18"/>
  <c r="F528" i="18"/>
  <c r="W822" i="18" l="1"/>
  <c r="W133" i="18"/>
  <c r="W828" i="18"/>
  <c r="W838" i="18"/>
  <c r="W247" i="18"/>
  <c r="W825" i="18"/>
  <c r="W351" i="18"/>
  <c r="W814" i="18"/>
  <c r="W356" i="18"/>
  <c r="W821" i="18"/>
  <c r="W830" i="18"/>
  <c r="W839" i="18"/>
  <c r="W84" i="18"/>
  <c r="W354" i="18"/>
  <c r="W850" i="18"/>
  <c r="W208" i="18"/>
  <c r="W831" i="18"/>
  <c r="W89" i="18"/>
  <c r="W938" i="18"/>
  <c r="W153" i="18"/>
  <c r="W127" i="18"/>
  <c r="W824" i="18"/>
  <c r="W843" i="18"/>
  <c r="W891" i="18"/>
  <c r="W331" i="18"/>
  <c r="W58" i="18"/>
  <c r="W381" i="18"/>
  <c r="W826" i="18"/>
  <c r="W318" i="18"/>
  <c r="W398" i="18"/>
  <c r="W14" i="18"/>
  <c r="W851" i="18"/>
  <c r="W366" i="18"/>
  <c r="W849" i="18"/>
  <c r="W837" i="18"/>
  <c r="W388" i="18"/>
  <c r="W926" i="18"/>
  <c r="W15" i="18"/>
  <c r="W836" i="18"/>
  <c r="W144" i="18"/>
  <c r="W817" i="18"/>
  <c r="W841" i="18"/>
  <c r="W950" i="18"/>
  <c r="W324" i="18"/>
  <c r="W906" i="18"/>
  <c r="W845" i="18"/>
  <c r="W847" i="18"/>
  <c r="W844" i="18"/>
  <c r="W819" i="18"/>
  <c r="W829" i="18"/>
  <c r="W833" i="18"/>
  <c r="W846" i="18"/>
  <c r="W840" i="18"/>
  <c r="W949" i="18"/>
  <c r="W183" i="18"/>
  <c r="W198" i="18"/>
  <c r="W823" i="18"/>
  <c r="E461" i="18" l="1"/>
  <c r="E215" i="18"/>
  <c r="E240" i="18"/>
  <c r="E515" i="18"/>
  <c r="E308" i="18"/>
  <c r="E333" i="18"/>
  <c r="E104" i="18"/>
  <c r="E291" i="18"/>
  <c r="E910" i="18"/>
  <c r="E316" i="18"/>
  <c r="E894" i="18"/>
  <c r="E496" i="18"/>
  <c r="E424" i="18"/>
  <c r="E206" i="18"/>
  <c r="E184" i="18"/>
  <c r="E77" i="18"/>
  <c r="E173" i="18"/>
  <c r="E479" i="18"/>
  <c r="E915" i="18"/>
  <c r="E37" i="18"/>
  <c r="E542" i="18"/>
  <c r="E466" i="18"/>
  <c r="E231" i="18"/>
  <c r="E922" i="18"/>
  <c r="E363" i="18"/>
  <c r="E921" i="18"/>
  <c r="E526" i="18"/>
  <c r="E276" i="18"/>
  <c r="E156" i="18"/>
  <c r="E327" i="18"/>
  <c r="E440" i="18"/>
  <c r="E320" i="18"/>
  <c r="E296" i="18"/>
  <c r="E310" i="18"/>
  <c r="E434" i="18"/>
  <c r="E339" i="18"/>
  <c r="E54" i="18"/>
  <c r="E421" i="18"/>
  <c r="E459" i="18"/>
  <c r="E500" i="18"/>
  <c r="E530" i="18"/>
  <c r="E916" i="18"/>
  <c r="E483" i="18"/>
  <c r="E427" i="18"/>
  <c r="E444" i="18"/>
  <c r="E312" i="18"/>
  <c r="E558" i="18"/>
  <c r="E255" i="18"/>
  <c r="E399" i="18"/>
  <c r="E142" i="18"/>
  <c r="E505" i="18"/>
  <c r="E164" i="18"/>
  <c r="E64" i="18"/>
  <c r="E40" i="18"/>
  <c r="E450" i="18"/>
  <c r="E418" i="18"/>
  <c r="E519" i="18"/>
  <c r="E298" i="18"/>
  <c r="E476" i="18"/>
  <c r="E182" i="18"/>
  <c r="E92" i="18"/>
  <c r="E234" i="18"/>
  <c r="E431" i="18"/>
  <c r="E227" i="18"/>
  <c r="E874" i="18"/>
  <c r="E103" i="18"/>
  <c r="E457" i="18"/>
  <c r="E33" i="18"/>
  <c r="E464" i="18"/>
  <c r="E541" i="18"/>
  <c r="E547" i="18"/>
  <c r="E919" i="18"/>
  <c r="E341" i="18"/>
  <c r="E540" i="18"/>
  <c r="E435" i="18"/>
  <c r="E512" i="18"/>
  <c r="E945" i="18"/>
  <c r="E557" i="18"/>
  <c r="E456" i="18"/>
  <c r="E546" i="18"/>
  <c r="E555" i="18"/>
  <c r="E412" i="18"/>
  <c r="E25" i="18"/>
  <c r="E495" i="18"/>
  <c r="E521" i="18"/>
  <c r="E335" i="18"/>
  <c r="E106" i="18"/>
  <c r="E532" i="18"/>
  <c r="E185" i="18"/>
  <c r="E463" i="18"/>
  <c r="E311" i="18"/>
  <c r="E143" i="18"/>
  <c r="E470" i="18"/>
  <c r="E422" i="18"/>
  <c r="E261" i="18"/>
  <c r="E441" i="18"/>
  <c r="E862" i="18"/>
  <c r="E304" i="18"/>
  <c r="E554" i="18"/>
  <c r="E137" i="18"/>
  <c r="E267" i="18"/>
  <c r="E352" i="18"/>
  <c r="E429" i="18"/>
  <c r="E7" i="18"/>
  <c r="E458" i="18"/>
  <c r="E452" i="18"/>
  <c r="E207" i="18"/>
  <c r="E870" i="18"/>
  <c r="E920" i="18"/>
  <c r="E408" i="18"/>
  <c r="E287" i="18"/>
  <c r="E46" i="18"/>
  <c r="E911" i="18"/>
  <c r="E151" i="18"/>
  <c r="E216" i="18"/>
  <c r="E411" i="18"/>
  <c r="E391" i="18"/>
  <c r="E238" i="18"/>
  <c r="E879" i="18"/>
  <c r="E563" i="18"/>
  <c r="E425" i="18"/>
  <c r="E503" i="18"/>
  <c r="E560" i="18"/>
  <c r="E367" i="18"/>
  <c r="E430" i="18"/>
  <c r="E548" i="18"/>
  <c r="E237" i="18"/>
  <c r="E513" i="18"/>
  <c r="E78" i="18"/>
  <c r="E538" i="18"/>
  <c r="E365" i="18"/>
  <c r="E350" i="18"/>
  <c r="E282" i="18"/>
  <c r="E384" i="18"/>
  <c r="E475" i="18"/>
  <c r="E315" i="18"/>
  <c r="E414" i="18"/>
  <c r="E902" i="18"/>
  <c r="E465" i="18"/>
  <c r="E478" i="18"/>
  <c r="E373" i="18"/>
  <c r="E277" i="18"/>
  <c r="E485" i="18"/>
  <c r="E253" i="18"/>
  <c r="E47" i="18"/>
  <c r="E317" i="18"/>
  <c r="E556" i="18"/>
  <c r="E930" i="18"/>
  <c r="E438" i="18"/>
  <c r="E433" i="18"/>
  <c r="E497" i="18"/>
  <c r="E946" i="18"/>
  <c r="E539" i="18"/>
  <c r="E428" i="18"/>
  <c r="E377" i="18"/>
  <c r="E105" i="18"/>
  <c r="E494" i="18"/>
  <c r="E218" i="18"/>
  <c r="E51" i="18"/>
  <c r="E355" i="18"/>
  <c r="E524" i="18"/>
  <c r="E488" i="18"/>
  <c r="E62" i="18"/>
  <c r="E57" i="18"/>
  <c r="E274" i="18"/>
  <c r="E504" i="18"/>
  <c r="E166" i="18"/>
  <c r="E217" i="18"/>
  <c r="E374" i="18"/>
  <c r="E302" i="18"/>
  <c r="E307" i="18"/>
  <c r="E522" i="18"/>
  <c r="E473" i="18"/>
  <c r="E527" i="18"/>
  <c r="E16" i="18"/>
  <c r="E409" i="18"/>
  <c r="E330" i="18"/>
  <c r="E460" i="18"/>
  <c r="E509" i="18"/>
  <c r="E85" i="18"/>
  <c r="E518" i="18"/>
  <c r="E442" i="18"/>
  <c r="E883" i="18"/>
  <c r="E941" i="18"/>
  <c r="E876" i="18"/>
  <c r="E531" i="18"/>
  <c r="E884" i="18"/>
  <c r="E955" i="18"/>
  <c r="E499" i="18"/>
  <c r="E492" i="18"/>
  <c r="E446" i="18"/>
  <c r="E93" i="18"/>
  <c r="E553" i="18"/>
  <c r="E481" i="18"/>
  <c r="E138" i="18"/>
  <c r="E490" i="18"/>
  <c r="E474" i="18"/>
  <c r="E551" i="18"/>
  <c r="E468" i="18"/>
  <c r="E520" i="18"/>
  <c r="E489" i="18"/>
  <c r="E406" i="18"/>
  <c r="E313" i="18"/>
  <c r="E437" i="18"/>
  <c r="E417" i="18"/>
  <c r="E189" i="18"/>
  <c r="E454" i="18"/>
  <c r="E416" i="18"/>
  <c r="E453" i="18"/>
  <c r="E917" i="18"/>
  <c r="E415" i="18"/>
  <c r="E892" i="18"/>
  <c r="E550" i="18"/>
  <c r="E241" i="18"/>
  <c r="E148" i="18"/>
  <c r="E38" i="18"/>
  <c r="E386" i="18"/>
  <c r="E66" i="18"/>
  <c r="E432" i="18"/>
  <c r="E407" i="18"/>
  <c r="E536" i="18"/>
  <c r="E192" i="18"/>
  <c r="E73" i="18"/>
  <c r="E954" i="18"/>
  <c r="E141" i="18"/>
  <c r="E109" i="18"/>
  <c r="E13" i="18"/>
  <c r="E501" i="18"/>
  <c r="E947" i="18"/>
  <c r="E549" i="18"/>
  <c r="E294" i="18"/>
  <c r="E53" i="18"/>
  <c r="E484" i="18"/>
  <c r="E101" i="18"/>
  <c r="E413" i="18"/>
  <c r="E130" i="18"/>
  <c r="E176" i="18"/>
  <c r="E223" i="18"/>
  <c r="E480" i="18"/>
  <c r="E493" i="18"/>
  <c r="E405" i="18"/>
  <c r="E914" i="18"/>
  <c r="E443" i="18"/>
  <c r="E248" i="18"/>
  <c r="E869" i="18"/>
  <c r="E498" i="18"/>
  <c r="E447" i="18"/>
  <c r="E455" i="18"/>
  <c r="E410" i="18"/>
  <c r="E516" i="18"/>
  <c r="E404" i="18"/>
  <c r="E245" i="18"/>
  <c r="E506" i="18"/>
  <c r="E369" i="18"/>
  <c r="E69" i="18"/>
  <c r="E529" i="18"/>
  <c r="E511" i="18"/>
  <c r="E924" i="18"/>
  <c r="E491" i="18"/>
  <c r="E121" i="18"/>
  <c r="E403" i="18"/>
  <c r="E523" i="18"/>
  <c r="E383" i="18"/>
  <c r="E439" i="18"/>
  <c r="E951" i="18"/>
  <c r="E517" i="18"/>
  <c r="E535" i="18"/>
  <c r="E41" i="18"/>
  <c r="E552" i="18"/>
  <c r="E472" i="18"/>
  <c r="E514" i="18"/>
  <c r="E204" i="18"/>
  <c r="E871" i="18"/>
  <c r="E420" i="18"/>
  <c r="E423" i="18"/>
  <c r="E477" i="18"/>
  <c r="E59" i="18"/>
  <c r="E928" i="18"/>
  <c r="E196" i="18"/>
  <c r="E860" i="18"/>
  <c r="E230" i="18"/>
  <c r="E426" i="18"/>
  <c r="E533" i="18"/>
  <c r="E449" i="18"/>
  <c r="E451" i="18"/>
  <c r="E32" i="18"/>
  <c r="E393" i="18"/>
  <c r="E467" i="18"/>
  <c r="E861" i="18"/>
  <c r="E321" i="18"/>
  <c r="E448" i="18"/>
  <c r="E169" i="18"/>
  <c r="E445" i="18"/>
  <c r="E201" i="18"/>
  <c r="E329" i="18"/>
  <c r="F32" i="18" l="1"/>
  <c r="F204" i="18"/>
  <c r="F25" i="18"/>
  <c r="F53" i="18"/>
  <c r="F393" i="18"/>
  <c r="F920" i="18"/>
  <c r="F871" i="18"/>
  <c r="F302" i="18"/>
  <c r="F484" i="18"/>
  <c r="F420" i="18"/>
  <c r="F463" i="18"/>
  <c r="F465" i="18"/>
  <c r="F444" i="18"/>
  <c r="F399" i="18"/>
  <c r="F423" i="18"/>
  <c r="F438" i="18"/>
  <c r="F946" i="18"/>
  <c r="F921" i="18"/>
  <c r="D32" i="18"/>
  <c r="D204" i="18"/>
  <c r="D25" i="18"/>
  <c r="D53" i="18"/>
  <c r="D393" i="18"/>
  <c r="D920" i="18"/>
  <c r="D871" i="18"/>
  <c r="D302" i="18"/>
  <c r="D484" i="18"/>
  <c r="D420" i="18"/>
  <c r="D463" i="18"/>
  <c r="D465" i="18"/>
  <c r="D444" i="18"/>
  <c r="D399" i="18"/>
  <c r="D423" i="18"/>
  <c r="D438" i="18"/>
  <c r="D946" i="18"/>
  <c r="D921" i="18"/>
  <c r="C32" i="18"/>
  <c r="C204" i="18"/>
  <c r="C25" i="18"/>
  <c r="C53" i="18"/>
  <c r="C393" i="18"/>
  <c r="C920" i="18"/>
  <c r="C871" i="18"/>
  <c r="C302" i="18"/>
  <c r="C484" i="18"/>
  <c r="C420" i="18"/>
  <c r="C463" i="18"/>
  <c r="C465" i="18"/>
  <c r="C444" i="18"/>
  <c r="C399" i="18"/>
  <c r="C423" i="18"/>
  <c r="C438" i="18"/>
  <c r="C946" i="18"/>
  <c r="C921" i="18"/>
  <c r="B32" i="18"/>
  <c r="B204" i="18"/>
  <c r="B25" i="18"/>
  <c r="B53" i="18"/>
  <c r="B393" i="18"/>
  <c r="B920" i="18"/>
  <c r="B871" i="18"/>
  <c r="B302" i="18"/>
  <c r="B484" i="18"/>
  <c r="B420" i="18"/>
  <c r="B463" i="18"/>
  <c r="B465" i="18"/>
  <c r="B444" i="18"/>
  <c r="B399" i="18"/>
  <c r="B423" i="18"/>
  <c r="B438" i="18"/>
  <c r="B946" i="18"/>
  <c r="B921" i="18"/>
  <c r="L559" i="18" l="1"/>
  <c r="L469" i="18"/>
  <c r="L120" i="18"/>
  <c r="L812" i="18"/>
  <c r="L188" i="18"/>
  <c r="L877" i="18"/>
  <c r="L792" i="18"/>
  <c r="L361" i="18"/>
  <c r="L791" i="18"/>
  <c r="L190" i="18"/>
  <c r="L74" i="18"/>
  <c r="L262" i="18"/>
  <c r="L865" i="18"/>
  <c r="L612" i="18"/>
  <c r="L888" i="18"/>
  <c r="L605" i="18"/>
  <c r="M865" i="18"/>
  <c r="M469" i="18"/>
  <c r="M559" i="18"/>
  <c r="M612" i="18"/>
  <c r="M888" i="18"/>
  <c r="M74" i="18"/>
  <c r="M791" i="18"/>
  <c r="M605" i="18"/>
  <c r="M190" i="18"/>
  <c r="M188" i="18"/>
  <c r="M792" i="18"/>
  <c r="M877" i="18"/>
  <c r="M361" i="18"/>
  <c r="M120" i="18"/>
  <c r="M812" i="18"/>
  <c r="M262" i="18"/>
  <c r="J559" i="18"/>
  <c r="J877" i="18"/>
  <c r="J74" i="18"/>
  <c r="J361" i="18"/>
  <c r="J792" i="18"/>
  <c r="J262" i="18"/>
  <c r="J188" i="18"/>
  <c r="J865" i="18"/>
  <c r="J612" i="18"/>
  <c r="J469" i="18"/>
  <c r="J888" i="18"/>
  <c r="J791" i="18"/>
  <c r="J605" i="18"/>
  <c r="J120" i="18"/>
  <c r="J812" i="18"/>
  <c r="J190" i="18"/>
  <c r="N612" i="18"/>
  <c r="T612" i="18" s="1"/>
  <c r="N74" i="18"/>
  <c r="T74" i="18" s="1"/>
  <c r="N605" i="18"/>
  <c r="T605" i="18" s="1"/>
  <c r="N361" i="18"/>
  <c r="T361" i="18" s="1"/>
  <c r="N469" i="18"/>
  <c r="T469" i="18" s="1"/>
  <c r="N888" i="18"/>
  <c r="T888" i="18" s="1"/>
  <c r="N791" i="18"/>
  <c r="T791" i="18" s="1"/>
  <c r="N865" i="18"/>
  <c r="T865" i="18" s="1"/>
  <c r="N120" i="18"/>
  <c r="T120" i="18" s="1"/>
  <c r="N262" i="18"/>
  <c r="T262" i="18" s="1"/>
  <c r="N877" i="18"/>
  <c r="T877" i="18" s="1"/>
  <c r="N792" i="18"/>
  <c r="T792" i="18" s="1"/>
  <c r="N812" i="18"/>
  <c r="T812" i="18" s="1"/>
  <c r="N190" i="18"/>
  <c r="T190" i="18" s="1"/>
  <c r="N559" i="18"/>
  <c r="T559" i="18" s="1"/>
  <c r="N188" i="18"/>
  <c r="T188" i="18" s="1"/>
  <c r="H188" i="18"/>
  <c r="R188" i="18" s="1"/>
  <c r="H559" i="18"/>
  <c r="R559" i="18" s="1"/>
  <c r="H612" i="18"/>
  <c r="R612" i="18" s="1"/>
  <c r="H190" i="18"/>
  <c r="R190" i="18" s="1"/>
  <c r="H262" i="18"/>
  <c r="R262" i="18" s="1"/>
  <c r="H812" i="18"/>
  <c r="R812" i="18" s="1"/>
  <c r="H877" i="18"/>
  <c r="R877" i="18" s="1"/>
  <c r="H469" i="18"/>
  <c r="R469" i="18" s="1"/>
  <c r="H865" i="18"/>
  <c r="R865" i="18" s="1"/>
  <c r="H120" i="18"/>
  <c r="R120" i="18" s="1"/>
  <c r="H888" i="18"/>
  <c r="R888" i="18" s="1"/>
  <c r="H792" i="18"/>
  <c r="R792" i="18" s="1"/>
  <c r="H605" i="18"/>
  <c r="R605" i="18" s="1"/>
  <c r="H74" i="18"/>
  <c r="R74" i="18" s="1"/>
  <c r="H361" i="18"/>
  <c r="R361" i="18" s="1"/>
  <c r="H791" i="18"/>
  <c r="R791" i="18" s="1"/>
  <c r="I792" i="18"/>
  <c r="S792" i="18" s="1"/>
  <c r="I877" i="18"/>
  <c r="S877" i="18" s="1"/>
  <c r="I612" i="18"/>
  <c r="S612" i="18" s="1"/>
  <c r="I120" i="18"/>
  <c r="S120" i="18" s="1"/>
  <c r="I74" i="18"/>
  <c r="S74" i="18" s="1"/>
  <c r="I361" i="18"/>
  <c r="S361" i="18" s="1"/>
  <c r="I812" i="18"/>
  <c r="S812" i="18" s="1"/>
  <c r="I791" i="18"/>
  <c r="S791" i="18" s="1"/>
  <c r="I469" i="18"/>
  <c r="S469" i="18" s="1"/>
  <c r="I559" i="18"/>
  <c r="S559" i="18" s="1"/>
  <c r="I605" i="18"/>
  <c r="S605" i="18" s="1"/>
  <c r="I190" i="18"/>
  <c r="S190" i="18" s="1"/>
  <c r="I262" i="18"/>
  <c r="S262" i="18" s="1"/>
  <c r="I865" i="18"/>
  <c r="S865" i="18" s="1"/>
  <c r="I188" i="18"/>
  <c r="S188" i="18" s="1"/>
  <c r="I888" i="18"/>
  <c r="S888" i="18" s="1"/>
  <c r="K791" i="18"/>
  <c r="K74" i="18"/>
  <c r="K888" i="18"/>
  <c r="K262" i="18"/>
  <c r="K865" i="18"/>
  <c r="K792" i="18"/>
  <c r="K612" i="18"/>
  <c r="K812" i="18"/>
  <c r="K361" i="18"/>
  <c r="K469" i="18"/>
  <c r="K188" i="18"/>
  <c r="K120" i="18"/>
  <c r="K605" i="18"/>
  <c r="K559" i="18"/>
  <c r="K877" i="18"/>
  <c r="K190" i="18"/>
  <c r="O791" i="18"/>
  <c r="O559" i="18"/>
  <c r="O877" i="18"/>
  <c r="O190" i="18"/>
  <c r="O262" i="18"/>
  <c r="O812" i="18"/>
  <c r="O605" i="18"/>
  <c r="O888" i="18"/>
  <c r="O865" i="18"/>
  <c r="O469" i="18"/>
  <c r="V469" i="18" s="1"/>
  <c r="O792" i="18"/>
  <c r="O120" i="18"/>
  <c r="O361" i="18"/>
  <c r="O188" i="18"/>
  <c r="O612" i="18"/>
  <c r="O74" i="18"/>
  <c r="K788" i="18"/>
  <c r="K486" i="18"/>
  <c r="K711" i="18"/>
  <c r="K545" i="18"/>
  <c r="K727" i="18"/>
  <c r="K583" i="18"/>
  <c r="K482" i="18"/>
  <c r="K396" i="18"/>
  <c r="K82" i="18"/>
  <c r="K49" i="18"/>
  <c r="K279" i="18"/>
  <c r="K394" i="18"/>
  <c r="K508" i="18"/>
  <c r="K765" i="18"/>
  <c r="K587" i="18"/>
  <c r="K806" i="18"/>
  <c r="K246" i="18"/>
  <c r="K646" i="18"/>
  <c r="K34" i="18"/>
  <c r="K250" i="18"/>
  <c r="K210" i="18"/>
  <c r="K543" i="18"/>
  <c r="K787" i="18"/>
  <c r="K202" i="18"/>
  <c r="K122" i="18"/>
  <c r="K562" i="18"/>
  <c r="K868" i="18"/>
  <c r="K571" i="18"/>
  <c r="K942" i="18"/>
  <c r="K306" i="18"/>
  <c r="K63" i="18"/>
  <c r="K528" i="18"/>
  <c r="K590" i="18"/>
  <c r="K163" i="18"/>
  <c r="K419" i="18"/>
  <c r="K572" i="18"/>
  <c r="K708" i="18"/>
  <c r="K564" i="18"/>
  <c r="K622" i="18"/>
  <c r="K375" i="18"/>
  <c r="K934" i="18"/>
  <c r="K726" i="18"/>
  <c r="K534" i="18"/>
  <c r="K544" i="18"/>
  <c r="K487" i="18"/>
  <c r="K370" i="18"/>
  <c r="K768" i="18"/>
  <c r="K575" i="18"/>
  <c r="K191" i="18"/>
  <c r="K616" i="18"/>
  <c r="K303" i="18"/>
  <c r="K867" i="18"/>
  <c r="K510" i="18"/>
  <c r="K678" i="18"/>
  <c r="K705" i="18"/>
  <c r="K525" i="18"/>
  <c r="K858" i="18"/>
  <c r="K293" i="18"/>
  <c r="K596" i="18"/>
  <c r="K39" i="18"/>
  <c r="K236" i="18"/>
  <c r="K507" i="18"/>
  <c r="K128" i="18"/>
  <c r="K537" i="18"/>
  <c r="K323" i="18"/>
  <c r="K233" i="18"/>
  <c r="K471" i="18"/>
  <c r="K561" i="18"/>
  <c r="K72" i="18"/>
  <c r="K881" i="18"/>
  <c r="K939" i="18"/>
  <c r="K764" i="18"/>
  <c r="K462" i="18"/>
  <c r="K643" i="18"/>
  <c r="K94" i="18"/>
  <c r="K395" i="18"/>
  <c r="K627" i="18"/>
  <c r="K636" i="18"/>
  <c r="K725" i="18"/>
  <c r="K565" i="18"/>
  <c r="K436" i="18"/>
  <c r="K132" i="18"/>
  <c r="K903" i="18"/>
  <c r="K257" i="18"/>
  <c r="K272" i="18"/>
  <c r="K371" i="18"/>
  <c r="K193" i="18"/>
  <c r="K502" i="18"/>
  <c r="K664" i="18"/>
  <c r="O394" i="18"/>
  <c r="O486" i="18"/>
  <c r="O49" i="18"/>
  <c r="O711" i="18"/>
  <c r="O202" i="18"/>
  <c r="O545" i="18"/>
  <c r="O508" i="18"/>
  <c r="O482" i="18"/>
  <c r="O419" i="18"/>
  <c r="O590" i="18"/>
  <c r="O708" i="18"/>
  <c r="O562" i="18"/>
  <c r="O787" i="18"/>
  <c r="O788" i="18"/>
  <c r="O587" i="18"/>
  <c r="O246" i="18"/>
  <c r="O616" i="18"/>
  <c r="O942" i="18"/>
  <c r="O462" i="18"/>
  <c r="O868" i="18"/>
  <c r="O561" i="18"/>
  <c r="O63" i="18"/>
  <c r="O727" i="18"/>
  <c r="O528" i="18"/>
  <c r="O279" i="18"/>
  <c r="O163" i="18"/>
  <c r="O765" i="18"/>
  <c r="O646" i="18"/>
  <c r="O572" i="18"/>
  <c r="O210" i="18"/>
  <c r="O564" i="18"/>
  <c r="O370" i="18"/>
  <c r="O306" i="18"/>
  <c r="O571" i="18"/>
  <c r="O583" i="18"/>
  <c r="O396" i="18"/>
  <c r="O34" i="18"/>
  <c r="O82" i="18"/>
  <c r="O543" i="18"/>
  <c r="O806" i="18"/>
  <c r="O122" i="18"/>
  <c r="O250" i="18"/>
  <c r="O643" i="18"/>
  <c r="O303" i="18"/>
  <c r="O575" i="18"/>
  <c r="O128" i="18"/>
  <c r="O395" i="18"/>
  <c r="O510" i="18"/>
  <c r="O678" i="18"/>
  <c r="O705" i="18"/>
  <c r="O858" i="18"/>
  <c r="O636" i="18"/>
  <c r="O544" i="18"/>
  <c r="O596" i="18"/>
  <c r="O664" i="18"/>
  <c r="O94" i="18"/>
  <c r="O507" i="18"/>
  <c r="O236" i="18"/>
  <c r="O375" i="18"/>
  <c r="O537" i="18"/>
  <c r="O627" i="18"/>
  <c r="O726" i="18"/>
  <c r="O233" i="18"/>
  <c r="O72" i="18"/>
  <c r="O471" i="18"/>
  <c r="O881" i="18"/>
  <c r="O939" i="18"/>
  <c r="O764" i="18"/>
  <c r="O768" i="18"/>
  <c r="O622" i="18"/>
  <c r="O934" i="18"/>
  <c r="O525" i="18"/>
  <c r="O725" i="18"/>
  <c r="O565" i="18"/>
  <c r="O293" i="18"/>
  <c r="O371" i="18"/>
  <c r="O39" i="18"/>
  <c r="O191" i="18"/>
  <c r="O867" i="18"/>
  <c r="O534" i="18"/>
  <c r="O323" i="18"/>
  <c r="O257" i="18"/>
  <c r="O272" i="18"/>
  <c r="O436" i="18"/>
  <c r="O193" i="18"/>
  <c r="O132" i="18"/>
  <c r="O903" i="18"/>
  <c r="O487" i="18"/>
  <c r="O502" i="18"/>
  <c r="H711" i="18"/>
  <c r="R711" i="18" s="1"/>
  <c r="H202" i="18"/>
  <c r="R202" i="18" s="1"/>
  <c r="H545" i="18"/>
  <c r="R545" i="18" s="1"/>
  <c r="H486" i="18"/>
  <c r="R486" i="18" s="1"/>
  <c r="H788" i="18"/>
  <c r="R788" i="18" s="1"/>
  <c r="H396" i="18"/>
  <c r="R396" i="18" s="1"/>
  <c r="H419" i="18"/>
  <c r="R419" i="18" s="1"/>
  <c r="H806" i="18"/>
  <c r="R806" i="18" s="1"/>
  <c r="H934" i="18"/>
  <c r="R934" i="18" s="1"/>
  <c r="H562" i="18"/>
  <c r="R562" i="18" s="1"/>
  <c r="H583" i="18"/>
  <c r="R583" i="18" s="1"/>
  <c r="H163" i="18"/>
  <c r="R163" i="18" s="1"/>
  <c r="H250" i="18"/>
  <c r="R250" i="18" s="1"/>
  <c r="H572" i="18"/>
  <c r="R572" i="18" s="1"/>
  <c r="H564" i="18"/>
  <c r="R564" i="18" s="1"/>
  <c r="H543" i="18"/>
  <c r="R543" i="18" s="1"/>
  <c r="H708" i="18"/>
  <c r="R708" i="18" s="1"/>
  <c r="H462" i="18"/>
  <c r="R462" i="18" s="1"/>
  <c r="H868" i="18"/>
  <c r="R868" i="18" s="1"/>
  <c r="H370" i="18"/>
  <c r="R370" i="18" s="1"/>
  <c r="H122" i="18"/>
  <c r="R122" i="18" s="1"/>
  <c r="H622" i="18"/>
  <c r="R622" i="18" s="1"/>
  <c r="H528" i="18"/>
  <c r="R528" i="18" s="1"/>
  <c r="H394" i="18"/>
  <c r="R394" i="18" s="1"/>
  <c r="H49" i="18"/>
  <c r="R49" i="18" s="1"/>
  <c r="H482" i="18"/>
  <c r="R482" i="18" s="1"/>
  <c r="H587" i="18"/>
  <c r="R587" i="18" s="1"/>
  <c r="H82" i="18"/>
  <c r="R82" i="18" s="1"/>
  <c r="H765" i="18"/>
  <c r="R765" i="18" s="1"/>
  <c r="H246" i="18"/>
  <c r="R246" i="18" s="1"/>
  <c r="H590" i="18"/>
  <c r="R590" i="18" s="1"/>
  <c r="H210" i="18"/>
  <c r="R210" i="18" s="1"/>
  <c r="H571" i="18"/>
  <c r="R571" i="18" s="1"/>
  <c r="H768" i="18"/>
  <c r="R768" i="18" s="1"/>
  <c r="H508" i="18"/>
  <c r="R508" i="18" s="1"/>
  <c r="H727" i="18"/>
  <c r="R727" i="18" s="1"/>
  <c r="H279" i="18"/>
  <c r="R279" i="18" s="1"/>
  <c r="H646" i="18"/>
  <c r="R646" i="18" s="1"/>
  <c r="H34" i="18"/>
  <c r="R34" i="18" s="1"/>
  <c r="H306" i="18"/>
  <c r="R306" i="18" s="1"/>
  <c r="H942" i="18"/>
  <c r="R942" i="18" s="1"/>
  <c r="H787" i="18"/>
  <c r="R787" i="18" s="1"/>
  <c r="H643" i="18"/>
  <c r="R643" i="18" s="1"/>
  <c r="H303" i="18"/>
  <c r="R303" i="18" s="1"/>
  <c r="H726" i="18"/>
  <c r="R726" i="18" s="1"/>
  <c r="H636" i="18"/>
  <c r="R636" i="18" s="1"/>
  <c r="H725" i="18"/>
  <c r="R725" i="18" s="1"/>
  <c r="H939" i="18"/>
  <c r="R939" i="18" s="1"/>
  <c r="H596" i="18"/>
  <c r="R596" i="18" s="1"/>
  <c r="H487" i="18"/>
  <c r="R487" i="18" s="1"/>
  <c r="H436" i="18"/>
  <c r="R436" i="18" s="1"/>
  <c r="H507" i="18"/>
  <c r="R507" i="18" s="1"/>
  <c r="H575" i="18"/>
  <c r="R575" i="18" s="1"/>
  <c r="H537" i="18"/>
  <c r="R537" i="18" s="1"/>
  <c r="H191" i="18"/>
  <c r="R191" i="18" s="1"/>
  <c r="H858" i="18"/>
  <c r="R858" i="18" s="1"/>
  <c r="H561" i="18"/>
  <c r="R561" i="18" s="1"/>
  <c r="H705" i="18"/>
  <c r="R705" i="18" s="1"/>
  <c r="H471" i="18"/>
  <c r="R471" i="18" s="1"/>
  <c r="H395" i="18"/>
  <c r="R395" i="18" s="1"/>
  <c r="H323" i="18"/>
  <c r="R323" i="18" s="1"/>
  <c r="H544" i="18"/>
  <c r="R544" i="18" s="1"/>
  <c r="H664" i="18"/>
  <c r="R664" i="18" s="1"/>
  <c r="H39" i="18"/>
  <c r="R39" i="18" s="1"/>
  <c r="H94" i="18"/>
  <c r="R94" i="18" s="1"/>
  <c r="H616" i="18"/>
  <c r="R616" i="18" s="1"/>
  <c r="H128" i="18"/>
  <c r="R128" i="18" s="1"/>
  <c r="H867" i="18"/>
  <c r="R867" i="18" s="1"/>
  <c r="H627" i="18"/>
  <c r="R627" i="18" s="1"/>
  <c r="H233" i="18"/>
  <c r="R233" i="18" s="1"/>
  <c r="H534" i="18"/>
  <c r="R534" i="18" s="1"/>
  <c r="H293" i="18"/>
  <c r="R293" i="18" s="1"/>
  <c r="H63" i="18"/>
  <c r="R63" i="18" s="1"/>
  <c r="H375" i="18"/>
  <c r="R375" i="18" s="1"/>
  <c r="H236" i="18"/>
  <c r="R236" i="18" s="1"/>
  <c r="H510" i="18"/>
  <c r="R510" i="18" s="1"/>
  <c r="H525" i="18"/>
  <c r="R525" i="18" s="1"/>
  <c r="H678" i="18"/>
  <c r="R678" i="18" s="1"/>
  <c r="H72" i="18"/>
  <c r="R72" i="18" s="1"/>
  <c r="H193" i="18"/>
  <c r="R193" i="18" s="1"/>
  <c r="H903" i="18"/>
  <c r="R903" i="18" s="1"/>
  <c r="H881" i="18"/>
  <c r="R881" i="18" s="1"/>
  <c r="H565" i="18"/>
  <c r="R565" i="18" s="1"/>
  <c r="H371" i="18"/>
  <c r="R371" i="18" s="1"/>
  <c r="H132" i="18"/>
  <c r="R132" i="18" s="1"/>
  <c r="H502" i="18"/>
  <c r="R502" i="18" s="1"/>
  <c r="H257" i="18"/>
  <c r="R257" i="18" s="1"/>
  <c r="H272" i="18"/>
  <c r="R272" i="18" s="1"/>
  <c r="H764" i="18"/>
  <c r="R764" i="18" s="1"/>
  <c r="L711" i="18"/>
  <c r="L486" i="18"/>
  <c r="L202" i="18"/>
  <c r="L583" i="18"/>
  <c r="L279" i="18"/>
  <c r="L482" i="18"/>
  <c r="L572" i="18"/>
  <c r="L806" i="18"/>
  <c r="L765" i="18"/>
  <c r="L250" i="18"/>
  <c r="L246" i="18"/>
  <c r="L564" i="18"/>
  <c r="L646" i="18"/>
  <c r="L868" i="18"/>
  <c r="L370" i="18"/>
  <c r="L375" i="18"/>
  <c r="L528" i="18"/>
  <c r="L49" i="18"/>
  <c r="L82" i="18"/>
  <c r="L419" i="18"/>
  <c r="L543" i="18"/>
  <c r="L708" i="18"/>
  <c r="L34" i="18"/>
  <c r="L122" i="18"/>
  <c r="L306" i="18"/>
  <c r="L571" i="18"/>
  <c r="L768" i="18"/>
  <c r="L508" i="18"/>
  <c r="L394" i="18"/>
  <c r="L587" i="18"/>
  <c r="L727" i="18"/>
  <c r="L462" i="18"/>
  <c r="L787" i="18"/>
  <c r="L39" i="18"/>
  <c r="L545" i="18"/>
  <c r="L163" i="18"/>
  <c r="L788" i="18"/>
  <c r="L396" i="18"/>
  <c r="L590" i="18"/>
  <c r="L210" i="18"/>
  <c r="L63" i="18"/>
  <c r="L942" i="18"/>
  <c r="L507" i="18"/>
  <c r="L575" i="18"/>
  <c r="L128" i="18"/>
  <c r="L537" i="18"/>
  <c r="L934" i="18"/>
  <c r="L705" i="18"/>
  <c r="L471" i="18"/>
  <c r="L233" i="18"/>
  <c r="L664" i="18"/>
  <c r="L562" i="18"/>
  <c r="L191" i="18"/>
  <c r="L303" i="18"/>
  <c r="L534" i="18"/>
  <c r="L622" i="18"/>
  <c r="L616" i="18"/>
  <c r="L510" i="18"/>
  <c r="L678" i="18"/>
  <c r="L858" i="18"/>
  <c r="L323" i="18"/>
  <c r="L72" i="18"/>
  <c r="L726" i="18"/>
  <c r="L636" i="18"/>
  <c r="L725" i="18"/>
  <c r="L881" i="18"/>
  <c r="L371" i="18"/>
  <c r="L764" i="18"/>
  <c r="L94" i="18"/>
  <c r="L643" i="18"/>
  <c r="L236" i="18"/>
  <c r="L561" i="18"/>
  <c r="L525" i="18"/>
  <c r="L627" i="18"/>
  <c r="L867" i="18"/>
  <c r="L395" i="18"/>
  <c r="L544" i="18"/>
  <c r="L487" i="18"/>
  <c r="L502" i="18"/>
  <c r="L257" i="18"/>
  <c r="L272" i="18"/>
  <c r="L436" i="18"/>
  <c r="L193" i="18"/>
  <c r="L132" i="18"/>
  <c r="L293" i="18"/>
  <c r="L596" i="18"/>
  <c r="L939" i="18"/>
  <c r="L565" i="18"/>
  <c r="L903" i="18"/>
  <c r="J508" i="18"/>
  <c r="J202" i="18"/>
  <c r="J486" i="18"/>
  <c r="J528" i="18"/>
  <c r="J396" i="18"/>
  <c r="J583" i="18"/>
  <c r="J788" i="18"/>
  <c r="J543" i="18"/>
  <c r="J572" i="18"/>
  <c r="J210" i="18"/>
  <c r="J787" i="18"/>
  <c r="J462" i="18"/>
  <c r="J545" i="18"/>
  <c r="J587" i="18"/>
  <c r="J482" i="18"/>
  <c r="J246" i="18"/>
  <c r="J765" i="18"/>
  <c r="J646" i="18"/>
  <c r="J868" i="18"/>
  <c r="J306" i="18"/>
  <c r="J122" i="18"/>
  <c r="J768" i="18"/>
  <c r="J507" i="18"/>
  <c r="J562" i="18"/>
  <c r="J471" i="18"/>
  <c r="J49" i="18"/>
  <c r="J279" i="18"/>
  <c r="J564" i="18"/>
  <c r="J419" i="18"/>
  <c r="J250" i="18"/>
  <c r="J370" i="18"/>
  <c r="J708" i="18"/>
  <c r="J571" i="18"/>
  <c r="J34" i="18"/>
  <c r="J39" i="18"/>
  <c r="J575" i="18"/>
  <c r="J711" i="18"/>
  <c r="J163" i="18"/>
  <c r="J394" i="18"/>
  <c r="J727" i="18"/>
  <c r="J82" i="18"/>
  <c r="J590" i="18"/>
  <c r="J806" i="18"/>
  <c r="J63" i="18"/>
  <c r="J537" i="18"/>
  <c r="J643" i="18"/>
  <c r="J236" i="18"/>
  <c r="J525" i="18"/>
  <c r="J858" i="18"/>
  <c r="J627" i="18"/>
  <c r="J867" i="18"/>
  <c r="J395" i="18"/>
  <c r="J881" i="18"/>
  <c r="J764" i="18"/>
  <c r="J565" i="18"/>
  <c r="J544" i="18"/>
  <c r="J942" i="18"/>
  <c r="J94" i="18"/>
  <c r="J616" i="18"/>
  <c r="J510" i="18"/>
  <c r="J233" i="18"/>
  <c r="J939" i="18"/>
  <c r="J371" i="18"/>
  <c r="J664" i="18"/>
  <c r="J257" i="18"/>
  <c r="J128" i="18"/>
  <c r="J678" i="18"/>
  <c r="J561" i="18"/>
  <c r="J534" i="18"/>
  <c r="J375" i="18"/>
  <c r="J934" i="18"/>
  <c r="J191" i="18"/>
  <c r="J622" i="18"/>
  <c r="J705" i="18"/>
  <c r="J303" i="18"/>
  <c r="J323" i="18"/>
  <c r="J72" i="18"/>
  <c r="J726" i="18"/>
  <c r="J636" i="18"/>
  <c r="J725" i="18"/>
  <c r="J293" i="18"/>
  <c r="J436" i="18"/>
  <c r="J596" i="18"/>
  <c r="J502" i="18"/>
  <c r="J903" i="18"/>
  <c r="J193" i="18"/>
  <c r="J487" i="18"/>
  <c r="J272" i="18"/>
  <c r="J132" i="18"/>
  <c r="N486" i="18"/>
  <c r="T486" i="18" s="1"/>
  <c r="N202" i="18"/>
  <c r="T202" i="18" s="1"/>
  <c r="N49" i="18"/>
  <c r="T49" i="18" s="1"/>
  <c r="N279" i="18"/>
  <c r="T279" i="18" s="1"/>
  <c r="N587" i="18"/>
  <c r="T587" i="18" s="1"/>
  <c r="N572" i="18"/>
  <c r="T572" i="18" s="1"/>
  <c r="N419" i="18"/>
  <c r="T419" i="18" s="1"/>
  <c r="N806" i="18"/>
  <c r="T806" i="18" s="1"/>
  <c r="N708" i="18"/>
  <c r="T708" i="18" s="1"/>
  <c r="N34" i="18"/>
  <c r="T34" i="18" s="1"/>
  <c r="N462" i="18"/>
  <c r="T462" i="18" s="1"/>
  <c r="N370" i="18"/>
  <c r="T370" i="18" s="1"/>
  <c r="N711" i="18"/>
  <c r="T711" i="18" s="1"/>
  <c r="N545" i="18"/>
  <c r="T545" i="18" s="1"/>
  <c r="N528" i="18"/>
  <c r="T528" i="18" s="1"/>
  <c r="N394" i="18"/>
  <c r="T394" i="18" s="1"/>
  <c r="N482" i="18"/>
  <c r="T482" i="18" s="1"/>
  <c r="N727" i="18"/>
  <c r="T727" i="18" s="1"/>
  <c r="N396" i="18"/>
  <c r="T396" i="18" s="1"/>
  <c r="N246" i="18"/>
  <c r="T246" i="18" s="1"/>
  <c r="N788" i="18"/>
  <c r="T788" i="18" s="1"/>
  <c r="N583" i="18"/>
  <c r="T583" i="18" s="1"/>
  <c r="N250" i="18"/>
  <c r="T250" i="18" s="1"/>
  <c r="N564" i="18"/>
  <c r="T564" i="18" s="1"/>
  <c r="N210" i="18"/>
  <c r="T210" i="18" s="1"/>
  <c r="N508" i="18"/>
  <c r="T508" i="18" s="1"/>
  <c r="N163" i="18"/>
  <c r="T163" i="18" s="1"/>
  <c r="N82" i="18"/>
  <c r="T82" i="18" s="1"/>
  <c r="N765" i="18"/>
  <c r="T765" i="18" s="1"/>
  <c r="N543" i="18"/>
  <c r="T543" i="18" s="1"/>
  <c r="N590" i="18"/>
  <c r="T590" i="18" s="1"/>
  <c r="N646" i="18"/>
  <c r="T646" i="18" s="1"/>
  <c r="N571" i="18"/>
  <c r="T571" i="18" s="1"/>
  <c r="N94" i="18"/>
  <c r="T94" i="18" s="1"/>
  <c r="N375" i="18"/>
  <c r="T375" i="18" s="1"/>
  <c r="N868" i="18"/>
  <c r="T868" i="18" s="1"/>
  <c r="N934" i="18"/>
  <c r="T934" i="18" s="1"/>
  <c r="N537" i="18"/>
  <c r="T537" i="18" s="1"/>
  <c r="N303" i="18"/>
  <c r="T303" i="18" s="1"/>
  <c r="N678" i="18"/>
  <c r="T678" i="18" s="1"/>
  <c r="N534" i="18"/>
  <c r="T534" i="18" s="1"/>
  <c r="N939" i="18"/>
  <c r="T939" i="18" s="1"/>
  <c r="N371" i="18"/>
  <c r="T371" i="18" s="1"/>
  <c r="N293" i="18"/>
  <c r="T293" i="18" s="1"/>
  <c r="N596" i="18"/>
  <c r="T596" i="18" s="1"/>
  <c r="N787" i="18"/>
  <c r="T787" i="18" s="1"/>
  <c r="N768" i="18"/>
  <c r="T768" i="18" s="1"/>
  <c r="N616" i="18"/>
  <c r="T616" i="18" s="1"/>
  <c r="N471" i="18"/>
  <c r="T471" i="18" s="1"/>
  <c r="N525" i="18"/>
  <c r="T525" i="18" s="1"/>
  <c r="N323" i="18"/>
  <c r="T323" i="18" s="1"/>
  <c r="N72" i="18"/>
  <c r="T72" i="18" s="1"/>
  <c r="N726" i="18"/>
  <c r="T726" i="18" s="1"/>
  <c r="N636" i="18"/>
  <c r="T636" i="18" s="1"/>
  <c r="N725" i="18"/>
  <c r="T725" i="18" s="1"/>
  <c r="N122" i="18"/>
  <c r="T122" i="18" s="1"/>
  <c r="N306" i="18"/>
  <c r="T306" i="18" s="1"/>
  <c r="N942" i="18"/>
  <c r="T942" i="18" s="1"/>
  <c r="N39" i="18"/>
  <c r="T39" i="18" s="1"/>
  <c r="N575" i="18"/>
  <c r="T575" i="18" s="1"/>
  <c r="N643" i="18"/>
  <c r="T643" i="18" s="1"/>
  <c r="N236" i="18"/>
  <c r="T236" i="18" s="1"/>
  <c r="N510" i="18"/>
  <c r="T510" i="18" s="1"/>
  <c r="N561" i="18"/>
  <c r="T561" i="18" s="1"/>
  <c r="N627" i="18"/>
  <c r="T627" i="18" s="1"/>
  <c r="N858" i="18"/>
  <c r="T858" i="18" s="1"/>
  <c r="N867" i="18"/>
  <c r="T867" i="18" s="1"/>
  <c r="N395" i="18"/>
  <c r="T395" i="18" s="1"/>
  <c r="N565" i="18"/>
  <c r="T565" i="18" s="1"/>
  <c r="N544" i="18"/>
  <c r="T544" i="18" s="1"/>
  <c r="N562" i="18"/>
  <c r="T562" i="18" s="1"/>
  <c r="N63" i="18"/>
  <c r="T63" i="18" s="1"/>
  <c r="N128" i="18"/>
  <c r="T128" i="18" s="1"/>
  <c r="N507" i="18"/>
  <c r="T507" i="18" s="1"/>
  <c r="N191" i="18"/>
  <c r="T191" i="18" s="1"/>
  <c r="N622" i="18"/>
  <c r="T622" i="18" s="1"/>
  <c r="N705" i="18"/>
  <c r="T705" i="18" s="1"/>
  <c r="N233" i="18"/>
  <c r="T233" i="18" s="1"/>
  <c r="N764" i="18"/>
  <c r="T764" i="18" s="1"/>
  <c r="N664" i="18"/>
  <c r="T664" i="18" s="1"/>
  <c r="N487" i="18"/>
  <c r="T487" i="18" s="1"/>
  <c r="N502" i="18"/>
  <c r="T502" i="18" s="1"/>
  <c r="N193" i="18"/>
  <c r="T193" i="18" s="1"/>
  <c r="N903" i="18"/>
  <c r="T903" i="18" s="1"/>
  <c r="N132" i="18"/>
  <c r="T132" i="18" s="1"/>
  <c r="N881" i="18"/>
  <c r="T881" i="18" s="1"/>
  <c r="N257" i="18"/>
  <c r="T257" i="18" s="1"/>
  <c r="N272" i="18"/>
  <c r="T272" i="18" s="1"/>
  <c r="N436" i="18"/>
  <c r="T436" i="18" s="1"/>
  <c r="I202" i="18"/>
  <c r="S202" i="18" s="1"/>
  <c r="I711" i="18"/>
  <c r="S711" i="18" s="1"/>
  <c r="I508" i="18"/>
  <c r="S508" i="18" s="1"/>
  <c r="I587" i="18"/>
  <c r="S587" i="18" s="1"/>
  <c r="I788" i="18"/>
  <c r="S788" i="18" s="1"/>
  <c r="I163" i="18"/>
  <c r="S163" i="18" s="1"/>
  <c r="I482" i="18"/>
  <c r="S482" i="18" s="1"/>
  <c r="I806" i="18"/>
  <c r="S806" i="18" s="1"/>
  <c r="I543" i="18"/>
  <c r="S543" i="18" s="1"/>
  <c r="I250" i="18"/>
  <c r="S250" i="18" s="1"/>
  <c r="I306" i="18"/>
  <c r="S306" i="18" s="1"/>
  <c r="I370" i="18"/>
  <c r="S370" i="18" s="1"/>
  <c r="I63" i="18"/>
  <c r="S63" i="18" s="1"/>
  <c r="I537" i="18"/>
  <c r="S537" i="18" s="1"/>
  <c r="I49" i="18"/>
  <c r="S49" i="18" s="1"/>
  <c r="I82" i="18"/>
  <c r="S82" i="18" s="1"/>
  <c r="I396" i="18"/>
  <c r="S396" i="18" s="1"/>
  <c r="I34" i="18"/>
  <c r="S34" i="18" s="1"/>
  <c r="I210" i="18"/>
  <c r="S210" i="18" s="1"/>
  <c r="I545" i="18"/>
  <c r="S545" i="18" s="1"/>
  <c r="I528" i="18"/>
  <c r="S528" i="18" s="1"/>
  <c r="I583" i="18"/>
  <c r="S583" i="18" s="1"/>
  <c r="I279" i="18"/>
  <c r="S279" i="18" s="1"/>
  <c r="I765" i="18"/>
  <c r="S765" i="18" s="1"/>
  <c r="I246" i="18"/>
  <c r="S246" i="18" s="1"/>
  <c r="I419" i="18"/>
  <c r="S419" i="18" s="1"/>
  <c r="I590" i="18"/>
  <c r="S590" i="18" s="1"/>
  <c r="I507" i="18"/>
  <c r="S507" i="18" s="1"/>
  <c r="I646" i="18"/>
  <c r="S646" i="18" s="1"/>
  <c r="I571" i="18"/>
  <c r="S571" i="18" s="1"/>
  <c r="I575" i="18"/>
  <c r="S575" i="18" s="1"/>
  <c r="I525" i="18"/>
  <c r="S525" i="18" s="1"/>
  <c r="I486" i="18"/>
  <c r="S486" i="18" s="1"/>
  <c r="I727" i="18"/>
  <c r="S727" i="18" s="1"/>
  <c r="I394" i="18"/>
  <c r="S394" i="18" s="1"/>
  <c r="I572" i="18"/>
  <c r="S572" i="18" s="1"/>
  <c r="I708" i="18"/>
  <c r="S708" i="18" s="1"/>
  <c r="I564" i="18"/>
  <c r="S564" i="18" s="1"/>
  <c r="I787" i="18"/>
  <c r="S787" i="18" s="1"/>
  <c r="I39" i="18"/>
  <c r="S39" i="18" s="1"/>
  <c r="I868" i="18"/>
  <c r="S868" i="18" s="1"/>
  <c r="I462" i="18"/>
  <c r="S462" i="18" s="1"/>
  <c r="I122" i="18"/>
  <c r="S122" i="18" s="1"/>
  <c r="I562" i="18"/>
  <c r="S562" i="18" s="1"/>
  <c r="I191" i="18"/>
  <c r="S191" i="18" s="1"/>
  <c r="I236" i="18"/>
  <c r="S236" i="18" s="1"/>
  <c r="I678" i="18"/>
  <c r="S678" i="18" s="1"/>
  <c r="I323" i="18"/>
  <c r="S323" i="18" s="1"/>
  <c r="I534" i="18"/>
  <c r="S534" i="18" s="1"/>
  <c r="I471" i="18"/>
  <c r="S471" i="18" s="1"/>
  <c r="I881" i="18"/>
  <c r="S881" i="18" s="1"/>
  <c r="I565" i="18"/>
  <c r="S565" i="18" s="1"/>
  <c r="I544" i="18"/>
  <c r="S544" i="18" s="1"/>
  <c r="I764" i="18"/>
  <c r="S764" i="18" s="1"/>
  <c r="I293" i="18"/>
  <c r="S293" i="18" s="1"/>
  <c r="I128" i="18"/>
  <c r="S128" i="18" s="1"/>
  <c r="I616" i="18"/>
  <c r="S616" i="18" s="1"/>
  <c r="I233" i="18"/>
  <c r="S233" i="18" s="1"/>
  <c r="I510" i="18"/>
  <c r="S510" i="18" s="1"/>
  <c r="I636" i="18"/>
  <c r="S636" i="18" s="1"/>
  <c r="I561" i="18"/>
  <c r="S561" i="18" s="1"/>
  <c r="I395" i="18"/>
  <c r="S395" i="18" s="1"/>
  <c r="I371" i="18"/>
  <c r="S371" i="18" s="1"/>
  <c r="I272" i="18"/>
  <c r="S272" i="18" s="1"/>
  <c r="I375" i="18"/>
  <c r="S375" i="18" s="1"/>
  <c r="I622" i="18"/>
  <c r="S622" i="18" s="1"/>
  <c r="I94" i="18"/>
  <c r="S94" i="18" s="1"/>
  <c r="I643" i="18"/>
  <c r="S643" i="18" s="1"/>
  <c r="I726" i="18"/>
  <c r="S726" i="18" s="1"/>
  <c r="I72" i="18"/>
  <c r="S72" i="18" s="1"/>
  <c r="I664" i="18"/>
  <c r="S664" i="18" s="1"/>
  <c r="I257" i="18"/>
  <c r="S257" i="18" s="1"/>
  <c r="I768" i="18"/>
  <c r="S768" i="18" s="1"/>
  <c r="I942" i="18"/>
  <c r="S942" i="18" s="1"/>
  <c r="I934" i="18"/>
  <c r="S934" i="18" s="1"/>
  <c r="I705" i="18"/>
  <c r="S705" i="18" s="1"/>
  <c r="I627" i="18"/>
  <c r="S627" i="18" s="1"/>
  <c r="I725" i="18"/>
  <c r="S725" i="18" s="1"/>
  <c r="I858" i="18"/>
  <c r="S858" i="18" s="1"/>
  <c r="I867" i="18"/>
  <c r="S867" i="18" s="1"/>
  <c r="I303" i="18"/>
  <c r="S303" i="18" s="1"/>
  <c r="I939" i="18"/>
  <c r="S939" i="18" s="1"/>
  <c r="I436" i="18"/>
  <c r="S436" i="18" s="1"/>
  <c r="I487" i="18"/>
  <c r="S487" i="18" s="1"/>
  <c r="I903" i="18"/>
  <c r="S903" i="18" s="1"/>
  <c r="I132" i="18"/>
  <c r="S132" i="18" s="1"/>
  <c r="I596" i="18"/>
  <c r="S596" i="18" s="1"/>
  <c r="I193" i="18"/>
  <c r="S193" i="18" s="1"/>
  <c r="I502" i="18"/>
  <c r="S502" i="18" s="1"/>
  <c r="M202" i="18"/>
  <c r="M528" i="18"/>
  <c r="M711" i="18"/>
  <c r="M727" i="18"/>
  <c r="M590" i="18"/>
  <c r="M765" i="18"/>
  <c r="M572" i="18"/>
  <c r="M306" i="18"/>
  <c r="M250" i="18"/>
  <c r="M210" i="18"/>
  <c r="M537" i="18"/>
  <c r="M462" i="18"/>
  <c r="M571" i="18"/>
  <c r="M122" i="18"/>
  <c r="M49" i="18"/>
  <c r="M788" i="18"/>
  <c r="M587" i="18"/>
  <c r="M82" i="18"/>
  <c r="M419" i="18"/>
  <c r="M806" i="18"/>
  <c r="M646" i="18"/>
  <c r="M63" i="18"/>
  <c r="M616" i="18"/>
  <c r="M575" i="18"/>
  <c r="M486" i="18"/>
  <c r="M545" i="18"/>
  <c r="M394" i="18"/>
  <c r="M482" i="18"/>
  <c r="M370" i="18"/>
  <c r="M34" i="18"/>
  <c r="M246" i="18"/>
  <c r="M708" i="18"/>
  <c r="M564" i="18"/>
  <c r="M768" i="18"/>
  <c r="M39" i="18"/>
  <c r="M191" i="18"/>
  <c r="M934" i="18"/>
  <c r="M942" i="18"/>
  <c r="M508" i="18"/>
  <c r="M396" i="18"/>
  <c r="M583" i="18"/>
  <c r="M163" i="18"/>
  <c r="M279" i="18"/>
  <c r="M868" i="18"/>
  <c r="M543" i="18"/>
  <c r="M787" i="18"/>
  <c r="M507" i="18"/>
  <c r="M562" i="18"/>
  <c r="M94" i="18"/>
  <c r="M510" i="18"/>
  <c r="M678" i="18"/>
  <c r="M726" i="18"/>
  <c r="M561" i="18"/>
  <c r="M395" i="18"/>
  <c r="M725" i="18"/>
  <c r="M257" i="18"/>
  <c r="M128" i="18"/>
  <c r="M643" i="18"/>
  <c r="M471" i="18"/>
  <c r="M636" i="18"/>
  <c r="M939" i="18"/>
  <c r="M371" i="18"/>
  <c r="M764" i="18"/>
  <c r="M622" i="18"/>
  <c r="M236" i="18"/>
  <c r="M705" i="18"/>
  <c r="M867" i="18"/>
  <c r="M233" i="18"/>
  <c r="M534" i="18"/>
  <c r="M881" i="18"/>
  <c r="M565" i="18"/>
  <c r="M487" i="18"/>
  <c r="M596" i="18"/>
  <c r="M858" i="18"/>
  <c r="M375" i="18"/>
  <c r="M627" i="18"/>
  <c r="M303" i="18"/>
  <c r="M72" i="18"/>
  <c r="M525" i="18"/>
  <c r="M323" i="18"/>
  <c r="M544" i="18"/>
  <c r="M132" i="18"/>
  <c r="M436" i="18"/>
  <c r="M293" i="18"/>
  <c r="M272" i="18"/>
  <c r="M903" i="18"/>
  <c r="M664" i="18"/>
  <c r="M502" i="18"/>
  <c r="M193" i="18"/>
  <c r="L921" i="18"/>
  <c r="O921" i="18"/>
  <c r="M921" i="18"/>
  <c r="J921" i="18"/>
  <c r="H921" i="18"/>
  <c r="R921" i="18" s="1"/>
  <c r="N921" i="18"/>
  <c r="T921" i="18" s="1"/>
  <c r="K921" i="18"/>
  <c r="I921" i="18"/>
  <c r="S921" i="18" s="1"/>
  <c r="I423" i="18"/>
  <c r="S423" i="18" s="1"/>
  <c r="H423" i="18"/>
  <c r="R423" i="18" s="1"/>
  <c r="M423" i="18"/>
  <c r="J423" i="18"/>
  <c r="O423" i="18"/>
  <c r="L423" i="18"/>
  <c r="N423" i="18"/>
  <c r="T423" i="18" s="1"/>
  <c r="K423" i="18"/>
  <c r="H302" i="18"/>
  <c r="R302" i="18" s="1"/>
  <c r="N302" i="18"/>
  <c r="T302" i="18" s="1"/>
  <c r="I302" i="18"/>
  <c r="S302" i="18" s="1"/>
  <c r="K302" i="18"/>
  <c r="J302" i="18"/>
  <c r="L302" i="18"/>
  <c r="O302" i="18"/>
  <c r="M302" i="18"/>
  <c r="J24" i="18"/>
  <c r="I24" i="18"/>
  <c r="S24" i="18" s="1"/>
  <c r="N24" i="18"/>
  <c r="T24" i="18" s="1"/>
  <c r="M24" i="18"/>
  <c r="K24" i="18"/>
  <c r="H24" i="18"/>
  <c r="R24" i="18" s="1"/>
  <c r="O24" i="18"/>
  <c r="L24" i="18"/>
  <c r="H946" i="18"/>
  <c r="R946" i="18" s="1"/>
  <c r="M946" i="18"/>
  <c r="J946" i="18"/>
  <c r="I946" i="18"/>
  <c r="S946" i="18" s="1"/>
  <c r="O946" i="18"/>
  <c r="L946" i="18"/>
  <c r="N946" i="18"/>
  <c r="T946" i="18" s="1"/>
  <c r="K946" i="18"/>
  <c r="M649" i="18"/>
  <c r="I649" i="18"/>
  <c r="S649" i="18" s="1"/>
  <c r="N649" i="18"/>
  <c r="T649" i="18" s="1"/>
  <c r="H649" i="18"/>
  <c r="R649" i="18" s="1"/>
  <c r="L649" i="18"/>
  <c r="O649" i="18"/>
  <c r="J649" i="18"/>
  <c r="K649" i="18"/>
  <c r="J444" i="18"/>
  <c r="K444" i="18"/>
  <c r="O444" i="18"/>
  <c r="M444" i="18"/>
  <c r="H444" i="18"/>
  <c r="R444" i="18" s="1"/>
  <c r="N444" i="18"/>
  <c r="T444" i="18" s="1"/>
  <c r="I444" i="18"/>
  <c r="S444" i="18" s="1"/>
  <c r="L444" i="18"/>
  <c r="K107" i="18"/>
  <c r="O107" i="18"/>
  <c r="L107" i="18"/>
  <c r="M107" i="18"/>
  <c r="I107" i="18"/>
  <c r="S107" i="18" s="1"/>
  <c r="J107" i="18"/>
  <c r="N107" i="18"/>
  <c r="T107" i="18" s="1"/>
  <c r="H107" i="18"/>
  <c r="R107" i="18" s="1"/>
  <c r="N652" i="18"/>
  <c r="T652" i="18" s="1"/>
  <c r="J652" i="18"/>
  <c r="M652" i="18"/>
  <c r="I652" i="18"/>
  <c r="S652" i="18" s="1"/>
  <c r="O652" i="18"/>
  <c r="H652" i="18"/>
  <c r="R652" i="18" s="1"/>
  <c r="L652" i="18"/>
  <c r="K652" i="18"/>
  <c r="J420" i="18"/>
  <c r="O420" i="18"/>
  <c r="H420" i="18"/>
  <c r="R420" i="18" s="1"/>
  <c r="N420" i="18"/>
  <c r="T420" i="18" s="1"/>
  <c r="M420" i="18"/>
  <c r="L420" i="18"/>
  <c r="K420" i="18"/>
  <c r="I420" i="18"/>
  <c r="S420" i="18" s="1"/>
  <c r="I871" i="18"/>
  <c r="S871" i="18" s="1"/>
  <c r="J871" i="18"/>
  <c r="N871" i="18"/>
  <c r="T871" i="18" s="1"/>
  <c r="L871" i="18"/>
  <c r="K871" i="18"/>
  <c r="O871" i="18"/>
  <c r="M871" i="18"/>
  <c r="H871" i="18"/>
  <c r="R871" i="18" s="1"/>
  <c r="N640" i="18"/>
  <c r="T640" i="18" s="1"/>
  <c r="K640" i="18"/>
  <c r="J640" i="18"/>
  <c r="O640" i="18"/>
  <c r="I640" i="18"/>
  <c r="S640" i="18" s="1"/>
  <c r="L640" i="18"/>
  <c r="H640" i="18"/>
  <c r="R640" i="18" s="1"/>
  <c r="M640" i="18"/>
  <c r="I32" i="18"/>
  <c r="S32" i="18" s="1"/>
  <c r="H32" i="18"/>
  <c r="R32" i="18" s="1"/>
  <c r="K32" i="18"/>
  <c r="J32" i="18"/>
  <c r="O32" i="18"/>
  <c r="L32" i="18"/>
  <c r="N32" i="18"/>
  <c r="T32" i="18" s="1"/>
  <c r="M32" i="18"/>
  <c r="K766" i="18"/>
  <c r="N766" i="18"/>
  <c r="T766" i="18" s="1"/>
  <c r="H766" i="18"/>
  <c r="R766" i="18" s="1"/>
  <c r="L766" i="18"/>
  <c r="O766" i="18"/>
  <c r="I766" i="18"/>
  <c r="S766" i="18" s="1"/>
  <c r="J766" i="18"/>
  <c r="M766" i="18"/>
  <c r="J908" i="18"/>
  <c r="K908" i="18"/>
  <c r="H908" i="18"/>
  <c r="R908" i="18" s="1"/>
  <c r="L908" i="18"/>
  <c r="I908" i="18"/>
  <c r="S908" i="18" s="1"/>
  <c r="O908" i="18"/>
  <c r="M908" i="18"/>
  <c r="N908" i="18"/>
  <c r="T908" i="18" s="1"/>
  <c r="J465" i="18"/>
  <c r="I465" i="18"/>
  <c r="S465" i="18" s="1"/>
  <c r="K465" i="18"/>
  <c r="M465" i="18"/>
  <c r="O465" i="18"/>
  <c r="H465" i="18"/>
  <c r="R465" i="18" s="1"/>
  <c r="L465" i="18"/>
  <c r="N465" i="18"/>
  <c r="T465" i="18" s="1"/>
  <c r="O325" i="18"/>
  <c r="I325" i="18"/>
  <c r="S325" i="18" s="1"/>
  <c r="N325" i="18"/>
  <c r="T325" i="18" s="1"/>
  <c r="L325" i="18"/>
  <c r="M325" i="18"/>
  <c r="H325" i="18"/>
  <c r="R325" i="18" s="1"/>
  <c r="J325" i="18"/>
  <c r="K325" i="18"/>
  <c r="J204" i="18"/>
  <c r="N204" i="18"/>
  <c r="T204" i="18" s="1"/>
  <c r="O204" i="18"/>
  <c r="I204" i="18"/>
  <c r="S204" i="18" s="1"/>
  <c r="L204" i="18"/>
  <c r="H204" i="18"/>
  <c r="R204" i="18" s="1"/>
  <c r="M204" i="18"/>
  <c r="K204" i="18"/>
  <c r="J647" i="18"/>
  <c r="I647" i="18"/>
  <c r="S647" i="18" s="1"/>
  <c r="K647" i="18"/>
  <c r="N647" i="18"/>
  <c r="T647" i="18" s="1"/>
  <c r="O647" i="18"/>
  <c r="M647" i="18"/>
  <c r="H647" i="18"/>
  <c r="R647" i="18" s="1"/>
  <c r="L647" i="18"/>
  <c r="J225" i="18"/>
  <c r="O225" i="18"/>
  <c r="N225" i="18"/>
  <c r="T225" i="18" s="1"/>
  <c r="I225" i="18"/>
  <c r="S225" i="18" s="1"/>
  <c r="L225" i="18"/>
  <c r="H225" i="18"/>
  <c r="R225" i="18" s="1"/>
  <c r="M225" i="18"/>
  <c r="K225" i="18"/>
  <c r="I438" i="18"/>
  <c r="S438" i="18" s="1"/>
  <c r="O438" i="18"/>
  <c r="H438" i="18"/>
  <c r="R438" i="18" s="1"/>
  <c r="J438" i="18"/>
  <c r="N438" i="18"/>
  <c r="T438" i="18" s="1"/>
  <c r="K438" i="18"/>
  <c r="L438" i="18"/>
  <c r="M438" i="18"/>
  <c r="J576" i="18"/>
  <c r="I576" i="18"/>
  <c r="S576" i="18" s="1"/>
  <c r="L576" i="18"/>
  <c r="K576" i="18"/>
  <c r="O576" i="18"/>
  <c r="N576" i="18"/>
  <c r="T576" i="18" s="1"/>
  <c r="M576" i="18"/>
  <c r="H576" i="18"/>
  <c r="R576" i="18" s="1"/>
  <c r="L744" i="18"/>
  <c r="M744" i="18"/>
  <c r="I744" i="18"/>
  <c r="S744" i="18" s="1"/>
  <c r="O744" i="18"/>
  <c r="H744" i="18"/>
  <c r="R744" i="18" s="1"/>
  <c r="K744" i="18"/>
  <c r="N744" i="18"/>
  <c r="T744" i="18" s="1"/>
  <c r="J744" i="18"/>
  <c r="I484" i="18"/>
  <c r="S484" i="18" s="1"/>
  <c r="L484" i="18"/>
  <c r="J484" i="18"/>
  <c r="K484" i="18"/>
  <c r="N484" i="18"/>
  <c r="T484" i="18" s="1"/>
  <c r="M484" i="18"/>
  <c r="O484" i="18"/>
  <c r="H484" i="18"/>
  <c r="R484" i="18" s="1"/>
  <c r="J332" i="18"/>
  <c r="M332" i="18"/>
  <c r="L332" i="18"/>
  <c r="N332" i="18"/>
  <c r="T332" i="18" s="1"/>
  <c r="K332" i="18"/>
  <c r="I332" i="18"/>
  <c r="S332" i="18" s="1"/>
  <c r="H332" i="18"/>
  <c r="R332" i="18" s="1"/>
  <c r="O332" i="18"/>
  <c r="I393" i="18"/>
  <c r="S393" i="18" s="1"/>
  <c r="L393" i="18"/>
  <c r="J393" i="18"/>
  <c r="K393" i="18"/>
  <c r="N393" i="18"/>
  <c r="T393" i="18" s="1"/>
  <c r="M393" i="18"/>
  <c r="O393" i="18"/>
  <c r="H393" i="18"/>
  <c r="R393" i="18" s="1"/>
  <c r="O753" i="18"/>
  <c r="H753" i="18"/>
  <c r="R753" i="18" s="1"/>
  <c r="M753" i="18"/>
  <c r="I753" i="18"/>
  <c r="S753" i="18" s="1"/>
  <c r="J753" i="18"/>
  <c r="N753" i="18"/>
  <c r="T753" i="18" s="1"/>
  <c r="K753" i="18"/>
  <c r="L753" i="18"/>
  <c r="L174" i="18"/>
  <c r="H174" i="18"/>
  <c r="R174" i="18" s="1"/>
  <c r="K174" i="18"/>
  <c r="I174" i="18"/>
  <c r="S174" i="18" s="1"/>
  <c r="O174" i="18"/>
  <c r="M174" i="18"/>
  <c r="N174" i="18"/>
  <c r="T174" i="18" s="1"/>
  <c r="J174" i="18"/>
  <c r="M157" i="18"/>
  <c r="O157" i="18"/>
  <c r="H157" i="18"/>
  <c r="R157" i="18" s="1"/>
  <c r="L157" i="18"/>
  <c r="K157" i="18"/>
  <c r="N157" i="18"/>
  <c r="T157" i="18" s="1"/>
  <c r="I157" i="18"/>
  <c r="S157" i="18" s="1"/>
  <c r="J157" i="18"/>
  <c r="I140" i="18"/>
  <c r="S140" i="18" s="1"/>
  <c r="K140" i="18"/>
  <c r="O140" i="18"/>
  <c r="H140" i="18"/>
  <c r="R140" i="18" s="1"/>
  <c r="L140" i="18"/>
  <c r="J140" i="18"/>
  <c r="M140" i="18"/>
  <c r="N140" i="18"/>
  <c r="T140" i="18" s="1"/>
  <c r="J378" i="18"/>
  <c r="O378" i="18"/>
  <c r="L378" i="18"/>
  <c r="N378" i="18"/>
  <c r="T378" i="18" s="1"/>
  <c r="K378" i="18"/>
  <c r="M378" i="18"/>
  <c r="I378" i="18"/>
  <c r="S378" i="18" s="1"/>
  <c r="H378" i="18"/>
  <c r="R378" i="18" s="1"/>
  <c r="L794" i="18"/>
  <c r="H794" i="18"/>
  <c r="R794" i="18" s="1"/>
  <c r="O794" i="18"/>
  <c r="I794" i="18"/>
  <c r="S794" i="18" s="1"/>
  <c r="M794" i="18"/>
  <c r="N794" i="18"/>
  <c r="T794" i="18" s="1"/>
  <c r="J794" i="18"/>
  <c r="K794" i="18"/>
  <c r="H772" i="18"/>
  <c r="R772" i="18" s="1"/>
  <c r="N772" i="18"/>
  <c r="T772" i="18" s="1"/>
  <c r="I772" i="18"/>
  <c r="S772" i="18" s="1"/>
  <c r="M772" i="18"/>
  <c r="O772" i="18"/>
  <c r="K772" i="18"/>
  <c r="J772" i="18"/>
  <c r="L772" i="18"/>
  <c r="I53" i="18"/>
  <c r="S53" i="18" s="1"/>
  <c r="H53" i="18"/>
  <c r="R53" i="18" s="1"/>
  <c r="K53" i="18"/>
  <c r="J53" i="18"/>
  <c r="O53" i="18"/>
  <c r="L53" i="18"/>
  <c r="N53" i="18"/>
  <c r="T53" i="18" s="1"/>
  <c r="M53" i="18"/>
  <c r="J887" i="18"/>
  <c r="O887" i="18"/>
  <c r="I887" i="18"/>
  <c r="S887" i="18" s="1"/>
  <c r="L887" i="18"/>
  <c r="N887" i="18"/>
  <c r="T887" i="18" s="1"/>
  <c r="M887" i="18"/>
  <c r="H887" i="18"/>
  <c r="R887" i="18" s="1"/>
  <c r="K887" i="18"/>
  <c r="L570" i="18"/>
  <c r="I570" i="18"/>
  <c r="S570" i="18" s="1"/>
  <c r="K570" i="18"/>
  <c r="N570" i="18"/>
  <c r="T570" i="18" s="1"/>
  <c r="O570" i="18"/>
  <c r="M570" i="18"/>
  <c r="J570" i="18"/>
  <c r="H570" i="18"/>
  <c r="R570" i="18" s="1"/>
  <c r="N219" i="18"/>
  <c r="T219" i="18" s="1"/>
  <c r="O219" i="18"/>
  <c r="I219" i="18"/>
  <c r="S219" i="18" s="1"/>
  <c r="M219" i="18"/>
  <c r="J219" i="18"/>
  <c r="H219" i="18"/>
  <c r="R219" i="18" s="1"/>
  <c r="L219" i="18"/>
  <c r="K219" i="18"/>
  <c r="O111" i="18"/>
  <c r="H111" i="18"/>
  <c r="R111" i="18" s="1"/>
  <c r="N111" i="18"/>
  <c r="T111" i="18" s="1"/>
  <c r="J111" i="18"/>
  <c r="M111" i="18"/>
  <c r="L111" i="18"/>
  <c r="I111" i="18"/>
  <c r="S111" i="18" s="1"/>
  <c r="K111" i="18"/>
  <c r="N878" i="18"/>
  <c r="T878" i="18" s="1"/>
  <c r="J878" i="18"/>
  <c r="H878" i="18"/>
  <c r="R878" i="18" s="1"/>
  <c r="M878" i="18"/>
  <c r="I878" i="18"/>
  <c r="S878" i="18" s="1"/>
  <c r="K878" i="18"/>
  <c r="O878" i="18"/>
  <c r="L878" i="18"/>
  <c r="J134" i="18"/>
  <c r="O134" i="18"/>
  <c r="L134" i="18"/>
  <c r="N134" i="18"/>
  <c r="T134" i="18" s="1"/>
  <c r="M134" i="18"/>
  <c r="I134" i="18"/>
  <c r="S134" i="18" s="1"/>
  <c r="K134" i="18"/>
  <c r="H134" i="18"/>
  <c r="R134" i="18" s="1"/>
  <c r="N10" i="18"/>
  <c r="T10" i="18" s="1"/>
  <c r="K10" i="18"/>
  <c r="M10" i="18"/>
  <c r="J10" i="18"/>
  <c r="H10" i="18"/>
  <c r="R10" i="18" s="1"/>
  <c r="L10" i="18"/>
  <c r="O10" i="18"/>
  <c r="I10" i="18"/>
  <c r="S10" i="18" s="1"/>
  <c r="K859" i="18"/>
  <c r="N859" i="18"/>
  <c r="T859" i="18" s="1"/>
  <c r="O859" i="18"/>
  <c r="J859" i="18"/>
  <c r="L859" i="18"/>
  <c r="I859" i="18"/>
  <c r="S859" i="18" s="1"/>
  <c r="M859" i="18"/>
  <c r="H859" i="18"/>
  <c r="R859" i="18" s="1"/>
  <c r="O920" i="18"/>
  <c r="K920" i="18"/>
  <c r="N920" i="18"/>
  <c r="T920" i="18" s="1"/>
  <c r="J920" i="18"/>
  <c r="M920" i="18"/>
  <c r="H920" i="18"/>
  <c r="R920" i="18" s="1"/>
  <c r="L920" i="18"/>
  <c r="I920" i="18"/>
  <c r="S920" i="18" s="1"/>
  <c r="J463" i="18"/>
  <c r="O463" i="18"/>
  <c r="I463" i="18"/>
  <c r="S463" i="18" s="1"/>
  <c r="N463" i="18"/>
  <c r="T463" i="18" s="1"/>
  <c r="M463" i="18"/>
  <c r="K463" i="18"/>
  <c r="H463" i="18"/>
  <c r="R463" i="18" s="1"/>
  <c r="L463" i="18"/>
  <c r="K25" i="18"/>
  <c r="N25" i="18"/>
  <c r="T25" i="18" s="1"/>
  <c r="J25" i="18"/>
  <c r="O25" i="18"/>
  <c r="H25" i="18"/>
  <c r="R25" i="18" s="1"/>
  <c r="L25" i="18"/>
  <c r="I25" i="18"/>
  <c r="S25" i="18" s="1"/>
  <c r="M25" i="18"/>
  <c r="J722" i="18"/>
  <c r="N722" i="18"/>
  <c r="T722" i="18" s="1"/>
  <c r="O722" i="18"/>
  <c r="I722" i="18"/>
  <c r="S722" i="18" s="1"/>
  <c r="M722" i="18"/>
  <c r="K722" i="18"/>
  <c r="H722" i="18"/>
  <c r="R722" i="18" s="1"/>
  <c r="L722" i="18"/>
  <c r="J399" i="18"/>
  <c r="O399" i="18"/>
  <c r="K399" i="18"/>
  <c r="M399" i="18"/>
  <c r="N399" i="18"/>
  <c r="T399" i="18" s="1"/>
  <c r="H399" i="18"/>
  <c r="R399" i="18" s="1"/>
  <c r="L399" i="18"/>
  <c r="I399" i="18"/>
  <c r="S399" i="18" s="1"/>
  <c r="I702" i="18"/>
  <c r="S702" i="18" s="1"/>
  <c r="J702" i="18"/>
  <c r="M702" i="18"/>
  <c r="L702" i="18"/>
  <c r="N702" i="18"/>
  <c r="T702" i="18" s="1"/>
  <c r="H702" i="18"/>
  <c r="R702" i="18" s="1"/>
  <c r="K702" i="18"/>
  <c r="O702" i="18"/>
  <c r="F294" i="18"/>
  <c r="D294" i="18"/>
  <c r="C294" i="18"/>
  <c r="B294" i="18"/>
  <c r="F227" i="18"/>
  <c r="D227" i="18"/>
  <c r="C227" i="18"/>
  <c r="B227" i="18"/>
  <c r="F64" i="18"/>
  <c r="D64" i="18"/>
  <c r="C64" i="18"/>
  <c r="B64" i="18"/>
  <c r="F46" i="18"/>
  <c r="D46" i="18"/>
  <c r="C46" i="18"/>
  <c r="B46" i="18"/>
  <c r="F391" i="18"/>
  <c r="D391" i="18"/>
  <c r="C391" i="18"/>
  <c r="B391" i="18"/>
  <c r="F549" i="18"/>
  <c r="D549" i="18"/>
  <c r="C549" i="18"/>
  <c r="B549" i="18"/>
  <c r="F37" i="18"/>
  <c r="D37" i="18"/>
  <c r="C37" i="18"/>
  <c r="B37" i="18"/>
  <c r="F538" i="18"/>
  <c r="D538" i="18"/>
  <c r="C538" i="18"/>
  <c r="B538" i="18"/>
  <c r="F514" i="18"/>
  <c r="D514" i="18"/>
  <c r="C514" i="18"/>
  <c r="B514" i="18"/>
  <c r="F472" i="18"/>
  <c r="D472" i="18"/>
  <c r="C472" i="18"/>
  <c r="B472" i="18"/>
  <c r="F947" i="18"/>
  <c r="D947" i="18"/>
  <c r="C947" i="18"/>
  <c r="B947" i="18"/>
  <c r="F497" i="18"/>
  <c r="D497" i="18"/>
  <c r="C497" i="18"/>
  <c r="B497" i="18"/>
  <c r="F78" i="18"/>
  <c r="D78" i="18"/>
  <c r="C78" i="18"/>
  <c r="B78" i="18"/>
  <c r="F216" i="18"/>
  <c r="D216" i="18"/>
  <c r="C216" i="18"/>
  <c r="B216" i="18"/>
  <c r="F142" i="18"/>
  <c r="D142" i="18"/>
  <c r="C142" i="18"/>
  <c r="B142" i="18"/>
  <c r="F501" i="18"/>
  <c r="D501" i="18"/>
  <c r="C501" i="18"/>
  <c r="B501" i="18"/>
  <c r="F317" i="18"/>
  <c r="D317" i="18"/>
  <c r="C317" i="18"/>
  <c r="B317" i="18"/>
  <c r="F106" i="18"/>
  <c r="D106" i="18"/>
  <c r="C106" i="18"/>
  <c r="B106" i="18"/>
  <c r="F13" i="18"/>
  <c r="D13" i="18"/>
  <c r="C13" i="18"/>
  <c r="B13" i="18"/>
  <c r="F552" i="18"/>
  <c r="D552" i="18"/>
  <c r="C552" i="18"/>
  <c r="B552" i="18"/>
  <c r="F333" i="18"/>
  <c r="D333" i="18"/>
  <c r="C333" i="18"/>
  <c r="B333" i="18"/>
  <c r="F41" i="18"/>
  <c r="D41" i="18"/>
  <c r="C41" i="18"/>
  <c r="B41" i="18"/>
  <c r="F109" i="18"/>
  <c r="D109" i="18"/>
  <c r="C109" i="18"/>
  <c r="B109" i="18"/>
  <c r="F141" i="18"/>
  <c r="D141" i="18"/>
  <c r="C141" i="18"/>
  <c r="B141" i="18"/>
  <c r="F535" i="18"/>
  <c r="D535" i="18"/>
  <c r="C535" i="18"/>
  <c r="B535" i="18"/>
  <c r="F464" i="18"/>
  <c r="D464" i="18"/>
  <c r="C464" i="18"/>
  <c r="B464" i="18"/>
  <c r="F496" i="18"/>
  <c r="D496" i="18"/>
  <c r="C496" i="18"/>
  <c r="B496" i="18"/>
  <c r="F103" i="18"/>
  <c r="D103" i="18"/>
  <c r="C103" i="18"/>
  <c r="B103" i="18"/>
  <c r="F169" i="18"/>
  <c r="D169" i="18"/>
  <c r="C169" i="18"/>
  <c r="B169" i="18"/>
  <c r="F954" i="18"/>
  <c r="D954" i="18"/>
  <c r="C954" i="18"/>
  <c r="B954" i="18"/>
  <c r="F541" i="18"/>
  <c r="D541" i="18"/>
  <c r="C541" i="18"/>
  <c r="B541" i="18"/>
  <c r="F542" i="18"/>
  <c r="D542" i="18"/>
  <c r="C542" i="18"/>
  <c r="B542" i="18"/>
  <c r="F412" i="18"/>
  <c r="D412" i="18"/>
  <c r="C412" i="18"/>
  <c r="B412" i="18"/>
  <c r="F945" i="18"/>
  <c r="D945" i="18"/>
  <c r="C945" i="18"/>
  <c r="B945" i="18"/>
  <c r="F207" i="18"/>
  <c r="D207" i="18"/>
  <c r="C207" i="18"/>
  <c r="B207" i="18"/>
  <c r="F287" i="18"/>
  <c r="D287" i="18"/>
  <c r="C287" i="18"/>
  <c r="B287" i="18"/>
  <c r="F422" i="18"/>
  <c r="D422" i="18"/>
  <c r="C422" i="18"/>
  <c r="B422" i="18"/>
  <c r="F517" i="18"/>
  <c r="D517" i="18"/>
  <c r="C517" i="18"/>
  <c r="B517" i="18"/>
  <c r="F267" i="18"/>
  <c r="D267" i="18"/>
  <c r="C267" i="18"/>
  <c r="B267" i="18"/>
  <c r="F951" i="18"/>
  <c r="D951" i="18"/>
  <c r="C951" i="18"/>
  <c r="B951" i="18"/>
  <c r="F439" i="18"/>
  <c r="D439" i="18"/>
  <c r="C439" i="18"/>
  <c r="B439" i="18"/>
  <c r="F441" i="18"/>
  <c r="D441" i="18"/>
  <c r="C441" i="18"/>
  <c r="B441" i="18"/>
  <c r="F73" i="18"/>
  <c r="D73" i="18"/>
  <c r="C73" i="18"/>
  <c r="B73" i="18"/>
  <c r="F164" i="18"/>
  <c r="D164" i="18"/>
  <c r="C164" i="18"/>
  <c r="B164" i="18"/>
  <c r="F192" i="18"/>
  <c r="D192" i="18"/>
  <c r="C192" i="18"/>
  <c r="B192" i="18"/>
  <c r="F461" i="18"/>
  <c r="D461" i="18"/>
  <c r="C461" i="18"/>
  <c r="B461" i="18"/>
  <c r="F130" i="18"/>
  <c r="D130" i="18"/>
  <c r="C130" i="18"/>
  <c r="B130" i="18"/>
  <c r="F536" i="18"/>
  <c r="D536" i="18"/>
  <c r="C536" i="18"/>
  <c r="B536" i="18"/>
  <c r="F513" i="18"/>
  <c r="D513" i="18"/>
  <c r="C513" i="18"/>
  <c r="B513" i="18"/>
  <c r="F450" i="18"/>
  <c r="D450" i="18"/>
  <c r="C450" i="18"/>
  <c r="B450" i="18"/>
  <c r="F407" i="18"/>
  <c r="D407" i="18"/>
  <c r="C407" i="18"/>
  <c r="B407" i="18"/>
  <c r="F434" i="18"/>
  <c r="D434" i="18"/>
  <c r="C434" i="18"/>
  <c r="B434" i="18"/>
  <c r="F185" i="18"/>
  <c r="D185" i="18"/>
  <c r="C185" i="18"/>
  <c r="B185" i="18"/>
  <c r="F440" i="18"/>
  <c r="D440" i="18"/>
  <c r="C440" i="18"/>
  <c r="B440" i="18"/>
  <c r="F916" i="18"/>
  <c r="D916" i="18"/>
  <c r="C916" i="18"/>
  <c r="B916" i="18"/>
  <c r="F33" i="18"/>
  <c r="D33" i="18"/>
  <c r="C33" i="18"/>
  <c r="B33" i="18"/>
  <c r="F432" i="18"/>
  <c r="D432" i="18"/>
  <c r="C432" i="18"/>
  <c r="B432" i="18"/>
  <c r="F184" i="18"/>
  <c r="D184" i="18"/>
  <c r="C184" i="18"/>
  <c r="B184" i="18"/>
  <c r="F373" i="18"/>
  <c r="D373" i="18"/>
  <c r="C373" i="18"/>
  <c r="B373" i="18"/>
  <c r="F238" i="18"/>
  <c r="D238" i="18"/>
  <c r="C238" i="18"/>
  <c r="B238" i="18"/>
  <c r="F427" i="18"/>
  <c r="D427" i="18"/>
  <c r="C427" i="18"/>
  <c r="B427" i="18"/>
  <c r="F137" i="18"/>
  <c r="D137" i="18"/>
  <c r="C137" i="18"/>
  <c r="B137" i="18"/>
  <c r="F557" i="18"/>
  <c r="D557" i="18"/>
  <c r="C557" i="18"/>
  <c r="B557" i="18"/>
  <c r="F66" i="18"/>
  <c r="D66" i="18"/>
  <c r="C66" i="18"/>
  <c r="B66" i="18"/>
  <c r="F493" i="18"/>
  <c r="D493" i="18"/>
  <c r="C493" i="18"/>
  <c r="B493" i="18"/>
  <c r="F276" i="18"/>
  <c r="D276" i="18"/>
  <c r="C276" i="18"/>
  <c r="B276" i="18"/>
  <c r="F383" i="18"/>
  <c r="D383" i="18"/>
  <c r="C383" i="18"/>
  <c r="B383" i="18"/>
  <c r="F448" i="18"/>
  <c r="D448" i="18"/>
  <c r="C448" i="18"/>
  <c r="B448" i="18"/>
  <c r="F910" i="18"/>
  <c r="D910" i="18"/>
  <c r="C910" i="18"/>
  <c r="B910" i="18"/>
  <c r="F386" i="18"/>
  <c r="D386" i="18"/>
  <c r="C386" i="18"/>
  <c r="B386" i="18"/>
  <c r="F182" i="18"/>
  <c r="D182" i="18"/>
  <c r="C182" i="18"/>
  <c r="B182" i="18"/>
  <c r="F922" i="18"/>
  <c r="D922" i="18"/>
  <c r="C922" i="18"/>
  <c r="B922" i="18"/>
  <c r="F429" i="18"/>
  <c r="D429" i="18"/>
  <c r="C429" i="18"/>
  <c r="B429" i="18"/>
  <c r="F38" i="18"/>
  <c r="D38" i="18"/>
  <c r="C38" i="18"/>
  <c r="B38" i="18"/>
  <c r="F148" i="18"/>
  <c r="D148" i="18"/>
  <c r="C148" i="18"/>
  <c r="B148" i="18"/>
  <c r="F241" i="18"/>
  <c r="D241" i="18"/>
  <c r="C241" i="18"/>
  <c r="B241" i="18"/>
  <c r="F274" i="18"/>
  <c r="D274" i="18"/>
  <c r="C274" i="18"/>
  <c r="B274" i="18"/>
  <c r="F414" i="18"/>
  <c r="D414" i="18"/>
  <c r="C414" i="18"/>
  <c r="B414" i="18"/>
  <c r="F523" i="18"/>
  <c r="D523" i="18"/>
  <c r="C523" i="18"/>
  <c r="B523" i="18"/>
  <c r="F451" i="18"/>
  <c r="D451" i="18"/>
  <c r="C451" i="18"/>
  <c r="B451" i="18"/>
  <c r="F307" i="18"/>
  <c r="D307" i="18"/>
  <c r="C307" i="18"/>
  <c r="B307" i="18"/>
  <c r="F403" i="18"/>
  <c r="D403" i="18"/>
  <c r="C403" i="18"/>
  <c r="B403" i="18"/>
  <c r="F121" i="18"/>
  <c r="D121" i="18"/>
  <c r="C121" i="18"/>
  <c r="B121" i="18"/>
  <c r="F550" i="18"/>
  <c r="D550" i="18"/>
  <c r="C550" i="18"/>
  <c r="B550" i="18"/>
  <c r="F930" i="18"/>
  <c r="D930" i="18"/>
  <c r="C930" i="18"/>
  <c r="B930" i="18"/>
  <c r="F892" i="18"/>
  <c r="D892" i="18"/>
  <c r="C892" i="18"/>
  <c r="B892" i="18"/>
  <c r="F491" i="18"/>
  <c r="D491" i="18"/>
  <c r="C491" i="18"/>
  <c r="B491" i="18"/>
  <c r="F452" i="18"/>
  <c r="D452" i="18"/>
  <c r="C452" i="18"/>
  <c r="B452" i="18"/>
  <c r="F477" i="18"/>
  <c r="D477" i="18"/>
  <c r="C477" i="18"/>
  <c r="B477" i="18"/>
  <c r="F433" i="18"/>
  <c r="D433" i="18"/>
  <c r="C433" i="18"/>
  <c r="B433" i="18"/>
  <c r="F503" i="18"/>
  <c r="D503" i="18"/>
  <c r="C503" i="18"/>
  <c r="B503" i="18"/>
  <c r="F374" i="18"/>
  <c r="D374" i="18"/>
  <c r="C374" i="18"/>
  <c r="B374" i="18"/>
  <c r="F556" i="18"/>
  <c r="D556" i="18"/>
  <c r="C556" i="18"/>
  <c r="B556" i="18"/>
  <c r="F924" i="18"/>
  <c r="D924" i="18"/>
  <c r="C924" i="18"/>
  <c r="B924" i="18"/>
  <c r="F874" i="18"/>
  <c r="D874" i="18"/>
  <c r="C874" i="18"/>
  <c r="B874" i="18"/>
  <c r="F415" i="18"/>
  <c r="D415" i="18"/>
  <c r="C415" i="18"/>
  <c r="B415" i="18"/>
  <c r="F143" i="18"/>
  <c r="D143" i="18"/>
  <c r="C143" i="18"/>
  <c r="B143" i="18"/>
  <c r="F879" i="18"/>
  <c r="D879" i="18"/>
  <c r="C879" i="18"/>
  <c r="B879" i="18"/>
  <c r="F255" i="18"/>
  <c r="D255" i="18"/>
  <c r="C255" i="18"/>
  <c r="B255" i="18"/>
  <c r="F352" i="18"/>
  <c r="D352" i="18"/>
  <c r="C352" i="18"/>
  <c r="B352" i="18"/>
  <c r="F917" i="18"/>
  <c r="D917" i="18"/>
  <c r="C917" i="18"/>
  <c r="B917" i="18"/>
  <c r="F453" i="18"/>
  <c r="D453" i="18"/>
  <c r="C453" i="18"/>
  <c r="B453" i="18"/>
  <c r="F511" i="18"/>
  <c r="D511" i="18"/>
  <c r="C511" i="18"/>
  <c r="B511" i="18"/>
  <c r="F459" i="18"/>
  <c r="D459" i="18"/>
  <c r="C459" i="18"/>
  <c r="B459" i="18"/>
  <c r="F416" i="18"/>
  <c r="D416" i="18"/>
  <c r="C416" i="18"/>
  <c r="B416" i="18"/>
  <c r="F231" i="18"/>
  <c r="D231" i="18"/>
  <c r="C231" i="18"/>
  <c r="B231" i="18"/>
  <c r="F454" i="18"/>
  <c r="D454" i="18"/>
  <c r="C454" i="18"/>
  <c r="B454" i="18"/>
  <c r="F529" i="18"/>
  <c r="D529" i="18"/>
  <c r="C529" i="18"/>
  <c r="B529" i="18"/>
  <c r="F563" i="18"/>
  <c r="D563" i="18"/>
  <c r="C563" i="18"/>
  <c r="B563" i="18"/>
  <c r="F296" i="18"/>
  <c r="D296" i="18"/>
  <c r="C296" i="18"/>
  <c r="B296" i="18"/>
  <c r="F218" i="18"/>
  <c r="D218" i="18"/>
  <c r="C218" i="18"/>
  <c r="B218" i="18"/>
  <c r="F311" i="18"/>
  <c r="D311" i="18"/>
  <c r="C311" i="18"/>
  <c r="B311" i="18"/>
  <c r="F189" i="18"/>
  <c r="D189" i="18"/>
  <c r="C189" i="18"/>
  <c r="B189" i="18"/>
  <c r="F413" i="18"/>
  <c r="D413" i="18"/>
  <c r="C413" i="18"/>
  <c r="B413" i="18"/>
  <c r="F488" i="18"/>
  <c r="D488" i="18"/>
  <c r="C488" i="18"/>
  <c r="B488" i="18"/>
  <c r="F548" i="18"/>
  <c r="D548" i="18"/>
  <c r="C548" i="18"/>
  <c r="B548" i="18"/>
  <c r="F480" i="18"/>
  <c r="D480" i="18"/>
  <c r="C480" i="18"/>
  <c r="B480" i="18"/>
  <c r="F69" i="18"/>
  <c r="D69" i="18"/>
  <c r="C69" i="18"/>
  <c r="B69" i="18"/>
  <c r="F335" i="18"/>
  <c r="D335" i="18"/>
  <c r="C335" i="18"/>
  <c r="B335" i="18"/>
  <c r="F369" i="18"/>
  <c r="D369" i="18"/>
  <c r="C369" i="18"/>
  <c r="B369" i="18"/>
  <c r="F298" i="18"/>
  <c r="D298" i="18"/>
  <c r="C298" i="18"/>
  <c r="B298" i="18"/>
  <c r="F355" i="18"/>
  <c r="D355" i="18"/>
  <c r="C355" i="18"/>
  <c r="B355" i="18"/>
  <c r="F417" i="18"/>
  <c r="D417" i="18"/>
  <c r="C417" i="18"/>
  <c r="B417" i="18"/>
  <c r="F411" i="18"/>
  <c r="D411" i="18"/>
  <c r="C411" i="18"/>
  <c r="B411" i="18"/>
  <c r="F437" i="18"/>
  <c r="D437" i="18"/>
  <c r="C437" i="18"/>
  <c r="B437" i="18"/>
  <c r="F313" i="18"/>
  <c r="D313" i="18"/>
  <c r="C313" i="18"/>
  <c r="B313" i="18"/>
  <c r="F424" i="18"/>
  <c r="D424" i="18"/>
  <c r="C424" i="18"/>
  <c r="B424" i="18"/>
  <c r="F547" i="18"/>
  <c r="D547" i="18"/>
  <c r="C547" i="18"/>
  <c r="B547" i="18"/>
  <c r="F304" i="18"/>
  <c r="D304" i="18"/>
  <c r="C304" i="18"/>
  <c r="B304" i="18"/>
  <c r="F215" i="18"/>
  <c r="D215" i="18"/>
  <c r="C215" i="18"/>
  <c r="B215" i="18"/>
  <c r="F406" i="18"/>
  <c r="D406" i="18"/>
  <c r="C406" i="18"/>
  <c r="B406" i="18"/>
  <c r="F489" i="18"/>
  <c r="D489" i="18"/>
  <c r="C489" i="18"/>
  <c r="B489" i="18"/>
  <c r="F329" i="18"/>
  <c r="D329" i="18"/>
  <c r="C329" i="18"/>
  <c r="B329" i="18"/>
  <c r="F363" i="18"/>
  <c r="D363" i="18"/>
  <c r="C363" i="18"/>
  <c r="B363" i="18"/>
  <c r="F870" i="18"/>
  <c r="D870" i="18"/>
  <c r="C870" i="18"/>
  <c r="B870" i="18"/>
  <c r="F151" i="18"/>
  <c r="D151" i="18"/>
  <c r="C151" i="18"/>
  <c r="B151" i="18"/>
  <c r="F77" i="18"/>
  <c r="D77" i="18"/>
  <c r="C77" i="18"/>
  <c r="B77" i="18"/>
  <c r="F476" i="18"/>
  <c r="D476" i="18"/>
  <c r="C476" i="18"/>
  <c r="B476" i="18"/>
  <c r="F449" i="18"/>
  <c r="D449" i="18"/>
  <c r="C449" i="18"/>
  <c r="B449" i="18"/>
  <c r="F470" i="18"/>
  <c r="D470" i="18"/>
  <c r="C470" i="18"/>
  <c r="B470" i="18"/>
  <c r="F51" i="18"/>
  <c r="D51" i="18"/>
  <c r="C51" i="18"/>
  <c r="B51" i="18"/>
  <c r="F217" i="18"/>
  <c r="D217" i="18"/>
  <c r="C217" i="18"/>
  <c r="B217" i="18"/>
  <c r="F911" i="18"/>
  <c r="D911" i="18"/>
  <c r="C911" i="18"/>
  <c r="B911" i="18"/>
  <c r="F312" i="18"/>
  <c r="D312" i="18"/>
  <c r="C312" i="18"/>
  <c r="B312" i="18"/>
  <c r="F532" i="18"/>
  <c r="D532" i="18"/>
  <c r="C532" i="18"/>
  <c r="B532" i="18"/>
  <c r="F506" i="18"/>
  <c r="D506" i="18"/>
  <c r="C506" i="18"/>
  <c r="B506" i="18"/>
  <c r="F291" i="18"/>
  <c r="D291" i="18"/>
  <c r="C291" i="18"/>
  <c r="B291" i="18"/>
  <c r="F862" i="18"/>
  <c r="D862" i="18"/>
  <c r="C862" i="18"/>
  <c r="B862" i="18"/>
  <c r="F173" i="18"/>
  <c r="D173" i="18"/>
  <c r="C173" i="18"/>
  <c r="B173" i="18"/>
  <c r="F245" i="18"/>
  <c r="D245" i="18"/>
  <c r="C245" i="18"/>
  <c r="B245" i="18"/>
  <c r="F206" i="18"/>
  <c r="D206" i="18"/>
  <c r="C206" i="18"/>
  <c r="B206" i="18"/>
  <c r="F404" i="18"/>
  <c r="D404" i="18"/>
  <c r="C404" i="18"/>
  <c r="B404" i="18"/>
  <c r="F533" i="18"/>
  <c r="D533" i="18"/>
  <c r="C533" i="18"/>
  <c r="B533" i="18"/>
  <c r="F500" i="18"/>
  <c r="D500" i="18"/>
  <c r="C500" i="18"/>
  <c r="B500" i="18"/>
  <c r="F520" i="18"/>
  <c r="D520" i="18"/>
  <c r="C520" i="18"/>
  <c r="B520" i="18"/>
  <c r="F919" i="18"/>
  <c r="D919" i="18"/>
  <c r="C919" i="18"/>
  <c r="B919" i="18"/>
  <c r="F521" i="18"/>
  <c r="D521" i="18"/>
  <c r="C521" i="18"/>
  <c r="B521" i="18"/>
  <c r="F516" i="18"/>
  <c r="D516" i="18"/>
  <c r="C516" i="18"/>
  <c r="B516" i="18"/>
  <c r="F339" i="18"/>
  <c r="D339" i="18"/>
  <c r="C339" i="18"/>
  <c r="B339" i="18"/>
  <c r="F410" i="18"/>
  <c r="D410" i="18"/>
  <c r="C410" i="18"/>
  <c r="B410" i="18"/>
  <c r="F466" i="18"/>
  <c r="D466" i="18"/>
  <c r="C466" i="18"/>
  <c r="B466" i="18"/>
  <c r="F468" i="18"/>
  <c r="D468" i="18"/>
  <c r="C468" i="18"/>
  <c r="B468" i="18"/>
  <c r="F551" i="18"/>
  <c r="D551" i="18"/>
  <c r="C551" i="18"/>
  <c r="B551" i="18"/>
  <c r="F445" i="18"/>
  <c r="D445" i="18"/>
  <c r="C445" i="18"/>
  <c r="B445" i="18"/>
  <c r="F474" i="18"/>
  <c r="D474" i="18"/>
  <c r="C474" i="18"/>
  <c r="B474" i="18"/>
  <c r="F530" i="18"/>
  <c r="D530" i="18"/>
  <c r="C530" i="18"/>
  <c r="B530" i="18"/>
  <c r="F426" i="18"/>
  <c r="D426" i="18"/>
  <c r="C426" i="18"/>
  <c r="B426" i="18"/>
  <c r="F156" i="18"/>
  <c r="D156" i="18"/>
  <c r="C156" i="18"/>
  <c r="B156" i="18"/>
  <c r="F316" i="18"/>
  <c r="D316" i="18"/>
  <c r="C316" i="18"/>
  <c r="B316" i="18"/>
  <c r="F524" i="18"/>
  <c r="D524" i="18"/>
  <c r="C524" i="18"/>
  <c r="B524" i="18"/>
  <c r="F230" i="18"/>
  <c r="D230" i="18"/>
  <c r="C230" i="18"/>
  <c r="B230" i="18"/>
  <c r="F512" i="18"/>
  <c r="D512" i="18"/>
  <c r="C512" i="18"/>
  <c r="B512" i="18"/>
  <c r="F558" i="18"/>
  <c r="D558" i="18"/>
  <c r="C558" i="18"/>
  <c r="B558" i="18"/>
  <c r="F62" i="18"/>
  <c r="D62" i="18"/>
  <c r="C62" i="18"/>
  <c r="B62" i="18"/>
  <c r="F308" i="18"/>
  <c r="D308" i="18"/>
  <c r="C308" i="18"/>
  <c r="B308" i="18"/>
  <c r="F435" i="18"/>
  <c r="D435" i="18"/>
  <c r="C435" i="18"/>
  <c r="B435" i="18"/>
  <c r="F367" i="18"/>
  <c r="D367" i="18"/>
  <c r="C367" i="18"/>
  <c r="B367" i="18"/>
  <c r="F479" i="18"/>
  <c r="D479" i="18"/>
  <c r="C479" i="18"/>
  <c r="B479" i="18"/>
  <c r="F384" i="18"/>
  <c r="D384" i="18"/>
  <c r="C384" i="18"/>
  <c r="B384" i="18"/>
  <c r="F490" i="18"/>
  <c r="D490" i="18"/>
  <c r="C490" i="18"/>
  <c r="B490" i="18"/>
  <c r="F540" i="18"/>
  <c r="D540" i="18"/>
  <c r="C540" i="18"/>
  <c r="B540" i="18"/>
  <c r="F327" i="18"/>
  <c r="D327" i="18"/>
  <c r="C327" i="18"/>
  <c r="B327" i="18"/>
  <c r="F522" i="18"/>
  <c r="D522" i="18"/>
  <c r="C522" i="18"/>
  <c r="B522" i="18"/>
  <c r="F860" i="18"/>
  <c r="D860" i="18"/>
  <c r="C860" i="18"/>
  <c r="B860" i="18"/>
  <c r="F315" i="18"/>
  <c r="D315" i="18"/>
  <c r="C315" i="18"/>
  <c r="B315" i="18"/>
  <c r="F92" i="18"/>
  <c r="D92" i="18"/>
  <c r="C92" i="18"/>
  <c r="B92" i="18"/>
  <c r="F560" i="18"/>
  <c r="D560" i="18"/>
  <c r="C560" i="18"/>
  <c r="B560" i="18"/>
  <c r="F430" i="18"/>
  <c r="D430" i="18"/>
  <c r="C430" i="18"/>
  <c r="B430" i="18"/>
  <c r="F421" i="18"/>
  <c r="D421" i="18"/>
  <c r="C421" i="18"/>
  <c r="B421" i="18"/>
  <c r="F495" i="18"/>
  <c r="D495" i="18"/>
  <c r="C495" i="18"/>
  <c r="B495" i="18"/>
  <c r="F138" i="18"/>
  <c r="D138" i="18"/>
  <c r="C138" i="18"/>
  <c r="B138" i="18"/>
  <c r="F539" i="18"/>
  <c r="D539" i="18"/>
  <c r="C539" i="18"/>
  <c r="B539" i="18"/>
  <c r="F902" i="18"/>
  <c r="D902" i="18"/>
  <c r="C902" i="18"/>
  <c r="B902" i="18"/>
  <c r="F455" i="18"/>
  <c r="D455" i="18"/>
  <c r="C455" i="18"/>
  <c r="B455" i="18"/>
  <c r="F481" i="18"/>
  <c r="D481" i="18"/>
  <c r="C481" i="18"/>
  <c r="B481" i="18"/>
  <c r="F553" i="18"/>
  <c r="D553" i="18"/>
  <c r="C553" i="18"/>
  <c r="B553" i="18"/>
  <c r="F310" i="18"/>
  <c r="D310" i="18"/>
  <c r="C310" i="18"/>
  <c r="B310" i="18"/>
  <c r="F554" i="18"/>
  <c r="D554" i="18"/>
  <c r="C554" i="18"/>
  <c r="B554" i="18"/>
  <c r="F350" i="18"/>
  <c r="D350" i="18"/>
  <c r="C350" i="18"/>
  <c r="B350" i="18"/>
  <c r="F915" i="18"/>
  <c r="D915" i="18"/>
  <c r="C915" i="18"/>
  <c r="B915" i="18"/>
  <c r="F341" i="18"/>
  <c r="D341" i="18"/>
  <c r="C341" i="18"/>
  <c r="B341" i="18"/>
  <c r="F196" i="18"/>
  <c r="D196" i="18"/>
  <c r="C196" i="18"/>
  <c r="B196" i="18"/>
  <c r="F505" i="18"/>
  <c r="D505" i="18"/>
  <c r="C505" i="18"/>
  <c r="B505" i="18"/>
  <c r="F377" i="18"/>
  <c r="D377" i="18"/>
  <c r="C377" i="18"/>
  <c r="B377" i="18"/>
  <c r="F546" i="18"/>
  <c r="D546" i="18"/>
  <c r="C546" i="18"/>
  <c r="B546" i="18"/>
  <c r="F405" i="18"/>
  <c r="D405" i="18"/>
  <c r="C405" i="18"/>
  <c r="B405" i="18"/>
  <c r="F93" i="18"/>
  <c r="D93" i="18"/>
  <c r="C93" i="18"/>
  <c r="B93" i="18"/>
  <c r="F253" i="18"/>
  <c r="D253" i="18"/>
  <c r="C253" i="18"/>
  <c r="B253" i="18"/>
  <c r="F321" i="18"/>
  <c r="D321" i="18"/>
  <c r="C321" i="18"/>
  <c r="B321" i="18"/>
  <c r="F446" i="18"/>
  <c r="D446" i="18"/>
  <c r="C446" i="18"/>
  <c r="B446" i="18"/>
  <c r="F519" i="18"/>
  <c r="D519" i="18"/>
  <c r="C519" i="18"/>
  <c r="B519" i="18"/>
  <c r="F492" i="18"/>
  <c r="D492" i="18"/>
  <c r="C492" i="18"/>
  <c r="B492" i="18"/>
  <c r="F47" i="18"/>
  <c r="D47" i="18"/>
  <c r="C47" i="18"/>
  <c r="B47" i="18"/>
  <c r="F428" i="18"/>
  <c r="D428" i="18"/>
  <c r="C428" i="18"/>
  <c r="B428" i="18"/>
  <c r="F7" i="18"/>
  <c r="D7" i="18"/>
  <c r="C7" i="18"/>
  <c r="B7" i="18"/>
  <c r="F485" i="18"/>
  <c r="D485" i="18"/>
  <c r="C485" i="18"/>
  <c r="B485" i="18"/>
  <c r="F928" i="18"/>
  <c r="D928" i="18"/>
  <c r="C928" i="18"/>
  <c r="B928" i="18"/>
  <c r="F59" i="18"/>
  <c r="D59" i="18"/>
  <c r="C59" i="18"/>
  <c r="B59" i="18"/>
  <c r="F320" i="18"/>
  <c r="D320" i="18"/>
  <c r="C320" i="18"/>
  <c r="B320" i="18"/>
  <c r="F499" i="18"/>
  <c r="D499" i="18"/>
  <c r="C499" i="18"/>
  <c r="B499" i="18"/>
  <c r="F40" i="18"/>
  <c r="D40" i="18"/>
  <c r="C40" i="18"/>
  <c r="B40" i="18"/>
  <c r="F237" i="18"/>
  <c r="D237" i="18"/>
  <c r="C237" i="18"/>
  <c r="B237" i="18"/>
  <c r="F104" i="18"/>
  <c r="D104" i="18"/>
  <c r="C104" i="18"/>
  <c r="B104" i="18"/>
  <c r="F955" i="18"/>
  <c r="D955" i="18"/>
  <c r="C955" i="18"/>
  <c r="B955" i="18"/>
  <c r="F234" i="18"/>
  <c r="D234" i="18"/>
  <c r="C234" i="18"/>
  <c r="B234" i="18"/>
  <c r="F223" i="18"/>
  <c r="D223" i="18"/>
  <c r="C223" i="18"/>
  <c r="B223" i="18"/>
  <c r="F483" i="18"/>
  <c r="D483" i="18"/>
  <c r="C483" i="18"/>
  <c r="B483" i="18"/>
  <c r="F365" i="18"/>
  <c r="D365" i="18"/>
  <c r="C365" i="18"/>
  <c r="B365" i="18"/>
  <c r="F447" i="18"/>
  <c r="D447" i="18"/>
  <c r="C447" i="18"/>
  <c r="B447" i="18"/>
  <c r="F54" i="18"/>
  <c r="D54" i="18"/>
  <c r="C54" i="18"/>
  <c r="B54" i="18"/>
  <c r="F515" i="18"/>
  <c r="D515" i="18"/>
  <c r="C515" i="18"/>
  <c r="B515" i="18"/>
  <c r="F884" i="18"/>
  <c r="D884" i="18"/>
  <c r="C884" i="18"/>
  <c r="B884" i="18"/>
  <c r="F176" i="18"/>
  <c r="D176" i="18"/>
  <c r="C176" i="18"/>
  <c r="B176" i="18"/>
  <c r="F57" i="18"/>
  <c r="D57" i="18"/>
  <c r="C57" i="18"/>
  <c r="B57" i="18"/>
  <c r="F531" i="18"/>
  <c r="D531" i="18"/>
  <c r="C531" i="18"/>
  <c r="B531" i="18"/>
  <c r="F457" i="18"/>
  <c r="D457" i="18"/>
  <c r="C457" i="18"/>
  <c r="B457" i="18"/>
  <c r="F458" i="18"/>
  <c r="D458" i="18"/>
  <c r="C458" i="18"/>
  <c r="B458" i="18"/>
  <c r="F498" i="18"/>
  <c r="D498" i="18"/>
  <c r="C498" i="18"/>
  <c r="B498" i="18"/>
  <c r="F861" i="18"/>
  <c r="D861" i="18"/>
  <c r="C861" i="18"/>
  <c r="B861" i="18"/>
  <c r="F876" i="18"/>
  <c r="D876" i="18"/>
  <c r="C876" i="18"/>
  <c r="B876" i="18"/>
  <c r="F418" i="18"/>
  <c r="D418" i="18"/>
  <c r="C418" i="18"/>
  <c r="B418" i="18"/>
  <c r="F201" i="18"/>
  <c r="D201" i="18"/>
  <c r="C201" i="18"/>
  <c r="B201" i="18"/>
  <c r="F261" i="18"/>
  <c r="D261" i="18"/>
  <c r="C261" i="18"/>
  <c r="B261" i="18"/>
  <c r="F869" i="18"/>
  <c r="D869" i="18"/>
  <c r="C869" i="18"/>
  <c r="B869" i="18"/>
  <c r="F101" i="18"/>
  <c r="D101" i="18"/>
  <c r="C101" i="18"/>
  <c r="B101" i="18"/>
  <c r="F526" i="18"/>
  <c r="D526" i="18"/>
  <c r="C526" i="18"/>
  <c r="B526" i="18"/>
  <c r="F941" i="18"/>
  <c r="D941" i="18"/>
  <c r="C941" i="18"/>
  <c r="B941" i="18"/>
  <c r="F408" i="18"/>
  <c r="D408" i="18"/>
  <c r="C408" i="18"/>
  <c r="B408" i="18"/>
  <c r="F883" i="18"/>
  <c r="D883" i="18"/>
  <c r="C883" i="18"/>
  <c r="B883" i="18"/>
  <c r="F248" i="18"/>
  <c r="D248" i="18"/>
  <c r="C248" i="18"/>
  <c r="B248" i="18"/>
  <c r="F105" i="18"/>
  <c r="D105" i="18"/>
  <c r="C105" i="18"/>
  <c r="B105" i="18"/>
  <c r="F431" i="18"/>
  <c r="D431" i="18"/>
  <c r="C431" i="18"/>
  <c r="B431" i="18"/>
  <c r="F442" i="18"/>
  <c r="D442" i="18"/>
  <c r="C442" i="18"/>
  <c r="B442" i="18"/>
  <c r="F518" i="18"/>
  <c r="D518" i="18"/>
  <c r="C518" i="18"/>
  <c r="B518" i="18"/>
  <c r="F85" i="18"/>
  <c r="D85" i="18"/>
  <c r="C85" i="18"/>
  <c r="B85" i="18"/>
  <c r="F494" i="18"/>
  <c r="D494" i="18"/>
  <c r="C494" i="18"/>
  <c r="B494" i="18"/>
  <c r="F443" i="18"/>
  <c r="D443" i="18"/>
  <c r="C443" i="18"/>
  <c r="B443" i="18"/>
  <c r="F555" i="18"/>
  <c r="D555" i="18"/>
  <c r="C555" i="18"/>
  <c r="B555" i="18"/>
  <c r="F456" i="18"/>
  <c r="D456" i="18"/>
  <c r="C456" i="18"/>
  <c r="B456" i="18"/>
  <c r="F509" i="18"/>
  <c r="D509" i="18"/>
  <c r="C509" i="18"/>
  <c r="B509" i="18"/>
  <c r="F460" i="18"/>
  <c r="D460" i="18"/>
  <c r="C460" i="18"/>
  <c r="B460" i="18"/>
  <c r="F330" i="18"/>
  <c r="D330" i="18"/>
  <c r="C330" i="18"/>
  <c r="B330" i="18"/>
  <c r="F166" i="18"/>
  <c r="D166" i="18"/>
  <c r="C166" i="18"/>
  <c r="B166" i="18"/>
  <c r="F467" i="18"/>
  <c r="D467" i="18"/>
  <c r="C467" i="18"/>
  <c r="B467" i="18"/>
  <c r="F409" i="18"/>
  <c r="D409" i="18"/>
  <c r="C409" i="18"/>
  <c r="B409" i="18"/>
  <c r="F240" i="18"/>
  <c r="D240" i="18"/>
  <c r="C240" i="18"/>
  <c r="B240" i="18"/>
  <c r="F277" i="18"/>
  <c r="D277" i="18"/>
  <c r="C277" i="18"/>
  <c r="B277" i="18"/>
  <c r="F425" i="18"/>
  <c r="D425" i="18"/>
  <c r="C425" i="18"/>
  <c r="B425" i="18"/>
  <c r="F475" i="18"/>
  <c r="D475" i="18"/>
  <c r="C475" i="18"/>
  <c r="B475" i="18"/>
  <c r="F473" i="18"/>
  <c r="D473" i="18"/>
  <c r="C473" i="18"/>
  <c r="B473" i="18"/>
  <c r="F282" i="18"/>
  <c r="D282" i="18"/>
  <c r="C282" i="18"/>
  <c r="B282" i="18"/>
  <c r="F894" i="18"/>
  <c r="D894" i="18"/>
  <c r="C894" i="18"/>
  <c r="B894" i="18"/>
  <c r="F478" i="18"/>
  <c r="D478" i="18"/>
  <c r="C478" i="18"/>
  <c r="B478" i="18"/>
  <c r="F16" i="18"/>
  <c r="D16" i="18"/>
  <c r="C16" i="18"/>
  <c r="B16" i="18"/>
  <c r="F527" i="18"/>
  <c r="D527" i="18"/>
  <c r="C527" i="18"/>
  <c r="B527" i="18"/>
  <c r="F914" i="18"/>
  <c r="D914" i="18"/>
  <c r="C914" i="18"/>
  <c r="B914" i="18"/>
  <c r="F504" i="18"/>
  <c r="D504" i="18"/>
  <c r="C504" i="18"/>
  <c r="B504" i="18"/>
  <c r="P204" i="18" l="1"/>
  <c r="P157" i="18"/>
  <c r="Q788" i="18"/>
  <c r="U190" i="18"/>
  <c r="Q865" i="18"/>
  <c r="Q188" i="18"/>
  <c r="Q792" i="18"/>
  <c r="V74" i="18"/>
  <c r="Q74" i="18"/>
  <c r="V120" i="18"/>
  <c r="Q120" i="18"/>
  <c r="V888" i="18"/>
  <c r="Q888" i="18"/>
  <c r="Q190" i="18"/>
  <c r="V190" i="18"/>
  <c r="P605" i="18"/>
  <c r="U605" i="18"/>
  <c r="P262" i="18"/>
  <c r="U262" i="18"/>
  <c r="U361" i="18"/>
  <c r="P361" i="18"/>
  <c r="P812" i="18"/>
  <c r="U812" i="18"/>
  <c r="Q612" i="18"/>
  <c r="V612" i="18"/>
  <c r="V792" i="18"/>
  <c r="V605" i="18"/>
  <c r="Q605" i="18"/>
  <c r="Q877" i="18"/>
  <c r="V877" i="18"/>
  <c r="V188" i="18"/>
  <c r="U888" i="18"/>
  <c r="P888" i="18"/>
  <c r="U74" i="18"/>
  <c r="P74" i="18"/>
  <c r="P792" i="18"/>
  <c r="U792" i="18"/>
  <c r="P120" i="18"/>
  <c r="U120" i="18"/>
  <c r="Q812" i="18"/>
  <c r="V812" i="18"/>
  <c r="V559" i="18"/>
  <c r="Q559" i="18"/>
  <c r="Q469" i="18"/>
  <c r="U612" i="18"/>
  <c r="P612" i="18"/>
  <c r="P190" i="18"/>
  <c r="U877" i="18"/>
  <c r="P877" i="18"/>
  <c r="P469" i="18"/>
  <c r="U469" i="18"/>
  <c r="W469" i="18" s="1"/>
  <c r="V361" i="18"/>
  <c r="W361" i="18" s="1"/>
  <c r="Q361" i="18"/>
  <c r="V865" i="18"/>
  <c r="V262" i="18"/>
  <c r="Q262" i="18"/>
  <c r="Q791" i="18"/>
  <c r="V791" i="18"/>
  <c r="U865" i="18"/>
  <c r="P865" i="18"/>
  <c r="U791" i="18"/>
  <c r="P791" i="18"/>
  <c r="U188" i="18"/>
  <c r="P188" i="18"/>
  <c r="U559" i="18"/>
  <c r="P559" i="18"/>
  <c r="Q49" i="18"/>
  <c r="U583" i="18"/>
  <c r="P572" i="18"/>
  <c r="U565" i="18"/>
  <c r="P565" i="18"/>
  <c r="P132" i="18"/>
  <c r="U132" i="18"/>
  <c r="U257" i="18"/>
  <c r="P257" i="18"/>
  <c r="U395" i="18"/>
  <c r="P395" i="18"/>
  <c r="U561" i="18"/>
  <c r="P561" i="18"/>
  <c r="U764" i="18"/>
  <c r="P764" i="18"/>
  <c r="P636" i="18"/>
  <c r="U636" i="18"/>
  <c r="P858" i="18"/>
  <c r="U858" i="18"/>
  <c r="P622" i="18"/>
  <c r="U622" i="18"/>
  <c r="P562" i="18"/>
  <c r="U562" i="18"/>
  <c r="U705" i="18"/>
  <c r="P705" i="18"/>
  <c r="P575" i="18"/>
  <c r="U575" i="18"/>
  <c r="U210" i="18"/>
  <c r="P210" i="18"/>
  <c r="P163" i="18"/>
  <c r="U163" i="18"/>
  <c r="P462" i="18"/>
  <c r="U462" i="18"/>
  <c r="U508" i="18"/>
  <c r="P508" i="18"/>
  <c r="P122" i="18"/>
  <c r="U122" i="18"/>
  <c r="P419" i="18"/>
  <c r="U419" i="18"/>
  <c r="P375" i="18"/>
  <c r="U375" i="18"/>
  <c r="U564" i="18"/>
  <c r="P564" i="18"/>
  <c r="U806" i="18"/>
  <c r="P806" i="18"/>
  <c r="P583" i="18"/>
  <c r="Q132" i="18"/>
  <c r="V132" i="18"/>
  <c r="V257" i="18"/>
  <c r="Q257" i="18"/>
  <c r="Q191" i="18"/>
  <c r="V191" i="18"/>
  <c r="Q565" i="18"/>
  <c r="V565" i="18"/>
  <c r="V622" i="18"/>
  <c r="Q622" i="18"/>
  <c r="V881" i="18"/>
  <c r="Q881" i="18"/>
  <c r="Q726" i="18"/>
  <c r="V726" i="18"/>
  <c r="Q236" i="18"/>
  <c r="V236" i="18"/>
  <c r="Q596" i="18"/>
  <c r="V596" i="18"/>
  <c r="V705" i="18"/>
  <c r="Q705" i="18"/>
  <c r="Q128" i="18"/>
  <c r="V128" i="18"/>
  <c r="V250" i="18"/>
  <c r="Q250" i="18"/>
  <c r="Q82" i="18"/>
  <c r="V82" i="18"/>
  <c r="V571" i="18"/>
  <c r="Q571" i="18"/>
  <c r="V210" i="18"/>
  <c r="Q210" i="18"/>
  <c r="Q163" i="18"/>
  <c r="V163" i="18"/>
  <c r="V63" i="18"/>
  <c r="Q63" i="18"/>
  <c r="V942" i="18"/>
  <c r="Q942" i="18"/>
  <c r="V788" i="18"/>
  <c r="V590" i="18"/>
  <c r="Q590" i="18"/>
  <c r="Q545" i="18"/>
  <c r="V545" i="18"/>
  <c r="V486" i="18"/>
  <c r="Q486" i="18"/>
  <c r="P939" i="18"/>
  <c r="U939" i="18"/>
  <c r="P193" i="18"/>
  <c r="U193" i="18"/>
  <c r="P502" i="18"/>
  <c r="U502" i="18"/>
  <c r="P867" i="18"/>
  <c r="U867" i="18"/>
  <c r="U236" i="18"/>
  <c r="P236" i="18"/>
  <c r="U371" i="18"/>
  <c r="P371" i="18"/>
  <c r="U726" i="18"/>
  <c r="P726" i="18"/>
  <c r="P678" i="18"/>
  <c r="U678" i="18"/>
  <c r="P534" i="18"/>
  <c r="U534" i="18"/>
  <c r="U664" i="18"/>
  <c r="P664" i="18"/>
  <c r="P934" i="18"/>
  <c r="U934" i="18"/>
  <c r="U507" i="18"/>
  <c r="P507" i="18"/>
  <c r="P590" i="18"/>
  <c r="U590" i="18"/>
  <c r="U545" i="18"/>
  <c r="P545" i="18"/>
  <c r="U727" i="18"/>
  <c r="P727" i="18"/>
  <c r="U768" i="18"/>
  <c r="P768" i="18"/>
  <c r="U34" i="18"/>
  <c r="P34" i="18"/>
  <c r="U82" i="18"/>
  <c r="P82" i="18"/>
  <c r="U370" i="18"/>
  <c r="P370" i="18"/>
  <c r="U246" i="18"/>
  <c r="P246" i="18"/>
  <c r="U572" i="18"/>
  <c r="P202" i="18"/>
  <c r="U202" i="18"/>
  <c r="Q502" i="18"/>
  <c r="V502" i="18"/>
  <c r="V193" i="18"/>
  <c r="Q193" i="18"/>
  <c r="Q323" i="18"/>
  <c r="V323" i="18"/>
  <c r="V39" i="18"/>
  <c r="Q39" i="18"/>
  <c r="Q725" i="18"/>
  <c r="V725" i="18"/>
  <c r="Q768" i="18"/>
  <c r="V768" i="18"/>
  <c r="V471" i="18"/>
  <c r="Q471" i="18"/>
  <c r="V627" i="18"/>
  <c r="Q627" i="18"/>
  <c r="V507" i="18"/>
  <c r="Q507" i="18"/>
  <c r="V544" i="18"/>
  <c r="Q544" i="18"/>
  <c r="Q678" i="18"/>
  <c r="V678" i="18"/>
  <c r="V575" i="18"/>
  <c r="Q575" i="18"/>
  <c r="V122" i="18"/>
  <c r="W122" i="18" s="1"/>
  <c r="Q122" i="18"/>
  <c r="Q34" i="18"/>
  <c r="V34" i="18"/>
  <c r="V306" i="18"/>
  <c r="Q306" i="18"/>
  <c r="V572" i="18"/>
  <c r="Q572" i="18"/>
  <c r="V279" i="18"/>
  <c r="Q279" i="18"/>
  <c r="V561" i="18"/>
  <c r="Q561" i="18"/>
  <c r="V616" i="18"/>
  <c r="Q616" i="18"/>
  <c r="V787" i="18"/>
  <c r="Q787" i="18"/>
  <c r="V419" i="18"/>
  <c r="Q419" i="18"/>
  <c r="V202" i="18"/>
  <c r="Q202" i="18"/>
  <c r="Q394" i="18"/>
  <c r="V394" i="18"/>
  <c r="P596" i="18"/>
  <c r="U596" i="18"/>
  <c r="P436" i="18"/>
  <c r="U436" i="18"/>
  <c r="U487" i="18"/>
  <c r="P487" i="18"/>
  <c r="P627" i="18"/>
  <c r="U627" i="18"/>
  <c r="U643" i="18"/>
  <c r="P643" i="18"/>
  <c r="U881" i="18"/>
  <c r="P881" i="18"/>
  <c r="P72" i="18"/>
  <c r="U72" i="18"/>
  <c r="U510" i="18"/>
  <c r="P510" i="18"/>
  <c r="P303" i="18"/>
  <c r="U303" i="18"/>
  <c r="U233" i="18"/>
  <c r="P233" i="18"/>
  <c r="U537" i="18"/>
  <c r="P537" i="18"/>
  <c r="U942" i="18"/>
  <c r="W942" i="18" s="1"/>
  <c r="P942" i="18"/>
  <c r="P396" i="18"/>
  <c r="U396" i="18"/>
  <c r="U39" i="18"/>
  <c r="P39" i="18"/>
  <c r="U587" i="18"/>
  <c r="P587" i="18"/>
  <c r="P571" i="18"/>
  <c r="U571" i="18"/>
  <c r="P708" i="18"/>
  <c r="U708" i="18"/>
  <c r="U49" i="18"/>
  <c r="P49" i="18"/>
  <c r="U868" i="18"/>
  <c r="P868" i="18"/>
  <c r="U250" i="18"/>
  <c r="P250" i="18"/>
  <c r="P482" i="18"/>
  <c r="U482" i="18"/>
  <c r="P486" i="18"/>
  <c r="U486" i="18"/>
  <c r="V487" i="18"/>
  <c r="W487" i="18" s="1"/>
  <c r="Q487" i="18"/>
  <c r="Q436" i="18"/>
  <c r="V436" i="18"/>
  <c r="Q534" i="18"/>
  <c r="V534" i="18"/>
  <c r="V371" i="18"/>
  <c r="Q371" i="18"/>
  <c r="Q525" i="18"/>
  <c r="V525" i="18"/>
  <c r="V764" i="18"/>
  <c r="Q764" i="18"/>
  <c r="Q72" i="18"/>
  <c r="V72" i="18"/>
  <c r="V537" i="18"/>
  <c r="Q537" i="18"/>
  <c r="V94" i="18"/>
  <c r="Q94" i="18"/>
  <c r="Q636" i="18"/>
  <c r="V636" i="18"/>
  <c r="Q510" i="18"/>
  <c r="V510" i="18"/>
  <c r="V303" i="18"/>
  <c r="Q303" i="18"/>
  <c r="Q806" i="18"/>
  <c r="V806" i="18"/>
  <c r="V396" i="18"/>
  <c r="Q396" i="18"/>
  <c r="V370" i="18"/>
  <c r="Q370" i="18"/>
  <c r="V646" i="18"/>
  <c r="Q646" i="18"/>
  <c r="Q528" i="18"/>
  <c r="V528" i="18"/>
  <c r="V868" i="18"/>
  <c r="Q868" i="18"/>
  <c r="Q246" i="18"/>
  <c r="V246" i="18"/>
  <c r="V562" i="18"/>
  <c r="Q562" i="18"/>
  <c r="V482" i="18"/>
  <c r="Q482" i="18"/>
  <c r="V711" i="18"/>
  <c r="Q711" i="18"/>
  <c r="U903" i="18"/>
  <c r="P903" i="18"/>
  <c r="U293" i="18"/>
  <c r="P293" i="18"/>
  <c r="U272" i="18"/>
  <c r="P272" i="18"/>
  <c r="U544" i="18"/>
  <c r="P544" i="18"/>
  <c r="P525" i="18"/>
  <c r="U525" i="18"/>
  <c r="U94" i="18"/>
  <c r="P94" i="18"/>
  <c r="P725" i="18"/>
  <c r="U725" i="18"/>
  <c r="U323" i="18"/>
  <c r="P323" i="18"/>
  <c r="U616" i="18"/>
  <c r="P616" i="18"/>
  <c r="U191" i="18"/>
  <c r="P191" i="18"/>
  <c r="U471" i="18"/>
  <c r="P471" i="18"/>
  <c r="P128" i="18"/>
  <c r="U128" i="18"/>
  <c r="U63" i="18"/>
  <c r="P63" i="18"/>
  <c r="P788" i="18"/>
  <c r="U788" i="18"/>
  <c r="P787" i="18"/>
  <c r="U787" i="18"/>
  <c r="P394" i="18"/>
  <c r="U394" i="18"/>
  <c r="U306" i="18"/>
  <c r="P306" i="18"/>
  <c r="P543" i="18"/>
  <c r="U543" i="18"/>
  <c r="U528" i="18"/>
  <c r="P528" i="18"/>
  <c r="P646" i="18"/>
  <c r="U646" i="18"/>
  <c r="P765" i="18"/>
  <c r="U765" i="18"/>
  <c r="U279" i="18"/>
  <c r="P279" i="18"/>
  <c r="P711" i="18"/>
  <c r="U711" i="18"/>
  <c r="V903" i="18"/>
  <c r="Q903" i="18"/>
  <c r="V272" i="18"/>
  <c r="Q272" i="18"/>
  <c r="V867" i="18"/>
  <c r="Q867" i="18"/>
  <c r="Q293" i="18"/>
  <c r="V293" i="18"/>
  <c r="Q934" i="18"/>
  <c r="V934" i="18"/>
  <c r="V939" i="18"/>
  <c r="Q939" i="18"/>
  <c r="Q233" i="18"/>
  <c r="V233" i="18"/>
  <c r="V375" i="18"/>
  <c r="Q375" i="18"/>
  <c r="Q664" i="18"/>
  <c r="V664" i="18"/>
  <c r="Q858" i="18"/>
  <c r="V858" i="18"/>
  <c r="Q395" i="18"/>
  <c r="V395" i="18"/>
  <c r="Q643" i="18"/>
  <c r="V643" i="18"/>
  <c r="Q543" i="18"/>
  <c r="V543" i="18"/>
  <c r="V583" i="18"/>
  <c r="Q583" i="18"/>
  <c r="Q564" i="18"/>
  <c r="V564" i="18"/>
  <c r="Q765" i="18"/>
  <c r="V765" i="18"/>
  <c r="Q727" i="18"/>
  <c r="V727" i="18"/>
  <c r="V462" i="18"/>
  <c r="Q462" i="18"/>
  <c r="Q587" i="18"/>
  <c r="V587" i="18"/>
  <c r="Q708" i="18"/>
  <c r="V708" i="18"/>
  <c r="V508" i="18"/>
  <c r="Q508" i="18"/>
  <c r="V49" i="18"/>
  <c r="P652" i="18"/>
  <c r="U859" i="18"/>
  <c r="Q378" i="18"/>
  <c r="U378" i="18"/>
  <c r="P140" i="18"/>
  <c r="P871" i="18"/>
  <c r="P647" i="18"/>
  <c r="P444" i="18"/>
  <c r="P24" i="18"/>
  <c r="U921" i="18"/>
  <c r="P576" i="18"/>
  <c r="P465" i="18"/>
  <c r="Q420" i="18"/>
  <c r="U53" i="18"/>
  <c r="P772" i="18"/>
  <c r="Q794" i="18"/>
  <c r="P174" i="18"/>
  <c r="P753" i="18"/>
  <c r="Q332" i="18"/>
  <c r="P325" i="18"/>
  <c r="P908" i="18"/>
  <c r="Q640" i="18"/>
  <c r="Q140" i="18"/>
  <c r="P640" i="18"/>
  <c r="P107" i="18"/>
  <c r="Q753" i="18"/>
  <c r="P332" i="18"/>
  <c r="P794" i="18"/>
  <c r="P378" i="18"/>
  <c r="U140" i="18"/>
  <c r="Q772" i="18"/>
  <c r="Q465" i="18"/>
  <c r="Q766" i="18"/>
  <c r="P649" i="18"/>
  <c r="Q24" i="18"/>
  <c r="K334" i="18"/>
  <c r="N334" i="18"/>
  <c r="T334" i="18" s="1"/>
  <c r="L334" i="18"/>
  <c r="O334" i="18"/>
  <c r="H334" i="18"/>
  <c r="R334" i="18" s="1"/>
  <c r="M334" i="18"/>
  <c r="I334" i="18"/>
  <c r="S334" i="18" s="1"/>
  <c r="J334" i="18"/>
  <c r="N5" i="18"/>
  <c r="K5" i="18"/>
  <c r="M5" i="18"/>
  <c r="I5" i="18"/>
  <c r="L5" i="18"/>
  <c r="H5" i="18"/>
  <c r="J5" i="18"/>
  <c r="O5" i="18"/>
  <c r="K211" i="18"/>
  <c r="M211" i="18"/>
  <c r="I211" i="18"/>
  <c r="H211" i="18"/>
  <c r="L211" i="18"/>
  <c r="O211" i="18"/>
  <c r="J211" i="18"/>
  <c r="N211" i="18"/>
  <c r="M896" i="18"/>
  <c r="I896" i="18"/>
  <c r="K896" i="18"/>
  <c r="O896" i="18"/>
  <c r="J896" i="18"/>
  <c r="L896" i="18"/>
  <c r="N896" i="18"/>
  <c r="H896" i="18"/>
  <c r="L667" i="18"/>
  <c r="J667" i="18"/>
  <c r="K667" i="18"/>
  <c r="I667" i="18"/>
  <c r="N667" i="18"/>
  <c r="M667" i="18"/>
  <c r="H667" i="18"/>
  <c r="O667" i="18"/>
  <c r="J253" i="18"/>
  <c r="L253" i="18"/>
  <c r="M253" i="18"/>
  <c r="I253" i="18"/>
  <c r="O253" i="18"/>
  <c r="H253" i="18"/>
  <c r="K253" i="18"/>
  <c r="N253" i="18"/>
  <c r="O380" i="18"/>
  <c r="K380" i="18"/>
  <c r="N380" i="18"/>
  <c r="J380" i="18"/>
  <c r="H380" i="18"/>
  <c r="M380" i="18"/>
  <c r="I380" i="18"/>
  <c r="L380" i="18"/>
  <c r="I669" i="18"/>
  <c r="H669" i="18"/>
  <c r="N669" i="18"/>
  <c r="J669" i="18"/>
  <c r="O669" i="18"/>
  <c r="L669" i="18"/>
  <c r="K669" i="18"/>
  <c r="M669" i="18"/>
  <c r="I695" i="18"/>
  <c r="L695" i="18"/>
  <c r="H695" i="18"/>
  <c r="J695" i="18"/>
  <c r="O695" i="18"/>
  <c r="K695" i="18"/>
  <c r="M695" i="18"/>
  <c r="N695" i="18"/>
  <c r="J653" i="18"/>
  <c r="K653" i="18"/>
  <c r="N653" i="18"/>
  <c r="L653" i="18"/>
  <c r="I653" i="18"/>
  <c r="M653" i="18"/>
  <c r="H653" i="18"/>
  <c r="O653" i="18"/>
  <c r="O689" i="18"/>
  <c r="K689" i="18"/>
  <c r="J689" i="18"/>
  <c r="N689" i="18"/>
  <c r="I689" i="18"/>
  <c r="H689" i="18"/>
  <c r="M689" i="18"/>
  <c r="L689" i="18"/>
  <c r="I666" i="18"/>
  <c r="L666" i="18"/>
  <c r="H666" i="18"/>
  <c r="J666" i="18"/>
  <c r="M666" i="18"/>
  <c r="N666" i="18"/>
  <c r="O666" i="18"/>
  <c r="K666" i="18"/>
  <c r="L532" i="18"/>
  <c r="I532" i="18"/>
  <c r="O532" i="18"/>
  <c r="K532" i="18"/>
  <c r="N532" i="18"/>
  <c r="J532" i="18"/>
  <c r="H532" i="18"/>
  <c r="M532" i="18"/>
  <c r="L676" i="18"/>
  <c r="H676" i="18"/>
  <c r="N676" i="18"/>
  <c r="M676" i="18"/>
  <c r="K676" i="18"/>
  <c r="J676" i="18"/>
  <c r="I676" i="18"/>
  <c r="O676" i="18"/>
  <c r="J736" i="18"/>
  <c r="O736" i="18"/>
  <c r="L736" i="18"/>
  <c r="H736" i="18"/>
  <c r="N736" i="18"/>
  <c r="I736" i="18"/>
  <c r="M736" i="18"/>
  <c r="K736" i="18"/>
  <c r="O511" i="18"/>
  <c r="J511" i="18"/>
  <c r="L511" i="18"/>
  <c r="I511" i="18"/>
  <c r="N511" i="18"/>
  <c r="K511" i="18"/>
  <c r="M511" i="18"/>
  <c r="H511" i="18"/>
  <c r="J178" i="18"/>
  <c r="N178" i="18"/>
  <c r="L178" i="18"/>
  <c r="K178" i="18"/>
  <c r="O178" i="18"/>
  <c r="H178" i="18"/>
  <c r="M178" i="18"/>
  <c r="I178" i="18"/>
  <c r="N241" i="18"/>
  <c r="O241" i="18"/>
  <c r="I241" i="18"/>
  <c r="M241" i="18"/>
  <c r="J241" i="18"/>
  <c r="K241" i="18"/>
  <c r="L241" i="18"/>
  <c r="H241" i="18"/>
  <c r="I180" i="18"/>
  <c r="J180" i="18"/>
  <c r="N180" i="18"/>
  <c r="O180" i="18"/>
  <c r="M180" i="18"/>
  <c r="H180" i="18"/>
  <c r="L180" i="18"/>
  <c r="K180" i="18"/>
  <c r="J931" i="18"/>
  <c r="K931" i="18"/>
  <c r="H931" i="18"/>
  <c r="M931" i="18"/>
  <c r="I931" i="18"/>
  <c r="O931" i="18"/>
  <c r="L931" i="18"/>
  <c r="N931" i="18"/>
  <c r="I933" i="18"/>
  <c r="N933" i="18"/>
  <c r="J933" i="18"/>
  <c r="M933" i="18"/>
  <c r="O933" i="18"/>
  <c r="K933" i="18"/>
  <c r="H933" i="18"/>
  <c r="L933" i="18"/>
  <c r="J187" i="18"/>
  <c r="I187" i="18"/>
  <c r="N187" i="18"/>
  <c r="O187" i="18"/>
  <c r="K187" i="18"/>
  <c r="M187" i="18"/>
  <c r="H187" i="18"/>
  <c r="L187" i="18"/>
  <c r="I362" i="18"/>
  <c r="J362" i="18"/>
  <c r="K362" i="18"/>
  <c r="L362" i="18"/>
  <c r="M362" i="18"/>
  <c r="O362" i="18"/>
  <c r="N362" i="18"/>
  <c r="H362" i="18"/>
  <c r="I45" i="18"/>
  <c r="H45" i="18"/>
  <c r="M45" i="18"/>
  <c r="L45" i="18"/>
  <c r="N45" i="18"/>
  <c r="J45" i="18"/>
  <c r="O45" i="18"/>
  <c r="K45" i="18"/>
  <c r="J496" i="18"/>
  <c r="O496" i="18"/>
  <c r="I496" i="18"/>
  <c r="N496" i="18"/>
  <c r="M496" i="18"/>
  <c r="L496" i="18"/>
  <c r="H496" i="18"/>
  <c r="K496" i="18"/>
  <c r="K109" i="18"/>
  <c r="M109" i="18"/>
  <c r="O109" i="18"/>
  <c r="H109" i="18"/>
  <c r="L109" i="18"/>
  <c r="N109" i="18"/>
  <c r="J109" i="18"/>
  <c r="I109" i="18"/>
  <c r="K604" i="18"/>
  <c r="M604" i="18"/>
  <c r="O604" i="18"/>
  <c r="H604" i="18"/>
  <c r="L604" i="18"/>
  <c r="N604" i="18"/>
  <c r="J604" i="18"/>
  <c r="I604" i="18"/>
  <c r="O21" i="18"/>
  <c r="L21" i="18"/>
  <c r="I21" i="18"/>
  <c r="S21" i="18" s="1"/>
  <c r="J21" i="18"/>
  <c r="N21" i="18"/>
  <c r="T21" i="18" s="1"/>
  <c r="K21" i="18"/>
  <c r="M21" i="18"/>
  <c r="H21" i="18"/>
  <c r="R21" i="18" s="1"/>
  <c r="J227" i="18"/>
  <c r="N227" i="18"/>
  <c r="M227" i="18"/>
  <c r="L227" i="18"/>
  <c r="K227" i="18"/>
  <c r="H227" i="18"/>
  <c r="I227" i="18"/>
  <c r="O227" i="18"/>
  <c r="O634" i="18"/>
  <c r="I634" i="18"/>
  <c r="J634" i="18"/>
  <c r="N634" i="18"/>
  <c r="L634" i="18"/>
  <c r="H634" i="18"/>
  <c r="K634" i="18"/>
  <c r="M634" i="18"/>
  <c r="I443" i="18"/>
  <c r="J443" i="18"/>
  <c r="M443" i="18"/>
  <c r="L443" i="18"/>
  <c r="O443" i="18"/>
  <c r="N443" i="18"/>
  <c r="H443" i="18"/>
  <c r="K443" i="18"/>
  <c r="I431" i="18"/>
  <c r="J431" i="18"/>
  <c r="N431" i="18"/>
  <c r="H431" i="18"/>
  <c r="K431" i="18"/>
  <c r="M431" i="18"/>
  <c r="O431" i="18"/>
  <c r="L431" i="18"/>
  <c r="L136" i="18"/>
  <c r="I136" i="18"/>
  <c r="H136" i="18"/>
  <c r="O136" i="18"/>
  <c r="M136" i="18"/>
  <c r="J136" i="18"/>
  <c r="N136" i="18"/>
  <c r="K136" i="18"/>
  <c r="M101" i="18"/>
  <c r="I101" i="18"/>
  <c r="N101" i="18"/>
  <c r="J101" i="18"/>
  <c r="L101" i="18"/>
  <c r="O101" i="18"/>
  <c r="H101" i="18"/>
  <c r="K101" i="18"/>
  <c r="J376" i="18"/>
  <c r="I376" i="18"/>
  <c r="K376" i="18"/>
  <c r="M376" i="18"/>
  <c r="O376" i="18"/>
  <c r="L376" i="18"/>
  <c r="H376" i="18"/>
  <c r="N376" i="18"/>
  <c r="L658" i="18"/>
  <c r="K658" i="18"/>
  <c r="O658" i="18"/>
  <c r="J658" i="18"/>
  <c r="M658" i="18"/>
  <c r="H658" i="18"/>
  <c r="N658" i="18"/>
  <c r="I658" i="18"/>
  <c r="J86" i="18"/>
  <c r="N86" i="18"/>
  <c r="I86" i="18"/>
  <c r="L86" i="18"/>
  <c r="O86" i="18"/>
  <c r="K86" i="18"/>
  <c r="M86" i="18"/>
  <c r="H86" i="18"/>
  <c r="H7" i="18"/>
  <c r="O7" i="18"/>
  <c r="I7" i="18"/>
  <c r="N7" i="18"/>
  <c r="K7" i="18"/>
  <c r="J7" i="18"/>
  <c r="M7" i="18"/>
  <c r="L7" i="18"/>
  <c r="H873" i="18"/>
  <c r="O873" i="18"/>
  <c r="J873" i="18"/>
  <c r="N873" i="18"/>
  <c r="I873" i="18"/>
  <c r="L873" i="18"/>
  <c r="M873" i="18"/>
  <c r="K873" i="18"/>
  <c r="J8" i="18"/>
  <c r="I8" i="18"/>
  <c r="N8" i="18"/>
  <c r="L8" i="18"/>
  <c r="O8" i="18"/>
  <c r="H8" i="18"/>
  <c r="M8" i="18"/>
  <c r="K8" i="18"/>
  <c r="J760" i="18"/>
  <c r="O760" i="18"/>
  <c r="N760" i="18"/>
  <c r="I760" i="18"/>
  <c r="L760" i="18"/>
  <c r="P760" i="18" s="1"/>
  <c r="H760" i="18"/>
  <c r="M760" i="18"/>
  <c r="K760" i="18"/>
  <c r="I621" i="18"/>
  <c r="L621" i="18"/>
  <c r="J621" i="18"/>
  <c r="K621" i="18"/>
  <c r="N621" i="18"/>
  <c r="M621" i="18"/>
  <c r="O621" i="18"/>
  <c r="H621" i="18"/>
  <c r="H686" i="18"/>
  <c r="L686" i="18"/>
  <c r="K686" i="18"/>
  <c r="O686" i="18"/>
  <c r="J686" i="18"/>
  <c r="N686" i="18"/>
  <c r="I686" i="18"/>
  <c r="M686" i="18"/>
  <c r="L698" i="18"/>
  <c r="K698" i="18"/>
  <c r="O698" i="18"/>
  <c r="H698" i="18"/>
  <c r="M698" i="18"/>
  <c r="I698" i="18"/>
  <c r="J698" i="18"/>
  <c r="N698" i="18"/>
  <c r="H757" i="18"/>
  <c r="I757" i="18"/>
  <c r="O757" i="18"/>
  <c r="K757" i="18"/>
  <c r="N757" i="18"/>
  <c r="J757" i="18"/>
  <c r="L757" i="18"/>
  <c r="M757" i="18"/>
  <c r="I905" i="18"/>
  <c r="H905" i="18"/>
  <c r="L905" i="18"/>
  <c r="O905" i="18"/>
  <c r="K905" i="18"/>
  <c r="M905" i="18"/>
  <c r="N905" i="18"/>
  <c r="J905" i="18"/>
  <c r="I898" i="18"/>
  <c r="N898" i="18"/>
  <c r="J898" i="18"/>
  <c r="L898" i="18"/>
  <c r="O898" i="18"/>
  <c r="H898" i="18"/>
  <c r="M898" i="18"/>
  <c r="K898" i="18"/>
  <c r="J217" i="18"/>
  <c r="M217" i="18"/>
  <c r="O217" i="18"/>
  <c r="I217" i="18"/>
  <c r="K217" i="18"/>
  <c r="N217" i="18"/>
  <c r="H217" i="18"/>
  <c r="L217" i="18"/>
  <c r="H215" i="18"/>
  <c r="N215" i="18"/>
  <c r="J215" i="18"/>
  <c r="M215" i="18"/>
  <c r="L215" i="18"/>
  <c r="O215" i="18"/>
  <c r="I215" i="18"/>
  <c r="K215" i="18"/>
  <c r="O795" i="18"/>
  <c r="I795" i="18"/>
  <c r="M795" i="18"/>
  <c r="H795" i="18"/>
  <c r="J795" i="18"/>
  <c r="N795" i="18"/>
  <c r="K795" i="18"/>
  <c r="L795" i="18"/>
  <c r="M95" i="18"/>
  <c r="I95" i="18"/>
  <c r="L95" i="18"/>
  <c r="K95" i="18"/>
  <c r="N95" i="18"/>
  <c r="J95" i="18"/>
  <c r="H95" i="18"/>
  <c r="O95" i="18"/>
  <c r="J181" i="18"/>
  <c r="O181" i="18"/>
  <c r="N181" i="18"/>
  <c r="L181" i="18"/>
  <c r="H181" i="18"/>
  <c r="K181" i="18"/>
  <c r="M181" i="18"/>
  <c r="I181" i="18"/>
  <c r="N311" i="18"/>
  <c r="I311" i="18"/>
  <c r="O311" i="18"/>
  <c r="J311" i="18"/>
  <c r="M311" i="18"/>
  <c r="H311" i="18"/>
  <c r="L311" i="18"/>
  <c r="K311" i="18"/>
  <c r="L242" i="18"/>
  <c r="H242" i="18"/>
  <c r="N242" i="18"/>
  <c r="M242" i="18"/>
  <c r="K242" i="18"/>
  <c r="J242" i="18"/>
  <c r="O242" i="18"/>
  <c r="I242" i="18"/>
  <c r="O255" i="18"/>
  <c r="N255" i="18"/>
  <c r="J255" i="18"/>
  <c r="H255" i="18"/>
  <c r="M255" i="18"/>
  <c r="I255" i="18"/>
  <c r="K255" i="18"/>
  <c r="L255" i="18"/>
  <c r="L374" i="18"/>
  <c r="H374" i="18"/>
  <c r="M374" i="18"/>
  <c r="N374" i="18"/>
  <c r="J374" i="18"/>
  <c r="O374" i="18"/>
  <c r="K374" i="18"/>
  <c r="I374" i="18"/>
  <c r="M864" i="18"/>
  <c r="I864" i="18"/>
  <c r="O864" i="18"/>
  <c r="K864" i="18"/>
  <c r="L864" i="18"/>
  <c r="J864" i="18"/>
  <c r="H864" i="18"/>
  <c r="N864" i="18"/>
  <c r="I491" i="18"/>
  <c r="H491" i="18"/>
  <c r="O491" i="18"/>
  <c r="L491" i="18"/>
  <c r="J491" i="18"/>
  <c r="N491" i="18"/>
  <c r="K491" i="18"/>
  <c r="M491" i="18"/>
  <c r="I641" i="18"/>
  <c r="O641" i="18"/>
  <c r="H641" i="18"/>
  <c r="N641" i="18"/>
  <c r="M641" i="18"/>
  <c r="K641" i="18"/>
  <c r="J641" i="18"/>
  <c r="L641" i="18"/>
  <c r="J882" i="18"/>
  <c r="I882" i="18"/>
  <c r="N882" i="18"/>
  <c r="O882" i="18"/>
  <c r="K882" i="18"/>
  <c r="M882" i="18"/>
  <c r="H882" i="18"/>
  <c r="L882" i="18"/>
  <c r="K579" i="18"/>
  <c r="N579" i="18"/>
  <c r="L579" i="18"/>
  <c r="O579" i="18"/>
  <c r="H579" i="18"/>
  <c r="M579" i="18"/>
  <c r="I579" i="18"/>
  <c r="J579" i="18"/>
  <c r="H739" i="18"/>
  <c r="L739" i="18"/>
  <c r="J739" i="18"/>
  <c r="I739" i="18"/>
  <c r="M739" i="18"/>
  <c r="K739" i="18"/>
  <c r="N739" i="18"/>
  <c r="O739" i="18"/>
  <c r="M76" i="18"/>
  <c r="I76" i="18"/>
  <c r="L76" i="18"/>
  <c r="H76" i="18"/>
  <c r="O76" i="18"/>
  <c r="J76" i="18"/>
  <c r="N76" i="18"/>
  <c r="K76" i="18"/>
  <c r="I148" i="18"/>
  <c r="H148" i="18"/>
  <c r="L148" i="18"/>
  <c r="K148" i="18"/>
  <c r="O148" i="18"/>
  <c r="J148" i="18"/>
  <c r="M148" i="18"/>
  <c r="N148" i="18"/>
  <c r="N737" i="18"/>
  <c r="K737" i="18"/>
  <c r="M737" i="18"/>
  <c r="I737" i="18"/>
  <c r="L737" i="18"/>
  <c r="H737" i="18"/>
  <c r="J737" i="18"/>
  <c r="O737" i="18"/>
  <c r="K910" i="18"/>
  <c r="H910" i="18"/>
  <c r="N910" i="18"/>
  <c r="M910" i="18"/>
  <c r="O910" i="18"/>
  <c r="I910" i="18"/>
  <c r="J910" i="18"/>
  <c r="L910" i="18"/>
  <c r="J276" i="18"/>
  <c r="L276" i="18"/>
  <c r="K276" i="18"/>
  <c r="I276" i="18"/>
  <c r="O276" i="18"/>
  <c r="M276" i="18"/>
  <c r="N276" i="18"/>
  <c r="H276" i="18"/>
  <c r="J66" i="18"/>
  <c r="O66" i="18"/>
  <c r="H66" i="18"/>
  <c r="N66" i="18"/>
  <c r="M66" i="18"/>
  <c r="K66" i="18"/>
  <c r="L66" i="18"/>
  <c r="I66" i="18"/>
  <c r="O645" i="18"/>
  <c r="J645" i="18"/>
  <c r="L645" i="18"/>
  <c r="N645" i="18"/>
  <c r="M645" i="18"/>
  <c r="H645" i="18"/>
  <c r="I645" i="18"/>
  <c r="K645" i="18"/>
  <c r="H781" i="18"/>
  <c r="L781" i="18"/>
  <c r="I781" i="18"/>
  <c r="O781" i="18"/>
  <c r="N781" i="18"/>
  <c r="J781" i="18"/>
  <c r="K781" i="18"/>
  <c r="M781" i="18"/>
  <c r="I185" i="18"/>
  <c r="M185" i="18"/>
  <c r="J185" i="18"/>
  <c r="L185" i="18"/>
  <c r="O185" i="18"/>
  <c r="N185" i="18"/>
  <c r="H185" i="18"/>
  <c r="K185" i="18"/>
  <c r="H235" i="18"/>
  <c r="N235" i="18"/>
  <c r="J235" i="18"/>
  <c r="L235" i="18"/>
  <c r="K235" i="18"/>
  <c r="M235" i="18"/>
  <c r="I235" i="18"/>
  <c r="O235" i="18"/>
  <c r="J164" i="18"/>
  <c r="K164" i="18"/>
  <c r="L164" i="18"/>
  <c r="I164" i="18"/>
  <c r="M164" i="18"/>
  <c r="O164" i="18"/>
  <c r="H164" i="18"/>
  <c r="N164" i="18"/>
  <c r="J96" i="18"/>
  <c r="K96" i="18"/>
  <c r="O96" i="18"/>
  <c r="N96" i="18"/>
  <c r="I96" i="18"/>
  <c r="M96" i="18"/>
  <c r="L96" i="18"/>
  <c r="H96" i="18"/>
  <c r="K517" i="18"/>
  <c r="I517" i="18"/>
  <c r="J517" i="18"/>
  <c r="L517" i="18"/>
  <c r="M517" i="18"/>
  <c r="N517" i="18"/>
  <c r="O517" i="18"/>
  <c r="H517" i="18"/>
  <c r="O901" i="18"/>
  <c r="I901" i="18"/>
  <c r="M901" i="18"/>
  <c r="H901" i="18"/>
  <c r="J901" i="18"/>
  <c r="L901" i="18"/>
  <c r="N901" i="18"/>
  <c r="K901" i="18"/>
  <c r="J75" i="18"/>
  <c r="O75" i="18"/>
  <c r="M75" i="18"/>
  <c r="L75" i="18"/>
  <c r="H75" i="18"/>
  <c r="K75" i="18"/>
  <c r="I75" i="18"/>
  <c r="N75" i="18"/>
  <c r="O41" i="18"/>
  <c r="J41" i="18"/>
  <c r="L41" i="18"/>
  <c r="I41" i="18"/>
  <c r="N41" i="18"/>
  <c r="K41" i="18"/>
  <c r="M41" i="18"/>
  <c r="H41" i="18"/>
  <c r="J609" i="18"/>
  <c r="I609" i="18"/>
  <c r="L609" i="18"/>
  <c r="K609" i="18"/>
  <c r="O609" i="18"/>
  <c r="N609" i="18"/>
  <c r="M609" i="18"/>
  <c r="H609" i="18"/>
  <c r="M106" i="18"/>
  <c r="K106" i="18"/>
  <c r="I106" i="18"/>
  <c r="H106" i="18"/>
  <c r="J106" i="18"/>
  <c r="O106" i="18"/>
  <c r="N106" i="18"/>
  <c r="L106" i="18"/>
  <c r="I214" i="18"/>
  <c r="J214" i="18"/>
  <c r="M214" i="18"/>
  <c r="O214" i="18"/>
  <c r="L214" i="18"/>
  <c r="N214" i="18"/>
  <c r="K214" i="18"/>
  <c r="H214" i="18"/>
  <c r="L567" i="18"/>
  <c r="H567" i="18"/>
  <c r="R567" i="18" s="1"/>
  <c r="O567" i="18"/>
  <c r="I567" i="18"/>
  <c r="S567" i="18" s="1"/>
  <c r="M567" i="18"/>
  <c r="N567" i="18"/>
  <c r="T567" i="18" s="1"/>
  <c r="J567" i="18"/>
  <c r="K567" i="18"/>
  <c r="I514" i="18"/>
  <c r="S514" i="18" s="1"/>
  <c r="H514" i="18"/>
  <c r="R514" i="18" s="1"/>
  <c r="N514" i="18"/>
  <c r="T514" i="18" s="1"/>
  <c r="M514" i="18"/>
  <c r="J514" i="18"/>
  <c r="O514" i="18"/>
  <c r="L514" i="18"/>
  <c r="K514" i="18"/>
  <c r="J943" i="18"/>
  <c r="I943" i="18"/>
  <c r="S943" i="18" s="1"/>
  <c r="O943" i="18"/>
  <c r="K943" i="18"/>
  <c r="L943" i="18"/>
  <c r="P943" i="18" s="1"/>
  <c r="N943" i="18"/>
  <c r="T943" i="18" s="1"/>
  <c r="M943" i="18"/>
  <c r="H943" i="18"/>
  <c r="R943" i="18" s="1"/>
  <c r="L580" i="18"/>
  <c r="H580" i="18"/>
  <c r="J580" i="18"/>
  <c r="M580" i="18"/>
  <c r="I580" i="18"/>
  <c r="N580" i="18"/>
  <c r="O580" i="18"/>
  <c r="K580" i="18"/>
  <c r="Q53" i="18"/>
  <c r="Q393" i="18"/>
  <c r="Q484" i="18"/>
  <c r="P438" i="18"/>
  <c r="Q647" i="18"/>
  <c r="Q204" i="18"/>
  <c r="P766" i="18"/>
  <c r="Q302" i="18"/>
  <c r="J890" i="18"/>
  <c r="N890" i="18"/>
  <c r="K890" i="18"/>
  <c r="M890" i="18"/>
  <c r="O890" i="18"/>
  <c r="I890" i="18"/>
  <c r="H890" i="18"/>
  <c r="L890" i="18"/>
  <c r="I741" i="18"/>
  <c r="H741" i="18"/>
  <c r="N741" i="18"/>
  <c r="L741" i="18"/>
  <c r="J741" i="18"/>
  <c r="O741" i="18"/>
  <c r="K741" i="18"/>
  <c r="M741" i="18"/>
  <c r="O655" i="18"/>
  <c r="K655" i="18"/>
  <c r="L655" i="18"/>
  <c r="J655" i="18"/>
  <c r="M655" i="18"/>
  <c r="H655" i="18"/>
  <c r="N655" i="18"/>
  <c r="I655" i="18"/>
  <c r="N632" i="18"/>
  <c r="L632" i="18"/>
  <c r="J632" i="18"/>
  <c r="O632" i="18"/>
  <c r="M632" i="18"/>
  <c r="H632" i="18"/>
  <c r="K632" i="18"/>
  <c r="I632" i="18"/>
  <c r="H223" i="18"/>
  <c r="K223" i="18"/>
  <c r="O223" i="18"/>
  <c r="I223" i="18"/>
  <c r="M223" i="18"/>
  <c r="N223" i="18"/>
  <c r="L223" i="18"/>
  <c r="J223" i="18"/>
  <c r="M633" i="18"/>
  <c r="O633" i="18"/>
  <c r="H633" i="18"/>
  <c r="K633" i="18"/>
  <c r="J633" i="18"/>
  <c r="L633" i="18"/>
  <c r="N633" i="18"/>
  <c r="I633" i="18"/>
  <c r="M928" i="18"/>
  <c r="I928" i="18"/>
  <c r="J928" i="18"/>
  <c r="O928" i="18"/>
  <c r="K928" i="18"/>
  <c r="N928" i="18"/>
  <c r="H928" i="18"/>
  <c r="L928" i="18"/>
  <c r="I114" i="18"/>
  <c r="H114" i="18"/>
  <c r="K114" i="18"/>
  <c r="M114" i="18"/>
  <c r="O114" i="18"/>
  <c r="N114" i="18"/>
  <c r="J114" i="18"/>
  <c r="L114" i="18"/>
  <c r="J196" i="18"/>
  <c r="O196" i="18"/>
  <c r="H196" i="18"/>
  <c r="N196" i="18"/>
  <c r="K196" i="18"/>
  <c r="M196" i="18"/>
  <c r="L196" i="18"/>
  <c r="I196" i="18"/>
  <c r="H801" i="18"/>
  <c r="K801" i="18"/>
  <c r="O801" i="18"/>
  <c r="M801" i="18"/>
  <c r="L801" i="18"/>
  <c r="J801" i="18"/>
  <c r="I801" i="18"/>
  <c r="N801" i="18"/>
  <c r="M138" i="18"/>
  <c r="L138" i="18"/>
  <c r="K138" i="18"/>
  <c r="N138" i="18"/>
  <c r="J138" i="18"/>
  <c r="H138" i="18"/>
  <c r="O138" i="18"/>
  <c r="I138" i="18"/>
  <c r="H360" i="18"/>
  <c r="O360" i="18"/>
  <c r="L360" i="18"/>
  <c r="M360" i="18"/>
  <c r="N360" i="18"/>
  <c r="K360" i="18"/>
  <c r="I360" i="18"/>
  <c r="J360" i="18"/>
  <c r="M92" i="18"/>
  <c r="J92" i="18"/>
  <c r="K92" i="18"/>
  <c r="H92" i="18"/>
  <c r="N92" i="18"/>
  <c r="L92" i="18"/>
  <c r="I92" i="18"/>
  <c r="O92" i="18"/>
  <c r="H295" i="18"/>
  <c r="L295" i="18"/>
  <c r="K295" i="18"/>
  <c r="O295" i="18"/>
  <c r="M295" i="18"/>
  <c r="N295" i="18"/>
  <c r="J295" i="18"/>
  <c r="I295" i="18"/>
  <c r="L445" i="18"/>
  <c r="N445" i="18"/>
  <c r="J445" i="18"/>
  <c r="M445" i="18"/>
  <c r="H445" i="18"/>
  <c r="I445" i="18"/>
  <c r="K445" i="18"/>
  <c r="O445" i="18"/>
  <c r="H889" i="18"/>
  <c r="K889" i="18"/>
  <c r="O889" i="18"/>
  <c r="J889" i="18"/>
  <c r="N889" i="18"/>
  <c r="L889" i="18"/>
  <c r="I889" i="18"/>
  <c r="M889" i="18"/>
  <c r="I697" i="18"/>
  <c r="K697" i="18"/>
  <c r="L697" i="18"/>
  <c r="H697" i="18"/>
  <c r="N697" i="18"/>
  <c r="O697" i="18"/>
  <c r="M697" i="18"/>
  <c r="J697" i="18"/>
  <c r="I143" i="18"/>
  <c r="L143" i="18"/>
  <c r="M143" i="18"/>
  <c r="K143" i="18"/>
  <c r="H143" i="18"/>
  <c r="N143" i="18"/>
  <c r="O143" i="18"/>
  <c r="J143" i="18"/>
  <c r="M357" i="18"/>
  <c r="H357" i="18"/>
  <c r="J357" i="18"/>
  <c r="I357" i="18"/>
  <c r="K357" i="18"/>
  <c r="L357" i="18"/>
  <c r="N357" i="18"/>
  <c r="O357" i="18"/>
  <c r="I31" i="18"/>
  <c r="J31" i="18"/>
  <c r="L31" i="18"/>
  <c r="M31" i="18"/>
  <c r="O31" i="18"/>
  <c r="H31" i="18"/>
  <c r="K31" i="18"/>
  <c r="N31" i="18"/>
  <c r="M803" i="18"/>
  <c r="L803" i="18"/>
  <c r="J803" i="18"/>
  <c r="K803" i="18"/>
  <c r="I803" i="18"/>
  <c r="N803" i="18"/>
  <c r="O803" i="18"/>
  <c r="H803" i="18"/>
  <c r="N403" i="18"/>
  <c r="J403" i="18"/>
  <c r="M403" i="18"/>
  <c r="K403" i="18"/>
  <c r="L403" i="18"/>
  <c r="H403" i="18"/>
  <c r="O403" i="18"/>
  <c r="I403" i="18"/>
  <c r="J523" i="18"/>
  <c r="I523" i="18"/>
  <c r="M523" i="18"/>
  <c r="K523" i="18"/>
  <c r="O523" i="18"/>
  <c r="N523" i="18"/>
  <c r="L523" i="18"/>
  <c r="H523" i="18"/>
  <c r="J35" i="18"/>
  <c r="M35" i="18"/>
  <c r="N35" i="18"/>
  <c r="L35" i="18"/>
  <c r="H35" i="18"/>
  <c r="I35" i="18"/>
  <c r="O35" i="18"/>
  <c r="K35" i="18"/>
  <c r="K383" i="18"/>
  <c r="L383" i="18"/>
  <c r="M383" i="18"/>
  <c r="N383" i="18"/>
  <c r="H383" i="18"/>
  <c r="I383" i="18"/>
  <c r="O383" i="18"/>
  <c r="J383" i="18"/>
  <c r="O661" i="18"/>
  <c r="K661" i="18"/>
  <c r="N661" i="18"/>
  <c r="J661" i="18"/>
  <c r="M661" i="18"/>
  <c r="I661" i="18"/>
  <c r="H661" i="18"/>
  <c r="L661" i="18"/>
  <c r="J618" i="18"/>
  <c r="O618" i="18"/>
  <c r="I618" i="18"/>
  <c r="M618" i="18"/>
  <c r="N618" i="18"/>
  <c r="L618" i="18"/>
  <c r="H618" i="18"/>
  <c r="K618" i="18"/>
  <c r="J602" i="18"/>
  <c r="I602" i="18"/>
  <c r="M602" i="18"/>
  <c r="N602" i="18"/>
  <c r="K602" i="18"/>
  <c r="L602" i="18"/>
  <c r="H602" i="18"/>
  <c r="O602" i="18"/>
  <c r="I238" i="18"/>
  <c r="H238" i="18"/>
  <c r="N238" i="18"/>
  <c r="J238" i="18"/>
  <c r="L238" i="18"/>
  <c r="K238" i="18"/>
  <c r="M238" i="18"/>
  <c r="O238" i="18"/>
  <c r="I244" i="18"/>
  <c r="H244" i="18"/>
  <c r="O244" i="18"/>
  <c r="J244" i="18"/>
  <c r="N244" i="18"/>
  <c r="K244" i="18"/>
  <c r="M244" i="18"/>
  <c r="L244" i="18"/>
  <c r="N273" i="18"/>
  <c r="M273" i="18"/>
  <c r="K273" i="18"/>
  <c r="O273" i="18"/>
  <c r="I273" i="18"/>
  <c r="J273" i="18"/>
  <c r="H273" i="18"/>
  <c r="L273" i="18"/>
  <c r="I42" i="18"/>
  <c r="O42" i="18"/>
  <c r="H42" i="18"/>
  <c r="N42" i="18"/>
  <c r="M42" i="18"/>
  <c r="K42" i="18"/>
  <c r="L42" i="18"/>
  <c r="J42" i="18"/>
  <c r="O513" i="18"/>
  <c r="K513" i="18"/>
  <c r="L513" i="18"/>
  <c r="J513" i="18"/>
  <c r="M513" i="18"/>
  <c r="H513" i="18"/>
  <c r="N513" i="18"/>
  <c r="I513" i="18"/>
  <c r="H29" i="18"/>
  <c r="M29" i="18"/>
  <c r="O29" i="18"/>
  <c r="J29" i="18"/>
  <c r="N29" i="18"/>
  <c r="L29" i="18"/>
  <c r="I29" i="18"/>
  <c r="K29" i="18"/>
  <c r="J461" i="18"/>
  <c r="O461" i="18"/>
  <c r="L461" i="18"/>
  <c r="N461" i="18"/>
  <c r="H461" i="18"/>
  <c r="M461" i="18"/>
  <c r="I461" i="18"/>
  <c r="K461" i="18"/>
  <c r="O207" i="18"/>
  <c r="I207" i="18"/>
  <c r="N207" i="18"/>
  <c r="K207" i="18"/>
  <c r="M207" i="18"/>
  <c r="L207" i="18"/>
  <c r="J207" i="18"/>
  <c r="H207" i="18"/>
  <c r="O169" i="18"/>
  <c r="N169" i="18"/>
  <c r="M169" i="18"/>
  <c r="J169" i="18"/>
  <c r="L169" i="18"/>
  <c r="K169" i="18"/>
  <c r="I169" i="18"/>
  <c r="H169" i="18"/>
  <c r="M684" i="18"/>
  <c r="O684" i="18"/>
  <c r="J684" i="18"/>
  <c r="N684" i="18"/>
  <c r="K684" i="18"/>
  <c r="I684" i="18"/>
  <c r="L684" i="18"/>
  <c r="H684" i="18"/>
  <c r="N690" i="18"/>
  <c r="J690" i="18"/>
  <c r="H690" i="18"/>
  <c r="O690" i="18"/>
  <c r="M690" i="18"/>
  <c r="I690" i="18"/>
  <c r="L690" i="18"/>
  <c r="K690" i="18"/>
  <c r="L927" i="18"/>
  <c r="H927" i="18"/>
  <c r="R927" i="18" s="1"/>
  <c r="O927" i="18"/>
  <c r="J927" i="18"/>
  <c r="M927" i="18"/>
  <c r="K927" i="18"/>
  <c r="N927" i="18"/>
  <c r="T927" i="18" s="1"/>
  <c r="I927" i="18"/>
  <c r="S927" i="18" s="1"/>
  <c r="N472" i="18"/>
  <c r="T472" i="18" s="1"/>
  <c r="J472" i="18"/>
  <c r="K472" i="18"/>
  <c r="I472" i="18"/>
  <c r="S472" i="18" s="1"/>
  <c r="O472" i="18"/>
  <c r="M472" i="18"/>
  <c r="H472" i="18"/>
  <c r="R472" i="18" s="1"/>
  <c r="L472" i="18"/>
  <c r="Q744" i="18"/>
  <c r="K914" i="18"/>
  <c r="N914" i="18"/>
  <c r="L914" i="18"/>
  <c r="O914" i="18"/>
  <c r="H914" i="18"/>
  <c r="M914" i="18"/>
  <c r="J914" i="18"/>
  <c r="I914" i="18"/>
  <c r="N16" i="18"/>
  <c r="J16" i="18"/>
  <c r="I16" i="18"/>
  <c r="M16" i="18"/>
  <c r="K16" i="18"/>
  <c r="O16" i="18"/>
  <c r="L16" i="18"/>
  <c r="H16" i="18"/>
  <c r="L282" i="18"/>
  <c r="K282" i="18"/>
  <c r="N282" i="18"/>
  <c r="M282" i="18"/>
  <c r="J282" i="18"/>
  <c r="O282" i="18"/>
  <c r="H282" i="18"/>
  <c r="I282" i="18"/>
  <c r="J875" i="18"/>
  <c r="M875" i="18"/>
  <c r="O875" i="18"/>
  <c r="I875" i="18"/>
  <c r="L875" i="18"/>
  <c r="K875" i="18"/>
  <c r="N875" i="18"/>
  <c r="H875" i="18"/>
  <c r="J409" i="18"/>
  <c r="O409" i="18"/>
  <c r="L409" i="18"/>
  <c r="K409" i="18"/>
  <c r="N409" i="18"/>
  <c r="H409" i="18"/>
  <c r="M409" i="18"/>
  <c r="I409" i="18"/>
  <c r="M166" i="18"/>
  <c r="I166" i="18"/>
  <c r="K166" i="18"/>
  <c r="O166" i="18"/>
  <c r="J166" i="18"/>
  <c r="L166" i="18"/>
  <c r="N166" i="18"/>
  <c r="H166" i="18"/>
  <c r="I460" i="18"/>
  <c r="L460" i="18"/>
  <c r="K460" i="18"/>
  <c r="N460" i="18"/>
  <c r="J460" i="18"/>
  <c r="H460" i="18"/>
  <c r="O460" i="18"/>
  <c r="M460" i="18"/>
  <c r="I155" i="18"/>
  <c r="M155" i="18"/>
  <c r="K155" i="18"/>
  <c r="O155" i="18"/>
  <c r="H155" i="18"/>
  <c r="L155" i="18"/>
  <c r="N155" i="18"/>
  <c r="J155" i="18"/>
  <c r="L518" i="18"/>
  <c r="J518" i="18"/>
  <c r="K518" i="18"/>
  <c r="I518" i="18"/>
  <c r="N518" i="18"/>
  <c r="M518" i="18"/>
  <c r="O518" i="18"/>
  <c r="H518" i="18"/>
  <c r="N802" i="18"/>
  <c r="I802" i="18"/>
  <c r="O802" i="18"/>
  <c r="M802" i="18"/>
  <c r="J802" i="18"/>
  <c r="K802" i="18"/>
  <c r="L802" i="18"/>
  <c r="H802" i="18"/>
  <c r="J418" i="18"/>
  <c r="L418" i="18"/>
  <c r="N418" i="18"/>
  <c r="T418" i="18" s="1"/>
  <c r="H418" i="18"/>
  <c r="R418" i="18" s="1"/>
  <c r="O418" i="18"/>
  <c r="K418" i="18"/>
  <c r="I418" i="18"/>
  <c r="S418" i="18" s="1"/>
  <c r="M418" i="18"/>
  <c r="H57" i="18"/>
  <c r="M57" i="18"/>
  <c r="O57" i="18"/>
  <c r="L57" i="18"/>
  <c r="N57" i="18"/>
  <c r="I57" i="18"/>
  <c r="J57" i="18"/>
  <c r="K57" i="18"/>
  <c r="I603" i="18"/>
  <c r="O603" i="18"/>
  <c r="H603" i="18"/>
  <c r="N603" i="18"/>
  <c r="M603" i="18"/>
  <c r="K603" i="18"/>
  <c r="J603" i="18"/>
  <c r="L603" i="18"/>
  <c r="L515" i="18"/>
  <c r="M515" i="18"/>
  <c r="H515" i="18"/>
  <c r="J515" i="18"/>
  <c r="O515" i="18"/>
  <c r="K515" i="18"/>
  <c r="I515" i="18"/>
  <c r="N515" i="18"/>
  <c r="L79" i="18"/>
  <c r="H79" i="18"/>
  <c r="O79" i="18"/>
  <c r="N79" i="18"/>
  <c r="M79" i="18"/>
  <c r="I79" i="18"/>
  <c r="K79" i="18"/>
  <c r="J79" i="18"/>
  <c r="O113" i="18"/>
  <c r="L113" i="18"/>
  <c r="N113" i="18"/>
  <c r="T113" i="18" s="1"/>
  <c r="M113" i="18"/>
  <c r="J113" i="18"/>
  <c r="K113" i="18"/>
  <c r="I113" i="18"/>
  <c r="S113" i="18" s="1"/>
  <c r="H113" i="18"/>
  <c r="I499" i="18"/>
  <c r="H499" i="18"/>
  <c r="N499" i="18"/>
  <c r="O499" i="18"/>
  <c r="M499" i="18"/>
  <c r="L499" i="18"/>
  <c r="J499" i="18"/>
  <c r="K499" i="18"/>
  <c r="M221" i="18"/>
  <c r="I221" i="18"/>
  <c r="J221" i="18"/>
  <c r="O221" i="18"/>
  <c r="H221" i="18"/>
  <c r="N221" i="18"/>
  <c r="L221" i="18"/>
  <c r="K221" i="18"/>
  <c r="O232" i="18"/>
  <c r="J232" i="18"/>
  <c r="K232" i="18"/>
  <c r="N232" i="18"/>
  <c r="M232" i="18"/>
  <c r="I232" i="18"/>
  <c r="H232" i="18"/>
  <c r="L232" i="18"/>
  <c r="O47" i="18"/>
  <c r="I47" i="18"/>
  <c r="M47" i="18"/>
  <c r="K47" i="18"/>
  <c r="L47" i="18"/>
  <c r="H47" i="18"/>
  <c r="N47" i="18"/>
  <c r="J47" i="18"/>
  <c r="I405" i="18"/>
  <c r="J405" i="18"/>
  <c r="M405" i="18"/>
  <c r="K405" i="18"/>
  <c r="O405" i="18"/>
  <c r="N405" i="18"/>
  <c r="L405" i="18"/>
  <c r="H405" i="18"/>
  <c r="H554" i="18"/>
  <c r="N554" i="18"/>
  <c r="L554" i="18"/>
  <c r="O554" i="18"/>
  <c r="I554" i="18"/>
  <c r="K554" i="18"/>
  <c r="M554" i="18"/>
  <c r="J554" i="18"/>
  <c r="I495" i="18"/>
  <c r="H495" i="18"/>
  <c r="M495" i="18"/>
  <c r="O495" i="18"/>
  <c r="J495" i="18"/>
  <c r="N495" i="18"/>
  <c r="K495" i="18"/>
  <c r="L495" i="18"/>
  <c r="M600" i="18"/>
  <c r="K600" i="18"/>
  <c r="L600" i="18"/>
  <c r="H600" i="18"/>
  <c r="N600" i="18"/>
  <c r="I600" i="18"/>
  <c r="O600" i="18"/>
  <c r="J600" i="18"/>
  <c r="J479" i="18"/>
  <c r="M479" i="18"/>
  <c r="N479" i="18"/>
  <c r="H479" i="18"/>
  <c r="O479" i="18"/>
  <c r="L479" i="18"/>
  <c r="K479" i="18"/>
  <c r="I479" i="18"/>
  <c r="M530" i="18"/>
  <c r="K530" i="18"/>
  <c r="I530" i="18"/>
  <c r="S530" i="18" s="1"/>
  <c r="J530" i="18"/>
  <c r="O530" i="18"/>
  <c r="H530" i="18"/>
  <c r="R530" i="18" s="1"/>
  <c r="N530" i="18"/>
  <c r="T530" i="18" s="1"/>
  <c r="L530" i="18"/>
  <c r="J733" i="18"/>
  <c r="I733" i="18"/>
  <c r="L733" i="18"/>
  <c r="K733" i="18"/>
  <c r="O733" i="18"/>
  <c r="N733" i="18"/>
  <c r="M733" i="18"/>
  <c r="H733" i="18"/>
  <c r="K516" i="18"/>
  <c r="N516" i="18"/>
  <c r="J516" i="18"/>
  <c r="M516" i="18"/>
  <c r="O516" i="18"/>
  <c r="I516" i="18"/>
  <c r="L516" i="18"/>
  <c r="H516" i="18"/>
  <c r="K145" i="18"/>
  <c r="O145" i="18"/>
  <c r="H145" i="18"/>
  <c r="N145" i="18"/>
  <c r="M145" i="18"/>
  <c r="L145" i="18"/>
  <c r="J145" i="18"/>
  <c r="I145" i="18"/>
  <c r="O893" i="18"/>
  <c r="M893" i="18"/>
  <c r="L893" i="18"/>
  <c r="N893" i="18"/>
  <c r="J893" i="18"/>
  <c r="K893" i="18"/>
  <c r="H893" i="18"/>
  <c r="I893" i="18"/>
  <c r="O404" i="18"/>
  <c r="J404" i="18"/>
  <c r="N404" i="18"/>
  <c r="K404" i="18"/>
  <c r="M404" i="18"/>
  <c r="H404" i="18"/>
  <c r="L404" i="18"/>
  <c r="I404" i="18"/>
  <c r="K364" i="18"/>
  <c r="H364" i="18"/>
  <c r="R364" i="18" s="1"/>
  <c r="L364" i="18"/>
  <c r="J364" i="18"/>
  <c r="M364" i="18"/>
  <c r="O364" i="18"/>
  <c r="N364" i="18"/>
  <c r="T364" i="18" s="1"/>
  <c r="I364" i="18"/>
  <c r="S364" i="18" s="1"/>
  <c r="H312" i="18"/>
  <c r="O312" i="18"/>
  <c r="I312" i="18"/>
  <c r="M312" i="18"/>
  <c r="K312" i="18"/>
  <c r="L312" i="18"/>
  <c r="J312" i="18"/>
  <c r="N312" i="18"/>
  <c r="I151" i="18"/>
  <c r="H151" i="18"/>
  <c r="N151" i="18"/>
  <c r="J151" i="18"/>
  <c r="M151" i="18"/>
  <c r="O151" i="18"/>
  <c r="L151" i="18"/>
  <c r="K151" i="18"/>
  <c r="J696" i="18"/>
  <c r="K696" i="18"/>
  <c r="L696" i="18"/>
  <c r="M696" i="18"/>
  <c r="I696" i="18"/>
  <c r="H696" i="18"/>
  <c r="N696" i="18"/>
  <c r="O696" i="18"/>
  <c r="I411" i="18"/>
  <c r="J411" i="18"/>
  <c r="O411" i="18"/>
  <c r="M411" i="18"/>
  <c r="H411" i="18"/>
  <c r="N411" i="18"/>
  <c r="K411" i="18"/>
  <c r="L411" i="18"/>
  <c r="J601" i="18"/>
  <c r="O601" i="18"/>
  <c r="L601" i="18"/>
  <c r="M601" i="18"/>
  <c r="N601" i="18"/>
  <c r="T601" i="18" s="1"/>
  <c r="H601" i="18"/>
  <c r="R601" i="18" s="1"/>
  <c r="K601" i="18"/>
  <c r="I601" i="18"/>
  <c r="S601" i="18" s="1"/>
  <c r="O98" i="18"/>
  <c r="J98" i="18"/>
  <c r="N98" i="18"/>
  <c r="I98" i="18"/>
  <c r="L98" i="18"/>
  <c r="H98" i="18"/>
  <c r="K98" i="18"/>
  <c r="M98" i="18"/>
  <c r="M913" i="18"/>
  <c r="J913" i="18"/>
  <c r="N913" i="18"/>
  <c r="L913" i="18"/>
  <c r="O913" i="18"/>
  <c r="K913" i="18"/>
  <c r="H913" i="18"/>
  <c r="I913" i="18"/>
  <c r="L413" i="18"/>
  <c r="K413" i="18"/>
  <c r="O413" i="18"/>
  <c r="J413" i="18"/>
  <c r="H413" i="18"/>
  <c r="M413" i="18"/>
  <c r="I413" i="18"/>
  <c r="N413" i="18"/>
  <c r="L285" i="18"/>
  <c r="H285" i="18"/>
  <c r="N285" i="18"/>
  <c r="M285" i="18"/>
  <c r="I285" i="18"/>
  <c r="O285" i="18"/>
  <c r="J285" i="18"/>
  <c r="K285" i="18"/>
  <c r="J758" i="18"/>
  <c r="N758" i="18"/>
  <c r="O758" i="18"/>
  <c r="K758" i="18"/>
  <c r="M758" i="18"/>
  <c r="H758" i="18"/>
  <c r="I758" i="18"/>
  <c r="L758" i="18"/>
  <c r="I52" i="18"/>
  <c r="J52" i="18"/>
  <c r="M52" i="18"/>
  <c r="L52" i="18"/>
  <c r="O52" i="18"/>
  <c r="H52" i="18"/>
  <c r="N52" i="18"/>
  <c r="K52" i="18"/>
  <c r="N691" i="18"/>
  <c r="M691" i="18"/>
  <c r="L691" i="18"/>
  <c r="K691" i="18"/>
  <c r="J691" i="18"/>
  <c r="I691" i="18"/>
  <c r="H691" i="18"/>
  <c r="O691" i="18"/>
  <c r="M780" i="18"/>
  <c r="N780" i="18"/>
  <c r="H780" i="18"/>
  <c r="L780" i="18"/>
  <c r="K780" i="18"/>
  <c r="J780" i="18"/>
  <c r="O780" i="18"/>
  <c r="I780" i="18"/>
  <c r="K706" i="18"/>
  <c r="J706" i="18"/>
  <c r="L706" i="18"/>
  <c r="M706" i="18"/>
  <c r="O706" i="18"/>
  <c r="I706" i="18"/>
  <c r="N706" i="18"/>
  <c r="H706" i="18"/>
  <c r="O170" i="18"/>
  <c r="I170" i="18"/>
  <c r="L170" i="18"/>
  <c r="J170" i="18"/>
  <c r="M170" i="18"/>
  <c r="H170" i="18"/>
  <c r="N170" i="18"/>
  <c r="K170" i="18"/>
  <c r="O284" i="18"/>
  <c r="K284" i="18"/>
  <c r="N284" i="18"/>
  <c r="I284" i="18"/>
  <c r="M284" i="18"/>
  <c r="H284" i="18"/>
  <c r="J284" i="18"/>
  <c r="L284" i="18"/>
  <c r="J475" i="18"/>
  <c r="L475" i="18"/>
  <c r="N475" i="18"/>
  <c r="K475" i="18"/>
  <c r="I475" i="18"/>
  <c r="O475" i="18"/>
  <c r="H475" i="18"/>
  <c r="M475" i="18"/>
  <c r="O390" i="18"/>
  <c r="J390" i="18"/>
  <c r="L390" i="18"/>
  <c r="H390" i="18"/>
  <c r="N390" i="18"/>
  <c r="M390" i="18"/>
  <c r="I390" i="18"/>
  <c r="K390" i="18"/>
  <c r="J932" i="18"/>
  <c r="M932" i="18"/>
  <c r="K932" i="18"/>
  <c r="I932" i="18"/>
  <c r="H932" i="18"/>
  <c r="O932" i="18"/>
  <c r="N932" i="18"/>
  <c r="L932" i="18"/>
  <c r="O124" i="18"/>
  <c r="I124" i="18"/>
  <c r="L124" i="18"/>
  <c r="K124" i="18"/>
  <c r="J124" i="18"/>
  <c r="M124" i="18"/>
  <c r="N124" i="18"/>
  <c r="H124" i="18"/>
  <c r="K442" i="18"/>
  <c r="J442" i="18"/>
  <c r="I442" i="18"/>
  <c r="N442" i="18"/>
  <c r="O442" i="18"/>
  <c r="L442" i="18"/>
  <c r="H442" i="18"/>
  <c r="M442" i="18"/>
  <c r="L248" i="18"/>
  <c r="H248" i="18"/>
  <c r="O248" i="18"/>
  <c r="J248" i="18"/>
  <c r="M248" i="18"/>
  <c r="K248" i="18"/>
  <c r="I248" i="18"/>
  <c r="N248" i="18"/>
  <c r="L745" i="18"/>
  <c r="N745" i="18"/>
  <c r="J745" i="18"/>
  <c r="M745" i="18"/>
  <c r="K745" i="18"/>
  <c r="O745" i="18"/>
  <c r="H745" i="18"/>
  <c r="I745" i="18"/>
  <c r="J863" i="18"/>
  <c r="O863" i="18"/>
  <c r="H863" i="18"/>
  <c r="N863" i="18"/>
  <c r="M863" i="18"/>
  <c r="L863" i="18"/>
  <c r="K863" i="18"/>
  <c r="I863" i="18"/>
  <c r="H531" i="18"/>
  <c r="I531" i="18"/>
  <c r="L531" i="18"/>
  <c r="J531" i="18"/>
  <c r="O531" i="18"/>
  <c r="K531" i="18"/>
  <c r="M531" i="18"/>
  <c r="N531" i="18"/>
  <c r="K176" i="18"/>
  <c r="O176" i="18"/>
  <c r="I176" i="18"/>
  <c r="M176" i="18"/>
  <c r="N176" i="18"/>
  <c r="L176" i="18"/>
  <c r="J176" i="18"/>
  <c r="H176" i="18"/>
  <c r="L813" i="18"/>
  <c r="K813" i="18"/>
  <c r="O813" i="18"/>
  <c r="J813" i="18"/>
  <c r="M813" i="18"/>
  <c r="H813" i="18"/>
  <c r="I813" i="18"/>
  <c r="N813" i="18"/>
  <c r="I762" i="18"/>
  <c r="J762" i="18"/>
  <c r="N762" i="18"/>
  <c r="M762" i="18"/>
  <c r="K762" i="18"/>
  <c r="O762" i="18"/>
  <c r="H762" i="18"/>
  <c r="L762" i="18"/>
  <c r="J483" i="18"/>
  <c r="N483" i="18"/>
  <c r="M483" i="18"/>
  <c r="I483" i="18"/>
  <c r="H483" i="18"/>
  <c r="O483" i="18"/>
  <c r="L483" i="18"/>
  <c r="K483" i="18"/>
  <c r="K628" i="18"/>
  <c r="L628" i="18"/>
  <c r="M628" i="18"/>
  <c r="N628" i="18"/>
  <c r="O628" i="18"/>
  <c r="H628" i="18"/>
  <c r="I628" i="18"/>
  <c r="J628" i="18"/>
  <c r="I59" i="18"/>
  <c r="K59" i="18"/>
  <c r="O59" i="18"/>
  <c r="H59" i="18"/>
  <c r="M59" i="18"/>
  <c r="L59" i="18"/>
  <c r="N59" i="18"/>
  <c r="J59" i="18"/>
  <c r="J340" i="18"/>
  <c r="N340" i="18"/>
  <c r="O340" i="18"/>
  <c r="M340" i="18"/>
  <c r="I340" i="18"/>
  <c r="L340" i="18"/>
  <c r="H340" i="18"/>
  <c r="K340" i="18"/>
  <c r="M309" i="18"/>
  <c r="I309" i="18"/>
  <c r="S309" i="18" s="1"/>
  <c r="J309" i="18"/>
  <c r="O309" i="18"/>
  <c r="H309" i="18"/>
  <c r="R309" i="18" s="1"/>
  <c r="N309" i="18"/>
  <c r="T309" i="18" s="1"/>
  <c r="L309" i="18"/>
  <c r="K309" i="18"/>
  <c r="K131" i="18"/>
  <c r="O131" i="18"/>
  <c r="J131" i="18"/>
  <c r="L131" i="18"/>
  <c r="I131" i="18"/>
  <c r="M131" i="18"/>
  <c r="H131" i="18"/>
  <c r="N131" i="18"/>
  <c r="H728" i="18"/>
  <c r="I728" i="18"/>
  <c r="K728" i="18"/>
  <c r="O728" i="18"/>
  <c r="M728" i="18"/>
  <c r="L728" i="18"/>
  <c r="N728" i="18"/>
  <c r="J728" i="18"/>
  <c r="M492" i="18"/>
  <c r="I492" i="18"/>
  <c r="O492" i="18"/>
  <c r="H492" i="18"/>
  <c r="N492" i="18"/>
  <c r="J492" i="18"/>
  <c r="K492" i="18"/>
  <c r="L492" i="18"/>
  <c r="O723" i="18"/>
  <c r="J723" i="18"/>
  <c r="N723" i="18"/>
  <c r="K723" i="18"/>
  <c r="M723" i="18"/>
  <c r="H723" i="18"/>
  <c r="L723" i="18"/>
  <c r="I723" i="18"/>
  <c r="L99" i="18"/>
  <c r="M99" i="18"/>
  <c r="K99" i="18"/>
  <c r="N99" i="18"/>
  <c r="I99" i="18"/>
  <c r="O99" i="18"/>
  <c r="H99" i="18"/>
  <c r="J99" i="18"/>
  <c r="H4" i="18"/>
  <c r="K4" i="18"/>
  <c r="I4" i="18"/>
  <c r="M4" i="18"/>
  <c r="O4" i="18"/>
  <c r="J4" i="18"/>
  <c r="L4" i="18"/>
  <c r="N4" i="18"/>
  <c r="N642" i="18"/>
  <c r="J642" i="18"/>
  <c r="M642" i="18"/>
  <c r="O642" i="18"/>
  <c r="I642" i="18"/>
  <c r="H642" i="18"/>
  <c r="L642" i="18"/>
  <c r="K642" i="18"/>
  <c r="J93" i="18"/>
  <c r="O93" i="18"/>
  <c r="I93" i="18"/>
  <c r="L93" i="18"/>
  <c r="N93" i="18"/>
  <c r="H93" i="18"/>
  <c r="K93" i="18"/>
  <c r="M93" i="18"/>
  <c r="O251" i="18"/>
  <c r="I251" i="18"/>
  <c r="M251" i="18"/>
  <c r="K251" i="18"/>
  <c r="L251" i="18"/>
  <c r="H251" i="18"/>
  <c r="N251" i="18"/>
  <c r="J251" i="18"/>
  <c r="O584" i="18"/>
  <c r="I584" i="18"/>
  <c r="M584" i="18"/>
  <c r="N584" i="18"/>
  <c r="L584" i="18"/>
  <c r="H584" i="18"/>
  <c r="K584" i="18"/>
  <c r="J584" i="18"/>
  <c r="L48" i="18"/>
  <c r="J48" i="18"/>
  <c r="K48" i="18"/>
  <c r="I48" i="18"/>
  <c r="N48" i="18"/>
  <c r="M48" i="18"/>
  <c r="H48" i="18"/>
  <c r="O48" i="18"/>
  <c r="I611" i="18"/>
  <c r="H611" i="18"/>
  <c r="M611" i="18"/>
  <c r="L611" i="18"/>
  <c r="N611" i="18"/>
  <c r="J611" i="18"/>
  <c r="O611" i="18"/>
  <c r="K611" i="18"/>
  <c r="J400" i="18"/>
  <c r="O400" i="18"/>
  <c r="I400" i="18"/>
  <c r="L400" i="18"/>
  <c r="N400" i="18"/>
  <c r="K400" i="18"/>
  <c r="H400" i="18"/>
  <c r="M400" i="18"/>
  <c r="H310" i="18"/>
  <c r="M310" i="18"/>
  <c r="O310" i="18"/>
  <c r="J310" i="18"/>
  <c r="N310" i="18"/>
  <c r="L310" i="18"/>
  <c r="I310" i="18"/>
  <c r="K310" i="18"/>
  <c r="L359" i="18"/>
  <c r="J359" i="18"/>
  <c r="N359" i="18"/>
  <c r="O359" i="18"/>
  <c r="I359" i="18"/>
  <c r="H359" i="18"/>
  <c r="K359" i="18"/>
  <c r="M359" i="18"/>
  <c r="O108" i="18"/>
  <c r="J108" i="18"/>
  <c r="M108" i="18"/>
  <c r="K108" i="18"/>
  <c r="I108" i="18"/>
  <c r="N108" i="18"/>
  <c r="H108" i="18"/>
  <c r="L108" i="18"/>
  <c r="H923" i="18"/>
  <c r="N923" i="18"/>
  <c r="J923" i="18"/>
  <c r="M923" i="18"/>
  <c r="L923" i="18"/>
  <c r="O923" i="18"/>
  <c r="I923" i="18"/>
  <c r="K923" i="18"/>
  <c r="L595" i="18"/>
  <c r="H595" i="18"/>
  <c r="J595" i="18"/>
  <c r="O595" i="18"/>
  <c r="I595" i="18"/>
  <c r="N595" i="18"/>
  <c r="M595" i="18"/>
  <c r="K595" i="18"/>
  <c r="M343" i="18"/>
  <c r="O343" i="18"/>
  <c r="N343" i="18"/>
  <c r="H343" i="18"/>
  <c r="L343" i="18"/>
  <c r="I343" i="18"/>
  <c r="J343" i="18"/>
  <c r="K343" i="18"/>
  <c r="L560" i="18"/>
  <c r="N560" i="18"/>
  <c r="O560" i="18"/>
  <c r="K560" i="18"/>
  <c r="J560" i="18"/>
  <c r="M560" i="18"/>
  <c r="I560" i="18"/>
  <c r="H560" i="18"/>
  <c r="O522" i="18"/>
  <c r="H522" i="18"/>
  <c r="M522" i="18"/>
  <c r="J522" i="18"/>
  <c r="N522" i="18"/>
  <c r="K522" i="18"/>
  <c r="L522" i="18"/>
  <c r="I522" i="18"/>
  <c r="O540" i="18"/>
  <c r="K540" i="18"/>
  <c r="N540" i="18"/>
  <c r="J540" i="18"/>
  <c r="L540" i="18"/>
  <c r="I540" i="18"/>
  <c r="H540" i="18"/>
  <c r="M540" i="18"/>
  <c r="H935" i="18"/>
  <c r="K935" i="18"/>
  <c r="L935" i="18"/>
  <c r="N935" i="18"/>
  <c r="M935" i="18"/>
  <c r="J935" i="18"/>
  <c r="I935" i="18"/>
  <c r="O935" i="18"/>
  <c r="O367" i="18"/>
  <c r="H367" i="18"/>
  <c r="M367" i="18"/>
  <c r="N367" i="18"/>
  <c r="J367" i="18"/>
  <c r="K367" i="18"/>
  <c r="L367" i="18"/>
  <c r="I367" i="18"/>
  <c r="L62" i="18"/>
  <c r="H62" i="18"/>
  <c r="K62" i="18"/>
  <c r="M62" i="18"/>
  <c r="N62" i="18"/>
  <c r="O62" i="18"/>
  <c r="I62" i="18"/>
  <c r="J62" i="18"/>
  <c r="L230" i="18"/>
  <c r="H230" i="18"/>
  <c r="O230" i="18"/>
  <c r="J230" i="18"/>
  <c r="M230" i="18"/>
  <c r="K230" i="18"/>
  <c r="N230" i="18"/>
  <c r="I230" i="18"/>
  <c r="N410" i="18"/>
  <c r="L410" i="18"/>
  <c r="J410" i="18"/>
  <c r="M410" i="18"/>
  <c r="H410" i="18"/>
  <c r="I410" i="18"/>
  <c r="O410" i="18"/>
  <c r="K410" i="18"/>
  <c r="J521" i="18"/>
  <c r="L521" i="18"/>
  <c r="I521" i="18"/>
  <c r="O521" i="18"/>
  <c r="M521" i="18"/>
  <c r="H521" i="18"/>
  <c r="N521" i="18"/>
  <c r="K521" i="18"/>
  <c r="I220" i="18"/>
  <c r="N220" i="18"/>
  <c r="J220" i="18"/>
  <c r="L220" i="18"/>
  <c r="H220" i="18"/>
  <c r="K220" i="18"/>
  <c r="M220" i="18"/>
  <c r="O220" i="18"/>
  <c r="J909" i="18"/>
  <c r="K909" i="18"/>
  <c r="N909" i="18"/>
  <c r="O909" i="18"/>
  <c r="H909" i="18"/>
  <c r="M909" i="18"/>
  <c r="I909" i="18"/>
  <c r="L909" i="18"/>
  <c r="I28" i="18"/>
  <c r="H28" i="18"/>
  <c r="L28" i="18"/>
  <c r="J28" i="18"/>
  <c r="M28" i="18"/>
  <c r="N28" i="18"/>
  <c r="K28" i="18"/>
  <c r="O28" i="18"/>
  <c r="N520" i="18"/>
  <c r="J520" i="18"/>
  <c r="K520" i="18"/>
  <c r="O520" i="18"/>
  <c r="I520" i="18"/>
  <c r="H520" i="18"/>
  <c r="L520" i="18"/>
  <c r="M520" i="18"/>
  <c r="J533" i="18"/>
  <c r="M533" i="18"/>
  <c r="K533" i="18"/>
  <c r="N533" i="18"/>
  <c r="I533" i="18"/>
  <c r="L533" i="18"/>
  <c r="O533" i="18"/>
  <c r="H533" i="18"/>
  <c r="I506" i="18"/>
  <c r="J506" i="18"/>
  <c r="N506" i="18"/>
  <c r="K506" i="18"/>
  <c r="L506" i="18"/>
  <c r="O506" i="18"/>
  <c r="M506" i="18"/>
  <c r="H506" i="18"/>
  <c r="N212" i="18"/>
  <c r="H212" i="18"/>
  <c r="M212" i="18"/>
  <c r="J212" i="18"/>
  <c r="L212" i="18"/>
  <c r="O212" i="18"/>
  <c r="I212" i="18"/>
  <c r="K212" i="18"/>
  <c r="J608" i="18"/>
  <c r="O608" i="18"/>
  <c r="L608" i="18"/>
  <c r="M608" i="18"/>
  <c r="H608" i="18"/>
  <c r="N608" i="18"/>
  <c r="I608" i="18"/>
  <c r="K608" i="18"/>
  <c r="K476" i="18"/>
  <c r="L476" i="18"/>
  <c r="N476" i="18"/>
  <c r="O476" i="18"/>
  <c r="M476" i="18"/>
  <c r="J476" i="18"/>
  <c r="H476" i="18"/>
  <c r="I476" i="18"/>
  <c r="O363" i="18"/>
  <c r="K363" i="18"/>
  <c r="N363" i="18"/>
  <c r="I363" i="18"/>
  <c r="M363" i="18"/>
  <c r="H363" i="18"/>
  <c r="J363" i="18"/>
  <c r="L363" i="18"/>
  <c r="I489" i="18"/>
  <c r="J489" i="18"/>
  <c r="O489" i="18"/>
  <c r="K489" i="18"/>
  <c r="N489" i="18"/>
  <c r="H489" i="18"/>
  <c r="M489" i="18"/>
  <c r="L489" i="18"/>
  <c r="J710" i="18"/>
  <c r="H710" i="18"/>
  <c r="N710" i="18"/>
  <c r="M710" i="18"/>
  <c r="I710" i="18"/>
  <c r="O710" i="18"/>
  <c r="K710" i="18"/>
  <c r="L710" i="18"/>
  <c r="M759" i="18"/>
  <c r="N759" i="18"/>
  <c r="L759" i="18"/>
  <c r="O759" i="18"/>
  <c r="I759" i="18"/>
  <c r="J759" i="18"/>
  <c r="K759" i="18"/>
  <c r="H759" i="18"/>
  <c r="I369" i="18"/>
  <c r="O369" i="18"/>
  <c r="H369" i="18"/>
  <c r="N369" i="18"/>
  <c r="M369" i="18"/>
  <c r="K369" i="18"/>
  <c r="L369" i="18"/>
  <c r="J369" i="18"/>
  <c r="J613" i="18"/>
  <c r="N613" i="18"/>
  <c r="L613" i="18"/>
  <c r="O613" i="18"/>
  <c r="H613" i="18"/>
  <c r="K613" i="18"/>
  <c r="M613" i="18"/>
  <c r="I613" i="18"/>
  <c r="I568" i="18"/>
  <c r="J568" i="18"/>
  <c r="L568" i="18"/>
  <c r="K568" i="18"/>
  <c r="O568" i="18"/>
  <c r="N568" i="18"/>
  <c r="M568" i="18"/>
  <c r="H568" i="18"/>
  <c r="I480" i="18"/>
  <c r="H480" i="18"/>
  <c r="N480" i="18"/>
  <c r="L480" i="18"/>
  <c r="J480" i="18"/>
  <c r="O480" i="18"/>
  <c r="K480" i="18"/>
  <c r="M480" i="18"/>
  <c r="O548" i="18"/>
  <c r="I548" i="18"/>
  <c r="J548" i="18"/>
  <c r="N548" i="18"/>
  <c r="L548" i="18"/>
  <c r="M548" i="18"/>
  <c r="H548" i="18"/>
  <c r="K548" i="18"/>
  <c r="H328" i="18"/>
  <c r="K328" i="18"/>
  <c r="I328" i="18"/>
  <c r="L328" i="18"/>
  <c r="O328" i="18"/>
  <c r="M328" i="18"/>
  <c r="N328" i="18"/>
  <c r="J328" i="18"/>
  <c r="J100" i="18"/>
  <c r="M100" i="18"/>
  <c r="H100" i="18"/>
  <c r="I100" i="18"/>
  <c r="O100" i="18"/>
  <c r="L100" i="18"/>
  <c r="N100" i="18"/>
  <c r="K100" i="18"/>
  <c r="H231" i="18"/>
  <c r="O231" i="18"/>
  <c r="I231" i="18"/>
  <c r="N231" i="18"/>
  <c r="M231" i="18"/>
  <c r="L231" i="18"/>
  <c r="J231" i="18"/>
  <c r="K231" i="18"/>
  <c r="J239" i="18"/>
  <c r="I239" i="18"/>
  <c r="M239" i="18"/>
  <c r="N239" i="18"/>
  <c r="K239" i="18"/>
  <c r="O239" i="18"/>
  <c r="L239" i="18"/>
  <c r="H239" i="18"/>
  <c r="M701" i="18"/>
  <c r="J701" i="18"/>
  <c r="I701" i="18"/>
  <c r="N701" i="18"/>
  <c r="O701" i="18"/>
  <c r="H701" i="18"/>
  <c r="L701" i="18"/>
  <c r="K701" i="18"/>
  <c r="M917" i="18"/>
  <c r="I917" i="18"/>
  <c r="O917" i="18"/>
  <c r="H917" i="18"/>
  <c r="N917" i="18"/>
  <c r="J917" i="18"/>
  <c r="K917" i="18"/>
  <c r="L917" i="18"/>
  <c r="J80" i="18"/>
  <c r="O80" i="18"/>
  <c r="L80" i="18"/>
  <c r="N80" i="18"/>
  <c r="K80" i="18"/>
  <c r="H80" i="18"/>
  <c r="I80" i="18"/>
  <c r="M80" i="18"/>
  <c r="O790" i="18"/>
  <c r="H790" i="18"/>
  <c r="M790" i="18"/>
  <c r="N790" i="18"/>
  <c r="J790" i="18"/>
  <c r="K790" i="18"/>
  <c r="L790" i="18"/>
  <c r="I790" i="18"/>
  <c r="K749" i="18"/>
  <c r="L749" i="18"/>
  <c r="J749" i="18"/>
  <c r="H749" i="18"/>
  <c r="M749" i="18"/>
  <c r="I749" i="18"/>
  <c r="O749" i="18"/>
  <c r="N749" i="18"/>
  <c r="M866" i="18"/>
  <c r="J866" i="18"/>
  <c r="O866" i="18"/>
  <c r="I866" i="18"/>
  <c r="N866" i="18"/>
  <c r="L866" i="18"/>
  <c r="H866" i="18"/>
  <c r="K866" i="18"/>
  <c r="J924" i="18"/>
  <c r="N924" i="18"/>
  <c r="L924" i="18"/>
  <c r="O924" i="18"/>
  <c r="H924" i="18"/>
  <c r="M924" i="18"/>
  <c r="K924" i="18"/>
  <c r="I924" i="18"/>
  <c r="O734" i="18"/>
  <c r="H734" i="18"/>
  <c r="M734" i="18"/>
  <c r="N734" i="18"/>
  <c r="L734" i="18"/>
  <c r="I734" i="18"/>
  <c r="J734" i="18"/>
  <c r="K734" i="18"/>
  <c r="N503" i="18"/>
  <c r="J503" i="18"/>
  <c r="M503" i="18"/>
  <c r="I503" i="18"/>
  <c r="O503" i="18"/>
  <c r="L503" i="18"/>
  <c r="K503" i="18"/>
  <c r="H503" i="18"/>
  <c r="L732" i="18"/>
  <c r="H732" i="18"/>
  <c r="K732" i="18"/>
  <c r="M732" i="18"/>
  <c r="N732" i="18"/>
  <c r="I732" i="18"/>
  <c r="O732" i="18"/>
  <c r="J732" i="18"/>
  <c r="O452" i="18"/>
  <c r="I452" i="18"/>
  <c r="J452" i="18"/>
  <c r="K452" i="18"/>
  <c r="L452" i="18"/>
  <c r="N452" i="18"/>
  <c r="M452" i="18"/>
  <c r="H452" i="18"/>
  <c r="J700" i="18"/>
  <c r="N700" i="18"/>
  <c r="I700" i="18"/>
  <c r="M700" i="18"/>
  <c r="H700" i="18"/>
  <c r="K700" i="18"/>
  <c r="O700" i="18"/>
  <c r="L700" i="18"/>
  <c r="M892" i="18"/>
  <c r="I892" i="18"/>
  <c r="L892" i="18"/>
  <c r="O892" i="18"/>
  <c r="J892" i="18"/>
  <c r="K892" i="18"/>
  <c r="H892" i="18"/>
  <c r="N892" i="18"/>
  <c r="K930" i="18"/>
  <c r="N930" i="18"/>
  <c r="L930" i="18"/>
  <c r="J930" i="18"/>
  <c r="M930" i="18"/>
  <c r="H930" i="18"/>
  <c r="I930" i="18"/>
  <c r="O930" i="18"/>
  <c r="H756" i="18"/>
  <c r="O756" i="18"/>
  <c r="J756" i="18"/>
  <c r="N756" i="18"/>
  <c r="L756" i="18"/>
  <c r="K756" i="18"/>
  <c r="M756" i="18"/>
  <c r="I756" i="18"/>
  <c r="O614" i="18"/>
  <c r="K614" i="18"/>
  <c r="L614" i="18"/>
  <c r="J614" i="18"/>
  <c r="M614" i="18"/>
  <c r="H614" i="18"/>
  <c r="I614" i="18"/>
  <c r="N614" i="18"/>
  <c r="L683" i="18"/>
  <c r="I683" i="18"/>
  <c r="M683" i="18"/>
  <c r="H683" i="18"/>
  <c r="K683" i="18"/>
  <c r="N683" i="18"/>
  <c r="J683" i="18"/>
  <c r="O683" i="18"/>
  <c r="J414" i="18"/>
  <c r="M414" i="18"/>
  <c r="L414" i="18"/>
  <c r="O414" i="18"/>
  <c r="N414" i="18"/>
  <c r="H414" i="18"/>
  <c r="I414" i="18"/>
  <c r="K414" i="18"/>
  <c r="M38" i="18"/>
  <c r="K38" i="18"/>
  <c r="I38" i="18"/>
  <c r="O38" i="18"/>
  <c r="H38" i="18"/>
  <c r="L38" i="18"/>
  <c r="J38" i="18"/>
  <c r="N38" i="18"/>
  <c r="H922" i="18"/>
  <c r="M922" i="18"/>
  <c r="I922" i="18"/>
  <c r="K922" i="18"/>
  <c r="O922" i="18"/>
  <c r="J922" i="18"/>
  <c r="L922" i="18"/>
  <c r="N922" i="18"/>
  <c r="L386" i="18"/>
  <c r="M386" i="18"/>
  <c r="K386" i="18"/>
  <c r="N386" i="18"/>
  <c r="I386" i="18"/>
  <c r="H386" i="18"/>
  <c r="O386" i="18"/>
  <c r="J386" i="18"/>
  <c r="O448" i="18"/>
  <c r="J448" i="18"/>
  <c r="M448" i="18"/>
  <c r="I448" i="18"/>
  <c r="N448" i="18"/>
  <c r="H448" i="18"/>
  <c r="L448" i="18"/>
  <c r="K448" i="18"/>
  <c r="J18" i="18"/>
  <c r="O18" i="18"/>
  <c r="I18" i="18"/>
  <c r="H18" i="18"/>
  <c r="N18" i="18"/>
  <c r="L18" i="18"/>
  <c r="K18" i="18"/>
  <c r="M18" i="18"/>
  <c r="M738" i="18"/>
  <c r="I738" i="18"/>
  <c r="L738" i="18"/>
  <c r="K738" i="18"/>
  <c r="J738" i="18"/>
  <c r="N738" i="18"/>
  <c r="H738" i="18"/>
  <c r="O738" i="18"/>
  <c r="N783" i="18"/>
  <c r="J783" i="18"/>
  <c r="K783" i="18"/>
  <c r="O783" i="18"/>
  <c r="I783" i="18"/>
  <c r="L783" i="18"/>
  <c r="H783" i="18"/>
  <c r="M783" i="18"/>
  <c r="I162" i="18"/>
  <c r="K162" i="18"/>
  <c r="O162" i="18"/>
  <c r="H162" i="18"/>
  <c r="L162" i="18"/>
  <c r="J162" i="18"/>
  <c r="N162" i="18"/>
  <c r="M162" i="18"/>
  <c r="M184" i="18"/>
  <c r="H184" i="18"/>
  <c r="L184" i="18"/>
  <c r="J184" i="18"/>
  <c r="K184" i="18"/>
  <c r="N184" i="18"/>
  <c r="O184" i="18"/>
  <c r="I184" i="18"/>
  <c r="J440" i="18"/>
  <c r="O440" i="18"/>
  <c r="I440" i="18"/>
  <c r="K440" i="18"/>
  <c r="M440" i="18"/>
  <c r="N440" i="18"/>
  <c r="H440" i="18"/>
  <c r="L440" i="18"/>
  <c r="M434" i="18"/>
  <c r="L434" i="18"/>
  <c r="H434" i="18"/>
  <c r="J434" i="18"/>
  <c r="I434" i="18"/>
  <c r="K434" i="18"/>
  <c r="O434" i="18"/>
  <c r="N434" i="18"/>
  <c r="O115" i="18"/>
  <c r="J115" i="18"/>
  <c r="K115" i="18"/>
  <c r="N115" i="18"/>
  <c r="M115" i="18"/>
  <c r="I115" i="18"/>
  <c r="H115" i="18"/>
  <c r="L115" i="18"/>
  <c r="H714" i="18"/>
  <c r="O714" i="18"/>
  <c r="J714" i="18"/>
  <c r="I714" i="18"/>
  <c r="M714" i="18"/>
  <c r="L714" i="18"/>
  <c r="N714" i="18"/>
  <c r="K714" i="18"/>
  <c r="I536" i="18"/>
  <c r="K536" i="18"/>
  <c r="H536" i="18"/>
  <c r="M536" i="18"/>
  <c r="O536" i="18"/>
  <c r="J536" i="18"/>
  <c r="N536" i="18"/>
  <c r="L536" i="18"/>
  <c r="H650" i="18"/>
  <c r="L650" i="18"/>
  <c r="O650" i="18"/>
  <c r="I650" i="18"/>
  <c r="M650" i="18"/>
  <c r="J650" i="18"/>
  <c r="N650" i="18"/>
  <c r="K650" i="18"/>
  <c r="N192" i="18"/>
  <c r="I192" i="18"/>
  <c r="M192" i="18"/>
  <c r="K192" i="18"/>
  <c r="O192" i="18"/>
  <c r="J192" i="18"/>
  <c r="H192" i="18"/>
  <c r="L192" i="18"/>
  <c r="N117" i="18"/>
  <c r="J117" i="18"/>
  <c r="O117" i="18"/>
  <c r="I117" i="18"/>
  <c r="M117" i="18"/>
  <c r="K117" i="18"/>
  <c r="H117" i="18"/>
  <c r="L117" i="18"/>
  <c r="J439" i="18"/>
  <c r="N439" i="18"/>
  <c r="L439" i="18"/>
  <c r="O439" i="18"/>
  <c r="H439" i="18"/>
  <c r="M439" i="18"/>
  <c r="K439" i="18"/>
  <c r="I439" i="18"/>
  <c r="H44" i="18"/>
  <c r="N44" i="18"/>
  <c r="L44" i="18"/>
  <c r="K44" i="18"/>
  <c r="I44" i="18"/>
  <c r="M44" i="18"/>
  <c r="J44" i="18"/>
  <c r="O44" i="18"/>
  <c r="K422" i="18"/>
  <c r="M422" i="18"/>
  <c r="I422" i="18"/>
  <c r="L422" i="18"/>
  <c r="N422" i="18"/>
  <c r="O422" i="18"/>
  <c r="H422" i="18"/>
  <c r="J422" i="18"/>
  <c r="J945" i="18"/>
  <c r="M945" i="18"/>
  <c r="O945" i="18"/>
  <c r="I945" i="18"/>
  <c r="L945" i="18"/>
  <c r="K945" i="18"/>
  <c r="N945" i="18"/>
  <c r="H945" i="18"/>
  <c r="I635" i="18"/>
  <c r="H635" i="18"/>
  <c r="K635" i="18"/>
  <c r="J635" i="18"/>
  <c r="N635" i="18"/>
  <c r="L635" i="18"/>
  <c r="O635" i="18"/>
  <c r="M635" i="18"/>
  <c r="I289" i="18"/>
  <c r="L289" i="18"/>
  <c r="J289" i="18"/>
  <c r="K289" i="18"/>
  <c r="N289" i="18"/>
  <c r="M289" i="18"/>
  <c r="H289" i="18"/>
  <c r="O289" i="18"/>
  <c r="H657" i="18"/>
  <c r="N657" i="18"/>
  <c r="L657" i="18"/>
  <c r="K657" i="18"/>
  <c r="I657" i="18"/>
  <c r="M657" i="18"/>
  <c r="O657" i="18"/>
  <c r="J657" i="18"/>
  <c r="I200" i="18"/>
  <c r="J200" i="18"/>
  <c r="K200" i="18"/>
  <c r="M200" i="18"/>
  <c r="H200" i="18"/>
  <c r="O200" i="18"/>
  <c r="L200" i="18"/>
  <c r="N200" i="18"/>
  <c r="L6" i="18"/>
  <c r="K6" i="18"/>
  <c r="J6" i="18"/>
  <c r="O6" i="18"/>
  <c r="I6" i="18"/>
  <c r="H6" i="18"/>
  <c r="M6" i="18"/>
  <c r="N6" i="18"/>
  <c r="K501" i="18"/>
  <c r="N501" i="18"/>
  <c r="J501" i="18"/>
  <c r="M501" i="18"/>
  <c r="I501" i="18"/>
  <c r="O501" i="18"/>
  <c r="H501" i="18"/>
  <c r="L501" i="18"/>
  <c r="J680" i="18"/>
  <c r="I680" i="18"/>
  <c r="O680" i="18"/>
  <c r="L680" i="18"/>
  <c r="N680" i="18"/>
  <c r="K680" i="18"/>
  <c r="M680" i="18"/>
  <c r="H680" i="18"/>
  <c r="L158" i="18"/>
  <c r="J158" i="18"/>
  <c r="N158" i="18"/>
  <c r="O158" i="18"/>
  <c r="H158" i="18"/>
  <c r="K158" i="18"/>
  <c r="M158" i="18"/>
  <c r="I158" i="18"/>
  <c r="I249" i="18"/>
  <c r="S249" i="18" s="1"/>
  <c r="H249" i="18"/>
  <c r="R249" i="18" s="1"/>
  <c r="L249" i="18"/>
  <c r="J249" i="18"/>
  <c r="M249" i="18"/>
  <c r="O249" i="18"/>
  <c r="N249" i="18"/>
  <c r="T249" i="18" s="1"/>
  <c r="K249" i="18"/>
  <c r="N582" i="18"/>
  <c r="T582" i="18" s="1"/>
  <c r="J582" i="18"/>
  <c r="O582" i="18"/>
  <c r="I582" i="18"/>
  <c r="S582" i="18" s="1"/>
  <c r="M582" i="18"/>
  <c r="K582" i="18"/>
  <c r="L582" i="18"/>
  <c r="H582" i="18"/>
  <c r="R582" i="18" s="1"/>
  <c r="O37" i="18"/>
  <c r="N37" i="18"/>
  <c r="T37" i="18" s="1"/>
  <c r="J37" i="18"/>
  <c r="M37" i="18"/>
  <c r="H37" i="18"/>
  <c r="R37" i="18" s="1"/>
  <c r="K37" i="18"/>
  <c r="L37" i="18"/>
  <c r="I37" i="18"/>
  <c r="S37" i="18" s="1"/>
  <c r="P702" i="18"/>
  <c r="P722" i="18"/>
  <c r="P463" i="18"/>
  <c r="P878" i="18"/>
  <c r="P887" i="18"/>
  <c r="P53" i="18"/>
  <c r="Q157" i="18"/>
  <c r="P393" i="18"/>
  <c r="P484" i="18"/>
  <c r="Q438" i="18"/>
  <c r="Q225" i="18"/>
  <c r="Q908" i="18"/>
  <c r="P32" i="18"/>
  <c r="Q871" i="18"/>
  <c r="P420" i="18"/>
  <c r="Q107" i="18"/>
  <c r="Q444" i="18"/>
  <c r="Q649" i="18"/>
  <c r="P946" i="18"/>
  <c r="P302" i="18"/>
  <c r="P423" i="18"/>
  <c r="Q921" i="18"/>
  <c r="N205" i="18"/>
  <c r="J205" i="18"/>
  <c r="O205" i="18"/>
  <c r="I205" i="18"/>
  <c r="M205" i="18"/>
  <c r="H205" i="18"/>
  <c r="K205" i="18"/>
  <c r="L205" i="18"/>
  <c r="O894" i="18"/>
  <c r="M894" i="18"/>
  <c r="I894" i="18"/>
  <c r="S894" i="18" s="1"/>
  <c r="L894" i="18"/>
  <c r="H894" i="18"/>
  <c r="R894" i="18" s="1"/>
  <c r="N894" i="18"/>
  <c r="T894" i="18" s="1"/>
  <c r="J894" i="18"/>
  <c r="K894" i="18"/>
  <c r="O509" i="18"/>
  <c r="K509" i="18"/>
  <c r="J509" i="18"/>
  <c r="N509" i="18"/>
  <c r="I509" i="18"/>
  <c r="L509" i="18"/>
  <c r="H509" i="18"/>
  <c r="M509" i="18"/>
  <c r="O748" i="18"/>
  <c r="H748" i="18"/>
  <c r="L748" i="18"/>
  <c r="I748" i="18"/>
  <c r="K748" i="18"/>
  <c r="N748" i="18"/>
  <c r="J748" i="18"/>
  <c r="M748" i="18"/>
  <c r="H715" i="18"/>
  <c r="N715" i="18"/>
  <c r="I715" i="18"/>
  <c r="O715" i="18"/>
  <c r="L715" i="18"/>
  <c r="J715" i="18"/>
  <c r="K715" i="18"/>
  <c r="M715" i="18"/>
  <c r="N150" i="18"/>
  <c r="T150" i="18" s="1"/>
  <c r="J150" i="18"/>
  <c r="K150" i="18"/>
  <c r="I150" i="18"/>
  <c r="S150" i="18" s="1"/>
  <c r="L150" i="18"/>
  <c r="O150" i="18"/>
  <c r="H150" i="18"/>
  <c r="R150" i="18" s="1"/>
  <c r="M150" i="18"/>
  <c r="I237" i="18"/>
  <c r="L237" i="18"/>
  <c r="O237" i="18"/>
  <c r="J237" i="18"/>
  <c r="N237" i="18"/>
  <c r="H237" i="18"/>
  <c r="M237" i="18"/>
  <c r="K237" i="18"/>
  <c r="M321" i="18"/>
  <c r="I321" i="18"/>
  <c r="N321" i="18"/>
  <c r="J321" i="18"/>
  <c r="L321" i="18"/>
  <c r="O321" i="18"/>
  <c r="H321" i="18"/>
  <c r="K321" i="18"/>
  <c r="J589" i="18"/>
  <c r="O589" i="18"/>
  <c r="L589" i="18"/>
  <c r="M589" i="18"/>
  <c r="N589" i="18"/>
  <c r="H589" i="18"/>
  <c r="I589" i="18"/>
  <c r="K589" i="18"/>
  <c r="J252" i="18"/>
  <c r="M252" i="18"/>
  <c r="O252" i="18"/>
  <c r="H252" i="18"/>
  <c r="K252" i="18"/>
  <c r="L252" i="18"/>
  <c r="N252" i="18"/>
  <c r="I252" i="18"/>
  <c r="M735" i="18"/>
  <c r="I735" i="18"/>
  <c r="L735" i="18"/>
  <c r="K735" i="18"/>
  <c r="O735" i="18"/>
  <c r="H735" i="18"/>
  <c r="J735" i="18"/>
  <c r="N735" i="18"/>
  <c r="K266" i="18"/>
  <c r="L266" i="18"/>
  <c r="N266" i="18"/>
  <c r="H266" i="18"/>
  <c r="O266" i="18"/>
  <c r="J266" i="18"/>
  <c r="M266" i="18"/>
  <c r="I266" i="18"/>
  <c r="K553" i="18"/>
  <c r="O553" i="18"/>
  <c r="I553" i="18"/>
  <c r="N553" i="18"/>
  <c r="H553" i="18"/>
  <c r="M553" i="18"/>
  <c r="L553" i="18"/>
  <c r="J553" i="18"/>
  <c r="N799" i="18"/>
  <c r="I799" i="18"/>
  <c r="K799" i="18"/>
  <c r="M799" i="18"/>
  <c r="L799" i="18"/>
  <c r="H799" i="18"/>
  <c r="O799" i="18"/>
  <c r="J799" i="18"/>
  <c r="I860" i="18"/>
  <c r="K860" i="18"/>
  <c r="O860" i="18"/>
  <c r="H860" i="18"/>
  <c r="L860" i="18"/>
  <c r="J860" i="18"/>
  <c r="N860" i="18"/>
  <c r="M860" i="18"/>
  <c r="L271" i="18"/>
  <c r="J271" i="18"/>
  <c r="K271" i="18"/>
  <c r="I271" i="18"/>
  <c r="N271" i="18"/>
  <c r="M271" i="18"/>
  <c r="O271" i="18"/>
  <c r="H271" i="18"/>
  <c r="H316" i="18"/>
  <c r="M316" i="18"/>
  <c r="N316" i="18"/>
  <c r="K316" i="18"/>
  <c r="J316" i="18"/>
  <c r="O316" i="18"/>
  <c r="I316" i="18"/>
  <c r="L316" i="18"/>
  <c r="M426" i="18"/>
  <c r="I426" i="18"/>
  <c r="L426" i="18"/>
  <c r="O426" i="18"/>
  <c r="N426" i="18"/>
  <c r="H426" i="18"/>
  <c r="J426" i="18"/>
  <c r="K426" i="18"/>
  <c r="M500" i="18"/>
  <c r="N500" i="18"/>
  <c r="O500" i="18"/>
  <c r="K500" i="18"/>
  <c r="J500" i="18"/>
  <c r="I500" i="18"/>
  <c r="L500" i="18"/>
  <c r="H500" i="18"/>
  <c r="I348" i="18"/>
  <c r="J348" i="18"/>
  <c r="M348" i="18"/>
  <c r="N348" i="18"/>
  <c r="K348" i="18"/>
  <c r="L348" i="18"/>
  <c r="P348" i="18" s="1"/>
  <c r="H348" i="18"/>
  <c r="O348" i="18"/>
  <c r="H173" i="18"/>
  <c r="O173" i="18"/>
  <c r="J173" i="18"/>
  <c r="N173" i="18"/>
  <c r="L173" i="18"/>
  <c r="M173" i="18"/>
  <c r="I173" i="18"/>
  <c r="K173" i="18"/>
  <c r="N488" i="18"/>
  <c r="K488" i="18"/>
  <c r="L488" i="18"/>
  <c r="O488" i="18"/>
  <c r="M488" i="18"/>
  <c r="J488" i="18"/>
  <c r="I488" i="18"/>
  <c r="H488" i="18"/>
  <c r="I504" i="18"/>
  <c r="M504" i="18"/>
  <c r="O504" i="18"/>
  <c r="H504" i="18"/>
  <c r="K504" i="18"/>
  <c r="J504" i="18"/>
  <c r="L504" i="18"/>
  <c r="N504" i="18"/>
  <c r="H904" i="18"/>
  <c r="M904" i="18"/>
  <c r="J904" i="18"/>
  <c r="N904" i="18"/>
  <c r="K904" i="18"/>
  <c r="I904" i="18"/>
  <c r="L904" i="18"/>
  <c r="O904" i="18"/>
  <c r="H478" i="18"/>
  <c r="L478" i="18"/>
  <c r="N478" i="18"/>
  <c r="M478" i="18"/>
  <c r="J478" i="18"/>
  <c r="O478" i="18"/>
  <c r="K478" i="18"/>
  <c r="I478" i="18"/>
  <c r="O425" i="18"/>
  <c r="K425" i="18"/>
  <c r="N425" i="18"/>
  <c r="I425" i="18"/>
  <c r="M425" i="18"/>
  <c r="H425" i="18"/>
  <c r="J425" i="18"/>
  <c r="L425" i="18"/>
  <c r="J326" i="18"/>
  <c r="N326" i="18"/>
  <c r="I326" i="18"/>
  <c r="M326" i="18"/>
  <c r="O326" i="18"/>
  <c r="H326" i="18"/>
  <c r="L326" i="18"/>
  <c r="K326" i="18"/>
  <c r="N224" i="18"/>
  <c r="O224" i="18"/>
  <c r="I224" i="18"/>
  <c r="M224" i="18"/>
  <c r="J224" i="18"/>
  <c r="K224" i="18"/>
  <c r="H224" i="18"/>
  <c r="L224" i="18"/>
  <c r="N456" i="18"/>
  <c r="J456" i="18"/>
  <c r="H456" i="18"/>
  <c r="K456" i="18"/>
  <c r="O456" i="18"/>
  <c r="L456" i="18"/>
  <c r="P456" i="18" s="1"/>
  <c r="M456" i="18"/>
  <c r="I456" i="18"/>
  <c r="O85" i="18"/>
  <c r="I85" i="18"/>
  <c r="L85" i="18"/>
  <c r="N85" i="18"/>
  <c r="J85" i="18"/>
  <c r="M85" i="18"/>
  <c r="H85" i="18"/>
  <c r="K85" i="18"/>
  <c r="O585" i="18"/>
  <c r="L585" i="18"/>
  <c r="K585" i="18"/>
  <c r="J585" i="18"/>
  <c r="M585" i="18"/>
  <c r="H585" i="18"/>
  <c r="N585" i="18"/>
  <c r="I585" i="18"/>
  <c r="J694" i="18"/>
  <c r="K694" i="18"/>
  <c r="M694" i="18"/>
  <c r="O694" i="18"/>
  <c r="L694" i="18"/>
  <c r="I694" i="18"/>
  <c r="H694" i="18"/>
  <c r="N694" i="18"/>
  <c r="M883" i="18"/>
  <c r="L883" i="18"/>
  <c r="J883" i="18"/>
  <c r="N883" i="18"/>
  <c r="H883" i="18"/>
  <c r="O883" i="18"/>
  <c r="I883" i="18"/>
  <c r="K883" i="18"/>
  <c r="J526" i="18"/>
  <c r="K526" i="18"/>
  <c r="H526" i="18"/>
  <c r="O526" i="18"/>
  <c r="L526" i="18"/>
  <c r="N526" i="18"/>
  <c r="I526" i="18"/>
  <c r="M526" i="18"/>
  <c r="M747" i="18"/>
  <c r="I747" i="18"/>
  <c r="N747" i="18"/>
  <c r="L747" i="18"/>
  <c r="O747" i="18"/>
  <c r="J747" i="18"/>
  <c r="K747" i="18"/>
  <c r="H747" i="18"/>
  <c r="N171" i="18"/>
  <c r="J171" i="18"/>
  <c r="M171" i="18"/>
  <c r="H171" i="18"/>
  <c r="L171" i="18"/>
  <c r="O171" i="18"/>
  <c r="I171" i="18"/>
  <c r="K171" i="18"/>
  <c r="J344" i="18"/>
  <c r="O344" i="18"/>
  <c r="I344" i="18"/>
  <c r="M344" i="18"/>
  <c r="N344" i="18"/>
  <c r="L344" i="18"/>
  <c r="K344" i="18"/>
  <c r="H344" i="18"/>
  <c r="L159" i="18"/>
  <c r="H159" i="18"/>
  <c r="R159" i="18" s="1"/>
  <c r="O159" i="18"/>
  <c r="I159" i="18"/>
  <c r="S159" i="18" s="1"/>
  <c r="M159" i="18"/>
  <c r="N159" i="18"/>
  <c r="T159" i="18" s="1"/>
  <c r="J159" i="18"/>
  <c r="K159" i="18"/>
  <c r="N626" i="18"/>
  <c r="K626" i="18"/>
  <c r="M626" i="18"/>
  <c r="I626" i="18"/>
  <c r="L626" i="18"/>
  <c r="H626" i="18"/>
  <c r="J626" i="18"/>
  <c r="O626" i="18"/>
  <c r="K146" i="18"/>
  <c r="J146" i="18"/>
  <c r="O146" i="18"/>
  <c r="I146" i="18"/>
  <c r="N146" i="18"/>
  <c r="M146" i="18"/>
  <c r="L146" i="18"/>
  <c r="H146" i="18"/>
  <c r="M447" i="18"/>
  <c r="J447" i="18"/>
  <c r="L447" i="18"/>
  <c r="K447" i="18"/>
  <c r="H447" i="18"/>
  <c r="N447" i="18"/>
  <c r="I447" i="18"/>
  <c r="O447" i="18"/>
  <c r="J65" i="18"/>
  <c r="N65" i="18"/>
  <c r="O65" i="18"/>
  <c r="I65" i="18"/>
  <c r="K65" i="18"/>
  <c r="M65" i="18"/>
  <c r="H65" i="18"/>
  <c r="L65" i="18"/>
  <c r="J729" i="18"/>
  <c r="K729" i="18"/>
  <c r="L729" i="18"/>
  <c r="H729" i="18"/>
  <c r="I729" i="18"/>
  <c r="O729" i="18"/>
  <c r="M729" i="18"/>
  <c r="N729" i="18"/>
  <c r="J704" i="18"/>
  <c r="O704" i="18"/>
  <c r="L704" i="18"/>
  <c r="K704" i="18"/>
  <c r="I704" i="18"/>
  <c r="H704" i="18"/>
  <c r="N704" i="18"/>
  <c r="M704" i="18"/>
  <c r="K43" i="18"/>
  <c r="O43" i="18"/>
  <c r="I43" i="18"/>
  <c r="M43" i="18"/>
  <c r="J43" i="18"/>
  <c r="N43" i="18"/>
  <c r="H43" i="18"/>
  <c r="L43" i="18"/>
  <c r="O446" i="18"/>
  <c r="N446" i="18"/>
  <c r="I446" i="18"/>
  <c r="M446" i="18"/>
  <c r="H446" i="18"/>
  <c r="L446" i="18"/>
  <c r="K446" i="18"/>
  <c r="J446" i="18"/>
  <c r="K61" i="18"/>
  <c r="O61" i="18"/>
  <c r="N61" i="18"/>
  <c r="M61" i="18"/>
  <c r="L61" i="18"/>
  <c r="I61" i="18"/>
  <c r="J61" i="18"/>
  <c r="H61" i="18"/>
  <c r="J270" i="18"/>
  <c r="I270" i="18"/>
  <c r="L270" i="18"/>
  <c r="K270" i="18"/>
  <c r="O270" i="18"/>
  <c r="N270" i="18"/>
  <c r="M270" i="18"/>
  <c r="H270" i="18"/>
  <c r="I619" i="18"/>
  <c r="J619" i="18"/>
  <c r="M619" i="18"/>
  <c r="K619" i="18"/>
  <c r="N619" i="18"/>
  <c r="O619" i="18"/>
  <c r="H619" i="18"/>
  <c r="L619" i="18"/>
  <c r="O353" i="18"/>
  <c r="M353" i="18"/>
  <c r="H353" i="18"/>
  <c r="I353" i="18"/>
  <c r="L353" i="18"/>
  <c r="N353" i="18"/>
  <c r="J353" i="18"/>
  <c r="K353" i="18"/>
  <c r="J505" i="18"/>
  <c r="N505" i="18"/>
  <c r="M505" i="18"/>
  <c r="H505" i="18"/>
  <c r="O505" i="18"/>
  <c r="I505" i="18"/>
  <c r="L505" i="18"/>
  <c r="K505" i="18"/>
  <c r="K672" i="18"/>
  <c r="I672" i="18"/>
  <c r="N672" i="18"/>
  <c r="J672" i="18"/>
  <c r="L672" i="18"/>
  <c r="O672" i="18"/>
  <c r="M672" i="18"/>
  <c r="H672" i="18"/>
  <c r="L481" i="18"/>
  <c r="H481" i="18"/>
  <c r="N481" i="18"/>
  <c r="M481" i="18"/>
  <c r="I481" i="18"/>
  <c r="J481" i="18"/>
  <c r="O481" i="18"/>
  <c r="K481" i="18"/>
  <c r="I455" i="18"/>
  <c r="H455" i="18"/>
  <c r="N455" i="18"/>
  <c r="L455" i="18"/>
  <c r="J455" i="18"/>
  <c r="O455" i="18"/>
  <c r="K455" i="18"/>
  <c r="M455" i="18"/>
  <c r="N681" i="18"/>
  <c r="O681" i="18"/>
  <c r="J681" i="18"/>
  <c r="I681" i="18"/>
  <c r="M681" i="18"/>
  <c r="K681" i="18"/>
  <c r="L681" i="18"/>
  <c r="H681" i="18"/>
  <c r="J3" i="18"/>
  <c r="O3" i="18"/>
  <c r="L3" i="18"/>
  <c r="N3" i="18"/>
  <c r="H3" i="18"/>
  <c r="K3" i="18"/>
  <c r="M3" i="18"/>
  <c r="I3" i="18"/>
  <c r="N421" i="18"/>
  <c r="I421" i="18"/>
  <c r="O421" i="18"/>
  <c r="J421" i="18"/>
  <c r="M421" i="18"/>
  <c r="K421" i="18"/>
  <c r="H421" i="18"/>
  <c r="L421" i="18"/>
  <c r="J435" i="18"/>
  <c r="K435" i="18"/>
  <c r="M435" i="18"/>
  <c r="H435" i="18"/>
  <c r="I435" i="18"/>
  <c r="O435" i="18"/>
  <c r="L435" i="18"/>
  <c r="N435" i="18"/>
  <c r="I682" i="18"/>
  <c r="M682" i="18"/>
  <c r="O682" i="18"/>
  <c r="J682" i="18"/>
  <c r="N682" i="18"/>
  <c r="K682" i="18"/>
  <c r="H682" i="18"/>
  <c r="L682" i="18"/>
  <c r="J349" i="18"/>
  <c r="L349" i="18"/>
  <c r="N349" i="18"/>
  <c r="O349" i="18"/>
  <c r="M349" i="18"/>
  <c r="H349" i="18"/>
  <c r="K349" i="18"/>
  <c r="I349" i="18"/>
  <c r="I784" i="18"/>
  <c r="J784" i="18"/>
  <c r="M784" i="18"/>
  <c r="K784" i="18"/>
  <c r="O784" i="18"/>
  <c r="N784" i="18"/>
  <c r="H784" i="18"/>
  <c r="L784" i="18"/>
  <c r="K382" i="18"/>
  <c r="M382" i="18"/>
  <c r="O382" i="18"/>
  <c r="H382" i="18"/>
  <c r="L382" i="18"/>
  <c r="N382" i="18"/>
  <c r="J382" i="18"/>
  <c r="I382" i="18"/>
  <c r="O897" i="18"/>
  <c r="K897" i="18"/>
  <c r="N897" i="18"/>
  <c r="J897" i="18"/>
  <c r="H897" i="18"/>
  <c r="M897" i="18"/>
  <c r="I897" i="18"/>
  <c r="L897" i="18"/>
  <c r="M551" i="18"/>
  <c r="I551" i="18"/>
  <c r="L551" i="18"/>
  <c r="H551" i="18"/>
  <c r="O551" i="18"/>
  <c r="J551" i="18"/>
  <c r="N551" i="18"/>
  <c r="K551" i="18"/>
  <c r="H245" i="18"/>
  <c r="O245" i="18"/>
  <c r="K245" i="18"/>
  <c r="L245" i="18"/>
  <c r="J245" i="18"/>
  <c r="M245" i="18"/>
  <c r="I245" i="18"/>
  <c r="N245" i="18"/>
  <c r="J629" i="18"/>
  <c r="N629" i="18"/>
  <c r="I629" i="18"/>
  <c r="L629" i="18"/>
  <c r="H629" i="18"/>
  <c r="O629" i="18"/>
  <c r="K629" i="18"/>
  <c r="M629" i="18"/>
  <c r="K767" i="18"/>
  <c r="M767" i="18"/>
  <c r="J767" i="18"/>
  <c r="O767" i="18"/>
  <c r="I767" i="18"/>
  <c r="L767" i="18"/>
  <c r="N767" i="18"/>
  <c r="H767" i="18"/>
  <c r="I313" i="18"/>
  <c r="H313" i="18"/>
  <c r="K313" i="18"/>
  <c r="N313" i="18"/>
  <c r="J313" i="18"/>
  <c r="L313" i="18"/>
  <c r="O313" i="18"/>
  <c r="M313" i="18"/>
  <c r="N648" i="18"/>
  <c r="O648" i="18"/>
  <c r="M648" i="18"/>
  <c r="I648" i="18"/>
  <c r="J648" i="18"/>
  <c r="H648" i="18"/>
  <c r="L648" i="18"/>
  <c r="K648" i="18"/>
  <c r="J195" i="18"/>
  <c r="I195" i="18"/>
  <c r="S195" i="18" s="1"/>
  <c r="L195" i="18"/>
  <c r="N195" i="18"/>
  <c r="T195" i="18" s="1"/>
  <c r="M195" i="18"/>
  <c r="K195" i="18"/>
  <c r="O195" i="18"/>
  <c r="H195" i="18"/>
  <c r="R195" i="18" s="1"/>
  <c r="I135" i="18"/>
  <c r="H135" i="18"/>
  <c r="K135" i="18"/>
  <c r="J135" i="18"/>
  <c r="N135" i="18"/>
  <c r="L135" i="18"/>
  <c r="O135" i="18"/>
  <c r="M135" i="18"/>
  <c r="O417" i="18"/>
  <c r="J417" i="18"/>
  <c r="K417" i="18"/>
  <c r="N417" i="18"/>
  <c r="M417" i="18"/>
  <c r="I417" i="18"/>
  <c r="L417" i="18"/>
  <c r="H417" i="18"/>
  <c r="I347" i="18"/>
  <c r="S347" i="18" s="1"/>
  <c r="O347" i="18"/>
  <c r="H347" i="18"/>
  <c r="R347" i="18" s="1"/>
  <c r="N347" i="18"/>
  <c r="T347" i="18" s="1"/>
  <c r="J347" i="18"/>
  <c r="K347" i="18"/>
  <c r="L347" i="18"/>
  <c r="M347" i="18"/>
  <c r="H335" i="18"/>
  <c r="K335" i="18"/>
  <c r="I335" i="18"/>
  <c r="M335" i="18"/>
  <c r="J335" i="18"/>
  <c r="O335" i="18"/>
  <c r="L335" i="18"/>
  <c r="N335" i="18"/>
  <c r="K712" i="18"/>
  <c r="M712" i="18"/>
  <c r="I712" i="18"/>
  <c r="L712" i="18"/>
  <c r="N712" i="18"/>
  <c r="O712" i="18"/>
  <c r="J712" i="18"/>
  <c r="H712" i="18"/>
  <c r="J592" i="18"/>
  <c r="L592" i="18"/>
  <c r="O592" i="18"/>
  <c r="N592" i="18"/>
  <c r="T592" i="18" s="1"/>
  <c r="K592" i="18"/>
  <c r="M592" i="18"/>
  <c r="I592" i="18"/>
  <c r="S592" i="18" s="1"/>
  <c r="H592" i="18"/>
  <c r="R592" i="18" s="1"/>
  <c r="J586" i="18"/>
  <c r="M586" i="18"/>
  <c r="O586" i="18"/>
  <c r="K586" i="18"/>
  <c r="I586" i="18"/>
  <c r="L586" i="18"/>
  <c r="N586" i="18"/>
  <c r="H586" i="18"/>
  <c r="O189" i="18"/>
  <c r="H189" i="18"/>
  <c r="N189" i="18"/>
  <c r="J189" i="18"/>
  <c r="L189" i="18"/>
  <c r="K189" i="18"/>
  <c r="I189" i="18"/>
  <c r="M189" i="18"/>
  <c r="I453" i="18"/>
  <c r="H453" i="18"/>
  <c r="O453" i="18"/>
  <c r="M453" i="18"/>
  <c r="N453" i="18"/>
  <c r="L453" i="18"/>
  <c r="K453" i="18"/>
  <c r="J453" i="18"/>
  <c r="L352" i="18"/>
  <c r="H352" i="18"/>
  <c r="I352" i="18"/>
  <c r="O352" i="18"/>
  <c r="M352" i="18"/>
  <c r="K352" i="18"/>
  <c r="N352" i="18"/>
  <c r="J352" i="18"/>
  <c r="O598" i="18"/>
  <c r="K598" i="18"/>
  <c r="N598" i="18"/>
  <c r="I598" i="18"/>
  <c r="H598" i="18"/>
  <c r="M598" i="18"/>
  <c r="J598" i="18"/>
  <c r="L598" i="18"/>
  <c r="H20" i="18"/>
  <c r="L20" i="18"/>
  <c r="O20" i="18"/>
  <c r="J20" i="18"/>
  <c r="N20" i="18"/>
  <c r="I20" i="18"/>
  <c r="K20" i="18"/>
  <c r="M20" i="18"/>
  <c r="N179" i="18"/>
  <c r="M179" i="18"/>
  <c r="L179" i="18"/>
  <c r="J179" i="18"/>
  <c r="O179" i="18"/>
  <c r="K179" i="18"/>
  <c r="I179" i="18"/>
  <c r="H179" i="18"/>
  <c r="J477" i="18"/>
  <c r="I477" i="18"/>
  <c r="M477" i="18"/>
  <c r="N477" i="18"/>
  <c r="O477" i="18"/>
  <c r="L477" i="18"/>
  <c r="K477" i="18"/>
  <c r="H477" i="18"/>
  <c r="I110" i="18"/>
  <c r="O110" i="18"/>
  <c r="H110" i="18"/>
  <c r="N110" i="18"/>
  <c r="M110" i="18"/>
  <c r="K110" i="18"/>
  <c r="L110" i="18"/>
  <c r="J110" i="18"/>
  <c r="H301" i="18"/>
  <c r="M301" i="18"/>
  <c r="J301" i="18"/>
  <c r="N301" i="18"/>
  <c r="K301" i="18"/>
  <c r="L301" i="18"/>
  <c r="O301" i="18"/>
  <c r="I301" i="18"/>
  <c r="I451" i="18"/>
  <c r="J451" i="18"/>
  <c r="O451" i="18"/>
  <c r="K451" i="18"/>
  <c r="L451" i="18"/>
  <c r="N451" i="18"/>
  <c r="M451" i="18"/>
  <c r="H451" i="18"/>
  <c r="O670" i="18"/>
  <c r="N670" i="18"/>
  <c r="K670" i="18"/>
  <c r="J670" i="18"/>
  <c r="H670" i="18"/>
  <c r="I670" i="18"/>
  <c r="L670" i="18"/>
  <c r="M670" i="18"/>
  <c r="N152" i="18"/>
  <c r="I152" i="18"/>
  <c r="M152" i="18"/>
  <c r="K152" i="18"/>
  <c r="O152" i="18"/>
  <c r="J152" i="18"/>
  <c r="H152" i="18"/>
  <c r="L152" i="18"/>
  <c r="N493" i="18"/>
  <c r="I493" i="18"/>
  <c r="J493" i="18"/>
  <c r="K493" i="18"/>
  <c r="M493" i="18"/>
  <c r="H493" i="18"/>
  <c r="O493" i="18"/>
  <c r="L493" i="18"/>
  <c r="K717" i="18"/>
  <c r="I717" i="18"/>
  <c r="M717" i="18"/>
  <c r="J717" i="18"/>
  <c r="O717" i="18"/>
  <c r="N717" i="18"/>
  <c r="L717" i="18"/>
  <c r="H717" i="18"/>
  <c r="M432" i="18"/>
  <c r="I432" i="18"/>
  <c r="L432" i="18"/>
  <c r="K432" i="18"/>
  <c r="N432" i="18"/>
  <c r="J432" i="18"/>
  <c r="O432" i="18"/>
  <c r="H432" i="18"/>
  <c r="O379" i="18"/>
  <c r="I379" i="18"/>
  <c r="M379" i="18"/>
  <c r="L379" i="18"/>
  <c r="H379" i="18"/>
  <c r="K379" i="18"/>
  <c r="J379" i="18"/>
  <c r="N379" i="18"/>
  <c r="I660" i="18"/>
  <c r="L660" i="18"/>
  <c r="H660" i="18"/>
  <c r="J660" i="18"/>
  <c r="M660" i="18"/>
  <c r="N660" i="18"/>
  <c r="O660" i="18"/>
  <c r="K660" i="18"/>
  <c r="I721" i="18"/>
  <c r="M721" i="18"/>
  <c r="O721" i="18"/>
  <c r="H721" i="18"/>
  <c r="N721" i="18"/>
  <c r="J721" i="18"/>
  <c r="K721" i="18"/>
  <c r="L721" i="18"/>
  <c r="J718" i="18"/>
  <c r="I718" i="18"/>
  <c r="O718" i="18"/>
  <c r="M718" i="18"/>
  <c r="N718" i="18"/>
  <c r="L718" i="18"/>
  <c r="H718" i="18"/>
  <c r="K718" i="18"/>
  <c r="M594" i="18"/>
  <c r="O594" i="18"/>
  <c r="I594" i="18"/>
  <c r="K594" i="18"/>
  <c r="N594" i="18"/>
  <c r="L594" i="18"/>
  <c r="H594" i="18"/>
  <c r="J594" i="18"/>
  <c r="L668" i="18"/>
  <c r="K668" i="18"/>
  <c r="M668" i="18"/>
  <c r="H668" i="18"/>
  <c r="N668" i="18"/>
  <c r="J668" i="18"/>
  <c r="O668" i="18"/>
  <c r="I668" i="18"/>
  <c r="J149" i="18"/>
  <c r="M149" i="18"/>
  <c r="I149" i="18"/>
  <c r="O149" i="18"/>
  <c r="L149" i="18"/>
  <c r="N149" i="18"/>
  <c r="H149" i="18"/>
  <c r="K149" i="18"/>
  <c r="M769" i="18"/>
  <c r="N769" i="18"/>
  <c r="I769" i="18"/>
  <c r="K769" i="18"/>
  <c r="J769" i="18"/>
  <c r="O769" i="18"/>
  <c r="H769" i="18"/>
  <c r="L769" i="18"/>
  <c r="M441" i="18"/>
  <c r="K441" i="18"/>
  <c r="L441" i="18"/>
  <c r="I441" i="18"/>
  <c r="N441" i="18"/>
  <c r="J441" i="18"/>
  <c r="O441" i="18"/>
  <c r="H441" i="18"/>
  <c r="N951" i="18"/>
  <c r="I951" i="18"/>
  <c r="M951" i="18"/>
  <c r="O951" i="18"/>
  <c r="J951" i="18"/>
  <c r="K951" i="18"/>
  <c r="H951" i="18"/>
  <c r="L951" i="18"/>
  <c r="H267" i="18"/>
  <c r="I267" i="18"/>
  <c r="N267" i="18"/>
  <c r="K267" i="18"/>
  <c r="J267" i="18"/>
  <c r="M267" i="18"/>
  <c r="O267" i="18"/>
  <c r="L267" i="18"/>
  <c r="N287" i="18"/>
  <c r="K287" i="18"/>
  <c r="O287" i="18"/>
  <c r="J287" i="18"/>
  <c r="L287" i="18"/>
  <c r="H287" i="18"/>
  <c r="M287" i="18"/>
  <c r="I287" i="18"/>
  <c r="N412" i="18"/>
  <c r="J412" i="18"/>
  <c r="M412" i="18"/>
  <c r="I412" i="18"/>
  <c r="L412" i="18"/>
  <c r="H412" i="18"/>
  <c r="K412" i="18"/>
  <c r="O412" i="18"/>
  <c r="N541" i="18"/>
  <c r="J541" i="18"/>
  <c r="M541" i="18"/>
  <c r="I541" i="18"/>
  <c r="O541" i="18"/>
  <c r="H541" i="18"/>
  <c r="K541" i="18"/>
  <c r="L541" i="18"/>
  <c r="H782" i="18"/>
  <c r="N782" i="18"/>
  <c r="J782" i="18"/>
  <c r="L782" i="18"/>
  <c r="K782" i="18"/>
  <c r="M782" i="18"/>
  <c r="I782" i="18"/>
  <c r="O782" i="18"/>
  <c r="N13" i="18"/>
  <c r="O13" i="18"/>
  <c r="J13" i="18"/>
  <c r="L13" i="18"/>
  <c r="H13" i="18"/>
  <c r="I13" i="18"/>
  <c r="M13" i="18"/>
  <c r="K13" i="18"/>
  <c r="K581" i="18"/>
  <c r="M581" i="18"/>
  <c r="O581" i="18"/>
  <c r="H581" i="18"/>
  <c r="L581" i="18"/>
  <c r="N581" i="18"/>
  <c r="I581" i="18"/>
  <c r="J581" i="18"/>
  <c r="L142" i="18"/>
  <c r="K142" i="18"/>
  <c r="O142" i="18"/>
  <c r="J142" i="18"/>
  <c r="I142" i="18"/>
  <c r="H142" i="18"/>
  <c r="N142" i="18"/>
  <c r="M142" i="18"/>
  <c r="J78" i="18"/>
  <c r="K78" i="18"/>
  <c r="N78" i="18"/>
  <c r="O78" i="18"/>
  <c r="M78" i="18"/>
  <c r="L78" i="18"/>
  <c r="H78" i="18"/>
  <c r="I78" i="18"/>
  <c r="I947" i="18"/>
  <c r="S947" i="18" s="1"/>
  <c r="N947" i="18"/>
  <c r="T947" i="18" s="1"/>
  <c r="J947" i="18"/>
  <c r="L947" i="18"/>
  <c r="O947" i="18"/>
  <c r="H947" i="18"/>
  <c r="R947" i="18" s="1"/>
  <c r="K947" i="18"/>
  <c r="M947" i="18"/>
  <c r="H337" i="18"/>
  <c r="R337" i="18" s="1"/>
  <c r="L337" i="18"/>
  <c r="K337" i="18"/>
  <c r="O337" i="18"/>
  <c r="J337" i="18"/>
  <c r="M337" i="18"/>
  <c r="I337" i="18"/>
  <c r="S337" i="18" s="1"/>
  <c r="N337" i="18"/>
  <c r="T337" i="18" s="1"/>
  <c r="J549" i="18"/>
  <c r="L549" i="18"/>
  <c r="M549" i="18"/>
  <c r="N549" i="18"/>
  <c r="T549" i="18" s="1"/>
  <c r="H549" i="18"/>
  <c r="R549" i="18" s="1"/>
  <c r="O549" i="18"/>
  <c r="K549" i="18"/>
  <c r="I549" i="18"/>
  <c r="S549" i="18" s="1"/>
  <c r="Q174" i="18"/>
  <c r="P744" i="18"/>
  <c r="Q576" i="18"/>
  <c r="P225" i="18"/>
  <c r="Q325" i="18"/>
  <c r="Q32" i="18"/>
  <c r="Q652" i="18"/>
  <c r="Q946" i="18"/>
  <c r="Q423" i="18"/>
  <c r="P921" i="18"/>
  <c r="Q702" i="18"/>
  <c r="Q25" i="18"/>
  <c r="Q399" i="18"/>
  <c r="P25" i="18"/>
  <c r="Q134" i="18"/>
  <c r="Q570" i="18"/>
  <c r="O709" i="18"/>
  <c r="K709" i="18"/>
  <c r="I709" i="18"/>
  <c r="N709" i="18"/>
  <c r="J709" i="18"/>
  <c r="M709" i="18"/>
  <c r="H709" i="18"/>
  <c r="L709" i="18"/>
  <c r="L552" i="18"/>
  <c r="H552" i="18"/>
  <c r="O552" i="18"/>
  <c r="K552" i="18"/>
  <c r="I552" i="18"/>
  <c r="M552" i="18"/>
  <c r="J552" i="18"/>
  <c r="N552" i="18"/>
  <c r="O317" i="18"/>
  <c r="K317" i="18"/>
  <c r="I317" i="18"/>
  <c r="N317" i="18"/>
  <c r="H317" i="18"/>
  <c r="J317" i="18"/>
  <c r="L317" i="18"/>
  <c r="M317" i="18"/>
  <c r="H895" i="18"/>
  <c r="I895" i="18"/>
  <c r="N895" i="18"/>
  <c r="K895" i="18"/>
  <c r="J895" i="18"/>
  <c r="L895" i="18"/>
  <c r="M895" i="18"/>
  <c r="O895" i="18"/>
  <c r="N577" i="18"/>
  <c r="H577" i="18"/>
  <c r="O577" i="18"/>
  <c r="J577" i="18"/>
  <c r="I577" i="18"/>
  <c r="L577" i="18"/>
  <c r="M577" i="18"/>
  <c r="K577" i="18"/>
  <c r="M391" i="18"/>
  <c r="N391" i="18"/>
  <c r="T391" i="18" s="1"/>
  <c r="J391" i="18"/>
  <c r="H391" i="18"/>
  <c r="R391" i="18" s="1"/>
  <c r="O391" i="18"/>
  <c r="K391" i="18"/>
  <c r="L391" i="18"/>
  <c r="I391" i="18"/>
  <c r="S391" i="18" s="1"/>
  <c r="J494" i="18"/>
  <c r="K494" i="18"/>
  <c r="O494" i="18"/>
  <c r="M494" i="18"/>
  <c r="L494" i="18"/>
  <c r="H494" i="18"/>
  <c r="N494" i="18"/>
  <c r="I494" i="18"/>
  <c r="L956" i="18"/>
  <c r="H956" i="18"/>
  <c r="O956" i="18"/>
  <c r="K956" i="18"/>
  <c r="I956" i="18"/>
  <c r="J956" i="18"/>
  <c r="N956" i="18"/>
  <c r="M956" i="18"/>
  <c r="H168" i="18"/>
  <c r="K168" i="18"/>
  <c r="I168" i="18"/>
  <c r="M168" i="18"/>
  <c r="N168" i="18"/>
  <c r="L168" i="18"/>
  <c r="O168" i="18"/>
  <c r="J168" i="18"/>
  <c r="J937" i="18"/>
  <c r="M937" i="18"/>
  <c r="O937" i="18"/>
  <c r="I937" i="18"/>
  <c r="N937" i="18"/>
  <c r="K937" i="18"/>
  <c r="H937" i="18"/>
  <c r="L937" i="18"/>
  <c r="O299" i="18"/>
  <c r="K299" i="18"/>
  <c r="N299" i="18"/>
  <c r="J299" i="18"/>
  <c r="H299" i="18"/>
  <c r="M299" i="18"/>
  <c r="I299" i="18"/>
  <c r="L299" i="18"/>
  <c r="K12" i="18"/>
  <c r="J12" i="18"/>
  <c r="M12" i="18"/>
  <c r="I12" i="18"/>
  <c r="O12" i="18"/>
  <c r="H12" i="18"/>
  <c r="L12" i="18"/>
  <c r="N12" i="18"/>
  <c r="H656" i="18"/>
  <c r="O656" i="18"/>
  <c r="L656" i="18"/>
  <c r="I656" i="18"/>
  <c r="K656" i="18"/>
  <c r="M656" i="18"/>
  <c r="N656" i="18"/>
  <c r="J656" i="18"/>
  <c r="H558" i="18"/>
  <c r="O558" i="18"/>
  <c r="J558" i="18"/>
  <c r="N558" i="18"/>
  <c r="L558" i="18"/>
  <c r="M558" i="18"/>
  <c r="K558" i="18"/>
  <c r="I558" i="18"/>
  <c r="J339" i="18"/>
  <c r="L339" i="18"/>
  <c r="K339" i="18"/>
  <c r="I339" i="18"/>
  <c r="S339" i="18" s="1"/>
  <c r="M339" i="18"/>
  <c r="O339" i="18"/>
  <c r="N339" i="18"/>
  <c r="T339" i="18" s="1"/>
  <c r="H339" i="18"/>
  <c r="R339" i="18" s="1"/>
  <c r="J637" i="18"/>
  <c r="H637" i="18"/>
  <c r="O637" i="18"/>
  <c r="N637" i="18"/>
  <c r="L637" i="18"/>
  <c r="M637" i="18"/>
  <c r="I637" i="18"/>
  <c r="K637" i="18"/>
  <c r="M692" i="18"/>
  <c r="K692" i="18"/>
  <c r="N692" i="18"/>
  <c r="J692" i="18"/>
  <c r="L692" i="18"/>
  <c r="O692" i="18"/>
  <c r="I692" i="18"/>
  <c r="H692" i="18"/>
  <c r="O719" i="18"/>
  <c r="M719" i="18"/>
  <c r="N719" i="18"/>
  <c r="I719" i="18"/>
  <c r="J719" i="18"/>
  <c r="H719" i="18"/>
  <c r="L719" i="18"/>
  <c r="K719" i="18"/>
  <c r="H555" i="18"/>
  <c r="K555" i="18"/>
  <c r="I555" i="18"/>
  <c r="M555" i="18"/>
  <c r="N555" i="18"/>
  <c r="O555" i="18"/>
  <c r="J555" i="18"/>
  <c r="L555" i="18"/>
  <c r="L269" i="18"/>
  <c r="H269" i="18"/>
  <c r="I269" i="18"/>
  <c r="K269" i="18"/>
  <c r="J269" i="18"/>
  <c r="M269" i="18"/>
  <c r="O269" i="18"/>
  <c r="N269" i="18"/>
  <c r="O457" i="18"/>
  <c r="I457" i="18"/>
  <c r="H457" i="18"/>
  <c r="N457" i="18"/>
  <c r="J457" i="18"/>
  <c r="L457" i="18"/>
  <c r="K457" i="18"/>
  <c r="M457" i="18"/>
  <c r="J385" i="18"/>
  <c r="O385" i="18"/>
  <c r="N385" i="18"/>
  <c r="M385" i="18"/>
  <c r="H385" i="18"/>
  <c r="I385" i="18"/>
  <c r="L385" i="18"/>
  <c r="K385" i="18"/>
  <c r="O485" i="18"/>
  <c r="K485" i="18"/>
  <c r="H485" i="18"/>
  <c r="N485" i="18"/>
  <c r="J485" i="18"/>
  <c r="M485" i="18"/>
  <c r="L485" i="18"/>
  <c r="I485" i="18"/>
  <c r="O885" i="18"/>
  <c r="K885" i="18"/>
  <c r="N885" i="18"/>
  <c r="J885" i="18"/>
  <c r="H885" i="18"/>
  <c r="L885" i="18"/>
  <c r="M885" i="18"/>
  <c r="I885" i="18"/>
  <c r="N213" i="18"/>
  <c r="O213" i="18"/>
  <c r="J213" i="18"/>
  <c r="H213" i="18"/>
  <c r="L213" i="18"/>
  <c r="M213" i="18"/>
  <c r="K213" i="18"/>
  <c r="I213" i="18"/>
  <c r="J466" i="18"/>
  <c r="N466" i="18"/>
  <c r="O466" i="18"/>
  <c r="I466" i="18"/>
  <c r="L466" i="18"/>
  <c r="H466" i="18"/>
  <c r="M466" i="18"/>
  <c r="K466" i="18"/>
  <c r="K290" i="18"/>
  <c r="N290" i="18"/>
  <c r="O290" i="18"/>
  <c r="J290" i="18"/>
  <c r="H290" i="18"/>
  <c r="M290" i="18"/>
  <c r="I290" i="18"/>
  <c r="L290" i="18"/>
  <c r="J620" i="18"/>
  <c r="O620" i="18"/>
  <c r="I620" i="18"/>
  <c r="S620" i="18" s="1"/>
  <c r="H620" i="18"/>
  <c r="R620" i="18" s="1"/>
  <c r="M620" i="18"/>
  <c r="N620" i="18"/>
  <c r="T620" i="18" s="1"/>
  <c r="K620" i="18"/>
  <c r="L620" i="18"/>
  <c r="I2" i="18"/>
  <c r="N2" i="18"/>
  <c r="K2" i="18"/>
  <c r="H2" i="18"/>
  <c r="J2" i="18"/>
  <c r="O2" i="18"/>
  <c r="L2" i="18"/>
  <c r="M2" i="18"/>
  <c r="M268" i="18"/>
  <c r="O268" i="18"/>
  <c r="I268" i="18"/>
  <c r="L268" i="18"/>
  <c r="H268" i="18"/>
  <c r="N268" i="18"/>
  <c r="J268" i="18"/>
  <c r="K268" i="18"/>
  <c r="M569" i="18"/>
  <c r="O569" i="18"/>
  <c r="H569" i="18"/>
  <c r="L569" i="18"/>
  <c r="I569" i="18"/>
  <c r="N569" i="18"/>
  <c r="K569" i="18"/>
  <c r="J569" i="18"/>
  <c r="M263" i="18"/>
  <c r="I263" i="18"/>
  <c r="L263" i="18"/>
  <c r="N263" i="18"/>
  <c r="J263" i="18"/>
  <c r="K263" i="18"/>
  <c r="H263" i="18"/>
  <c r="O263" i="18"/>
  <c r="O23" i="18"/>
  <c r="I23" i="18"/>
  <c r="M23" i="18"/>
  <c r="N23" i="18"/>
  <c r="L23" i="18"/>
  <c r="K23" i="18"/>
  <c r="H23" i="18"/>
  <c r="J23" i="18"/>
  <c r="J755" i="18"/>
  <c r="N755" i="18"/>
  <c r="H755" i="18"/>
  <c r="L755" i="18"/>
  <c r="I755" i="18"/>
  <c r="K755" i="18"/>
  <c r="O755" i="18"/>
  <c r="M755" i="18"/>
  <c r="I773" i="18"/>
  <c r="M773" i="18"/>
  <c r="O773" i="18"/>
  <c r="L773" i="18"/>
  <c r="H773" i="18"/>
  <c r="J773" i="18"/>
  <c r="K773" i="18"/>
  <c r="N773" i="18"/>
  <c r="J776" i="18"/>
  <c r="O776" i="18"/>
  <c r="L776" i="18"/>
  <c r="N776" i="18"/>
  <c r="M776" i="18"/>
  <c r="H776" i="18"/>
  <c r="I776" i="18"/>
  <c r="K776" i="18"/>
  <c r="N22" i="18"/>
  <c r="I22" i="18"/>
  <c r="M22" i="18"/>
  <c r="J22" i="18"/>
  <c r="O22" i="18"/>
  <c r="L22" i="18"/>
  <c r="K22" i="18"/>
  <c r="H22" i="18"/>
  <c r="O556" i="18"/>
  <c r="N556" i="18"/>
  <c r="K556" i="18"/>
  <c r="L556" i="18"/>
  <c r="M556" i="18"/>
  <c r="H556" i="18"/>
  <c r="I556" i="18"/>
  <c r="J556" i="18"/>
  <c r="H118" i="18"/>
  <c r="N118" i="18"/>
  <c r="J118" i="18"/>
  <c r="O118" i="18"/>
  <c r="M118" i="18"/>
  <c r="I118" i="18"/>
  <c r="K118" i="18"/>
  <c r="L118" i="18"/>
  <c r="L182" i="18"/>
  <c r="H182" i="18"/>
  <c r="N182" i="18"/>
  <c r="M182" i="18"/>
  <c r="K182" i="18"/>
  <c r="I182" i="18"/>
  <c r="O182" i="18"/>
  <c r="J182" i="18"/>
  <c r="L774" i="18"/>
  <c r="O774" i="18"/>
  <c r="I774" i="18"/>
  <c r="J774" i="18"/>
  <c r="K774" i="18"/>
  <c r="M774" i="18"/>
  <c r="H774" i="18"/>
  <c r="N774" i="18"/>
  <c r="J161" i="18"/>
  <c r="I161" i="18"/>
  <c r="L161" i="18"/>
  <c r="M161" i="18"/>
  <c r="K161" i="18"/>
  <c r="O161" i="18"/>
  <c r="H161" i="18"/>
  <c r="N161" i="18"/>
  <c r="L677" i="18"/>
  <c r="H677" i="18"/>
  <c r="N677" i="18"/>
  <c r="I677" i="18"/>
  <c r="M677" i="18"/>
  <c r="K677" i="18"/>
  <c r="O677" i="18"/>
  <c r="J677" i="18"/>
  <c r="J693" i="18"/>
  <c r="O693" i="18"/>
  <c r="I693" i="18"/>
  <c r="N693" i="18"/>
  <c r="M693" i="18"/>
  <c r="K693" i="18"/>
  <c r="L693" i="18"/>
  <c r="H693" i="18"/>
  <c r="I542" i="18"/>
  <c r="M542" i="18"/>
  <c r="K542" i="18"/>
  <c r="J542" i="18"/>
  <c r="O542" i="18"/>
  <c r="N542" i="18"/>
  <c r="L542" i="18"/>
  <c r="H542" i="18"/>
  <c r="K954" i="18"/>
  <c r="J954" i="18"/>
  <c r="H954" i="18"/>
  <c r="N954" i="18"/>
  <c r="M954" i="18"/>
  <c r="I954" i="18"/>
  <c r="L954" i="18"/>
  <c r="O954" i="18"/>
  <c r="K473" i="18"/>
  <c r="N473" i="18"/>
  <c r="J473" i="18"/>
  <c r="M473" i="18"/>
  <c r="I473" i="18"/>
  <c r="H473" i="18"/>
  <c r="O473" i="18"/>
  <c r="L473" i="18"/>
  <c r="M746" i="18"/>
  <c r="I746" i="18"/>
  <c r="L746" i="18"/>
  <c r="N746" i="18"/>
  <c r="J746" i="18"/>
  <c r="K746" i="18"/>
  <c r="O746" i="18"/>
  <c r="H746" i="18"/>
  <c r="L872" i="18"/>
  <c r="O872" i="18"/>
  <c r="K872" i="18"/>
  <c r="N872" i="18"/>
  <c r="J872" i="18"/>
  <c r="I872" i="18"/>
  <c r="M872" i="18"/>
  <c r="H872" i="18"/>
  <c r="I105" i="18"/>
  <c r="L105" i="18"/>
  <c r="H105" i="18"/>
  <c r="O105" i="18"/>
  <c r="M105" i="18"/>
  <c r="N105" i="18"/>
  <c r="J105" i="18"/>
  <c r="K105" i="18"/>
  <c r="J408" i="18"/>
  <c r="K408" i="18"/>
  <c r="O408" i="18"/>
  <c r="I408" i="18"/>
  <c r="L408" i="18"/>
  <c r="M408" i="18"/>
  <c r="H408" i="18"/>
  <c r="N408" i="18"/>
  <c r="I869" i="18"/>
  <c r="O869" i="18"/>
  <c r="K869" i="18"/>
  <c r="N869" i="18"/>
  <c r="J869" i="18"/>
  <c r="M869" i="18"/>
  <c r="L869" i="18"/>
  <c r="H869" i="18"/>
  <c r="M703" i="18"/>
  <c r="K703" i="18"/>
  <c r="L703" i="18"/>
  <c r="I703" i="18"/>
  <c r="O703" i="18"/>
  <c r="H703" i="18"/>
  <c r="N703" i="18"/>
  <c r="J703" i="18"/>
  <c r="I861" i="18"/>
  <c r="K861" i="18"/>
  <c r="H861" i="18"/>
  <c r="J861" i="18"/>
  <c r="O861" i="18"/>
  <c r="L861" i="18"/>
  <c r="N861" i="18"/>
  <c r="M861" i="18"/>
  <c r="H588" i="18"/>
  <c r="O588" i="18"/>
  <c r="J588" i="18"/>
  <c r="N588" i="18"/>
  <c r="L588" i="18"/>
  <c r="M588" i="18"/>
  <c r="I588" i="18"/>
  <c r="K588" i="18"/>
  <c r="M566" i="18"/>
  <c r="O566" i="18"/>
  <c r="K566" i="18"/>
  <c r="N566" i="18"/>
  <c r="I566" i="18"/>
  <c r="J566" i="18"/>
  <c r="L566" i="18"/>
  <c r="H566" i="18"/>
  <c r="M639" i="18"/>
  <c r="J639" i="18"/>
  <c r="I639" i="18"/>
  <c r="L639" i="18"/>
  <c r="K639" i="18"/>
  <c r="N639" i="18"/>
  <c r="O639" i="18"/>
  <c r="H639" i="18"/>
  <c r="N234" i="18"/>
  <c r="J234" i="18"/>
  <c r="H234" i="18"/>
  <c r="M234" i="18"/>
  <c r="I234" i="18"/>
  <c r="K234" i="18"/>
  <c r="O234" i="18"/>
  <c r="L234" i="18"/>
  <c r="K761" i="18"/>
  <c r="N761" i="18"/>
  <c r="H761" i="18"/>
  <c r="L761" i="18"/>
  <c r="O761" i="18"/>
  <c r="M761" i="18"/>
  <c r="J761" i="18"/>
  <c r="I761" i="18"/>
  <c r="I319" i="18"/>
  <c r="O319" i="18"/>
  <c r="L319" i="18"/>
  <c r="N319" i="18"/>
  <c r="K319" i="18"/>
  <c r="J319" i="18"/>
  <c r="M319" i="18"/>
  <c r="H319" i="18"/>
  <c r="M17" i="18"/>
  <c r="I17" i="18"/>
  <c r="L17" i="18"/>
  <c r="H17" i="18"/>
  <c r="N17" i="18"/>
  <c r="J17" i="18"/>
  <c r="O17" i="18"/>
  <c r="K17" i="18"/>
  <c r="O654" i="18"/>
  <c r="M654" i="18"/>
  <c r="N654" i="18"/>
  <c r="I654" i="18"/>
  <c r="J654" i="18"/>
  <c r="H654" i="18"/>
  <c r="L654" i="18"/>
  <c r="K654" i="18"/>
  <c r="O259" i="18"/>
  <c r="K259" i="18"/>
  <c r="N259" i="18"/>
  <c r="T259" i="18" s="1"/>
  <c r="I259" i="18"/>
  <c r="S259" i="18" s="1"/>
  <c r="H259" i="18"/>
  <c r="R259" i="18" s="1"/>
  <c r="J259" i="18"/>
  <c r="M259" i="18"/>
  <c r="L259" i="18"/>
  <c r="J546" i="18"/>
  <c r="K546" i="18"/>
  <c r="O546" i="18"/>
  <c r="I546" i="18"/>
  <c r="H546" i="18"/>
  <c r="N546" i="18"/>
  <c r="L546" i="18"/>
  <c r="M546" i="18"/>
  <c r="J377" i="18"/>
  <c r="L377" i="18"/>
  <c r="O377" i="18"/>
  <c r="I377" i="18"/>
  <c r="K377" i="18"/>
  <c r="H377" i="18"/>
  <c r="N377" i="18"/>
  <c r="M377" i="18"/>
  <c r="H70" i="18"/>
  <c r="N70" i="18"/>
  <c r="I70" i="18"/>
  <c r="K70" i="18"/>
  <c r="L70" i="18"/>
  <c r="M70" i="18"/>
  <c r="O70" i="18"/>
  <c r="J70" i="18"/>
  <c r="M341" i="18"/>
  <c r="N341" i="18"/>
  <c r="L341" i="18"/>
  <c r="J341" i="18"/>
  <c r="K341" i="18"/>
  <c r="H341" i="18"/>
  <c r="I341" i="18"/>
  <c r="O341" i="18"/>
  <c r="L350" i="18"/>
  <c r="I350" i="18"/>
  <c r="K350" i="18"/>
  <c r="O350" i="18"/>
  <c r="J350" i="18"/>
  <c r="N350" i="18"/>
  <c r="H350" i="18"/>
  <c r="M350" i="18"/>
  <c r="I30" i="18"/>
  <c r="J30" i="18"/>
  <c r="N30" i="18"/>
  <c r="K30" i="18"/>
  <c r="H30" i="18"/>
  <c r="O30" i="18"/>
  <c r="M30" i="18"/>
  <c r="L30" i="18"/>
  <c r="L123" i="18"/>
  <c r="H123" i="18"/>
  <c r="J123" i="18"/>
  <c r="K123" i="18"/>
  <c r="N123" i="18"/>
  <c r="M123" i="18"/>
  <c r="I123" i="18"/>
  <c r="O123" i="18"/>
  <c r="N539" i="18"/>
  <c r="J539" i="18"/>
  <c r="I539" i="18"/>
  <c r="M539" i="18"/>
  <c r="O539" i="18"/>
  <c r="K539" i="18"/>
  <c r="L539" i="18"/>
  <c r="H539" i="18"/>
  <c r="J336" i="18"/>
  <c r="L336" i="18"/>
  <c r="M336" i="18"/>
  <c r="H336" i="18"/>
  <c r="K336" i="18"/>
  <c r="O336" i="18"/>
  <c r="N336" i="18"/>
  <c r="I336" i="18"/>
  <c r="J630" i="18"/>
  <c r="L630" i="18"/>
  <c r="O630" i="18"/>
  <c r="K630" i="18"/>
  <c r="N630" i="18"/>
  <c r="T630" i="18" s="1"/>
  <c r="H630" i="18"/>
  <c r="R630" i="18" s="1"/>
  <c r="M630" i="18"/>
  <c r="I630" i="18"/>
  <c r="S630" i="18" s="1"/>
  <c r="H27" i="18"/>
  <c r="K27" i="18"/>
  <c r="L27" i="18"/>
  <c r="M27" i="18"/>
  <c r="J27" i="18"/>
  <c r="O27" i="18"/>
  <c r="N27" i="18"/>
  <c r="I27" i="18"/>
  <c r="J254" i="18"/>
  <c r="N254" i="18"/>
  <c r="L254" i="18"/>
  <c r="K254" i="18"/>
  <c r="M254" i="18"/>
  <c r="I254" i="18"/>
  <c r="H254" i="18"/>
  <c r="O254" i="18"/>
  <c r="O798" i="18"/>
  <c r="L798" i="18"/>
  <c r="M798" i="18"/>
  <c r="N798" i="18"/>
  <c r="J798" i="18"/>
  <c r="K798" i="18"/>
  <c r="I798" i="18"/>
  <c r="H798" i="18"/>
  <c r="J308" i="18"/>
  <c r="O308" i="18"/>
  <c r="L308" i="18"/>
  <c r="H308" i="18"/>
  <c r="I308" i="18"/>
  <c r="N308" i="18"/>
  <c r="K308" i="18"/>
  <c r="M308" i="18"/>
  <c r="J156" i="18"/>
  <c r="O156" i="18"/>
  <c r="I156" i="18"/>
  <c r="L156" i="18"/>
  <c r="H156" i="18"/>
  <c r="K156" i="18"/>
  <c r="M156" i="18"/>
  <c r="N156" i="18"/>
  <c r="H281" i="18"/>
  <c r="O281" i="18"/>
  <c r="L281" i="18"/>
  <c r="I281" i="18"/>
  <c r="M281" i="18"/>
  <c r="J281" i="18"/>
  <c r="K281" i="18"/>
  <c r="N281" i="18"/>
  <c r="O468" i="18"/>
  <c r="J468" i="18"/>
  <c r="L468" i="18"/>
  <c r="M468" i="18"/>
  <c r="I468" i="18"/>
  <c r="N468" i="18"/>
  <c r="K468" i="18"/>
  <c r="H468" i="18"/>
  <c r="I129" i="18"/>
  <c r="K129" i="18"/>
  <c r="M129" i="18"/>
  <c r="N129" i="18"/>
  <c r="H129" i="18"/>
  <c r="O129" i="18"/>
  <c r="J129" i="18"/>
  <c r="L129" i="18"/>
  <c r="O203" i="18"/>
  <c r="J203" i="18"/>
  <c r="N203" i="18"/>
  <c r="I203" i="18"/>
  <c r="L203" i="18"/>
  <c r="H203" i="18"/>
  <c r="M203" i="18"/>
  <c r="K203" i="18"/>
  <c r="I862" i="18"/>
  <c r="K862" i="18"/>
  <c r="M862" i="18"/>
  <c r="N862" i="18"/>
  <c r="O862" i="18"/>
  <c r="L862" i="18"/>
  <c r="J862" i="18"/>
  <c r="H862" i="18"/>
  <c r="J449" i="18"/>
  <c r="I449" i="18"/>
  <c r="O449" i="18"/>
  <c r="L449" i="18"/>
  <c r="N449" i="18"/>
  <c r="H449" i="18"/>
  <c r="K449" i="18"/>
  <c r="M449" i="18"/>
  <c r="N870" i="18"/>
  <c r="I870" i="18"/>
  <c r="L870" i="18"/>
  <c r="H870" i="18"/>
  <c r="M870" i="18"/>
  <c r="O870" i="18"/>
  <c r="J870" i="18"/>
  <c r="K870" i="18"/>
  <c r="I437" i="18"/>
  <c r="O437" i="18"/>
  <c r="K437" i="18"/>
  <c r="N437" i="18"/>
  <c r="H437" i="18"/>
  <c r="J437" i="18"/>
  <c r="M437" i="18"/>
  <c r="L437" i="18"/>
  <c r="J793" i="18"/>
  <c r="I793" i="18"/>
  <c r="M793" i="18"/>
  <c r="N793" i="18"/>
  <c r="H793" i="18"/>
  <c r="O793" i="18"/>
  <c r="K793" i="18"/>
  <c r="L793" i="18"/>
  <c r="K716" i="18"/>
  <c r="L716" i="18"/>
  <c r="I716" i="18"/>
  <c r="J716" i="18"/>
  <c r="M716" i="18"/>
  <c r="O716" i="18"/>
  <c r="N716" i="18"/>
  <c r="H716" i="18"/>
  <c r="M355" i="18"/>
  <c r="L355" i="18"/>
  <c r="J355" i="18"/>
  <c r="H355" i="18"/>
  <c r="N355" i="18"/>
  <c r="K355" i="18"/>
  <c r="O355" i="18"/>
  <c r="I355" i="18"/>
  <c r="J675" i="18"/>
  <c r="O675" i="18"/>
  <c r="I675" i="18"/>
  <c r="H675" i="18"/>
  <c r="M675" i="18"/>
  <c r="N675" i="18"/>
  <c r="L675" i="18"/>
  <c r="K675" i="18"/>
  <c r="O918" i="18"/>
  <c r="I918" i="18"/>
  <c r="H918" i="18"/>
  <c r="M918" i="18"/>
  <c r="K918" i="18"/>
  <c r="N918" i="18"/>
  <c r="L918" i="18"/>
  <c r="J918" i="18"/>
  <c r="N597" i="18"/>
  <c r="I597" i="18"/>
  <c r="L597" i="18"/>
  <c r="H597" i="18"/>
  <c r="K597" i="18"/>
  <c r="O597" i="18"/>
  <c r="M597" i="18"/>
  <c r="J597" i="18"/>
  <c r="N623" i="18"/>
  <c r="L623" i="18"/>
  <c r="I623" i="18"/>
  <c r="K623" i="18"/>
  <c r="M623" i="18"/>
  <c r="O623" i="18"/>
  <c r="J623" i="18"/>
  <c r="H623" i="18"/>
  <c r="J454" i="18"/>
  <c r="I454" i="18"/>
  <c r="N454" i="18"/>
  <c r="M454" i="18"/>
  <c r="O454" i="18"/>
  <c r="L454" i="18"/>
  <c r="H454" i="18"/>
  <c r="K454" i="18"/>
  <c r="J172" i="18"/>
  <c r="N172" i="18"/>
  <c r="H172" i="18"/>
  <c r="L172" i="18"/>
  <c r="I172" i="18"/>
  <c r="K172" i="18"/>
  <c r="M172" i="18"/>
  <c r="O172" i="18"/>
  <c r="K342" i="18"/>
  <c r="N342" i="18"/>
  <c r="I342" i="18"/>
  <c r="M342" i="18"/>
  <c r="H342" i="18"/>
  <c r="L342" i="18"/>
  <c r="J342" i="18"/>
  <c r="O342" i="18"/>
  <c r="J256" i="18"/>
  <c r="O256" i="18"/>
  <c r="L256" i="18"/>
  <c r="N256" i="18"/>
  <c r="M256" i="18"/>
  <c r="I256" i="18"/>
  <c r="H256" i="18"/>
  <c r="K256" i="18"/>
  <c r="I415" i="18"/>
  <c r="L415" i="18"/>
  <c r="O415" i="18"/>
  <c r="K415" i="18"/>
  <c r="H415" i="18"/>
  <c r="M415" i="18"/>
  <c r="N415" i="18"/>
  <c r="J415" i="18"/>
  <c r="L679" i="18"/>
  <c r="H679" i="18"/>
  <c r="N679" i="18"/>
  <c r="M679" i="18"/>
  <c r="K679" i="18"/>
  <c r="O679" i="18"/>
  <c r="J679" i="18"/>
  <c r="I679" i="18"/>
  <c r="I126" i="18"/>
  <c r="M126" i="18"/>
  <c r="L126" i="18"/>
  <c r="H126" i="18"/>
  <c r="J126" i="18"/>
  <c r="N126" i="18"/>
  <c r="O126" i="18"/>
  <c r="K126" i="18"/>
  <c r="N160" i="18"/>
  <c r="J160" i="18"/>
  <c r="H160" i="18"/>
  <c r="K160" i="18"/>
  <c r="I160" i="18"/>
  <c r="O160" i="18"/>
  <c r="M160" i="18"/>
  <c r="L160" i="18"/>
  <c r="L886" i="18"/>
  <c r="K886" i="18"/>
  <c r="O886" i="18"/>
  <c r="N886" i="18"/>
  <c r="J886" i="18"/>
  <c r="H886" i="18"/>
  <c r="M886" i="18"/>
  <c r="I886" i="18"/>
  <c r="N429" i="18"/>
  <c r="K429" i="18"/>
  <c r="J429" i="18"/>
  <c r="H429" i="18"/>
  <c r="M429" i="18"/>
  <c r="I429" i="18"/>
  <c r="L429" i="18"/>
  <c r="O429" i="18"/>
  <c r="H372" i="18"/>
  <c r="O372" i="18"/>
  <c r="J372" i="18"/>
  <c r="K372" i="18"/>
  <c r="N372" i="18"/>
  <c r="L372" i="18"/>
  <c r="I372" i="18"/>
  <c r="M372" i="18"/>
  <c r="I427" i="18"/>
  <c r="M427" i="18"/>
  <c r="J427" i="18"/>
  <c r="O427" i="18"/>
  <c r="L427" i="18"/>
  <c r="H427" i="18"/>
  <c r="K427" i="18"/>
  <c r="N427" i="18"/>
  <c r="M139" i="18"/>
  <c r="J139" i="18"/>
  <c r="N139" i="18"/>
  <c r="L139" i="18"/>
  <c r="O139" i="18"/>
  <c r="K139" i="18"/>
  <c r="I139" i="18"/>
  <c r="H139" i="18"/>
  <c r="H373" i="18"/>
  <c r="O373" i="18"/>
  <c r="J373" i="18"/>
  <c r="N373" i="18"/>
  <c r="I373" i="18"/>
  <c r="K373" i="18"/>
  <c r="M373" i="18"/>
  <c r="L373" i="18"/>
  <c r="O916" i="18"/>
  <c r="N916" i="18"/>
  <c r="K916" i="18"/>
  <c r="M916" i="18"/>
  <c r="I916" i="18"/>
  <c r="L916" i="18"/>
  <c r="J916" i="18"/>
  <c r="H916" i="18"/>
  <c r="M407" i="18"/>
  <c r="I407" i="18"/>
  <c r="L407" i="18"/>
  <c r="H407" i="18"/>
  <c r="N407" i="18"/>
  <c r="K407" i="18"/>
  <c r="O407" i="18"/>
  <c r="J407" i="18"/>
  <c r="H450" i="18"/>
  <c r="K450" i="18"/>
  <c r="L450" i="18"/>
  <c r="O450" i="18"/>
  <c r="J450" i="18"/>
  <c r="M450" i="18"/>
  <c r="N450" i="18"/>
  <c r="I450" i="18"/>
  <c r="J662" i="18"/>
  <c r="M662" i="18"/>
  <c r="O662" i="18"/>
  <c r="H662" i="18"/>
  <c r="I662" i="18"/>
  <c r="L662" i="18"/>
  <c r="K662" i="18"/>
  <c r="N662" i="18"/>
  <c r="L264" i="18"/>
  <c r="M264" i="18"/>
  <c r="K264" i="18"/>
  <c r="J264" i="18"/>
  <c r="O264" i="18"/>
  <c r="N264" i="18"/>
  <c r="I264" i="18"/>
  <c r="H264" i="18"/>
  <c r="I130" i="18"/>
  <c r="J130" i="18"/>
  <c r="L130" i="18"/>
  <c r="O130" i="18"/>
  <c r="K130" i="18"/>
  <c r="H130" i="18"/>
  <c r="M130" i="18"/>
  <c r="N130" i="18"/>
  <c r="H226" i="18"/>
  <c r="N226" i="18"/>
  <c r="L226" i="18"/>
  <c r="M226" i="18"/>
  <c r="I226" i="18"/>
  <c r="K226" i="18"/>
  <c r="J226" i="18"/>
  <c r="O226" i="18"/>
  <c r="I186" i="18"/>
  <c r="N186" i="18"/>
  <c r="K186" i="18"/>
  <c r="H186" i="18"/>
  <c r="O186" i="18"/>
  <c r="M186" i="18"/>
  <c r="L186" i="18"/>
  <c r="J186" i="18"/>
  <c r="L606" i="18"/>
  <c r="I606" i="18"/>
  <c r="O606" i="18"/>
  <c r="H606" i="18"/>
  <c r="K606" i="18"/>
  <c r="M606" i="18"/>
  <c r="J606" i="18"/>
  <c r="N606" i="18"/>
  <c r="J720" i="18"/>
  <c r="L720" i="18"/>
  <c r="K720" i="18"/>
  <c r="M720" i="18"/>
  <c r="I720" i="18"/>
  <c r="N720" i="18"/>
  <c r="H720" i="18"/>
  <c r="O720" i="18"/>
  <c r="N779" i="18"/>
  <c r="L779" i="18"/>
  <c r="I779" i="18"/>
  <c r="K779" i="18"/>
  <c r="H779" i="18"/>
  <c r="M779" i="18"/>
  <c r="J779" i="18"/>
  <c r="O779" i="18"/>
  <c r="L9" i="18"/>
  <c r="K9" i="18"/>
  <c r="J9" i="18"/>
  <c r="H9" i="18"/>
  <c r="I9" i="18"/>
  <c r="M9" i="18"/>
  <c r="O9" i="18"/>
  <c r="N9" i="18"/>
  <c r="M730" i="18"/>
  <c r="J730" i="18"/>
  <c r="O730" i="18"/>
  <c r="K730" i="18"/>
  <c r="N730" i="18"/>
  <c r="H730" i="18"/>
  <c r="I730" i="18"/>
  <c r="L730" i="18"/>
  <c r="K464" i="18"/>
  <c r="M464" i="18"/>
  <c r="I464" i="18"/>
  <c r="L464" i="18"/>
  <c r="H464" i="18"/>
  <c r="J464" i="18"/>
  <c r="O464" i="18"/>
  <c r="N464" i="18"/>
  <c r="M617" i="18"/>
  <c r="I617" i="18"/>
  <c r="H617" i="18"/>
  <c r="L617" i="18"/>
  <c r="J617" i="18"/>
  <c r="K617" i="18"/>
  <c r="O617" i="18"/>
  <c r="N617" i="18"/>
  <c r="J216" i="18"/>
  <c r="M216" i="18"/>
  <c r="O216" i="18"/>
  <c r="L216" i="18"/>
  <c r="H216" i="18"/>
  <c r="I216" i="18"/>
  <c r="N216" i="18"/>
  <c r="K216" i="18"/>
  <c r="N497" i="18"/>
  <c r="J497" i="18"/>
  <c r="L497" i="18"/>
  <c r="I497" i="18"/>
  <c r="H497" i="18"/>
  <c r="O497" i="18"/>
  <c r="M497" i="18"/>
  <c r="K497" i="18"/>
  <c r="H46" i="18"/>
  <c r="L46" i="18"/>
  <c r="O46" i="18"/>
  <c r="I46" i="18"/>
  <c r="J46" i="18"/>
  <c r="M46" i="18"/>
  <c r="K46" i="18"/>
  <c r="N46" i="18"/>
  <c r="P399" i="18"/>
  <c r="Q722" i="18"/>
  <c r="P920" i="18"/>
  <c r="Q859" i="18"/>
  <c r="Q10" i="18"/>
  <c r="P134" i="18"/>
  <c r="Q878" i="18"/>
  <c r="P219" i="18"/>
  <c r="H240" i="18"/>
  <c r="L240" i="18"/>
  <c r="O240" i="18"/>
  <c r="K240" i="18"/>
  <c r="I240" i="18"/>
  <c r="J240" i="18"/>
  <c r="N240" i="18"/>
  <c r="M240" i="18"/>
  <c r="J199" i="18"/>
  <c r="N199" i="18"/>
  <c r="O199" i="18"/>
  <c r="I199" i="18"/>
  <c r="L199" i="18"/>
  <c r="K199" i="18"/>
  <c r="H199" i="18"/>
  <c r="M199" i="18"/>
  <c r="J804" i="18"/>
  <c r="K804" i="18"/>
  <c r="O804" i="18"/>
  <c r="I804" i="18"/>
  <c r="N804" i="18"/>
  <c r="M804" i="18"/>
  <c r="L804" i="18"/>
  <c r="H804" i="18"/>
  <c r="N201" i="18"/>
  <c r="I201" i="18"/>
  <c r="M201" i="18"/>
  <c r="K201" i="18"/>
  <c r="L201" i="18"/>
  <c r="J201" i="18"/>
  <c r="H201" i="18"/>
  <c r="O201" i="18"/>
  <c r="N458" i="18"/>
  <c r="T458" i="18" s="1"/>
  <c r="J458" i="18"/>
  <c r="M458" i="18"/>
  <c r="I458" i="18"/>
  <c r="S458" i="18" s="1"/>
  <c r="O458" i="18"/>
  <c r="K458" i="18"/>
  <c r="H458" i="18"/>
  <c r="R458" i="18" s="1"/>
  <c r="L458" i="18"/>
  <c r="I707" i="18"/>
  <c r="O707" i="18"/>
  <c r="M707" i="18"/>
  <c r="N707" i="18"/>
  <c r="L707" i="18"/>
  <c r="J707" i="18"/>
  <c r="H707" i="18"/>
  <c r="K707" i="18"/>
  <c r="H116" i="18"/>
  <c r="N116" i="18"/>
  <c r="L116" i="18"/>
  <c r="K116" i="18"/>
  <c r="J116" i="18"/>
  <c r="M116" i="18"/>
  <c r="I116" i="18"/>
  <c r="O116" i="18"/>
  <c r="K651" i="18"/>
  <c r="H651" i="18"/>
  <c r="J651" i="18"/>
  <c r="N651" i="18"/>
  <c r="I651" i="18"/>
  <c r="O651" i="18"/>
  <c r="L651" i="18"/>
  <c r="M651" i="18"/>
  <c r="K104" i="18"/>
  <c r="J104" i="18"/>
  <c r="I104" i="18"/>
  <c r="S104" i="18" s="1"/>
  <c r="L104" i="18"/>
  <c r="H104" i="18"/>
  <c r="R104" i="18" s="1"/>
  <c r="N104" i="18"/>
  <c r="T104" i="18" s="1"/>
  <c r="M104" i="18"/>
  <c r="O104" i="18"/>
  <c r="L578" i="18"/>
  <c r="H578" i="18"/>
  <c r="O578" i="18"/>
  <c r="I578" i="18"/>
  <c r="J578" i="18"/>
  <c r="M578" i="18"/>
  <c r="N578" i="18"/>
  <c r="K578" i="18"/>
  <c r="K800" i="18"/>
  <c r="J800" i="18"/>
  <c r="O800" i="18"/>
  <c r="I800" i="18"/>
  <c r="L800" i="18"/>
  <c r="H800" i="18"/>
  <c r="M800" i="18"/>
  <c r="N800" i="18"/>
  <c r="J428" i="18"/>
  <c r="I428" i="18"/>
  <c r="N428" i="18"/>
  <c r="H428" i="18"/>
  <c r="K428" i="18"/>
  <c r="O428" i="18"/>
  <c r="M428" i="18"/>
  <c r="L428" i="18"/>
  <c r="O358" i="18"/>
  <c r="L358" i="18"/>
  <c r="I358" i="18"/>
  <c r="M358" i="18"/>
  <c r="N358" i="18"/>
  <c r="H358" i="18"/>
  <c r="J358" i="18"/>
  <c r="K358" i="18"/>
  <c r="O900" i="18"/>
  <c r="I900" i="18"/>
  <c r="M900" i="18"/>
  <c r="N900" i="18"/>
  <c r="H900" i="18"/>
  <c r="L900" i="18"/>
  <c r="J900" i="18"/>
  <c r="K900" i="18"/>
  <c r="I809" i="18"/>
  <c r="O809" i="18"/>
  <c r="L809" i="18"/>
  <c r="J809" i="18"/>
  <c r="N809" i="18"/>
  <c r="H809" i="18"/>
  <c r="K809" i="18"/>
  <c r="M809" i="18"/>
  <c r="H573" i="18"/>
  <c r="K573" i="18"/>
  <c r="L573" i="18"/>
  <c r="O573" i="18"/>
  <c r="J573" i="18"/>
  <c r="I573" i="18"/>
  <c r="N573" i="18"/>
  <c r="M573" i="18"/>
  <c r="L785" i="18"/>
  <c r="H785" i="18"/>
  <c r="K785" i="18"/>
  <c r="J785" i="18"/>
  <c r="O785" i="18"/>
  <c r="N785" i="18"/>
  <c r="M785" i="18"/>
  <c r="I785" i="18"/>
  <c r="H286" i="18"/>
  <c r="M286" i="18"/>
  <c r="O286" i="18"/>
  <c r="J286" i="18"/>
  <c r="I286" i="18"/>
  <c r="K286" i="18"/>
  <c r="L286" i="18"/>
  <c r="N286" i="18"/>
  <c r="M911" i="18"/>
  <c r="L911" i="18"/>
  <c r="N911" i="18"/>
  <c r="T911" i="18" s="1"/>
  <c r="O911" i="18"/>
  <c r="I911" i="18"/>
  <c r="S911" i="18" s="1"/>
  <c r="J911" i="18"/>
  <c r="H911" i="18"/>
  <c r="R911" i="18" s="1"/>
  <c r="K911" i="18"/>
  <c r="O527" i="18"/>
  <c r="K527" i="18"/>
  <c r="I527" i="18"/>
  <c r="N527" i="18"/>
  <c r="H527" i="18"/>
  <c r="M527" i="18"/>
  <c r="L527" i="18"/>
  <c r="J527" i="18"/>
  <c r="M81" i="18"/>
  <c r="L81" i="18"/>
  <c r="N81" i="18"/>
  <c r="O81" i="18"/>
  <c r="H81" i="18"/>
  <c r="K81" i="18"/>
  <c r="J81" i="18"/>
  <c r="I81" i="18"/>
  <c r="J277" i="18"/>
  <c r="O277" i="18"/>
  <c r="I277" i="18"/>
  <c r="L277" i="18"/>
  <c r="M277" i="18"/>
  <c r="H277" i="18"/>
  <c r="K277" i="18"/>
  <c r="N277" i="18"/>
  <c r="M936" i="18"/>
  <c r="K936" i="18"/>
  <c r="L936" i="18"/>
  <c r="H936" i="18"/>
  <c r="R936" i="18" s="1"/>
  <c r="O936" i="18"/>
  <c r="I936" i="18"/>
  <c r="S936" i="18" s="1"/>
  <c r="J936" i="18"/>
  <c r="N936" i="18"/>
  <c r="T936" i="18" s="1"/>
  <c r="N775" i="18"/>
  <c r="H775" i="18"/>
  <c r="M775" i="18"/>
  <c r="L775" i="18"/>
  <c r="J775" i="18"/>
  <c r="K775" i="18"/>
  <c r="I775" i="18"/>
  <c r="O775" i="18"/>
  <c r="K330" i="18"/>
  <c r="H330" i="18"/>
  <c r="I330" i="18"/>
  <c r="O330" i="18"/>
  <c r="M330" i="18"/>
  <c r="J330" i="18"/>
  <c r="L330" i="18"/>
  <c r="N330" i="18"/>
  <c r="O731" i="18"/>
  <c r="K731" i="18"/>
  <c r="N731" i="18"/>
  <c r="J731" i="18"/>
  <c r="H731" i="18"/>
  <c r="I731" i="18"/>
  <c r="M731" i="18"/>
  <c r="L731" i="18"/>
  <c r="J740" i="18"/>
  <c r="M740" i="18"/>
  <c r="O740" i="18"/>
  <c r="H740" i="18"/>
  <c r="I740" i="18"/>
  <c r="N740" i="18"/>
  <c r="K740" i="18"/>
  <c r="L740" i="18"/>
  <c r="O925" i="18"/>
  <c r="K925" i="18"/>
  <c r="H925" i="18"/>
  <c r="L925" i="18"/>
  <c r="I925" i="18"/>
  <c r="J925" i="18"/>
  <c r="M925" i="18"/>
  <c r="N925" i="18"/>
  <c r="J197" i="18"/>
  <c r="L197" i="18"/>
  <c r="I197" i="18"/>
  <c r="M197" i="18"/>
  <c r="N197" i="18"/>
  <c r="O197" i="18"/>
  <c r="K197" i="18"/>
  <c r="H197" i="18"/>
  <c r="K876" i="18"/>
  <c r="J876" i="18"/>
  <c r="O876" i="18"/>
  <c r="M876" i="18"/>
  <c r="I876" i="18"/>
  <c r="N876" i="18"/>
  <c r="H876" i="18"/>
  <c r="L876" i="18"/>
  <c r="O884" i="18"/>
  <c r="K884" i="18"/>
  <c r="H884" i="18"/>
  <c r="M884" i="18"/>
  <c r="J884" i="18"/>
  <c r="L884" i="18"/>
  <c r="N884" i="18"/>
  <c r="I884" i="18"/>
  <c r="K365" i="18"/>
  <c r="J365" i="18"/>
  <c r="O365" i="18"/>
  <c r="I365" i="18"/>
  <c r="L365" i="18"/>
  <c r="M365" i="18"/>
  <c r="H365" i="18"/>
  <c r="N365" i="18"/>
  <c r="I940" i="18"/>
  <c r="J940" i="18"/>
  <c r="L940" i="18"/>
  <c r="O940" i="18"/>
  <c r="K940" i="18"/>
  <c r="M940" i="18"/>
  <c r="N940" i="18"/>
  <c r="H940" i="18"/>
  <c r="M40" i="18"/>
  <c r="L40" i="18"/>
  <c r="K40" i="18"/>
  <c r="N40" i="18"/>
  <c r="I40" i="18"/>
  <c r="H40" i="18"/>
  <c r="O40" i="18"/>
  <c r="J40" i="18"/>
  <c r="N320" i="18"/>
  <c r="L320" i="18"/>
  <c r="J320" i="18"/>
  <c r="O320" i="18"/>
  <c r="H320" i="18"/>
  <c r="M320" i="18"/>
  <c r="I320" i="18"/>
  <c r="K320" i="18"/>
  <c r="J125" i="18"/>
  <c r="N125" i="18"/>
  <c r="M125" i="18"/>
  <c r="H125" i="18"/>
  <c r="O125" i="18"/>
  <c r="I125" i="18"/>
  <c r="L125" i="18"/>
  <c r="K125" i="18"/>
  <c r="K591" i="18"/>
  <c r="J591" i="18"/>
  <c r="O591" i="18"/>
  <c r="I591" i="18"/>
  <c r="S591" i="18" s="1"/>
  <c r="H591" i="18"/>
  <c r="R591" i="18" s="1"/>
  <c r="N591" i="18"/>
  <c r="T591" i="18" s="1"/>
  <c r="L591" i="18"/>
  <c r="M591" i="18"/>
  <c r="M222" i="18"/>
  <c r="N222" i="18"/>
  <c r="J222" i="18"/>
  <c r="L222" i="18"/>
  <c r="K222" i="18"/>
  <c r="O222" i="18"/>
  <c r="I222" i="18"/>
  <c r="H222" i="18"/>
  <c r="O87" i="18"/>
  <c r="L87" i="18"/>
  <c r="I87" i="18"/>
  <c r="K87" i="18"/>
  <c r="N87" i="18"/>
  <c r="M87" i="18"/>
  <c r="J87" i="18"/>
  <c r="H87" i="18"/>
  <c r="K430" i="18"/>
  <c r="N430" i="18"/>
  <c r="O430" i="18"/>
  <c r="J430" i="18"/>
  <c r="I430" i="18"/>
  <c r="L430" i="18"/>
  <c r="H430" i="18"/>
  <c r="M430" i="18"/>
  <c r="N631" i="18"/>
  <c r="M631" i="18"/>
  <c r="J631" i="18"/>
  <c r="L631" i="18"/>
  <c r="H631" i="18"/>
  <c r="K631" i="18"/>
  <c r="I631" i="18"/>
  <c r="O631" i="18"/>
  <c r="I384" i="18"/>
  <c r="L384" i="18"/>
  <c r="H384" i="18"/>
  <c r="O384" i="18"/>
  <c r="M384" i="18"/>
  <c r="N384" i="18"/>
  <c r="K384" i="18"/>
  <c r="J384" i="18"/>
  <c r="K368" i="18"/>
  <c r="N368" i="18"/>
  <c r="T368" i="18" s="1"/>
  <c r="O368" i="18"/>
  <c r="J368" i="18"/>
  <c r="H368" i="18"/>
  <c r="R368" i="18" s="1"/>
  <c r="M368" i="18"/>
  <c r="I368" i="18"/>
  <c r="S368" i="18" s="1"/>
  <c r="L368" i="18"/>
  <c r="H512" i="18"/>
  <c r="K512" i="18"/>
  <c r="O512" i="18"/>
  <c r="J512" i="18"/>
  <c r="L512" i="18"/>
  <c r="N512" i="18"/>
  <c r="I512" i="18"/>
  <c r="M512" i="18"/>
  <c r="K474" i="18"/>
  <c r="M474" i="18"/>
  <c r="O474" i="18"/>
  <c r="I474" i="18"/>
  <c r="J474" i="18"/>
  <c r="L474" i="18"/>
  <c r="N474" i="18"/>
  <c r="H474" i="18"/>
  <c r="N322" i="18"/>
  <c r="M322" i="18"/>
  <c r="L322" i="18"/>
  <c r="J322" i="18"/>
  <c r="K322" i="18"/>
  <c r="I322" i="18"/>
  <c r="H322" i="18"/>
  <c r="O322" i="18"/>
  <c r="L470" i="18"/>
  <c r="O470" i="18"/>
  <c r="K470" i="18"/>
  <c r="I470" i="18"/>
  <c r="M470" i="18"/>
  <c r="N470" i="18"/>
  <c r="H470" i="18"/>
  <c r="J470" i="18"/>
  <c r="H77" i="18"/>
  <c r="M77" i="18"/>
  <c r="K77" i="18"/>
  <c r="J77" i="18"/>
  <c r="O77" i="18"/>
  <c r="I77" i="18"/>
  <c r="N77" i="18"/>
  <c r="L77" i="18"/>
  <c r="I751" i="18"/>
  <c r="N751" i="18"/>
  <c r="J751" i="18"/>
  <c r="K751" i="18"/>
  <c r="H751" i="18"/>
  <c r="O751" i="18"/>
  <c r="M751" i="18"/>
  <c r="L751" i="18"/>
  <c r="M424" i="18"/>
  <c r="J424" i="18"/>
  <c r="I424" i="18"/>
  <c r="O424" i="18"/>
  <c r="H424" i="18"/>
  <c r="L424" i="18"/>
  <c r="N424" i="18"/>
  <c r="K424" i="18"/>
  <c r="I265" i="18"/>
  <c r="J265" i="18"/>
  <c r="N265" i="18"/>
  <c r="M265" i="18"/>
  <c r="H265" i="18"/>
  <c r="L265" i="18"/>
  <c r="O265" i="18"/>
  <c r="K265" i="18"/>
  <c r="L743" i="18"/>
  <c r="I743" i="18"/>
  <c r="K743" i="18"/>
  <c r="O743" i="18"/>
  <c r="N743" i="18"/>
  <c r="H743" i="18"/>
  <c r="M743" i="18"/>
  <c r="J743" i="18"/>
  <c r="N607" i="18"/>
  <c r="M607" i="18"/>
  <c r="I607" i="18"/>
  <c r="K607" i="18"/>
  <c r="H607" i="18"/>
  <c r="O607" i="18"/>
  <c r="J607" i="18"/>
  <c r="L607" i="18"/>
  <c r="M228" i="18"/>
  <c r="K228" i="18"/>
  <c r="L228" i="18"/>
  <c r="H228" i="18"/>
  <c r="J228" i="18"/>
  <c r="N228" i="18"/>
  <c r="I228" i="18"/>
  <c r="O228" i="18"/>
  <c r="I912" i="18"/>
  <c r="S912" i="18" s="1"/>
  <c r="M912" i="18"/>
  <c r="L912" i="18"/>
  <c r="J912" i="18"/>
  <c r="O912" i="18"/>
  <c r="N912" i="18"/>
  <c r="T912" i="18" s="1"/>
  <c r="K912" i="18"/>
  <c r="H912" i="18"/>
  <c r="R912" i="18" s="1"/>
  <c r="L69" i="18"/>
  <c r="O69" i="18"/>
  <c r="K69" i="18"/>
  <c r="I69" i="18"/>
  <c r="H69" i="18"/>
  <c r="N69" i="18"/>
  <c r="M69" i="18"/>
  <c r="J69" i="18"/>
  <c r="I615" i="18"/>
  <c r="H615" i="18"/>
  <c r="K615" i="18"/>
  <c r="M615" i="18"/>
  <c r="O615" i="18"/>
  <c r="J615" i="18"/>
  <c r="L615" i="18"/>
  <c r="N615" i="18"/>
  <c r="I297" i="18"/>
  <c r="L297" i="18"/>
  <c r="J297" i="18"/>
  <c r="K297" i="18"/>
  <c r="H297" i="18"/>
  <c r="N297" i="18"/>
  <c r="M297" i="18"/>
  <c r="O297" i="18"/>
  <c r="K811" i="18"/>
  <c r="N811" i="18"/>
  <c r="O811" i="18"/>
  <c r="H811" i="18"/>
  <c r="L811" i="18"/>
  <c r="J811" i="18"/>
  <c r="I811" i="18"/>
  <c r="M811" i="18"/>
  <c r="M529" i="18"/>
  <c r="I529" i="18"/>
  <c r="L529" i="18"/>
  <c r="J529" i="18"/>
  <c r="H529" i="18"/>
  <c r="N529" i="18"/>
  <c r="O529" i="18"/>
  <c r="K529" i="18"/>
  <c r="L459" i="18"/>
  <c r="H459" i="18"/>
  <c r="N459" i="18"/>
  <c r="M459" i="18"/>
  <c r="K459" i="18"/>
  <c r="I459" i="18"/>
  <c r="J459" i="18"/>
  <c r="O459" i="18"/>
  <c r="I879" i="18"/>
  <c r="J879" i="18"/>
  <c r="M879" i="18"/>
  <c r="H879" i="18"/>
  <c r="O879" i="18"/>
  <c r="L879" i="18"/>
  <c r="N879" i="18"/>
  <c r="K879" i="18"/>
  <c r="M929" i="18"/>
  <c r="I929" i="18"/>
  <c r="L929" i="18"/>
  <c r="O929" i="18"/>
  <c r="K929" i="18"/>
  <c r="H929" i="18"/>
  <c r="J929" i="18"/>
  <c r="N929" i="18"/>
  <c r="L292" i="18"/>
  <c r="H292" i="18"/>
  <c r="O292" i="18"/>
  <c r="N292" i="18"/>
  <c r="M292" i="18"/>
  <c r="J292" i="18"/>
  <c r="I292" i="18"/>
  <c r="K292" i="18"/>
  <c r="O433" i="18"/>
  <c r="K433" i="18"/>
  <c r="N433" i="18"/>
  <c r="J433" i="18"/>
  <c r="I433" i="18"/>
  <c r="M433" i="18"/>
  <c r="H433" i="18"/>
  <c r="L433" i="18"/>
  <c r="J314" i="18"/>
  <c r="N314" i="18"/>
  <c r="M314" i="18"/>
  <c r="L314" i="18"/>
  <c r="H314" i="18"/>
  <c r="K314" i="18"/>
  <c r="I314" i="18"/>
  <c r="O314" i="18"/>
  <c r="M102" i="18"/>
  <c r="K102" i="18"/>
  <c r="L102" i="18"/>
  <c r="H102" i="18"/>
  <c r="J102" i="18"/>
  <c r="I102" i="18"/>
  <c r="N102" i="18"/>
  <c r="O102" i="18"/>
  <c r="M763" i="18"/>
  <c r="L763" i="18"/>
  <c r="J763" i="18"/>
  <c r="H763" i="18"/>
  <c r="N763" i="18"/>
  <c r="K763" i="18"/>
  <c r="O763" i="18"/>
  <c r="I763" i="18"/>
  <c r="L307" i="18"/>
  <c r="K307" i="18"/>
  <c r="J307" i="18"/>
  <c r="H307" i="18"/>
  <c r="M307" i="18"/>
  <c r="N307" i="18"/>
  <c r="I307" i="18"/>
  <c r="O307" i="18"/>
  <c r="K283" i="18"/>
  <c r="M283" i="18"/>
  <c r="I283" i="18"/>
  <c r="L283" i="18"/>
  <c r="H283" i="18"/>
  <c r="N283" i="18"/>
  <c r="J283" i="18"/>
  <c r="O283" i="18"/>
  <c r="K574" i="18"/>
  <c r="O574" i="18"/>
  <c r="M574" i="18"/>
  <c r="H574" i="18"/>
  <c r="J574" i="18"/>
  <c r="L574" i="18"/>
  <c r="N574" i="18"/>
  <c r="I574" i="18"/>
  <c r="M56" i="18"/>
  <c r="N56" i="18"/>
  <c r="L56" i="18"/>
  <c r="I56" i="18"/>
  <c r="H56" i="18"/>
  <c r="K56" i="18"/>
  <c r="O56" i="18"/>
  <c r="J56" i="18"/>
  <c r="L229" i="18"/>
  <c r="H229" i="18"/>
  <c r="N229" i="18"/>
  <c r="J229" i="18"/>
  <c r="K229" i="18"/>
  <c r="O229" i="18"/>
  <c r="M229" i="18"/>
  <c r="I229" i="18"/>
  <c r="J807" i="18"/>
  <c r="L807" i="18"/>
  <c r="M807" i="18"/>
  <c r="K807" i="18"/>
  <c r="N807" i="18"/>
  <c r="O807" i="18"/>
  <c r="H807" i="18"/>
  <c r="I807" i="18"/>
  <c r="H177" i="18"/>
  <c r="O177" i="18"/>
  <c r="I177" i="18"/>
  <c r="K177" i="18"/>
  <c r="M177" i="18"/>
  <c r="L177" i="18"/>
  <c r="J177" i="18"/>
  <c r="N177" i="18"/>
  <c r="H770" i="18"/>
  <c r="J770" i="18"/>
  <c r="O770" i="18"/>
  <c r="M770" i="18"/>
  <c r="L770" i="18"/>
  <c r="I770" i="18"/>
  <c r="N770" i="18"/>
  <c r="K770" i="18"/>
  <c r="J685" i="18"/>
  <c r="I685" i="18"/>
  <c r="O685" i="18"/>
  <c r="M685" i="18"/>
  <c r="N685" i="18"/>
  <c r="H685" i="18"/>
  <c r="K685" i="18"/>
  <c r="L685" i="18"/>
  <c r="N278" i="18"/>
  <c r="K278" i="18"/>
  <c r="O278" i="18"/>
  <c r="J278" i="18"/>
  <c r="H278" i="18"/>
  <c r="I278" i="18"/>
  <c r="M278" i="18"/>
  <c r="L278" i="18"/>
  <c r="K713" i="18"/>
  <c r="O713" i="18"/>
  <c r="J713" i="18"/>
  <c r="M713" i="18"/>
  <c r="I713" i="18"/>
  <c r="L713" i="18"/>
  <c r="N713" i="18"/>
  <c r="H713" i="18"/>
  <c r="O119" i="18"/>
  <c r="H119" i="18"/>
  <c r="N119" i="18"/>
  <c r="J119" i="18"/>
  <c r="M119" i="18"/>
  <c r="L119" i="18"/>
  <c r="I119" i="18"/>
  <c r="K119" i="18"/>
  <c r="J941" i="18"/>
  <c r="I941" i="18"/>
  <c r="O941" i="18"/>
  <c r="K941" i="18"/>
  <c r="H941" i="18"/>
  <c r="L941" i="18"/>
  <c r="M941" i="18"/>
  <c r="N941" i="18"/>
  <c r="N261" i="18"/>
  <c r="J261" i="18"/>
  <c r="L261" i="18"/>
  <c r="K261" i="18"/>
  <c r="I261" i="18"/>
  <c r="O261" i="18"/>
  <c r="H261" i="18"/>
  <c r="M261" i="18"/>
  <c r="K305" i="18"/>
  <c r="L305" i="18"/>
  <c r="N305" i="18"/>
  <c r="H305" i="18"/>
  <c r="M305" i="18"/>
  <c r="J305" i="18"/>
  <c r="I305" i="18"/>
  <c r="O305" i="18"/>
  <c r="J498" i="18"/>
  <c r="I498" i="18"/>
  <c r="H498" i="18"/>
  <c r="O498" i="18"/>
  <c r="L498" i="18"/>
  <c r="K498" i="18"/>
  <c r="N498" i="18"/>
  <c r="M498" i="18"/>
  <c r="L644" i="18"/>
  <c r="H644" i="18"/>
  <c r="O644" i="18"/>
  <c r="K644" i="18"/>
  <c r="M644" i="18"/>
  <c r="I644" i="18"/>
  <c r="N644" i="18"/>
  <c r="J644" i="18"/>
  <c r="K54" i="18"/>
  <c r="L54" i="18"/>
  <c r="N54" i="18"/>
  <c r="H54" i="18"/>
  <c r="O54" i="18"/>
  <c r="I54" i="18"/>
  <c r="M54" i="18"/>
  <c r="J54" i="18"/>
  <c r="L688" i="18"/>
  <c r="H688" i="18"/>
  <c r="O688" i="18"/>
  <c r="K688" i="18"/>
  <c r="I688" i="18"/>
  <c r="J688" i="18"/>
  <c r="N688" i="18"/>
  <c r="M688" i="18"/>
  <c r="O11" i="18"/>
  <c r="K11" i="18"/>
  <c r="H11" i="18"/>
  <c r="N11" i="18"/>
  <c r="I11" i="18"/>
  <c r="L11" i="18"/>
  <c r="J11" i="18"/>
  <c r="M11" i="18"/>
  <c r="H955" i="18"/>
  <c r="K955" i="18"/>
  <c r="L955" i="18"/>
  <c r="M955" i="18"/>
  <c r="O955" i="18"/>
  <c r="J955" i="18"/>
  <c r="N955" i="18"/>
  <c r="I955" i="18"/>
  <c r="O67" i="18"/>
  <c r="K67" i="18"/>
  <c r="I67" i="18"/>
  <c r="H67" i="18"/>
  <c r="L67" i="18"/>
  <c r="N67" i="18"/>
  <c r="J67" i="18"/>
  <c r="M67" i="18"/>
  <c r="K810" i="18"/>
  <c r="N810" i="18"/>
  <c r="O810" i="18"/>
  <c r="J810" i="18"/>
  <c r="H810" i="18"/>
  <c r="M810" i="18"/>
  <c r="L810" i="18"/>
  <c r="I810" i="18"/>
  <c r="M258" i="18"/>
  <c r="J258" i="18"/>
  <c r="L258" i="18"/>
  <c r="I258" i="18"/>
  <c r="K258" i="18"/>
  <c r="H258" i="18"/>
  <c r="N258" i="18"/>
  <c r="O258" i="18"/>
  <c r="M387" i="18"/>
  <c r="L387" i="18"/>
  <c r="H387" i="18"/>
  <c r="K387" i="18"/>
  <c r="O387" i="18"/>
  <c r="I387" i="18"/>
  <c r="N387" i="18"/>
  <c r="J387" i="18"/>
  <c r="I742" i="18"/>
  <c r="N742" i="18"/>
  <c r="J742" i="18"/>
  <c r="H742" i="18"/>
  <c r="M742" i="18"/>
  <c r="O742" i="18"/>
  <c r="L742" i="18"/>
  <c r="K742" i="18"/>
  <c r="L389" i="18"/>
  <c r="H389" i="18"/>
  <c r="O389" i="18"/>
  <c r="K389" i="18"/>
  <c r="I389" i="18"/>
  <c r="M389" i="18"/>
  <c r="N389" i="18"/>
  <c r="J389" i="18"/>
  <c r="I315" i="18"/>
  <c r="S315" i="18" s="1"/>
  <c r="O315" i="18"/>
  <c r="H315" i="18"/>
  <c r="R315" i="18" s="1"/>
  <c r="N315" i="18"/>
  <c r="T315" i="18" s="1"/>
  <c r="K315" i="18"/>
  <c r="L315" i="18"/>
  <c r="J315" i="18"/>
  <c r="M315" i="18"/>
  <c r="N524" i="18"/>
  <c r="O524" i="18"/>
  <c r="H524" i="18"/>
  <c r="M524" i="18"/>
  <c r="K524" i="18"/>
  <c r="J524" i="18"/>
  <c r="L524" i="18"/>
  <c r="I524" i="18"/>
  <c r="L260" i="18"/>
  <c r="O260" i="18"/>
  <c r="K260" i="18"/>
  <c r="I260" i="18"/>
  <c r="H260" i="18"/>
  <c r="N260" i="18"/>
  <c r="M260" i="18"/>
  <c r="J260" i="18"/>
  <c r="J805" i="18"/>
  <c r="O805" i="18"/>
  <c r="I805" i="18"/>
  <c r="N805" i="18"/>
  <c r="M805" i="18"/>
  <c r="L805" i="18"/>
  <c r="K805" i="18"/>
  <c r="H805" i="18"/>
  <c r="O665" i="18"/>
  <c r="N665" i="18"/>
  <c r="M665" i="18"/>
  <c r="K665" i="18"/>
  <c r="H665" i="18"/>
  <c r="J665" i="18"/>
  <c r="I665" i="18"/>
  <c r="L665" i="18"/>
  <c r="J638" i="18"/>
  <c r="M638" i="18"/>
  <c r="H638" i="18"/>
  <c r="O638" i="18"/>
  <c r="L638" i="18"/>
  <c r="K638" i="18"/>
  <c r="N638" i="18"/>
  <c r="I638" i="18"/>
  <c r="O97" i="18"/>
  <c r="K97" i="18"/>
  <c r="H97" i="18"/>
  <c r="N97" i="18"/>
  <c r="J97" i="18"/>
  <c r="M97" i="18"/>
  <c r="L97" i="18"/>
  <c r="I97" i="18"/>
  <c r="J206" i="18"/>
  <c r="N206" i="18"/>
  <c r="T206" i="18" s="1"/>
  <c r="M206" i="18"/>
  <c r="H206" i="18"/>
  <c r="R206" i="18" s="1"/>
  <c r="L206" i="18"/>
  <c r="I206" i="18"/>
  <c r="S206" i="18" s="1"/>
  <c r="K206" i="18"/>
  <c r="O206" i="18"/>
  <c r="L291" i="18"/>
  <c r="H291" i="18"/>
  <c r="I291" i="18"/>
  <c r="M291" i="18"/>
  <c r="J291" i="18"/>
  <c r="K291" i="18"/>
  <c r="O291" i="18"/>
  <c r="N291" i="18"/>
  <c r="H599" i="18"/>
  <c r="N599" i="18"/>
  <c r="I599" i="18"/>
  <c r="K599" i="18"/>
  <c r="M599" i="18"/>
  <c r="O599" i="18"/>
  <c r="J599" i="18"/>
  <c r="L599" i="18"/>
  <c r="O304" i="18"/>
  <c r="I304" i="18"/>
  <c r="M304" i="18"/>
  <c r="N304" i="18"/>
  <c r="H304" i="18"/>
  <c r="J304" i="18"/>
  <c r="L304" i="18"/>
  <c r="K304" i="18"/>
  <c r="L90" i="18"/>
  <c r="H90" i="18"/>
  <c r="O90" i="18"/>
  <c r="J90" i="18"/>
  <c r="I90" i="18"/>
  <c r="K90" i="18"/>
  <c r="M90" i="18"/>
  <c r="N90" i="18"/>
  <c r="H175" i="18"/>
  <c r="R175" i="18" s="1"/>
  <c r="N175" i="18"/>
  <c r="T175" i="18" s="1"/>
  <c r="I175" i="18"/>
  <c r="S175" i="18" s="1"/>
  <c r="K175" i="18"/>
  <c r="M175" i="18"/>
  <c r="L175" i="18"/>
  <c r="J175" i="18"/>
  <c r="O175" i="18"/>
  <c r="N624" i="18"/>
  <c r="H624" i="18"/>
  <c r="L624" i="18"/>
  <c r="M624" i="18"/>
  <c r="K624" i="18"/>
  <c r="I624" i="18"/>
  <c r="J624" i="18"/>
  <c r="O624" i="18"/>
  <c r="O625" i="18"/>
  <c r="J625" i="18"/>
  <c r="M625" i="18"/>
  <c r="I625" i="18"/>
  <c r="K625" i="18"/>
  <c r="N625" i="18"/>
  <c r="H625" i="18"/>
  <c r="L625" i="18"/>
  <c r="M298" i="18"/>
  <c r="O298" i="18"/>
  <c r="I298" i="18"/>
  <c r="L298" i="18"/>
  <c r="J298" i="18"/>
  <c r="N298" i="18"/>
  <c r="H298" i="18"/>
  <c r="K298" i="18"/>
  <c r="L402" i="18"/>
  <c r="O402" i="18"/>
  <c r="K402" i="18"/>
  <c r="H402" i="18"/>
  <c r="M402" i="18"/>
  <c r="I402" i="18"/>
  <c r="N402" i="18"/>
  <c r="J402" i="18"/>
  <c r="O36" i="18"/>
  <c r="J36" i="18"/>
  <c r="K36" i="18"/>
  <c r="M36" i="18"/>
  <c r="I36" i="18"/>
  <c r="H36" i="18"/>
  <c r="L36" i="18"/>
  <c r="N36" i="18"/>
  <c r="O899" i="18"/>
  <c r="J899" i="18"/>
  <c r="K899" i="18"/>
  <c r="M899" i="18"/>
  <c r="I899" i="18"/>
  <c r="H899" i="18"/>
  <c r="L899" i="18"/>
  <c r="N899" i="18"/>
  <c r="M218" i="18"/>
  <c r="N218" i="18"/>
  <c r="L218" i="18"/>
  <c r="K218" i="18"/>
  <c r="H218" i="18"/>
  <c r="I218" i="18"/>
  <c r="O218" i="18"/>
  <c r="J218" i="18"/>
  <c r="O671" i="18"/>
  <c r="L671" i="18"/>
  <c r="N671" i="18"/>
  <c r="I671" i="18"/>
  <c r="J671" i="18"/>
  <c r="K671" i="18"/>
  <c r="H671" i="18"/>
  <c r="M671" i="18"/>
  <c r="H880" i="18"/>
  <c r="N880" i="18"/>
  <c r="L880" i="18"/>
  <c r="K880" i="18"/>
  <c r="I880" i="18"/>
  <c r="O880" i="18"/>
  <c r="M880" i="18"/>
  <c r="J880" i="18"/>
  <c r="H274" i="18"/>
  <c r="J274" i="18"/>
  <c r="I274" i="18"/>
  <c r="O274" i="18"/>
  <c r="M274" i="18"/>
  <c r="N274" i="18"/>
  <c r="K274" i="18"/>
  <c r="L274" i="18"/>
  <c r="L557" i="18"/>
  <c r="I557" i="18"/>
  <c r="H557" i="18"/>
  <c r="O557" i="18"/>
  <c r="K557" i="18"/>
  <c r="J557" i="18"/>
  <c r="M557" i="18"/>
  <c r="N557" i="18"/>
  <c r="M808" i="18"/>
  <c r="H808" i="18"/>
  <c r="N808" i="18"/>
  <c r="J808" i="18"/>
  <c r="K808" i="18"/>
  <c r="I808" i="18"/>
  <c r="O808" i="18"/>
  <c r="L808" i="18"/>
  <c r="J33" i="18"/>
  <c r="O33" i="18"/>
  <c r="I33" i="18"/>
  <c r="N33" i="18"/>
  <c r="M33" i="18"/>
  <c r="H33" i="18"/>
  <c r="L33" i="18"/>
  <c r="K33" i="18"/>
  <c r="N55" i="18"/>
  <c r="K55" i="18"/>
  <c r="M55" i="18"/>
  <c r="L55" i="18"/>
  <c r="H55" i="18"/>
  <c r="J55" i="18"/>
  <c r="O55" i="18"/>
  <c r="I55" i="18"/>
  <c r="J754" i="18"/>
  <c r="L754" i="18"/>
  <c r="K754" i="18"/>
  <c r="N754" i="18"/>
  <c r="H754" i="18"/>
  <c r="I754" i="18"/>
  <c r="M754" i="18"/>
  <c r="O754" i="18"/>
  <c r="L165" i="18"/>
  <c r="M165" i="18"/>
  <c r="J165" i="18"/>
  <c r="O165" i="18"/>
  <c r="K165" i="18"/>
  <c r="H165" i="18"/>
  <c r="N165" i="18"/>
  <c r="I165" i="18"/>
  <c r="I73" i="18"/>
  <c r="N73" i="18"/>
  <c r="J73" i="18"/>
  <c r="M73" i="18"/>
  <c r="H73" i="18"/>
  <c r="L73" i="18"/>
  <c r="O73" i="18"/>
  <c r="K73" i="18"/>
  <c r="I535" i="18"/>
  <c r="K535" i="18"/>
  <c r="O535" i="18"/>
  <c r="H535" i="18"/>
  <c r="L535" i="18"/>
  <c r="M535" i="18"/>
  <c r="J535" i="18"/>
  <c r="N535" i="18"/>
  <c r="L333" i="18"/>
  <c r="K333" i="18"/>
  <c r="N333" i="18"/>
  <c r="M333" i="18"/>
  <c r="J333" i="18"/>
  <c r="O333" i="18"/>
  <c r="I333" i="18"/>
  <c r="H333" i="18"/>
  <c r="L673" i="18"/>
  <c r="H673" i="18"/>
  <c r="O673" i="18"/>
  <c r="K673" i="18"/>
  <c r="N673" i="18"/>
  <c r="J673" i="18"/>
  <c r="M673" i="18"/>
  <c r="I673" i="18"/>
  <c r="L538" i="18"/>
  <c r="N538" i="18"/>
  <c r="T538" i="18" s="1"/>
  <c r="H538" i="18"/>
  <c r="R538" i="18" s="1"/>
  <c r="O538" i="18"/>
  <c r="K538" i="18"/>
  <c r="J538" i="18"/>
  <c r="M538" i="18"/>
  <c r="I538" i="18"/>
  <c r="S538" i="18" s="1"/>
  <c r="M64" i="18"/>
  <c r="J64" i="18"/>
  <c r="H64" i="18"/>
  <c r="L64" i="18"/>
  <c r="I64" i="18"/>
  <c r="N64" i="18"/>
  <c r="O64" i="18"/>
  <c r="K64" i="18"/>
  <c r="K19" i="18"/>
  <c r="H19" i="18"/>
  <c r="R19" i="18" s="1"/>
  <c r="N19" i="18"/>
  <c r="T19" i="18" s="1"/>
  <c r="I19" i="18"/>
  <c r="S19" i="18" s="1"/>
  <c r="J19" i="18"/>
  <c r="O19" i="18"/>
  <c r="M19" i="18"/>
  <c r="L19" i="18"/>
  <c r="Q463" i="18"/>
  <c r="P10" i="18"/>
  <c r="P111" i="18"/>
  <c r="Q219" i="18"/>
  <c r="Q887" i="18"/>
  <c r="L167" i="18"/>
  <c r="H167" i="18"/>
  <c r="O167" i="18"/>
  <c r="I167" i="18"/>
  <c r="M167" i="18"/>
  <c r="K167" i="18"/>
  <c r="J167" i="18"/>
  <c r="N167" i="18"/>
  <c r="M467" i="18"/>
  <c r="K467" i="18"/>
  <c r="N467" i="18"/>
  <c r="I467" i="18"/>
  <c r="H467" i="18"/>
  <c r="L467" i="18"/>
  <c r="J467" i="18"/>
  <c r="O467" i="18"/>
  <c r="L346" i="18"/>
  <c r="H346" i="18"/>
  <c r="J346" i="18"/>
  <c r="K346" i="18"/>
  <c r="M346" i="18"/>
  <c r="N346" i="18"/>
  <c r="O346" i="18"/>
  <c r="I346" i="18"/>
  <c r="O659" i="18"/>
  <c r="M659" i="18"/>
  <c r="N659" i="18"/>
  <c r="I659" i="18"/>
  <c r="J659" i="18"/>
  <c r="L659" i="18"/>
  <c r="K659" i="18"/>
  <c r="H659" i="18"/>
  <c r="M519" i="18"/>
  <c r="L519" i="18"/>
  <c r="H519" i="18"/>
  <c r="K519" i="18"/>
  <c r="N519" i="18"/>
  <c r="O519" i="18"/>
  <c r="J519" i="18"/>
  <c r="I519" i="18"/>
  <c r="M687" i="18"/>
  <c r="O687" i="18"/>
  <c r="K687" i="18"/>
  <c r="I687" i="18"/>
  <c r="N687" i="18"/>
  <c r="H687" i="18"/>
  <c r="L687" i="18"/>
  <c r="J687" i="18"/>
  <c r="K915" i="18"/>
  <c r="N915" i="18"/>
  <c r="M915" i="18"/>
  <c r="L915" i="18"/>
  <c r="H915" i="18"/>
  <c r="J915" i="18"/>
  <c r="O915" i="18"/>
  <c r="I915" i="18"/>
  <c r="I593" i="18"/>
  <c r="J593" i="18"/>
  <c r="N593" i="18"/>
  <c r="K593" i="18"/>
  <c r="H593" i="18"/>
  <c r="M593" i="18"/>
  <c r="L593" i="18"/>
  <c r="O593" i="18"/>
  <c r="N902" i="18"/>
  <c r="H902" i="18"/>
  <c r="J902" i="18"/>
  <c r="K902" i="18"/>
  <c r="O902" i="18"/>
  <c r="M902" i="18"/>
  <c r="I902" i="18"/>
  <c r="L902" i="18"/>
  <c r="H327" i="18"/>
  <c r="K327" i="18"/>
  <c r="O327" i="18"/>
  <c r="J327" i="18"/>
  <c r="N327" i="18"/>
  <c r="L327" i="18"/>
  <c r="I327" i="18"/>
  <c r="M327" i="18"/>
  <c r="J490" i="18"/>
  <c r="O490" i="18"/>
  <c r="I490" i="18"/>
  <c r="K490" i="18"/>
  <c r="L490" i="18"/>
  <c r="H490" i="18"/>
  <c r="N490" i="18"/>
  <c r="M490" i="18"/>
  <c r="J919" i="18"/>
  <c r="L919" i="18"/>
  <c r="K919" i="18"/>
  <c r="I919" i="18"/>
  <c r="H919" i="18"/>
  <c r="O919" i="18"/>
  <c r="N919" i="18"/>
  <c r="M919" i="18"/>
  <c r="L699" i="18"/>
  <c r="H699" i="18"/>
  <c r="N699" i="18"/>
  <c r="K699" i="18"/>
  <c r="O699" i="18"/>
  <c r="J699" i="18"/>
  <c r="M699" i="18"/>
  <c r="I699" i="18"/>
  <c r="N663" i="18"/>
  <c r="T663" i="18" s="1"/>
  <c r="O663" i="18"/>
  <c r="J663" i="18"/>
  <c r="L663" i="18"/>
  <c r="K663" i="18"/>
  <c r="H663" i="18"/>
  <c r="R663" i="18" s="1"/>
  <c r="M663" i="18"/>
  <c r="I663" i="18"/>
  <c r="S663" i="18" s="1"/>
  <c r="H51" i="18"/>
  <c r="N51" i="18"/>
  <c r="I51" i="18"/>
  <c r="K51" i="18"/>
  <c r="L51" i="18"/>
  <c r="O51" i="18"/>
  <c r="M51" i="18"/>
  <c r="J51" i="18"/>
  <c r="J209" i="18"/>
  <c r="O209" i="18"/>
  <c r="H209" i="18"/>
  <c r="N209" i="18"/>
  <c r="L209" i="18"/>
  <c r="I209" i="18"/>
  <c r="K209" i="18"/>
  <c r="M209" i="18"/>
  <c r="L907" i="18"/>
  <c r="H907" i="18"/>
  <c r="M907" i="18"/>
  <c r="I907" i="18"/>
  <c r="N907" i="18"/>
  <c r="K907" i="18"/>
  <c r="O907" i="18"/>
  <c r="J907" i="18"/>
  <c r="N329" i="18"/>
  <c r="K329" i="18"/>
  <c r="H329" i="18"/>
  <c r="M329" i="18"/>
  <c r="J329" i="18"/>
  <c r="O329" i="18"/>
  <c r="L329" i="18"/>
  <c r="I329" i="18"/>
  <c r="J406" i="18"/>
  <c r="L406" i="18"/>
  <c r="K406" i="18"/>
  <c r="M406" i="18"/>
  <c r="I406" i="18"/>
  <c r="O406" i="18"/>
  <c r="N406" i="18"/>
  <c r="H406" i="18"/>
  <c r="H547" i="18"/>
  <c r="M547" i="18"/>
  <c r="K547" i="18"/>
  <c r="J547" i="18"/>
  <c r="N547" i="18"/>
  <c r="O547" i="18"/>
  <c r="I547" i="18"/>
  <c r="L547" i="18"/>
  <c r="J797" i="18"/>
  <c r="I797" i="18"/>
  <c r="H797" i="18"/>
  <c r="L797" i="18"/>
  <c r="O797" i="18"/>
  <c r="M797" i="18"/>
  <c r="N797" i="18"/>
  <c r="K797" i="18"/>
  <c r="M777" i="18"/>
  <c r="I777" i="18"/>
  <c r="L777" i="18"/>
  <c r="N777" i="18"/>
  <c r="J777" i="18"/>
  <c r="O777" i="18"/>
  <c r="H777" i="18"/>
  <c r="K777" i="18"/>
  <c r="K397" i="18"/>
  <c r="H397" i="18"/>
  <c r="N397" i="18"/>
  <c r="M397" i="18"/>
  <c r="J397" i="18"/>
  <c r="L397" i="18"/>
  <c r="O397" i="18"/>
  <c r="I397" i="18"/>
  <c r="M789" i="18"/>
  <c r="O789" i="18"/>
  <c r="N789" i="18"/>
  <c r="I789" i="18"/>
  <c r="J789" i="18"/>
  <c r="H789" i="18"/>
  <c r="K789" i="18"/>
  <c r="L789" i="18"/>
  <c r="L296" i="18"/>
  <c r="N296" i="18"/>
  <c r="H296" i="18"/>
  <c r="O296" i="18"/>
  <c r="I296" i="18"/>
  <c r="K296" i="18"/>
  <c r="M296" i="18"/>
  <c r="J296" i="18"/>
  <c r="M563" i="18"/>
  <c r="N563" i="18"/>
  <c r="J563" i="18"/>
  <c r="L563" i="18"/>
  <c r="I563" i="18"/>
  <c r="K563" i="18"/>
  <c r="H563" i="18"/>
  <c r="O563" i="18"/>
  <c r="K416" i="18"/>
  <c r="N416" i="18"/>
  <c r="T416" i="18" s="1"/>
  <c r="L416" i="18"/>
  <c r="M416" i="18"/>
  <c r="O416" i="18"/>
  <c r="H416" i="18"/>
  <c r="R416" i="18" s="1"/>
  <c r="I416" i="18"/>
  <c r="S416" i="18" s="1"/>
  <c r="J416" i="18"/>
  <c r="M778" i="18"/>
  <c r="I778" i="18"/>
  <c r="K778" i="18"/>
  <c r="O778" i="18"/>
  <c r="J778" i="18"/>
  <c r="N778" i="18"/>
  <c r="H778" i="18"/>
  <c r="L778" i="18"/>
  <c r="I194" i="18"/>
  <c r="J194" i="18"/>
  <c r="N194" i="18"/>
  <c r="H194" i="18"/>
  <c r="K194" i="18"/>
  <c r="M194" i="18"/>
  <c r="L194" i="18"/>
  <c r="O194" i="18"/>
  <c r="O874" i="18"/>
  <c r="I874" i="18"/>
  <c r="M874" i="18"/>
  <c r="K874" i="18"/>
  <c r="J874" i="18"/>
  <c r="N874" i="18"/>
  <c r="L874" i="18"/>
  <c r="H874" i="18"/>
  <c r="K300" i="18"/>
  <c r="M300" i="18"/>
  <c r="I300" i="18"/>
  <c r="L300" i="18"/>
  <c r="H300" i="18"/>
  <c r="N300" i="18"/>
  <c r="O300" i="18"/>
  <c r="J300" i="18"/>
  <c r="O392" i="18"/>
  <c r="I392" i="18"/>
  <c r="M392" i="18"/>
  <c r="H392" i="18"/>
  <c r="J392" i="18"/>
  <c r="K392" i="18"/>
  <c r="N392" i="18"/>
  <c r="L392" i="18"/>
  <c r="L724" i="18"/>
  <c r="H724" i="18"/>
  <c r="K724" i="18"/>
  <c r="O724" i="18"/>
  <c r="J724" i="18"/>
  <c r="N724" i="18"/>
  <c r="M724" i="18"/>
  <c r="I724" i="18"/>
  <c r="O944" i="18"/>
  <c r="L944" i="18"/>
  <c r="N944" i="18"/>
  <c r="I944" i="18"/>
  <c r="H944" i="18"/>
  <c r="J944" i="18"/>
  <c r="K944" i="18"/>
  <c r="M944" i="18"/>
  <c r="M280" i="18"/>
  <c r="O280" i="18"/>
  <c r="J280" i="18"/>
  <c r="I280" i="18"/>
  <c r="H280" i="18"/>
  <c r="K280" i="18"/>
  <c r="L280" i="18"/>
  <c r="N280" i="18"/>
  <c r="L550" i="18"/>
  <c r="H550" i="18"/>
  <c r="J550" i="18"/>
  <c r="O550" i="18"/>
  <c r="K550" i="18"/>
  <c r="M550" i="18"/>
  <c r="I550" i="18"/>
  <c r="N550" i="18"/>
  <c r="I121" i="18"/>
  <c r="O121" i="18"/>
  <c r="H121" i="18"/>
  <c r="N121" i="18"/>
  <c r="M121" i="18"/>
  <c r="K121" i="18"/>
  <c r="L121" i="18"/>
  <c r="J121" i="18"/>
  <c r="N786" i="18"/>
  <c r="J786" i="18"/>
  <c r="O786" i="18"/>
  <c r="I786" i="18"/>
  <c r="M786" i="18"/>
  <c r="H786" i="18"/>
  <c r="K786" i="18"/>
  <c r="L786" i="18"/>
  <c r="M50" i="18"/>
  <c r="J50" i="18"/>
  <c r="O50" i="18"/>
  <c r="I50" i="18"/>
  <c r="N50" i="18"/>
  <c r="L50" i="18"/>
  <c r="K50" i="18"/>
  <c r="H50" i="18"/>
  <c r="M91" i="18"/>
  <c r="J91" i="18"/>
  <c r="L91" i="18"/>
  <c r="I91" i="18"/>
  <c r="O91" i="18"/>
  <c r="H91" i="18"/>
  <c r="N91" i="18"/>
  <c r="K91" i="18"/>
  <c r="I750" i="18"/>
  <c r="O750" i="18"/>
  <c r="K750" i="18"/>
  <c r="N750" i="18"/>
  <c r="J750" i="18"/>
  <c r="H750" i="18"/>
  <c r="M750" i="18"/>
  <c r="L750" i="18"/>
  <c r="J88" i="18"/>
  <c r="L88" i="18"/>
  <c r="H88" i="18"/>
  <c r="K88" i="18"/>
  <c r="I88" i="18"/>
  <c r="O88" i="18"/>
  <c r="M88" i="18"/>
  <c r="N88" i="18"/>
  <c r="O137" i="18"/>
  <c r="K137" i="18"/>
  <c r="J137" i="18"/>
  <c r="N137" i="18"/>
  <c r="I137" i="18"/>
  <c r="H137" i="18"/>
  <c r="M137" i="18"/>
  <c r="L137" i="18"/>
  <c r="N68" i="18"/>
  <c r="I68" i="18"/>
  <c r="L68" i="18"/>
  <c r="H68" i="18"/>
  <c r="K68" i="18"/>
  <c r="O68" i="18"/>
  <c r="M68" i="18"/>
  <c r="J68" i="18"/>
  <c r="H60" i="18"/>
  <c r="O60" i="18"/>
  <c r="J60" i="18"/>
  <c r="N60" i="18"/>
  <c r="L60" i="18"/>
  <c r="M60" i="18"/>
  <c r="K60" i="18"/>
  <c r="I60" i="18"/>
  <c r="L26" i="18"/>
  <c r="K26" i="18"/>
  <c r="J26" i="18"/>
  <c r="H26" i="18"/>
  <c r="M26" i="18"/>
  <c r="N26" i="18"/>
  <c r="O26" i="18"/>
  <c r="I26" i="18"/>
  <c r="L674" i="18"/>
  <c r="H674" i="18"/>
  <c r="J674" i="18"/>
  <c r="M674" i="18"/>
  <c r="K674" i="18"/>
  <c r="N674" i="18"/>
  <c r="I674" i="18"/>
  <c r="O674" i="18"/>
  <c r="L610" i="18"/>
  <c r="H610" i="18"/>
  <c r="J610" i="18"/>
  <c r="K610" i="18"/>
  <c r="M610" i="18"/>
  <c r="O610" i="18"/>
  <c r="N610" i="18"/>
  <c r="I610" i="18"/>
  <c r="K147" i="18"/>
  <c r="O147" i="18"/>
  <c r="J147" i="18"/>
  <c r="M147" i="18"/>
  <c r="I147" i="18"/>
  <c r="H147" i="18"/>
  <c r="L147" i="18"/>
  <c r="N147" i="18"/>
  <c r="L771" i="18"/>
  <c r="K771" i="18"/>
  <c r="H771" i="18"/>
  <c r="N771" i="18"/>
  <c r="O771" i="18"/>
  <c r="M771" i="18"/>
  <c r="J771" i="18"/>
  <c r="I771" i="18"/>
  <c r="M752" i="18"/>
  <c r="I752" i="18"/>
  <c r="L752" i="18"/>
  <c r="O752" i="18"/>
  <c r="K752" i="18"/>
  <c r="H752" i="18"/>
  <c r="N752" i="18"/>
  <c r="J752" i="18"/>
  <c r="M103" i="18"/>
  <c r="N103" i="18"/>
  <c r="H103" i="18"/>
  <c r="J103" i="18"/>
  <c r="K103" i="18"/>
  <c r="O103" i="18"/>
  <c r="L103" i="18"/>
  <c r="I103" i="18"/>
  <c r="J141" i="18"/>
  <c r="I141" i="18"/>
  <c r="O141" i="18"/>
  <c r="K141" i="18"/>
  <c r="H141" i="18"/>
  <c r="N141" i="18"/>
  <c r="M141" i="18"/>
  <c r="L141" i="18"/>
  <c r="K796" i="18"/>
  <c r="J796" i="18"/>
  <c r="O796" i="18"/>
  <c r="M796" i="18"/>
  <c r="L796" i="18"/>
  <c r="N796" i="18"/>
  <c r="I796" i="18"/>
  <c r="H796" i="18"/>
  <c r="K953" i="18"/>
  <c r="M953" i="18"/>
  <c r="I953" i="18"/>
  <c r="L953" i="18"/>
  <c r="H953" i="18"/>
  <c r="J953" i="18"/>
  <c r="O953" i="18"/>
  <c r="N953" i="18"/>
  <c r="I401" i="18"/>
  <c r="S401" i="18" s="1"/>
  <c r="O401" i="18"/>
  <c r="L401" i="18"/>
  <c r="N401" i="18"/>
  <c r="T401" i="18" s="1"/>
  <c r="K401" i="18"/>
  <c r="M401" i="18"/>
  <c r="J401" i="18"/>
  <c r="H401" i="18"/>
  <c r="R401" i="18" s="1"/>
  <c r="J275" i="18"/>
  <c r="N275" i="18"/>
  <c r="M275" i="18"/>
  <c r="L275" i="18"/>
  <c r="H275" i="18"/>
  <c r="O275" i="18"/>
  <c r="K275" i="18"/>
  <c r="I275" i="18"/>
  <c r="O294" i="18"/>
  <c r="J294" i="18"/>
  <c r="L294" i="18"/>
  <c r="K294" i="18"/>
  <c r="I294" i="18"/>
  <c r="M294" i="18"/>
  <c r="H294" i="18"/>
  <c r="N294" i="18"/>
  <c r="Q920" i="18"/>
  <c r="P859" i="18"/>
  <c r="Q111" i="18"/>
  <c r="P570" i="18"/>
  <c r="U204" i="18"/>
  <c r="U647" i="18"/>
  <c r="V444" i="18"/>
  <c r="U722" i="18"/>
  <c r="V204" i="18"/>
  <c r="V878" i="18"/>
  <c r="V378" i="18"/>
  <c r="V174" i="18"/>
  <c r="U174" i="18"/>
  <c r="U887" i="18"/>
  <c r="U576" i="18"/>
  <c r="U649" i="18"/>
  <c r="U640" i="18"/>
  <c r="U107" i="18"/>
  <c r="V908" i="18"/>
  <c r="U399" i="18"/>
  <c r="V576" i="18"/>
  <c r="V393" i="18"/>
  <c r="U444" i="18"/>
  <c r="U772" i="18"/>
  <c r="U219" i="18"/>
  <c r="U753" i="18"/>
  <c r="U463" i="18"/>
  <c r="U484" i="18"/>
  <c r="U32" i="18"/>
  <c r="U302" i="18"/>
  <c r="V463" i="18"/>
  <c r="V640" i="18"/>
  <c r="V107" i="18"/>
  <c r="V920" i="18"/>
  <c r="V302" i="18"/>
  <c r="U878" i="18"/>
  <c r="V871" i="18"/>
  <c r="V570" i="18"/>
  <c r="V946" i="18"/>
  <c r="V25" i="18"/>
  <c r="V423" i="18"/>
  <c r="V24" i="18"/>
  <c r="V772" i="18"/>
  <c r="V219" i="18"/>
  <c r="V753" i="18"/>
  <c r="U25" i="18"/>
  <c r="U225" i="18"/>
  <c r="U438" i="18"/>
  <c r="V647" i="18"/>
  <c r="V465" i="18"/>
  <c r="U423" i="18"/>
  <c r="U465" i="18"/>
  <c r="V921" i="18"/>
  <c r="V32" i="18"/>
  <c r="V744" i="18"/>
  <c r="V225" i="18"/>
  <c r="V134" i="18"/>
  <c r="V111" i="18"/>
  <c r="V140" i="18"/>
  <c r="U134" i="18"/>
  <c r="U111" i="18"/>
  <c r="V484" i="18"/>
  <c r="V766" i="18"/>
  <c r="V702" i="18"/>
  <c r="U652" i="18"/>
  <c r="U946" i="18"/>
  <c r="U702" i="18"/>
  <c r="V859" i="18"/>
  <c r="V887" i="18"/>
  <c r="V420" i="18"/>
  <c r="V438" i="18"/>
  <c r="V652" i="18"/>
  <c r="U420" i="18"/>
  <c r="V10" i="18"/>
  <c r="U908" i="18"/>
  <c r="V53" i="18"/>
  <c r="W53" i="18" s="1"/>
  <c r="V794" i="18"/>
  <c r="V157" i="18"/>
  <c r="U794" i="18"/>
  <c r="U157" i="18"/>
  <c r="U332" i="18"/>
  <c r="U570" i="18"/>
  <c r="U393" i="18"/>
  <c r="U744" i="18"/>
  <c r="V722" i="18"/>
  <c r="U871" i="18"/>
  <c r="U325" i="18"/>
  <c r="U10" i="18"/>
  <c r="U24" i="18"/>
  <c r="V399" i="18"/>
  <c r="V649" i="18"/>
  <c r="V325" i="18"/>
  <c r="U920" i="18"/>
  <c r="U766" i="18"/>
  <c r="V332" i="18"/>
  <c r="R113" i="18"/>
  <c r="U760" i="18" l="1"/>
  <c r="W250" i="18"/>
  <c r="P651" i="18"/>
  <c r="P429" i="18"/>
  <c r="P875" i="18"/>
  <c r="P282" i="18"/>
  <c r="P92" i="18"/>
  <c r="W525" i="18"/>
  <c r="W596" i="18"/>
  <c r="W82" i="18"/>
  <c r="P879" i="18"/>
  <c r="P265" i="18"/>
  <c r="P424" i="18"/>
  <c r="P498" i="18"/>
  <c r="P199" i="18"/>
  <c r="P408" i="18"/>
  <c r="P637" i="18"/>
  <c r="P149" i="18"/>
  <c r="P526" i="18"/>
  <c r="W236" i="18"/>
  <c r="P278" i="18"/>
  <c r="P433" i="18"/>
  <c r="P368" i="18"/>
  <c r="P731" i="18"/>
  <c r="P290" i="18"/>
  <c r="P299" i="18"/>
  <c r="P897" i="18"/>
  <c r="P682" i="18"/>
  <c r="P421" i="18"/>
  <c r="P650" i="18"/>
  <c r="P783" i="18"/>
  <c r="P503" i="18"/>
  <c r="P866" i="18"/>
  <c r="P476" i="18"/>
  <c r="P442" i="18"/>
  <c r="P684" i="18"/>
  <c r="W881" i="18"/>
  <c r="P945" i="18"/>
  <c r="P530" i="18"/>
  <c r="P516" i="18"/>
  <c r="P244" i="18"/>
  <c r="P380" i="18"/>
  <c r="W564" i="18"/>
  <c r="W395" i="18"/>
  <c r="W678" i="18"/>
  <c r="W508" i="18"/>
  <c r="W190" i="18"/>
  <c r="W323" i="18"/>
  <c r="W764" i="18"/>
  <c r="W74" i="18"/>
  <c r="W572" i="18"/>
  <c r="W605" i="18"/>
  <c r="W865" i="18"/>
  <c r="W622" i="18"/>
  <c r="W636" i="18"/>
  <c r="W812" i="18"/>
  <c r="W262" i="18"/>
  <c r="P681" i="18"/>
  <c r="P904" i="18"/>
  <c r="U914" i="18"/>
  <c r="W791" i="18"/>
  <c r="P209" i="18"/>
  <c r="W867" i="18"/>
  <c r="W188" i="18"/>
  <c r="W616" i="18"/>
  <c r="W193" i="18"/>
  <c r="W792" i="18"/>
  <c r="P494" i="18"/>
  <c r="P694" i="18"/>
  <c r="P309" i="18"/>
  <c r="P221" i="18"/>
  <c r="P661" i="18"/>
  <c r="W462" i="18"/>
  <c r="W583" i="18"/>
  <c r="W375" i="18"/>
  <c r="W571" i="18"/>
  <c r="W877" i="18"/>
  <c r="W612" i="18"/>
  <c r="W120" i="18"/>
  <c r="W559" i="18"/>
  <c r="P391" i="18"/>
  <c r="W888" i="18"/>
  <c r="W565" i="18"/>
  <c r="W664" i="18"/>
  <c r="W191" i="18"/>
  <c r="W371" i="18"/>
  <c r="W587" i="18"/>
  <c r="W627" i="18"/>
  <c r="W544" i="18"/>
  <c r="W868" i="18"/>
  <c r="W537" i="18"/>
  <c r="W39" i="18"/>
  <c r="W643" i="18"/>
  <c r="W858" i="18"/>
  <c r="W787" i="18"/>
  <c r="W534" i="18"/>
  <c r="W646" i="18"/>
  <c r="W727" i="18"/>
  <c r="W370" i="18"/>
  <c r="W396" i="18"/>
  <c r="W34" i="18"/>
  <c r="W202" i="18"/>
  <c r="W768" i="18"/>
  <c r="W705" i="18"/>
  <c r="W257" i="18"/>
  <c r="W394" i="18"/>
  <c r="W436" i="18"/>
  <c r="W725" i="18"/>
  <c r="W246" i="18"/>
  <c r="W806" i="18"/>
  <c r="W72" i="18"/>
  <c r="W561" i="18"/>
  <c r="W590" i="18"/>
  <c r="W210" i="18"/>
  <c r="W482" i="18"/>
  <c r="W486" i="18"/>
  <c r="W726" i="18"/>
  <c r="W507" i="18"/>
  <c r="W903" i="18"/>
  <c r="W502" i="18"/>
  <c r="W419" i="18"/>
  <c r="W163" i="18"/>
  <c r="W562" i="18"/>
  <c r="W49" i="18"/>
  <c r="W939" i="18"/>
  <c r="W306" i="18"/>
  <c r="W63" i="18"/>
  <c r="W471" i="18"/>
  <c r="W233" i="18"/>
  <c r="W788" i="18"/>
  <c r="W575" i="18"/>
  <c r="W279" i="18"/>
  <c r="W94" i="18"/>
  <c r="W545" i="18"/>
  <c r="W132" i="18"/>
  <c r="W272" i="18"/>
  <c r="W708" i="18"/>
  <c r="W303" i="18"/>
  <c r="W543" i="18"/>
  <c r="W293" i="18"/>
  <c r="W765" i="18"/>
  <c r="W510" i="18"/>
  <c r="W128" i="18"/>
  <c r="W934" i="18"/>
  <c r="W711" i="18"/>
  <c r="W528" i="18"/>
  <c r="P490" i="18"/>
  <c r="P547" i="18"/>
  <c r="P147" i="18"/>
  <c r="P206" i="18"/>
  <c r="W444" i="18"/>
  <c r="P280" i="18"/>
  <c r="P742" i="18"/>
  <c r="U889" i="18"/>
  <c r="P638" i="18"/>
  <c r="P808" i="18"/>
  <c r="P50" i="18"/>
  <c r="P77" i="18"/>
  <c r="P466" i="18"/>
  <c r="U328" i="18"/>
  <c r="U758" i="18"/>
  <c r="U798" i="18"/>
  <c r="U530" i="18"/>
  <c r="U52" i="18"/>
  <c r="U737" i="18"/>
  <c r="U634" i="18"/>
  <c r="U875" i="18"/>
  <c r="U885" i="18"/>
  <c r="U629" i="18"/>
  <c r="U43" i="18"/>
  <c r="U526" i="18"/>
  <c r="U624" i="18"/>
  <c r="U261" i="18"/>
  <c r="U936" i="18"/>
  <c r="U81" i="18"/>
  <c r="U256" i="18"/>
  <c r="U281" i="18"/>
  <c r="U539" i="18"/>
  <c r="U546" i="18"/>
  <c r="U767" i="18"/>
  <c r="U146" i="18"/>
  <c r="U883" i="18"/>
  <c r="U901" i="18"/>
  <c r="U739" i="18"/>
  <c r="U695" i="18"/>
  <c r="U474" i="18"/>
  <c r="U800" i="18"/>
  <c r="U707" i="18"/>
  <c r="U630" i="18"/>
  <c r="U344" i="18"/>
  <c r="U171" i="18"/>
  <c r="U28" i="18"/>
  <c r="U531" i="18"/>
  <c r="U600" i="18"/>
  <c r="U554" i="18"/>
  <c r="U8" i="18"/>
  <c r="U651" i="18"/>
  <c r="U631" i="18"/>
  <c r="U135" i="18"/>
  <c r="U476" i="18"/>
  <c r="U728" i="18"/>
  <c r="U863" i="18"/>
  <c r="U780" i="18"/>
  <c r="U460" i="18"/>
  <c r="U148" i="18"/>
  <c r="U757" i="18"/>
  <c r="U282" i="18"/>
  <c r="U512" i="18"/>
  <c r="U886" i="18"/>
  <c r="U126" i="18"/>
  <c r="U308" i="18"/>
  <c r="U27" i="18"/>
  <c r="U123" i="18"/>
  <c r="U335" i="18"/>
  <c r="U648" i="18"/>
  <c r="U245" i="18"/>
  <c r="U704" i="18"/>
  <c r="U626" i="18"/>
  <c r="U145" i="18"/>
  <c r="U360" i="18"/>
  <c r="U641" i="18"/>
  <c r="U905" i="18"/>
  <c r="U443" i="18"/>
  <c r="U669" i="18"/>
  <c r="U334" i="18"/>
  <c r="U278" i="18"/>
  <c r="U694" i="18"/>
  <c r="U309" i="18"/>
  <c r="U637" i="18"/>
  <c r="U304" i="18"/>
  <c r="U11" i="18"/>
  <c r="P363" i="18"/>
  <c r="Q28" i="18"/>
  <c r="P28" i="18"/>
  <c r="P220" i="18"/>
  <c r="Q595" i="18"/>
  <c r="Q310" i="18"/>
  <c r="P131" i="18"/>
  <c r="Q309" i="18"/>
  <c r="P757" i="18"/>
  <c r="P180" i="18"/>
  <c r="Q797" i="18"/>
  <c r="U797" i="18"/>
  <c r="U907" i="18"/>
  <c r="P51" i="18"/>
  <c r="P909" i="18"/>
  <c r="P400" i="18"/>
  <c r="P93" i="18"/>
  <c r="Q628" i="18"/>
  <c r="P813" i="18"/>
  <c r="P932" i="18"/>
  <c r="P284" i="18"/>
  <c r="Q334" i="18"/>
  <c r="P31" i="18"/>
  <c r="P295" i="18"/>
  <c r="Q801" i="18"/>
  <c r="P41" i="18"/>
  <c r="P645" i="18"/>
  <c r="P76" i="18"/>
  <c r="P95" i="18"/>
  <c r="Q253" i="18"/>
  <c r="Q416" i="18"/>
  <c r="U955" i="18"/>
  <c r="U713" i="18"/>
  <c r="P454" i="18"/>
  <c r="P301" i="18"/>
  <c r="P767" i="18"/>
  <c r="P447" i="18"/>
  <c r="Q150" i="18"/>
  <c r="P509" i="18"/>
  <c r="P680" i="18"/>
  <c r="P440" i="18"/>
  <c r="Q738" i="18"/>
  <c r="Q930" i="18"/>
  <c r="P700" i="18"/>
  <c r="P480" i="18"/>
  <c r="P710" i="18"/>
  <c r="Q691" i="18"/>
  <c r="P413" i="18"/>
  <c r="U291" i="18"/>
  <c r="P882" i="18"/>
  <c r="P187" i="18"/>
  <c r="P294" i="18"/>
  <c r="Q26" i="18"/>
  <c r="P593" i="18"/>
  <c r="Q175" i="18"/>
  <c r="P599" i="18"/>
  <c r="Q297" i="18"/>
  <c r="P607" i="18"/>
  <c r="P751" i="18"/>
  <c r="P631" i="18"/>
  <c r="P473" i="18"/>
  <c r="P947" i="18"/>
  <c r="P13" i="18"/>
  <c r="P782" i="18"/>
  <c r="P379" i="18"/>
  <c r="P493" i="18"/>
  <c r="P425" i="18"/>
  <c r="P66" i="18"/>
  <c r="Q255" i="18"/>
  <c r="Q242" i="18"/>
  <c r="P931" i="18"/>
  <c r="P241" i="18"/>
  <c r="P178" i="18"/>
  <c r="Q19" i="18"/>
  <c r="Q333" i="18"/>
  <c r="P754" i="18"/>
  <c r="P805" i="18"/>
  <c r="P941" i="18"/>
  <c r="P807" i="18"/>
  <c r="P574" i="18"/>
  <c r="P884" i="18"/>
  <c r="P197" i="18"/>
  <c r="Q428" i="18"/>
  <c r="P720" i="18"/>
  <c r="P662" i="18"/>
  <c r="P895" i="18"/>
  <c r="Q549" i="18"/>
  <c r="P549" i="18"/>
  <c r="P337" i="18"/>
  <c r="P78" i="18"/>
  <c r="Q541" i="18"/>
  <c r="P668" i="18"/>
  <c r="P718" i="18"/>
  <c r="P477" i="18"/>
  <c r="P586" i="18"/>
  <c r="P592" i="18"/>
  <c r="Q712" i="18"/>
  <c r="Q335" i="18"/>
  <c r="Q347" i="18"/>
  <c r="Q195" i="18"/>
  <c r="Q629" i="18"/>
  <c r="Q245" i="18"/>
  <c r="P349" i="18"/>
  <c r="Q435" i="18"/>
  <c r="Q455" i="18"/>
  <c r="Q61" i="18"/>
  <c r="Q43" i="18"/>
  <c r="P344" i="18"/>
  <c r="Q344" i="18"/>
  <c r="Q478" i="18"/>
  <c r="P478" i="18"/>
  <c r="Q504" i="18"/>
  <c r="P252" i="18"/>
  <c r="P150" i="18"/>
  <c r="P249" i="18"/>
  <c r="P501" i="18"/>
  <c r="Q289" i="18"/>
  <c r="Q439" i="18"/>
  <c r="P184" i="18"/>
  <c r="Q732" i="18"/>
  <c r="Q548" i="18"/>
  <c r="Q733" i="18"/>
  <c r="P495" i="18"/>
  <c r="Q495" i="18"/>
  <c r="P79" i="18"/>
  <c r="P603" i="18"/>
  <c r="Q57" i="18"/>
  <c r="P57" i="18"/>
  <c r="Q166" i="18"/>
  <c r="Q914" i="18"/>
  <c r="Q472" i="18"/>
  <c r="P927" i="18"/>
  <c r="P169" i="18"/>
  <c r="Q513" i="18"/>
  <c r="P238" i="18"/>
  <c r="Q602" i="18"/>
  <c r="Q661" i="18"/>
  <c r="Q523" i="18"/>
  <c r="Q907" i="18"/>
  <c r="Q327" i="18"/>
  <c r="P687" i="18"/>
  <c r="Q346" i="18"/>
  <c r="P19" i="18"/>
  <c r="Q754" i="18"/>
  <c r="U402" i="18"/>
  <c r="P298" i="18"/>
  <c r="Q206" i="18"/>
  <c r="P685" i="18"/>
  <c r="Q283" i="18"/>
  <c r="P314" i="18"/>
  <c r="Q459" i="18"/>
  <c r="Q322" i="18"/>
  <c r="P740" i="18"/>
  <c r="P277" i="18"/>
  <c r="U527" i="18"/>
  <c r="P428" i="18"/>
  <c r="Q116" i="18"/>
  <c r="P216" i="18"/>
  <c r="Q779" i="18"/>
  <c r="Q720" i="18"/>
  <c r="P373" i="18"/>
  <c r="P172" i="18"/>
  <c r="P793" i="18"/>
  <c r="Q254" i="18"/>
  <c r="P937" i="18"/>
  <c r="Q895" i="18"/>
  <c r="P709" i="18"/>
  <c r="Q337" i="18"/>
  <c r="Q782" i="18"/>
  <c r="P267" i="18"/>
  <c r="P951" i="18"/>
  <c r="P769" i="18"/>
  <c r="P598" i="18"/>
  <c r="P352" i="18"/>
  <c r="P189" i="18"/>
  <c r="P629" i="18"/>
  <c r="P245" i="18"/>
  <c r="P455" i="18"/>
  <c r="P43" i="18"/>
  <c r="P65" i="18"/>
  <c r="P224" i="18"/>
  <c r="Q326" i="18"/>
  <c r="Q904" i="18"/>
  <c r="Q500" i="18"/>
  <c r="P316" i="18"/>
  <c r="P799" i="18"/>
  <c r="P894" i="18"/>
  <c r="P18" i="18"/>
  <c r="Q239" i="18"/>
  <c r="P100" i="18"/>
  <c r="P533" i="18"/>
  <c r="P521" i="18"/>
  <c r="P359" i="18"/>
  <c r="Q400" i="18"/>
  <c r="P340" i="18"/>
  <c r="Q762" i="18"/>
  <c r="P863" i="18"/>
  <c r="Q442" i="18"/>
  <c r="P475" i="18"/>
  <c r="P479" i="18"/>
  <c r="P113" i="18"/>
  <c r="P418" i="18"/>
  <c r="P518" i="18"/>
  <c r="P460" i="18"/>
  <c r="P166" i="18"/>
  <c r="Q282" i="18"/>
  <c r="Q16" i="18"/>
  <c r="P690" i="18"/>
  <c r="P121" i="18"/>
  <c r="Q51" i="18"/>
  <c r="P327" i="18"/>
  <c r="P33" i="18"/>
  <c r="P97" i="18"/>
  <c r="P91" i="18"/>
  <c r="P194" i="18"/>
  <c r="Q307" i="18"/>
  <c r="Q102" i="18"/>
  <c r="Q314" i="18"/>
  <c r="Q228" i="18"/>
  <c r="Q631" i="18"/>
  <c r="P876" i="18"/>
  <c r="Q775" i="18"/>
  <c r="Q104" i="18"/>
  <c r="P104" i="18"/>
  <c r="P458" i="18"/>
  <c r="Q201" i="18"/>
  <c r="P730" i="18"/>
  <c r="Q226" i="18"/>
  <c r="P139" i="18"/>
  <c r="P160" i="18"/>
  <c r="Q172" i="18"/>
  <c r="P437" i="18"/>
  <c r="P30" i="18"/>
  <c r="P259" i="18"/>
  <c r="P234" i="18"/>
  <c r="P639" i="18"/>
  <c r="Q954" i="18"/>
  <c r="P118" i="18"/>
  <c r="P555" i="18"/>
  <c r="U168" i="18"/>
  <c r="Q78" i="18"/>
  <c r="Q13" i="18"/>
  <c r="P541" i="18"/>
  <c r="Q412" i="18"/>
  <c r="P721" i="18"/>
  <c r="P660" i="18"/>
  <c r="P152" i="18"/>
  <c r="Q767" i="18"/>
  <c r="P784" i="18"/>
  <c r="Q349" i="18"/>
  <c r="Q481" i="18"/>
  <c r="P619" i="18"/>
  <c r="Q447" i="18"/>
  <c r="Q626" i="18"/>
  <c r="Q526" i="18"/>
  <c r="Q348" i="18"/>
  <c r="Q553" i="18"/>
  <c r="P205" i="18"/>
  <c r="Q249" i="18"/>
  <c r="Q158" i="18"/>
  <c r="Q680" i="18"/>
  <c r="Q138" i="18"/>
  <c r="P196" i="18"/>
  <c r="P514" i="18"/>
  <c r="P567" i="18"/>
  <c r="P609" i="18"/>
  <c r="Q517" i="18"/>
  <c r="P96" i="18"/>
  <c r="Q96" i="18"/>
  <c r="P164" i="18"/>
  <c r="P890" i="18"/>
  <c r="P106" i="18"/>
  <c r="P75" i="18"/>
  <c r="P181" i="18"/>
  <c r="P795" i="18"/>
  <c r="P217" i="18"/>
  <c r="P8" i="18"/>
  <c r="P86" i="18"/>
  <c r="Q227" i="18"/>
  <c r="P227" i="18"/>
  <c r="P653" i="18"/>
  <c r="P594" i="18"/>
  <c r="P747" i="18"/>
  <c r="Q488" i="18"/>
  <c r="Q715" i="18"/>
  <c r="Q217" i="18"/>
  <c r="Q376" i="18"/>
  <c r="Q362" i="18"/>
  <c r="P511" i="18"/>
  <c r="Q501" i="18"/>
  <c r="Q200" i="18"/>
  <c r="P289" i="18"/>
  <c r="P635" i="18"/>
  <c r="Q945" i="18"/>
  <c r="Q422" i="18"/>
  <c r="P714" i="18"/>
  <c r="Q714" i="18"/>
  <c r="Q434" i="18"/>
  <c r="P434" i="18"/>
  <c r="Q440" i="18"/>
  <c r="Q18" i="18"/>
  <c r="P38" i="18"/>
  <c r="Q700" i="18"/>
  <c r="P749" i="18"/>
  <c r="P231" i="18"/>
  <c r="Q231" i="18"/>
  <c r="Q613" i="18"/>
  <c r="Q710" i="18"/>
  <c r="Q608" i="18"/>
  <c r="Q212" i="18"/>
  <c r="Q506" i="18"/>
  <c r="Q62" i="18"/>
  <c r="Q343" i="18"/>
  <c r="Q923" i="18"/>
  <c r="Q93" i="18"/>
  <c r="Q99" i="18"/>
  <c r="P723" i="18"/>
  <c r="Q492" i="18"/>
  <c r="P728" i="18"/>
  <c r="Q131" i="18"/>
  <c r="P59" i="18"/>
  <c r="P628" i="18"/>
  <c r="Q483" i="18"/>
  <c r="P176" i="18"/>
  <c r="Q176" i="18"/>
  <c r="Q863" i="18"/>
  <c r="Q745" i="18"/>
  <c r="Q932" i="18"/>
  <c r="Q285" i="18"/>
  <c r="Q601" i="18"/>
  <c r="P312" i="18"/>
  <c r="Q312" i="18"/>
  <c r="Q364" i="18"/>
  <c r="P145" i="18"/>
  <c r="Q530" i="18"/>
  <c r="Q554" i="18"/>
  <c r="P499" i="18"/>
  <c r="P155" i="18"/>
  <c r="Q409" i="18"/>
  <c r="Q927" i="18"/>
  <c r="P461" i="18"/>
  <c r="Q29" i="18"/>
  <c r="P513" i="18"/>
  <c r="P42" i="18"/>
  <c r="Q273" i="18"/>
  <c r="Q244" i="18"/>
  <c r="Q383" i="18"/>
  <c r="Q35" i="18"/>
  <c r="P523" i="18"/>
  <c r="Q403" i="18"/>
  <c r="Q803" i="18"/>
  <c r="Q143" i="18"/>
  <c r="P697" i="18"/>
  <c r="P445" i="18"/>
  <c r="P360" i="18"/>
  <c r="P223" i="18"/>
  <c r="P655" i="18"/>
  <c r="Q943" i="18"/>
  <c r="P579" i="18"/>
  <c r="P641" i="18"/>
  <c r="Q864" i="18"/>
  <c r="P311" i="18"/>
  <c r="Q898" i="18"/>
  <c r="P905" i="18"/>
  <c r="Q757" i="18"/>
  <c r="Q621" i="18"/>
  <c r="Q658" i="18"/>
  <c r="Q45" i="18"/>
  <c r="P933" i="18"/>
  <c r="P736" i="18"/>
  <c r="Q532" i="18"/>
  <c r="Q666" i="18"/>
  <c r="Q669" i="18"/>
  <c r="P334" i="18"/>
  <c r="P125" i="18"/>
  <c r="P804" i="18"/>
  <c r="P256" i="18"/>
  <c r="P675" i="18"/>
  <c r="P308" i="18"/>
  <c r="P254" i="18"/>
  <c r="P546" i="18"/>
  <c r="P654" i="18"/>
  <c r="P869" i="18"/>
  <c r="Q473" i="18"/>
  <c r="P385" i="18"/>
  <c r="Q301" i="18"/>
  <c r="Q477" i="18"/>
  <c r="P335" i="18"/>
  <c r="P347" i="18"/>
  <c r="P195" i="18"/>
  <c r="P648" i="18"/>
  <c r="Q313" i="18"/>
  <c r="Q382" i="18"/>
  <c r="P435" i="18"/>
  <c r="P3" i="18"/>
  <c r="P505" i="18"/>
  <c r="P270" i="18"/>
  <c r="P704" i="18"/>
  <c r="P729" i="18"/>
  <c r="Q65" i="18"/>
  <c r="P159" i="18"/>
  <c r="P85" i="18"/>
  <c r="P326" i="18"/>
  <c r="P500" i="18"/>
  <c r="P589" i="18"/>
  <c r="P683" i="18"/>
  <c r="P756" i="18"/>
  <c r="P734" i="18"/>
  <c r="P239" i="18"/>
  <c r="P548" i="18"/>
  <c r="P343" i="18"/>
  <c r="P923" i="18"/>
  <c r="P745" i="18"/>
  <c r="P285" i="18"/>
  <c r="Q516" i="18"/>
  <c r="Q479" i="18"/>
  <c r="P29" i="18"/>
  <c r="P383" i="18"/>
  <c r="P143" i="18"/>
  <c r="P889" i="18"/>
  <c r="P138" i="18"/>
  <c r="Q196" i="18"/>
  <c r="P633" i="18"/>
  <c r="Q633" i="18"/>
  <c r="Q514" i="18"/>
  <c r="Q106" i="18"/>
  <c r="P901" i="18"/>
  <c r="Q164" i="18"/>
  <c r="P276" i="18"/>
  <c r="P242" i="18"/>
  <c r="Q181" i="18"/>
  <c r="Q760" i="18"/>
  <c r="P376" i="18"/>
  <c r="P136" i="18"/>
  <c r="P443" i="18"/>
  <c r="P21" i="18"/>
  <c r="P496" i="18"/>
  <c r="Q496" i="18"/>
  <c r="Q931" i="18"/>
  <c r="Q241" i="18"/>
  <c r="Q736" i="18"/>
  <c r="P676" i="18"/>
  <c r="P532" i="18"/>
  <c r="Q653" i="18"/>
  <c r="P669" i="18"/>
  <c r="P253" i="18"/>
  <c r="P896" i="18"/>
  <c r="Q609" i="18"/>
  <c r="Q8" i="18"/>
  <c r="P658" i="18"/>
  <c r="P101" i="18"/>
  <c r="Q947" i="18"/>
  <c r="P142" i="18"/>
  <c r="P581" i="18"/>
  <c r="P412" i="18"/>
  <c r="P287" i="18"/>
  <c r="Q379" i="18"/>
  <c r="Q717" i="18"/>
  <c r="Q152" i="18"/>
  <c r="Q670" i="18"/>
  <c r="P451" i="18"/>
  <c r="Q179" i="18"/>
  <c r="Q189" i="18"/>
  <c r="Q592" i="18"/>
  <c r="P313" i="18"/>
  <c r="Q551" i="18"/>
  <c r="Q897" i="18"/>
  <c r="P382" i="18"/>
  <c r="Q784" i="18"/>
  <c r="P481" i="18"/>
  <c r="P672" i="18"/>
  <c r="Q505" i="18"/>
  <c r="P353" i="18"/>
  <c r="Q353" i="18"/>
  <c r="Q270" i="18"/>
  <c r="P61" i="18"/>
  <c r="Q446" i="18"/>
  <c r="P626" i="18"/>
  <c r="P171" i="18"/>
  <c r="Q747" i="18"/>
  <c r="Q585" i="18"/>
  <c r="Q85" i="18"/>
  <c r="Q456" i="18"/>
  <c r="Q425" i="18"/>
  <c r="P173" i="18"/>
  <c r="P271" i="18"/>
  <c r="P860" i="18"/>
  <c r="Q266" i="18"/>
  <c r="Q735" i="18"/>
  <c r="Q252" i="18"/>
  <c r="P321" i="18"/>
  <c r="P715" i="18"/>
  <c r="Q748" i="18"/>
  <c r="Q509" i="18"/>
  <c r="Q894" i="18"/>
  <c r="P37" i="18"/>
  <c r="P582" i="18"/>
  <c r="Q582" i="18"/>
  <c r="P6" i="18"/>
  <c r="P200" i="18"/>
  <c r="Q657" i="18"/>
  <c r="P657" i="18"/>
  <c r="Q635" i="18"/>
  <c r="P44" i="18"/>
  <c r="P439" i="18"/>
  <c r="Q117" i="18"/>
  <c r="Q184" i="18"/>
  <c r="Q162" i="18"/>
  <c r="P738" i="18"/>
  <c r="P448" i="18"/>
  <c r="Q386" i="18"/>
  <c r="P922" i="18"/>
  <c r="P414" i="18"/>
  <c r="P614" i="18"/>
  <c r="P930" i="18"/>
  <c r="P892" i="18"/>
  <c r="P452" i="18"/>
  <c r="Q924" i="18"/>
  <c r="P924" i="18"/>
  <c r="Q749" i="18"/>
  <c r="P790" i="18"/>
  <c r="P80" i="18"/>
  <c r="Q917" i="18"/>
  <c r="P701" i="18"/>
  <c r="Q480" i="18"/>
  <c r="P568" i="18"/>
  <c r="P613" i="18"/>
  <c r="P369" i="18"/>
  <c r="P759" i="18"/>
  <c r="Q489" i="18"/>
  <c r="P608" i="18"/>
  <c r="Q533" i="18"/>
  <c r="P520" i="18"/>
  <c r="Q410" i="18"/>
  <c r="P410" i="18"/>
  <c r="Q230" i="18"/>
  <c r="P367" i="18"/>
  <c r="P935" i="18"/>
  <c r="P522" i="18"/>
  <c r="P595" i="18"/>
  <c r="Q611" i="18"/>
  <c r="Q584" i="18"/>
  <c r="P642" i="18"/>
  <c r="P4" i="18"/>
  <c r="Q340" i="18"/>
  <c r="Q59" i="18"/>
  <c r="P483" i="18"/>
  <c r="Q813" i="18"/>
  <c r="P531" i="18"/>
  <c r="Q248" i="18"/>
  <c r="P124" i="18"/>
  <c r="P390" i="18"/>
  <c r="P170" i="18"/>
  <c r="P706" i="18"/>
  <c r="Q780" i="18"/>
  <c r="P691" i="18"/>
  <c r="Q758" i="18"/>
  <c r="Q413" i="18"/>
  <c r="P601" i="18"/>
  <c r="Q411" i="18"/>
  <c r="P696" i="18"/>
  <c r="P151" i="18"/>
  <c r="P364" i="18"/>
  <c r="P404" i="18"/>
  <c r="P893" i="18"/>
  <c r="Q145" i="18"/>
  <c r="P733" i="18"/>
  <c r="Q600" i="18"/>
  <c r="P600" i="18"/>
  <c r="P554" i="18"/>
  <c r="P405" i="18"/>
  <c r="Q79" i="18"/>
  <c r="P802" i="18"/>
  <c r="Q802" i="18"/>
  <c r="Q518" i="18"/>
  <c r="Q460" i="18"/>
  <c r="P409" i="18"/>
  <c r="Q875" i="18"/>
  <c r="P16" i="18"/>
  <c r="P914" i="18"/>
  <c r="P472" i="18"/>
  <c r="Q690" i="18"/>
  <c r="P273" i="18"/>
  <c r="Q238" i="18"/>
  <c r="P35" i="18"/>
  <c r="Q357" i="18"/>
  <c r="Q445" i="18"/>
  <c r="Q295" i="18"/>
  <c r="Q92" i="18"/>
  <c r="P114" i="18"/>
  <c r="P928" i="18"/>
  <c r="Q928" i="18"/>
  <c r="Q632" i="18"/>
  <c r="P741" i="18"/>
  <c r="Q580" i="18"/>
  <c r="Q214" i="18"/>
  <c r="P517" i="18"/>
  <c r="Q235" i="18"/>
  <c r="P235" i="18"/>
  <c r="P185" i="18"/>
  <c r="Q781" i="18"/>
  <c r="Q645" i="18"/>
  <c r="P910" i="18"/>
  <c r="Q737" i="18"/>
  <c r="Q76" i="18"/>
  <c r="Q739" i="18"/>
  <c r="Q579" i="18"/>
  <c r="Q882" i="18"/>
  <c r="P491" i="18"/>
  <c r="P255" i="18"/>
  <c r="Q311" i="18"/>
  <c r="Q95" i="18"/>
  <c r="P898" i="18"/>
  <c r="Q905" i="18"/>
  <c r="Q686" i="18"/>
  <c r="P7" i="18"/>
  <c r="Q101" i="18"/>
  <c r="Q136" i="18"/>
  <c r="P431" i="18"/>
  <c r="P45" i="18"/>
  <c r="P362" i="18"/>
  <c r="Q187" i="18"/>
  <c r="Q180" i="18"/>
  <c r="Q178" i="18"/>
  <c r="Q676" i="18"/>
  <c r="P666" i="18"/>
  <c r="P689" i="18"/>
  <c r="P695" i="18"/>
  <c r="Q667" i="18"/>
  <c r="Q896" i="18"/>
  <c r="Q5" i="18"/>
  <c r="Q796" i="18"/>
  <c r="Q141" i="18"/>
  <c r="P103" i="18"/>
  <c r="Q300" i="18"/>
  <c r="P874" i="18"/>
  <c r="Q915" i="18"/>
  <c r="Q258" i="18"/>
  <c r="U54" i="18"/>
  <c r="Q149" i="18"/>
  <c r="Q352" i="18"/>
  <c r="Q426" i="18"/>
  <c r="Q321" i="18"/>
  <c r="Q756" i="18"/>
  <c r="Q369" i="18"/>
  <c r="Q603" i="18"/>
  <c r="Q567" i="18"/>
  <c r="Q491" i="18"/>
  <c r="Q698" i="18"/>
  <c r="Q604" i="18"/>
  <c r="Q109" i="18"/>
  <c r="Q953" i="18"/>
  <c r="Q397" i="18"/>
  <c r="P329" i="18"/>
  <c r="P64" i="18"/>
  <c r="P274" i="18"/>
  <c r="P625" i="18"/>
  <c r="P665" i="18"/>
  <c r="Q305" i="18"/>
  <c r="U51" i="18"/>
  <c r="W484" i="18"/>
  <c r="W111" i="18"/>
  <c r="W219" i="18"/>
  <c r="W576" i="18"/>
  <c r="P899" i="18"/>
  <c r="P954" i="18"/>
  <c r="P12" i="18"/>
  <c r="Q494" i="18"/>
  <c r="P317" i="18"/>
  <c r="Q142" i="18"/>
  <c r="Q581" i="18"/>
  <c r="Q287" i="18"/>
  <c r="Q267" i="18"/>
  <c r="Q441" i="18"/>
  <c r="P441" i="18"/>
  <c r="Q668" i="18"/>
  <c r="Q718" i="18"/>
  <c r="Q721" i="18"/>
  <c r="Q660" i="18"/>
  <c r="Q432" i="18"/>
  <c r="P432" i="18"/>
  <c r="P717" i="18"/>
  <c r="Q493" i="18"/>
  <c r="P670" i="18"/>
  <c r="Q451" i="18"/>
  <c r="P110" i="18"/>
  <c r="P179" i="18"/>
  <c r="Q20" i="18"/>
  <c r="Q598" i="18"/>
  <c r="Q453" i="18"/>
  <c r="Q586" i="18"/>
  <c r="P712" i="18"/>
  <c r="P417" i="18"/>
  <c r="Q417" i="18"/>
  <c r="Q135" i="18"/>
  <c r="P551" i="18"/>
  <c r="Q682" i="18"/>
  <c r="P146" i="18"/>
  <c r="Q146" i="18"/>
  <c r="Q159" i="18"/>
  <c r="P883" i="18"/>
  <c r="P504" i="18"/>
  <c r="P488" i="18"/>
  <c r="P426" i="18"/>
  <c r="Q271" i="18"/>
  <c r="Q860" i="18"/>
  <c r="Q799" i="18"/>
  <c r="P553" i="18"/>
  <c r="P735" i="18"/>
  <c r="Q237" i="18"/>
  <c r="P748" i="18"/>
  <c r="Q205" i="18"/>
  <c r="Q37" i="18"/>
  <c r="P158" i="18"/>
  <c r="Q192" i="18"/>
  <c r="Q536" i="18"/>
  <c r="Q115" i="18"/>
  <c r="P162" i="18"/>
  <c r="Q448" i="18"/>
  <c r="P386" i="18"/>
  <c r="Q922" i="18"/>
  <c r="Q683" i="18"/>
  <c r="Q614" i="18"/>
  <c r="Q452" i="18"/>
  <c r="P732" i="18"/>
  <c r="Q503" i="18"/>
  <c r="Q734" i="18"/>
  <c r="Q790" i="18"/>
  <c r="Q80" i="18"/>
  <c r="Q100" i="18"/>
  <c r="Q328" i="18"/>
  <c r="Q568" i="18"/>
  <c r="Q363" i="18"/>
  <c r="P212" i="18"/>
  <c r="P506" i="18"/>
  <c r="P230" i="18"/>
  <c r="P62" i="18"/>
  <c r="Q367" i="18"/>
  <c r="P540" i="18"/>
  <c r="Q540" i="18"/>
  <c r="Q522" i="18"/>
  <c r="Q560" i="18"/>
  <c r="P560" i="18"/>
  <c r="Q108" i="18"/>
  <c r="P48" i="18"/>
  <c r="P584" i="18"/>
  <c r="P251" i="18"/>
  <c r="Q251" i="18"/>
  <c r="Q4" i="18"/>
  <c r="P99" i="18"/>
  <c r="Q723" i="18"/>
  <c r="Q531" i="18"/>
  <c r="P248" i="18"/>
  <c r="Q124" i="18"/>
  <c r="Q390" i="18"/>
  <c r="Q284" i="18"/>
  <c r="Q170" i="18"/>
  <c r="Q706" i="18"/>
  <c r="Q52" i="18"/>
  <c r="P758" i="18"/>
  <c r="Q913" i="18"/>
  <c r="P98" i="18"/>
  <c r="Q98" i="18"/>
  <c r="Q404" i="18"/>
  <c r="Q893" i="18"/>
  <c r="Q405" i="18"/>
  <c r="P47" i="18"/>
  <c r="Q47" i="18"/>
  <c r="Q232" i="18"/>
  <c r="Q113" i="18"/>
  <c r="Q515" i="18"/>
  <c r="P515" i="18"/>
  <c r="Q418" i="18"/>
  <c r="Q684" i="18"/>
  <c r="Q169" i="18"/>
  <c r="P207" i="18"/>
  <c r="Q461" i="18"/>
  <c r="Q42" i="18"/>
  <c r="P602" i="18"/>
  <c r="P618" i="18"/>
  <c r="Q618" i="18"/>
  <c r="P803" i="18"/>
  <c r="P357" i="18"/>
  <c r="Q697" i="18"/>
  <c r="Q889" i="18"/>
  <c r="Q360" i="18"/>
  <c r="Q223" i="18"/>
  <c r="P632" i="18"/>
  <c r="Q741" i="18"/>
  <c r="Q75" i="18"/>
  <c r="P781" i="18"/>
  <c r="Q66" i="18"/>
  <c r="P148" i="18"/>
  <c r="P739" i="18"/>
  <c r="Q641" i="18"/>
  <c r="Q374" i="18"/>
  <c r="Q215" i="18"/>
  <c r="P621" i="18"/>
  <c r="P873" i="18"/>
  <c r="Q873" i="18"/>
  <c r="Q7" i="18"/>
  <c r="Q211" i="18"/>
  <c r="Q951" i="18"/>
  <c r="Q769" i="18"/>
  <c r="Q594" i="18"/>
  <c r="Q110" i="18"/>
  <c r="P20" i="18"/>
  <c r="P453" i="18"/>
  <c r="P135" i="18"/>
  <c r="Q648" i="18"/>
  <c r="Q421" i="18"/>
  <c r="Q3" i="18"/>
  <c r="Q681" i="18"/>
  <c r="Q672" i="18"/>
  <c r="Q619" i="18"/>
  <c r="P446" i="18"/>
  <c r="Q704" i="18"/>
  <c r="Q729" i="18"/>
  <c r="Q171" i="18"/>
  <c r="Q883" i="18"/>
  <c r="Q694" i="18"/>
  <c r="P585" i="18"/>
  <c r="Q224" i="18"/>
  <c r="Q173" i="18"/>
  <c r="Q316" i="18"/>
  <c r="P266" i="18"/>
  <c r="Q589" i="18"/>
  <c r="P237" i="18"/>
  <c r="Q6" i="18"/>
  <c r="P422" i="18"/>
  <c r="Q44" i="18"/>
  <c r="P117" i="18"/>
  <c r="P192" i="18"/>
  <c r="Q650" i="18"/>
  <c r="P536" i="18"/>
  <c r="P115" i="18"/>
  <c r="Q783" i="18"/>
  <c r="Q38" i="18"/>
  <c r="Q414" i="18"/>
  <c r="Q892" i="18"/>
  <c r="Q866" i="18"/>
  <c r="P917" i="18"/>
  <c r="Q701" i="18"/>
  <c r="P328" i="18"/>
  <c r="Q759" i="18"/>
  <c r="P489" i="18"/>
  <c r="Q476" i="18"/>
  <c r="Q520" i="18"/>
  <c r="Q909" i="18"/>
  <c r="Q220" i="18"/>
  <c r="Q521" i="18"/>
  <c r="Q935" i="18"/>
  <c r="P108" i="18"/>
  <c r="Q359" i="18"/>
  <c r="P310" i="18"/>
  <c r="P611" i="18"/>
  <c r="Q48" i="18"/>
  <c r="Q642" i="18"/>
  <c r="P492" i="18"/>
  <c r="Q728" i="18"/>
  <c r="P762" i="18"/>
  <c r="Q475" i="18"/>
  <c r="P780" i="18"/>
  <c r="P52" i="18"/>
  <c r="P913" i="18"/>
  <c r="P411" i="18"/>
  <c r="Q696" i="18"/>
  <c r="Q151" i="18"/>
  <c r="P232" i="18"/>
  <c r="Q221" i="18"/>
  <c r="Q499" i="18"/>
  <c r="Q155" i="18"/>
  <c r="Q207" i="18"/>
  <c r="P403" i="18"/>
  <c r="Q31" i="18"/>
  <c r="P801" i="18"/>
  <c r="Q114" i="18"/>
  <c r="Q655" i="18"/>
  <c r="Q890" i="18"/>
  <c r="P580" i="18"/>
  <c r="P214" i="18"/>
  <c r="Q41" i="18"/>
  <c r="Q901" i="18"/>
  <c r="Q185" i="18"/>
  <c r="Q276" i="18"/>
  <c r="Q910" i="18"/>
  <c r="P737" i="18"/>
  <c r="Q148" i="18"/>
  <c r="P864" i="18"/>
  <c r="P374" i="18"/>
  <c r="Q795" i="18"/>
  <c r="P215" i="18"/>
  <c r="P698" i="18"/>
  <c r="P686" i="18"/>
  <c r="Q86" i="18"/>
  <c r="Q431" i="18"/>
  <c r="Q443" i="18"/>
  <c r="P634" i="18"/>
  <c r="Q634" i="18"/>
  <c r="Q21" i="18"/>
  <c r="P604" i="18"/>
  <c r="P109" i="18"/>
  <c r="Q933" i="18"/>
  <c r="Q511" i="18"/>
  <c r="Q689" i="18"/>
  <c r="Q695" i="18"/>
  <c r="Q380" i="18"/>
  <c r="P667" i="18"/>
  <c r="P211" i="18"/>
  <c r="P5" i="18"/>
  <c r="Q27" i="18"/>
  <c r="P630" i="18"/>
  <c r="Q336" i="18"/>
  <c r="P336" i="18"/>
  <c r="P752" i="18"/>
  <c r="P68" i="18"/>
  <c r="P416" i="18"/>
  <c r="Q165" i="18"/>
  <c r="P775" i="18"/>
  <c r="Q573" i="18"/>
  <c r="P617" i="18"/>
  <c r="Q130" i="18"/>
  <c r="Q450" i="18"/>
  <c r="P449" i="18"/>
  <c r="P156" i="18"/>
  <c r="Q341" i="18"/>
  <c r="U70" i="18"/>
  <c r="P102" i="18"/>
  <c r="Q474" i="18"/>
  <c r="P573" i="18"/>
  <c r="P116" i="18"/>
  <c r="P450" i="18"/>
  <c r="P27" i="18"/>
  <c r="Q377" i="18"/>
  <c r="P777" i="18"/>
  <c r="Q538" i="18"/>
  <c r="P55" i="18"/>
  <c r="Q557" i="18"/>
  <c r="Q638" i="18"/>
  <c r="Q498" i="18"/>
  <c r="U119" i="18"/>
  <c r="P925" i="18"/>
  <c r="Q330" i="18"/>
  <c r="P464" i="18"/>
  <c r="Q429" i="18"/>
  <c r="Q342" i="18"/>
  <c r="P129" i="18"/>
  <c r="Q123" i="18"/>
  <c r="Q350" i="18"/>
  <c r="P773" i="18"/>
  <c r="Q103" i="18"/>
  <c r="Q68" i="18"/>
  <c r="Q88" i="18"/>
  <c r="P88" i="18"/>
  <c r="P397" i="18"/>
  <c r="Q777" i="18"/>
  <c r="P406" i="18"/>
  <c r="Q329" i="18"/>
  <c r="P919" i="18"/>
  <c r="Q490" i="18"/>
  <c r="P659" i="18"/>
  <c r="Q55" i="18"/>
  <c r="P36" i="18"/>
  <c r="P304" i="18"/>
  <c r="Q291" i="18"/>
  <c r="P524" i="18"/>
  <c r="P258" i="18"/>
  <c r="P955" i="18"/>
  <c r="P261" i="18"/>
  <c r="Q763" i="18"/>
  <c r="Q811" i="18"/>
  <c r="P615" i="18"/>
  <c r="P591" i="18"/>
  <c r="Q591" i="18"/>
  <c r="P940" i="18"/>
  <c r="Q365" i="18"/>
  <c r="P296" i="18"/>
  <c r="P907" i="18"/>
  <c r="P671" i="18"/>
  <c r="Q574" i="18"/>
  <c r="P474" i="18"/>
  <c r="Q197" i="18"/>
  <c r="Q277" i="18"/>
  <c r="P81" i="18"/>
  <c r="P900" i="18"/>
  <c r="P358" i="18"/>
  <c r="Q651" i="18"/>
  <c r="P46" i="18"/>
  <c r="P779" i="18"/>
  <c r="P916" i="18"/>
  <c r="P372" i="18"/>
  <c r="Q679" i="18"/>
  <c r="P342" i="18"/>
  <c r="P623" i="18"/>
  <c r="P355" i="18"/>
  <c r="Q793" i="18"/>
  <c r="P862" i="18"/>
  <c r="Q129" i="18"/>
  <c r="Q308" i="18"/>
  <c r="P798" i="18"/>
  <c r="P377" i="18"/>
  <c r="Q869" i="18"/>
  <c r="P105" i="18"/>
  <c r="Q872" i="18"/>
  <c r="Q161" i="18"/>
  <c r="Q2" i="18"/>
  <c r="Q620" i="18"/>
  <c r="Q213" i="18"/>
  <c r="P457" i="18"/>
  <c r="Q555" i="18"/>
  <c r="Q339" i="18"/>
  <c r="P339" i="18"/>
  <c r="W744" i="18"/>
  <c r="P401" i="18"/>
  <c r="Q786" i="18"/>
  <c r="Q167" i="18"/>
  <c r="Q274" i="18"/>
  <c r="Q624" i="18"/>
  <c r="U810" i="18"/>
  <c r="P283" i="18"/>
  <c r="Q929" i="18"/>
  <c r="Q743" i="18"/>
  <c r="Q424" i="18"/>
  <c r="Q384" i="18"/>
  <c r="P222" i="18"/>
  <c r="Q940" i="18"/>
  <c r="Q81" i="18"/>
  <c r="Q911" i="18"/>
  <c r="U286" i="18"/>
  <c r="Q427" i="18"/>
  <c r="P761" i="18"/>
  <c r="Q118" i="18"/>
  <c r="P556" i="18"/>
  <c r="P755" i="18"/>
  <c r="Q263" i="18"/>
  <c r="P569" i="18"/>
  <c r="P268" i="18"/>
  <c r="P620" i="18"/>
  <c r="P228" i="18"/>
  <c r="P126" i="18"/>
  <c r="P746" i="18"/>
  <c r="P693" i="18"/>
  <c r="P161" i="18"/>
  <c r="P776" i="18"/>
  <c r="P263" i="18"/>
  <c r="P2" i="18"/>
  <c r="P485" i="18"/>
  <c r="P719" i="18"/>
  <c r="Q105" i="18"/>
  <c r="Q275" i="18"/>
  <c r="Q750" i="18"/>
  <c r="Q280" i="18"/>
  <c r="P944" i="18"/>
  <c r="P467" i="18"/>
  <c r="Q64" i="18"/>
  <c r="Q673" i="18"/>
  <c r="Q535" i="18"/>
  <c r="Q73" i="18"/>
  <c r="Q808" i="18"/>
  <c r="P880" i="18"/>
  <c r="Q218" i="18"/>
  <c r="P218" i="18"/>
  <c r="P624" i="18"/>
  <c r="Q90" i="18"/>
  <c r="Q389" i="18"/>
  <c r="P810" i="18"/>
  <c r="Q810" i="18"/>
  <c r="Q688" i="18"/>
  <c r="Q644" i="18"/>
  <c r="Q941" i="18"/>
  <c r="Q278" i="18"/>
  <c r="Q685" i="18"/>
  <c r="Q770" i="18"/>
  <c r="Q56" i="18"/>
  <c r="P56" i="18"/>
  <c r="Q292" i="18"/>
  <c r="P929" i="18"/>
  <c r="Q529" i="18"/>
  <c r="P529" i="18"/>
  <c r="P912" i="18"/>
  <c r="Q265" i="18"/>
  <c r="P322" i="18"/>
  <c r="Q512" i="18"/>
  <c r="Q368" i="18"/>
  <c r="Q430" i="18"/>
  <c r="Q40" i="18"/>
  <c r="Q876" i="18"/>
  <c r="Q740" i="18"/>
  <c r="P330" i="18"/>
  <c r="P936" i="18"/>
  <c r="P527" i="18"/>
  <c r="P286" i="18"/>
  <c r="Q286" i="18"/>
  <c r="P809" i="18"/>
  <c r="Q800" i="18"/>
  <c r="Q578" i="18"/>
  <c r="Q804" i="18"/>
  <c r="Q199" i="18"/>
  <c r="Q240" i="18"/>
  <c r="Q46" i="18"/>
  <c r="P497" i="18"/>
  <c r="Q216" i="18"/>
  <c r="Q617" i="18"/>
  <c r="Q464" i="18"/>
  <c r="Q730" i="18"/>
  <c r="Q9" i="18"/>
  <c r="Q606" i="18"/>
  <c r="P186" i="18"/>
  <c r="P226" i="18"/>
  <c r="P130" i="18"/>
  <c r="Q662" i="18"/>
  <c r="Q407" i="18"/>
  <c r="P407" i="18"/>
  <c r="Q886" i="18"/>
  <c r="Q126" i="18"/>
  <c r="Q415" i="18"/>
  <c r="P597" i="18"/>
  <c r="P918" i="18"/>
  <c r="Q355" i="18"/>
  <c r="P870" i="18"/>
  <c r="Q449" i="18"/>
  <c r="P468" i="18"/>
  <c r="P281" i="18"/>
  <c r="Q630" i="18"/>
  <c r="P539" i="18"/>
  <c r="P341" i="18"/>
  <c r="Q70" i="18"/>
  <c r="Q546" i="18"/>
  <c r="Q17" i="18"/>
  <c r="P17" i="18"/>
  <c r="P319" i="18"/>
  <c r="Q234" i="18"/>
  <c r="Q639" i="18"/>
  <c r="P566" i="18"/>
  <c r="P703" i="18"/>
  <c r="Q408" i="18"/>
  <c r="Q746" i="18"/>
  <c r="P542" i="18"/>
  <c r="Q677" i="18"/>
  <c r="Q182" i="18"/>
  <c r="Q773" i="18"/>
  <c r="Q755" i="18"/>
  <c r="Q290" i="18"/>
  <c r="Q466" i="18"/>
  <c r="Q269" i="18"/>
  <c r="Q637" i="18"/>
  <c r="P656" i="18"/>
  <c r="Q937" i="18"/>
  <c r="Q168" i="18"/>
  <c r="Q956" i="18"/>
  <c r="Q577" i="18"/>
  <c r="Q552" i="18"/>
  <c r="Q320" i="18"/>
  <c r="Q401" i="18"/>
  <c r="Q60" i="18"/>
  <c r="Q121" i="18"/>
  <c r="Q789" i="18"/>
  <c r="Q547" i="18"/>
  <c r="Q209" i="18"/>
  <c r="Q663" i="18"/>
  <c r="Q919" i="18"/>
  <c r="Q687" i="18"/>
  <c r="Q519" i="18"/>
  <c r="P519" i="18"/>
  <c r="U775" i="18"/>
  <c r="Q294" i="18"/>
  <c r="P796" i="18"/>
  <c r="P771" i="18"/>
  <c r="P610" i="18"/>
  <c r="P674" i="18"/>
  <c r="P60" i="18"/>
  <c r="Q137" i="18"/>
  <c r="Q91" i="18"/>
  <c r="P550" i="18"/>
  <c r="Q944" i="18"/>
  <c r="P724" i="18"/>
  <c r="Q392" i="18"/>
  <c r="Q874" i="18"/>
  <c r="Q699" i="18"/>
  <c r="P699" i="18"/>
  <c r="Q902" i="18"/>
  <c r="Q659" i="18"/>
  <c r="P346" i="18"/>
  <c r="P167" i="18"/>
  <c r="P73" i="18"/>
  <c r="Q33" i="18"/>
  <c r="Q880" i="18"/>
  <c r="Q402" i="18"/>
  <c r="Q298" i="18"/>
  <c r="P175" i="18"/>
  <c r="Q599" i="18"/>
  <c r="Q805" i="18"/>
  <c r="Q260" i="18"/>
  <c r="Q524" i="18"/>
  <c r="P315" i="18"/>
  <c r="Q315" i="18"/>
  <c r="Q742" i="18"/>
  <c r="P387" i="18"/>
  <c r="P11" i="18"/>
  <c r="P54" i="18"/>
  <c r="P305" i="18"/>
  <c r="Q261" i="18"/>
  <c r="P119" i="18"/>
  <c r="P713" i="18"/>
  <c r="Q713" i="18"/>
  <c r="P177" i="18"/>
  <c r="Q177" i="18"/>
  <c r="Q807" i="18"/>
  <c r="Q229" i="18"/>
  <c r="P763" i="18"/>
  <c r="P297" i="18"/>
  <c r="Q69" i="18"/>
  <c r="Q607" i="18"/>
  <c r="Q751" i="18"/>
  <c r="Q470" i="18"/>
  <c r="P384" i="18"/>
  <c r="P430" i="18"/>
  <c r="P87" i="18"/>
  <c r="Q222" i="18"/>
  <c r="P320" i="18"/>
  <c r="P40" i="18"/>
  <c r="P911" i="18"/>
  <c r="Q809" i="18"/>
  <c r="Q707" i="18"/>
  <c r="P240" i="18"/>
  <c r="Q497" i="18"/>
  <c r="Q373" i="18"/>
  <c r="Q372" i="18"/>
  <c r="Q160" i="18"/>
  <c r="P415" i="18"/>
  <c r="Q256" i="18"/>
  <c r="Q623" i="18"/>
  <c r="Q597" i="18"/>
  <c r="Q675" i="18"/>
  <c r="Q716" i="18"/>
  <c r="P716" i="18"/>
  <c r="Q437" i="18"/>
  <c r="Q870" i="18"/>
  <c r="Q281" i="18"/>
  <c r="Q156" i="18"/>
  <c r="Q30" i="18"/>
  <c r="Q319" i="18"/>
  <c r="Q566" i="18"/>
  <c r="Q588" i="18"/>
  <c r="P861" i="18"/>
  <c r="Q693" i="18"/>
  <c r="Q774" i="18"/>
  <c r="P22" i="18"/>
  <c r="Q776" i="18"/>
  <c r="Q569" i="18"/>
  <c r="Q268" i="18"/>
  <c r="P885" i="18"/>
  <c r="Q385" i="18"/>
  <c r="Q692" i="18"/>
  <c r="Q558" i="18"/>
  <c r="Q656" i="18"/>
  <c r="P168" i="18"/>
  <c r="P577" i="18"/>
  <c r="Q50" i="18"/>
  <c r="Q147" i="18"/>
  <c r="Q610" i="18"/>
  <c r="Q406" i="18"/>
  <c r="U458" i="18"/>
  <c r="W332" i="18"/>
  <c r="W753" i="18"/>
  <c r="Q771" i="18"/>
  <c r="P26" i="18"/>
  <c r="U406" i="18"/>
  <c r="U104" i="18"/>
  <c r="U160" i="18"/>
  <c r="P275" i="18"/>
  <c r="P953" i="18"/>
  <c r="P141" i="18"/>
  <c r="Q752" i="18"/>
  <c r="Q674" i="18"/>
  <c r="P137" i="18"/>
  <c r="P750" i="18"/>
  <c r="P786" i="18"/>
  <c r="Q550" i="18"/>
  <c r="Q724" i="18"/>
  <c r="P392" i="18"/>
  <c r="P300" i="18"/>
  <c r="Q194" i="18"/>
  <c r="P778" i="18"/>
  <c r="Q778" i="18"/>
  <c r="Q563" i="18"/>
  <c r="P563" i="18"/>
  <c r="Q296" i="18"/>
  <c r="P789" i="18"/>
  <c r="P797" i="18"/>
  <c r="P663" i="18"/>
  <c r="P902" i="18"/>
  <c r="Q593" i="18"/>
  <c r="P915" i="18"/>
  <c r="Q467" i="18"/>
  <c r="P538" i="18"/>
  <c r="P673" i="18"/>
  <c r="P333" i="18"/>
  <c r="P535" i="18"/>
  <c r="P165" i="18"/>
  <c r="P557" i="18"/>
  <c r="Q671" i="18"/>
  <c r="Q899" i="18"/>
  <c r="Q36" i="18"/>
  <c r="P402" i="18"/>
  <c r="Q625" i="18"/>
  <c r="P90" i="18"/>
  <c r="Q304" i="18"/>
  <c r="P291" i="18"/>
  <c r="Q97" i="18"/>
  <c r="Q665" i="18"/>
  <c r="P260" i="18"/>
  <c r="P389" i="18"/>
  <c r="Q387" i="18"/>
  <c r="P67" i="18"/>
  <c r="Q67" i="18"/>
  <c r="Q955" i="18"/>
  <c r="Q11" i="18"/>
  <c r="P688" i="18"/>
  <c r="Q54" i="18"/>
  <c r="P644" i="18"/>
  <c r="Q119" i="18"/>
  <c r="P770" i="18"/>
  <c r="P229" i="18"/>
  <c r="P307" i="18"/>
  <c r="Q433" i="18"/>
  <c r="P292" i="18"/>
  <c r="Q879" i="18"/>
  <c r="P459" i="18"/>
  <c r="P811" i="18"/>
  <c r="Q615" i="18"/>
  <c r="P69" i="18"/>
  <c r="Q912" i="18"/>
  <c r="P743" i="18"/>
  <c r="Q77" i="18"/>
  <c r="P470" i="18"/>
  <c r="P512" i="18"/>
  <c r="Q87" i="18"/>
  <c r="Q125" i="18"/>
  <c r="P365" i="18"/>
  <c r="Q884" i="18"/>
  <c r="Q925" i="18"/>
  <c r="Q731" i="18"/>
  <c r="Q936" i="18"/>
  <c r="Q527" i="18"/>
  <c r="Q785" i="18"/>
  <c r="P785" i="18"/>
  <c r="Q900" i="18"/>
  <c r="Q358" i="18"/>
  <c r="P800" i="18"/>
  <c r="P578" i="18"/>
  <c r="P707" i="18"/>
  <c r="Q458" i="18"/>
  <c r="P201" i="18"/>
  <c r="P9" i="18"/>
  <c r="P606" i="18"/>
  <c r="Q186" i="18"/>
  <c r="Q264" i="18"/>
  <c r="P264" i="18"/>
  <c r="Q916" i="18"/>
  <c r="Q139" i="18"/>
  <c r="P427" i="18"/>
  <c r="P886" i="18"/>
  <c r="P679" i="18"/>
  <c r="Q454" i="18"/>
  <c r="Q918" i="18"/>
  <c r="Q862" i="18"/>
  <c r="P203" i="18"/>
  <c r="Q203" i="18"/>
  <c r="Q468" i="18"/>
  <c r="Q798" i="18"/>
  <c r="Q539" i="18"/>
  <c r="P123" i="18"/>
  <c r="P350" i="18"/>
  <c r="P70" i="18"/>
  <c r="Q259" i="18"/>
  <c r="Q654" i="18"/>
  <c r="Q761" i="18"/>
  <c r="P588" i="18"/>
  <c r="Q861" i="18"/>
  <c r="Q703" i="18"/>
  <c r="P872" i="18"/>
  <c r="Q542" i="18"/>
  <c r="P677" i="18"/>
  <c r="P774" i="18"/>
  <c r="P182" i="18"/>
  <c r="Q556" i="18"/>
  <c r="Q22" i="18"/>
  <c r="P23" i="18"/>
  <c r="Q23" i="18"/>
  <c r="P213" i="18"/>
  <c r="Q885" i="18"/>
  <c r="Q485" i="18"/>
  <c r="Q457" i="18"/>
  <c r="P269" i="18"/>
  <c r="Q719" i="18"/>
  <c r="P692" i="18"/>
  <c r="P558" i="18"/>
  <c r="Q12" i="18"/>
  <c r="Q299" i="18"/>
  <c r="P956" i="18"/>
  <c r="Q391" i="18"/>
  <c r="Q317" i="18"/>
  <c r="P552" i="18"/>
  <c r="Q709" i="18"/>
  <c r="W908" i="18"/>
  <c r="W465" i="18"/>
  <c r="V176" i="18"/>
  <c r="V305" i="18"/>
  <c r="U439" i="18"/>
  <c r="U73" i="18"/>
  <c r="U192" i="18"/>
  <c r="U650" i="18"/>
  <c r="U536" i="18"/>
  <c r="U714" i="18"/>
  <c r="U434" i="18"/>
  <c r="U33" i="18"/>
  <c r="U162" i="18"/>
  <c r="U783" i="18"/>
  <c r="U557" i="18"/>
  <c r="U448" i="18"/>
  <c r="V548" i="18"/>
  <c r="V369" i="18"/>
  <c r="V298" i="18"/>
  <c r="V759" i="18"/>
  <c r="V175" i="18"/>
  <c r="V710" i="18"/>
  <c r="V489" i="18"/>
  <c r="V599" i="18"/>
  <c r="V608" i="18"/>
  <c r="V506" i="18"/>
  <c r="V206" i="18"/>
  <c r="V520" i="18"/>
  <c r="V909" i="18"/>
  <c r="V4" i="18"/>
  <c r="V340" i="18"/>
  <c r="V67" i="18"/>
  <c r="V813" i="18"/>
  <c r="V498" i="18"/>
  <c r="V745" i="18"/>
  <c r="V248" i="18"/>
  <c r="V442" i="18"/>
  <c r="W174" i="18"/>
  <c r="W649" i="18"/>
  <c r="U177" i="18"/>
  <c r="U917" i="18"/>
  <c r="U899" i="18"/>
  <c r="U521" i="18"/>
  <c r="U97" i="18"/>
  <c r="U665" i="18"/>
  <c r="U260" i="18"/>
  <c r="U230" i="18"/>
  <c r="U367" i="18"/>
  <c r="U540" i="18"/>
  <c r="U315" i="18"/>
  <c r="U389" i="18"/>
  <c r="U343" i="18"/>
  <c r="U923" i="18"/>
  <c r="U359" i="18"/>
  <c r="U387" i="18"/>
  <c r="U611" i="18"/>
  <c r="U258" i="18"/>
  <c r="U251" i="18"/>
  <c r="U807" i="18"/>
  <c r="U475" i="18"/>
  <c r="U517" i="18"/>
  <c r="W920" i="18"/>
  <c r="V227" i="18"/>
  <c r="U391" i="18"/>
  <c r="V21" i="18"/>
  <c r="U472" i="18"/>
  <c r="V927" i="18"/>
  <c r="U690" i="18"/>
  <c r="V577" i="18"/>
  <c r="U895" i="18"/>
  <c r="V317" i="18"/>
  <c r="U604" i="18"/>
  <c r="V552" i="18"/>
  <c r="U109" i="18"/>
  <c r="V496" i="18"/>
  <c r="U684" i="18"/>
  <c r="V169" i="18"/>
  <c r="U954" i="18"/>
  <c r="V542" i="18"/>
  <c r="V29" i="18"/>
  <c r="V42" i="18"/>
  <c r="V161" i="18"/>
  <c r="V602" i="18"/>
  <c r="V774" i="18"/>
  <c r="U459" i="18"/>
  <c r="U69" i="18"/>
  <c r="U666" i="18"/>
  <c r="U689" i="18"/>
  <c r="U466" i="18"/>
  <c r="U653" i="18"/>
  <c r="U445" i="18"/>
  <c r="U426" i="18"/>
  <c r="U316" i="18"/>
  <c r="U295" i="18"/>
  <c r="U271" i="18"/>
  <c r="U368" i="18"/>
  <c r="U384" i="18"/>
  <c r="U860" i="18"/>
  <c r="U92" i="18"/>
  <c r="U430" i="18"/>
  <c r="U87" i="18"/>
  <c r="U138" i="18"/>
  <c r="U213" i="18"/>
  <c r="U227" i="18"/>
  <c r="U21" i="18"/>
  <c r="U927" i="18"/>
  <c r="U577" i="18"/>
  <c r="U317" i="18"/>
  <c r="U552" i="18"/>
  <c r="U776" i="18"/>
  <c r="U773" i="18"/>
  <c r="U615" i="18"/>
  <c r="U799" i="18"/>
  <c r="U553" i="18"/>
  <c r="U266" i="18"/>
  <c r="U801" i="18"/>
  <c r="U196" i="18"/>
  <c r="U380" i="18"/>
  <c r="U735" i="18"/>
  <c r="U252" i="18"/>
  <c r="U589" i="18"/>
  <c r="U555" i="18"/>
  <c r="U509" i="18"/>
  <c r="U330" i="18"/>
  <c r="U719" i="18"/>
  <c r="U277" i="18"/>
  <c r="U894" i="18"/>
  <c r="U205" i="18"/>
  <c r="U131" i="18"/>
  <c r="U628" i="18"/>
  <c r="U483" i="18"/>
  <c r="U941" i="18"/>
  <c r="V769" i="18"/>
  <c r="U668" i="18"/>
  <c r="U718" i="18"/>
  <c r="U147" i="18"/>
  <c r="U674" i="18"/>
  <c r="U660" i="18"/>
  <c r="U432" i="18"/>
  <c r="U60" i="18"/>
  <c r="U68" i="18"/>
  <c r="U493" i="18"/>
  <c r="U750" i="18"/>
  <c r="U670" i="18"/>
  <c r="U50" i="18"/>
  <c r="U786" i="18"/>
  <c r="U550" i="18"/>
  <c r="U944" i="18"/>
  <c r="U110" i="18"/>
  <c r="U724" i="18"/>
  <c r="U300" i="18"/>
  <c r="U179" i="18"/>
  <c r="U20" i="18"/>
  <c r="U453" i="18"/>
  <c r="U296" i="18"/>
  <c r="U189" i="18"/>
  <c r="U789" i="18"/>
  <c r="V586" i="18"/>
  <c r="U592" i="18"/>
  <c r="U347" i="18"/>
  <c r="U195" i="18"/>
  <c r="U547" i="18"/>
  <c r="U209" i="18"/>
  <c r="U663" i="18"/>
  <c r="U699" i="18"/>
  <c r="V573" i="18"/>
  <c r="V784" i="18"/>
  <c r="V435" i="18"/>
  <c r="V809" i="18"/>
  <c r="V3" i="18"/>
  <c r="V481" i="18"/>
  <c r="V915" i="18"/>
  <c r="V353" i="18"/>
  <c r="V61" i="18"/>
  <c r="U446" i="18"/>
  <c r="U519" i="18"/>
  <c r="U937" i="18"/>
  <c r="U116" i="18"/>
  <c r="U447" i="18"/>
  <c r="U585" i="18"/>
  <c r="V85" i="18"/>
  <c r="V456" i="18"/>
  <c r="V326" i="18"/>
  <c r="V199" i="18"/>
  <c r="V425" i="18"/>
  <c r="V478" i="18"/>
  <c r="U64" i="18"/>
  <c r="U538" i="18"/>
  <c r="U249" i="18"/>
  <c r="U680" i="18"/>
  <c r="U673" i="18"/>
  <c r="U333" i="18"/>
  <c r="U200" i="18"/>
  <c r="U289" i="18"/>
  <c r="U945" i="18"/>
  <c r="U218" i="18"/>
  <c r="U723" i="18"/>
  <c r="U496" i="18"/>
  <c r="U169" i="18"/>
  <c r="U542" i="18"/>
  <c r="U709" i="18"/>
  <c r="U693" i="18"/>
  <c r="U362" i="18"/>
  <c r="U29" i="18"/>
  <c r="U42" i="18"/>
  <c r="U161" i="18"/>
  <c r="U602" i="18"/>
  <c r="U774" i="18"/>
  <c r="V666" i="18"/>
  <c r="V653" i="18"/>
  <c r="V316" i="18"/>
  <c r="V368" i="18"/>
  <c r="V92" i="18"/>
  <c r="V138" i="18"/>
  <c r="V553" i="18"/>
  <c r="V196" i="18"/>
  <c r="V252" i="18"/>
  <c r="V509" i="18"/>
  <c r="U267" i="18"/>
  <c r="V267" i="18"/>
  <c r="V668" i="18"/>
  <c r="V718" i="18"/>
  <c r="V147" i="18"/>
  <c r="V674" i="18"/>
  <c r="V660" i="18"/>
  <c r="V432" i="18"/>
  <c r="V60" i="18"/>
  <c r="V68" i="18"/>
  <c r="V493" i="18"/>
  <c r="V750" i="18"/>
  <c r="V670" i="18"/>
  <c r="V50" i="18"/>
  <c r="V786" i="18"/>
  <c r="V550" i="18"/>
  <c r="V944" i="18"/>
  <c r="V110" i="18"/>
  <c r="V724" i="18"/>
  <c r="V300" i="18"/>
  <c r="V179" i="18"/>
  <c r="V20" i="18"/>
  <c r="U778" i="18"/>
  <c r="U416" i="18"/>
  <c r="V296" i="18"/>
  <c r="U397" i="18"/>
  <c r="U712" i="18"/>
  <c r="U777" i="18"/>
  <c r="U417" i="18"/>
  <c r="U313" i="18"/>
  <c r="U329" i="18"/>
  <c r="U911" i="18"/>
  <c r="U692" i="18"/>
  <c r="V919" i="18"/>
  <c r="V897" i="18"/>
  <c r="V682" i="18"/>
  <c r="V490" i="18"/>
  <c r="V421" i="18"/>
  <c r="V902" i="18"/>
  <c r="V12" i="18"/>
  <c r="V358" i="18"/>
  <c r="U270" i="18"/>
  <c r="U299" i="18"/>
  <c r="U428" i="18"/>
  <c r="U578" i="18"/>
  <c r="U729" i="18"/>
  <c r="U65" i="18"/>
  <c r="U659" i="18"/>
  <c r="U956" i="18"/>
  <c r="U159" i="18"/>
  <c r="U201" i="18"/>
  <c r="U747" i="18"/>
  <c r="U346" i="18"/>
  <c r="U804" i="18"/>
  <c r="U504" i="18"/>
  <c r="V177" i="18"/>
  <c r="V64" i="18"/>
  <c r="V538" i="18"/>
  <c r="V249" i="18"/>
  <c r="V680" i="18"/>
  <c r="V673" i="18"/>
  <c r="V333" i="18"/>
  <c r="V200" i="18"/>
  <c r="V289" i="18"/>
  <c r="V945" i="18"/>
  <c r="U422" i="18"/>
  <c r="V439" i="18"/>
  <c r="U117" i="18"/>
  <c r="V117" i="18"/>
  <c r="U165" i="18"/>
  <c r="U754" i="18"/>
  <c r="U55" i="18"/>
  <c r="U115" i="18"/>
  <c r="U222" i="18"/>
  <c r="U769" i="18"/>
  <c r="U919" i="18"/>
  <c r="U573" i="18"/>
  <c r="U897" i="18"/>
  <c r="U784" i="18"/>
  <c r="U682" i="18"/>
  <c r="U435" i="18"/>
  <c r="U490" i="18"/>
  <c r="U809" i="18"/>
  <c r="U421" i="18"/>
  <c r="U3" i="18"/>
  <c r="U902" i="18"/>
  <c r="U481" i="18"/>
  <c r="U12" i="18"/>
  <c r="U915" i="18"/>
  <c r="U358" i="18"/>
  <c r="U353" i="18"/>
  <c r="U85" i="18"/>
  <c r="U456" i="18"/>
  <c r="U326" i="18"/>
  <c r="U199" i="18"/>
  <c r="U425" i="18"/>
  <c r="U478" i="18"/>
  <c r="U164" i="18"/>
  <c r="U440" i="18"/>
  <c r="U184" i="18"/>
  <c r="U808" i="18"/>
  <c r="U738" i="18"/>
  <c r="U18" i="18"/>
  <c r="U386" i="18"/>
  <c r="U922" i="18"/>
  <c r="U38" i="18"/>
  <c r="U274" i="18"/>
  <c r="U414" i="18"/>
  <c r="U683" i="18"/>
  <c r="U614" i="18"/>
  <c r="U756" i="18"/>
  <c r="U930" i="18"/>
  <c r="U892" i="18"/>
  <c r="U700" i="18"/>
  <c r="U452" i="18"/>
  <c r="U732" i="18"/>
  <c r="U880" i="18"/>
  <c r="U503" i="18"/>
  <c r="U734" i="18"/>
  <c r="U924" i="18"/>
  <c r="U671" i="18"/>
  <c r="U866" i="18"/>
  <c r="U749" i="18"/>
  <c r="U790" i="18"/>
  <c r="U80" i="18"/>
  <c r="U701" i="18"/>
  <c r="U480" i="18"/>
  <c r="V521" i="18"/>
  <c r="V97" i="18"/>
  <c r="V665" i="18"/>
  <c r="V260" i="18"/>
  <c r="V230" i="18"/>
  <c r="V367" i="18"/>
  <c r="V540" i="18"/>
  <c r="V315" i="18"/>
  <c r="V389" i="18"/>
  <c r="V343" i="18"/>
  <c r="V923" i="18"/>
  <c r="V359" i="18"/>
  <c r="V387" i="18"/>
  <c r="V611" i="18"/>
  <c r="V258" i="18"/>
  <c r="V251" i="18"/>
  <c r="V807" i="18"/>
  <c r="V475" i="18"/>
  <c r="U580" i="18"/>
  <c r="U943" i="18"/>
  <c r="U567" i="18"/>
  <c r="U216" i="18"/>
  <c r="U617" i="18"/>
  <c r="U609" i="18"/>
  <c r="U464" i="18"/>
  <c r="U9" i="18"/>
  <c r="U75" i="18"/>
  <c r="V226" i="18"/>
  <c r="V130" i="18"/>
  <c r="V662" i="18"/>
  <c r="V407" i="18"/>
  <c r="V916" i="18"/>
  <c r="V373" i="18"/>
  <c r="V645" i="18"/>
  <c r="V372" i="18"/>
  <c r="V276" i="18"/>
  <c r="U516" i="18"/>
  <c r="U733" i="18"/>
  <c r="U698" i="18"/>
  <c r="U254" i="18"/>
  <c r="U336" i="18"/>
  <c r="U621" i="18"/>
  <c r="U350" i="18"/>
  <c r="U377" i="18"/>
  <c r="V259" i="18"/>
  <c r="W107" i="18"/>
  <c r="U46" i="18"/>
  <c r="U514" i="18"/>
  <c r="U497" i="18"/>
  <c r="U214" i="18"/>
  <c r="U106" i="18"/>
  <c r="U41" i="18"/>
  <c r="U730" i="18"/>
  <c r="U779" i="18"/>
  <c r="U468" i="18"/>
  <c r="U156" i="18"/>
  <c r="U479" i="18"/>
  <c r="U686" i="18"/>
  <c r="U495" i="18"/>
  <c r="U30" i="18"/>
  <c r="U341" i="18"/>
  <c r="U405" i="18"/>
  <c r="U155" i="18"/>
  <c r="U746" i="18"/>
  <c r="U166" i="18"/>
  <c r="U409" i="18"/>
  <c r="U473" i="18"/>
  <c r="U16" i="18"/>
  <c r="V601" i="18"/>
  <c r="V411" i="18"/>
  <c r="V795" i="18"/>
  <c r="V151" i="18"/>
  <c r="V364" i="18"/>
  <c r="V203" i="18"/>
  <c r="V499" i="18"/>
  <c r="U79" i="18"/>
  <c r="V802" i="18"/>
  <c r="U207" i="18"/>
  <c r="V693" i="18"/>
  <c r="U45" i="18"/>
  <c r="U933" i="18"/>
  <c r="U513" i="18"/>
  <c r="U931" i="18"/>
  <c r="U244" i="18"/>
  <c r="U661" i="18"/>
  <c r="U283" i="18"/>
  <c r="U35" i="18"/>
  <c r="U523" i="18"/>
  <c r="U307" i="18"/>
  <c r="U118" i="18"/>
  <c r="U31" i="18"/>
  <c r="U102" i="18"/>
  <c r="U314" i="18"/>
  <c r="U433" i="18"/>
  <c r="U556" i="18"/>
  <c r="U292" i="18"/>
  <c r="U143" i="18"/>
  <c r="U22" i="18"/>
  <c r="V889" i="18"/>
  <c r="V474" i="18"/>
  <c r="V512" i="18"/>
  <c r="V631" i="18"/>
  <c r="V360" i="18"/>
  <c r="V695" i="18"/>
  <c r="V669" i="18"/>
  <c r="V885" i="18"/>
  <c r="U748" i="18"/>
  <c r="V334" i="18"/>
  <c r="V775" i="18"/>
  <c r="V936" i="18"/>
  <c r="V81" i="18"/>
  <c r="V527" i="18"/>
  <c r="V309" i="18"/>
  <c r="V810" i="18"/>
  <c r="V11" i="18"/>
  <c r="V54" i="18"/>
  <c r="V119" i="18"/>
  <c r="V713" i="18"/>
  <c r="V278" i="18"/>
  <c r="V275" i="18"/>
  <c r="V401" i="18"/>
  <c r="V947" i="18"/>
  <c r="V142" i="18"/>
  <c r="V581" i="18"/>
  <c r="V796" i="18"/>
  <c r="V103" i="18"/>
  <c r="V752" i="18"/>
  <c r="V412" i="18"/>
  <c r="U287" i="18"/>
  <c r="V287" i="18"/>
  <c r="V951" i="18"/>
  <c r="V441" i="18"/>
  <c r="V152" i="18"/>
  <c r="V91" i="18"/>
  <c r="V451" i="18"/>
  <c r="V121" i="18"/>
  <c r="V280" i="18"/>
  <c r="V301" i="18"/>
  <c r="V477" i="18"/>
  <c r="V392" i="18"/>
  <c r="V874" i="18"/>
  <c r="V194" i="18"/>
  <c r="V598" i="18"/>
  <c r="V453" i="18"/>
  <c r="V592" i="18"/>
  <c r="U644" i="18"/>
  <c r="U176" i="18"/>
  <c r="U305" i="18"/>
  <c r="V124" i="18"/>
  <c r="V390" i="18"/>
  <c r="V917" i="18"/>
  <c r="U239" i="18"/>
  <c r="V100" i="18"/>
  <c r="V899" i="18"/>
  <c r="U568" i="18"/>
  <c r="V613" i="18"/>
  <c r="U36" i="18"/>
  <c r="U369" i="18"/>
  <c r="U298" i="18"/>
  <c r="U625" i="18"/>
  <c r="U759" i="18"/>
  <c r="U175" i="18"/>
  <c r="U90" i="18"/>
  <c r="U710" i="18"/>
  <c r="U489" i="18"/>
  <c r="U363" i="18"/>
  <c r="U599" i="18"/>
  <c r="U608" i="18"/>
  <c r="U212" i="18"/>
  <c r="U506" i="18"/>
  <c r="U206" i="18"/>
  <c r="U533" i="18"/>
  <c r="U520" i="18"/>
  <c r="U909" i="18"/>
  <c r="V410" i="18"/>
  <c r="V805" i="18"/>
  <c r="V62" i="18"/>
  <c r="V522" i="18"/>
  <c r="V742" i="18"/>
  <c r="V108" i="18"/>
  <c r="V400" i="18"/>
  <c r="V584" i="18"/>
  <c r="U642" i="18"/>
  <c r="U492" i="18"/>
  <c r="U340" i="18"/>
  <c r="U67" i="18"/>
  <c r="U813" i="18"/>
  <c r="U498" i="18"/>
  <c r="U745" i="18"/>
  <c r="U248" i="18"/>
  <c r="U442" i="18"/>
  <c r="U96" i="18"/>
  <c r="V172" i="18"/>
  <c r="V311" i="18"/>
  <c r="V413" i="18"/>
  <c r="V913" i="18"/>
  <c r="V918" i="18"/>
  <c r="V355" i="18"/>
  <c r="V437" i="18"/>
  <c r="V696" i="18"/>
  <c r="V217" i="18"/>
  <c r="V404" i="18"/>
  <c r="V893" i="18"/>
  <c r="V319" i="18"/>
  <c r="V47" i="18"/>
  <c r="V7" i="18"/>
  <c r="V232" i="18"/>
  <c r="V658" i="18"/>
  <c r="V639" i="18"/>
  <c r="V79" i="18"/>
  <c r="V376" i="18"/>
  <c r="V515" i="18"/>
  <c r="V57" i="18"/>
  <c r="V861" i="18"/>
  <c r="V418" i="18"/>
  <c r="V101" i="18"/>
  <c r="V105" i="18"/>
  <c r="V518" i="18"/>
  <c r="V762" i="18"/>
  <c r="V688" i="18"/>
  <c r="U461" i="18"/>
  <c r="U241" i="18"/>
  <c r="U178" i="18"/>
  <c r="V207" i="18"/>
  <c r="V677" i="18"/>
  <c r="V56" i="18"/>
  <c r="V574" i="18"/>
  <c r="V180" i="18"/>
  <c r="V273" i="18"/>
  <c r="V238" i="18"/>
  <c r="V618" i="18"/>
  <c r="V182" i="18"/>
  <c r="V803" i="18"/>
  <c r="V314" i="18"/>
  <c r="V929" i="18"/>
  <c r="V748" i="18"/>
  <c r="U294" i="18"/>
  <c r="U275" i="18"/>
  <c r="U549" i="18"/>
  <c r="U401" i="18"/>
  <c r="U337" i="18"/>
  <c r="U947" i="18"/>
  <c r="W947" i="18" s="1"/>
  <c r="U78" i="18"/>
  <c r="U142" i="18"/>
  <c r="U953" i="18"/>
  <c r="U581" i="18"/>
  <c r="U13" i="18"/>
  <c r="U796" i="18"/>
  <c r="U141" i="18"/>
  <c r="U103" i="18"/>
  <c r="U782" i="18"/>
  <c r="U752" i="18"/>
  <c r="U541" i="18"/>
  <c r="U412" i="18"/>
  <c r="V149" i="18"/>
  <c r="U180" i="18"/>
  <c r="U618" i="18"/>
  <c r="U929" i="18"/>
  <c r="U879" i="18"/>
  <c r="V461" i="18"/>
  <c r="V383" i="18"/>
  <c r="V241" i="18"/>
  <c r="V523" i="18"/>
  <c r="V403" i="18"/>
  <c r="V763" i="18"/>
  <c r="V357" i="18"/>
  <c r="V178" i="18"/>
  <c r="V879" i="18"/>
  <c r="V391" i="18"/>
  <c r="V472" i="18"/>
  <c r="V690" i="18"/>
  <c r="V895" i="18"/>
  <c r="V604" i="18"/>
  <c r="V109" i="18"/>
  <c r="V684" i="18"/>
  <c r="V954" i="18"/>
  <c r="V45" i="18"/>
  <c r="V362" i="18"/>
  <c r="V187" i="18"/>
  <c r="U187" i="18"/>
  <c r="V933" i="18"/>
  <c r="V513" i="18"/>
  <c r="V931" i="18"/>
  <c r="V244" i="18"/>
  <c r="V661" i="18"/>
  <c r="V283" i="18"/>
  <c r="V35" i="18"/>
  <c r="V307" i="18"/>
  <c r="V118" i="18"/>
  <c r="V31" i="18"/>
  <c r="V102" i="18"/>
  <c r="V433" i="18"/>
  <c r="V556" i="18"/>
  <c r="V292" i="18"/>
  <c r="V143" i="18"/>
  <c r="V22" i="18"/>
  <c r="U511" i="18"/>
  <c r="U811" i="18"/>
  <c r="U488" i="18"/>
  <c r="U297" i="18"/>
  <c r="U755" i="18"/>
  <c r="U912" i="18"/>
  <c r="U228" i="18"/>
  <c r="U23" i="18"/>
  <c r="U263" i="18"/>
  <c r="U607" i="18"/>
  <c r="U743" i="18"/>
  <c r="U265" i="18"/>
  <c r="U569" i="18"/>
  <c r="U268" i="18"/>
  <c r="U424" i="18"/>
  <c r="U751" i="18"/>
  <c r="U697" i="18"/>
  <c r="U736" i="18"/>
  <c r="U676" i="18"/>
  <c r="U77" i="18"/>
  <c r="U470" i="18"/>
  <c r="U322" i="18"/>
  <c r="U532" i="18"/>
  <c r="U2" i="18"/>
  <c r="U173" i="18"/>
  <c r="U348" i="18"/>
  <c r="U500" i="18"/>
  <c r="U620" i="18"/>
  <c r="U290" i="18"/>
  <c r="V689" i="18"/>
  <c r="V466" i="18"/>
  <c r="V445" i="18"/>
  <c r="V426" i="18"/>
  <c r="V295" i="18"/>
  <c r="V271" i="18"/>
  <c r="V384" i="18"/>
  <c r="V860" i="18"/>
  <c r="V430" i="18"/>
  <c r="V87" i="18"/>
  <c r="V213" i="18"/>
  <c r="V799" i="18"/>
  <c r="V266" i="18"/>
  <c r="V801" i="18"/>
  <c r="V380" i="18"/>
  <c r="V735" i="18"/>
  <c r="U253" i="18"/>
  <c r="U591" i="18"/>
  <c r="U125" i="18"/>
  <c r="U114" i="18"/>
  <c r="U485" i="18"/>
  <c r="U928" i="18"/>
  <c r="U633" i="18"/>
  <c r="U320" i="18"/>
  <c r="U40" i="18"/>
  <c r="U237" i="18"/>
  <c r="U667" i="18"/>
  <c r="U223" i="18"/>
  <c r="U940" i="18"/>
  <c r="U632" i="18"/>
  <c r="U365" i="18"/>
  <c r="U655" i="18"/>
  <c r="U385" i="18"/>
  <c r="U896" i="18"/>
  <c r="U884" i="18"/>
  <c r="U741" i="18"/>
  <c r="U457" i="18"/>
  <c r="U890" i="18"/>
  <c r="U876" i="18"/>
  <c r="U211" i="18"/>
  <c r="U197" i="18"/>
  <c r="U269" i="18"/>
  <c r="U150" i="18"/>
  <c r="U925" i="18"/>
  <c r="U740" i="18"/>
  <c r="U731" i="18"/>
  <c r="U5" i="18"/>
  <c r="U715" i="18"/>
  <c r="V555" i="18"/>
  <c r="V330" i="18"/>
  <c r="V719" i="18"/>
  <c r="U677" i="18"/>
  <c r="U56" i="18"/>
  <c r="U238" i="18"/>
  <c r="V709" i="18"/>
  <c r="V776" i="18"/>
  <c r="V511" i="18"/>
  <c r="V459" i="18"/>
  <c r="U529" i="18"/>
  <c r="V529" i="18"/>
  <c r="V773" i="18"/>
  <c r="V811" i="18"/>
  <c r="V488" i="18"/>
  <c r="V297" i="18"/>
  <c r="V615" i="18"/>
  <c r="V755" i="18"/>
  <c r="V69" i="18"/>
  <c r="V912" i="18"/>
  <c r="V228" i="18"/>
  <c r="V23" i="18"/>
  <c r="V263" i="18"/>
  <c r="V607" i="18"/>
  <c r="V743" i="18"/>
  <c r="V265" i="18"/>
  <c r="V569" i="18"/>
  <c r="V268" i="18"/>
  <c r="V424" i="18"/>
  <c r="V751" i="18"/>
  <c r="V697" i="18"/>
  <c r="V736" i="18"/>
  <c r="V676" i="18"/>
  <c r="V77" i="18"/>
  <c r="V470" i="18"/>
  <c r="V322" i="18"/>
  <c r="V532" i="18"/>
  <c r="V2" i="18"/>
  <c r="V173" i="18"/>
  <c r="V348" i="18"/>
  <c r="V500" i="18"/>
  <c r="V620" i="18"/>
  <c r="V290" i="18"/>
  <c r="V253" i="18"/>
  <c r="V589" i="18"/>
  <c r="U321" i="18"/>
  <c r="V321" i="18"/>
  <c r="V222" i="18"/>
  <c r="V591" i="18"/>
  <c r="V125" i="18"/>
  <c r="V114" i="18"/>
  <c r="V485" i="18"/>
  <c r="V928" i="18"/>
  <c r="V633" i="18"/>
  <c r="V320" i="18"/>
  <c r="V40" i="18"/>
  <c r="V237" i="18"/>
  <c r="V667" i="18"/>
  <c r="V223" i="18"/>
  <c r="V940" i="18"/>
  <c r="V632" i="18"/>
  <c r="V365" i="18"/>
  <c r="V655" i="18"/>
  <c r="V385" i="18"/>
  <c r="V896" i="18"/>
  <c r="V884" i="18"/>
  <c r="V741" i="18"/>
  <c r="V457" i="18"/>
  <c r="V890" i="18"/>
  <c r="V876" i="18"/>
  <c r="V211" i="18"/>
  <c r="V197" i="18"/>
  <c r="V269" i="18"/>
  <c r="V150" i="18"/>
  <c r="V925" i="18"/>
  <c r="V740" i="18"/>
  <c r="V731" i="18"/>
  <c r="V5" i="18"/>
  <c r="V715" i="18"/>
  <c r="V685" i="18"/>
  <c r="V932" i="18"/>
  <c r="V770" i="18"/>
  <c r="V229" i="18"/>
  <c r="V170" i="18"/>
  <c r="V706" i="18"/>
  <c r="U441" i="18"/>
  <c r="U594" i="18"/>
  <c r="U771" i="18"/>
  <c r="U610" i="18"/>
  <c r="U721" i="18"/>
  <c r="U379" i="18"/>
  <c r="U26" i="18"/>
  <c r="U717" i="18"/>
  <c r="U137" i="18"/>
  <c r="U88" i="18"/>
  <c r="U152" i="18"/>
  <c r="U91" i="18"/>
  <c r="U451" i="18"/>
  <c r="U121" i="18"/>
  <c r="U280" i="18"/>
  <c r="U301" i="18"/>
  <c r="U477" i="18"/>
  <c r="U392" i="18"/>
  <c r="U574" i="18"/>
  <c r="U273" i="18"/>
  <c r="U383" i="18"/>
  <c r="U182" i="18"/>
  <c r="U403" i="18"/>
  <c r="U803" i="18"/>
  <c r="U763" i="18"/>
  <c r="U357" i="18"/>
  <c r="U149" i="18"/>
  <c r="V594" i="18"/>
  <c r="V771" i="18"/>
  <c r="V610" i="18"/>
  <c r="V721" i="18"/>
  <c r="V379" i="18"/>
  <c r="V26" i="18"/>
  <c r="V717" i="18"/>
  <c r="V137" i="18"/>
  <c r="V88" i="18"/>
  <c r="V778" i="18"/>
  <c r="V563" i="18"/>
  <c r="V189" i="18"/>
  <c r="V397" i="18"/>
  <c r="V785" i="18"/>
  <c r="U785" i="18"/>
  <c r="V339" i="18"/>
  <c r="U339" i="18"/>
  <c r="V551" i="18"/>
  <c r="U551" i="18"/>
  <c r="V382" i="18"/>
  <c r="U382" i="18"/>
  <c r="V349" i="18"/>
  <c r="U349" i="18"/>
  <c r="V558" i="18"/>
  <c r="U558" i="18"/>
  <c r="V327" i="18"/>
  <c r="U327" i="18"/>
  <c r="V656" i="18"/>
  <c r="U656" i="18"/>
  <c r="V900" i="18"/>
  <c r="U900" i="18"/>
  <c r="V681" i="18"/>
  <c r="U681" i="18"/>
  <c r="V455" i="18"/>
  <c r="U455" i="18"/>
  <c r="V593" i="18"/>
  <c r="U593" i="18"/>
  <c r="V672" i="18"/>
  <c r="U672" i="18"/>
  <c r="V505" i="18"/>
  <c r="U505" i="18"/>
  <c r="V687" i="18"/>
  <c r="U687" i="18"/>
  <c r="V619" i="18"/>
  <c r="U619" i="18"/>
  <c r="V270" i="18"/>
  <c r="V446" i="18"/>
  <c r="V519" i="18"/>
  <c r="V494" i="18"/>
  <c r="U494" i="18"/>
  <c r="V224" i="18"/>
  <c r="U224" i="18"/>
  <c r="V467" i="18"/>
  <c r="U467" i="18"/>
  <c r="V240" i="18"/>
  <c r="U240" i="18"/>
  <c r="V167" i="18"/>
  <c r="U167" i="18"/>
  <c r="V904" i="18"/>
  <c r="U904" i="18"/>
  <c r="V504" i="18"/>
  <c r="V644" i="18"/>
  <c r="V863" i="18"/>
  <c r="V44" i="18"/>
  <c r="V73" i="18"/>
  <c r="V701" i="18"/>
  <c r="V231" i="18"/>
  <c r="V218" i="18"/>
  <c r="V480" i="18"/>
  <c r="U613" i="18"/>
  <c r="V36" i="18"/>
  <c r="V402" i="18"/>
  <c r="V625" i="18"/>
  <c r="V624" i="18"/>
  <c r="V90" i="18"/>
  <c r="V304" i="18"/>
  <c r="V363" i="18"/>
  <c r="V476" i="18"/>
  <c r="V212" i="18"/>
  <c r="V291" i="18"/>
  <c r="V533" i="18"/>
  <c r="V277" i="18"/>
  <c r="V894" i="18"/>
  <c r="V205" i="18"/>
  <c r="V131" i="18"/>
  <c r="V628" i="18"/>
  <c r="V483" i="18"/>
  <c r="V941" i="18"/>
  <c r="U685" i="18"/>
  <c r="U932" i="18"/>
  <c r="U770" i="18"/>
  <c r="U229" i="18"/>
  <c r="U170" i="18"/>
  <c r="U706" i="18"/>
  <c r="V294" i="18"/>
  <c r="V549" i="18"/>
  <c r="V337" i="18"/>
  <c r="V78" i="18"/>
  <c r="V953" i="18"/>
  <c r="V13" i="18"/>
  <c r="V141" i="18"/>
  <c r="V782" i="18"/>
  <c r="V541" i="18"/>
  <c r="U951" i="18"/>
  <c r="U352" i="18"/>
  <c r="V416" i="18"/>
  <c r="U563" i="18"/>
  <c r="V789" i="18"/>
  <c r="U586" i="18"/>
  <c r="V712" i="18"/>
  <c r="V777" i="18"/>
  <c r="V335" i="18"/>
  <c r="V347" i="18"/>
  <c r="V797" i="18"/>
  <c r="V417" i="18"/>
  <c r="V135" i="18"/>
  <c r="V195" i="18"/>
  <c r="V648" i="18"/>
  <c r="V313" i="18"/>
  <c r="V767" i="18"/>
  <c r="V547" i="18"/>
  <c r="V406" i="18"/>
  <c r="V329" i="18"/>
  <c r="V907" i="18"/>
  <c r="V209" i="18"/>
  <c r="V51" i="18"/>
  <c r="V911" i="18"/>
  <c r="V629" i="18"/>
  <c r="V663" i="18"/>
  <c r="V245" i="18"/>
  <c r="V692" i="18"/>
  <c r="V286" i="18"/>
  <c r="V699" i="18"/>
  <c r="V637" i="18"/>
  <c r="V299" i="18"/>
  <c r="U61" i="18"/>
  <c r="V428" i="18"/>
  <c r="V43" i="18"/>
  <c r="V937" i="18"/>
  <c r="V800" i="18"/>
  <c r="V578" i="18"/>
  <c r="V704" i="18"/>
  <c r="V729" i="18"/>
  <c r="V104" i="18"/>
  <c r="V65" i="18"/>
  <c r="V651" i="18"/>
  <c r="V116" i="18"/>
  <c r="V168" i="18"/>
  <c r="V707" i="18"/>
  <c r="V447" i="18"/>
  <c r="V146" i="18"/>
  <c r="V659" i="18"/>
  <c r="V626" i="18"/>
  <c r="V956" i="18"/>
  <c r="V458" i="18"/>
  <c r="V159" i="18"/>
  <c r="V344" i="18"/>
  <c r="V201" i="18"/>
  <c r="V171" i="18"/>
  <c r="V747" i="18"/>
  <c r="V526" i="18"/>
  <c r="V346" i="18"/>
  <c r="V883" i="18"/>
  <c r="V804" i="18"/>
  <c r="V694" i="18"/>
  <c r="V585" i="18"/>
  <c r="U874" i="18"/>
  <c r="U194" i="18"/>
  <c r="U598" i="18"/>
  <c r="V352" i="18"/>
  <c r="U124" i="18"/>
  <c r="U390" i="18"/>
  <c r="U19" i="18"/>
  <c r="U37" i="18"/>
  <c r="U582" i="18"/>
  <c r="U158" i="18"/>
  <c r="U501" i="18"/>
  <c r="U6" i="18"/>
  <c r="U535" i="18"/>
  <c r="U657" i="18"/>
  <c r="U635" i="18"/>
  <c r="U100" i="18"/>
  <c r="V19" i="18"/>
  <c r="V37" i="18"/>
  <c r="V582" i="18"/>
  <c r="V158" i="18"/>
  <c r="V501" i="18"/>
  <c r="V6" i="18"/>
  <c r="V535" i="18"/>
  <c r="V657" i="18"/>
  <c r="V635" i="18"/>
  <c r="V220" i="18"/>
  <c r="V638" i="18"/>
  <c r="V524" i="18"/>
  <c r="V935" i="18"/>
  <c r="V560" i="18"/>
  <c r="V595" i="18"/>
  <c r="V310" i="18"/>
  <c r="V48" i="18"/>
  <c r="V93" i="18"/>
  <c r="U720" i="18"/>
  <c r="U220" i="18"/>
  <c r="U410" i="18"/>
  <c r="U638" i="18"/>
  <c r="U805" i="18"/>
  <c r="U524" i="18"/>
  <c r="U62" i="18"/>
  <c r="U935" i="18"/>
  <c r="U522" i="18"/>
  <c r="U560" i="18"/>
  <c r="U742" i="18"/>
  <c r="U595" i="18"/>
  <c r="U108" i="18"/>
  <c r="U310" i="18"/>
  <c r="U400" i="18"/>
  <c r="U48" i="18"/>
  <c r="U584" i="18"/>
  <c r="U93" i="18"/>
  <c r="U99" i="18"/>
  <c r="V580" i="18"/>
  <c r="V46" i="18"/>
  <c r="V943" i="18"/>
  <c r="V514" i="18"/>
  <c r="V567" i="18"/>
  <c r="V497" i="18"/>
  <c r="V216" i="18"/>
  <c r="V214" i="18"/>
  <c r="V617" i="18"/>
  <c r="V106" i="18"/>
  <c r="V609" i="18"/>
  <c r="V41" i="18"/>
  <c r="V464" i="18"/>
  <c r="V730" i="18"/>
  <c r="V9" i="18"/>
  <c r="V779" i="18"/>
  <c r="V75" i="18"/>
  <c r="V606" i="18"/>
  <c r="V285" i="18"/>
  <c r="V181" i="18"/>
  <c r="V145" i="18"/>
  <c r="V516" i="18"/>
  <c r="V905" i="18"/>
  <c r="V468" i="18"/>
  <c r="V281" i="18"/>
  <c r="V733" i="18"/>
  <c r="V530" i="18"/>
  <c r="V156" i="18"/>
  <c r="V757" i="18"/>
  <c r="V698" i="18"/>
  <c r="V308" i="18"/>
  <c r="V479" i="18"/>
  <c r="V798" i="18"/>
  <c r="V254" i="18"/>
  <c r="V27" i="18"/>
  <c r="V686" i="18"/>
  <c r="V630" i="18"/>
  <c r="V336" i="18"/>
  <c r="V600" i="18"/>
  <c r="V495" i="18"/>
  <c r="V539" i="18"/>
  <c r="V621" i="18"/>
  <c r="V123" i="18"/>
  <c r="V30" i="18"/>
  <c r="V554" i="18"/>
  <c r="V350" i="18"/>
  <c r="V760" i="18"/>
  <c r="V341" i="18"/>
  <c r="V70" i="18"/>
  <c r="V377" i="18"/>
  <c r="V546" i="18"/>
  <c r="V405" i="18"/>
  <c r="V8" i="18"/>
  <c r="V155" i="18"/>
  <c r="V443" i="18"/>
  <c r="V746" i="18"/>
  <c r="V460" i="18"/>
  <c r="V166" i="18"/>
  <c r="V634" i="18"/>
  <c r="V409" i="18"/>
  <c r="V875" i="18"/>
  <c r="V473" i="18"/>
  <c r="V282" i="18"/>
  <c r="V16" i="18"/>
  <c r="V914" i="18"/>
  <c r="U284" i="18"/>
  <c r="V28" i="18"/>
  <c r="V99" i="18"/>
  <c r="V723" i="18"/>
  <c r="V728" i="18"/>
  <c r="V955" i="18"/>
  <c r="V531" i="18"/>
  <c r="V261" i="18"/>
  <c r="V720" i="18"/>
  <c r="U606" i="18"/>
  <c r="V164" i="18"/>
  <c r="V186" i="18"/>
  <c r="U226" i="18"/>
  <c r="V235" i="18"/>
  <c r="U130" i="18"/>
  <c r="V264" i="18"/>
  <c r="U662" i="18"/>
  <c r="V450" i="18"/>
  <c r="U407" i="18"/>
  <c r="V185" i="18"/>
  <c r="U916" i="18"/>
  <c r="V781" i="18"/>
  <c r="U373" i="18"/>
  <c r="V139" i="18"/>
  <c r="U645" i="18"/>
  <c r="V427" i="18"/>
  <c r="U372" i="18"/>
  <c r="V66" i="18"/>
  <c r="U276" i="18"/>
  <c r="V910" i="18"/>
  <c r="V737" i="18"/>
  <c r="V429" i="18"/>
  <c r="V148" i="18"/>
  <c r="V76" i="18"/>
  <c r="V739" i="18"/>
  <c r="V579" i="18"/>
  <c r="V886" i="18"/>
  <c r="V882" i="18"/>
  <c r="V641" i="18"/>
  <c r="V491" i="18"/>
  <c r="V780" i="18"/>
  <c r="V691" i="18"/>
  <c r="V52" i="18"/>
  <c r="V864" i="18"/>
  <c r="V160" i="18"/>
  <c r="V374" i="18"/>
  <c r="V126" i="18"/>
  <c r="V679" i="18"/>
  <c r="V758" i="18"/>
  <c r="V415" i="18"/>
  <c r="V256" i="18"/>
  <c r="V255" i="18"/>
  <c r="V454" i="18"/>
  <c r="V623" i="18"/>
  <c r="U59" i="18"/>
  <c r="U762" i="18"/>
  <c r="U688" i="18"/>
  <c r="V284" i="18"/>
  <c r="V422" i="18"/>
  <c r="U44" i="18"/>
  <c r="V192" i="18"/>
  <c r="V165" i="18"/>
  <c r="V650" i="18"/>
  <c r="V754" i="18"/>
  <c r="V536" i="18"/>
  <c r="V55" i="18"/>
  <c r="V714" i="18"/>
  <c r="V115" i="18"/>
  <c r="V434" i="18"/>
  <c r="V440" i="18"/>
  <c r="V33" i="18"/>
  <c r="V184" i="18"/>
  <c r="V162" i="18"/>
  <c r="V808" i="18"/>
  <c r="V783" i="18"/>
  <c r="V738" i="18"/>
  <c r="V557" i="18"/>
  <c r="V18" i="18"/>
  <c r="V448" i="18"/>
  <c r="V386" i="18"/>
  <c r="V922" i="18"/>
  <c r="V38" i="18"/>
  <c r="V274" i="18"/>
  <c r="V414" i="18"/>
  <c r="V683" i="18"/>
  <c r="V614" i="18"/>
  <c r="V756" i="18"/>
  <c r="V930" i="18"/>
  <c r="V892" i="18"/>
  <c r="V700" i="18"/>
  <c r="V452" i="18"/>
  <c r="V732" i="18"/>
  <c r="V880" i="18"/>
  <c r="V503" i="18"/>
  <c r="V734" i="18"/>
  <c r="V924" i="18"/>
  <c r="V671" i="18"/>
  <c r="V866" i="18"/>
  <c r="V749" i="18"/>
  <c r="V790" i="18"/>
  <c r="V80" i="18"/>
  <c r="V239" i="18"/>
  <c r="U231" i="18"/>
  <c r="V328" i="18"/>
  <c r="U548" i="18"/>
  <c r="V568" i="18"/>
  <c r="V642" i="18"/>
  <c r="U4" i="18"/>
  <c r="V492" i="18"/>
  <c r="V901" i="18"/>
  <c r="V517" i="18"/>
  <c r="V96" i="18"/>
  <c r="U186" i="18"/>
  <c r="U235" i="18"/>
  <c r="U264" i="18"/>
  <c r="U450" i="18"/>
  <c r="U185" i="18"/>
  <c r="U781" i="18"/>
  <c r="U139" i="18"/>
  <c r="U427" i="18"/>
  <c r="U66" i="18"/>
  <c r="U910" i="18"/>
  <c r="U429" i="18"/>
  <c r="U76" i="18"/>
  <c r="U579" i="18"/>
  <c r="U882" i="18"/>
  <c r="U491" i="18"/>
  <c r="U691" i="18"/>
  <c r="U864" i="18"/>
  <c r="U374" i="18"/>
  <c r="U679" i="18"/>
  <c r="U415" i="18"/>
  <c r="U255" i="18"/>
  <c r="V342" i="18"/>
  <c r="U342" i="18"/>
  <c r="U172" i="18"/>
  <c r="U285" i="18"/>
  <c r="U454" i="18"/>
  <c r="V242" i="18"/>
  <c r="U242" i="18"/>
  <c r="U311" i="18"/>
  <c r="U413" i="18"/>
  <c r="U623" i="18"/>
  <c r="V597" i="18"/>
  <c r="U597" i="18"/>
  <c r="U913" i="18"/>
  <c r="U181" i="18"/>
  <c r="U918" i="18"/>
  <c r="V98" i="18"/>
  <c r="U98" i="18"/>
  <c r="U601" i="18"/>
  <c r="V675" i="18"/>
  <c r="U675" i="18"/>
  <c r="U355" i="18"/>
  <c r="V716" i="18"/>
  <c r="U716" i="18"/>
  <c r="U411" i="18"/>
  <c r="V793" i="18"/>
  <c r="U793" i="18"/>
  <c r="U437" i="18"/>
  <c r="V95" i="18"/>
  <c r="U95" i="18"/>
  <c r="U795" i="18"/>
  <c r="V215" i="18"/>
  <c r="U215" i="18"/>
  <c r="U696" i="18"/>
  <c r="V870" i="18"/>
  <c r="U870" i="18"/>
  <c r="U151" i="18"/>
  <c r="V449" i="18"/>
  <c r="U449" i="18"/>
  <c r="U217" i="18"/>
  <c r="V312" i="18"/>
  <c r="U312" i="18"/>
  <c r="U364" i="18"/>
  <c r="V862" i="18"/>
  <c r="U862" i="18"/>
  <c r="U404" i="18"/>
  <c r="V898" i="18"/>
  <c r="U898" i="18"/>
  <c r="U203" i="18"/>
  <c r="V129" i="18"/>
  <c r="U129" i="18"/>
  <c r="U893" i="18"/>
  <c r="U259" i="18"/>
  <c r="V654" i="18"/>
  <c r="U654" i="18"/>
  <c r="V17" i="18"/>
  <c r="U17" i="18"/>
  <c r="U319" i="18"/>
  <c r="U47" i="18"/>
  <c r="V873" i="18"/>
  <c r="U873" i="18"/>
  <c r="U7" i="18"/>
  <c r="V761" i="18"/>
  <c r="U761" i="18"/>
  <c r="U232" i="18"/>
  <c r="V221" i="18"/>
  <c r="U221" i="18"/>
  <c r="U499" i="18"/>
  <c r="V86" i="18"/>
  <c r="U86" i="18"/>
  <c r="U658" i="18"/>
  <c r="V234" i="18"/>
  <c r="U234" i="18"/>
  <c r="U639" i="18"/>
  <c r="V113" i="18"/>
  <c r="U113" i="18"/>
  <c r="U376" i="18"/>
  <c r="V566" i="18"/>
  <c r="U566" i="18"/>
  <c r="U515" i="18"/>
  <c r="V603" i="18"/>
  <c r="U603" i="18"/>
  <c r="U57" i="18"/>
  <c r="V588" i="18"/>
  <c r="U588" i="18"/>
  <c r="U861" i="18"/>
  <c r="V703" i="18"/>
  <c r="U703" i="18"/>
  <c r="U418" i="18"/>
  <c r="V869" i="18"/>
  <c r="U869" i="18"/>
  <c r="U101" i="18"/>
  <c r="V136" i="18"/>
  <c r="U136" i="18"/>
  <c r="U802" i="18"/>
  <c r="V408" i="18"/>
  <c r="U408" i="18"/>
  <c r="U105" i="18"/>
  <c r="V431" i="18"/>
  <c r="U431" i="18"/>
  <c r="U518" i="18"/>
  <c r="V872" i="18"/>
  <c r="U872" i="18"/>
  <c r="V59" i="18"/>
  <c r="W157" i="18"/>
  <c r="W859" i="18"/>
  <c r="W652" i="18"/>
  <c r="W134" i="18"/>
  <c r="W32" i="18"/>
  <c r="W887" i="18"/>
  <c r="W878" i="18"/>
  <c r="W702" i="18"/>
  <c r="W794" i="18"/>
  <c r="W423" i="18"/>
  <c r="W766" i="18"/>
  <c r="W25" i="18"/>
  <c r="W399" i="18"/>
  <c r="W647" i="18"/>
  <c r="W378" i="18"/>
  <c r="W204" i="18"/>
  <c r="W420" i="18"/>
  <c r="W946" i="18"/>
  <c r="W871" i="18"/>
  <c r="W570" i="18"/>
  <c r="W921" i="18"/>
  <c r="W225" i="18"/>
  <c r="W24" i="18"/>
  <c r="W722" i="18"/>
  <c r="W325" i="18"/>
  <c r="W10" i="18"/>
  <c r="W393" i="18"/>
  <c r="W772" i="18"/>
  <c r="W438" i="18"/>
  <c r="W640" i="18"/>
  <c r="W302" i="18"/>
  <c r="W140" i="18"/>
  <c r="W463" i="18"/>
  <c r="W530" i="18" l="1"/>
  <c r="W592" i="18"/>
  <c r="W911" i="18"/>
  <c r="W113" i="18"/>
  <c r="W912" i="18"/>
  <c r="W37" i="18"/>
  <c r="W936" i="18"/>
  <c r="W927" i="18"/>
  <c r="W458" i="18"/>
  <c r="W195" i="18"/>
  <c r="W339" i="18"/>
  <c r="W567" i="18"/>
  <c r="W416" i="18"/>
  <c r="W104" i="18"/>
  <c r="W663" i="18"/>
  <c r="W591" i="18"/>
  <c r="W601" i="18"/>
  <c r="W582" i="18"/>
  <c r="W175" i="18"/>
  <c r="W549" i="18"/>
  <c r="W630" i="18"/>
  <c r="W401" i="18"/>
  <c r="W364" i="18"/>
  <c r="W347" i="18"/>
  <c r="W391" i="18"/>
  <c r="W334" i="18"/>
  <c r="W309" i="18"/>
  <c r="W159" i="18"/>
  <c r="W21" i="18"/>
  <c r="W943" i="18"/>
  <c r="W206" i="18"/>
  <c r="W538" i="18"/>
  <c r="W418" i="18"/>
  <c r="W259" i="18"/>
  <c r="W620" i="18"/>
  <c r="W19" i="18"/>
  <c r="W894" i="18"/>
  <c r="W315" i="18"/>
  <c r="W514" i="18"/>
  <c r="W472" i="18"/>
  <c r="W249" i="18"/>
  <c r="W150" i="18"/>
  <c r="W337" i="18"/>
  <c r="W368" i="18"/>
  <c r="R17" i="18" l="1"/>
  <c r="S261" i="18"/>
  <c r="R51" i="18"/>
  <c r="S434" i="18"/>
  <c r="R328" i="18"/>
  <c r="S379" i="18"/>
  <c r="R335" i="18"/>
  <c r="T261" i="18" l="1"/>
  <c r="T17" i="18"/>
  <c r="T434" i="18"/>
  <c r="T51" i="18"/>
  <c r="S17" i="18"/>
  <c r="T670" i="18"/>
  <c r="S670" i="18"/>
  <c r="T379" i="18"/>
  <c r="R670" i="18"/>
  <c r="R379" i="18"/>
  <c r="R434" i="18"/>
  <c r="S51" i="18"/>
  <c r="R261" i="18"/>
  <c r="T328" i="18"/>
  <c r="S328" i="18"/>
  <c r="T335" i="18"/>
  <c r="S335" i="18"/>
  <c r="W434" i="18" l="1"/>
  <c r="W328" i="18"/>
  <c r="W51" i="18" l="1"/>
  <c r="W261" i="18"/>
  <c r="W379" i="18"/>
  <c r="W670" i="18"/>
  <c r="W17" i="18"/>
  <c r="W335" i="18"/>
  <c r="S235" i="18" l="1"/>
  <c r="R456" i="18"/>
  <c r="T741" i="18"/>
  <c r="S701" i="18"/>
  <c r="R16" i="18"/>
  <c r="R801" i="18"/>
  <c r="S731" i="18"/>
  <c r="R100" i="18"/>
  <c r="S387" i="18"/>
  <c r="R95" i="18"/>
  <c r="S655" i="18"/>
  <c r="R411" i="18"/>
  <c r="T875" i="18"/>
  <c r="S714" i="18"/>
  <c r="R872" i="18"/>
  <c r="R214" i="18"/>
  <c r="R775" i="18"/>
  <c r="T748" i="18"/>
  <c r="T813" i="18"/>
  <c r="T110" i="18"/>
  <c r="S240" i="18"/>
  <c r="T230" i="18"/>
  <c r="R342" i="18"/>
  <c r="T692" i="18"/>
  <c r="R116" i="18"/>
  <c r="R269" i="18"/>
  <c r="R681" i="18"/>
  <c r="T540" i="18"/>
  <c r="R376" i="18"/>
  <c r="S459" i="18"/>
  <c r="R341" i="18"/>
  <c r="R485" i="18"/>
  <c r="R289" i="18"/>
  <c r="S355" i="18"/>
  <c r="R54" i="18"/>
  <c r="R633" i="18"/>
  <c r="S639" i="18"/>
  <c r="R754" i="18"/>
  <c r="S172" i="18"/>
  <c r="R602" i="18"/>
  <c r="S504" i="18"/>
  <c r="S427" i="18"/>
  <c r="R182" i="18"/>
  <c r="S781" i="18"/>
  <c r="R522" i="18"/>
  <c r="R523" i="18"/>
  <c r="S286" i="18"/>
  <c r="S500" i="18"/>
  <c r="S162" i="18"/>
  <c r="S158" i="18"/>
  <c r="S558" i="18"/>
  <c r="S264" i="18"/>
  <c r="S747" i="18"/>
  <c r="S165" i="18"/>
  <c r="S457" i="18"/>
  <c r="S796" i="18"/>
  <c r="S491" i="18"/>
  <c r="S417" i="18"/>
  <c r="S628" i="18"/>
  <c r="S539" i="18"/>
  <c r="S541" i="18"/>
  <c r="S145" i="18"/>
  <c r="S201" i="18"/>
  <c r="S38" i="18"/>
  <c r="S573" i="18"/>
  <c r="S604" i="18"/>
  <c r="S217" i="18"/>
  <c r="S621" i="18"/>
  <c r="S125" i="18"/>
  <c r="S944" i="18"/>
  <c r="T585" i="18"/>
  <c r="S372" i="18"/>
  <c r="S497" i="18"/>
  <c r="T521" i="18"/>
  <c r="S698" i="18"/>
  <c r="S407" i="18"/>
  <c r="S657" i="18"/>
  <c r="S137" i="18"/>
  <c r="S489" i="18"/>
  <c r="T599" i="18"/>
  <c r="S227" i="18"/>
  <c r="S770" i="18"/>
  <c r="T597" i="18"/>
  <c r="S648" i="18"/>
  <c r="S685" i="18"/>
  <c r="S734" i="18"/>
  <c r="S800" i="18"/>
  <c r="S799" i="18"/>
  <c r="R464" i="18"/>
  <c r="S598" i="18"/>
  <c r="T106" i="18"/>
  <c r="S333" i="18"/>
  <c r="R899" i="18"/>
  <c r="S57" i="18"/>
  <c r="T60" i="18"/>
  <c r="S184" i="18"/>
  <c r="R661" i="18"/>
  <c r="S755" i="18"/>
  <c r="S406" i="18"/>
  <c r="S929" i="18"/>
  <c r="S506" i="18"/>
  <c r="R68" i="18"/>
  <c r="S67" i="18"/>
  <c r="T751" i="18"/>
  <c r="S553" i="18"/>
  <c r="R889" i="18"/>
  <c r="S667" i="18"/>
  <c r="T149" i="18"/>
  <c r="S73" i="18"/>
  <c r="R8" i="18"/>
  <c r="S189" i="18"/>
  <c r="S723" i="18"/>
  <c r="S131" i="18"/>
  <c r="S200" i="18"/>
  <c r="R178" i="18"/>
  <c r="S690" i="18"/>
  <c r="T703" i="18"/>
  <c r="S170" i="18"/>
  <c r="R299" i="18"/>
  <c r="S441" i="18"/>
  <c r="T580" i="18"/>
  <c r="S774" i="18"/>
  <c r="R704" i="18"/>
  <c r="S481" i="18"/>
  <c r="S343" i="18"/>
  <c r="S769" i="18"/>
  <c r="R160" i="18"/>
  <c r="S474" i="18"/>
  <c r="T550" i="18"/>
  <c r="S686" i="18"/>
  <c r="R607" i="18"/>
  <c r="S511" i="18"/>
  <c r="T557" i="18"/>
  <c r="S81" i="18"/>
  <c r="R584" i="18"/>
  <c r="S895" i="18"/>
  <c r="S212" i="18"/>
  <c r="R635" i="18"/>
  <c r="S674" i="18"/>
  <c r="S385" i="18"/>
  <c r="R762" i="18"/>
  <c r="R655" i="18" l="1"/>
  <c r="R429" i="18"/>
  <c r="R798" i="18"/>
  <c r="T798" i="18"/>
  <c r="R589" i="18"/>
  <c r="R714" i="18"/>
  <c r="S798" i="18"/>
  <c r="R359" i="18"/>
  <c r="T780" i="18"/>
  <c r="S214" i="18"/>
  <c r="S100" i="18"/>
  <c r="T35" i="18"/>
  <c r="R240" i="18"/>
  <c r="S359" i="18"/>
  <c r="R741" i="18"/>
  <c r="S342" i="18"/>
  <c r="T429" i="18"/>
  <c r="S429" i="18"/>
  <c r="T695" i="18"/>
  <c r="T714" i="18"/>
  <c r="T589" i="18"/>
  <c r="S695" i="18"/>
  <c r="T359" i="18"/>
  <c r="T716" i="18"/>
  <c r="R235" i="18"/>
  <c r="T701" i="18"/>
  <c r="R781" i="18"/>
  <c r="S5" i="18"/>
  <c r="S589" i="18"/>
  <c r="T5" i="18"/>
  <c r="S269" i="18"/>
  <c r="T192" i="18"/>
  <c r="R737" i="18"/>
  <c r="T655" i="18"/>
  <c r="T66" i="18"/>
  <c r="S16" i="18"/>
  <c r="R66" i="18"/>
  <c r="S456" i="18"/>
  <c r="T475" i="18"/>
  <c r="R139" i="18"/>
  <c r="T269" i="18"/>
  <c r="S775" i="18"/>
  <c r="T801" i="18"/>
  <c r="T775" i="18"/>
  <c r="T731" i="18"/>
  <c r="T16" i="18"/>
  <c r="S916" i="18"/>
  <c r="T916" i="18"/>
  <c r="R757" i="18"/>
  <c r="T757" i="18"/>
  <c r="R804" i="18"/>
  <c r="S804" i="18"/>
  <c r="T214" i="18"/>
  <c r="T349" i="18"/>
  <c r="S349" i="18"/>
  <c r="S875" i="18"/>
  <c r="R875" i="18"/>
  <c r="R387" i="18"/>
  <c r="S186" i="18"/>
  <c r="T552" i="18"/>
  <c r="S552" i="18"/>
  <c r="R717" i="18"/>
  <c r="S717" i="18"/>
  <c r="R35" i="18"/>
  <c r="S35" i="18"/>
  <c r="R254" i="18"/>
  <c r="T804" i="18"/>
  <c r="S192" i="18"/>
  <c r="R192" i="18"/>
  <c r="T433" i="18"/>
  <c r="R695" i="18"/>
  <c r="R5" i="18"/>
  <c r="S340" i="18"/>
  <c r="T456" i="18"/>
  <c r="T872" i="18"/>
  <c r="S872" i="18"/>
  <c r="T681" i="18"/>
  <c r="T100" i="18"/>
  <c r="R731" i="18"/>
  <c r="T340" i="18"/>
  <c r="R499" i="18"/>
  <c r="S512" i="18"/>
  <c r="T512" i="18"/>
  <c r="R512" i="18"/>
  <c r="S31" i="18"/>
  <c r="T797" i="18"/>
  <c r="S139" i="18"/>
  <c r="T139" i="18"/>
  <c r="S344" i="18"/>
  <c r="T344" i="18"/>
  <c r="R344" i="18"/>
  <c r="T237" i="18"/>
  <c r="T634" i="18"/>
  <c r="S634" i="18"/>
  <c r="T746" i="18"/>
  <c r="S746" i="18"/>
  <c r="R23" i="18"/>
  <c r="R540" i="18"/>
  <c r="T802" i="18"/>
  <c r="R340" i="18"/>
  <c r="T116" i="18"/>
  <c r="S116" i="18"/>
  <c r="T266" i="18"/>
  <c r="T235" i="18"/>
  <c r="T411" i="18"/>
  <c r="S411" i="18"/>
  <c r="S95" i="18"/>
  <c r="S692" i="18"/>
  <c r="T186" i="18"/>
  <c r="R493" i="18"/>
  <c r="T717" i="18"/>
  <c r="R701" i="18"/>
  <c r="R12" i="18"/>
  <c r="R746" i="18"/>
  <c r="S248" i="18"/>
  <c r="R349" i="18"/>
  <c r="R577" i="18"/>
  <c r="T577" i="18"/>
  <c r="S577" i="18"/>
  <c r="T95" i="18"/>
  <c r="R552" i="18"/>
  <c r="T493" i="18"/>
  <c r="S716" i="18"/>
  <c r="S493" i="18"/>
  <c r="S741" i="18"/>
  <c r="T710" i="18"/>
  <c r="S801" i="18"/>
  <c r="S66" i="18"/>
  <c r="R716" i="18"/>
  <c r="R916" i="18"/>
  <c r="S12" i="18"/>
  <c r="T12" i="18"/>
  <c r="R780" i="18"/>
  <c r="T124" i="18"/>
  <c r="T342" i="18"/>
  <c r="T240" i="18"/>
  <c r="S432" i="18"/>
  <c r="S623" i="18"/>
  <c r="R623" i="18"/>
  <c r="S955" i="18"/>
  <c r="T955" i="18"/>
  <c r="R813" i="18"/>
  <c r="S813" i="18"/>
  <c r="R248" i="18"/>
  <c r="T248" i="18"/>
  <c r="S254" i="18"/>
  <c r="T254" i="18"/>
  <c r="S737" i="18"/>
  <c r="T737" i="18"/>
  <c r="R186" i="18"/>
  <c r="T387" i="18"/>
  <c r="S780" i="18"/>
  <c r="S124" i="18"/>
  <c r="R124" i="18"/>
  <c r="R692" i="18"/>
  <c r="R230" i="18"/>
  <c r="S757" i="18"/>
  <c r="R266" i="18"/>
  <c r="S266" i="18"/>
  <c r="R748" i="18"/>
  <c r="R710" i="18"/>
  <c r="S710" i="18"/>
  <c r="T432" i="18"/>
  <c r="T623" i="18"/>
  <c r="R432" i="18"/>
  <c r="R955" i="18"/>
  <c r="R237" i="18"/>
  <c r="R797" i="18"/>
  <c r="R433" i="18"/>
  <c r="S433" i="18"/>
  <c r="S681" i="18"/>
  <c r="R802" i="18"/>
  <c r="S802" i="18"/>
  <c r="R634" i="18"/>
  <c r="S110" i="18"/>
  <c r="R110" i="18"/>
  <c r="S230" i="18"/>
  <c r="S748" i="18"/>
  <c r="S540" i="18"/>
  <c r="S797" i="18"/>
  <c r="T284" i="18"/>
  <c r="T31" i="18"/>
  <c r="S499" i="18"/>
  <c r="R475" i="18"/>
  <c r="S44" i="18"/>
  <c r="R44" i="18"/>
  <c r="T23" i="18"/>
  <c r="R31" i="18"/>
  <c r="T44" i="18"/>
  <c r="T499" i="18"/>
  <c r="S237" i="18"/>
  <c r="T485" i="18"/>
  <c r="S475" i="18"/>
  <c r="T376" i="18"/>
  <c r="T341" i="18"/>
  <c r="T459" i="18"/>
  <c r="S23" i="18"/>
  <c r="S284" i="18"/>
  <c r="R284" i="18"/>
  <c r="S485" i="18"/>
  <c r="S376" i="18"/>
  <c r="T754" i="18"/>
  <c r="R459" i="18"/>
  <c r="S341" i="18"/>
  <c r="T289" i="18"/>
  <c r="T54" i="18"/>
  <c r="T355" i="18"/>
  <c r="R639" i="18"/>
  <c r="T639" i="18"/>
  <c r="S54" i="18"/>
  <c r="S289" i="18"/>
  <c r="R355" i="18"/>
  <c r="S602" i="18"/>
  <c r="T172" i="18"/>
  <c r="T633" i="18"/>
  <c r="S633" i="18"/>
  <c r="T602" i="18"/>
  <c r="R735" i="18"/>
  <c r="R172" i="18"/>
  <c r="S754" i="18"/>
  <c r="T427" i="18"/>
  <c r="R427" i="18"/>
  <c r="T504" i="18"/>
  <c r="R504" i="18"/>
  <c r="T781" i="18"/>
  <c r="T523" i="18"/>
  <c r="T182" i="18"/>
  <c r="S523" i="18"/>
  <c r="S735" i="18"/>
  <c r="T735" i="18"/>
  <c r="S182" i="18"/>
  <c r="T522" i="18"/>
  <c r="S522" i="18"/>
  <c r="T515" i="18"/>
  <c r="S515" i="18"/>
  <c r="T290" i="18"/>
  <c r="S290" i="18"/>
  <c r="T130" i="18"/>
  <c r="S130" i="18"/>
  <c r="T724" i="18"/>
  <c r="S724" i="18"/>
  <c r="T654" i="18"/>
  <c r="S654" i="18"/>
  <c r="T59" i="18"/>
  <c r="S59" i="18"/>
  <c r="T196" i="18"/>
  <c r="S196" i="18"/>
  <c r="T918" i="18"/>
  <c r="S918" i="18"/>
  <c r="T92" i="18"/>
  <c r="S92" i="18"/>
  <c r="T608" i="18"/>
  <c r="S608" i="18"/>
  <c r="T311" i="18"/>
  <c r="S311" i="18"/>
  <c r="T300" i="18"/>
  <c r="S300" i="18"/>
  <c r="T742" i="18"/>
  <c r="S742" i="18"/>
  <c r="T524" i="18"/>
  <c r="S524" i="18"/>
  <c r="T935" i="18"/>
  <c r="S935" i="18"/>
  <c r="T902" i="18"/>
  <c r="S902" i="18"/>
  <c r="T694" i="18"/>
  <c r="S694" i="18"/>
  <c r="T637" i="18"/>
  <c r="S637" i="18"/>
  <c r="T136" i="18"/>
  <c r="S136" i="18"/>
  <c r="T779" i="18"/>
  <c r="S779" i="18"/>
  <c r="T167" i="18"/>
  <c r="S167" i="18"/>
  <c r="T422" i="18"/>
  <c r="S422" i="18"/>
  <c r="T29" i="18"/>
  <c r="S29" i="18"/>
  <c r="T455" i="18"/>
  <c r="S455" i="18"/>
  <c r="T782" i="18"/>
  <c r="S782" i="18"/>
  <c r="T760" i="18"/>
  <c r="S760" i="18"/>
  <c r="T808" i="18"/>
  <c r="S808" i="18"/>
  <c r="T672" i="18"/>
  <c r="S672" i="18"/>
  <c r="T320" i="18"/>
  <c r="S320" i="18"/>
  <c r="T922" i="18"/>
  <c r="S922" i="18"/>
  <c r="T55" i="18"/>
  <c r="S55" i="18"/>
  <c r="T274" i="18"/>
  <c r="S274" i="18"/>
  <c r="T41" i="18"/>
  <c r="S41" i="18"/>
  <c r="T531" i="18"/>
  <c r="S531" i="18"/>
  <c r="T253" i="18"/>
  <c r="S253" i="18"/>
  <c r="T784" i="18"/>
  <c r="S784" i="18"/>
  <c r="T43" i="18"/>
  <c r="S43" i="18"/>
  <c r="T923" i="18"/>
  <c r="S923" i="18"/>
  <c r="T579" i="18"/>
  <c r="S579" i="18"/>
  <c r="T953" i="18"/>
  <c r="S953" i="18"/>
  <c r="T102" i="18"/>
  <c r="S102" i="18"/>
  <c r="T904" i="18"/>
  <c r="S904" i="18"/>
  <c r="T117" i="18"/>
  <c r="S117" i="18"/>
  <c r="T234" i="18"/>
  <c r="S234" i="18"/>
  <c r="T803" i="18"/>
  <c r="S803" i="18"/>
  <c r="T296" i="18"/>
  <c r="S296" i="18"/>
  <c r="T322" i="18"/>
  <c r="S322" i="18"/>
  <c r="T675" i="18"/>
  <c r="S675" i="18"/>
  <c r="T374" i="18"/>
  <c r="S374" i="18"/>
  <c r="T282" i="18"/>
  <c r="S282" i="18"/>
  <c r="T414" i="18"/>
  <c r="S414" i="18"/>
  <c r="T373" i="18"/>
  <c r="S373" i="18"/>
  <c r="T213" i="18"/>
  <c r="S213" i="18"/>
  <c r="T426" i="18"/>
  <c r="S426" i="18"/>
  <c r="T321" i="18"/>
  <c r="S321" i="18"/>
  <c r="T353" i="18"/>
  <c r="S353" i="18"/>
  <c r="T529" i="18"/>
  <c r="S529" i="18"/>
  <c r="T915" i="18"/>
  <c r="S915" i="18"/>
  <c r="T449" i="18"/>
  <c r="S449" i="18"/>
  <c r="T479" i="18"/>
  <c r="S479" i="18"/>
  <c r="T642" i="18"/>
  <c r="S642" i="18"/>
  <c r="T442" i="18"/>
  <c r="S442" i="18"/>
  <c r="T498" i="18"/>
  <c r="S498" i="18"/>
  <c r="T22" i="18"/>
  <c r="S22" i="18"/>
  <c r="T239" i="18"/>
  <c r="S239" i="18"/>
  <c r="T743" i="18"/>
  <c r="S743" i="18"/>
  <c r="T80" i="18"/>
  <c r="S80" i="18"/>
  <c r="T216" i="18"/>
  <c r="S216" i="18"/>
  <c r="T898" i="18"/>
  <c r="S898" i="18"/>
  <c r="T593" i="18"/>
  <c r="S593" i="18"/>
  <c r="T688" i="18"/>
  <c r="S688" i="18"/>
  <c r="T360" i="18"/>
  <c r="S360" i="18"/>
  <c r="T3" i="18"/>
  <c r="S3" i="18"/>
  <c r="T756" i="18"/>
  <c r="S756" i="18"/>
  <c r="T767" i="18"/>
  <c r="S767" i="18"/>
  <c r="T656" i="18"/>
  <c r="S656" i="18"/>
  <c r="T267" i="18"/>
  <c r="S267" i="18"/>
  <c r="T99" i="18"/>
  <c r="S99" i="18"/>
  <c r="T326" i="18"/>
  <c r="S326" i="18"/>
  <c r="T909" i="18"/>
  <c r="S909" i="18"/>
  <c r="T453" i="18"/>
  <c r="S453" i="18"/>
  <c r="T477" i="18"/>
  <c r="S477" i="18"/>
  <c r="T222" i="18"/>
  <c r="S222" i="18"/>
  <c r="T45" i="18"/>
  <c r="S45" i="18"/>
  <c r="T480" i="18"/>
  <c r="S480" i="18"/>
  <c r="T294" i="18"/>
  <c r="S294" i="18"/>
  <c r="T392" i="18"/>
  <c r="S392" i="18"/>
  <c r="T658" i="18"/>
  <c r="S658" i="18"/>
  <c r="T319" i="18"/>
  <c r="S319" i="18"/>
  <c r="T683" i="18"/>
  <c r="S683" i="18"/>
  <c r="T631" i="18"/>
  <c r="S631" i="18"/>
  <c r="T283" i="18"/>
  <c r="S283" i="18"/>
  <c r="T310" i="18"/>
  <c r="S310" i="18"/>
  <c r="T440" i="18"/>
  <c r="S440" i="18"/>
  <c r="T864" i="18"/>
  <c r="S864" i="18"/>
  <c r="T644" i="18"/>
  <c r="S644" i="18"/>
  <c r="T892" i="18"/>
  <c r="S892" i="18"/>
  <c r="T98" i="18"/>
  <c r="S98" i="18"/>
  <c r="T629" i="18"/>
  <c r="S629" i="18"/>
  <c r="T413" i="18"/>
  <c r="S413" i="18"/>
  <c r="T79" i="18"/>
  <c r="S79" i="18"/>
  <c r="T252" i="18"/>
  <c r="S252" i="18"/>
  <c r="S4" i="18"/>
  <c r="T4" i="18"/>
  <c r="T346" i="18"/>
  <c r="S346" i="18"/>
  <c r="T932" i="18"/>
  <c r="S932" i="18"/>
  <c r="T619" i="18"/>
  <c r="S619" i="18"/>
  <c r="T897" i="18"/>
  <c r="S897" i="18"/>
  <c r="T91" i="18"/>
  <c r="S91" i="18"/>
  <c r="S238" i="18"/>
  <c r="T238" i="18"/>
  <c r="T180" i="18"/>
  <c r="S180" i="18"/>
  <c r="S76" i="18"/>
  <c r="T697" i="18"/>
  <c r="S697" i="18"/>
  <c r="S517" i="18"/>
  <c r="T517" i="18"/>
  <c r="T78" i="18"/>
  <c r="S78" i="18"/>
  <c r="T85" i="18"/>
  <c r="S85" i="18"/>
  <c r="T6" i="18"/>
  <c r="S6" i="18"/>
  <c r="S307" i="18"/>
  <c r="T307" i="18"/>
  <c r="T298" i="18"/>
  <c r="S298" i="18"/>
  <c r="S199" i="18"/>
  <c r="T13" i="18"/>
  <c r="S13" i="18"/>
  <c r="S402" i="18"/>
  <c r="T402" i="18"/>
  <c r="T330" i="18"/>
  <c r="S330" i="18"/>
  <c r="T495" i="18"/>
  <c r="S495" i="18"/>
  <c r="T732" i="18"/>
  <c r="S732" i="18"/>
  <c r="T586" i="18"/>
  <c r="S586" i="18"/>
  <c r="T882" i="18"/>
  <c r="S882" i="18"/>
  <c r="T886" i="18"/>
  <c r="S886" i="18"/>
  <c r="T905" i="18"/>
  <c r="S905" i="18"/>
  <c r="T146" i="18"/>
  <c r="S146" i="18"/>
  <c r="T439" i="18"/>
  <c r="S439" i="18"/>
  <c r="T594" i="18"/>
  <c r="S594" i="18"/>
  <c r="T241" i="18"/>
  <c r="S241" i="18"/>
  <c r="T574" i="18"/>
  <c r="S574" i="18"/>
  <c r="T490" i="18"/>
  <c r="S490" i="18"/>
  <c r="T301" i="18"/>
  <c r="S301" i="18"/>
  <c r="T795" i="18"/>
  <c r="S795" i="18"/>
  <c r="T520" i="18"/>
  <c r="S520" i="18"/>
  <c r="T699" i="18"/>
  <c r="S699" i="18"/>
  <c r="T548" i="18"/>
  <c r="S548" i="18"/>
  <c r="T36" i="18"/>
  <c r="S36" i="18"/>
  <c r="T503" i="18"/>
  <c r="S503" i="18"/>
  <c r="T410" i="18"/>
  <c r="S410" i="18"/>
  <c r="T70" i="18"/>
  <c r="S70" i="18"/>
  <c r="R443" i="18"/>
  <c r="R211" i="18"/>
  <c r="R884" i="18"/>
  <c r="R161" i="18"/>
  <c r="R295" i="18"/>
  <c r="R542" i="18"/>
  <c r="R232" i="18"/>
  <c r="R535" i="18"/>
  <c r="R557" i="18"/>
  <c r="R409" i="18"/>
  <c r="R505" i="18"/>
  <c r="R550" i="18"/>
  <c r="R93" i="18"/>
  <c r="R242" i="18"/>
  <c r="R789" i="18"/>
  <c r="R260" i="18"/>
  <c r="R581" i="18"/>
  <c r="R651" i="18"/>
  <c r="R143" i="18"/>
  <c r="R677" i="18"/>
  <c r="R712" i="18"/>
  <c r="R660" i="18"/>
  <c r="R215" i="18"/>
  <c r="R680" i="18"/>
  <c r="R876" i="18"/>
  <c r="R618" i="18"/>
  <c r="R551" i="18"/>
  <c r="R566" i="18"/>
  <c r="R30" i="18"/>
  <c r="R671" i="18"/>
  <c r="R687" i="18"/>
  <c r="R756" i="18"/>
  <c r="R99" i="18"/>
  <c r="R477" i="18"/>
  <c r="R294" i="18"/>
  <c r="R683" i="18"/>
  <c r="R440" i="18"/>
  <c r="R98" i="18"/>
  <c r="R252" i="18"/>
  <c r="R619" i="18"/>
  <c r="R180" i="18"/>
  <c r="R78" i="18"/>
  <c r="R298" i="18"/>
  <c r="R330" i="18"/>
  <c r="R882" i="18"/>
  <c r="R439" i="18"/>
  <c r="R490" i="18"/>
  <c r="R699" i="18"/>
  <c r="R410" i="18"/>
  <c r="T542" i="18"/>
  <c r="T555" i="18"/>
  <c r="T682" i="18"/>
  <c r="T403" i="18"/>
  <c r="T811" i="18"/>
  <c r="T187" i="18"/>
  <c r="T604" i="18"/>
  <c r="T317" i="18"/>
  <c r="S317" i="18"/>
  <c r="T715" i="18"/>
  <c r="S715" i="18"/>
  <c r="T280" i="18"/>
  <c r="S280" i="18"/>
  <c r="T48" i="18"/>
  <c r="S48" i="18"/>
  <c r="T793" i="18"/>
  <c r="S793" i="18"/>
  <c r="T251" i="18"/>
  <c r="S251" i="18"/>
  <c r="T761" i="18"/>
  <c r="S761" i="18"/>
  <c r="T860" i="18"/>
  <c r="S860" i="18"/>
  <c r="T869" i="18"/>
  <c r="S869" i="18"/>
  <c r="T263" i="18"/>
  <c r="S263" i="18"/>
  <c r="T516" i="18"/>
  <c r="S516" i="18"/>
  <c r="T18" i="18"/>
  <c r="S18" i="18"/>
  <c r="T668" i="18"/>
  <c r="S668" i="18"/>
  <c r="T885" i="18"/>
  <c r="S885" i="18"/>
  <c r="T141" i="18"/>
  <c r="S141" i="18"/>
  <c r="T569" i="18"/>
  <c r="S569" i="18"/>
  <c r="T271" i="18"/>
  <c r="S271" i="18"/>
  <c r="T666" i="18"/>
  <c r="S666" i="18"/>
  <c r="T861" i="18"/>
  <c r="S861" i="18"/>
  <c r="T789" i="18"/>
  <c r="S789" i="18"/>
  <c r="T496" i="18"/>
  <c r="S496" i="18"/>
  <c r="T260" i="18"/>
  <c r="S260" i="18"/>
  <c r="T365" i="18"/>
  <c r="S365" i="18"/>
  <c r="T581" i="18"/>
  <c r="S581" i="18"/>
  <c r="T221" i="18"/>
  <c r="S221" i="18"/>
  <c r="T704" i="18"/>
  <c r="S704" i="18"/>
  <c r="T763" i="18"/>
  <c r="S763" i="18"/>
  <c r="T651" i="18"/>
  <c r="S651" i="18"/>
  <c r="T357" i="18"/>
  <c r="S357" i="18"/>
  <c r="T299" i="18"/>
  <c r="S299" i="18"/>
  <c r="T166" i="18"/>
  <c r="S166" i="18"/>
  <c r="T143" i="18"/>
  <c r="S143" i="18"/>
  <c r="T156" i="18"/>
  <c r="S156" i="18"/>
  <c r="T178" i="18"/>
  <c r="S178" i="18"/>
  <c r="T759" i="18"/>
  <c r="S759" i="18"/>
  <c r="T677" i="18"/>
  <c r="S677" i="18"/>
  <c r="T896" i="18"/>
  <c r="S896" i="18"/>
  <c r="T712" i="18"/>
  <c r="S712" i="18"/>
  <c r="T336" i="18"/>
  <c r="S336" i="18"/>
  <c r="T660" i="18"/>
  <c r="S660" i="18"/>
  <c r="T96" i="18"/>
  <c r="S96" i="18"/>
  <c r="T8" i="18"/>
  <c r="S8" i="18"/>
  <c r="T412" i="18"/>
  <c r="S412" i="18"/>
  <c r="T215" i="18"/>
  <c r="S215" i="18"/>
  <c r="T268" i="18"/>
  <c r="S268" i="18"/>
  <c r="T889" i="18"/>
  <c r="S889" i="18"/>
  <c r="T632" i="18"/>
  <c r="S632" i="18"/>
  <c r="T680" i="18"/>
  <c r="S680" i="18"/>
  <c r="T115" i="18"/>
  <c r="S115" i="18"/>
  <c r="T68" i="18"/>
  <c r="S68" i="18"/>
  <c r="T752" i="18"/>
  <c r="S752" i="18"/>
  <c r="T876" i="18"/>
  <c r="S876" i="18"/>
  <c r="T181" i="18"/>
  <c r="S181" i="18"/>
  <c r="T618" i="18"/>
  <c r="S618" i="18"/>
  <c r="T691" i="18"/>
  <c r="S691" i="18"/>
  <c r="T551" i="18"/>
  <c r="S551" i="18"/>
  <c r="T917" i="18"/>
  <c r="S917" i="18"/>
  <c r="T661" i="18"/>
  <c r="S661" i="18"/>
  <c r="T313" i="18"/>
  <c r="S313" i="18"/>
  <c r="T566" i="18"/>
  <c r="S566" i="18"/>
  <c r="T518" i="18"/>
  <c r="S518" i="18"/>
  <c r="T899" i="18"/>
  <c r="S899" i="18"/>
  <c r="T348" i="18"/>
  <c r="S348" i="18"/>
  <c r="T30" i="18"/>
  <c r="S30" i="18"/>
  <c r="T164" i="18"/>
  <c r="S164" i="18"/>
  <c r="T464" i="18"/>
  <c r="S464" i="18"/>
  <c r="T97" i="18"/>
  <c r="S97" i="18"/>
  <c r="T671" i="18"/>
  <c r="S671" i="18"/>
  <c r="T316" i="18"/>
  <c r="S316" i="18"/>
  <c r="T687" i="18"/>
  <c r="S687" i="18"/>
  <c r="T866" i="18"/>
  <c r="R866" i="18"/>
  <c r="S866" i="18"/>
  <c r="T352" i="18"/>
  <c r="R352" i="18"/>
  <c r="S352" i="18"/>
  <c r="T273" i="18"/>
  <c r="R273" i="18"/>
  <c r="S273" i="18"/>
  <c r="T278" i="18"/>
  <c r="R278" i="18"/>
  <c r="S278" i="18"/>
  <c r="T547" i="18"/>
  <c r="R547" i="18"/>
  <c r="S547" i="18"/>
  <c r="T563" i="18"/>
  <c r="R563" i="18"/>
  <c r="S563" i="18"/>
  <c r="T56" i="18"/>
  <c r="R56" i="18"/>
  <c r="S56" i="18"/>
  <c r="T467" i="18"/>
  <c r="R467" i="18"/>
  <c r="S467" i="18"/>
  <c r="T383" i="18"/>
  <c r="R383" i="18"/>
  <c r="S383" i="18"/>
  <c r="T728" i="18"/>
  <c r="R728" i="18"/>
  <c r="S728" i="18"/>
  <c r="T9" i="18"/>
  <c r="R9" i="18"/>
  <c r="S9" i="18"/>
  <c r="T226" i="18"/>
  <c r="R226" i="18"/>
  <c r="S226" i="18"/>
  <c r="T62" i="18"/>
  <c r="R62" i="18"/>
  <c r="S62" i="18"/>
  <c r="T327" i="18"/>
  <c r="R327" i="18"/>
  <c r="S327" i="18"/>
  <c r="T171" i="18"/>
  <c r="R171" i="18"/>
  <c r="S171" i="18"/>
  <c r="T228" i="18"/>
  <c r="R228" i="18"/>
  <c r="S228" i="18"/>
  <c r="T928" i="18"/>
  <c r="R928" i="18"/>
  <c r="S928" i="18"/>
  <c r="T863" i="18"/>
  <c r="R863" i="18"/>
  <c r="S863" i="18"/>
  <c r="T40" i="18"/>
  <c r="R40" i="18"/>
  <c r="S40" i="18"/>
  <c r="T468" i="18"/>
  <c r="R468" i="18"/>
  <c r="S468" i="18"/>
  <c r="T305" i="18"/>
  <c r="R305" i="18"/>
  <c r="S305" i="18"/>
  <c r="T363" i="18"/>
  <c r="R363" i="18"/>
  <c r="S363" i="18"/>
  <c r="T777" i="18"/>
  <c r="R777" i="18"/>
  <c r="S777" i="18"/>
  <c r="T7" i="18"/>
  <c r="R7" i="18"/>
  <c r="S7" i="18"/>
  <c r="T466" i="18"/>
  <c r="R466" i="18"/>
  <c r="S466" i="18"/>
  <c r="T805" i="18"/>
  <c r="R805" i="18"/>
  <c r="S805" i="18"/>
  <c r="T700" i="18"/>
  <c r="R700" i="18"/>
  <c r="S700" i="18"/>
  <c r="T893" i="18"/>
  <c r="R893" i="18"/>
  <c r="S893" i="18"/>
  <c r="T119" i="18"/>
  <c r="R119" i="18"/>
  <c r="S119" i="18"/>
  <c r="T77" i="18"/>
  <c r="R77" i="18"/>
  <c r="S77" i="18"/>
  <c r="T129" i="18"/>
  <c r="R129" i="18"/>
  <c r="S129" i="18"/>
  <c r="T291" i="18"/>
  <c r="R291" i="18"/>
  <c r="S291" i="18"/>
  <c r="T256" i="18"/>
  <c r="R256" i="18"/>
  <c r="S256" i="18"/>
  <c r="T20" i="18"/>
  <c r="R20" i="18"/>
  <c r="S20" i="18"/>
  <c r="T739" i="18"/>
  <c r="R739" i="18"/>
  <c r="S739" i="18"/>
  <c r="T142" i="18"/>
  <c r="R142" i="18"/>
  <c r="S142" i="18"/>
  <c r="T600" i="18"/>
  <c r="R600" i="18"/>
  <c r="S600" i="18"/>
  <c r="T87" i="18"/>
  <c r="R87" i="18"/>
  <c r="S87" i="18"/>
  <c r="T209" i="18"/>
  <c r="R209" i="18"/>
  <c r="S209" i="18"/>
  <c r="T890" i="18"/>
  <c r="R890" i="18"/>
  <c r="S890" i="18"/>
  <c r="T919" i="18"/>
  <c r="R919" i="18"/>
  <c r="S919" i="18"/>
  <c r="T933" i="18"/>
  <c r="R933" i="18"/>
  <c r="S933" i="18"/>
  <c r="T956" i="18"/>
  <c r="R956" i="18"/>
  <c r="S956" i="18"/>
  <c r="T367" i="18"/>
  <c r="R367" i="18"/>
  <c r="S367" i="18"/>
  <c r="T404" i="18"/>
  <c r="R404" i="18"/>
  <c r="S404" i="18"/>
  <c r="T428" i="18"/>
  <c r="R428" i="18"/>
  <c r="S428" i="18"/>
  <c r="T713" i="18"/>
  <c r="R713" i="18"/>
  <c r="S713" i="18"/>
  <c r="T880" i="18"/>
  <c r="R880" i="18"/>
  <c r="S880" i="18"/>
  <c r="T86" i="18"/>
  <c r="R86" i="18"/>
  <c r="S86" i="18"/>
  <c r="T749" i="18"/>
  <c r="R749" i="18"/>
  <c r="S749" i="18"/>
  <c r="T907" i="18"/>
  <c r="R907" i="18"/>
  <c r="S907" i="18"/>
  <c r="T733" i="18"/>
  <c r="R733" i="18"/>
  <c r="S733" i="18"/>
  <c r="T662" i="18"/>
  <c r="R662" i="18"/>
  <c r="S662" i="18"/>
  <c r="T595" i="18"/>
  <c r="R595" i="18"/>
  <c r="S595" i="18"/>
  <c r="T126" i="18"/>
  <c r="R126" i="18"/>
  <c r="S126" i="18"/>
  <c r="T617" i="18"/>
  <c r="R617" i="18"/>
  <c r="S617" i="18"/>
  <c r="T207" i="18"/>
  <c r="R207" i="18"/>
  <c r="S207" i="18"/>
  <c r="T245" i="18"/>
  <c r="R245" i="18"/>
  <c r="S245" i="18"/>
  <c r="T435" i="18"/>
  <c r="R435" i="18"/>
  <c r="S435" i="18"/>
  <c r="T224" i="18"/>
  <c r="R224" i="18"/>
  <c r="S224" i="18"/>
  <c r="T220" i="18"/>
  <c r="R220" i="18"/>
  <c r="S220" i="18"/>
  <c r="T451" i="18"/>
  <c r="R451" i="18"/>
  <c r="S451" i="18"/>
  <c r="T135" i="18"/>
  <c r="R135" i="18"/>
  <c r="S135" i="18"/>
  <c r="T738" i="18"/>
  <c r="R738" i="18"/>
  <c r="S738" i="18"/>
  <c r="T721" i="18"/>
  <c r="R721" i="18"/>
  <c r="S721" i="18"/>
  <c r="T415" i="18"/>
  <c r="R415" i="18"/>
  <c r="S415" i="18"/>
  <c r="T258" i="18"/>
  <c r="R258" i="18"/>
  <c r="S258" i="18"/>
  <c r="T679" i="18"/>
  <c r="R679" i="18"/>
  <c r="S679" i="18"/>
  <c r="T148" i="18"/>
  <c r="R148" i="18"/>
  <c r="S148" i="18"/>
  <c r="T255" i="18"/>
  <c r="R255" i="18"/>
  <c r="S255" i="18"/>
  <c r="T729" i="18"/>
  <c r="R729" i="18"/>
  <c r="S729" i="18"/>
  <c r="T229" i="18"/>
  <c r="R229" i="18"/>
  <c r="S229" i="18"/>
  <c r="T478" i="18"/>
  <c r="R478" i="18"/>
  <c r="S478" i="18"/>
  <c r="R515" i="18"/>
  <c r="R290" i="18"/>
  <c r="R130" i="18"/>
  <c r="R724" i="18"/>
  <c r="R654" i="18"/>
  <c r="R59" i="18"/>
  <c r="R196" i="18"/>
  <c r="R918" i="18"/>
  <c r="R92" i="18"/>
  <c r="R608" i="18"/>
  <c r="R311" i="18"/>
  <c r="R300" i="18"/>
  <c r="R742" i="18"/>
  <c r="R524" i="18"/>
  <c r="R935" i="18"/>
  <c r="R902" i="18"/>
  <c r="R694" i="18"/>
  <c r="R637" i="18"/>
  <c r="R136" i="18"/>
  <c r="R167" i="18"/>
  <c r="R29" i="18"/>
  <c r="R782" i="18"/>
  <c r="R808" i="18"/>
  <c r="R320" i="18"/>
  <c r="R55" i="18"/>
  <c r="R41" i="18"/>
  <c r="R253" i="18"/>
  <c r="R43" i="18"/>
  <c r="R579" i="18"/>
  <c r="R102" i="18"/>
  <c r="R117" i="18"/>
  <c r="R803" i="18"/>
  <c r="R322" i="18"/>
  <c r="R374" i="18"/>
  <c r="R414" i="18"/>
  <c r="R213" i="18"/>
  <c r="R321" i="18"/>
  <c r="R529" i="18"/>
  <c r="R449" i="18"/>
  <c r="R642" i="18"/>
  <c r="R498" i="18"/>
  <c r="R239" i="18"/>
  <c r="R80" i="18"/>
  <c r="R898" i="18"/>
  <c r="R688" i="18"/>
  <c r="R767" i="18"/>
  <c r="R326" i="18"/>
  <c r="R222" i="18"/>
  <c r="R392" i="18"/>
  <c r="R631" i="18"/>
  <c r="R864" i="18"/>
  <c r="R629" i="18"/>
  <c r="R4" i="18"/>
  <c r="R897" i="18"/>
  <c r="R76" i="18"/>
  <c r="R85" i="18"/>
  <c r="R199" i="18"/>
  <c r="R495" i="18"/>
  <c r="R886" i="18"/>
  <c r="R594" i="18"/>
  <c r="R301" i="18"/>
  <c r="R548" i="18"/>
  <c r="R70" i="18"/>
  <c r="S138" i="18"/>
  <c r="S276" i="18"/>
  <c r="T76" i="18"/>
  <c r="T431" i="18"/>
  <c r="T460" i="18"/>
  <c r="T385" i="18"/>
  <c r="T674" i="18"/>
  <c r="T509" i="18"/>
  <c r="T177" i="18"/>
  <c r="T212" i="18"/>
  <c r="T895" i="18"/>
  <c r="T308" i="18"/>
  <c r="T924" i="18"/>
  <c r="T81" i="18"/>
  <c r="T511" i="18"/>
  <c r="T709" i="18"/>
  <c r="T152" i="18"/>
  <c r="T686" i="18"/>
  <c r="T474" i="18"/>
  <c r="T689" i="18"/>
  <c r="T879" i="18"/>
  <c r="T769" i="18"/>
  <c r="R769" i="18"/>
  <c r="T138" i="18"/>
  <c r="R138" i="18"/>
  <c r="T954" i="18"/>
  <c r="R954" i="18"/>
  <c r="T532" i="18"/>
  <c r="R532" i="18"/>
  <c r="T343" i="18"/>
  <c r="R343" i="18"/>
  <c r="T481" i="18"/>
  <c r="R481" i="18"/>
  <c r="T786" i="18"/>
  <c r="R786" i="18"/>
  <c r="T446" i="18"/>
  <c r="R446" i="18"/>
  <c r="T774" i="18"/>
  <c r="R774" i="18"/>
  <c r="T441" i="18"/>
  <c r="R441" i="18"/>
  <c r="T218" i="18"/>
  <c r="R218" i="18"/>
  <c r="T526" i="18"/>
  <c r="R526" i="18"/>
  <c r="T170" i="18"/>
  <c r="R170" i="18"/>
  <c r="T690" i="18"/>
  <c r="R690" i="18"/>
  <c r="T390" i="18"/>
  <c r="R390" i="18"/>
  <c r="T123" i="18"/>
  <c r="R123" i="18"/>
  <c r="T200" i="18"/>
  <c r="R200" i="18"/>
  <c r="T131" i="18"/>
  <c r="R131" i="18"/>
  <c r="T614" i="18"/>
  <c r="R614" i="18"/>
  <c r="T659" i="18"/>
  <c r="R659" i="18"/>
  <c r="T723" i="18"/>
  <c r="R723" i="18"/>
  <c r="T189" i="18"/>
  <c r="R189" i="18"/>
  <c r="T312" i="18"/>
  <c r="R312" i="18"/>
  <c r="T613" i="18"/>
  <c r="R613" i="18"/>
  <c r="T73" i="18"/>
  <c r="R73" i="18"/>
  <c r="T667" i="18"/>
  <c r="R667" i="18"/>
  <c r="T382" i="18"/>
  <c r="R382" i="18"/>
  <c r="T951" i="18"/>
  <c r="R951" i="18"/>
  <c r="T553" i="18"/>
  <c r="R553" i="18"/>
  <c r="T67" i="18"/>
  <c r="R67" i="18"/>
  <c r="T527" i="18"/>
  <c r="R527" i="18"/>
  <c r="T369" i="18"/>
  <c r="R369" i="18"/>
  <c r="T506" i="18"/>
  <c r="R506" i="18"/>
  <c r="T929" i="18"/>
  <c r="R929" i="18"/>
  <c r="T736" i="18"/>
  <c r="R736" i="18"/>
  <c r="T718" i="18"/>
  <c r="R718" i="18"/>
  <c r="T406" i="18"/>
  <c r="R406" i="18"/>
  <c r="T755" i="18"/>
  <c r="R755" i="18"/>
  <c r="T809" i="18"/>
  <c r="R809" i="18"/>
  <c r="T173" i="18"/>
  <c r="R173" i="18"/>
  <c r="T184" i="18"/>
  <c r="R184" i="18"/>
  <c r="T57" i="18"/>
  <c r="R57" i="18"/>
  <c r="T50" i="18"/>
  <c r="R50" i="18"/>
  <c r="T42" i="18"/>
  <c r="R42" i="18"/>
  <c r="T333" i="18"/>
  <c r="R333" i="18"/>
  <c r="T598" i="18"/>
  <c r="R598" i="18"/>
  <c r="T244" i="18"/>
  <c r="R244" i="18"/>
  <c r="T785" i="18"/>
  <c r="R785" i="18"/>
  <c r="T799" i="18"/>
  <c r="R799" i="18"/>
  <c r="T800" i="18"/>
  <c r="R800" i="18"/>
  <c r="T626" i="18"/>
  <c r="R626" i="18"/>
  <c r="T610" i="18"/>
  <c r="R610" i="18"/>
  <c r="T734" i="18"/>
  <c r="R734" i="18"/>
  <c r="T685" i="18"/>
  <c r="R685" i="18"/>
  <c r="T641" i="18"/>
  <c r="R641" i="18"/>
  <c r="T910" i="18"/>
  <c r="R910" i="18"/>
  <c r="T648" i="18"/>
  <c r="R648" i="18"/>
  <c r="T770" i="18"/>
  <c r="R770" i="18"/>
  <c r="T151" i="18"/>
  <c r="R151" i="18"/>
  <c r="T445" i="18"/>
  <c r="R445" i="18"/>
  <c r="T227" i="18"/>
  <c r="R227" i="18"/>
  <c r="T489" i="18"/>
  <c r="R489" i="18"/>
  <c r="T945" i="18"/>
  <c r="R945" i="18"/>
  <c r="T109" i="18"/>
  <c r="R109" i="18"/>
  <c r="T137" i="18"/>
  <c r="R137" i="18"/>
  <c r="T276" i="18"/>
  <c r="R276" i="18"/>
  <c r="T706" i="18"/>
  <c r="R706" i="18"/>
  <c r="T783" i="18"/>
  <c r="R783" i="18"/>
  <c r="T657" i="18"/>
  <c r="R657" i="18"/>
  <c r="T407" i="18"/>
  <c r="R407" i="18"/>
  <c r="T88" i="18"/>
  <c r="R88" i="18"/>
  <c r="T118" i="18"/>
  <c r="R118" i="18"/>
  <c r="T698" i="18"/>
  <c r="R698" i="18"/>
  <c r="T497" i="18"/>
  <c r="R497" i="18"/>
  <c r="T745" i="18"/>
  <c r="R745" i="18"/>
  <c r="T609" i="18"/>
  <c r="R609" i="18"/>
  <c r="T372" i="18"/>
  <c r="R372" i="18"/>
  <c r="T944" i="18"/>
  <c r="R944" i="18"/>
  <c r="T450" i="18"/>
  <c r="R450" i="18"/>
  <c r="T758" i="18"/>
  <c r="R758" i="18"/>
  <c r="T125" i="18"/>
  <c r="R125" i="18"/>
  <c r="T621" i="18"/>
  <c r="R621" i="18"/>
  <c r="T64" i="18"/>
  <c r="R64" i="18"/>
  <c r="T52" i="18"/>
  <c r="R52" i="18"/>
  <c r="T217" i="18"/>
  <c r="R217" i="18"/>
  <c r="R604" i="18"/>
  <c r="T425" i="18"/>
  <c r="R425" i="18"/>
  <c r="T653" i="18"/>
  <c r="R653" i="18"/>
  <c r="T573" i="18"/>
  <c r="R573" i="18"/>
  <c r="T38" i="18"/>
  <c r="R38" i="18"/>
  <c r="T624" i="18"/>
  <c r="R624" i="18"/>
  <c r="T937" i="18"/>
  <c r="R937" i="18"/>
  <c r="T201" i="18"/>
  <c r="R201" i="18"/>
  <c r="T145" i="18"/>
  <c r="R145" i="18"/>
  <c r="T2" i="18"/>
  <c r="R2" i="18"/>
  <c r="T386" i="18"/>
  <c r="R386" i="18"/>
  <c r="T541" i="18"/>
  <c r="R541" i="18"/>
  <c r="T539" i="18"/>
  <c r="R539" i="18"/>
  <c r="T108" i="18"/>
  <c r="R108" i="18"/>
  <c r="T730" i="18"/>
  <c r="R730" i="18"/>
  <c r="T628" i="18"/>
  <c r="R628" i="18"/>
  <c r="T417" i="18"/>
  <c r="R417" i="18"/>
  <c r="T473" i="18"/>
  <c r="R473" i="18"/>
  <c r="T380" i="18"/>
  <c r="R380" i="18"/>
  <c r="T491" i="18"/>
  <c r="R491" i="18"/>
  <c r="T796" i="18"/>
  <c r="R796" i="18"/>
  <c r="T773" i="18"/>
  <c r="R773" i="18"/>
  <c r="T931" i="18"/>
  <c r="R931" i="18"/>
  <c r="T457" i="18"/>
  <c r="R457" i="18"/>
  <c r="T165" i="18"/>
  <c r="R165" i="18"/>
  <c r="T519" i="18"/>
  <c r="R519" i="18"/>
  <c r="T719" i="18"/>
  <c r="R719" i="18"/>
  <c r="T747" i="18"/>
  <c r="R747" i="18"/>
  <c r="T264" i="18"/>
  <c r="R264" i="18"/>
  <c r="T90" i="18"/>
  <c r="R90" i="18"/>
  <c r="T304" i="18"/>
  <c r="R304" i="18"/>
  <c r="T558" i="18"/>
  <c r="R558" i="18"/>
  <c r="T158" i="18"/>
  <c r="R158" i="18"/>
  <c r="T448" i="18"/>
  <c r="R448" i="18"/>
  <c r="T940" i="18"/>
  <c r="R940" i="18"/>
  <c r="T162" i="18"/>
  <c r="R162" i="18"/>
  <c r="T500" i="18"/>
  <c r="R500" i="18"/>
  <c r="T452" i="18"/>
  <c r="R452" i="18"/>
  <c r="T362" i="18"/>
  <c r="R362" i="18"/>
  <c r="T286" i="18"/>
  <c r="R286" i="18"/>
  <c r="R317" i="18"/>
  <c r="R715" i="18"/>
  <c r="R280" i="18"/>
  <c r="R48" i="18"/>
  <c r="R793" i="18"/>
  <c r="R251" i="18"/>
  <c r="R761" i="18"/>
  <c r="R860" i="18"/>
  <c r="R869" i="18"/>
  <c r="R263" i="18"/>
  <c r="R516" i="18"/>
  <c r="R18" i="18"/>
  <c r="R668" i="18"/>
  <c r="R885" i="18"/>
  <c r="R141" i="18"/>
  <c r="R569" i="18"/>
  <c r="R271" i="18"/>
  <c r="R666" i="18"/>
  <c r="R861" i="18"/>
  <c r="R496" i="18"/>
  <c r="R365" i="18"/>
  <c r="R221" i="18"/>
  <c r="R763" i="18"/>
  <c r="R357" i="18"/>
  <c r="R166" i="18"/>
  <c r="R156" i="18"/>
  <c r="R759" i="18"/>
  <c r="R896" i="18"/>
  <c r="R336" i="18"/>
  <c r="R96" i="18"/>
  <c r="R412" i="18"/>
  <c r="R268" i="18"/>
  <c r="R632" i="18"/>
  <c r="R115" i="18"/>
  <c r="R752" i="18"/>
  <c r="R181" i="18"/>
  <c r="R691" i="18"/>
  <c r="R917" i="18"/>
  <c r="R313" i="18"/>
  <c r="R518" i="18"/>
  <c r="R348" i="18"/>
  <c r="R164" i="18"/>
  <c r="R97" i="18"/>
  <c r="R316" i="18"/>
  <c r="R360" i="18"/>
  <c r="R656" i="18"/>
  <c r="R909" i="18"/>
  <c r="R45" i="18"/>
  <c r="R658" i="18"/>
  <c r="R283" i="18"/>
  <c r="R644" i="18"/>
  <c r="R413" i="18"/>
  <c r="R346" i="18"/>
  <c r="R91" i="18"/>
  <c r="R697" i="18"/>
  <c r="R6" i="18"/>
  <c r="R13" i="18"/>
  <c r="R732" i="18"/>
  <c r="R905" i="18"/>
  <c r="R241" i="18"/>
  <c r="R795" i="18"/>
  <c r="R36" i="18"/>
  <c r="S431" i="18"/>
  <c r="S509" i="18"/>
  <c r="S308" i="18"/>
  <c r="S709" i="18"/>
  <c r="S689" i="18"/>
  <c r="S954" i="18"/>
  <c r="S786" i="18"/>
  <c r="S218" i="18"/>
  <c r="S390" i="18"/>
  <c r="S614" i="18"/>
  <c r="S312" i="18"/>
  <c r="S382" i="18"/>
  <c r="S527" i="18"/>
  <c r="S736" i="18"/>
  <c r="S809" i="18"/>
  <c r="S50" i="18"/>
  <c r="S244" i="18"/>
  <c r="S626" i="18"/>
  <c r="S641" i="18"/>
  <c r="S151" i="18"/>
  <c r="S945" i="18"/>
  <c r="S706" i="18"/>
  <c r="S88" i="18"/>
  <c r="S745" i="18"/>
  <c r="S450" i="18"/>
  <c r="S64" i="18"/>
  <c r="S425" i="18"/>
  <c r="S624" i="18"/>
  <c r="S2" i="18"/>
  <c r="S108" i="18"/>
  <c r="S473" i="18"/>
  <c r="S773" i="18"/>
  <c r="S519" i="18"/>
  <c r="S90" i="18"/>
  <c r="S448" i="18"/>
  <c r="S452" i="18"/>
  <c r="T199" i="18"/>
  <c r="T443" i="18"/>
  <c r="S443" i="18"/>
  <c r="T762" i="18"/>
  <c r="S762" i="18"/>
  <c r="S211" i="18"/>
  <c r="T211" i="18"/>
  <c r="S884" i="18"/>
  <c r="T161" i="18"/>
  <c r="S161" i="18"/>
  <c r="T635" i="18"/>
  <c r="S635" i="18"/>
  <c r="S295" i="18"/>
  <c r="T295" i="18"/>
  <c r="S542" i="18"/>
  <c r="T232" i="18"/>
  <c r="S232" i="18"/>
  <c r="T584" i="18"/>
  <c r="S584" i="18"/>
  <c r="S535" i="18"/>
  <c r="T535" i="18"/>
  <c r="S557" i="18"/>
  <c r="T409" i="18"/>
  <c r="S409" i="18"/>
  <c r="T607" i="18"/>
  <c r="S607" i="18"/>
  <c r="S505" i="18"/>
  <c r="T505" i="18"/>
  <c r="S550" i="18"/>
  <c r="T93" i="18"/>
  <c r="S93" i="18"/>
  <c r="T160" i="18"/>
  <c r="S160" i="18"/>
  <c r="S242" i="18"/>
  <c r="T242" i="18"/>
  <c r="S492" i="18"/>
  <c r="R492" i="18"/>
  <c r="T645" i="18"/>
  <c r="S645" i="18"/>
  <c r="R645" i="18"/>
  <c r="T665" i="18"/>
  <c r="S665" i="18"/>
  <c r="R665" i="18"/>
  <c r="S75" i="18"/>
  <c r="T75" i="18"/>
  <c r="R75" i="18"/>
  <c r="S555" i="18"/>
  <c r="R555" i="18"/>
  <c r="T358" i="18"/>
  <c r="S358" i="18"/>
  <c r="R358" i="18"/>
  <c r="T194" i="18"/>
  <c r="S194" i="18"/>
  <c r="R194" i="18"/>
  <c r="S405" i="18"/>
  <c r="T405" i="18"/>
  <c r="R405" i="18"/>
  <c r="S580" i="18"/>
  <c r="R580" i="18"/>
  <c r="T873" i="18"/>
  <c r="S873" i="18"/>
  <c r="R873" i="18"/>
  <c r="T546" i="18"/>
  <c r="S546" i="18"/>
  <c r="R546" i="18"/>
  <c r="S447" i="18"/>
  <c r="T447" i="18"/>
  <c r="R447" i="18"/>
  <c r="S703" i="18"/>
  <c r="R703" i="18"/>
  <c r="T684" i="18"/>
  <c r="S684" i="18"/>
  <c r="R684" i="18"/>
  <c r="T810" i="18"/>
  <c r="S810" i="18"/>
  <c r="R810" i="18"/>
  <c r="S676" i="18"/>
  <c r="T676" i="18"/>
  <c r="R676" i="18"/>
  <c r="S941" i="18"/>
  <c r="R941" i="18"/>
  <c r="T750" i="18"/>
  <c r="S750" i="18"/>
  <c r="R750" i="18"/>
  <c r="T329" i="18"/>
  <c r="S329" i="18"/>
  <c r="R329" i="18"/>
  <c r="S476" i="18"/>
  <c r="T476" i="18"/>
  <c r="R476" i="18"/>
  <c r="S682" i="18"/>
  <c r="R682" i="18"/>
  <c r="T454" i="18"/>
  <c r="S454" i="18"/>
  <c r="R454" i="18"/>
  <c r="T930" i="18"/>
  <c r="S930" i="18"/>
  <c r="R930" i="18"/>
  <c r="S536" i="18"/>
  <c r="T536" i="18"/>
  <c r="R536" i="18"/>
  <c r="S149" i="18"/>
  <c r="R149" i="18"/>
  <c r="T874" i="18"/>
  <c r="S874" i="18"/>
  <c r="R874" i="18"/>
  <c r="T707" i="18"/>
  <c r="S707" i="18"/>
  <c r="R707" i="18"/>
  <c r="S588" i="18"/>
  <c r="T588" i="18"/>
  <c r="R588" i="18"/>
  <c r="S751" i="18"/>
  <c r="R751" i="18"/>
  <c r="T771" i="18"/>
  <c r="S771" i="18"/>
  <c r="R771" i="18"/>
  <c r="T400" i="18"/>
  <c r="S400" i="18"/>
  <c r="R400" i="18"/>
  <c r="S197" i="18"/>
  <c r="T197" i="18"/>
  <c r="R197" i="18"/>
  <c r="S914" i="18"/>
  <c r="R914" i="18"/>
  <c r="T625" i="18"/>
  <c r="S625" i="18"/>
  <c r="R625" i="18"/>
  <c r="T913" i="18"/>
  <c r="S913" i="18"/>
  <c r="R913" i="18"/>
  <c r="S925" i="18"/>
  <c r="T925" i="18"/>
  <c r="R925" i="18"/>
  <c r="S403" i="18"/>
  <c r="R403" i="18"/>
  <c r="T513" i="18"/>
  <c r="S513" i="18"/>
  <c r="R513" i="18"/>
  <c r="T265" i="18"/>
  <c r="S265" i="18"/>
  <c r="R265" i="18"/>
  <c r="S696" i="18"/>
  <c r="T696" i="18"/>
  <c r="R696" i="18"/>
  <c r="S60" i="18"/>
  <c r="R60" i="18"/>
  <c r="T297" i="18"/>
  <c r="S297" i="18"/>
  <c r="R297" i="18"/>
  <c r="T205" i="18"/>
  <c r="S205" i="18"/>
  <c r="R205" i="18"/>
  <c r="S883" i="18"/>
  <c r="T883" i="18"/>
  <c r="R883" i="18"/>
  <c r="S106" i="18"/>
  <c r="R106" i="18"/>
  <c r="T611" i="18"/>
  <c r="S611" i="18"/>
  <c r="R611" i="18"/>
  <c r="T870" i="18"/>
  <c r="S870" i="18"/>
  <c r="R870" i="18"/>
  <c r="S669" i="18"/>
  <c r="T669" i="18"/>
  <c r="R669" i="18"/>
  <c r="S121" i="18"/>
  <c r="R121" i="18"/>
  <c r="T488" i="18"/>
  <c r="S488" i="18"/>
  <c r="R488" i="18"/>
  <c r="T603" i="18"/>
  <c r="S603" i="18"/>
  <c r="R603" i="18"/>
  <c r="S47" i="18"/>
  <c r="T47" i="18"/>
  <c r="R47" i="18"/>
  <c r="S811" i="18"/>
  <c r="R811" i="18"/>
  <c r="T740" i="18"/>
  <c r="S740" i="18"/>
  <c r="R740" i="18"/>
  <c r="T638" i="18"/>
  <c r="S638" i="18"/>
  <c r="R638" i="18"/>
  <c r="S169" i="18"/>
  <c r="T169" i="18"/>
  <c r="R169" i="18"/>
  <c r="S597" i="18"/>
  <c r="R597" i="18"/>
  <c r="T533" i="18"/>
  <c r="S533" i="18"/>
  <c r="R533" i="18"/>
  <c r="T231" i="18"/>
  <c r="S231" i="18"/>
  <c r="R231" i="18"/>
  <c r="S778" i="18"/>
  <c r="T778" i="18"/>
  <c r="R778" i="18"/>
  <c r="S599" i="18"/>
  <c r="R599" i="18"/>
  <c r="T69" i="18"/>
  <c r="S69" i="18"/>
  <c r="R69" i="18"/>
  <c r="T27" i="18"/>
  <c r="S27" i="18"/>
  <c r="R27" i="18"/>
  <c r="S147" i="18"/>
  <c r="T147" i="18"/>
  <c r="R147" i="18"/>
  <c r="S281" i="18"/>
  <c r="R281" i="18"/>
  <c r="T483" i="18"/>
  <c r="S483" i="18"/>
  <c r="R483" i="18"/>
  <c r="T421" i="18"/>
  <c r="S421" i="18"/>
  <c r="R421" i="18"/>
  <c r="S568" i="18"/>
  <c r="T568" i="18"/>
  <c r="R568" i="18"/>
  <c r="S187" i="18"/>
  <c r="R187" i="18"/>
  <c r="T103" i="18"/>
  <c r="S103" i="18"/>
  <c r="R103" i="18"/>
  <c r="T176" i="18"/>
  <c r="S176" i="18"/>
  <c r="R176" i="18"/>
  <c r="S776" i="18"/>
  <c r="T776" i="18"/>
  <c r="R776" i="18"/>
  <c r="S521" i="18"/>
  <c r="R521" i="18"/>
  <c r="T650" i="18"/>
  <c r="S650" i="18"/>
  <c r="R650" i="18"/>
  <c r="T554" i="18"/>
  <c r="S554" i="18"/>
  <c r="R554" i="18"/>
  <c r="S377" i="18"/>
  <c r="T377" i="18"/>
  <c r="R377" i="18"/>
  <c r="S585" i="18"/>
  <c r="R585" i="18"/>
  <c r="T185" i="18"/>
  <c r="S185" i="18"/>
  <c r="R185" i="18"/>
  <c r="T11" i="18"/>
  <c r="S11" i="18"/>
  <c r="R11" i="18"/>
  <c r="S790" i="18"/>
  <c r="T790" i="18"/>
  <c r="R790" i="18"/>
  <c r="S470" i="18"/>
  <c r="R470" i="18"/>
  <c r="T606" i="18"/>
  <c r="S606" i="18"/>
  <c r="R606" i="18"/>
  <c r="T292" i="18"/>
  <c r="S292" i="18"/>
  <c r="R292" i="18"/>
  <c r="T61" i="18"/>
  <c r="S61" i="18"/>
  <c r="R61" i="18"/>
  <c r="T28" i="18"/>
  <c r="S28" i="18"/>
  <c r="R28" i="18"/>
  <c r="T556" i="18"/>
  <c r="S556" i="18"/>
  <c r="R556" i="18"/>
  <c r="T424" i="18"/>
  <c r="S424" i="18"/>
  <c r="R424" i="18"/>
  <c r="T397" i="18"/>
  <c r="S397" i="18"/>
  <c r="R397" i="18"/>
  <c r="T384" i="18"/>
  <c r="S384" i="18"/>
  <c r="R384" i="18"/>
  <c r="T223" i="18"/>
  <c r="S223" i="18"/>
  <c r="R223" i="18"/>
  <c r="T408" i="18"/>
  <c r="S408" i="18"/>
  <c r="R408" i="18"/>
  <c r="T101" i="18"/>
  <c r="S101" i="18"/>
  <c r="R101" i="18"/>
  <c r="T901" i="18"/>
  <c r="S901" i="18"/>
  <c r="R901" i="18"/>
  <c r="T615" i="18"/>
  <c r="S615" i="18"/>
  <c r="R615" i="18"/>
  <c r="T105" i="18"/>
  <c r="S105" i="18"/>
  <c r="R105" i="18"/>
  <c r="T437" i="18"/>
  <c r="S437" i="18"/>
  <c r="R437" i="18"/>
  <c r="T285" i="18"/>
  <c r="S285" i="18"/>
  <c r="R285" i="18"/>
  <c r="T389" i="18"/>
  <c r="S389" i="18"/>
  <c r="R389" i="18"/>
  <c r="T350" i="18"/>
  <c r="S350" i="18"/>
  <c r="R350" i="18"/>
  <c r="T203" i="18"/>
  <c r="S203" i="18"/>
  <c r="R203" i="18"/>
  <c r="T179" i="18"/>
  <c r="S179" i="18"/>
  <c r="R179" i="18"/>
  <c r="T270" i="18"/>
  <c r="S270" i="18"/>
  <c r="R270" i="18"/>
  <c r="T807" i="18"/>
  <c r="S807" i="18"/>
  <c r="R807" i="18"/>
  <c r="T275" i="18"/>
  <c r="S275" i="18"/>
  <c r="R275" i="18"/>
  <c r="T430" i="18"/>
  <c r="S430" i="18"/>
  <c r="R430" i="18"/>
  <c r="T26" i="18"/>
  <c r="S26" i="18"/>
  <c r="R26" i="18"/>
  <c r="T673" i="18"/>
  <c r="S673" i="18"/>
  <c r="R673" i="18"/>
  <c r="T114" i="18"/>
  <c r="S114" i="18"/>
  <c r="R114" i="18"/>
  <c r="S693" i="18"/>
  <c r="T693" i="18"/>
  <c r="R693" i="18"/>
  <c r="T33" i="18"/>
  <c r="S33" i="18"/>
  <c r="R33" i="18"/>
  <c r="T461" i="18"/>
  <c r="S461" i="18"/>
  <c r="R461" i="18"/>
  <c r="T65" i="18"/>
  <c r="S65" i="18"/>
  <c r="R65" i="18"/>
  <c r="S494" i="18"/>
  <c r="R494" i="18"/>
  <c r="T287" i="18"/>
  <c r="S287" i="18"/>
  <c r="R287" i="18"/>
  <c r="T46" i="18"/>
  <c r="S46" i="18"/>
  <c r="R46" i="18"/>
  <c r="T578" i="18"/>
  <c r="S578" i="18"/>
  <c r="R578" i="18"/>
  <c r="T862" i="18"/>
  <c r="S862" i="18"/>
  <c r="R862" i="18"/>
  <c r="T560" i="18"/>
  <c r="S560" i="18"/>
  <c r="R560" i="18"/>
  <c r="T501" i="18"/>
  <c r="S501" i="18"/>
  <c r="R501" i="18"/>
  <c r="T900" i="18"/>
  <c r="S900" i="18"/>
  <c r="R900" i="18"/>
  <c r="T155" i="18"/>
  <c r="S155" i="18"/>
  <c r="R155" i="18"/>
  <c r="T314" i="18"/>
  <c r="S314" i="18"/>
  <c r="R314" i="18"/>
  <c r="T168" i="18"/>
  <c r="S168" i="18"/>
  <c r="R168" i="18"/>
  <c r="T720" i="18"/>
  <c r="S720" i="18"/>
  <c r="R720" i="18"/>
  <c r="S277" i="18"/>
  <c r="T277" i="18"/>
  <c r="R277" i="18"/>
  <c r="R431" i="18"/>
  <c r="R460" i="18"/>
  <c r="R385" i="18"/>
  <c r="R674" i="18"/>
  <c r="R509" i="18"/>
  <c r="R177" i="18"/>
  <c r="R212" i="18"/>
  <c r="R895" i="18"/>
  <c r="R308" i="18"/>
  <c r="R924" i="18"/>
  <c r="R81" i="18"/>
  <c r="R511" i="18"/>
  <c r="R709" i="18"/>
  <c r="R152" i="18"/>
  <c r="R686" i="18"/>
  <c r="R474" i="18"/>
  <c r="R689" i="18"/>
  <c r="R879" i="18"/>
  <c r="R779" i="18"/>
  <c r="R422" i="18"/>
  <c r="R455" i="18"/>
  <c r="R760" i="18"/>
  <c r="R672" i="18"/>
  <c r="R922" i="18"/>
  <c r="R274" i="18"/>
  <c r="R531" i="18"/>
  <c r="R784" i="18"/>
  <c r="R923" i="18"/>
  <c r="R953" i="18"/>
  <c r="R904" i="18"/>
  <c r="R234" i="18"/>
  <c r="R296" i="18"/>
  <c r="R675" i="18"/>
  <c r="R282" i="18"/>
  <c r="R373" i="18"/>
  <c r="R426" i="18"/>
  <c r="R353" i="18"/>
  <c r="R915" i="18"/>
  <c r="R479" i="18"/>
  <c r="R442" i="18"/>
  <c r="R22" i="18"/>
  <c r="R743" i="18"/>
  <c r="R216" i="18"/>
  <c r="R593" i="18"/>
  <c r="R3" i="18"/>
  <c r="R267" i="18"/>
  <c r="R453" i="18"/>
  <c r="R480" i="18"/>
  <c r="R319" i="18"/>
  <c r="R310" i="18"/>
  <c r="R892" i="18"/>
  <c r="R79" i="18"/>
  <c r="R932" i="18"/>
  <c r="R238" i="18"/>
  <c r="R517" i="18"/>
  <c r="R307" i="18"/>
  <c r="R402" i="18"/>
  <c r="R586" i="18"/>
  <c r="R146" i="18"/>
  <c r="R574" i="18"/>
  <c r="R520" i="18"/>
  <c r="R503" i="18"/>
  <c r="S460" i="18"/>
  <c r="S177" i="18"/>
  <c r="S924" i="18"/>
  <c r="S152" i="18"/>
  <c r="S879" i="18"/>
  <c r="S532" i="18"/>
  <c r="S446" i="18"/>
  <c r="S526" i="18"/>
  <c r="S123" i="18"/>
  <c r="S659" i="18"/>
  <c r="S613" i="18"/>
  <c r="S951" i="18"/>
  <c r="S369" i="18"/>
  <c r="S718" i="18"/>
  <c r="S173" i="18"/>
  <c r="S42" i="18"/>
  <c r="S785" i="18"/>
  <c r="S610" i="18"/>
  <c r="S910" i="18"/>
  <c r="S445" i="18"/>
  <c r="S109" i="18"/>
  <c r="S783" i="18"/>
  <c r="S118" i="18"/>
  <c r="S609" i="18"/>
  <c r="S758" i="18"/>
  <c r="S52" i="18"/>
  <c r="S653" i="18"/>
  <c r="S937" i="18"/>
  <c r="S386" i="18"/>
  <c r="S730" i="18"/>
  <c r="S380" i="18"/>
  <c r="S931" i="18"/>
  <c r="S719" i="18"/>
  <c r="S304" i="18"/>
  <c r="S940" i="18"/>
  <c r="S362" i="18"/>
  <c r="T884" i="18"/>
  <c r="T492" i="18"/>
  <c r="T941" i="18"/>
  <c r="T914" i="18"/>
  <c r="T121" i="18"/>
  <c r="T281" i="18"/>
  <c r="T470" i="18"/>
  <c r="T494" i="18"/>
  <c r="W359" i="18" l="1"/>
  <c r="W124" i="18"/>
  <c r="W552" i="18"/>
  <c r="W66" i="18"/>
  <c r="W775" i="18" l="1"/>
  <c r="W623" i="18"/>
  <c r="W35" i="18"/>
  <c r="W781" i="18"/>
  <c r="W655" i="18"/>
  <c r="W456" i="18"/>
  <c r="W16" i="18"/>
  <c r="W254" i="18"/>
  <c r="W804" i="18"/>
  <c r="W714" i="18"/>
  <c r="W737" i="18"/>
  <c r="W717" i="18"/>
  <c r="W589" i="18"/>
  <c r="W701" i="18"/>
  <c r="W387" i="18"/>
  <c r="W432" i="18"/>
  <c r="W235" i="18"/>
  <c r="W284" i="18"/>
  <c r="W100" i="18"/>
  <c r="W269" i="18"/>
  <c r="W214" i="18"/>
  <c r="W139" i="18"/>
  <c r="W872" i="18"/>
  <c r="W757" i="18"/>
  <c r="W266" i="18"/>
  <c r="W716" i="18"/>
  <c r="W681" i="18"/>
  <c r="W499" i="18"/>
  <c r="W695" i="18"/>
  <c r="W31" i="18"/>
  <c r="W540" i="18"/>
  <c r="W731" i="18"/>
  <c r="W340" i="18"/>
  <c r="W798" i="18"/>
  <c r="W344" i="18"/>
  <c r="W342" i="18"/>
  <c r="W349" i="18"/>
  <c r="W735" i="18"/>
  <c r="W12" i="18"/>
  <c r="W182" i="18"/>
  <c r="W639" i="18"/>
  <c r="W355" i="18"/>
  <c r="W95" i="18"/>
  <c r="W875" i="18"/>
  <c r="W429" i="18"/>
  <c r="W411" i="18"/>
  <c r="W5" i="18"/>
  <c r="W475" i="18"/>
  <c r="W192" i="18"/>
  <c r="W955" i="18"/>
  <c r="W801" i="18"/>
  <c r="W289" i="18"/>
  <c r="W746" i="18"/>
  <c r="W577" i="18"/>
  <c r="W186" i="18"/>
  <c r="W237" i="18"/>
  <c r="W433" i="18"/>
  <c r="W116" i="18"/>
  <c r="W493" i="18"/>
  <c r="W23" i="18"/>
  <c r="W376" i="18"/>
  <c r="W802" i="18"/>
  <c r="W240" i="18"/>
  <c r="W248" i="18"/>
  <c r="W512" i="18"/>
  <c r="W44" i="18"/>
  <c r="W797" i="18"/>
  <c r="W780" i="18"/>
  <c r="W710" i="18"/>
  <c r="W110" i="18"/>
  <c r="W692" i="18"/>
  <c r="W230" i="18"/>
  <c r="W813" i="18"/>
  <c r="W748" i="18"/>
  <c r="W916" i="18"/>
  <c r="W634" i="18"/>
  <c r="W459" i="18"/>
  <c r="W427" i="18"/>
  <c r="W741" i="18"/>
  <c r="W504" i="18"/>
  <c r="W341" i="18"/>
  <c r="W523" i="18"/>
  <c r="W485" i="18"/>
  <c r="W172" i="18"/>
  <c r="W633" i="18"/>
  <c r="W54" i="18"/>
  <c r="W602" i="18"/>
  <c r="W754" i="18"/>
  <c r="W522" i="18"/>
  <c r="W86" i="18" l="1"/>
  <c r="W884" i="18" l="1"/>
  <c r="W910" i="18"/>
  <c r="W608" i="18"/>
  <c r="W108" i="18"/>
  <c r="W490" i="18"/>
  <c r="W409" i="18"/>
  <c r="W256" i="18"/>
  <c r="W227" i="18"/>
  <c r="W245" i="18"/>
  <c r="W668" i="18"/>
  <c r="W52" i="18"/>
  <c r="W424" i="18"/>
  <c r="W511" i="18"/>
  <c r="W503" i="18"/>
  <c r="W743" i="18"/>
  <c r="W752" i="18"/>
  <c r="W483" i="18"/>
  <c r="W457" i="18"/>
  <c r="W115" i="18"/>
  <c r="W362" i="18"/>
  <c r="W42" i="18"/>
  <c r="W610" i="18"/>
  <c r="W380" i="18"/>
  <c r="W724" i="18"/>
  <c r="W200" i="18"/>
  <c r="W197" i="18"/>
  <c r="W321" i="18"/>
  <c r="W696" i="18"/>
  <c r="W742" i="18"/>
  <c r="W687" i="18"/>
  <c r="W709" i="18"/>
  <c r="W171" i="18"/>
  <c r="W524" i="18"/>
  <c r="W90" i="18"/>
  <c r="W607" i="18"/>
  <c r="W674" i="18"/>
  <c r="W863" i="18"/>
  <c r="W48" i="18"/>
  <c r="W932" i="18"/>
  <c r="W228" i="18"/>
  <c r="W864" i="18"/>
  <c r="W885" i="18"/>
  <c r="W450" i="18"/>
  <c r="W762" i="18" l="1"/>
  <c r="W516" i="18"/>
  <c r="W686" i="18"/>
  <c r="W642" i="18"/>
  <c r="W386" i="18"/>
  <c r="W713" i="18"/>
  <c r="W218" i="18"/>
  <c r="W624" i="18"/>
  <c r="W417" i="18"/>
  <c r="W126" i="18"/>
  <c r="W47" i="18"/>
  <c r="W181" i="18"/>
  <c r="W954" i="18"/>
  <c r="W611" i="18"/>
  <c r="W317" i="18"/>
  <c r="W873" i="18"/>
  <c r="W761" i="18"/>
  <c r="W667" i="18"/>
  <c r="W312" i="18"/>
  <c r="W715" i="18"/>
  <c r="W645" i="18"/>
  <c r="W694" i="18"/>
  <c r="W85" i="18"/>
  <c r="W535" i="18"/>
  <c r="W619" i="18"/>
  <c r="W125" i="18"/>
  <c r="W327" i="18"/>
  <c r="W558" i="18"/>
  <c r="W93" i="18"/>
  <c r="W412" i="18"/>
  <c r="W730" i="18"/>
  <c r="W299" i="18"/>
  <c r="W220" i="18"/>
  <c r="W905" i="18" l="1"/>
  <c r="W793" i="18"/>
  <c r="W532" i="18"/>
  <c r="W476" i="18"/>
  <c r="W147" i="18"/>
  <c r="W527" i="18"/>
  <c r="W477" i="18"/>
  <c r="W673" i="18"/>
  <c r="W700" i="18"/>
  <c r="W547" i="18"/>
  <c r="W629" i="18"/>
  <c r="W297" i="18"/>
  <c r="W304" i="18"/>
  <c r="W244" i="18"/>
  <c r="W683" i="18"/>
  <c r="W790" i="18"/>
  <c r="W940" i="18"/>
  <c r="W117" i="18"/>
  <c r="W568" i="18"/>
  <c r="W773" i="18"/>
  <c r="W505" i="18"/>
  <c r="W718" i="18"/>
  <c r="W232" i="18"/>
  <c r="W292" i="18"/>
  <c r="W497" i="18"/>
  <c r="W778" i="18"/>
  <c r="W167" i="18"/>
  <c r="W253" i="18"/>
  <c r="W158" i="18"/>
  <c r="W307" i="18"/>
  <c r="W917" i="18"/>
  <c r="W62" i="18"/>
  <c r="W8" i="18"/>
  <c r="W389" i="18"/>
  <c r="W876" i="18"/>
  <c r="W264" i="18"/>
  <c r="W295" i="18"/>
  <c r="W50" i="18"/>
  <c r="W80" i="18"/>
  <c r="W343" i="18"/>
  <c r="W410" i="18"/>
  <c r="W213" i="18"/>
  <c r="W45" i="18"/>
  <c r="W224" i="18"/>
  <c r="W330" i="18"/>
  <c r="W176" i="18"/>
  <c r="W121" i="18"/>
  <c r="W861" i="18"/>
  <c r="W369" i="18"/>
  <c r="W923" i="18"/>
  <c r="W103" i="18"/>
  <c r="W255" i="18"/>
  <c r="W785" i="18"/>
  <c r="W30" i="18"/>
  <c r="W415" i="18"/>
  <c r="W452" i="18"/>
  <c r="W494" i="18"/>
  <c r="W298" i="18"/>
  <c r="W521" i="18"/>
  <c r="W578" i="18"/>
  <c r="W151" i="18"/>
  <c r="W466" i="18"/>
  <c r="W99" i="18"/>
  <c r="W786" i="18"/>
  <c r="W290" i="18"/>
  <c r="W684" i="18"/>
  <c r="W769" i="18"/>
  <c r="W252" i="18"/>
  <c r="W437" i="18"/>
  <c r="W650" i="18"/>
  <c r="W519" i="18"/>
  <c r="W413" i="18"/>
  <c r="W679" i="18"/>
  <c r="W405" i="18"/>
  <c r="W513" i="18"/>
  <c r="W196" i="18"/>
  <c r="W517" i="18"/>
  <c r="W879" i="18"/>
  <c r="W3" i="18"/>
  <c r="W680" i="18"/>
  <c r="W447" i="18"/>
  <c r="W310" i="18"/>
  <c r="W402" i="18"/>
  <c r="W677" i="18"/>
  <c r="W435" i="18"/>
  <c r="W300" i="18"/>
  <c r="W862" i="18"/>
  <c r="W930" i="18"/>
  <c r="W860" i="18"/>
  <c r="W18" i="18"/>
  <c r="W41" i="18"/>
  <c r="W685" i="18"/>
  <c r="W913" i="18"/>
  <c r="W189" i="18"/>
  <c r="W119" i="18"/>
  <c r="W495" i="18"/>
  <c r="W492" i="18"/>
  <c r="W177" i="18"/>
  <c r="W924" i="18"/>
  <c r="W691" i="18"/>
  <c r="W776" i="18"/>
  <c r="W548" i="18"/>
  <c r="W491" i="18"/>
  <c r="W109" i="18"/>
  <c r="W203" i="18"/>
  <c r="W918" i="18"/>
  <c r="W241" i="18"/>
  <c r="W184" i="18"/>
  <c r="W648" i="18"/>
  <c r="W800" i="18"/>
  <c r="W703" i="18"/>
  <c r="W635" i="18"/>
  <c r="W541" i="18"/>
  <c r="W671" i="18"/>
  <c r="W732" i="18"/>
  <c r="W944" i="18"/>
  <c r="W574" i="18"/>
  <c r="W723" i="18"/>
  <c r="W114" i="18"/>
  <c r="W118" i="18"/>
  <c r="W473" i="18"/>
  <c r="W92" i="18"/>
  <c r="W280" i="18"/>
  <c r="W267" i="18"/>
  <c r="W566" i="18"/>
  <c r="W350" i="18"/>
  <c r="W38" i="18"/>
  <c r="W164" i="18"/>
  <c r="W498" i="18"/>
  <c r="W385" i="18"/>
  <c r="W7" i="18"/>
  <c r="W467" i="18"/>
  <c r="W148" i="18"/>
  <c r="W276" i="18"/>
  <c r="W226" i="18"/>
  <c r="W585" i="18"/>
  <c r="W518" i="18"/>
  <c r="W897" i="18"/>
  <c r="W699" i="18"/>
  <c r="W65" i="18"/>
  <c r="W215" i="18"/>
  <c r="W88" i="18"/>
  <c r="W238" i="18"/>
  <c r="W550" i="18"/>
  <c r="W152" i="18"/>
  <c r="W242" i="18"/>
  <c r="W945" i="18"/>
  <c r="W26" i="18"/>
  <c r="W149" i="18"/>
  <c r="W13" i="18"/>
  <c r="W555" i="18"/>
  <c r="W488" i="18"/>
  <c r="W621" i="18"/>
  <c r="W641" i="18"/>
  <c r="W442" i="18"/>
  <c r="W365" i="18"/>
  <c r="W170" i="18"/>
  <c r="W901" i="18"/>
  <c r="W20" i="18"/>
  <c r="W407" i="18"/>
  <c r="W400" i="18"/>
  <c r="W199" i="18"/>
  <c r="W205" i="18"/>
  <c r="W258" i="18"/>
  <c r="W446" i="18"/>
  <c r="W79" i="18"/>
  <c r="W896" i="18"/>
  <c r="W774" i="18"/>
  <c r="W729" i="18"/>
  <c r="W426" i="18"/>
  <c r="W102" i="18"/>
  <c r="W922" i="18"/>
  <c r="W271" i="18"/>
  <c r="W805" i="18"/>
  <c r="W430" i="18"/>
  <c r="W460" i="18"/>
  <c r="W222" i="18"/>
  <c r="W657" i="18"/>
  <c r="W563" i="18"/>
  <c r="W308" i="18"/>
  <c r="W501" i="18"/>
  <c r="W445" i="18"/>
  <c r="W928" i="18"/>
  <c r="W56" i="18"/>
  <c r="W76" i="18"/>
  <c r="W263" i="18"/>
  <c r="W11" i="18"/>
  <c r="W166" i="18"/>
  <c r="W383" i="18"/>
  <c r="W688" i="18"/>
  <c r="W142" i="18"/>
  <c r="W464" i="18"/>
  <c r="W22" i="18"/>
  <c r="W509" i="18"/>
  <c r="W734" i="18"/>
  <c r="W282" i="18"/>
  <c r="W251" i="18"/>
  <c r="W265" i="18"/>
  <c r="W296" i="18"/>
  <c r="W796" i="18"/>
  <c r="W291" i="18"/>
  <c r="W451" i="18"/>
  <c r="W763" i="18"/>
  <c r="W556" i="18"/>
  <c r="W756" i="18"/>
  <c r="W811" i="18"/>
  <c r="W604" i="18"/>
  <c r="W904" i="18"/>
  <c r="W810" i="18"/>
  <c r="W618" i="18"/>
  <c r="W808" i="18"/>
  <c r="W138" i="18"/>
  <c r="W738" i="18"/>
  <c r="W893" i="18"/>
  <c r="W929" i="18"/>
  <c r="W234" i="18"/>
  <c r="W185" i="18"/>
  <c r="W43" i="18"/>
  <c r="W638" i="18"/>
  <c r="W143" i="18"/>
  <c r="W173" i="18"/>
  <c r="W454" i="18"/>
  <c r="W443" i="18"/>
  <c r="W869" i="18"/>
  <c r="W390" i="18"/>
  <c r="W707" i="18"/>
  <c r="W286" i="18"/>
  <c r="W145" i="18"/>
  <c r="W294" i="18"/>
  <c r="W129" i="18"/>
  <c r="W777" i="18"/>
  <c r="W579" i="18"/>
  <c r="W789" i="18"/>
  <c r="W360" i="18"/>
  <c r="W803" i="18"/>
  <c r="W281" i="18"/>
  <c r="W675" i="18"/>
  <c r="W123" i="18"/>
  <c r="W751" i="18"/>
  <c r="W422" i="18"/>
  <c r="W78" i="18"/>
  <c r="W397" i="18"/>
  <c r="W809" i="18"/>
  <c r="W268" i="18"/>
  <c r="W953" i="18"/>
  <c r="W676" i="18"/>
  <c r="W455" i="18"/>
  <c r="W799" i="18"/>
  <c r="W595" i="18"/>
  <c r="W899" i="18"/>
  <c r="W277" i="18"/>
  <c r="W106" i="18"/>
  <c r="W925" i="18"/>
  <c r="W68" i="18"/>
  <c r="W480" i="18"/>
  <c r="W346" i="18"/>
  <c r="W352" i="18"/>
  <c r="W229" i="18"/>
  <c r="W739" i="18"/>
  <c r="W632" i="18"/>
  <c r="W322" i="18"/>
  <c r="W783" i="18"/>
  <c r="W551" i="18"/>
  <c r="W40" i="18"/>
  <c r="W606" i="18"/>
  <c r="W892" i="18"/>
  <c r="W481" i="18"/>
  <c r="W161" i="18"/>
  <c r="W919" i="18"/>
  <c r="W374" i="18"/>
  <c r="W767" i="18"/>
  <c r="W187" i="18"/>
  <c r="W69" i="18"/>
  <c r="W314" i="18"/>
  <c r="W914" i="18"/>
  <c r="W598" i="18"/>
  <c r="W406" i="18"/>
  <c r="W554" i="18"/>
  <c r="W902" i="18"/>
  <c r="W728" i="18"/>
  <c r="W665" i="18"/>
  <c r="W712" i="18"/>
  <c r="W221" i="18"/>
  <c r="W260" i="18"/>
  <c r="W603" i="18"/>
  <c r="W874" i="18"/>
  <c r="W866" i="18"/>
  <c r="W479" i="18"/>
  <c r="W594" i="18"/>
  <c r="W165" i="18"/>
  <c r="W87" i="18"/>
  <c r="W719" i="18"/>
  <c r="W101" i="18"/>
  <c r="W933" i="18"/>
  <c r="W795" i="18"/>
  <c r="W779" i="18"/>
  <c r="W749" i="18"/>
  <c r="W377" i="18"/>
  <c r="W489" i="18"/>
  <c r="W194" i="18"/>
  <c r="W755" i="18"/>
  <c r="W382" i="18"/>
  <c r="W130" i="18"/>
  <c r="W162" i="18"/>
  <c r="W448" i="18"/>
  <c r="W6" i="18"/>
  <c r="W384" i="18"/>
  <c r="W273" i="18"/>
  <c r="W886" i="18"/>
  <c r="W46" i="18"/>
  <c r="W956" i="18"/>
  <c r="W697" i="18"/>
  <c r="W733" i="18"/>
  <c r="W156" i="18"/>
  <c r="W180" i="18"/>
  <c r="W569" i="18"/>
  <c r="W889" i="18"/>
  <c r="W96" i="18"/>
  <c r="W64" i="18"/>
  <c r="W470" i="18"/>
  <c r="W870" i="18"/>
  <c r="W658" i="18"/>
  <c r="W529" i="18"/>
  <c r="W951" i="18"/>
  <c r="W531" i="18"/>
  <c r="W155" i="18"/>
  <c r="W59" i="18"/>
  <c r="W373" i="18"/>
  <c r="W807" i="18"/>
  <c r="W363" i="18"/>
  <c r="W135" i="18"/>
  <c r="W614" i="18"/>
  <c r="W626" i="18"/>
  <c r="W333" i="18"/>
  <c r="W581" i="18"/>
  <c r="W609" i="18"/>
  <c r="W136" i="18"/>
  <c r="W693" i="18"/>
  <c r="W539" i="18"/>
  <c r="W651" i="18"/>
  <c r="W597" i="18"/>
  <c r="W70" i="18"/>
  <c r="W313" i="18"/>
  <c r="W367" i="18"/>
  <c r="W682" i="18"/>
  <c r="W403" i="18"/>
  <c r="W274" i="18"/>
  <c r="W546" i="18"/>
  <c r="W357" i="18"/>
  <c r="W698" i="18"/>
  <c r="W201" i="18"/>
  <c r="W599" i="18"/>
  <c r="W704" i="18"/>
  <c r="W782" i="18"/>
  <c r="W613" i="18"/>
  <c r="W36" i="18"/>
  <c r="W770" i="18"/>
  <c r="W285" i="18"/>
  <c r="W283" i="18"/>
  <c r="W239" i="18"/>
  <c r="W441" i="18"/>
  <c r="W736" i="18"/>
  <c r="W588" i="18"/>
  <c r="W637" i="18"/>
  <c r="W27" i="18"/>
  <c r="W600" i="18"/>
  <c r="W353" i="18"/>
  <c r="W141" i="18"/>
  <c r="W883" i="18"/>
  <c r="W937" i="18"/>
  <c r="W882" i="18"/>
  <c r="W745" i="18"/>
  <c r="W506" i="18"/>
  <c r="W706" i="18"/>
  <c r="W740" i="18"/>
  <c r="W669" i="18"/>
  <c r="W895" i="18"/>
  <c r="W4" i="18"/>
  <c r="W287" i="18"/>
  <c r="W55" i="18"/>
  <c r="W628" i="18"/>
  <c r="W771" i="18"/>
  <c r="W97" i="18"/>
  <c r="W319" i="18"/>
  <c r="W91" i="18"/>
  <c r="W542" i="18"/>
  <c r="W660" i="18"/>
  <c r="W431" i="18"/>
  <c r="W2" i="18"/>
  <c r="W169" i="18"/>
  <c r="W909" i="18"/>
  <c r="W179" i="18"/>
  <c r="W496" i="18"/>
  <c r="W105" i="18"/>
  <c r="W168" i="18"/>
  <c r="W533" i="18"/>
  <c r="W560" i="18"/>
  <c r="W372" i="18"/>
  <c r="W573" i="18"/>
  <c r="W358" i="18"/>
  <c r="W77" i="18"/>
  <c r="W212" i="18"/>
  <c r="W98" i="18"/>
  <c r="W326" i="18"/>
  <c r="W29" i="18"/>
  <c r="W131" i="18"/>
  <c r="W305" i="18"/>
  <c r="W216" i="18"/>
  <c r="W644" i="18"/>
  <c r="W653" i="18"/>
  <c r="W81" i="18"/>
  <c r="W593" i="18"/>
  <c r="W880" i="18"/>
  <c r="W935" i="18"/>
  <c r="W73" i="18"/>
  <c r="W760" i="18"/>
  <c r="W439" i="18"/>
  <c r="W580" i="18"/>
  <c r="W301" i="18"/>
  <c r="W60" i="18"/>
  <c r="W907" i="18"/>
  <c r="W61" i="18"/>
  <c r="W223" i="18"/>
  <c r="W721" i="18"/>
  <c r="W468" i="18"/>
  <c r="W478" i="18"/>
  <c r="W615" i="18"/>
  <c r="W275" i="18"/>
  <c r="W207" i="18"/>
  <c r="W211" i="18"/>
  <c r="W9" i="18"/>
  <c r="W449" i="18"/>
  <c r="W890" i="18"/>
  <c r="W408" i="18"/>
  <c r="W425" i="18"/>
  <c r="W75" i="18"/>
  <c r="W750" i="18"/>
  <c r="W329" i="18"/>
  <c r="W784" i="18"/>
  <c r="W584" i="18"/>
  <c r="W311" i="18"/>
  <c r="W414" i="18"/>
  <c r="W178" i="18"/>
  <c r="W625" i="18"/>
  <c r="W659" i="18"/>
  <c r="W270" i="18"/>
  <c r="W336" i="18"/>
  <c r="W672" i="18"/>
  <c r="W654" i="18"/>
  <c r="W421" i="18"/>
  <c r="W348" i="18"/>
  <c r="W28" i="18"/>
  <c r="W453" i="18"/>
  <c r="W392" i="18"/>
  <c r="W57" i="18"/>
  <c r="W720" i="18"/>
  <c r="W404" i="18"/>
  <c r="W217" i="18"/>
  <c r="W666" i="18"/>
  <c r="W500" i="18"/>
  <c r="W146" i="18"/>
  <c r="W759" i="18"/>
  <c r="W758" i="18"/>
  <c r="W557" i="18"/>
  <c r="W690" i="18"/>
  <c r="W526" i="18"/>
  <c r="W662" i="18"/>
  <c r="W656" i="18"/>
  <c r="W316" i="18"/>
  <c r="W320" i="18"/>
  <c r="W160" i="18"/>
  <c r="W209" i="18"/>
  <c r="W440" i="18"/>
  <c r="W900" i="18"/>
  <c r="W747" i="18"/>
  <c r="W931" i="18"/>
  <c r="W915" i="18"/>
  <c r="W617" i="18"/>
  <c r="W515" i="18"/>
  <c r="W33" i="18"/>
  <c r="W631" i="18"/>
  <c r="W474" i="18"/>
  <c r="W689" i="18"/>
  <c r="W553" i="18"/>
  <c r="W278" i="18"/>
  <c r="W428" i="18"/>
  <c r="W137" i="18"/>
  <c r="W520" i="18"/>
  <c r="W461" i="18"/>
  <c r="W586" i="18"/>
  <c r="W941" i="18"/>
  <c r="W536" i="18"/>
  <c r="W661" i="18"/>
  <c r="W67" i="18"/>
  <c r="W898" i="18"/>
  <c r="W231" i="18"/>
  <c r="X941" i="18" l="1"/>
  <c r="X898" i="18"/>
  <c r="X137" i="18"/>
  <c r="X586" i="18"/>
  <c r="X428" i="18"/>
  <c r="X474" i="18"/>
  <c r="X617" i="18"/>
  <c r="X900" i="18"/>
  <c r="X320" i="18"/>
  <c r="X526" i="18"/>
  <c r="X759" i="18"/>
  <c r="X217" i="18"/>
  <c r="X392" i="18"/>
  <c r="X421" i="18"/>
  <c r="X270" i="18"/>
  <c r="X414" i="18"/>
  <c r="X329" i="18"/>
  <c r="X408" i="18"/>
  <c r="X211" i="18"/>
  <c r="X478" i="18"/>
  <c r="X61" i="18"/>
  <c r="X580" i="18"/>
  <c r="X935" i="18"/>
  <c r="X653" i="18"/>
  <c r="X131" i="18"/>
  <c r="X212" i="18"/>
  <c r="X372" i="18"/>
  <c r="X105" i="18"/>
  <c r="X169" i="18"/>
  <c r="X542" i="18"/>
  <c r="X771" i="18"/>
  <c r="X4" i="18"/>
  <c r="X706" i="18"/>
  <c r="X937" i="18"/>
  <c r="X600" i="18"/>
  <c r="X736" i="18"/>
  <c r="X285" i="18"/>
  <c r="X782" i="18"/>
  <c r="X698" i="18"/>
  <c r="X403" i="18"/>
  <c r="X70" i="18"/>
  <c r="X693" i="18"/>
  <c r="X333" i="18"/>
  <c r="X363" i="18"/>
  <c r="X155" i="18"/>
  <c r="X658" i="18"/>
  <c r="X96" i="18"/>
  <c r="X156" i="18"/>
  <c r="X67" i="18"/>
  <c r="X661" i="18"/>
  <c r="X461" i="18"/>
  <c r="X278" i="18"/>
  <c r="X631" i="18"/>
  <c r="X915" i="18"/>
  <c r="X440" i="18"/>
  <c r="X316" i="18"/>
  <c r="X690" i="18"/>
  <c r="X146" i="18"/>
  <c r="X404" i="18"/>
  <c r="X453" i="18"/>
  <c r="X654" i="18"/>
  <c r="X659" i="18"/>
  <c r="X311" i="18"/>
  <c r="X750" i="18"/>
  <c r="X890" i="18"/>
  <c r="X207" i="18"/>
  <c r="X468" i="18"/>
  <c r="X907" i="18"/>
  <c r="X439" i="18"/>
  <c r="X880" i="18"/>
  <c r="X644" i="18"/>
  <c r="X29" i="18"/>
  <c r="X77" i="18"/>
  <c r="X560" i="18"/>
  <c r="X496" i="18"/>
  <c r="X2" i="18"/>
  <c r="X822" i="18"/>
  <c r="X949" i="18"/>
  <c r="X835" i="18"/>
  <c r="X331" i="18"/>
  <c r="X833" i="18"/>
  <c r="X345" i="18"/>
  <c r="X846" i="18"/>
  <c r="X183" i="18"/>
  <c r="X198" i="18"/>
  <c r="X938" i="18"/>
  <c r="X834" i="18"/>
  <c r="X823" i="18"/>
  <c r="X840" i="18"/>
  <c r="X318" i="18"/>
  <c r="X853" i="18"/>
  <c r="X824" i="18"/>
  <c r="X354" i="18"/>
  <c r="X71" i="18"/>
  <c r="X845" i="18"/>
  <c r="X842" i="18"/>
  <c r="X850" i="18"/>
  <c r="X950" i="18"/>
  <c r="X398" i="18"/>
  <c r="X817" i="18"/>
  <c r="X838" i="18"/>
  <c r="X826" i="18"/>
  <c r="X153" i="18"/>
  <c r="X816" i="18"/>
  <c r="X948" i="18"/>
  <c r="X836" i="18"/>
  <c r="X58" i="18"/>
  <c r="X83" i="18"/>
  <c r="X338" i="18"/>
  <c r="X843" i="18"/>
  <c r="X820" i="18"/>
  <c r="X825" i="18"/>
  <c r="X844" i="18"/>
  <c r="X829" i="18"/>
  <c r="X144" i="18"/>
  <c r="X84" i="18"/>
  <c r="X854" i="18"/>
  <c r="X133" i="18"/>
  <c r="X14" i="18"/>
  <c r="X243" i="18"/>
  <c r="X855" i="18"/>
  <c r="X952" i="18"/>
  <c r="X832" i="18"/>
  <c r="X247" i="18"/>
  <c r="X841" i="18"/>
  <c r="X830" i="18"/>
  <c r="X852" i="18"/>
  <c r="X366" i="18"/>
  <c r="X351" i="18"/>
  <c r="X112" i="18"/>
  <c r="X388" i="18"/>
  <c r="X827" i="18"/>
  <c r="X815" i="18"/>
  <c r="X851" i="18"/>
  <c r="X818" i="18"/>
  <c r="X847" i="18"/>
  <c r="X127" i="18"/>
  <c r="X849" i="18"/>
  <c r="X891" i="18"/>
  <c r="X828" i="18"/>
  <c r="X15" i="18"/>
  <c r="X857" i="18"/>
  <c r="X381" i="18"/>
  <c r="X154" i="18"/>
  <c r="X819" i="18"/>
  <c r="X288" i="18"/>
  <c r="X837" i="18"/>
  <c r="X324" i="18"/>
  <c r="X89" i="18"/>
  <c r="X814" i="18"/>
  <c r="X906" i="18"/>
  <c r="X821" i="18"/>
  <c r="X208" i="18"/>
  <c r="X848" i="18"/>
  <c r="X926" i="18"/>
  <c r="X839" i="18"/>
  <c r="X856" i="18"/>
  <c r="X356" i="18"/>
  <c r="X831" i="18"/>
  <c r="X53" i="18"/>
  <c r="X395" i="18"/>
  <c r="X942" i="18"/>
  <c r="X596" i="18"/>
  <c r="X487" i="18"/>
  <c r="X236" i="18"/>
  <c r="X881" i="18"/>
  <c r="X82" i="18"/>
  <c r="X361" i="18"/>
  <c r="X469" i="18"/>
  <c r="X122" i="18"/>
  <c r="X564" i="18"/>
  <c r="X250" i="18"/>
  <c r="X525" i="18"/>
  <c r="X570" i="18"/>
  <c r="X765" i="18"/>
  <c r="X939" i="18"/>
  <c r="X246" i="18"/>
  <c r="X643" i="18"/>
  <c r="X462" i="18"/>
  <c r="X865" i="18"/>
  <c r="X204" i="18"/>
  <c r="X393" i="18"/>
  <c r="X766" i="18"/>
  <c r="X753" i="18"/>
  <c r="X293" i="18"/>
  <c r="X49" i="18"/>
  <c r="X725" i="18"/>
  <c r="X39" i="18"/>
  <c r="X571" i="18"/>
  <c r="X74" i="18"/>
  <c r="X702" i="18"/>
  <c r="X859" i="18"/>
  <c r="X444" i="18"/>
  <c r="X575" i="18"/>
  <c r="X482" i="18"/>
  <c r="X370" i="18"/>
  <c r="X565" i="18"/>
  <c r="X867" i="18"/>
  <c r="X25" i="18"/>
  <c r="X887" i="18"/>
  <c r="X921" i="18"/>
  <c r="X32" i="18"/>
  <c r="X465" i="18"/>
  <c r="X303" i="18"/>
  <c r="X163" i="18"/>
  <c r="X394" i="18"/>
  <c r="X868" i="18"/>
  <c r="X583" i="18"/>
  <c r="X908" i="18"/>
  <c r="X708" i="18"/>
  <c r="X419" i="18"/>
  <c r="X257" i="18"/>
  <c r="X544" i="18"/>
  <c r="X616" i="18"/>
  <c r="X572" i="18"/>
  <c r="X134" i="18"/>
  <c r="X24" i="18"/>
  <c r="X878" i="18"/>
  <c r="X744" i="18"/>
  <c r="X272" i="18"/>
  <c r="X502" i="18"/>
  <c r="X705" i="18"/>
  <c r="X627" i="18"/>
  <c r="X188" i="18"/>
  <c r="X508" i="18"/>
  <c r="X10" i="18"/>
  <c r="X920" i="18"/>
  <c r="X128" i="18"/>
  <c r="X63" i="18"/>
  <c r="X72" i="18"/>
  <c r="X787" i="18"/>
  <c r="X120" i="18"/>
  <c r="X636" i="18"/>
  <c r="X640" i="18"/>
  <c r="X463" i="18"/>
  <c r="X420" i="18"/>
  <c r="X157" i="18"/>
  <c r="X219" i="18"/>
  <c r="X545" i="18"/>
  <c r="X507" i="18"/>
  <c r="X202" i="18"/>
  <c r="X371" i="18"/>
  <c r="X193" i="18"/>
  <c r="X111" i="18"/>
  <c r="X94" i="18"/>
  <c r="X726" i="18"/>
  <c r="X34" i="18"/>
  <c r="X191" i="18"/>
  <c r="X791" i="18"/>
  <c r="X190" i="18"/>
  <c r="X107" i="18"/>
  <c r="X871" i="18"/>
  <c r="X652" i="18"/>
  <c r="X484" i="18"/>
  <c r="X279" i="18"/>
  <c r="X486" i="18"/>
  <c r="X396" i="18"/>
  <c r="X664" i="18"/>
  <c r="X812" i="18"/>
  <c r="X678" i="18"/>
  <c r="X946" i="18"/>
  <c r="X332" i="18"/>
  <c r="X543" i="18"/>
  <c r="X562" i="18"/>
  <c r="X436" i="18"/>
  <c r="X537" i="18"/>
  <c r="X375" i="18"/>
  <c r="X764" i="18"/>
  <c r="X225" i="18"/>
  <c r="X438" i="18"/>
  <c r="X399" i="18"/>
  <c r="X947" i="18"/>
  <c r="X528" i="18"/>
  <c r="X788" i="18"/>
  <c r="X210" i="18"/>
  <c r="X727" i="18"/>
  <c r="X888" i="18"/>
  <c r="X622" i="18"/>
  <c r="X711" i="18"/>
  <c r="X233" i="18"/>
  <c r="X590" i="18"/>
  <c r="X646" i="18"/>
  <c r="X877" i="18"/>
  <c r="X262" i="18"/>
  <c r="X140" i="18"/>
  <c r="X302" i="18"/>
  <c r="X378" i="18"/>
  <c r="X649" i="18"/>
  <c r="X934" i="18"/>
  <c r="X471" i="18"/>
  <c r="X561" i="18"/>
  <c r="X534" i="18"/>
  <c r="X559" i="18"/>
  <c r="X605" i="18"/>
  <c r="X722" i="18"/>
  <c r="X423" i="18"/>
  <c r="X576" i="18"/>
  <c r="X132" i="18"/>
  <c r="X903" i="18"/>
  <c r="X768" i="18"/>
  <c r="X587" i="18"/>
  <c r="X792" i="18"/>
  <c r="X772" i="18"/>
  <c r="X647" i="18"/>
  <c r="X325" i="18"/>
  <c r="X794" i="18"/>
  <c r="X174" i="18"/>
  <c r="X510" i="18"/>
  <c r="X306" i="18"/>
  <c r="X806" i="18"/>
  <c r="X858" i="18"/>
  <c r="X612" i="18"/>
  <c r="X323" i="18"/>
  <c r="X337" i="18"/>
  <c r="X309" i="18"/>
  <c r="X339" i="18"/>
  <c r="X315" i="18"/>
  <c r="X401" i="18"/>
  <c r="X37" i="18"/>
  <c r="X418" i="18"/>
  <c r="X601" i="18"/>
  <c r="X530" i="18"/>
  <c r="X538" i="18"/>
  <c r="X591" i="18"/>
  <c r="X514" i="18"/>
  <c r="X364" i="18"/>
  <c r="X936" i="18"/>
  <c r="X259" i="18"/>
  <c r="X582" i="18"/>
  <c r="X592" i="18"/>
  <c r="X21" i="18"/>
  <c r="X416" i="18"/>
  <c r="X368" i="18"/>
  <c r="X159" i="18"/>
  <c r="X567" i="18"/>
  <c r="X620" i="18"/>
  <c r="X175" i="18"/>
  <c r="X911" i="18"/>
  <c r="X943" i="18"/>
  <c r="X104" i="18"/>
  <c r="X249" i="18"/>
  <c r="X391" i="18"/>
  <c r="X458" i="18"/>
  <c r="X472" i="18"/>
  <c r="X347" i="18"/>
  <c r="X927" i="18"/>
  <c r="X206" i="18"/>
  <c r="X663" i="18"/>
  <c r="X150" i="18"/>
  <c r="X334" i="18"/>
  <c r="X195" i="18"/>
  <c r="X894" i="18"/>
  <c r="X630" i="18"/>
  <c r="X912" i="18"/>
  <c r="X19" i="18"/>
  <c r="X549" i="18"/>
  <c r="X113" i="18"/>
  <c r="X328" i="18"/>
  <c r="X434" i="18"/>
  <c r="X51" i="18"/>
  <c r="X335" i="18"/>
  <c r="X670" i="18"/>
  <c r="X261" i="18"/>
  <c r="X17" i="18"/>
  <c r="X379" i="18"/>
  <c r="X552" i="18"/>
  <c r="X124" i="18"/>
  <c r="X66" i="18"/>
  <c r="X359" i="18"/>
  <c r="X522" i="18"/>
  <c r="X813" i="18"/>
  <c r="X433" i="18"/>
  <c r="X639" i="18"/>
  <c r="X266" i="18"/>
  <c r="X804" i="18"/>
  <c r="X172" i="18"/>
  <c r="X780" i="18"/>
  <c r="X289" i="18"/>
  <c r="X342" i="18"/>
  <c r="X269" i="18"/>
  <c r="X781" i="18"/>
  <c r="X916" i="18"/>
  <c r="X493" i="18"/>
  <c r="X95" i="18"/>
  <c r="X681" i="18"/>
  <c r="X737" i="18"/>
  <c r="X523" i="18"/>
  <c r="X44" i="18"/>
  <c r="X955" i="18"/>
  <c r="X798" i="18"/>
  <c r="X284" i="18"/>
  <c r="X623" i="18"/>
  <c r="X633" i="18"/>
  <c r="X710" i="18"/>
  <c r="X746" i="18"/>
  <c r="X349" i="18"/>
  <c r="X214" i="18"/>
  <c r="X655" i="18"/>
  <c r="X504" i="18"/>
  <c r="X248" i="18"/>
  <c r="X475" i="18"/>
  <c r="X731" i="18"/>
  <c r="X432" i="18"/>
  <c r="X602" i="18"/>
  <c r="X692" i="18"/>
  <c r="X186" i="18"/>
  <c r="X12" i="18"/>
  <c r="X872" i="18"/>
  <c r="X16" i="18"/>
  <c r="X427" i="18"/>
  <c r="X802" i="18"/>
  <c r="X411" i="18"/>
  <c r="X31" i="18"/>
  <c r="X701" i="18"/>
  <c r="X341" i="18"/>
  <c r="X512" i="18"/>
  <c r="X192" i="18"/>
  <c r="X340" i="18"/>
  <c r="X235" i="18"/>
  <c r="X775" i="18"/>
  <c r="X634" i="18"/>
  <c r="X23" i="18"/>
  <c r="X875" i="18"/>
  <c r="X499" i="18"/>
  <c r="X717" i="18"/>
  <c r="X485" i="18"/>
  <c r="X797" i="18"/>
  <c r="X801" i="18"/>
  <c r="X344" i="18"/>
  <c r="X100" i="18"/>
  <c r="X35" i="18"/>
  <c r="X748" i="18"/>
  <c r="X116" i="18"/>
  <c r="X355" i="18"/>
  <c r="X716" i="18"/>
  <c r="X714" i="18"/>
  <c r="X459" i="18"/>
  <c r="X376" i="18"/>
  <c r="X429" i="18"/>
  <c r="X695" i="18"/>
  <c r="X589" i="18"/>
  <c r="X754" i="18"/>
  <c r="X230" i="18"/>
  <c r="X237" i="18"/>
  <c r="X182" i="18"/>
  <c r="X757" i="18"/>
  <c r="X254" i="18"/>
  <c r="X741" i="18"/>
  <c r="X240" i="18"/>
  <c r="X5" i="18"/>
  <c r="X540" i="18"/>
  <c r="X387" i="18"/>
  <c r="X54" i="18"/>
  <c r="X110" i="18"/>
  <c r="X577" i="18"/>
  <c r="X735" i="18"/>
  <c r="X139" i="18"/>
  <c r="X456" i="18"/>
  <c r="X86" i="18"/>
  <c r="X228" i="18"/>
  <c r="X227" i="18"/>
  <c r="X709" i="18"/>
  <c r="X743" i="18"/>
  <c r="X885" i="18"/>
  <c r="X197" i="18"/>
  <c r="X668" i="18"/>
  <c r="X863" i="18"/>
  <c r="X42" i="18"/>
  <c r="X490" i="18"/>
  <c r="X362" i="18"/>
  <c r="X171" i="18"/>
  <c r="X450" i="18"/>
  <c r="X321" i="18"/>
  <c r="X52" i="18"/>
  <c r="X48" i="18"/>
  <c r="X610" i="18"/>
  <c r="X409" i="18"/>
  <c r="X524" i="18"/>
  <c r="X483" i="18"/>
  <c r="X884" i="18"/>
  <c r="X424" i="18"/>
  <c r="X724" i="18"/>
  <c r="X932" i="18"/>
  <c r="X380" i="18"/>
  <c r="X256" i="18"/>
  <c r="X90" i="18"/>
  <c r="X457" i="18"/>
  <c r="X910" i="18"/>
  <c r="X742" i="18"/>
  <c r="X511" i="18"/>
  <c r="X674" i="18"/>
  <c r="X108" i="18"/>
  <c r="X752" i="18"/>
  <c r="X607" i="18"/>
  <c r="X115" i="18"/>
  <c r="X608" i="18"/>
  <c r="X687" i="18"/>
  <c r="X503" i="18"/>
  <c r="X864" i="18"/>
  <c r="X200" i="18"/>
  <c r="X245" i="18"/>
  <c r="X696" i="18"/>
  <c r="X85" i="18"/>
  <c r="X126" i="18"/>
  <c r="X761" i="18"/>
  <c r="X558" i="18"/>
  <c r="X181" i="18"/>
  <c r="X686" i="18"/>
  <c r="X317" i="18"/>
  <c r="X713" i="18"/>
  <c r="X386" i="18"/>
  <c r="X47" i="18"/>
  <c r="X516" i="18"/>
  <c r="X417" i="18"/>
  <c r="X535" i="18"/>
  <c r="X624" i="18"/>
  <c r="X327" i="18"/>
  <c r="X218" i="18"/>
  <c r="X93" i="18"/>
  <c r="X412" i="18"/>
  <c r="X220" i="18"/>
  <c r="X762" i="18"/>
  <c r="X715" i="18"/>
  <c r="X642" i="18"/>
  <c r="X125" i="18"/>
  <c r="X694" i="18"/>
  <c r="X645" i="18"/>
  <c r="X667" i="18"/>
  <c r="X619" i="18"/>
  <c r="X299" i="18"/>
  <c r="X873" i="18"/>
  <c r="X312" i="18"/>
  <c r="X730" i="18"/>
  <c r="X611" i="18"/>
  <c r="X954" i="18"/>
  <c r="X91" i="18"/>
  <c r="X628" i="18"/>
  <c r="X895" i="18"/>
  <c r="X506" i="18"/>
  <c r="X883" i="18"/>
  <c r="X27" i="18"/>
  <c r="X441" i="18"/>
  <c r="X770" i="18"/>
  <c r="X704" i="18"/>
  <c r="X357" i="18"/>
  <c r="X682" i="18"/>
  <c r="X597" i="18"/>
  <c r="X136" i="18"/>
  <c r="X626" i="18"/>
  <c r="X807" i="18"/>
  <c r="X531" i="18"/>
  <c r="X870" i="18"/>
  <c r="X889" i="18"/>
  <c r="X689" i="18"/>
  <c r="X231" i="18"/>
  <c r="X536" i="18"/>
  <c r="X520" i="18"/>
  <c r="X553" i="18"/>
  <c r="X33" i="18"/>
  <c r="X931" i="18"/>
  <c r="X209" i="18"/>
  <c r="X656" i="18"/>
  <c r="X557" i="18"/>
  <c r="X500" i="18"/>
  <c r="X720" i="18"/>
  <c r="X28" i="18"/>
  <c r="X672" i="18"/>
  <c r="X625" i="18"/>
  <c r="X584" i="18"/>
  <c r="X75" i="18"/>
  <c r="X449" i="18"/>
  <c r="X275" i="18"/>
  <c r="X721" i="18"/>
  <c r="X60" i="18"/>
  <c r="X760" i="18"/>
  <c r="X593" i="18"/>
  <c r="X216" i="18"/>
  <c r="X326" i="18"/>
  <c r="X358" i="18"/>
  <c r="X533" i="18"/>
  <c r="X179" i="18"/>
  <c r="X431" i="18"/>
  <c r="X319" i="18"/>
  <c r="X55" i="18"/>
  <c r="X669" i="18"/>
  <c r="X745" i="18"/>
  <c r="X141" i="18"/>
  <c r="X637" i="18"/>
  <c r="X239" i="18"/>
  <c r="X36" i="18"/>
  <c r="X599" i="18"/>
  <c r="X546" i="18"/>
  <c r="X367" i="18"/>
  <c r="X651" i="18"/>
  <c r="X609" i="18"/>
  <c r="X614" i="18"/>
  <c r="X373" i="18"/>
  <c r="X951" i="18"/>
  <c r="X470" i="18"/>
  <c r="X569" i="18"/>
  <c r="X515" i="18"/>
  <c r="X747" i="18"/>
  <c r="X160" i="18"/>
  <c r="X662" i="18"/>
  <c r="X758" i="18"/>
  <c r="X666" i="18"/>
  <c r="X57" i="18"/>
  <c r="X348" i="18"/>
  <c r="X336" i="18"/>
  <c r="X178" i="18"/>
  <c r="X784" i="18"/>
  <c r="X425" i="18"/>
  <c r="X9" i="18"/>
  <c r="X615" i="18"/>
  <c r="X223" i="18"/>
  <c r="X301" i="18"/>
  <c r="X73" i="18"/>
  <c r="X81" i="18"/>
  <c r="X305" i="18"/>
  <c r="X98" i="18"/>
  <c r="X573" i="18"/>
  <c r="X168" i="18"/>
  <c r="X909" i="18"/>
  <c r="X660" i="18"/>
  <c r="X97" i="18"/>
  <c r="X287" i="18"/>
  <c r="X740" i="18"/>
  <c r="X882" i="18"/>
  <c r="X353" i="18"/>
  <c r="X588" i="18"/>
  <c r="X283" i="18"/>
  <c r="X613" i="18"/>
  <c r="X201" i="18"/>
  <c r="X274" i="18"/>
  <c r="X313" i="18"/>
  <c r="X539" i="18"/>
  <c r="X581" i="18"/>
  <c r="X135" i="18"/>
  <c r="X59" i="18"/>
  <c r="X529" i="18"/>
  <c r="X64" i="18"/>
  <c r="X180" i="18"/>
  <c r="X956" i="18"/>
  <c r="X733" i="18"/>
  <c r="X886" i="18"/>
  <c r="X448" i="18"/>
  <c r="X755" i="18"/>
  <c r="X749" i="18"/>
  <c r="X101" i="18"/>
  <c r="X594" i="18"/>
  <c r="X603" i="18"/>
  <c r="X665" i="18"/>
  <c r="X406" i="18"/>
  <c r="X69" i="18"/>
  <c r="X919" i="18"/>
  <c r="X606" i="18"/>
  <c r="X322" i="18"/>
  <c r="X352" i="18"/>
  <c r="X925" i="18"/>
  <c r="X595" i="18"/>
  <c r="X953" i="18"/>
  <c r="X78" i="18"/>
  <c r="X675" i="18"/>
  <c r="X789" i="18"/>
  <c r="X294" i="18"/>
  <c r="X390" i="18"/>
  <c r="X173" i="18"/>
  <c r="X185" i="18"/>
  <c r="X738" i="18"/>
  <c r="X810" i="18"/>
  <c r="X756" i="18"/>
  <c r="X291" i="18"/>
  <c r="X251" i="18"/>
  <c r="X22" i="18"/>
  <c r="X383" i="18"/>
  <c r="X76" i="18"/>
  <c r="X501" i="18"/>
  <c r="X222" i="18"/>
  <c r="X271" i="18"/>
  <c r="X729" i="18"/>
  <c r="X446" i="18"/>
  <c r="X400" i="18"/>
  <c r="X170" i="18"/>
  <c r="X621" i="18"/>
  <c r="X149" i="18"/>
  <c r="X152" i="18"/>
  <c r="X215" i="18"/>
  <c r="X518" i="18"/>
  <c r="X148" i="18"/>
  <c r="X498" i="18"/>
  <c r="X566" i="18"/>
  <c r="X473" i="18"/>
  <c r="X574" i="18"/>
  <c r="X541" i="18"/>
  <c r="X648" i="18"/>
  <c r="X203" i="18"/>
  <c r="X776" i="18"/>
  <c r="X492" i="18"/>
  <c r="X913" i="18"/>
  <c r="X860" i="18"/>
  <c r="X435" i="18"/>
  <c r="X447" i="18"/>
  <c r="X517" i="18"/>
  <c r="X679" i="18"/>
  <c r="X437" i="18"/>
  <c r="X290" i="18"/>
  <c r="X151" i="18"/>
  <c r="X494" i="18"/>
  <c r="X785" i="18"/>
  <c r="X369" i="18"/>
  <c r="X330" i="18"/>
  <c r="X410" i="18"/>
  <c r="X295" i="18"/>
  <c r="X8" i="18"/>
  <c r="X158" i="18"/>
  <c r="X497" i="18"/>
  <c r="X505" i="18"/>
  <c r="X940" i="18"/>
  <c r="X304" i="18"/>
  <c r="X700" i="18"/>
  <c r="X147" i="18"/>
  <c r="X905" i="18"/>
  <c r="X697" i="18"/>
  <c r="X273" i="18"/>
  <c r="X162" i="18"/>
  <c r="X194" i="18"/>
  <c r="X779" i="18"/>
  <c r="X719" i="18"/>
  <c r="X479" i="18"/>
  <c r="X260" i="18"/>
  <c r="X728" i="18"/>
  <c r="X598" i="18"/>
  <c r="X187" i="18"/>
  <c r="X161" i="18"/>
  <c r="X40" i="18"/>
  <c r="X632" i="18"/>
  <c r="X346" i="18"/>
  <c r="X106" i="18"/>
  <c r="X799" i="18"/>
  <c r="X268" i="18"/>
  <c r="X422" i="18"/>
  <c r="X281" i="18"/>
  <c r="X579" i="18"/>
  <c r="X145" i="18"/>
  <c r="X869" i="18"/>
  <c r="X143" i="18"/>
  <c r="X234" i="18"/>
  <c r="X138" i="18"/>
  <c r="X904" i="18"/>
  <c r="X556" i="18"/>
  <c r="X796" i="18"/>
  <c r="X282" i="18"/>
  <c r="X464" i="18"/>
  <c r="X166" i="18"/>
  <c r="X56" i="18"/>
  <c r="X308" i="18"/>
  <c r="X460" i="18"/>
  <c r="X922" i="18"/>
  <c r="X774" i="18"/>
  <c r="X258" i="18"/>
  <c r="X407" i="18"/>
  <c r="X365" i="18"/>
  <c r="X488" i="18"/>
  <c r="X26" i="18"/>
  <c r="X550" i="18"/>
  <c r="X65" i="18"/>
  <c r="X585" i="18"/>
  <c r="X467" i="18"/>
  <c r="X164" i="18"/>
  <c r="X267" i="18"/>
  <c r="X118" i="18"/>
  <c r="X944" i="18"/>
  <c r="X635" i="18"/>
  <c r="X184" i="18"/>
  <c r="X109" i="18"/>
  <c r="X691" i="18"/>
  <c r="X495" i="18"/>
  <c r="X685" i="18"/>
  <c r="X930" i="18"/>
  <c r="X677" i="18"/>
  <c r="X680" i="18"/>
  <c r="X196" i="18"/>
  <c r="X413" i="18"/>
  <c r="X252" i="18"/>
  <c r="X786" i="18"/>
  <c r="X578" i="18"/>
  <c r="X452" i="18"/>
  <c r="X255" i="18"/>
  <c r="X861" i="18"/>
  <c r="X224" i="18"/>
  <c r="X343" i="18"/>
  <c r="X264" i="18"/>
  <c r="X62" i="18"/>
  <c r="X253" i="18"/>
  <c r="X292" i="18"/>
  <c r="X773" i="18"/>
  <c r="X790" i="18"/>
  <c r="X297" i="18"/>
  <c r="X673" i="18"/>
  <c r="X476" i="18"/>
  <c r="X384" i="18"/>
  <c r="X130" i="18"/>
  <c r="X489" i="18"/>
  <c r="X795" i="18"/>
  <c r="X87" i="18"/>
  <c r="X866" i="18"/>
  <c r="X221" i="18"/>
  <c r="X902" i="18"/>
  <c r="X914" i="18"/>
  <c r="X767" i="18"/>
  <c r="X481" i="18"/>
  <c r="X551" i="18"/>
  <c r="X739" i="18"/>
  <c r="X480" i="18"/>
  <c r="X277" i="18"/>
  <c r="X455" i="18"/>
  <c r="X809" i="18"/>
  <c r="X751" i="18"/>
  <c r="X803" i="18"/>
  <c r="X777" i="18"/>
  <c r="X286" i="18"/>
  <c r="X443" i="18"/>
  <c r="X638" i="18"/>
  <c r="X929" i="18"/>
  <c r="X808" i="18"/>
  <c r="X604" i="18"/>
  <c r="X763" i="18"/>
  <c r="X296" i="18"/>
  <c r="X734" i="18"/>
  <c r="X142" i="18"/>
  <c r="X11" i="18"/>
  <c r="X928" i="18"/>
  <c r="X563" i="18"/>
  <c r="X430" i="18"/>
  <c r="X102" i="18"/>
  <c r="X896" i="18"/>
  <c r="X205" i="18"/>
  <c r="X20" i="18"/>
  <c r="X442" i="18"/>
  <c r="X555" i="18"/>
  <c r="X945" i="18"/>
  <c r="X238" i="18"/>
  <c r="X699" i="18"/>
  <c r="X226" i="18"/>
  <c r="X7" i="18"/>
  <c r="X38" i="18"/>
  <c r="X280" i="18"/>
  <c r="X114" i="18"/>
  <c r="X732" i="18"/>
  <c r="X703" i="18"/>
  <c r="X241" i="18"/>
  <c r="X491" i="18"/>
  <c r="X924" i="18"/>
  <c r="X119" i="18"/>
  <c r="X41" i="18"/>
  <c r="X862" i="18"/>
  <c r="X402" i="18"/>
  <c r="X3" i="18"/>
  <c r="X513" i="18"/>
  <c r="X519" i="18"/>
  <c r="X769" i="18"/>
  <c r="X99" i="18"/>
  <c r="X521" i="18"/>
  <c r="X415" i="18"/>
  <c r="X103" i="18"/>
  <c r="X121" i="18"/>
  <c r="X45" i="18"/>
  <c r="X80" i="18"/>
  <c r="X876" i="18"/>
  <c r="X917" i="18"/>
  <c r="X167" i="18"/>
  <c r="X232" i="18"/>
  <c r="X568" i="18"/>
  <c r="X683" i="18"/>
  <c r="X629" i="18"/>
  <c r="X477" i="18"/>
  <c r="X532" i="18"/>
  <c r="X46" i="18"/>
  <c r="X6" i="18"/>
  <c r="X382" i="18"/>
  <c r="X377" i="18"/>
  <c r="X933" i="18"/>
  <c r="X165" i="18"/>
  <c r="X874" i="18"/>
  <c r="X712" i="18"/>
  <c r="X554" i="18"/>
  <c r="X314" i="18"/>
  <c r="X374" i="18"/>
  <c r="X892" i="18"/>
  <c r="X783" i="18"/>
  <c r="X229" i="18"/>
  <c r="X68" i="18"/>
  <c r="X899" i="18"/>
  <c r="X676" i="18"/>
  <c r="X397" i="18"/>
  <c r="X123" i="18"/>
  <c r="X360" i="18"/>
  <c r="X129" i="18"/>
  <c r="X707" i="18"/>
  <c r="X454" i="18"/>
  <c r="X43" i="18"/>
  <c r="X893" i="18"/>
  <c r="X618" i="18"/>
  <c r="X811" i="18"/>
  <c r="X451" i="18"/>
  <c r="X265" i="18"/>
  <c r="X509" i="18"/>
  <c r="X688" i="18"/>
  <c r="X263" i="18"/>
  <c r="X445" i="18"/>
  <c r="X657" i="18"/>
  <c r="X805" i="18"/>
  <c r="X426" i="18"/>
  <c r="X79" i="18"/>
  <c r="X199" i="18"/>
  <c r="X901" i="18"/>
  <c r="X641" i="18"/>
  <c r="X13" i="18"/>
  <c r="X242" i="18"/>
  <c r="X88" i="18"/>
  <c r="X897" i="18"/>
  <c r="X276" i="18"/>
  <c r="X385" i="18"/>
  <c r="X350" i="18"/>
  <c r="X92" i="18"/>
  <c r="X723" i="18"/>
  <c r="X671" i="18"/>
  <c r="X800" i="18"/>
  <c r="X918" i="18"/>
  <c r="X548" i="18"/>
  <c r="X177" i="18"/>
  <c r="X189" i="18"/>
  <c r="X18" i="18"/>
  <c r="X300" i="18"/>
  <c r="X310" i="18"/>
  <c r="X879" i="18"/>
  <c r="X405" i="18"/>
  <c r="X650" i="18"/>
  <c r="X684" i="18"/>
  <c r="X466" i="18"/>
  <c r="X298" i="18"/>
  <c r="X30" i="18"/>
  <c r="X923" i="18"/>
  <c r="X176" i="18"/>
  <c r="X213" i="18"/>
  <c r="X50" i="18"/>
  <c r="X389" i="18"/>
  <c r="X307" i="18"/>
  <c r="X778" i="18"/>
  <c r="X718" i="18"/>
  <c r="X117" i="18"/>
  <c r="X244" i="18"/>
  <c r="X547" i="18"/>
  <c r="X527" i="18"/>
  <c r="X793" i="18"/>
  <c r="Y811" i="18" l="1"/>
  <c r="AA811" i="18"/>
  <c r="Y928" i="18"/>
  <c r="AA928" i="18"/>
  <c r="Y145" i="18"/>
  <c r="AA145" i="18"/>
  <c r="Y291" i="18"/>
  <c r="AA291" i="18"/>
  <c r="Y625" i="18"/>
  <c r="AA625" i="18"/>
  <c r="Y884" i="18"/>
  <c r="AA884" i="18"/>
  <c r="Y623" i="18"/>
  <c r="AA623" i="18"/>
  <c r="Y647" i="18"/>
  <c r="AA647" i="18"/>
  <c r="Y887" i="18"/>
  <c r="AA887" i="18"/>
  <c r="Y842" i="18"/>
  <c r="AA842" i="18"/>
  <c r="Y900" i="18"/>
  <c r="AA900" i="18"/>
  <c r="Y314" i="18"/>
  <c r="AA314" i="18"/>
  <c r="Y277" i="18"/>
  <c r="AA277" i="18"/>
  <c r="Y774" i="18"/>
  <c r="AA774" i="18"/>
  <c r="Y796" i="18"/>
  <c r="AA796" i="18"/>
  <c r="Y579" i="18"/>
  <c r="AA579" i="18"/>
  <c r="Y40" i="18"/>
  <c r="Z40" i="18" s="1"/>
  <c r="AA40" i="18"/>
  <c r="Y779" i="18"/>
  <c r="AA779" i="18"/>
  <c r="Y304" i="18"/>
  <c r="AA304" i="18"/>
  <c r="Y330" i="18"/>
  <c r="AA330" i="18"/>
  <c r="Y517" i="18"/>
  <c r="AA517" i="18"/>
  <c r="Y648" i="18"/>
  <c r="AA648" i="18"/>
  <c r="Y215" i="18"/>
  <c r="AA215" i="18"/>
  <c r="Y271" i="18"/>
  <c r="AA271" i="18"/>
  <c r="Y756" i="18"/>
  <c r="AA756" i="18"/>
  <c r="Y675" i="18"/>
  <c r="AA675" i="18"/>
  <c r="Y919" i="18"/>
  <c r="AA919" i="18"/>
  <c r="Y755" i="18"/>
  <c r="AA755" i="18"/>
  <c r="Y59" i="18"/>
  <c r="Z59" i="18" s="1"/>
  <c r="AA59" i="18"/>
  <c r="Y283" i="18"/>
  <c r="AA283" i="18"/>
  <c r="Y909" i="18"/>
  <c r="AA909" i="18"/>
  <c r="Y223" i="18"/>
  <c r="AA223" i="18"/>
  <c r="Y57" i="18"/>
  <c r="Z57" i="18" s="1"/>
  <c r="AA57" i="18"/>
  <c r="Y470" i="18"/>
  <c r="AA470" i="18"/>
  <c r="Y599" i="18"/>
  <c r="AA599" i="18"/>
  <c r="Y319" i="18"/>
  <c r="AA319" i="18"/>
  <c r="Y760" i="18"/>
  <c r="AA760" i="18"/>
  <c r="Y672" i="18"/>
  <c r="AA672" i="18"/>
  <c r="Y33" i="18"/>
  <c r="Z33" i="18" s="1"/>
  <c r="AA33" i="18"/>
  <c r="Y531" i="18"/>
  <c r="AA531" i="18"/>
  <c r="Y770" i="18"/>
  <c r="AA770" i="18"/>
  <c r="Y954" i="18"/>
  <c r="AA954" i="18"/>
  <c r="Y645" i="18"/>
  <c r="AA645" i="18"/>
  <c r="Y93" i="18"/>
  <c r="Z93" i="18" s="1"/>
  <c r="AA93" i="18"/>
  <c r="Y386" i="18"/>
  <c r="AA386" i="18"/>
  <c r="Y85" i="18"/>
  <c r="Z85" i="18" s="1"/>
  <c r="AA85" i="18"/>
  <c r="Y115" i="18"/>
  <c r="AA115" i="18"/>
  <c r="Y457" i="18"/>
  <c r="AA457" i="18"/>
  <c r="Y483" i="18"/>
  <c r="AA483" i="18"/>
  <c r="Y171" i="18"/>
  <c r="AA171" i="18"/>
  <c r="Y743" i="18"/>
  <c r="AA743" i="18"/>
  <c r="Y577" i="18"/>
  <c r="AA577" i="18"/>
  <c r="Y254" i="18"/>
  <c r="AA254" i="18"/>
  <c r="Y429" i="18"/>
  <c r="AA429" i="18"/>
  <c r="Y35" i="18"/>
  <c r="Z35" i="18" s="1"/>
  <c r="AA35" i="18"/>
  <c r="Y875" i="18"/>
  <c r="AA875" i="18"/>
  <c r="Y341" i="18"/>
  <c r="AA341" i="18"/>
  <c r="Y12" i="18"/>
  <c r="Z12" i="18" s="1"/>
  <c r="AA12" i="18"/>
  <c r="Y504" i="18"/>
  <c r="AA504" i="18"/>
  <c r="Y284" i="18"/>
  <c r="AA284" i="18"/>
  <c r="Y493" i="18"/>
  <c r="AA493" i="18"/>
  <c r="Y804" i="18"/>
  <c r="AA804" i="18"/>
  <c r="Y124" i="18"/>
  <c r="AA124" i="18"/>
  <c r="Y434" i="18"/>
  <c r="AA434" i="18"/>
  <c r="Y195" i="18"/>
  <c r="AA195" i="18"/>
  <c r="Y458" i="18"/>
  <c r="AA458" i="18"/>
  <c r="Y567" i="18"/>
  <c r="AA567" i="18"/>
  <c r="Y936" i="18"/>
  <c r="AA936" i="18"/>
  <c r="Y37" i="18"/>
  <c r="Z37" i="18" s="1"/>
  <c r="AA37" i="18"/>
  <c r="Y858" i="18"/>
  <c r="AA858" i="18"/>
  <c r="Y772" i="18"/>
  <c r="AA772" i="18"/>
  <c r="Y722" i="18"/>
  <c r="AA722" i="18"/>
  <c r="Y378" i="18"/>
  <c r="AA378" i="18"/>
  <c r="Y711" i="18"/>
  <c r="AA711" i="18"/>
  <c r="Y399" i="18"/>
  <c r="AA399" i="18"/>
  <c r="Y543" i="18"/>
  <c r="AA543" i="18"/>
  <c r="Y279" i="18"/>
  <c r="AA279" i="18"/>
  <c r="Y34" i="18"/>
  <c r="Z34" i="18" s="1"/>
  <c r="AA34" i="18"/>
  <c r="Y545" i="18"/>
  <c r="AA545" i="18"/>
  <c r="Y787" i="18"/>
  <c r="AA787" i="18"/>
  <c r="Y627" i="18"/>
  <c r="AA627" i="18"/>
  <c r="Y572" i="18"/>
  <c r="AA572" i="18"/>
  <c r="Y868" i="18"/>
  <c r="AA868" i="18"/>
  <c r="Y25" i="18"/>
  <c r="Z25" i="18" s="1"/>
  <c r="AA25" i="18"/>
  <c r="Y702" i="18"/>
  <c r="AA702" i="18"/>
  <c r="Y766" i="18"/>
  <c r="AA766" i="18"/>
  <c r="Y765" i="18"/>
  <c r="AA765" i="18"/>
  <c r="Y82" i="18"/>
  <c r="Z82" i="18" s="1"/>
  <c r="AA82" i="18"/>
  <c r="Y831" i="18"/>
  <c r="AA831" i="18"/>
  <c r="Y906" i="18"/>
  <c r="AA906" i="18"/>
  <c r="Y381" i="18"/>
  <c r="AA381" i="18"/>
  <c r="Y818" i="18"/>
  <c r="AA818" i="18"/>
  <c r="Y852" i="18"/>
  <c r="AA852" i="18"/>
  <c r="Y14" i="18"/>
  <c r="Z14" i="18" s="1"/>
  <c r="AA14" i="18"/>
  <c r="Y820" i="18"/>
  <c r="AA820" i="18"/>
  <c r="Y153" i="18"/>
  <c r="AA153" i="18"/>
  <c r="Y845" i="18"/>
  <c r="AA845" i="18"/>
  <c r="Y834" i="18"/>
  <c r="AA834" i="18"/>
  <c r="Y835" i="18"/>
  <c r="AA835" i="18"/>
  <c r="Y644" i="18"/>
  <c r="AA644" i="18"/>
  <c r="Y311" i="18"/>
  <c r="AA311" i="18"/>
  <c r="Y440" i="18"/>
  <c r="AA440" i="18"/>
  <c r="Y96" i="18"/>
  <c r="Z96" i="18" s="1"/>
  <c r="AA96" i="18"/>
  <c r="Y698" i="18"/>
  <c r="AA698" i="18"/>
  <c r="Y771" i="18"/>
  <c r="AA771" i="18"/>
  <c r="Y935" i="18"/>
  <c r="AA935" i="18"/>
  <c r="Y270" i="18"/>
  <c r="AA270" i="18"/>
  <c r="Y617" i="18"/>
  <c r="AA617" i="18"/>
  <c r="Y800" i="18"/>
  <c r="AA800" i="18"/>
  <c r="Y232" i="18"/>
  <c r="AA232" i="18"/>
  <c r="Y929" i="18"/>
  <c r="AA929" i="18"/>
  <c r="Y467" i="18"/>
  <c r="AA467" i="18"/>
  <c r="Y410" i="18"/>
  <c r="AA410" i="18"/>
  <c r="Y606" i="18"/>
  <c r="AA606" i="18"/>
  <c r="Y348" i="18"/>
  <c r="AA348" i="18"/>
  <c r="Y870" i="18"/>
  <c r="AA870" i="18"/>
  <c r="Y47" i="18"/>
  <c r="Z47" i="18" s="1"/>
  <c r="AA47" i="18"/>
  <c r="Y735" i="18"/>
  <c r="AA735" i="18"/>
  <c r="Y872" i="18"/>
  <c r="AA872" i="18"/>
  <c r="Y472" i="18"/>
  <c r="AA472" i="18"/>
  <c r="Y649" i="18"/>
  <c r="AA649" i="18"/>
  <c r="Y191" i="18"/>
  <c r="AA191" i="18"/>
  <c r="Y859" i="18"/>
  <c r="AA859" i="18"/>
  <c r="Y847" i="18"/>
  <c r="AA847" i="18"/>
  <c r="Y331" i="18"/>
  <c r="AA331" i="18"/>
  <c r="Y403" i="18"/>
  <c r="AA403" i="18"/>
  <c r="Y310" i="18"/>
  <c r="AA310" i="18"/>
  <c r="Y167" i="18"/>
  <c r="AA167" i="18"/>
  <c r="Y638" i="18"/>
  <c r="AA638" i="18"/>
  <c r="Y109" i="18"/>
  <c r="Z109" i="18" s="1"/>
  <c r="AA109" i="18"/>
  <c r="Y445" i="18"/>
  <c r="AA445" i="18"/>
  <c r="Y99" i="18"/>
  <c r="Z99" i="18" s="1"/>
  <c r="AA99" i="18"/>
  <c r="Y480" i="18"/>
  <c r="AA480" i="18"/>
  <c r="Y65" i="18"/>
  <c r="Z65" i="18" s="1"/>
  <c r="AA65" i="18"/>
  <c r="Y940" i="18"/>
  <c r="AA940" i="18"/>
  <c r="Y810" i="18"/>
  <c r="AA810" i="18"/>
  <c r="Y588" i="18"/>
  <c r="AA588" i="18"/>
  <c r="Y60" i="18"/>
  <c r="Z60" i="18" s="1"/>
  <c r="AA60" i="18"/>
  <c r="Y694" i="18"/>
  <c r="AA694" i="18"/>
  <c r="Y709" i="18"/>
  <c r="AA709" i="18"/>
  <c r="Y23" i="18"/>
  <c r="Z23" i="18" s="1"/>
  <c r="AA23" i="18"/>
  <c r="Y655" i="18"/>
  <c r="AA655" i="18"/>
  <c r="Y328" i="18"/>
  <c r="AA328" i="18"/>
  <c r="Y401" i="18"/>
  <c r="AA401" i="18"/>
  <c r="Y302" i="18"/>
  <c r="AA302" i="18"/>
  <c r="Y484" i="18"/>
  <c r="AA484" i="18"/>
  <c r="Y219" i="18"/>
  <c r="AA219" i="18"/>
  <c r="Y72" i="18"/>
  <c r="Z72" i="18" s="1"/>
  <c r="AA72" i="18"/>
  <c r="Y705" i="18"/>
  <c r="AA705" i="18"/>
  <c r="Y616" i="18"/>
  <c r="AA616" i="18"/>
  <c r="Y394" i="18"/>
  <c r="AA394" i="18"/>
  <c r="Y867" i="18"/>
  <c r="AA867" i="18"/>
  <c r="Y74" i="18"/>
  <c r="Z74" i="18" s="1"/>
  <c r="AA74" i="18"/>
  <c r="Y393" i="18"/>
  <c r="AA393" i="18"/>
  <c r="Y570" i="18"/>
  <c r="AA570" i="18"/>
  <c r="Y881" i="18"/>
  <c r="AA881" i="18"/>
  <c r="Y356" i="18"/>
  <c r="AA356" i="18"/>
  <c r="Y814" i="18"/>
  <c r="AA814" i="18"/>
  <c r="Y857" i="18"/>
  <c r="AA857" i="18"/>
  <c r="Y851" i="18"/>
  <c r="AA851" i="18"/>
  <c r="Y830" i="18"/>
  <c r="AA830" i="18"/>
  <c r="Y133" i="18"/>
  <c r="AA133" i="18"/>
  <c r="Y843" i="18"/>
  <c r="AA843" i="18"/>
  <c r="Y826" i="18"/>
  <c r="AA826" i="18"/>
  <c r="Y71" i="18"/>
  <c r="Z71" i="18" s="1"/>
  <c r="AA71" i="18"/>
  <c r="Y938" i="18"/>
  <c r="AA938" i="18"/>
  <c r="Y949" i="18"/>
  <c r="AA949" i="18"/>
  <c r="Y880" i="18"/>
  <c r="AA880" i="18"/>
  <c r="Y659" i="18"/>
  <c r="AA659" i="18"/>
  <c r="Y915" i="18"/>
  <c r="AA915" i="18"/>
  <c r="Y658" i="18"/>
  <c r="AA658" i="18"/>
  <c r="Y782" i="18"/>
  <c r="AA782" i="18"/>
  <c r="Y542" i="18"/>
  <c r="AA542" i="18"/>
  <c r="Y580" i="18"/>
  <c r="AA580" i="18"/>
  <c r="Y421" i="18"/>
  <c r="AA421" i="18"/>
  <c r="Y474" i="18"/>
  <c r="AA474" i="18"/>
  <c r="Y88" i="18"/>
  <c r="Z88" i="18" s="1"/>
  <c r="AA88" i="18"/>
  <c r="Y862" i="18"/>
  <c r="AA862" i="18"/>
  <c r="Y902" i="18"/>
  <c r="AA902" i="18"/>
  <c r="Y282" i="18"/>
  <c r="AA282" i="18"/>
  <c r="Y679" i="18"/>
  <c r="AA679" i="18"/>
  <c r="Y749" i="18"/>
  <c r="AA749" i="18"/>
  <c r="Y546" i="18"/>
  <c r="AA546" i="18"/>
  <c r="Y91" i="18"/>
  <c r="Z91" i="18" s="1"/>
  <c r="AA91" i="18"/>
  <c r="Y608" i="18"/>
  <c r="AA608" i="18"/>
  <c r="Y695" i="18"/>
  <c r="Z695" i="18" s="1"/>
  <c r="AA695" i="18"/>
  <c r="Y95" i="18"/>
  <c r="Z95" i="18" s="1"/>
  <c r="AA95" i="18"/>
  <c r="Y620" i="18"/>
  <c r="AA620" i="18"/>
  <c r="Y233" i="18"/>
  <c r="Z233" i="18" s="1"/>
  <c r="AA233" i="18"/>
  <c r="Y120" i="18"/>
  <c r="AA120" i="18"/>
  <c r="Y361" i="18"/>
  <c r="AA361" i="18"/>
  <c r="Y366" i="18"/>
  <c r="AA366" i="18"/>
  <c r="Y750" i="18"/>
  <c r="AA750" i="18"/>
  <c r="Y414" i="18"/>
  <c r="AA414" i="18"/>
  <c r="Y657" i="18"/>
  <c r="AA657" i="18"/>
  <c r="Y521" i="18"/>
  <c r="AA521" i="18"/>
  <c r="Y221" i="18"/>
  <c r="AA221" i="18"/>
  <c r="Y30" i="18"/>
  <c r="Z30" i="18" s="1"/>
  <c r="AA30" i="18"/>
  <c r="Y893" i="18"/>
  <c r="AA893" i="18"/>
  <c r="Y119" i="18"/>
  <c r="AA119" i="18"/>
  <c r="Y866" i="18"/>
  <c r="AA866" i="18"/>
  <c r="Y922" i="18"/>
  <c r="AA922" i="18"/>
  <c r="Y447" i="18"/>
  <c r="AA447" i="18"/>
  <c r="Y78" i="18"/>
  <c r="Z78" i="18" s="1"/>
  <c r="AA78" i="18"/>
  <c r="Y666" i="18"/>
  <c r="AA666" i="18"/>
  <c r="Y28" i="18"/>
  <c r="Z28" i="18" s="1"/>
  <c r="AA28" i="18"/>
  <c r="Y713" i="18"/>
  <c r="AA713" i="18"/>
  <c r="Y90" i="18"/>
  <c r="Z90" i="18" s="1"/>
  <c r="AA90" i="18"/>
  <c r="Y376" i="18"/>
  <c r="AA376" i="18"/>
  <c r="Y916" i="18"/>
  <c r="AA916" i="18"/>
  <c r="Y334" i="18"/>
  <c r="AA334" i="18"/>
  <c r="Y806" i="18"/>
  <c r="Z806" i="18" s="1"/>
  <c r="AA806" i="18"/>
  <c r="Y622" i="18"/>
  <c r="AA622" i="18"/>
  <c r="Y726" i="18"/>
  <c r="AA726" i="18"/>
  <c r="Y778" i="18"/>
  <c r="AA778" i="18"/>
  <c r="Y298" i="18"/>
  <c r="AA298" i="18"/>
  <c r="Y18" i="18"/>
  <c r="Z18" i="18" s="1"/>
  <c r="AA18" i="18"/>
  <c r="Y92" i="18"/>
  <c r="Z92" i="18" s="1"/>
  <c r="AA92" i="18"/>
  <c r="Y641" i="18"/>
  <c r="AA641" i="18"/>
  <c r="Y263" i="18"/>
  <c r="AA263" i="18"/>
  <c r="Y43" i="18"/>
  <c r="Z43" i="18" s="1"/>
  <c r="AA43" i="18"/>
  <c r="Y899" i="18"/>
  <c r="AA899" i="18"/>
  <c r="Y712" i="18"/>
  <c r="AA712" i="18"/>
  <c r="Y532" i="18"/>
  <c r="AA532" i="18"/>
  <c r="Y876" i="18"/>
  <c r="AA876" i="18"/>
  <c r="Y769" i="18"/>
  <c r="AA769" i="18"/>
  <c r="Y924" i="18"/>
  <c r="AA924" i="18"/>
  <c r="Y7" i="18"/>
  <c r="Z7" i="18" s="1"/>
  <c r="AA7" i="18"/>
  <c r="Y205" i="18"/>
  <c r="AA205" i="18"/>
  <c r="Y734" i="18"/>
  <c r="AA734" i="18"/>
  <c r="Y286" i="18"/>
  <c r="AA286" i="18"/>
  <c r="Y739" i="18"/>
  <c r="AA739" i="18"/>
  <c r="Y87" i="18"/>
  <c r="Z87" i="18" s="1"/>
  <c r="AA87" i="18"/>
  <c r="Y790" i="18"/>
  <c r="AA790" i="18"/>
  <c r="Y861" i="18"/>
  <c r="AA861" i="18"/>
  <c r="Y680" i="18"/>
  <c r="AA680" i="18"/>
  <c r="Y635" i="18"/>
  <c r="AA635" i="18"/>
  <c r="Y550" i="18"/>
  <c r="AA550" i="18"/>
  <c r="Y460" i="18"/>
  <c r="AA460" i="18"/>
  <c r="Y904" i="18"/>
  <c r="AA904" i="18"/>
  <c r="Y422" i="18"/>
  <c r="AA422" i="18"/>
  <c r="Y187" i="18"/>
  <c r="AA187" i="18"/>
  <c r="Y162" i="18"/>
  <c r="AA162" i="18"/>
  <c r="Y505" i="18"/>
  <c r="AA505" i="18"/>
  <c r="Y785" i="18"/>
  <c r="AA785" i="18"/>
  <c r="Y435" i="18"/>
  <c r="AA435" i="18"/>
  <c r="Y574" i="18"/>
  <c r="AA574" i="18"/>
  <c r="Y149" i="18"/>
  <c r="AA149" i="18"/>
  <c r="Y501" i="18"/>
  <c r="AA501" i="18"/>
  <c r="Y738" i="18"/>
  <c r="AA738" i="18"/>
  <c r="Y953" i="18"/>
  <c r="AA953" i="18"/>
  <c r="Y406" i="18"/>
  <c r="AA406" i="18"/>
  <c r="Y886" i="18"/>
  <c r="AA886" i="18"/>
  <c r="Y581" i="18"/>
  <c r="AA581" i="18"/>
  <c r="Y353" i="18"/>
  <c r="AA353" i="18"/>
  <c r="Y573" i="18"/>
  <c r="AA573" i="18"/>
  <c r="Y9" i="18"/>
  <c r="Z9" i="18" s="1"/>
  <c r="AA9" i="18"/>
  <c r="Y758" i="18"/>
  <c r="AA758" i="18"/>
  <c r="Y373" i="18"/>
  <c r="AA373" i="18"/>
  <c r="Y239" i="18"/>
  <c r="AA239" i="18"/>
  <c r="Y179" i="18"/>
  <c r="AA179" i="18"/>
  <c r="Y721" i="18"/>
  <c r="AA721" i="18"/>
  <c r="Y720" i="18"/>
  <c r="AA720" i="18"/>
  <c r="Y520" i="18"/>
  <c r="AA520" i="18"/>
  <c r="Y626" i="18"/>
  <c r="AA626" i="18"/>
  <c r="Y27" i="18"/>
  <c r="Z27" i="18" s="1"/>
  <c r="AA27" i="18"/>
  <c r="Y730" i="18"/>
  <c r="AA730" i="18"/>
  <c r="Y125" i="18"/>
  <c r="Z125" i="18" s="1"/>
  <c r="AA125" i="18"/>
  <c r="Y327" i="18"/>
  <c r="AA327" i="18"/>
  <c r="Y317" i="18"/>
  <c r="AA317" i="18"/>
  <c r="Y245" i="18"/>
  <c r="AA245" i="18"/>
  <c r="Y752" i="18"/>
  <c r="AA752" i="18"/>
  <c r="Y256" i="18"/>
  <c r="AA256" i="18"/>
  <c r="Y409" i="18"/>
  <c r="AA409" i="18"/>
  <c r="Y490" i="18"/>
  <c r="AA490" i="18"/>
  <c r="Y227" i="18"/>
  <c r="AA227" i="18"/>
  <c r="Y54" i="18"/>
  <c r="Z54" i="18" s="1"/>
  <c r="AA54" i="18"/>
  <c r="Y182" i="18"/>
  <c r="AA182" i="18"/>
  <c r="Y459" i="18"/>
  <c r="AA459" i="18"/>
  <c r="Y344" i="18"/>
  <c r="AA344" i="18"/>
  <c r="Y634" i="18"/>
  <c r="AA634" i="18"/>
  <c r="Y31" i="18"/>
  <c r="Z31" i="18" s="1"/>
  <c r="AA31" i="18"/>
  <c r="Y692" i="18"/>
  <c r="AA692" i="18"/>
  <c r="Y214" i="18"/>
  <c r="AA214" i="18"/>
  <c r="Y955" i="18"/>
  <c r="AA955" i="18"/>
  <c r="Y781" i="18"/>
  <c r="AA781" i="18"/>
  <c r="Y639" i="18"/>
  <c r="AA639" i="18"/>
  <c r="Y379" i="18"/>
  <c r="AA379" i="18"/>
  <c r="Y113" i="18"/>
  <c r="AA113" i="18"/>
  <c r="Y150" i="18"/>
  <c r="AA150" i="18"/>
  <c r="Y249" i="18"/>
  <c r="AA249" i="18"/>
  <c r="Y368" i="18"/>
  <c r="AA368" i="18"/>
  <c r="Y514" i="18"/>
  <c r="AA514" i="18"/>
  <c r="Y315" i="18"/>
  <c r="AA315" i="18"/>
  <c r="Y306" i="18"/>
  <c r="AA306" i="18"/>
  <c r="Y587" i="18"/>
  <c r="Z587" i="18" s="1"/>
  <c r="AA587" i="18"/>
  <c r="Y559" i="18"/>
  <c r="AA559" i="18"/>
  <c r="Y140" i="18"/>
  <c r="AA140" i="18"/>
  <c r="Y888" i="18"/>
  <c r="AA888" i="18"/>
  <c r="Y225" i="18"/>
  <c r="AA225" i="18"/>
  <c r="Y946" i="18"/>
  <c r="AA946" i="18"/>
  <c r="Y652" i="18"/>
  <c r="AA652" i="18"/>
  <c r="Y94" i="18"/>
  <c r="Z94" i="18" s="1"/>
  <c r="AA94" i="18"/>
  <c r="Y157" i="18"/>
  <c r="AA157" i="18"/>
  <c r="Y63" i="18"/>
  <c r="Z63" i="18" s="1"/>
  <c r="AA63" i="18"/>
  <c r="Y502" i="18"/>
  <c r="AA502" i="18"/>
  <c r="Y544" i="18"/>
  <c r="AA544" i="18"/>
  <c r="Y163" i="18"/>
  <c r="AA163" i="18"/>
  <c r="Y565" i="18"/>
  <c r="AA565" i="18"/>
  <c r="Y571" i="18"/>
  <c r="Z571" i="18" s="1"/>
  <c r="AA571" i="18"/>
  <c r="Y204" i="18"/>
  <c r="AA204" i="18"/>
  <c r="Y525" i="18"/>
  <c r="AA525" i="18"/>
  <c r="Y236" i="18"/>
  <c r="AA236" i="18"/>
  <c r="Y856" i="18"/>
  <c r="AA856" i="18"/>
  <c r="Y89" i="18"/>
  <c r="Z89" i="18" s="1"/>
  <c r="AA89" i="18"/>
  <c r="Y15" i="18"/>
  <c r="Z15" i="18" s="1"/>
  <c r="AA15" i="18"/>
  <c r="Y815" i="18"/>
  <c r="AA815" i="18"/>
  <c r="Y841" i="18"/>
  <c r="AA841" i="18"/>
  <c r="Y854" i="18"/>
  <c r="AA854" i="18"/>
  <c r="Y338" i="18"/>
  <c r="AA338" i="18"/>
  <c r="Y838" i="18"/>
  <c r="AA838" i="18"/>
  <c r="Y354" i="18"/>
  <c r="AA354" i="18"/>
  <c r="Y198" i="18"/>
  <c r="AA198" i="18"/>
  <c r="Y822" i="18"/>
  <c r="Z822" i="18" s="1"/>
  <c r="AA822" i="18"/>
  <c r="Y439" i="18"/>
  <c r="AA439" i="18"/>
  <c r="Y654" i="18"/>
  <c r="AA654" i="18"/>
  <c r="Y631" i="18"/>
  <c r="AA631" i="18"/>
  <c r="Y155" i="18"/>
  <c r="AA155" i="18"/>
  <c r="Y285" i="18"/>
  <c r="AA285" i="18"/>
  <c r="Y169" i="18"/>
  <c r="AA169" i="18"/>
  <c r="Y61" i="18"/>
  <c r="Z61" i="18" s="1"/>
  <c r="AA61" i="18"/>
  <c r="Y392" i="18"/>
  <c r="AA392" i="18"/>
  <c r="Y428" i="18"/>
  <c r="AA428" i="18"/>
  <c r="Y244" i="18"/>
  <c r="AA244" i="18"/>
  <c r="Y123" i="18"/>
  <c r="Z123" i="18" s="1"/>
  <c r="AA123" i="18"/>
  <c r="Y114" i="18"/>
  <c r="Z114" i="18" s="1"/>
  <c r="AA114" i="18"/>
  <c r="Y264" i="18"/>
  <c r="AA264" i="18"/>
  <c r="Y632" i="18"/>
  <c r="AA632" i="18"/>
  <c r="Y518" i="18"/>
  <c r="AA518" i="18"/>
  <c r="Y613" i="18"/>
  <c r="AA613" i="18"/>
  <c r="Y593" i="18"/>
  <c r="AA593" i="18"/>
  <c r="Y412" i="18"/>
  <c r="AA412" i="18"/>
  <c r="Y885" i="18"/>
  <c r="AA885" i="18"/>
  <c r="Y499" i="18"/>
  <c r="AA499" i="18"/>
  <c r="Y51" i="18"/>
  <c r="Z51" i="18" s="1"/>
  <c r="AA51" i="18"/>
  <c r="Y418" i="18"/>
  <c r="AA418" i="18"/>
  <c r="Y486" i="18"/>
  <c r="AA486" i="18"/>
  <c r="Y134" i="18"/>
  <c r="AA134" i="18"/>
  <c r="Y53" i="18"/>
  <c r="Z53" i="18" s="1"/>
  <c r="AA53" i="18"/>
  <c r="Y816" i="18"/>
  <c r="Z816" i="18" s="1"/>
  <c r="AA816" i="18"/>
  <c r="Y316" i="18"/>
  <c r="AA316" i="18"/>
  <c r="Y117" i="18"/>
  <c r="AA117" i="18"/>
  <c r="Y618" i="18"/>
  <c r="AA618" i="18"/>
  <c r="Y280" i="18"/>
  <c r="AA280" i="18"/>
  <c r="Y343" i="18"/>
  <c r="AA343" i="18"/>
  <c r="Y300" i="18"/>
  <c r="AA300" i="18"/>
  <c r="Y554" i="18"/>
  <c r="AA554" i="18"/>
  <c r="Y142" i="18"/>
  <c r="AA142" i="18"/>
  <c r="Y224" i="18"/>
  <c r="AA224" i="18"/>
  <c r="Y281" i="18"/>
  <c r="AA281" i="18"/>
  <c r="Y541" i="18"/>
  <c r="AA541" i="18"/>
  <c r="Y448" i="18"/>
  <c r="AA448" i="18"/>
  <c r="Y951" i="18"/>
  <c r="AA951" i="18"/>
  <c r="Y441" i="18"/>
  <c r="AA441" i="18"/>
  <c r="Y607" i="18"/>
  <c r="AA607" i="18"/>
  <c r="Y110" i="18"/>
  <c r="AA110" i="18"/>
  <c r="Y186" i="18"/>
  <c r="AA186" i="18"/>
  <c r="Y266" i="18"/>
  <c r="AA266" i="18"/>
  <c r="Y364" i="18"/>
  <c r="AA364" i="18"/>
  <c r="Y307" i="18"/>
  <c r="AA307" i="18"/>
  <c r="Y466" i="18"/>
  <c r="AA466" i="18"/>
  <c r="Y189" i="18"/>
  <c r="Z189" i="18" s="1"/>
  <c r="AA189" i="18"/>
  <c r="Y350" i="18"/>
  <c r="AA350" i="18"/>
  <c r="Y901" i="18"/>
  <c r="AA901" i="18"/>
  <c r="Y688" i="18"/>
  <c r="AA688" i="18"/>
  <c r="Y454" i="18"/>
  <c r="AA454" i="18"/>
  <c r="Y68" i="18"/>
  <c r="Z68" i="18" s="1"/>
  <c r="AA68" i="18"/>
  <c r="Y874" i="18"/>
  <c r="AA874" i="18"/>
  <c r="Y477" i="18"/>
  <c r="AA477" i="18"/>
  <c r="Y80" i="18"/>
  <c r="Z80" i="18" s="1"/>
  <c r="AA80" i="18"/>
  <c r="Y519" i="18"/>
  <c r="AA519" i="18"/>
  <c r="Y491" i="18"/>
  <c r="AA491" i="18"/>
  <c r="Y226" i="18"/>
  <c r="AA226" i="18"/>
  <c r="Y896" i="18"/>
  <c r="AA896" i="18"/>
  <c r="Y296" i="18"/>
  <c r="AA296" i="18"/>
  <c r="Y777" i="18"/>
  <c r="AA777" i="18"/>
  <c r="Y551" i="18"/>
  <c r="AA551" i="18"/>
  <c r="Y795" i="18"/>
  <c r="AA795" i="18"/>
  <c r="Y773" i="18"/>
  <c r="AA773" i="18"/>
  <c r="Y255" i="18"/>
  <c r="AA255" i="18"/>
  <c r="Y677" i="18"/>
  <c r="AA677" i="18"/>
  <c r="Y944" i="18"/>
  <c r="AA944" i="18"/>
  <c r="Y26" i="18"/>
  <c r="Z26" i="18" s="1"/>
  <c r="AA26" i="18"/>
  <c r="Y308" i="18"/>
  <c r="AA308" i="18"/>
  <c r="Y138" i="18"/>
  <c r="AA138" i="18"/>
  <c r="Y268" i="18"/>
  <c r="AA268" i="18"/>
  <c r="Y598" i="18"/>
  <c r="AA598" i="18"/>
  <c r="Y273" i="18"/>
  <c r="AA273" i="18"/>
  <c r="Y497" i="18"/>
  <c r="AA497" i="18"/>
  <c r="Y494" i="18"/>
  <c r="AA494" i="18"/>
  <c r="Y860" i="18"/>
  <c r="AA860" i="18"/>
  <c r="Y473" i="18"/>
  <c r="AA473" i="18"/>
  <c r="Y621" i="18"/>
  <c r="AA621" i="18"/>
  <c r="Y76" i="18"/>
  <c r="Z76" i="18" s="1"/>
  <c r="AA76" i="18"/>
  <c r="Y185" i="18"/>
  <c r="AA185" i="18"/>
  <c r="Y595" i="18"/>
  <c r="AA595" i="18"/>
  <c r="Y665" i="18"/>
  <c r="AA665" i="18"/>
  <c r="Y733" i="18"/>
  <c r="AA733" i="18"/>
  <c r="Y539" i="18"/>
  <c r="AA539" i="18"/>
  <c r="Y882" i="18"/>
  <c r="AA882" i="18"/>
  <c r="Y98" i="18"/>
  <c r="Z98" i="18" s="1"/>
  <c r="AA98" i="18"/>
  <c r="Y425" i="18"/>
  <c r="AA425" i="18"/>
  <c r="Y662" i="18"/>
  <c r="AA662" i="18"/>
  <c r="Y614" i="18"/>
  <c r="AA614" i="18"/>
  <c r="Y637" i="18"/>
  <c r="AA637" i="18"/>
  <c r="Y533" i="18"/>
  <c r="AA533" i="18"/>
  <c r="Y275" i="18"/>
  <c r="AA275" i="18"/>
  <c r="Y500" i="18"/>
  <c r="AA500" i="18"/>
  <c r="Y536" i="18"/>
  <c r="AA536" i="18"/>
  <c r="Y136" i="18"/>
  <c r="AA136" i="18"/>
  <c r="Y883" i="18"/>
  <c r="AA883" i="18"/>
  <c r="Y312" i="18"/>
  <c r="AA312" i="18"/>
  <c r="Y642" i="18"/>
  <c r="AA642" i="18"/>
  <c r="Y624" i="18"/>
  <c r="AA624" i="18"/>
  <c r="Y686" i="18"/>
  <c r="AA686" i="18"/>
  <c r="Y200" i="18"/>
  <c r="AA200" i="18"/>
  <c r="Y108" i="18"/>
  <c r="Z108" i="18" s="1"/>
  <c r="AA108" i="18"/>
  <c r="Y380" i="18"/>
  <c r="AA380" i="18"/>
  <c r="Y610" i="18"/>
  <c r="AA610" i="18"/>
  <c r="Y42" i="18"/>
  <c r="Z42" i="18" s="1"/>
  <c r="AA42" i="18"/>
  <c r="Y228" i="18"/>
  <c r="AA228" i="18"/>
  <c r="Y387" i="18"/>
  <c r="AA387" i="18"/>
  <c r="Y237" i="18"/>
  <c r="AA237" i="18"/>
  <c r="Y714" i="18"/>
  <c r="AA714" i="18"/>
  <c r="Y801" i="18"/>
  <c r="AA801" i="18"/>
  <c r="Y775" i="18"/>
  <c r="Z775" i="18" s="1"/>
  <c r="AA775" i="18"/>
  <c r="Y411" i="18"/>
  <c r="AA411" i="18"/>
  <c r="Y602" i="18"/>
  <c r="AA602" i="18"/>
  <c r="Y349" i="18"/>
  <c r="AA349" i="18"/>
  <c r="Y44" i="18"/>
  <c r="Z44" i="18" s="1"/>
  <c r="AA44" i="18"/>
  <c r="Y269" i="18"/>
  <c r="AA269" i="18"/>
  <c r="Y433" i="18"/>
  <c r="AA433" i="18"/>
  <c r="Y17" i="18"/>
  <c r="Z17" i="18" s="1"/>
  <c r="AA17" i="18"/>
  <c r="Y549" i="18"/>
  <c r="AA549" i="18"/>
  <c r="Y663" i="18"/>
  <c r="AA663" i="18"/>
  <c r="Y104" i="18"/>
  <c r="Z104" i="18" s="1"/>
  <c r="AA104" i="18"/>
  <c r="Y416" i="18"/>
  <c r="AA416" i="18"/>
  <c r="Y591" i="18"/>
  <c r="AA591" i="18"/>
  <c r="Y339" i="18"/>
  <c r="AA339" i="18"/>
  <c r="Y510" i="18"/>
  <c r="AA510" i="18"/>
  <c r="Y768" i="18"/>
  <c r="AA768" i="18"/>
  <c r="Y534" i="18"/>
  <c r="AA534" i="18"/>
  <c r="Y262" i="18"/>
  <c r="AA262" i="18"/>
  <c r="Y727" i="18"/>
  <c r="AA727" i="18"/>
  <c r="Y764" i="18"/>
  <c r="AA764" i="18"/>
  <c r="Y678" i="18"/>
  <c r="AA678" i="18"/>
  <c r="Y871" i="18"/>
  <c r="AA871" i="18"/>
  <c r="Y111" i="18"/>
  <c r="AA111" i="18"/>
  <c r="Y420" i="18"/>
  <c r="AA420" i="18"/>
  <c r="Y128" i="18"/>
  <c r="Z128" i="18" s="1"/>
  <c r="AA128" i="18"/>
  <c r="Y272" i="18"/>
  <c r="AA272" i="18"/>
  <c r="Y257" i="18"/>
  <c r="AA257" i="18"/>
  <c r="Y303" i="18"/>
  <c r="AA303" i="18"/>
  <c r="Y370" i="18"/>
  <c r="AA370" i="18"/>
  <c r="Y39" i="18"/>
  <c r="Z39" i="18" s="1"/>
  <c r="AA39" i="18"/>
  <c r="Y865" i="18"/>
  <c r="AA865" i="18"/>
  <c r="Y250" i="18"/>
  <c r="AA250" i="18"/>
  <c r="Y487" i="18"/>
  <c r="AA487" i="18"/>
  <c r="Y839" i="18"/>
  <c r="AA839" i="18"/>
  <c r="Y324" i="18"/>
  <c r="AA324" i="18"/>
  <c r="Y828" i="18"/>
  <c r="AA828" i="18"/>
  <c r="Y827" i="18"/>
  <c r="AA827" i="18"/>
  <c r="Y247" i="18"/>
  <c r="AA247" i="18"/>
  <c r="Y84" i="18"/>
  <c r="Z84" i="18" s="1"/>
  <c r="AA84" i="18"/>
  <c r="Y83" i="18"/>
  <c r="Z83" i="18" s="1"/>
  <c r="AA83" i="18"/>
  <c r="Y817" i="18"/>
  <c r="AA817" i="18"/>
  <c r="Y824" i="18"/>
  <c r="AA824" i="18"/>
  <c r="Y183" i="18"/>
  <c r="AA183" i="18"/>
  <c r="Y2" i="18"/>
  <c r="Z2" i="18" s="1"/>
  <c r="AA2" i="18"/>
  <c r="Y907" i="18"/>
  <c r="AA907" i="18"/>
  <c r="Y453" i="18"/>
  <c r="AA453" i="18"/>
  <c r="Y278" i="18"/>
  <c r="AA278" i="18"/>
  <c r="Y363" i="18"/>
  <c r="AA363" i="18"/>
  <c r="Y736" i="18"/>
  <c r="AA736" i="18"/>
  <c r="Y105" i="18"/>
  <c r="Z105" i="18" s="1"/>
  <c r="AA105" i="18"/>
  <c r="Y478" i="18"/>
  <c r="AA478" i="18"/>
  <c r="Y217" i="18"/>
  <c r="AA217" i="18"/>
  <c r="Y586" i="18"/>
  <c r="AA586" i="18"/>
  <c r="Y176" i="18"/>
  <c r="AA176" i="18"/>
  <c r="Y374" i="18"/>
  <c r="AA374" i="18"/>
  <c r="Y555" i="18"/>
  <c r="AA555" i="18"/>
  <c r="Y252" i="18"/>
  <c r="AA252" i="18"/>
  <c r="Y719" i="18"/>
  <c r="AA719" i="18"/>
  <c r="Y729" i="18"/>
  <c r="AA729" i="18"/>
  <c r="Y660" i="18"/>
  <c r="Z660" i="18" s="1"/>
  <c r="AA660" i="18"/>
  <c r="Y55" i="18"/>
  <c r="Z55" i="18" s="1"/>
  <c r="AA55" i="18"/>
  <c r="Y667" i="18"/>
  <c r="AA667" i="18"/>
  <c r="Y450" i="18"/>
  <c r="AA450" i="18"/>
  <c r="Y512" i="18"/>
  <c r="AA512" i="18"/>
  <c r="Y66" i="18"/>
  <c r="Z66" i="18" s="1"/>
  <c r="AA66" i="18"/>
  <c r="Y612" i="18"/>
  <c r="AA612" i="18"/>
  <c r="Y562" i="18"/>
  <c r="AA562" i="18"/>
  <c r="Y583" i="18"/>
  <c r="AA583" i="18"/>
  <c r="Y821" i="18"/>
  <c r="AA821" i="18"/>
  <c r="Y825" i="18"/>
  <c r="AA825" i="18"/>
  <c r="Y156" i="18"/>
  <c r="AA156" i="18"/>
  <c r="Y923" i="18"/>
  <c r="AA923" i="18"/>
  <c r="Y397" i="18"/>
  <c r="AA397" i="18"/>
  <c r="Y442" i="18"/>
  <c r="AA442" i="18"/>
  <c r="Y413" i="18"/>
  <c r="AA413" i="18"/>
  <c r="Y723" i="18"/>
  <c r="AA723" i="18"/>
  <c r="Y46" i="18"/>
  <c r="Z46" i="18" s="1"/>
  <c r="AA46" i="18"/>
  <c r="Y20" i="18"/>
  <c r="Z20" i="18" s="1"/>
  <c r="AA20" i="18"/>
  <c r="Y196" i="18"/>
  <c r="AA196" i="18"/>
  <c r="Y161" i="18"/>
  <c r="AA161" i="18"/>
  <c r="Y152" i="18"/>
  <c r="AA152" i="18"/>
  <c r="Y135" i="18"/>
  <c r="AA135" i="18"/>
  <c r="Y36" i="18"/>
  <c r="Z36" i="18" s="1"/>
  <c r="AA36" i="18"/>
  <c r="Y807" i="18"/>
  <c r="AA807" i="18"/>
  <c r="Y696" i="18"/>
  <c r="AA696" i="18"/>
  <c r="Y757" i="18"/>
  <c r="AA757" i="18"/>
  <c r="Y701" i="18"/>
  <c r="AA701" i="18"/>
  <c r="Y552" i="18"/>
  <c r="AA552" i="18"/>
  <c r="Y159" i="18"/>
  <c r="Z159" i="18" s="1"/>
  <c r="AA159" i="18"/>
  <c r="Y605" i="18"/>
  <c r="AA605" i="18"/>
  <c r="Y332" i="18"/>
  <c r="AA332" i="18"/>
  <c r="Y793" i="18"/>
  <c r="AA793" i="18"/>
  <c r="Y389" i="18"/>
  <c r="AA389" i="18"/>
  <c r="Y684" i="18"/>
  <c r="AA684" i="18"/>
  <c r="Y177" i="18"/>
  <c r="AA177" i="18"/>
  <c r="Y385" i="18"/>
  <c r="AA385" i="18"/>
  <c r="Y199" i="18"/>
  <c r="AA199" i="18"/>
  <c r="Y509" i="18"/>
  <c r="AA509" i="18"/>
  <c r="Y707" i="18"/>
  <c r="AA707" i="18"/>
  <c r="Y229" i="18"/>
  <c r="AA229" i="18"/>
  <c r="Y165" i="18"/>
  <c r="AA165" i="18"/>
  <c r="Y629" i="18"/>
  <c r="AA629" i="18"/>
  <c r="Y45" i="18"/>
  <c r="Z45" i="18" s="1"/>
  <c r="AA45" i="18"/>
  <c r="Y513" i="18"/>
  <c r="AA513" i="18"/>
  <c r="Y241" i="18"/>
  <c r="AA241" i="18"/>
  <c r="Y699" i="18"/>
  <c r="AA699" i="18"/>
  <c r="Y102" i="18"/>
  <c r="Z102" i="18" s="1"/>
  <c r="AA102" i="18"/>
  <c r="Y763" i="18"/>
  <c r="AA763" i="18"/>
  <c r="Y803" i="18"/>
  <c r="AA803" i="18"/>
  <c r="Y481" i="18"/>
  <c r="AA481" i="18"/>
  <c r="Y489" i="18"/>
  <c r="AA489" i="18"/>
  <c r="Y292" i="18"/>
  <c r="AA292" i="18"/>
  <c r="Y452" i="18"/>
  <c r="AA452" i="18"/>
  <c r="Y930" i="18"/>
  <c r="AA930" i="18"/>
  <c r="Y118" i="18"/>
  <c r="Z118" i="18" s="1"/>
  <c r="AA118" i="18"/>
  <c r="Y488" i="18"/>
  <c r="AA488" i="18"/>
  <c r="Y56" i="18"/>
  <c r="Z56" i="18" s="1"/>
  <c r="AA56" i="18"/>
  <c r="Y234" i="18"/>
  <c r="AA234" i="18"/>
  <c r="Y799" i="18"/>
  <c r="AA799" i="18"/>
  <c r="Y728" i="18"/>
  <c r="AA728" i="18"/>
  <c r="Y697" i="18"/>
  <c r="AA697" i="18"/>
  <c r="Y158" i="18"/>
  <c r="AA158" i="18"/>
  <c r="Y151" i="18"/>
  <c r="AA151" i="18"/>
  <c r="Y913" i="18"/>
  <c r="AA913" i="18"/>
  <c r="Y566" i="18"/>
  <c r="AA566" i="18"/>
  <c r="Y170" i="18"/>
  <c r="AA170" i="18"/>
  <c r="Y383" i="18"/>
  <c r="AA383" i="18"/>
  <c r="Y173" i="18"/>
  <c r="AA173" i="18"/>
  <c r="Y925" i="18"/>
  <c r="AA925" i="18"/>
  <c r="Y603" i="18"/>
  <c r="AA603" i="18"/>
  <c r="Y956" i="18"/>
  <c r="AA956" i="18"/>
  <c r="Y313" i="18"/>
  <c r="AA313" i="18"/>
  <c r="Y740" i="18"/>
  <c r="AA740" i="18"/>
  <c r="Y305" i="18"/>
  <c r="AA305" i="18"/>
  <c r="Y784" i="18"/>
  <c r="AA784" i="18"/>
  <c r="Y160" i="18"/>
  <c r="AA160" i="18"/>
  <c r="Y609" i="18"/>
  <c r="AA609" i="18"/>
  <c r="Y141" i="18"/>
  <c r="AA141" i="18"/>
  <c r="Y358" i="18"/>
  <c r="AA358" i="18"/>
  <c r="Y449" i="18"/>
  <c r="AA449" i="18"/>
  <c r="Y557" i="18"/>
  <c r="AA557" i="18"/>
  <c r="Y231" i="18"/>
  <c r="AA231" i="18"/>
  <c r="Y597" i="18"/>
  <c r="AA597" i="18"/>
  <c r="Y506" i="18"/>
  <c r="AA506" i="18"/>
  <c r="Y873" i="18"/>
  <c r="Z873" i="18" s="1"/>
  <c r="AA873" i="18"/>
  <c r="Y715" i="18"/>
  <c r="AA715" i="18"/>
  <c r="Y535" i="18"/>
  <c r="AA535" i="18"/>
  <c r="Y181" i="18"/>
  <c r="AA181" i="18"/>
  <c r="Y864" i="18"/>
  <c r="AA864" i="18"/>
  <c r="Y674" i="18"/>
  <c r="AA674" i="18"/>
  <c r="Y932" i="18"/>
  <c r="AA932" i="18"/>
  <c r="Y48" i="18"/>
  <c r="Z48" i="18" s="1"/>
  <c r="AA48" i="18"/>
  <c r="Y863" i="18"/>
  <c r="AA863" i="18"/>
  <c r="Y86" i="18"/>
  <c r="Z86" i="18" s="1"/>
  <c r="AA86" i="18"/>
  <c r="Y540" i="18"/>
  <c r="Z540" i="18" s="1"/>
  <c r="AA540" i="18"/>
  <c r="Y230" i="18"/>
  <c r="AA230" i="18"/>
  <c r="Y716" i="18"/>
  <c r="AA716" i="18"/>
  <c r="Y797" i="18"/>
  <c r="AA797" i="18"/>
  <c r="Y235" i="18"/>
  <c r="AA235" i="18"/>
  <c r="Y802" i="18"/>
  <c r="AA802" i="18"/>
  <c r="Y432" i="18"/>
  <c r="AA432" i="18"/>
  <c r="Y746" i="18"/>
  <c r="AA746" i="18"/>
  <c r="Y523" i="18"/>
  <c r="AA523" i="18"/>
  <c r="Y342" i="18"/>
  <c r="AA342" i="18"/>
  <c r="Y813" i="18"/>
  <c r="AA813" i="18"/>
  <c r="Y261" i="18"/>
  <c r="AA261" i="18"/>
  <c r="Y19" i="18"/>
  <c r="Z19" i="18" s="1"/>
  <c r="AA19" i="18"/>
  <c r="Y206" i="18"/>
  <c r="AA206" i="18"/>
  <c r="Y943" i="18"/>
  <c r="AA943" i="18"/>
  <c r="Y21" i="18"/>
  <c r="Z21" i="18" s="1"/>
  <c r="AA21" i="18"/>
  <c r="Y538" i="18"/>
  <c r="AA538" i="18"/>
  <c r="Y309" i="18"/>
  <c r="AA309" i="18"/>
  <c r="Y174" i="18"/>
  <c r="AA174" i="18"/>
  <c r="Y903" i="18"/>
  <c r="AA903" i="18"/>
  <c r="Y561" i="18"/>
  <c r="AA561" i="18"/>
  <c r="Y877" i="18"/>
  <c r="Z877" i="18" s="1"/>
  <c r="AA877" i="18"/>
  <c r="Y210" i="18"/>
  <c r="AA210" i="18"/>
  <c r="Y375" i="18"/>
  <c r="AA375" i="18"/>
  <c r="Y812" i="18"/>
  <c r="AA812" i="18"/>
  <c r="Y107" i="18"/>
  <c r="Z107" i="18" s="1"/>
  <c r="AA107" i="18"/>
  <c r="Y193" i="18"/>
  <c r="AA193" i="18"/>
  <c r="Y463" i="18"/>
  <c r="AA463" i="18"/>
  <c r="Y920" i="18"/>
  <c r="AA920" i="18"/>
  <c r="Y744" i="18"/>
  <c r="AA744" i="18"/>
  <c r="Y419" i="18"/>
  <c r="AA419" i="18"/>
  <c r="Y465" i="18"/>
  <c r="AA465" i="18"/>
  <c r="Y482" i="18"/>
  <c r="AA482" i="18"/>
  <c r="Y725" i="18"/>
  <c r="Z725" i="18" s="1"/>
  <c r="AA725" i="18"/>
  <c r="Y462" i="18"/>
  <c r="AA462" i="18"/>
  <c r="Y564" i="18"/>
  <c r="AA564" i="18"/>
  <c r="Y596" i="18"/>
  <c r="AA596" i="18"/>
  <c r="Y926" i="18"/>
  <c r="AA926" i="18"/>
  <c r="Y837" i="18"/>
  <c r="AA837" i="18"/>
  <c r="Y891" i="18"/>
  <c r="AA891" i="18"/>
  <c r="Y388" i="18"/>
  <c r="AA388" i="18"/>
  <c r="Y832" i="18"/>
  <c r="Z832" i="18" s="1"/>
  <c r="AA832" i="18"/>
  <c r="Y144" i="18"/>
  <c r="AA144" i="18"/>
  <c r="Y58" i="18"/>
  <c r="Z58" i="18" s="1"/>
  <c r="AA58" i="18"/>
  <c r="Y398" i="18"/>
  <c r="Z398" i="18" s="1"/>
  <c r="AA398" i="18"/>
  <c r="Y853" i="18"/>
  <c r="AA853" i="18"/>
  <c r="Y846" i="18"/>
  <c r="Z846" i="18" s="1"/>
  <c r="AA846" i="18"/>
  <c r="Y496" i="18"/>
  <c r="AA496" i="18"/>
  <c r="Y468" i="18"/>
  <c r="AA468" i="18"/>
  <c r="Y404" i="18"/>
  <c r="AA404" i="18"/>
  <c r="Y461" i="18"/>
  <c r="AA461" i="18"/>
  <c r="Y333" i="18"/>
  <c r="AA333" i="18"/>
  <c r="Y600" i="18"/>
  <c r="Z600" i="18" s="1"/>
  <c r="AA600" i="18"/>
  <c r="Y372" i="18"/>
  <c r="AA372" i="18"/>
  <c r="Y211" i="18"/>
  <c r="AA211" i="18"/>
  <c r="Y759" i="18"/>
  <c r="AA759" i="18"/>
  <c r="Y137" i="18"/>
  <c r="AA137" i="18"/>
  <c r="Y805" i="18"/>
  <c r="AA805" i="18"/>
  <c r="Y415" i="18"/>
  <c r="AA415" i="18"/>
  <c r="Y476" i="18"/>
  <c r="AA476" i="18"/>
  <c r="Y258" i="18"/>
  <c r="AA258" i="18"/>
  <c r="Y203" i="18"/>
  <c r="AA203" i="18"/>
  <c r="Y529" i="18"/>
  <c r="AA529" i="18"/>
  <c r="Y569" i="18"/>
  <c r="AA569" i="18"/>
  <c r="Y704" i="18"/>
  <c r="AA704" i="18"/>
  <c r="Y910" i="18"/>
  <c r="AA910" i="18"/>
  <c r="Y748" i="18"/>
  <c r="AA748" i="18"/>
  <c r="Y172" i="18"/>
  <c r="AA172" i="18"/>
  <c r="Y259" i="18"/>
  <c r="AA259" i="18"/>
  <c r="Y947" i="18"/>
  <c r="AA947" i="18"/>
  <c r="Y188" i="18"/>
  <c r="AA188" i="18"/>
  <c r="Y939" i="18"/>
  <c r="AA939" i="18"/>
  <c r="Y243" i="18"/>
  <c r="AA243" i="18"/>
  <c r="Y29" i="18"/>
  <c r="Z29" i="18" s="1"/>
  <c r="AA29" i="18"/>
  <c r="Y653" i="18"/>
  <c r="AA653" i="18"/>
  <c r="Y242" i="18"/>
  <c r="AA242" i="18"/>
  <c r="Y41" i="18"/>
  <c r="Z41" i="18" s="1"/>
  <c r="AA41" i="18"/>
  <c r="Y673" i="18"/>
  <c r="AA673" i="18"/>
  <c r="Y718" i="18"/>
  <c r="AA718" i="18"/>
  <c r="Y676" i="18"/>
  <c r="AA676" i="18"/>
  <c r="Y38" i="18"/>
  <c r="Z38" i="18" s="1"/>
  <c r="AA38" i="18"/>
  <c r="Y297" i="18"/>
  <c r="AA297" i="18"/>
  <c r="Y556" i="18"/>
  <c r="AA556" i="18"/>
  <c r="Y369" i="18"/>
  <c r="AA369" i="18"/>
  <c r="Y69" i="18"/>
  <c r="Z69" i="18" s="1"/>
  <c r="AA69" i="18"/>
  <c r="Y615" i="18"/>
  <c r="AA615" i="18"/>
  <c r="Y553" i="18"/>
  <c r="AA553" i="18"/>
  <c r="Y218" i="18"/>
  <c r="AA218" i="18"/>
  <c r="Y524" i="18"/>
  <c r="AA524" i="18"/>
  <c r="Y100" i="18"/>
  <c r="Z100" i="18" s="1"/>
  <c r="AA100" i="18"/>
  <c r="Y798" i="18"/>
  <c r="AA798" i="18"/>
  <c r="Y391" i="18"/>
  <c r="Z391" i="18" s="1"/>
  <c r="AA391" i="18"/>
  <c r="Y792" i="18"/>
  <c r="AA792" i="18"/>
  <c r="Y438" i="18"/>
  <c r="AA438" i="18"/>
  <c r="Y527" i="18"/>
  <c r="AA527" i="18"/>
  <c r="Y50" i="18"/>
  <c r="Z50" i="18" s="1"/>
  <c r="AA50" i="18"/>
  <c r="Y650" i="18"/>
  <c r="AA650" i="18"/>
  <c r="Y548" i="18"/>
  <c r="AA548" i="18"/>
  <c r="Y276" i="18"/>
  <c r="AA276" i="18"/>
  <c r="Y79" i="18"/>
  <c r="Z79" i="18" s="1"/>
  <c r="AA79" i="18"/>
  <c r="Y265" i="18"/>
  <c r="AA265" i="18"/>
  <c r="Y129" i="18"/>
  <c r="AA129" i="18"/>
  <c r="Y783" i="18"/>
  <c r="AA783" i="18"/>
  <c r="Y933" i="18"/>
  <c r="AA933" i="18"/>
  <c r="Y683" i="18"/>
  <c r="AA683" i="18"/>
  <c r="Y121" i="18"/>
  <c r="Z121" i="18" s="1"/>
  <c r="AA121" i="18"/>
  <c r="Y3" i="18"/>
  <c r="Z3" i="18" s="1"/>
  <c r="AA3" i="18"/>
  <c r="Y703" i="18"/>
  <c r="AA703" i="18"/>
  <c r="Y238" i="18"/>
  <c r="AA238" i="18"/>
  <c r="Y430" i="18"/>
  <c r="AA430" i="18"/>
  <c r="Y604" i="18"/>
  <c r="AA604" i="18"/>
  <c r="Y751" i="18"/>
  <c r="AA751" i="18"/>
  <c r="Y767" i="18"/>
  <c r="AA767" i="18"/>
  <c r="Y130" i="18"/>
  <c r="Z130" i="18" s="1"/>
  <c r="AA130" i="18"/>
  <c r="Y253" i="18"/>
  <c r="AA253" i="18"/>
  <c r="Y578" i="18"/>
  <c r="AA578" i="18"/>
  <c r="Y685" i="18"/>
  <c r="AA685" i="18"/>
  <c r="Y267" i="18"/>
  <c r="AA267" i="18"/>
  <c r="Y365" i="18"/>
  <c r="AA365" i="18"/>
  <c r="Y166" i="18"/>
  <c r="AA166" i="18"/>
  <c r="Y143" i="18"/>
  <c r="AA143" i="18"/>
  <c r="Y106" i="18"/>
  <c r="Z106" i="18" s="1"/>
  <c r="AA106" i="18"/>
  <c r="Y260" i="18"/>
  <c r="AA260" i="18"/>
  <c r="Y905" i="18"/>
  <c r="AA905" i="18"/>
  <c r="Y8" i="18"/>
  <c r="Z8" i="18" s="1"/>
  <c r="AA8" i="18"/>
  <c r="Y290" i="18"/>
  <c r="AA290" i="18"/>
  <c r="Y492" i="18"/>
  <c r="AA492" i="18"/>
  <c r="Y498" i="18"/>
  <c r="AA498" i="18"/>
  <c r="Y400" i="18"/>
  <c r="AA400" i="18"/>
  <c r="Y22" i="18"/>
  <c r="Z22" i="18" s="1"/>
  <c r="AA22" i="18"/>
  <c r="Y390" i="18"/>
  <c r="AA390" i="18"/>
  <c r="Y352" i="18"/>
  <c r="AA352" i="18"/>
  <c r="Y594" i="18"/>
  <c r="AA594" i="18"/>
  <c r="Y180" i="18"/>
  <c r="AA180" i="18"/>
  <c r="Y274" i="18"/>
  <c r="AA274" i="18"/>
  <c r="Y287" i="18"/>
  <c r="AA287" i="18"/>
  <c r="Y81" i="18"/>
  <c r="Z81" i="18" s="1"/>
  <c r="AA81" i="18"/>
  <c r="Y178" i="18"/>
  <c r="AA178" i="18"/>
  <c r="Y747" i="18"/>
  <c r="Z747" i="18" s="1"/>
  <c r="AA747" i="18"/>
  <c r="Y651" i="18"/>
  <c r="AA651" i="18"/>
  <c r="Y745" i="18"/>
  <c r="AA745" i="18"/>
  <c r="Y326" i="18"/>
  <c r="AA326" i="18"/>
  <c r="Y75" i="18"/>
  <c r="Z75" i="18" s="1"/>
  <c r="AA75" i="18"/>
  <c r="Y656" i="18"/>
  <c r="AA656" i="18"/>
  <c r="Y689" i="18"/>
  <c r="AA689" i="18"/>
  <c r="Y682" i="18"/>
  <c r="AA682" i="18"/>
  <c r="Y895" i="18"/>
  <c r="AA895" i="18"/>
  <c r="Y299" i="18"/>
  <c r="AA299" i="18"/>
  <c r="Y762" i="18"/>
  <c r="Z762" i="18" s="1"/>
  <c r="AA762" i="18"/>
  <c r="Y417" i="18"/>
  <c r="AA417" i="18"/>
  <c r="Y558" i="18"/>
  <c r="AA558" i="18"/>
  <c r="Y503" i="18"/>
  <c r="AA503" i="18"/>
  <c r="Y511" i="18"/>
  <c r="AA511" i="18"/>
  <c r="Y724" i="18"/>
  <c r="AA724" i="18"/>
  <c r="Y52" i="18"/>
  <c r="Z52" i="18" s="1"/>
  <c r="AA52" i="18"/>
  <c r="Y668" i="18"/>
  <c r="AA668" i="18"/>
  <c r="Y456" i="18"/>
  <c r="AA456" i="18"/>
  <c r="Y5" i="18"/>
  <c r="Z5" i="18" s="1"/>
  <c r="AA5" i="18"/>
  <c r="Y754" i="18"/>
  <c r="AA754" i="18"/>
  <c r="Y355" i="18"/>
  <c r="AA355" i="18"/>
  <c r="Y485" i="18"/>
  <c r="AA485" i="18"/>
  <c r="Y340" i="18"/>
  <c r="AA340" i="18"/>
  <c r="Y427" i="18"/>
  <c r="AA427" i="18"/>
  <c r="Y731" i="18"/>
  <c r="AA731" i="18"/>
  <c r="Y710" i="18"/>
  <c r="AA710" i="18"/>
  <c r="Y737" i="18"/>
  <c r="AA737" i="18"/>
  <c r="Y289" i="18"/>
  <c r="AA289" i="18"/>
  <c r="Y522" i="18"/>
  <c r="AA522" i="18"/>
  <c r="Y670" i="18"/>
  <c r="AA670" i="18"/>
  <c r="Y912" i="18"/>
  <c r="AA912" i="18"/>
  <c r="Y927" i="18"/>
  <c r="Z927" i="18" s="1"/>
  <c r="AA927" i="18"/>
  <c r="Y911" i="18"/>
  <c r="AA911" i="18"/>
  <c r="Y592" i="18"/>
  <c r="AA592" i="18"/>
  <c r="Y530" i="18"/>
  <c r="AA530" i="18"/>
  <c r="Y337" i="18"/>
  <c r="AA337" i="18"/>
  <c r="Y794" i="18"/>
  <c r="AA794" i="18"/>
  <c r="Y132" i="18"/>
  <c r="AA132" i="18"/>
  <c r="Y471" i="18"/>
  <c r="AA471" i="18"/>
  <c r="Y646" i="18"/>
  <c r="AA646" i="18"/>
  <c r="Y788" i="18"/>
  <c r="AA788" i="18"/>
  <c r="Y537" i="18"/>
  <c r="AA537" i="18"/>
  <c r="Y664" i="18"/>
  <c r="Z664" i="18" s="1"/>
  <c r="AA664" i="18"/>
  <c r="Y190" i="18"/>
  <c r="AA190" i="18"/>
  <c r="Y371" i="18"/>
  <c r="AA371" i="18"/>
  <c r="Y640" i="18"/>
  <c r="AA640" i="18"/>
  <c r="Y10" i="18"/>
  <c r="Z10" i="18" s="1"/>
  <c r="AA10" i="18"/>
  <c r="Y878" i="18"/>
  <c r="AA878" i="18"/>
  <c r="Y708" i="18"/>
  <c r="AA708" i="18"/>
  <c r="Y32" i="18"/>
  <c r="Z32" i="18" s="1"/>
  <c r="AA32" i="18"/>
  <c r="Y575" i="18"/>
  <c r="AA575" i="18"/>
  <c r="Y49" i="18"/>
  <c r="Z49" i="18" s="1"/>
  <c r="AA49" i="18"/>
  <c r="Y643" i="18"/>
  <c r="AA643" i="18"/>
  <c r="Y122" i="18"/>
  <c r="AA122" i="18"/>
  <c r="Y942" i="18"/>
  <c r="Z942" i="18" s="1"/>
  <c r="AA942" i="18"/>
  <c r="Y848" i="18"/>
  <c r="AA848" i="18"/>
  <c r="Y288" i="18"/>
  <c r="AA288" i="18"/>
  <c r="Y849" i="18"/>
  <c r="AA849" i="18"/>
  <c r="Y112" i="18"/>
  <c r="AA112" i="18"/>
  <c r="Y952" i="18"/>
  <c r="AA952" i="18"/>
  <c r="Y829" i="18"/>
  <c r="AA829" i="18"/>
  <c r="Y836" i="18"/>
  <c r="AA836" i="18"/>
  <c r="Y950" i="18"/>
  <c r="Z950" i="18" s="1"/>
  <c r="AA950" i="18"/>
  <c r="Y318" i="18"/>
  <c r="AA318" i="18"/>
  <c r="Y345" i="18"/>
  <c r="AA345" i="18"/>
  <c r="Y560" i="18"/>
  <c r="Z560" i="18" s="1"/>
  <c r="AA560" i="18"/>
  <c r="Y207" i="18"/>
  <c r="AA207" i="18"/>
  <c r="Y146" i="18"/>
  <c r="AA146" i="18"/>
  <c r="Y661" i="18"/>
  <c r="AA661" i="18"/>
  <c r="Y693" i="18"/>
  <c r="AA693" i="18"/>
  <c r="Y937" i="18"/>
  <c r="AA937" i="18"/>
  <c r="Y212" i="18"/>
  <c r="AA212" i="18"/>
  <c r="Y408" i="18"/>
  <c r="AA408" i="18"/>
  <c r="Y526" i="18"/>
  <c r="Z526" i="18" s="1"/>
  <c r="AA526" i="18"/>
  <c r="Y898" i="18"/>
  <c r="Z898" i="18" s="1"/>
  <c r="AA898" i="18"/>
  <c r="Y879" i="18"/>
  <c r="AA879" i="18"/>
  <c r="Y382" i="18"/>
  <c r="AA382" i="18"/>
  <c r="Y455" i="18"/>
  <c r="AA455" i="18"/>
  <c r="Y691" i="18"/>
  <c r="AA691" i="18"/>
  <c r="Y700" i="18"/>
  <c r="AA700" i="18"/>
  <c r="Y789" i="18"/>
  <c r="AA789" i="18"/>
  <c r="Y301" i="18"/>
  <c r="AA301" i="18"/>
  <c r="Y931" i="18"/>
  <c r="AA931" i="18"/>
  <c r="Y126" i="18"/>
  <c r="Z126" i="18" s="1"/>
  <c r="AA126" i="18"/>
  <c r="Y741" i="18"/>
  <c r="AA741" i="18"/>
  <c r="Y248" i="18"/>
  <c r="AA248" i="18"/>
  <c r="Y894" i="18"/>
  <c r="AA894" i="18"/>
  <c r="Y423" i="18"/>
  <c r="AA423" i="18"/>
  <c r="Y507" i="18"/>
  <c r="AA507" i="18"/>
  <c r="Y753" i="18"/>
  <c r="AA753" i="18"/>
  <c r="Y154" i="18"/>
  <c r="AA154" i="18"/>
  <c r="Y823" i="18"/>
  <c r="AA823" i="18"/>
  <c r="Y4" i="18"/>
  <c r="AA4" i="18"/>
  <c r="Y671" i="18"/>
  <c r="AA671" i="18"/>
  <c r="Y6" i="18"/>
  <c r="Z6" i="18" s="1"/>
  <c r="AA6" i="18"/>
  <c r="Y11" i="18"/>
  <c r="Z11" i="18" s="1"/>
  <c r="AA11" i="18"/>
  <c r="Y585" i="18"/>
  <c r="AA585" i="18"/>
  <c r="Y13" i="18"/>
  <c r="Z13" i="18" s="1"/>
  <c r="AA13" i="18"/>
  <c r="Y917" i="18"/>
  <c r="AA917" i="18"/>
  <c r="Y443" i="18"/>
  <c r="AA443" i="18"/>
  <c r="Y184" i="18"/>
  <c r="AA184" i="18"/>
  <c r="Y194" i="18"/>
  <c r="AA194" i="18"/>
  <c r="Y222" i="18"/>
  <c r="AA222" i="18"/>
  <c r="Y168" i="18"/>
  <c r="AA168" i="18"/>
  <c r="Y431" i="18"/>
  <c r="AA431" i="18"/>
  <c r="Y611" i="18"/>
  <c r="AA611" i="18"/>
  <c r="Y362" i="18"/>
  <c r="AA362" i="18"/>
  <c r="Y547" i="18"/>
  <c r="AA547" i="18"/>
  <c r="Y213" i="18"/>
  <c r="AA213" i="18"/>
  <c r="Y405" i="18"/>
  <c r="AA405" i="18"/>
  <c r="Y918" i="18"/>
  <c r="AA918" i="18"/>
  <c r="Y897" i="18"/>
  <c r="AA897" i="18"/>
  <c r="Y426" i="18"/>
  <c r="AA426" i="18"/>
  <c r="Y451" i="18"/>
  <c r="AA451" i="18"/>
  <c r="Y360" i="18"/>
  <c r="AA360" i="18"/>
  <c r="Y892" i="18"/>
  <c r="AA892" i="18"/>
  <c r="Y377" i="18"/>
  <c r="AA377" i="18"/>
  <c r="Y568" i="18"/>
  <c r="AA568" i="18"/>
  <c r="Y103" i="18"/>
  <c r="Z103" i="18" s="1"/>
  <c r="AA103" i="18"/>
  <c r="Y402" i="18"/>
  <c r="AA402" i="18"/>
  <c r="Y732" i="18"/>
  <c r="AA732" i="18"/>
  <c r="Y945" i="18"/>
  <c r="AA945" i="18"/>
  <c r="Y563" i="18"/>
  <c r="AA563" i="18"/>
  <c r="Y808" i="18"/>
  <c r="AA808" i="18"/>
  <c r="Y809" i="18"/>
  <c r="AA809" i="18"/>
  <c r="Y914" i="18"/>
  <c r="AA914" i="18"/>
  <c r="Y384" i="18"/>
  <c r="AA384" i="18"/>
  <c r="Y62" i="18"/>
  <c r="Z62" i="18" s="1"/>
  <c r="AA62" i="18"/>
  <c r="Y786" i="18"/>
  <c r="AA786" i="18"/>
  <c r="Y495" i="18"/>
  <c r="AA495" i="18"/>
  <c r="Y164" i="18"/>
  <c r="AA164" i="18"/>
  <c r="Y407" i="18"/>
  <c r="AA407" i="18"/>
  <c r="Y464" i="18"/>
  <c r="AA464" i="18"/>
  <c r="Y869" i="18"/>
  <c r="AA869" i="18"/>
  <c r="Y346" i="18"/>
  <c r="Z346" i="18" s="1"/>
  <c r="AA346" i="18"/>
  <c r="Y479" i="18"/>
  <c r="AA479" i="18"/>
  <c r="Y147" i="18"/>
  <c r="AA147" i="18"/>
  <c r="Y295" i="18"/>
  <c r="AA295" i="18"/>
  <c r="Y437" i="18"/>
  <c r="AA437" i="18"/>
  <c r="Y776" i="18"/>
  <c r="AA776" i="18"/>
  <c r="Y148" i="18"/>
  <c r="AA148" i="18"/>
  <c r="Y446" i="18"/>
  <c r="AA446" i="18"/>
  <c r="Y251" i="18"/>
  <c r="Z251" i="18" s="1"/>
  <c r="AA251" i="18"/>
  <c r="Y294" i="18"/>
  <c r="AA294" i="18"/>
  <c r="Y322" i="18"/>
  <c r="AA322" i="18"/>
  <c r="Y101" i="18"/>
  <c r="Z101" i="18" s="1"/>
  <c r="AA101" i="18"/>
  <c r="Y64" i="18"/>
  <c r="Z64" i="18" s="1"/>
  <c r="AA64" i="18"/>
  <c r="Y201" i="18"/>
  <c r="AA201" i="18"/>
  <c r="Y97" i="18"/>
  <c r="Z97" i="18" s="1"/>
  <c r="AA97" i="18"/>
  <c r="Y73" i="18"/>
  <c r="Z73" i="18" s="1"/>
  <c r="AA73" i="18"/>
  <c r="Y336" i="18"/>
  <c r="AA336" i="18"/>
  <c r="Y515" i="18"/>
  <c r="AA515" i="18"/>
  <c r="Y367" i="18"/>
  <c r="AA367" i="18"/>
  <c r="Y669" i="18"/>
  <c r="AA669" i="18"/>
  <c r="Y216" i="18"/>
  <c r="Z216" i="18" s="1"/>
  <c r="AA216" i="18"/>
  <c r="Y584" i="18"/>
  <c r="AA584" i="18"/>
  <c r="Y209" i="18"/>
  <c r="AA209" i="18"/>
  <c r="Y889" i="18"/>
  <c r="AA889" i="18"/>
  <c r="Y357" i="18"/>
  <c r="AA357" i="18"/>
  <c r="Y628" i="18"/>
  <c r="AA628" i="18"/>
  <c r="Y619" i="18"/>
  <c r="AA619" i="18"/>
  <c r="Y220" i="18"/>
  <c r="Z220" i="18" s="1"/>
  <c r="AA220" i="18"/>
  <c r="Y516" i="18"/>
  <c r="AA516" i="18"/>
  <c r="Y761" i="18"/>
  <c r="AA761" i="18"/>
  <c r="Y687" i="18"/>
  <c r="AA687" i="18"/>
  <c r="Y742" i="18"/>
  <c r="AA742" i="18"/>
  <c r="Y424" i="18"/>
  <c r="AA424" i="18"/>
  <c r="Y321" i="18"/>
  <c r="AA321" i="18"/>
  <c r="Y197" i="18"/>
  <c r="AA197" i="18"/>
  <c r="Y139" i="18"/>
  <c r="Z139" i="18" s="1"/>
  <c r="AA139" i="18"/>
  <c r="Y240" i="18"/>
  <c r="AA240" i="18"/>
  <c r="Y589" i="18"/>
  <c r="AA589" i="18"/>
  <c r="Y116" i="18"/>
  <c r="Z116" i="18" s="1"/>
  <c r="AA116" i="18"/>
  <c r="Y717" i="18"/>
  <c r="AA717" i="18"/>
  <c r="Y192" i="18"/>
  <c r="AA192" i="18"/>
  <c r="Y16" i="18"/>
  <c r="Z16" i="18" s="1"/>
  <c r="AA16" i="18"/>
  <c r="Y475" i="18"/>
  <c r="Z475" i="18" s="1"/>
  <c r="AA475" i="18"/>
  <c r="Y633" i="18"/>
  <c r="AA633" i="18"/>
  <c r="Y681" i="18"/>
  <c r="AA681" i="18"/>
  <c r="Y780" i="18"/>
  <c r="AA780" i="18"/>
  <c r="Y359" i="18"/>
  <c r="AA359" i="18"/>
  <c r="Y335" i="18"/>
  <c r="AA335" i="18"/>
  <c r="Y630" i="18"/>
  <c r="AA630" i="18"/>
  <c r="Y347" i="18"/>
  <c r="AA347" i="18"/>
  <c r="Y175" i="18"/>
  <c r="Z175" i="18" s="1"/>
  <c r="AA175" i="18"/>
  <c r="Y582" i="18"/>
  <c r="AA582" i="18"/>
  <c r="Y601" i="18"/>
  <c r="AA601" i="18"/>
  <c r="Y323" i="18"/>
  <c r="AA323" i="18"/>
  <c r="Y325" i="18"/>
  <c r="AA325" i="18"/>
  <c r="Y576" i="18"/>
  <c r="AA576" i="18"/>
  <c r="Y934" i="18"/>
  <c r="AA934" i="18"/>
  <c r="Y590" i="18"/>
  <c r="AA590" i="18"/>
  <c r="Y528" i="18"/>
  <c r="Z528" i="18" s="1"/>
  <c r="AA528" i="18"/>
  <c r="Y436" i="18"/>
  <c r="AA436" i="18"/>
  <c r="Y396" i="18"/>
  <c r="AA396" i="18"/>
  <c r="Y791" i="18"/>
  <c r="AA791" i="18"/>
  <c r="Y202" i="18"/>
  <c r="AA202" i="18"/>
  <c r="Y636" i="18"/>
  <c r="AA636" i="18"/>
  <c r="Y508" i="18"/>
  <c r="AA508" i="18"/>
  <c r="Y24" i="18"/>
  <c r="Z24" i="18" s="1"/>
  <c r="AA24" i="18"/>
  <c r="Y908" i="18"/>
  <c r="AA908" i="18"/>
  <c r="Y921" i="18"/>
  <c r="AA921" i="18"/>
  <c r="Y444" i="18"/>
  <c r="AA444" i="18"/>
  <c r="Y293" i="18"/>
  <c r="AA293" i="18"/>
  <c r="Y246" i="18"/>
  <c r="AA246" i="18"/>
  <c r="Y469" i="18"/>
  <c r="AA469" i="18"/>
  <c r="Y395" i="18"/>
  <c r="AA395" i="18"/>
  <c r="Y208" i="18"/>
  <c r="Z208" i="18" s="1"/>
  <c r="AA208" i="18"/>
  <c r="Y819" i="18"/>
  <c r="AA819" i="18"/>
  <c r="Y127" i="18"/>
  <c r="Z127" i="18" s="1"/>
  <c r="AA127" i="18"/>
  <c r="Y351" i="18"/>
  <c r="AA351" i="18"/>
  <c r="Y855" i="18"/>
  <c r="AA855" i="18"/>
  <c r="Y844" i="18"/>
  <c r="Z844" i="18" s="1"/>
  <c r="AA844" i="18"/>
  <c r="Y948" i="18"/>
  <c r="AA948" i="18"/>
  <c r="Y850" i="18"/>
  <c r="Z850" i="18" s="1"/>
  <c r="AA850" i="18"/>
  <c r="Y840" i="18"/>
  <c r="AA840" i="18"/>
  <c r="Y833" i="18"/>
  <c r="Z833" i="18" s="1"/>
  <c r="AA833" i="18"/>
  <c r="Y77" i="18"/>
  <c r="Z77" i="18" s="1"/>
  <c r="AA77" i="18"/>
  <c r="Y890" i="18"/>
  <c r="AA890" i="18"/>
  <c r="Y690" i="18"/>
  <c r="AA690" i="18"/>
  <c r="Y67" i="18"/>
  <c r="Z67" i="18" s="1"/>
  <c r="AA67" i="18"/>
  <c r="Y70" i="18"/>
  <c r="Z70" i="18" s="1"/>
  <c r="AA70" i="18"/>
  <c r="Y706" i="18"/>
  <c r="AA706" i="18"/>
  <c r="Y131" i="18"/>
  <c r="Z131" i="18" s="1"/>
  <c r="AA131" i="18"/>
  <c r="Y329" i="18"/>
  <c r="AA329" i="18"/>
  <c r="Y320" i="18"/>
  <c r="AA320" i="18"/>
  <c r="Y941" i="18"/>
  <c r="Z941" i="18" s="1"/>
  <c r="AA941" i="18"/>
  <c r="Z129" i="18"/>
  <c r="Z119" i="18"/>
  <c r="Z135" i="18"/>
  <c r="Z110" i="18"/>
  <c r="Z876" i="18"/>
  <c r="Z162" i="18"/>
  <c r="Z589" i="18"/>
  <c r="Z232" i="18"/>
  <c r="Z308" i="18"/>
  <c r="Z136" i="18"/>
  <c r="Z117" i="18"/>
  <c r="Z684" i="18"/>
  <c r="Z343" i="18"/>
  <c r="Z756" i="18"/>
  <c r="Z115" i="18"/>
  <c r="Z284" i="18"/>
  <c r="Z191" i="18"/>
  <c r="Z111" i="18"/>
  <c r="Z120" i="18"/>
  <c r="Z134" i="18"/>
  <c r="Z361" i="18"/>
  <c r="Z414" i="18"/>
  <c r="Z124" i="18"/>
  <c r="Z936" i="18"/>
  <c r="Z920" i="18"/>
  <c r="Z766" i="18"/>
  <c r="Z891" i="18"/>
  <c r="Z698" i="18"/>
  <c r="Z655" i="18"/>
  <c r="Z334" i="18"/>
  <c r="Z132" i="18"/>
  <c r="Z622" i="18"/>
  <c r="Z726" i="18"/>
  <c r="Z394" i="18"/>
  <c r="Z122" i="18"/>
  <c r="Z112" i="18"/>
  <c r="Z133" i="18"/>
  <c r="Z659" i="18"/>
  <c r="Z542" i="18"/>
  <c r="Z955" i="18"/>
  <c r="Z113" i="18"/>
  <c r="Z514" i="18"/>
  <c r="Z559" i="18"/>
  <c r="Z946" i="18"/>
  <c r="Z502" i="18"/>
  <c r="Z285" i="18"/>
  <c r="Z917" i="18" l="1"/>
  <c r="Z293" i="18"/>
  <c r="Z166" i="18"/>
  <c r="Z717" i="18"/>
  <c r="Z240" i="18"/>
  <c r="Z516" i="18"/>
  <c r="Z808" i="18"/>
  <c r="Z426" i="18"/>
  <c r="Z431" i="18"/>
  <c r="Z4" i="18"/>
  <c r="Z548" i="18"/>
  <c r="Z783" i="18"/>
  <c r="Z238" i="18"/>
  <c r="Z866" i="18"/>
  <c r="Z184" i="18"/>
  <c r="Z161" i="18"/>
  <c r="Z492" i="18"/>
  <c r="Z352" i="18"/>
  <c r="Z895" i="18"/>
  <c r="Z558" i="18"/>
  <c r="Z668" i="18"/>
  <c r="Z485" i="18"/>
  <c r="Z298" i="18"/>
  <c r="Z360" i="18"/>
  <c r="Z769" i="18"/>
  <c r="Z786" i="18"/>
  <c r="Z464" i="18"/>
  <c r="Z147" i="18"/>
  <c r="Z148" i="18"/>
  <c r="Z322" i="18"/>
  <c r="Z758" i="18"/>
  <c r="Z721" i="18"/>
  <c r="Z628" i="18"/>
  <c r="Z761" i="18"/>
  <c r="Z321" i="18"/>
  <c r="Z459" i="18"/>
  <c r="Z214" i="18"/>
  <c r="Z800" i="18"/>
  <c r="Z491" i="18"/>
  <c r="Z255" i="18"/>
  <c r="Z282" i="18"/>
  <c r="Z700" i="18"/>
  <c r="Z518" i="18"/>
  <c r="Z665" i="18"/>
  <c r="Z533" i="18"/>
  <c r="Z686" i="18"/>
  <c r="Z450" i="18"/>
  <c r="Z714" i="18"/>
  <c r="Z602" i="18"/>
  <c r="Z385" i="18"/>
  <c r="Z229" i="18"/>
  <c r="Z280" i="18"/>
  <c r="Z221" i="18"/>
  <c r="Z728" i="18"/>
  <c r="Z913" i="18"/>
  <c r="Z173" i="18"/>
  <c r="Z283" i="18"/>
  <c r="Z609" i="18"/>
  <c r="Z645" i="18"/>
  <c r="Z457" i="18"/>
  <c r="Z254" i="18"/>
  <c r="Z802" i="18"/>
  <c r="Z172" i="18"/>
  <c r="Z423" i="18"/>
  <c r="Z562" i="18"/>
  <c r="Z887" i="18"/>
  <c r="Z487" i="18"/>
  <c r="Z156" i="18"/>
  <c r="Z900" i="18"/>
  <c r="Z723" i="18"/>
  <c r="Z554" i="18"/>
  <c r="Z430" i="18"/>
  <c r="Z260" i="18"/>
  <c r="Z594" i="18"/>
  <c r="Z615" i="18"/>
  <c r="Z326" i="18"/>
  <c r="Z611" i="18"/>
  <c r="Z696" i="18"/>
  <c r="Z709" i="18"/>
  <c r="Z405" i="18"/>
  <c r="Z899" i="18"/>
  <c r="Z402" i="18"/>
  <c r="Z286" i="18"/>
  <c r="Z680" i="18"/>
  <c r="Z904" i="18"/>
  <c r="Z505" i="18"/>
  <c r="Z149" i="18"/>
  <c r="Z406" i="18"/>
  <c r="Z515" i="18"/>
  <c r="Z584" i="18"/>
  <c r="Z730" i="18"/>
  <c r="Z490" i="18"/>
  <c r="Z633" i="18"/>
  <c r="Z350" i="18"/>
  <c r="Z874" i="18"/>
  <c r="Z455" i="18"/>
  <c r="Z252" i="18"/>
  <c r="Z138" i="18"/>
  <c r="Z497" i="18"/>
  <c r="Z621" i="18"/>
  <c r="Z749" i="18"/>
  <c r="Z425" i="18"/>
  <c r="Z704" i="18"/>
  <c r="Z885" i="18"/>
  <c r="Z748" i="18"/>
  <c r="Z248" i="18"/>
  <c r="Z242" i="18"/>
  <c r="Z314" i="18"/>
  <c r="Z699" i="18"/>
  <c r="Z585" i="18"/>
  <c r="Z779" i="18"/>
  <c r="Z648" i="18"/>
  <c r="Z675" i="18"/>
  <c r="Z599" i="18"/>
  <c r="Z231" i="18"/>
  <c r="Z715" i="18"/>
  <c r="Z932" i="18"/>
  <c r="Z230" i="18"/>
  <c r="Z432" i="18"/>
  <c r="Z433" i="18"/>
  <c r="Z591" i="18"/>
  <c r="Z534" i="18"/>
  <c r="Z678" i="18"/>
  <c r="Z370" i="18"/>
  <c r="Z839" i="18"/>
  <c r="Z247" i="18"/>
  <c r="Z183" i="18"/>
  <c r="Z363" i="18"/>
  <c r="Z586" i="18"/>
  <c r="Z434" i="18"/>
  <c r="Z793" i="18"/>
  <c r="Z276" i="18"/>
  <c r="Z933" i="18"/>
  <c r="Z142" i="18"/>
  <c r="Z297" i="18"/>
  <c r="Z365" i="18"/>
  <c r="Z194" i="18"/>
  <c r="Z498" i="18"/>
  <c r="Z448" i="18"/>
  <c r="Z656" i="18"/>
  <c r="Z503" i="18"/>
  <c r="Z456" i="18"/>
  <c r="Z701" i="18"/>
  <c r="Z918" i="18"/>
  <c r="Z892" i="18"/>
  <c r="Z924" i="18"/>
  <c r="Z809" i="18"/>
  <c r="Z495" i="18"/>
  <c r="Z295" i="18"/>
  <c r="Z886" i="18"/>
  <c r="Z373" i="18"/>
  <c r="Z720" i="18"/>
  <c r="Z619" i="18"/>
  <c r="Z687" i="18"/>
  <c r="Z197" i="18"/>
  <c r="Z344" i="18"/>
  <c r="Z244" i="18"/>
  <c r="Z901" i="18"/>
  <c r="Z382" i="18"/>
  <c r="Z226" i="18"/>
  <c r="Z551" i="18"/>
  <c r="Z677" i="18"/>
  <c r="Z145" i="18"/>
  <c r="Z410" i="18"/>
  <c r="Z729" i="18"/>
  <c r="Z348" i="18"/>
  <c r="Z275" i="18"/>
  <c r="Z883" i="18"/>
  <c r="Z200" i="18"/>
  <c r="Z228" i="18"/>
  <c r="Z801" i="18"/>
  <c r="Z165" i="18"/>
  <c r="Z442" i="18"/>
  <c r="Z673" i="18"/>
  <c r="Z488" i="18"/>
  <c r="Z697" i="18"/>
  <c r="Z925" i="18"/>
  <c r="Z909" i="18"/>
  <c r="Z141" i="18"/>
  <c r="Z531" i="18"/>
  <c r="Z535" i="18"/>
  <c r="Z483" i="18"/>
  <c r="Z429" i="18"/>
  <c r="Z504" i="18"/>
  <c r="Z549" i="18"/>
  <c r="Z418" i="18"/>
  <c r="Z486" i="18"/>
  <c r="Z188" i="18"/>
  <c r="Z859" i="18"/>
  <c r="Z243" i="18"/>
  <c r="Z331" i="18"/>
  <c r="Z403" i="18"/>
  <c r="Z195" i="18"/>
  <c r="Z858" i="18"/>
  <c r="Z711" i="18"/>
  <c r="Z545" i="18"/>
  <c r="Z868" i="18"/>
  <c r="Z564" i="18"/>
  <c r="Z818" i="18"/>
  <c r="Z845" i="18"/>
  <c r="Z311" i="18"/>
  <c r="Z372" i="18"/>
  <c r="Z710" i="18"/>
  <c r="Z670" i="18"/>
  <c r="Z592" i="18"/>
  <c r="Z389" i="18"/>
  <c r="Z445" i="18"/>
  <c r="Z683" i="18"/>
  <c r="Z604" i="18"/>
  <c r="Z253" i="18"/>
  <c r="Z922" i="18"/>
  <c r="Z905" i="18"/>
  <c r="Z152" i="18"/>
  <c r="Z666" i="18"/>
  <c r="Z553" i="18"/>
  <c r="Z694" i="18"/>
  <c r="Z607" i="18"/>
  <c r="Z712" i="18"/>
  <c r="Z732" i="18"/>
  <c r="Z739" i="18"/>
  <c r="Z635" i="18"/>
  <c r="Z422" i="18"/>
  <c r="Z785" i="18"/>
  <c r="Z501" i="18"/>
  <c r="Z367" i="18"/>
  <c r="Z209" i="18"/>
  <c r="Z752" i="18"/>
  <c r="Z227" i="18"/>
  <c r="Z307" i="18"/>
  <c r="Z805" i="18"/>
  <c r="Z477" i="18"/>
  <c r="Z555" i="18"/>
  <c r="Z902" i="18"/>
  <c r="Z691" i="18"/>
  <c r="Z268" i="18"/>
  <c r="Z494" i="18"/>
  <c r="Z291" i="18"/>
  <c r="Z529" i="18"/>
  <c r="Z662" i="18"/>
  <c r="Z625" i="18"/>
  <c r="Z608" i="18"/>
  <c r="Z735" i="18"/>
  <c r="Z499" i="18"/>
  <c r="Z923" i="18"/>
  <c r="Z657" i="18"/>
  <c r="Z629" i="18"/>
  <c r="Z763" i="18"/>
  <c r="Z292" i="18"/>
  <c r="Z304" i="18"/>
  <c r="Z215" i="18"/>
  <c r="Z919" i="18"/>
  <c r="Z305" i="18"/>
  <c r="Z319" i="18"/>
  <c r="Z597" i="18"/>
  <c r="Z171" i="18"/>
  <c r="Z716" i="18"/>
  <c r="Z746" i="18"/>
  <c r="Z894" i="18"/>
  <c r="Z339" i="18"/>
  <c r="Z871" i="18"/>
  <c r="Z272" i="18"/>
  <c r="Z753" i="18"/>
  <c r="Z825" i="18"/>
  <c r="Z907" i="18"/>
  <c r="Z736" i="18"/>
  <c r="Z493" i="18"/>
  <c r="Z206" i="18"/>
  <c r="Z174" i="18"/>
  <c r="Z463" i="18"/>
  <c r="Z465" i="18"/>
  <c r="Z596" i="18"/>
  <c r="Z388" i="18"/>
  <c r="Z853" i="18"/>
  <c r="Z404" i="18"/>
  <c r="Z935" i="18"/>
  <c r="Z798" i="18"/>
  <c r="Z328" i="18"/>
  <c r="Z364" i="18"/>
  <c r="Z718" i="18"/>
  <c r="Z893" i="18"/>
  <c r="Z751" i="18"/>
  <c r="Z578" i="18"/>
  <c r="Z556" i="18"/>
  <c r="Z369" i="18"/>
  <c r="Z222" i="18"/>
  <c r="Z951" i="18"/>
  <c r="Z807" i="18"/>
  <c r="Z218" i="18"/>
  <c r="Z724" i="18"/>
  <c r="Z754" i="18"/>
  <c r="Z731" i="18"/>
  <c r="Z205" i="18"/>
  <c r="Z384" i="18"/>
  <c r="Z187" i="18"/>
  <c r="Z738" i="18"/>
  <c r="Z353" i="18"/>
  <c r="Z889" i="18"/>
  <c r="Z327" i="18"/>
  <c r="Z256" i="18"/>
  <c r="Z192" i="18"/>
  <c r="Z466" i="18"/>
  <c r="Z811" i="18"/>
  <c r="Z415" i="18"/>
  <c r="Z928" i="18"/>
  <c r="Z476" i="18"/>
  <c r="Z467" i="18"/>
  <c r="Z860" i="18"/>
  <c r="Z613" i="18"/>
  <c r="Z614" i="18"/>
  <c r="Z931" i="18"/>
  <c r="Z642" i="18"/>
  <c r="Z380" i="18"/>
  <c r="Z512" i="18"/>
  <c r="Z310" i="18"/>
  <c r="Z521" i="18"/>
  <c r="Z803" i="18"/>
  <c r="Z452" i="18"/>
  <c r="Z234" i="18"/>
  <c r="Z330" i="18"/>
  <c r="Z271" i="18"/>
  <c r="Z755" i="18"/>
  <c r="Z784" i="18"/>
  <c r="Z760" i="18"/>
  <c r="Z506" i="18"/>
  <c r="Z875" i="18"/>
  <c r="Z349" i="18"/>
  <c r="Z472" i="18"/>
  <c r="Z510" i="18"/>
  <c r="Z727" i="18"/>
  <c r="Z257" i="18"/>
  <c r="Z939" i="18"/>
  <c r="Z828" i="18"/>
  <c r="Z453" i="18"/>
  <c r="Z478" i="18"/>
  <c r="Z804" i="18"/>
  <c r="Z943" i="18"/>
  <c r="Z650" i="18"/>
  <c r="Z480" i="18"/>
  <c r="Z196" i="18"/>
  <c r="Z143" i="18"/>
  <c r="Z290" i="18"/>
  <c r="Z810" i="18"/>
  <c r="Z588" i="18"/>
  <c r="Z651" i="18"/>
  <c r="Z682" i="18"/>
  <c r="Z417" i="18"/>
  <c r="Z376" i="18"/>
  <c r="Z263" i="18"/>
  <c r="Z568" i="18"/>
  <c r="Z790" i="18"/>
  <c r="Z407" i="18"/>
  <c r="Z479" i="18"/>
  <c r="Z776" i="18"/>
  <c r="Z294" i="18"/>
  <c r="Z573" i="18"/>
  <c r="Z179" i="18"/>
  <c r="Z424" i="18"/>
  <c r="Z182" i="18"/>
  <c r="Z692" i="18"/>
  <c r="Z879" i="18"/>
  <c r="Z454" i="18"/>
  <c r="Z519" i="18"/>
  <c r="Z296" i="18"/>
  <c r="Z773" i="18"/>
  <c r="Z719" i="18"/>
  <c r="Z203" i="18"/>
  <c r="Z595" i="18"/>
  <c r="Z882" i="18"/>
  <c r="Z412" i="18"/>
  <c r="Z237" i="18"/>
  <c r="Z411" i="18"/>
  <c r="Z177" i="18"/>
  <c r="Z707" i="18"/>
  <c r="Z513" i="18"/>
  <c r="Z277" i="18"/>
  <c r="Z413" i="18"/>
  <c r="Z579" i="18"/>
  <c r="Z151" i="18"/>
  <c r="Z383" i="18"/>
  <c r="Z956" i="18"/>
  <c r="Z160" i="18"/>
  <c r="Z449" i="18"/>
  <c r="Z577" i="18"/>
  <c r="Z235" i="18"/>
  <c r="Z623" i="18"/>
  <c r="Z620" i="18"/>
  <c r="Z647" i="18"/>
  <c r="Z947" i="18"/>
  <c r="Z507" i="18"/>
  <c r="Z583" i="18"/>
  <c r="Z250" i="18"/>
  <c r="Z847" i="18"/>
  <c r="Z842" i="18"/>
  <c r="Z316" i="18"/>
  <c r="Z741" i="18"/>
  <c r="Z301" i="18"/>
  <c r="Z427" i="18"/>
  <c r="Z178" i="18"/>
  <c r="Z274" i="18"/>
  <c r="Z267" i="18"/>
  <c r="Z524" i="18"/>
  <c r="Z259" i="18"/>
  <c r="Z258" i="18"/>
  <c r="Z210" i="18"/>
  <c r="Z523" i="18"/>
  <c r="Z864" i="18"/>
  <c r="Z557" i="18"/>
  <c r="Z740" i="18"/>
  <c r="Z566" i="18"/>
  <c r="Z489" i="18"/>
  <c r="Z199" i="18"/>
  <c r="Z821" i="18"/>
  <c r="Z374" i="18"/>
  <c r="Z817" i="18"/>
  <c r="Z324" i="18"/>
  <c r="Z262" i="18"/>
  <c r="Z312" i="18"/>
  <c r="Z536" i="18"/>
  <c r="Z733" i="18"/>
  <c r="Z598" i="18"/>
  <c r="Z777" i="18"/>
  <c r="Z541" i="18"/>
  <c r="Z618" i="18"/>
  <c r="Z593" i="18"/>
  <c r="Z245" i="18"/>
  <c r="Z626" i="18"/>
  <c r="Z581" i="18"/>
  <c r="Z435" i="18"/>
  <c r="Z550" i="18"/>
  <c r="Z532" i="18"/>
  <c r="Z778" i="18"/>
  <c r="Z366" i="18"/>
  <c r="Z546" i="18"/>
  <c r="Z649" i="18"/>
  <c r="Z743" i="18"/>
  <c r="Z386" i="18"/>
  <c r="Z954" i="18"/>
  <c r="Z774" i="18"/>
  <c r="Z884" i="18"/>
  <c r="Z428" i="18"/>
  <c r="Z155" i="18"/>
  <c r="Z198" i="18"/>
  <c r="Z854" i="18"/>
  <c r="Z856" i="18"/>
  <c r="Z508" i="18"/>
  <c r="Z436" i="18"/>
  <c r="Z576" i="18"/>
  <c r="Z582" i="18"/>
  <c r="Z335" i="18"/>
  <c r="Z937" i="18"/>
  <c r="Z207" i="18"/>
  <c r="Z826" i="18"/>
  <c r="Z851" i="18"/>
  <c r="Z881" i="18"/>
  <c r="Z708" i="18"/>
  <c r="Z190" i="18"/>
  <c r="Z646" i="18"/>
  <c r="Z337" i="18"/>
  <c r="Z912" i="18"/>
  <c r="Z137" i="18"/>
  <c r="Z333" i="18"/>
  <c r="Z834" i="18"/>
  <c r="Z381" i="18"/>
  <c r="Z787" i="18"/>
  <c r="Z378" i="18"/>
  <c r="Z567" i="18"/>
  <c r="Z653" i="18"/>
  <c r="Z865" i="18"/>
  <c r="Z764" i="18"/>
  <c r="Z341" i="18"/>
  <c r="Z770" i="18"/>
  <c r="Z170" i="18"/>
  <c r="Z481" i="18"/>
  <c r="Z624" i="18"/>
  <c r="Z539" i="18"/>
  <c r="Z944" i="18"/>
  <c r="Z239" i="18"/>
  <c r="Z377" i="18"/>
  <c r="Z362" i="18"/>
  <c r="Z287" i="18"/>
  <c r="Z685" i="18"/>
  <c r="Z676" i="18"/>
  <c r="Z320" i="18"/>
  <c r="Z631" i="18"/>
  <c r="Z840" i="18"/>
  <c r="Z855" i="18"/>
  <c r="Z395" i="18"/>
  <c r="Z444" i="18"/>
  <c r="Z636" i="18"/>
  <c r="Z225" i="18"/>
  <c r="Z368" i="18"/>
  <c r="Z379" i="18"/>
  <c r="Z474" i="18"/>
  <c r="Z782" i="18"/>
  <c r="Z880" i="18"/>
  <c r="Z836" i="18"/>
  <c r="Z849" i="18"/>
  <c r="Z616" i="18"/>
  <c r="Z484" i="18"/>
  <c r="Z302" i="18"/>
  <c r="Z401" i="18"/>
  <c r="Z552" i="18"/>
  <c r="Z617" i="18"/>
  <c r="Z461" i="18"/>
  <c r="Z837" i="18"/>
  <c r="Z702" i="18"/>
  <c r="Z193" i="18"/>
  <c r="Z561" i="18"/>
  <c r="Z458" i="18"/>
  <c r="Z278" i="18"/>
  <c r="Z303" i="18"/>
  <c r="Z797" i="18"/>
  <c r="Z672" i="18"/>
  <c r="Z517" i="18"/>
  <c r="Z638" i="18"/>
  <c r="Z872" i="18"/>
  <c r="Z667" i="18"/>
  <c r="Z606" i="18"/>
  <c r="Z264" i="18"/>
  <c r="Z688" i="18"/>
  <c r="Z409" i="18"/>
  <c r="Z336" i="18"/>
  <c r="Z460" i="18"/>
  <c r="Z451" i="18"/>
  <c r="Z511" i="18"/>
  <c r="Z224" i="18"/>
  <c r="Z392" i="18"/>
  <c r="Z690" i="18"/>
  <c r="Z354" i="18"/>
  <c r="Z841" i="18"/>
  <c r="Z236" i="18"/>
  <c r="Z565" i="18"/>
  <c r="Z157" i="18"/>
  <c r="Z325" i="18"/>
  <c r="Z359" i="18"/>
  <c r="Z693" i="18"/>
  <c r="Z843" i="18"/>
  <c r="Z857" i="18"/>
  <c r="Z570" i="18"/>
  <c r="Z878" i="18"/>
  <c r="Z471" i="18"/>
  <c r="Z530" i="18"/>
  <c r="Z522" i="18"/>
  <c r="Z759" i="18"/>
  <c r="Z440" i="18"/>
  <c r="Z153" i="18"/>
  <c r="Z906" i="18"/>
  <c r="Z482" i="18"/>
  <c r="Z279" i="18"/>
  <c r="Z722" i="18"/>
  <c r="Z261" i="18"/>
  <c r="Z750" i="18"/>
  <c r="Z768" i="18"/>
  <c r="Z358" i="18"/>
  <c r="Z158" i="18"/>
  <c r="Z241" i="18"/>
  <c r="Z185" i="18"/>
  <c r="Z795" i="18"/>
  <c r="Z742" i="18"/>
  <c r="Z201" i="18"/>
  <c r="Z164" i="18"/>
  <c r="Z641" i="18"/>
  <c r="Z713" i="18"/>
  <c r="Z390" i="18"/>
  <c r="Z767" i="18"/>
  <c r="Z265" i="18"/>
  <c r="Z669" i="18"/>
  <c r="Z446" i="18"/>
  <c r="Z869" i="18"/>
  <c r="Z563" i="18"/>
  <c r="Z897" i="18"/>
  <c r="Z168" i="18"/>
  <c r="Z823" i="18"/>
  <c r="Z789" i="18"/>
  <c r="Z340" i="18"/>
  <c r="Z299" i="18"/>
  <c r="Z180" i="18"/>
  <c r="Z329" i="18"/>
  <c r="Z654" i="18"/>
  <c r="Z351" i="18"/>
  <c r="Z469" i="18"/>
  <c r="Z921" i="18"/>
  <c r="Z202" i="18"/>
  <c r="Z888" i="18"/>
  <c r="Z306" i="18"/>
  <c r="Z249" i="18"/>
  <c r="Z639" i="18"/>
  <c r="Z421" i="18"/>
  <c r="Z658" i="18"/>
  <c r="Z949" i="18"/>
  <c r="Z829" i="18"/>
  <c r="Z288" i="18"/>
  <c r="Z643" i="18"/>
  <c r="Z705" i="18"/>
  <c r="Z332" i="18"/>
  <c r="Z605" i="18"/>
  <c r="Z266" i="18"/>
  <c r="Z270" i="18"/>
  <c r="Z468" i="18"/>
  <c r="Z820" i="18"/>
  <c r="Z926" i="18"/>
  <c r="Z419" i="18"/>
  <c r="Z812" i="18"/>
  <c r="Z903" i="18"/>
  <c r="Z824" i="18"/>
  <c r="Z612" i="18"/>
  <c r="Z863" i="18"/>
  <c r="Z470" i="18"/>
  <c r="Z799" i="18"/>
  <c r="Z167" i="18"/>
  <c r="Z870" i="18"/>
  <c r="Z473" i="18"/>
  <c r="Z929" i="18"/>
  <c r="Z176" i="18"/>
  <c r="Z317" i="18"/>
  <c r="Z953" i="18"/>
  <c r="Z861" i="18"/>
  <c r="Z213" i="18"/>
  <c r="Z400" i="18"/>
  <c r="Z443" i="18"/>
  <c r="Z300" i="18"/>
  <c r="Z890" i="18"/>
  <c r="Z838" i="18"/>
  <c r="Z815" i="18"/>
  <c r="Z525" i="18"/>
  <c r="Z163" i="18"/>
  <c r="Z791" i="18"/>
  <c r="Z590" i="18"/>
  <c r="Z323" i="18"/>
  <c r="Z347" i="18"/>
  <c r="Z780" i="18"/>
  <c r="Z408" i="18"/>
  <c r="Z661" i="18"/>
  <c r="Z345" i="18"/>
  <c r="Z814" i="18"/>
  <c r="Z393" i="18"/>
  <c r="Z640" i="18"/>
  <c r="Z537" i="18"/>
  <c r="Z911" i="18"/>
  <c r="Z289" i="18"/>
  <c r="Z211" i="18"/>
  <c r="Z644" i="18"/>
  <c r="Z144" i="18"/>
  <c r="Z831" i="18"/>
  <c r="Z572" i="18"/>
  <c r="Z543" i="18"/>
  <c r="Z772" i="18"/>
  <c r="Z813" i="18"/>
  <c r="Z416" i="18"/>
  <c r="Z674" i="18"/>
  <c r="Z223" i="18"/>
  <c r="Z796" i="18"/>
  <c r="Z397" i="18"/>
  <c r="Z387" i="18"/>
  <c r="Z500" i="18"/>
  <c r="Z679" i="18"/>
  <c r="Z896" i="18"/>
  <c r="Z914" i="18"/>
  <c r="Z186" i="18"/>
  <c r="Z441" i="18"/>
  <c r="Z447" i="18"/>
  <c r="Z703" i="18"/>
  <c r="Z527" i="18"/>
  <c r="Z169" i="18"/>
  <c r="Z439" i="18"/>
  <c r="Z948" i="18"/>
  <c r="Z246" i="18"/>
  <c r="Z908" i="18"/>
  <c r="Z652" i="18"/>
  <c r="Z140" i="18"/>
  <c r="Z315" i="18"/>
  <c r="Z150" i="18"/>
  <c r="Z781" i="18"/>
  <c r="Z580" i="18"/>
  <c r="Z915" i="18"/>
  <c r="Z938" i="18"/>
  <c r="Z952" i="18"/>
  <c r="Z848" i="18"/>
  <c r="Z575" i="18"/>
  <c r="Z219" i="18"/>
  <c r="Z438" i="18"/>
  <c r="Z792" i="18"/>
  <c r="Z916" i="18"/>
  <c r="Z771" i="18"/>
  <c r="Z496" i="18"/>
  <c r="Z765" i="18"/>
  <c r="Z744" i="18"/>
  <c r="Z375" i="18"/>
  <c r="Z309" i="18"/>
  <c r="Z342" i="18"/>
  <c r="Z827" i="18"/>
  <c r="Z420" i="18"/>
  <c r="Z663" i="18"/>
  <c r="Z313" i="18"/>
  <c r="Z509" i="18"/>
  <c r="Z610" i="18"/>
  <c r="Z637" i="18"/>
  <c r="Z273" i="18"/>
  <c r="Z634" i="18"/>
  <c r="Z357" i="18"/>
  <c r="Z574" i="18"/>
  <c r="Z734" i="18"/>
  <c r="Z355" i="18"/>
  <c r="Z689" i="18"/>
  <c r="Z940" i="18"/>
  <c r="Z706" i="18"/>
  <c r="Z338" i="18"/>
  <c r="Z819" i="18"/>
  <c r="Z204" i="18"/>
  <c r="Z544" i="18"/>
  <c r="Z396" i="18"/>
  <c r="Z934" i="18"/>
  <c r="Z601" i="18"/>
  <c r="Z630" i="18"/>
  <c r="Z681" i="18"/>
  <c r="Z212" i="18"/>
  <c r="Z146" i="18"/>
  <c r="Z318" i="18"/>
  <c r="Z830" i="18"/>
  <c r="Z356" i="18"/>
  <c r="Z867" i="18"/>
  <c r="Z371" i="18"/>
  <c r="Z788" i="18"/>
  <c r="Z794" i="18"/>
  <c r="Z737" i="18"/>
  <c r="Z835" i="18"/>
  <c r="Z852" i="18"/>
  <c r="Z462" i="18"/>
  <c r="Z627" i="18"/>
  <c r="Z399" i="18"/>
  <c r="Z538" i="18"/>
  <c r="Z217" i="18"/>
  <c r="Z154" i="18"/>
  <c r="Z269" i="18"/>
  <c r="Z181" i="18"/>
  <c r="Z603" i="18"/>
  <c r="Z930" i="18"/>
  <c r="Z671" i="18"/>
  <c r="Z910" i="18"/>
  <c r="Z569" i="18"/>
  <c r="Z632" i="18"/>
  <c r="Z862" i="18"/>
  <c r="Z520" i="18"/>
  <c r="Z437" i="18"/>
  <c r="Z945" i="18"/>
  <c r="Z757" i="18"/>
  <c r="Z745" i="18"/>
  <c r="Z281" i="18"/>
  <c r="Z547" i="18"/>
  <c r="AG2" i="18" l="1"/>
  <c r="AH2" i="18" s="1"/>
  <c r="AG3" i="18"/>
  <c r="AH3" i="18" s="1"/>
  <c r="AG4" i="18"/>
  <c r="AH4" i="18" s="1"/>
  <c r="AG5" i="18"/>
  <c r="AH5" i="18" s="1"/>
  <c r="AG6" i="18"/>
  <c r="AH6" i="18" s="1"/>
  <c r="AG7" i="18"/>
  <c r="AH7" i="18" s="1"/>
  <c r="AG8" i="18"/>
  <c r="AH8" i="18" s="1"/>
  <c r="AG9" i="18"/>
  <c r="AH9" i="18" s="1"/>
  <c r="AG10" i="18"/>
  <c r="AH10" i="18" s="1"/>
  <c r="AG11" i="18"/>
  <c r="AH11" i="18" s="1"/>
  <c r="AG12" i="18"/>
  <c r="AH12" i="18" s="1"/>
  <c r="AG13" i="18"/>
  <c r="AH13" i="18" s="1"/>
  <c r="AG14" i="18"/>
  <c r="AH14" i="18" s="1"/>
  <c r="AG15" i="18"/>
  <c r="AH15" i="18" s="1"/>
  <c r="AG16" i="18"/>
  <c r="AH16" i="18" s="1"/>
  <c r="AG17" i="18"/>
  <c r="AH17" i="18" s="1"/>
  <c r="AG18" i="18"/>
  <c r="AH18" i="18" s="1"/>
  <c r="AG19" i="18"/>
  <c r="AH19" i="18" s="1"/>
  <c r="AG20" i="18"/>
  <c r="AH20" i="18" s="1"/>
  <c r="AG21" i="18"/>
  <c r="AH21" i="18" s="1"/>
  <c r="AG22" i="18"/>
  <c r="AH22" i="18" s="1"/>
  <c r="AG23" i="18"/>
  <c r="AH23" i="18" s="1"/>
  <c r="AG24" i="18"/>
  <c r="AH24" i="18" s="1"/>
  <c r="AG25" i="18"/>
  <c r="AH25" i="18" s="1"/>
  <c r="AG26" i="18"/>
  <c r="AH26" i="18" s="1"/>
  <c r="AG27" i="18"/>
  <c r="AH27" i="18" s="1"/>
  <c r="AG28" i="18"/>
  <c r="AH28" i="18" s="1"/>
  <c r="AG29" i="18"/>
  <c r="AH29" i="18" s="1"/>
  <c r="AG30" i="18"/>
  <c r="AH30" i="18" s="1"/>
  <c r="AG31" i="18"/>
  <c r="AH31" i="18" s="1"/>
  <c r="AG32" i="18"/>
  <c r="AH32" i="18" s="1"/>
  <c r="AG33" i="18"/>
  <c r="AH33" i="18" s="1"/>
  <c r="AG34" i="18"/>
  <c r="AH34" i="18" s="1"/>
  <c r="AG35" i="18"/>
  <c r="AH35" i="18" s="1"/>
  <c r="AG36" i="18"/>
  <c r="AH36" i="18" s="1"/>
  <c r="AG37" i="18"/>
  <c r="AH37" i="18" s="1"/>
  <c r="AG38" i="18"/>
  <c r="AH38" i="18" s="1"/>
  <c r="AG39" i="18"/>
  <c r="AH39" i="18" s="1"/>
  <c r="AG40" i="18"/>
  <c r="AH40" i="18" s="1"/>
  <c r="AG41" i="18"/>
  <c r="AH41" i="18" s="1"/>
  <c r="AG42" i="18"/>
  <c r="AH42" i="18" s="1"/>
  <c r="AG43" i="18"/>
  <c r="AH43" i="18" s="1"/>
  <c r="AG44" i="18"/>
  <c r="AH44" i="18" s="1"/>
  <c r="AG45" i="18"/>
  <c r="AH45" i="18" s="1"/>
  <c r="AG46" i="18"/>
  <c r="AH46" i="18" s="1"/>
  <c r="AG47" i="18"/>
  <c r="AH47" i="18" s="1"/>
  <c r="AG48" i="18"/>
  <c r="AH48" i="18" s="1"/>
  <c r="AG49" i="18"/>
  <c r="AH49" i="18" s="1"/>
  <c r="AG50" i="18"/>
  <c r="AH50" i="18" s="1"/>
  <c r="AG51" i="18"/>
  <c r="AH51" i="18" s="1"/>
  <c r="AG52" i="18"/>
  <c r="AH52" i="18" s="1"/>
  <c r="AG53" i="18"/>
  <c r="AH53" i="18" s="1"/>
  <c r="AG54" i="18"/>
  <c r="AH54" i="18" s="1"/>
  <c r="AG55" i="18"/>
  <c r="AH55" i="18" s="1"/>
  <c r="AG56" i="18"/>
  <c r="AH56" i="18" s="1"/>
  <c r="AG57" i="18"/>
  <c r="AH57" i="18" s="1"/>
  <c r="AG58" i="18"/>
  <c r="AH58" i="18" s="1"/>
  <c r="AG59" i="18"/>
  <c r="AH59" i="18" s="1"/>
  <c r="AG60" i="18"/>
  <c r="AH60" i="18" s="1"/>
  <c r="AG61" i="18"/>
  <c r="AH61" i="18" s="1"/>
  <c r="AG62" i="18"/>
  <c r="AH62" i="18" s="1"/>
  <c r="AG63" i="18"/>
  <c r="AH63" i="18" s="1"/>
  <c r="AG64" i="18"/>
  <c r="AH64" i="18" s="1"/>
  <c r="AG65" i="18"/>
  <c r="AH65" i="18" s="1"/>
  <c r="AG66" i="18"/>
  <c r="AH66" i="18" s="1"/>
  <c r="AG67" i="18"/>
  <c r="AH67" i="18" s="1"/>
  <c r="AG68" i="18"/>
  <c r="AH68" i="18" s="1"/>
  <c r="AG69" i="18"/>
  <c r="AH69" i="18" s="1"/>
  <c r="AG70" i="18"/>
  <c r="AH70" i="18" s="1"/>
  <c r="AG71" i="18"/>
  <c r="AH71" i="18" s="1"/>
  <c r="AG72" i="18"/>
  <c r="AH72" i="18" s="1"/>
  <c r="AG73" i="18"/>
  <c r="AH73" i="18" s="1"/>
  <c r="AG74" i="18"/>
  <c r="AH74" i="18" s="1"/>
  <c r="AG75" i="18"/>
  <c r="AH75" i="18" s="1"/>
  <c r="AG76" i="18"/>
  <c r="AH76" i="18" s="1"/>
  <c r="AG77" i="18"/>
  <c r="AH77" i="18" s="1"/>
  <c r="AG78" i="18"/>
  <c r="AH78" i="18" s="1"/>
  <c r="AG79" i="18"/>
  <c r="AH79" i="18" s="1"/>
  <c r="AG80" i="18"/>
  <c r="AH80" i="18" s="1"/>
  <c r="AG81" i="18"/>
  <c r="AH81" i="18" s="1"/>
  <c r="AG82" i="18"/>
  <c r="AH82" i="18" s="1"/>
  <c r="AG83" i="18"/>
  <c r="AH83" i="18" s="1"/>
  <c r="AG84" i="18"/>
  <c r="AH84" i="18" s="1"/>
  <c r="AG85" i="18"/>
  <c r="AH85" i="18" s="1"/>
  <c r="AG86" i="18"/>
  <c r="AH86" i="18" s="1"/>
  <c r="AG87" i="18"/>
  <c r="AH87" i="18" s="1"/>
  <c r="AG88" i="18"/>
  <c r="AH88" i="18" s="1"/>
  <c r="AG89" i="18"/>
  <c r="AH89" i="18" s="1"/>
  <c r="AG90" i="18"/>
  <c r="AH90" i="18" s="1"/>
  <c r="AG91" i="18"/>
  <c r="AH91" i="18" s="1"/>
  <c r="AG92" i="18"/>
  <c r="AH92" i="18" s="1"/>
  <c r="AG93" i="18"/>
  <c r="AH93" i="18" s="1"/>
  <c r="AG94" i="18"/>
  <c r="AH94" i="18" s="1"/>
  <c r="AG95" i="18"/>
  <c r="AH95" i="18" s="1"/>
  <c r="AG96" i="18"/>
  <c r="AH96" i="18" s="1"/>
  <c r="AG97" i="18"/>
  <c r="AH97" i="18" s="1"/>
  <c r="AG98" i="18"/>
  <c r="AH98" i="18" s="1"/>
  <c r="AG99" i="18"/>
  <c r="AH99" i="18" s="1"/>
  <c r="AG100" i="18"/>
  <c r="AH100" i="18" s="1"/>
  <c r="AG101" i="18"/>
  <c r="AH101" i="18" s="1"/>
  <c r="AG102" i="18"/>
  <c r="AH102" i="18" s="1"/>
  <c r="AG103" i="18"/>
  <c r="AH103" i="18" s="1"/>
  <c r="AG104" i="18"/>
  <c r="AH104" i="18" s="1"/>
  <c r="AG105" i="18"/>
  <c r="AH105" i="18" s="1"/>
  <c r="AG106" i="18"/>
  <c r="AH106" i="18" s="1"/>
  <c r="AG107" i="18"/>
  <c r="AH107" i="18" s="1"/>
  <c r="AG108" i="18"/>
  <c r="AH108" i="18" s="1"/>
  <c r="AG109" i="18"/>
  <c r="AH109" i="18" s="1"/>
  <c r="AG218" i="18"/>
  <c r="AH218" i="18" s="1"/>
  <c r="AG219" i="18"/>
  <c r="AH219" i="18" s="1"/>
  <c r="AG220" i="18"/>
  <c r="AH220" i="18" s="1"/>
  <c r="AG221" i="18"/>
  <c r="AH221" i="18" s="1"/>
  <c r="AG222" i="18"/>
  <c r="AH222" i="18" s="1"/>
  <c r="AG223" i="18"/>
  <c r="AH223" i="18" s="1"/>
  <c r="AG224" i="18"/>
  <c r="AH224" i="18" s="1"/>
  <c r="AG225" i="18"/>
  <c r="AH225" i="18" s="1"/>
  <c r="AG226" i="18"/>
  <c r="AH226" i="18" s="1"/>
  <c r="AG227" i="18"/>
  <c r="AH227" i="18" s="1"/>
  <c r="AG228" i="18"/>
  <c r="AH228" i="18" s="1"/>
  <c r="AG229" i="18"/>
  <c r="AH229" i="18" s="1"/>
  <c r="AG230" i="18"/>
  <c r="AH230" i="18" s="1"/>
  <c r="AG231" i="18"/>
  <c r="AH231" i="18" s="1"/>
  <c r="AG232" i="18"/>
  <c r="AH232" i="18" s="1"/>
  <c r="AG233" i="18"/>
  <c r="AH233" i="18" s="1"/>
  <c r="AG234" i="18"/>
  <c r="AH234" i="18" s="1"/>
  <c r="AG235" i="18"/>
  <c r="AH235" i="18" s="1"/>
  <c r="AG236" i="18"/>
  <c r="AH236" i="18" s="1"/>
  <c r="AG237" i="18"/>
  <c r="AH237" i="18" s="1"/>
  <c r="AG238" i="18"/>
  <c r="AH238" i="18" s="1"/>
  <c r="AG239" i="18"/>
  <c r="AH239" i="18" s="1"/>
  <c r="AG240" i="18"/>
  <c r="AH240" i="18" s="1"/>
  <c r="AG241" i="18"/>
  <c r="AH241" i="18" s="1"/>
  <c r="AG242" i="18"/>
  <c r="AH242" i="18" s="1"/>
  <c r="AG243" i="18"/>
  <c r="AH243" i="18" s="1"/>
  <c r="AG244" i="18"/>
  <c r="AH244" i="18" s="1"/>
  <c r="AG245" i="18"/>
  <c r="AH245" i="18" s="1"/>
  <c r="AG246" i="18"/>
  <c r="AH246" i="18" s="1"/>
  <c r="AG247" i="18"/>
  <c r="AH247" i="18" s="1"/>
  <c r="AG248" i="18"/>
  <c r="AH248" i="18" s="1"/>
  <c r="AG249" i="18"/>
  <c r="AH249" i="18" s="1"/>
  <c r="AG250" i="18"/>
  <c r="AH250" i="18" s="1"/>
  <c r="AG251" i="18"/>
  <c r="AH251" i="18" s="1"/>
  <c r="AG252" i="18"/>
  <c r="AH252" i="18" s="1"/>
  <c r="AG253" i="18"/>
  <c r="AH253" i="18" s="1"/>
  <c r="AG254" i="18"/>
  <c r="AH254" i="18" s="1"/>
  <c r="AG255" i="18"/>
  <c r="AH255" i="18" s="1"/>
  <c r="AG256" i="18"/>
  <c r="AH256" i="18" s="1"/>
  <c r="AG257" i="18"/>
  <c r="AH257" i="18" s="1"/>
  <c r="AG258" i="18"/>
  <c r="AH258" i="18" s="1"/>
  <c r="AG259" i="18"/>
  <c r="AH259" i="18" s="1"/>
  <c r="AG260" i="18"/>
  <c r="AH260" i="18" s="1"/>
  <c r="AG261" i="18"/>
  <c r="AH261" i="18" s="1"/>
  <c r="AG262" i="18"/>
  <c r="AH262" i="18" s="1"/>
  <c r="AG263" i="18"/>
  <c r="AH263" i="18" s="1"/>
  <c r="AG264" i="18"/>
  <c r="AH264" i="18" s="1"/>
  <c r="AG265" i="18"/>
  <c r="AH265" i="18" s="1"/>
  <c r="AG266" i="18"/>
  <c r="AH266" i="18" s="1"/>
  <c r="AG267" i="18"/>
  <c r="AH267" i="18" s="1"/>
  <c r="AG268" i="18"/>
  <c r="AH268" i="18" s="1"/>
  <c r="AG269" i="18"/>
  <c r="AH269" i="18" s="1"/>
  <c r="AG270" i="18"/>
  <c r="AH270" i="18" s="1"/>
  <c r="AG271" i="18"/>
  <c r="AH271" i="18" s="1"/>
  <c r="AG272" i="18"/>
  <c r="AH272" i="18" s="1"/>
  <c r="AG273" i="18"/>
  <c r="AH273" i="18" s="1"/>
  <c r="AG274" i="18"/>
  <c r="AH274" i="18" s="1"/>
  <c r="AG275" i="18"/>
  <c r="AH275" i="18" s="1"/>
  <c r="AG276" i="18"/>
  <c r="AH276" i="18" s="1"/>
  <c r="AG277" i="18"/>
  <c r="AH277" i="18" s="1"/>
  <c r="AG278" i="18"/>
  <c r="AH278" i="18" s="1"/>
  <c r="AG279" i="18"/>
  <c r="AH279" i="18" s="1"/>
  <c r="AG280" i="18"/>
  <c r="AH280" i="18" s="1"/>
  <c r="AG281" i="18"/>
  <c r="AH281" i="18" s="1"/>
  <c r="AG282" i="18"/>
  <c r="AH282" i="18" s="1"/>
  <c r="AG283" i="18"/>
  <c r="AH283" i="18" s="1"/>
  <c r="AG284" i="18"/>
  <c r="AH284" i="18" s="1"/>
  <c r="AG285" i="18"/>
  <c r="AH285" i="18" s="1"/>
  <c r="AG286" i="18"/>
  <c r="AH286" i="18" s="1"/>
  <c r="AG287" i="18"/>
  <c r="AH287" i="18" s="1"/>
  <c r="AG288" i="18"/>
  <c r="AH288" i="18" s="1"/>
  <c r="AG289" i="18"/>
  <c r="AH289" i="18" s="1"/>
  <c r="AG290" i="18"/>
  <c r="AH290" i="18" s="1"/>
  <c r="AG291" i="18"/>
  <c r="AH291" i="18" s="1"/>
  <c r="AG292" i="18"/>
  <c r="AH292" i="18" s="1"/>
  <c r="AG293" i="18"/>
  <c r="AH293" i="18" s="1"/>
  <c r="AG294" i="18"/>
  <c r="AH294" i="18" s="1"/>
  <c r="AG295" i="18"/>
  <c r="AH295" i="18" s="1"/>
  <c r="AG296" i="18"/>
  <c r="AH296" i="18" s="1"/>
  <c r="AG297" i="18"/>
  <c r="AH297" i="18" s="1"/>
  <c r="AG298" i="18"/>
  <c r="AH298" i="18" s="1"/>
  <c r="AG299" i="18"/>
  <c r="AH299" i="18" s="1"/>
  <c r="AG300" i="18"/>
  <c r="AH300" i="18" s="1"/>
  <c r="AG301" i="18"/>
  <c r="AH301" i="18" s="1"/>
  <c r="AG302" i="18"/>
  <c r="AH302" i="18" s="1"/>
  <c r="AG303" i="18"/>
  <c r="AH303" i="18" s="1"/>
  <c r="AG304" i="18"/>
  <c r="AH304" i="18" s="1"/>
  <c r="AG305" i="18"/>
  <c r="AH305" i="18" s="1"/>
  <c r="AG306" i="18"/>
  <c r="AH306" i="18" s="1"/>
  <c r="AG307" i="18"/>
  <c r="AH307" i="18" s="1"/>
  <c r="AG308" i="18"/>
  <c r="AH308" i="18" s="1"/>
  <c r="AG309" i="18"/>
  <c r="AH309" i="18" s="1"/>
  <c r="AG310" i="18"/>
  <c r="AH310" i="18" s="1"/>
  <c r="AG311" i="18"/>
  <c r="AH311" i="18" s="1"/>
  <c r="AG312" i="18"/>
  <c r="AH312" i="18" s="1"/>
  <c r="AG313" i="18"/>
  <c r="AH313" i="18" s="1"/>
  <c r="AG314" i="18"/>
  <c r="AH314" i="18" s="1"/>
  <c r="AG315" i="18"/>
  <c r="AH315" i="18" s="1"/>
  <c r="AG316" i="18"/>
  <c r="AH316" i="18" s="1"/>
  <c r="AG317" i="18"/>
  <c r="AH317" i="18" s="1"/>
  <c r="AG318" i="18"/>
  <c r="AH318" i="18" s="1"/>
  <c r="AG319" i="18"/>
  <c r="AH319" i="18" s="1"/>
  <c r="AG320" i="18"/>
  <c r="AH320" i="18" s="1"/>
  <c r="AG321" i="18"/>
  <c r="AH321" i="18" s="1"/>
  <c r="AG322" i="18"/>
  <c r="AH322" i="18" s="1"/>
  <c r="AG323" i="18"/>
  <c r="AH323" i="18" s="1"/>
  <c r="AG324" i="18"/>
  <c r="AH324" i="18" s="1"/>
  <c r="AG325" i="18"/>
  <c r="AH325" i="18" s="1"/>
  <c r="AG326" i="18"/>
  <c r="AH326" i="18" s="1"/>
  <c r="AG327" i="18"/>
  <c r="AH327" i="18" s="1"/>
  <c r="AG328" i="18"/>
  <c r="AH328" i="18" s="1"/>
  <c r="AG329" i="18"/>
  <c r="AH329" i="18" s="1"/>
  <c r="AG330" i="18"/>
  <c r="AH330" i="18" s="1"/>
  <c r="AG331" i="18"/>
  <c r="AH331" i="18" s="1"/>
  <c r="AG332" i="18"/>
  <c r="AH332" i="18" s="1"/>
  <c r="AG333" i="18"/>
  <c r="AH333" i="18" s="1"/>
  <c r="AG334" i="18"/>
  <c r="AH334" i="18" s="1"/>
  <c r="AG335" i="18"/>
  <c r="AH335" i="18" s="1"/>
  <c r="AG336" i="18"/>
  <c r="AH336" i="18" s="1"/>
  <c r="AG337" i="18"/>
  <c r="AH337" i="18" s="1"/>
  <c r="AG338" i="18"/>
  <c r="AH338" i="18" s="1"/>
  <c r="AG339" i="18"/>
  <c r="AH339" i="18" s="1"/>
  <c r="AG340" i="18"/>
  <c r="AH340" i="18" s="1"/>
  <c r="AG341" i="18"/>
  <c r="AH341" i="18" s="1"/>
  <c r="AG342" i="18"/>
  <c r="AH342" i="18" s="1"/>
  <c r="AG343" i="18"/>
  <c r="AH343" i="18" s="1"/>
  <c r="AG344" i="18"/>
  <c r="AH344" i="18" s="1"/>
  <c r="AG345" i="18"/>
  <c r="AH345" i="18" s="1"/>
  <c r="AG346" i="18"/>
  <c r="AH346" i="18" s="1"/>
  <c r="AG347" i="18"/>
  <c r="AH347" i="18" s="1"/>
  <c r="AG348" i="18"/>
  <c r="AH348" i="18" s="1"/>
  <c r="AG349" i="18"/>
  <c r="AH349" i="18" s="1"/>
  <c r="AG350" i="18"/>
  <c r="AH350" i="18" s="1"/>
  <c r="AG351" i="18"/>
  <c r="AH351" i="18" s="1"/>
  <c r="AG352" i="18"/>
  <c r="AH352" i="18" s="1"/>
  <c r="AG353" i="18"/>
  <c r="AH353" i="18" s="1"/>
  <c r="AG354" i="18"/>
  <c r="AH354" i="18" s="1"/>
  <c r="AG355" i="18"/>
  <c r="AH355" i="18" s="1"/>
  <c r="AG356" i="18"/>
  <c r="AH356" i="18" s="1"/>
  <c r="AG357" i="18"/>
  <c r="AH357" i="18" s="1"/>
  <c r="AG358" i="18"/>
  <c r="AH358" i="18" s="1"/>
  <c r="AG359" i="18"/>
  <c r="AH359" i="18" s="1"/>
  <c r="AG360" i="18"/>
  <c r="AH360" i="18" s="1"/>
  <c r="AG361" i="18"/>
  <c r="AH361" i="18" s="1"/>
  <c r="AG362" i="18"/>
  <c r="AH362" i="18" s="1"/>
  <c r="AG363" i="18"/>
  <c r="AH363" i="18" s="1"/>
  <c r="AG364" i="18"/>
  <c r="AH364" i="18" s="1"/>
  <c r="AG365" i="18"/>
  <c r="AH365" i="18" s="1"/>
  <c r="AG366" i="18"/>
  <c r="AH366" i="18" s="1"/>
  <c r="AG367" i="18"/>
  <c r="AH367" i="18" s="1"/>
  <c r="AG368" i="18"/>
  <c r="AH368" i="18" s="1"/>
  <c r="AG369" i="18"/>
  <c r="AH369" i="18" s="1"/>
  <c r="AG370" i="18"/>
  <c r="AH370" i="18" s="1"/>
  <c r="AG371" i="18"/>
  <c r="AH371" i="18" s="1"/>
  <c r="AG372" i="18"/>
  <c r="AH372" i="18" s="1"/>
  <c r="AG373" i="18"/>
  <c r="AH373" i="18" s="1"/>
  <c r="AG374" i="18"/>
  <c r="AH374" i="18" s="1"/>
  <c r="AG375" i="18"/>
  <c r="AH375" i="18" s="1"/>
  <c r="AG376" i="18"/>
  <c r="AH376" i="18" s="1"/>
  <c r="AG377" i="18"/>
  <c r="AH377" i="18" s="1"/>
  <c r="AG378" i="18"/>
  <c r="AH378" i="18" s="1"/>
  <c r="AG379" i="18"/>
  <c r="AH379" i="18" s="1"/>
  <c r="AG380" i="18"/>
  <c r="AH380" i="18" s="1"/>
  <c r="AG381" i="18"/>
  <c r="AH381" i="18" s="1"/>
  <c r="AG382" i="18"/>
  <c r="AH382" i="18" s="1"/>
  <c r="AG383" i="18"/>
  <c r="AH383" i="18" s="1"/>
  <c r="AG384" i="18"/>
  <c r="AH384" i="18" s="1"/>
  <c r="AG385" i="18"/>
  <c r="AH385" i="18" s="1"/>
  <c r="AG386" i="18"/>
  <c r="AH386" i="18" s="1"/>
  <c r="AG387" i="18"/>
  <c r="AH387" i="18" s="1"/>
  <c r="AG388" i="18"/>
  <c r="AH388" i="18" s="1"/>
  <c r="AG389" i="18"/>
  <c r="AH389" i="18" s="1"/>
  <c r="AG390" i="18"/>
  <c r="AH390" i="18" s="1"/>
  <c r="AG391" i="18"/>
  <c r="AH391" i="18" s="1"/>
  <c r="AG392" i="18"/>
  <c r="AH392" i="18" s="1"/>
  <c r="AG393" i="18"/>
  <c r="AH393" i="18" s="1"/>
  <c r="AG394" i="18"/>
  <c r="AH394" i="18" s="1"/>
  <c r="AG395" i="18"/>
  <c r="AH395" i="18" s="1"/>
  <c r="AG396" i="18"/>
  <c r="AH396" i="18" s="1"/>
  <c r="AG397" i="18"/>
  <c r="AH397" i="18" s="1"/>
  <c r="AG398" i="18"/>
  <c r="AH398" i="18" s="1"/>
  <c r="AG399" i="18"/>
  <c r="AH399" i="18" s="1"/>
  <c r="AG400" i="18"/>
  <c r="AH400" i="18" s="1"/>
  <c r="AG401" i="18"/>
  <c r="AH401" i="18" s="1"/>
  <c r="AG402" i="18"/>
  <c r="AH402" i="18" s="1"/>
  <c r="AG403" i="18"/>
  <c r="AH403" i="18" s="1"/>
  <c r="AG404" i="18"/>
  <c r="AH404" i="18" s="1"/>
  <c r="AG405" i="18"/>
  <c r="AH405" i="18" s="1"/>
  <c r="AG406" i="18"/>
  <c r="AH406" i="18" s="1"/>
  <c r="AG407" i="18"/>
  <c r="AH407" i="18" s="1"/>
  <c r="AG408" i="18"/>
  <c r="AH408" i="18" s="1"/>
  <c r="AG409" i="18"/>
  <c r="AH409" i="18" s="1"/>
  <c r="AG410" i="18"/>
  <c r="AH410" i="18" s="1"/>
  <c r="AG411" i="18"/>
  <c r="AH411" i="18" s="1"/>
  <c r="AG412" i="18"/>
  <c r="AH412" i="18" s="1"/>
  <c r="AG413" i="18"/>
  <c r="AH413" i="18" s="1"/>
  <c r="AG414" i="18"/>
  <c r="AH414" i="18" s="1"/>
  <c r="AG415" i="18"/>
  <c r="AH415" i="18" s="1"/>
  <c r="AG416" i="18"/>
  <c r="AH416" i="18" s="1"/>
  <c r="AG417" i="18"/>
  <c r="AH417" i="18" s="1"/>
  <c r="AG418" i="18"/>
  <c r="AH418" i="18" s="1"/>
  <c r="AG419" i="18"/>
  <c r="AH419" i="18" s="1"/>
  <c r="AG420" i="18"/>
  <c r="AH420" i="18" s="1"/>
  <c r="AG421" i="18"/>
  <c r="AH421" i="18" s="1"/>
  <c r="AG422" i="18"/>
  <c r="AH422" i="18" s="1"/>
  <c r="AG423" i="18"/>
  <c r="AH423" i="18" s="1"/>
  <c r="AG424" i="18"/>
  <c r="AH424" i="18" s="1"/>
  <c r="AG425" i="18"/>
  <c r="AH425" i="18" s="1"/>
  <c r="AG426" i="18"/>
  <c r="AH426" i="18" s="1"/>
  <c r="AG427" i="18"/>
  <c r="AH427" i="18" s="1"/>
  <c r="AG428" i="18"/>
  <c r="AH428" i="18" s="1"/>
  <c r="AG429" i="18"/>
  <c r="AH429" i="18" s="1"/>
  <c r="AG430" i="18"/>
  <c r="AH430" i="18" s="1"/>
  <c r="AG431" i="18"/>
  <c r="AH431" i="18" s="1"/>
  <c r="AG432" i="18"/>
  <c r="AH432" i="18" s="1"/>
  <c r="AG433" i="18"/>
  <c r="AH433" i="18" s="1"/>
  <c r="AG434" i="18"/>
  <c r="AH434" i="18" s="1"/>
  <c r="AG435" i="18"/>
  <c r="AH435" i="18" s="1"/>
  <c r="AG436" i="18"/>
  <c r="AH436" i="18" s="1"/>
  <c r="AG437" i="18"/>
  <c r="AH437" i="18" s="1"/>
  <c r="AG438" i="18"/>
  <c r="AH438" i="18" s="1"/>
  <c r="AG439" i="18"/>
  <c r="AH439" i="18" s="1"/>
  <c r="AG440" i="18"/>
  <c r="AH440" i="18" s="1"/>
  <c r="AG441" i="18"/>
  <c r="AH441" i="18" s="1"/>
  <c r="AG442" i="18"/>
  <c r="AH442" i="18" s="1"/>
  <c r="AG443" i="18"/>
  <c r="AH443" i="18" s="1"/>
  <c r="AG444" i="18"/>
  <c r="AH444" i="18" s="1"/>
  <c r="AG445" i="18"/>
  <c r="AH445" i="18" s="1"/>
  <c r="AG446" i="18"/>
  <c r="AH446" i="18" s="1"/>
  <c r="AG447" i="18"/>
  <c r="AH447" i="18" s="1"/>
  <c r="AG448" i="18"/>
  <c r="AH448" i="18" s="1"/>
  <c r="AG449" i="18"/>
  <c r="AH449" i="18" s="1"/>
  <c r="AG450" i="18"/>
  <c r="AH450" i="18" s="1"/>
  <c r="AG451" i="18"/>
  <c r="AH451" i="18" s="1"/>
  <c r="AG452" i="18"/>
  <c r="AH452" i="18" s="1"/>
  <c r="AG453" i="18"/>
  <c r="AH453" i="18" s="1"/>
  <c r="AG454" i="18"/>
  <c r="AH454" i="18" s="1"/>
  <c r="AG455" i="18"/>
  <c r="AH455" i="18" s="1"/>
  <c r="AG456" i="18"/>
  <c r="AH456" i="18" s="1"/>
  <c r="AG457" i="18"/>
  <c r="AH457" i="18" s="1"/>
  <c r="AG458" i="18"/>
  <c r="AH458" i="18" s="1"/>
  <c r="AG459" i="18"/>
  <c r="AH459" i="18" s="1"/>
  <c r="AG460" i="18"/>
  <c r="AH460" i="18" s="1"/>
  <c r="AG461" i="18"/>
  <c r="AH461" i="18" s="1"/>
  <c r="AG462" i="18"/>
  <c r="AH462" i="18" s="1"/>
  <c r="AG463" i="18"/>
  <c r="AH463" i="18" s="1"/>
  <c r="AG464" i="18"/>
  <c r="AH464" i="18" s="1"/>
  <c r="AG465" i="18"/>
  <c r="AH465" i="18" s="1"/>
  <c r="AG466" i="18"/>
  <c r="AH466" i="18" s="1"/>
  <c r="AG467" i="18"/>
  <c r="AH467" i="18" s="1"/>
  <c r="AG468" i="18"/>
  <c r="AH468" i="18" s="1"/>
  <c r="AG469" i="18"/>
  <c r="AH469" i="18" s="1"/>
  <c r="AG470" i="18"/>
  <c r="AH470" i="18" s="1"/>
  <c r="AG471" i="18"/>
  <c r="AH471" i="18" s="1"/>
  <c r="AG472" i="18"/>
  <c r="AH472" i="18" s="1"/>
  <c r="AG473" i="18"/>
  <c r="AH473" i="18" s="1"/>
  <c r="AG474" i="18"/>
  <c r="AH474" i="18" s="1"/>
  <c r="AG475" i="18"/>
  <c r="AH475" i="18" s="1"/>
  <c r="AG476" i="18"/>
  <c r="AH476" i="18" s="1"/>
  <c r="AG477" i="18"/>
  <c r="AH477" i="18" s="1"/>
  <c r="AG478" i="18"/>
  <c r="AH478" i="18" s="1"/>
  <c r="AG479" i="18"/>
  <c r="AH479" i="18" s="1"/>
  <c r="AG480" i="18"/>
  <c r="AH480" i="18" s="1"/>
  <c r="AG481" i="18"/>
  <c r="AH481" i="18" s="1"/>
  <c r="AG482" i="18"/>
  <c r="AH482" i="18" s="1"/>
  <c r="AG483" i="18"/>
  <c r="AH483" i="18" s="1"/>
  <c r="AG484" i="18"/>
  <c r="AH484" i="18" s="1"/>
  <c r="AG485" i="18"/>
  <c r="AH485" i="18" s="1"/>
  <c r="AG486" i="18"/>
  <c r="AH486" i="18" s="1"/>
  <c r="AG487" i="18"/>
  <c r="AH487" i="18" s="1"/>
  <c r="AG488" i="18"/>
  <c r="AH488" i="18" s="1"/>
  <c r="AG489" i="18"/>
  <c r="AH489" i="18" s="1"/>
  <c r="AG490" i="18"/>
  <c r="AH490" i="18" s="1"/>
  <c r="AG491" i="18"/>
  <c r="AH491" i="18" s="1"/>
  <c r="AG492" i="18"/>
  <c r="AH492" i="18" s="1"/>
  <c r="AG493" i="18"/>
  <c r="AH493" i="18" s="1"/>
  <c r="AG494" i="18"/>
  <c r="AH494" i="18" s="1"/>
  <c r="AG495" i="18"/>
  <c r="AH495" i="18" s="1"/>
  <c r="AG496" i="18"/>
  <c r="AH496" i="18" s="1"/>
  <c r="AG497" i="18"/>
  <c r="AH497" i="18" s="1"/>
  <c r="AG498" i="18"/>
  <c r="AH498" i="18" s="1"/>
  <c r="AG499" i="18"/>
  <c r="AH499" i="18" s="1"/>
  <c r="AG500" i="18"/>
  <c r="AH500" i="18" s="1"/>
  <c r="AG501" i="18"/>
  <c r="AH501" i="18" s="1"/>
  <c r="AG502" i="18"/>
  <c r="AH502" i="18" s="1"/>
  <c r="AG503" i="18"/>
  <c r="AH503" i="18" s="1"/>
  <c r="AG504" i="18"/>
  <c r="AH504" i="18" s="1"/>
  <c r="AG505" i="18"/>
  <c r="AH505" i="18" s="1"/>
  <c r="AG506" i="18"/>
  <c r="AH506" i="18" s="1"/>
  <c r="AG507" i="18"/>
  <c r="AH507" i="18" s="1"/>
  <c r="AG508" i="18"/>
  <c r="AH508" i="18" s="1"/>
  <c r="AG509" i="18"/>
  <c r="AH509" i="18" s="1"/>
  <c r="AG510" i="18"/>
  <c r="AH510" i="18" s="1"/>
  <c r="AG511" i="18"/>
  <c r="AH511" i="18" s="1"/>
  <c r="AG512" i="18"/>
  <c r="AH512" i="18" s="1"/>
  <c r="AG513" i="18"/>
  <c r="AH513" i="18" s="1"/>
  <c r="AG514" i="18"/>
  <c r="AH514" i="18" s="1"/>
  <c r="AG515" i="18"/>
  <c r="AH515" i="18" s="1"/>
  <c r="AG516" i="18"/>
  <c r="AH516" i="18" s="1"/>
  <c r="AG517" i="18"/>
  <c r="AH517" i="18" s="1"/>
  <c r="AG518" i="18"/>
  <c r="AH518" i="18" s="1"/>
  <c r="AG519" i="18"/>
  <c r="AH519" i="18" s="1"/>
  <c r="AG520" i="18"/>
  <c r="AH520" i="18" s="1"/>
  <c r="AG521" i="18"/>
  <c r="AH521" i="18" s="1"/>
  <c r="AG522" i="18"/>
  <c r="AH522" i="18" s="1"/>
  <c r="AG523" i="18"/>
  <c r="AH523" i="18" s="1"/>
  <c r="AG524" i="18"/>
  <c r="AH524" i="18" s="1"/>
  <c r="AG525" i="18"/>
  <c r="AH525" i="18" s="1"/>
  <c r="AG526" i="18"/>
  <c r="AH526" i="18" s="1"/>
  <c r="AG527" i="18"/>
  <c r="AH527" i="18" s="1"/>
  <c r="AG528" i="18"/>
  <c r="AH528" i="18" s="1"/>
  <c r="AG529" i="18"/>
  <c r="AH529" i="18" s="1"/>
  <c r="AG530" i="18"/>
  <c r="AH530" i="18" s="1"/>
  <c r="AG531" i="18"/>
  <c r="AH531" i="18" s="1"/>
  <c r="AG532" i="18"/>
  <c r="AH532" i="18" s="1"/>
  <c r="AG533" i="18"/>
  <c r="AH533" i="18" s="1"/>
  <c r="AG534" i="18"/>
  <c r="AH534" i="18" s="1"/>
  <c r="AG535" i="18"/>
  <c r="AH535" i="18" s="1"/>
  <c r="AG536" i="18"/>
  <c r="AH536" i="18" s="1"/>
  <c r="AG537" i="18"/>
  <c r="AH537" i="18" s="1"/>
  <c r="AG538" i="18"/>
  <c r="AH538" i="18" s="1"/>
  <c r="AG539" i="18"/>
  <c r="AH539" i="18" s="1"/>
  <c r="AG540" i="18"/>
  <c r="AH540" i="18" s="1"/>
  <c r="AG541" i="18"/>
  <c r="AH541" i="18" s="1"/>
  <c r="AG542" i="18"/>
  <c r="AH542" i="18" s="1"/>
  <c r="AG543" i="18"/>
  <c r="AH543" i="18" s="1"/>
  <c r="AG544" i="18"/>
  <c r="AH544" i="18" s="1"/>
  <c r="AG545" i="18"/>
  <c r="AH545" i="18" s="1"/>
  <c r="AG546" i="18"/>
  <c r="AH546" i="18" s="1"/>
  <c r="AG547" i="18"/>
  <c r="AH547" i="18" s="1"/>
  <c r="AG548" i="18"/>
  <c r="AH548" i="18" s="1"/>
  <c r="AG549" i="18"/>
  <c r="AH549" i="18" s="1"/>
  <c r="AG550" i="18"/>
  <c r="AH550" i="18" s="1"/>
  <c r="AG551" i="18"/>
  <c r="AH551" i="18" s="1"/>
  <c r="AG552" i="18"/>
  <c r="AH552" i="18" s="1"/>
  <c r="AG553" i="18"/>
  <c r="AH553" i="18" s="1"/>
  <c r="AG554" i="18"/>
  <c r="AH554" i="18" s="1"/>
  <c r="AG555" i="18"/>
  <c r="AH555" i="18" s="1"/>
  <c r="AG556" i="18"/>
  <c r="AH556" i="18" s="1"/>
  <c r="AG557" i="18"/>
  <c r="AH557" i="18" s="1"/>
  <c r="AG558" i="18"/>
  <c r="AH558" i="18" s="1"/>
  <c r="AG559" i="18"/>
  <c r="AH559" i="18" s="1"/>
  <c r="AG560" i="18"/>
  <c r="AH560" i="18" s="1"/>
  <c r="AG561" i="18"/>
  <c r="AH561" i="18" s="1"/>
  <c r="AG562" i="18"/>
  <c r="AH562" i="18" s="1"/>
  <c r="AG563" i="18"/>
  <c r="AH563" i="18" s="1"/>
  <c r="AG564" i="18"/>
  <c r="AH564" i="18" s="1"/>
  <c r="AG565" i="18"/>
  <c r="AH565" i="18" s="1"/>
  <c r="AG566" i="18"/>
  <c r="AH566" i="18" s="1"/>
  <c r="AG567" i="18"/>
  <c r="AH567" i="18" s="1"/>
  <c r="AG568" i="18"/>
  <c r="AH568" i="18" s="1"/>
  <c r="AG569" i="18"/>
  <c r="AH569" i="18" s="1"/>
  <c r="AG570" i="18"/>
  <c r="AH570" i="18" s="1"/>
  <c r="AG571" i="18"/>
  <c r="AH571" i="18" s="1"/>
  <c r="AG572" i="18"/>
  <c r="AH572" i="18" s="1"/>
  <c r="AG573" i="18"/>
  <c r="AH573" i="18" s="1"/>
  <c r="AG574" i="18"/>
  <c r="AH574" i="18" s="1"/>
  <c r="AG575" i="18"/>
  <c r="AH575" i="18" s="1"/>
  <c r="AG576" i="18"/>
  <c r="AH576" i="18" s="1"/>
  <c r="AG577" i="18"/>
  <c r="AH577" i="18" s="1"/>
  <c r="AG578" i="18"/>
  <c r="AH578" i="18" s="1"/>
  <c r="AG579" i="18"/>
  <c r="AH579" i="18" s="1"/>
  <c r="AG580" i="18"/>
  <c r="AH580" i="18" s="1"/>
  <c r="AG581" i="18"/>
  <c r="AH581" i="18" s="1"/>
  <c r="AG582" i="18"/>
  <c r="AH582" i="18" s="1"/>
  <c r="AG583" i="18"/>
  <c r="AH583" i="18" s="1"/>
  <c r="AG584" i="18"/>
  <c r="AH584" i="18" s="1"/>
  <c r="AG585" i="18"/>
  <c r="AH585" i="18" s="1"/>
  <c r="AG586" i="18"/>
  <c r="AH586" i="18" s="1"/>
  <c r="AG587" i="18"/>
  <c r="AH587" i="18" s="1"/>
  <c r="AG588" i="18"/>
  <c r="AH588" i="18" s="1"/>
  <c r="AG589" i="18"/>
  <c r="AH589" i="18" s="1"/>
  <c r="AG590" i="18"/>
  <c r="AH590" i="18" s="1"/>
  <c r="AG591" i="18"/>
  <c r="AH591" i="18" s="1"/>
  <c r="AG592" i="18"/>
  <c r="AH592" i="18" s="1"/>
  <c r="AG593" i="18"/>
  <c r="AH593" i="18" s="1"/>
  <c r="AG594" i="18"/>
  <c r="AH594" i="18" s="1"/>
  <c r="AG595" i="18"/>
  <c r="AH595" i="18" s="1"/>
  <c r="AG596" i="18"/>
  <c r="AH596" i="18" s="1"/>
  <c r="AG597" i="18"/>
  <c r="AH597" i="18" s="1"/>
  <c r="AG598" i="18"/>
  <c r="AH598" i="18" s="1"/>
  <c r="AG599" i="18"/>
  <c r="AH599" i="18" s="1"/>
  <c r="AG600" i="18"/>
  <c r="AH600" i="18" s="1"/>
  <c r="AG601" i="18"/>
  <c r="AH601" i="18" s="1"/>
  <c r="AG602" i="18"/>
  <c r="AH602" i="18" s="1"/>
  <c r="AG603" i="18"/>
  <c r="AH603" i="18" s="1"/>
  <c r="AG604" i="18"/>
  <c r="AH604" i="18" s="1"/>
  <c r="AG605" i="18"/>
  <c r="AH605" i="18" s="1"/>
  <c r="AG606" i="18"/>
  <c r="AH606" i="18" s="1"/>
  <c r="AG607" i="18"/>
  <c r="AH607" i="18" s="1"/>
  <c r="AG608" i="18"/>
  <c r="AH608" i="18" s="1"/>
  <c r="AG609" i="18"/>
  <c r="AH609" i="18" s="1"/>
  <c r="AG610" i="18"/>
  <c r="AH610" i="18" s="1"/>
  <c r="AG611" i="18"/>
  <c r="AH611" i="18" s="1"/>
  <c r="AG612" i="18"/>
  <c r="AH612" i="18" s="1"/>
  <c r="AG613" i="18"/>
  <c r="AH613" i="18" s="1"/>
  <c r="AG614" i="18"/>
  <c r="AH614" i="18" s="1"/>
  <c r="AG615" i="18"/>
  <c r="AH615" i="18" s="1"/>
  <c r="AG616" i="18"/>
  <c r="AH616" i="18" s="1"/>
  <c r="AG617" i="18"/>
  <c r="AH617" i="18" s="1"/>
  <c r="AG618" i="18"/>
  <c r="AH618" i="18" s="1"/>
  <c r="AG619" i="18"/>
  <c r="AH619" i="18" s="1"/>
  <c r="AG620" i="18"/>
  <c r="AH620" i="18" s="1"/>
  <c r="AG621" i="18"/>
  <c r="AH621" i="18" s="1"/>
  <c r="AG622" i="18"/>
  <c r="AH622" i="18" s="1"/>
  <c r="AG623" i="18"/>
  <c r="AH623" i="18" s="1"/>
  <c r="AG624" i="18"/>
  <c r="AH624" i="18" s="1"/>
  <c r="AG625" i="18"/>
  <c r="AH625" i="18" s="1"/>
  <c r="AG626" i="18"/>
  <c r="AH626" i="18" s="1"/>
  <c r="AG627" i="18"/>
  <c r="AH627" i="18" s="1"/>
  <c r="AG628" i="18"/>
  <c r="AH628" i="18" s="1"/>
  <c r="AG629" i="18"/>
  <c r="AH629" i="18" s="1"/>
  <c r="AG630" i="18"/>
  <c r="AH630" i="18" s="1"/>
  <c r="AG631" i="18"/>
  <c r="AH631" i="18" s="1"/>
  <c r="AG632" i="18"/>
  <c r="AH632" i="18" s="1"/>
  <c r="AG633" i="18"/>
  <c r="AH633" i="18" s="1"/>
  <c r="AG634" i="18"/>
  <c r="AH634" i="18" s="1"/>
  <c r="AG635" i="18"/>
  <c r="AH635" i="18" s="1"/>
  <c r="AG636" i="18"/>
  <c r="AH636" i="18" s="1"/>
  <c r="AG637" i="18"/>
  <c r="AH637" i="18" s="1"/>
  <c r="AG638" i="18"/>
  <c r="AH638" i="18" s="1"/>
  <c r="AG639" i="18"/>
  <c r="AH639" i="18" s="1"/>
  <c r="AG640" i="18"/>
  <c r="AH640" i="18" s="1"/>
  <c r="AG641" i="18"/>
  <c r="AH641" i="18" s="1"/>
  <c r="AG642" i="18"/>
  <c r="AH642" i="18" s="1"/>
  <c r="AG643" i="18"/>
  <c r="AH643" i="18" s="1"/>
  <c r="AG644" i="18"/>
  <c r="AH644" i="18" s="1"/>
  <c r="AG645" i="18"/>
  <c r="AH645" i="18" s="1"/>
  <c r="AG646" i="18"/>
  <c r="AH646" i="18" s="1"/>
  <c r="AG647" i="18"/>
  <c r="AH647" i="18" s="1"/>
  <c r="AG648" i="18"/>
  <c r="AH648" i="18" s="1"/>
  <c r="AG649" i="18"/>
  <c r="AH649" i="18" s="1"/>
  <c r="AG650" i="18"/>
  <c r="AH650" i="18" s="1"/>
  <c r="AG651" i="18"/>
  <c r="AH651" i="18" s="1"/>
  <c r="AG652" i="18"/>
  <c r="AH652" i="18" s="1"/>
  <c r="AG653" i="18"/>
  <c r="AH653" i="18" s="1"/>
  <c r="AG654" i="18"/>
  <c r="AH654" i="18" s="1"/>
  <c r="AG655" i="18"/>
  <c r="AH655" i="18" s="1"/>
  <c r="AG656" i="18"/>
  <c r="AH656" i="18" s="1"/>
  <c r="AG657" i="18"/>
  <c r="AH657" i="18" s="1"/>
  <c r="AG658" i="18"/>
  <c r="AH658" i="18" s="1"/>
  <c r="AG659" i="18"/>
  <c r="AH659" i="18" s="1"/>
  <c r="AG660" i="18"/>
  <c r="AH660" i="18" s="1"/>
  <c r="AG661" i="18"/>
  <c r="AH661" i="18" s="1"/>
  <c r="AG662" i="18"/>
  <c r="AH662" i="18" s="1"/>
  <c r="AG663" i="18"/>
  <c r="AH663" i="18" s="1"/>
  <c r="AG664" i="18"/>
  <c r="AH664" i="18" s="1"/>
  <c r="AG665" i="18"/>
  <c r="AH665" i="18" s="1"/>
  <c r="AG666" i="18"/>
  <c r="AH666" i="18" s="1"/>
  <c r="AG667" i="18"/>
  <c r="AH667" i="18" s="1"/>
  <c r="AG668" i="18"/>
  <c r="AH668" i="18" s="1"/>
  <c r="AG669" i="18"/>
  <c r="AH669" i="18" s="1"/>
  <c r="AG670" i="18"/>
  <c r="AH670" i="18" s="1"/>
  <c r="AG671" i="18"/>
  <c r="AH671" i="18" s="1"/>
  <c r="AG672" i="18"/>
  <c r="AH672" i="18" s="1"/>
  <c r="AG673" i="18"/>
  <c r="AH673" i="18" s="1"/>
  <c r="AG674" i="18"/>
  <c r="AH674" i="18" s="1"/>
  <c r="AG675" i="18"/>
  <c r="AH675" i="18" s="1"/>
  <c r="AG676" i="18"/>
  <c r="AH676" i="18" s="1"/>
  <c r="AG677" i="18"/>
  <c r="AH677" i="18" s="1"/>
  <c r="AG678" i="18"/>
  <c r="AH678" i="18" s="1"/>
  <c r="AG679" i="18"/>
  <c r="AH679" i="18" s="1"/>
  <c r="AG680" i="18"/>
  <c r="AH680" i="18" s="1"/>
  <c r="AG681" i="18"/>
  <c r="AH681" i="18" s="1"/>
  <c r="AG682" i="18"/>
  <c r="AH682" i="18" s="1"/>
  <c r="AG683" i="18"/>
  <c r="AH683" i="18" s="1"/>
  <c r="AG684" i="18"/>
  <c r="AH684" i="18" s="1"/>
  <c r="AG685" i="18"/>
  <c r="AH685" i="18" s="1"/>
  <c r="AG686" i="18"/>
  <c r="AH686" i="18" s="1"/>
  <c r="AG687" i="18"/>
  <c r="AH687" i="18" s="1"/>
  <c r="AG688" i="18"/>
  <c r="AH688" i="18" s="1"/>
  <c r="AG689" i="18"/>
  <c r="AH689" i="18" s="1"/>
  <c r="AG690" i="18"/>
  <c r="AH690" i="18" s="1"/>
  <c r="AG691" i="18"/>
  <c r="AH691" i="18" s="1"/>
  <c r="AG692" i="18"/>
  <c r="AH692" i="18" s="1"/>
  <c r="AG693" i="18"/>
  <c r="AH693" i="18" s="1"/>
  <c r="AG694" i="18"/>
  <c r="AH694" i="18" s="1"/>
  <c r="AG695" i="18"/>
  <c r="AH695" i="18" s="1"/>
  <c r="AG696" i="18"/>
  <c r="AH696" i="18" s="1"/>
  <c r="AG697" i="18"/>
  <c r="AH697" i="18" s="1"/>
  <c r="AG698" i="18"/>
  <c r="AH698" i="18" s="1"/>
  <c r="AG699" i="18"/>
  <c r="AH699" i="18" s="1"/>
  <c r="AG700" i="18"/>
  <c r="AH700" i="18" s="1"/>
  <c r="AG701" i="18"/>
  <c r="AH701" i="18" s="1"/>
  <c r="AG702" i="18"/>
  <c r="AH702" i="18" s="1"/>
  <c r="AG703" i="18"/>
  <c r="AH703" i="18" s="1"/>
  <c r="AG704" i="18"/>
  <c r="AH704" i="18" s="1"/>
  <c r="AG705" i="18"/>
  <c r="AH705" i="18" s="1"/>
  <c r="AG706" i="18"/>
  <c r="AH706" i="18" s="1"/>
  <c r="AG707" i="18"/>
  <c r="AH707" i="18" s="1"/>
  <c r="AG708" i="18"/>
  <c r="AH708" i="18" s="1"/>
  <c r="AG709" i="18"/>
  <c r="AH709" i="18" s="1"/>
  <c r="AG710" i="18"/>
  <c r="AH710" i="18" s="1"/>
  <c r="AG711" i="18"/>
  <c r="AH711" i="18" s="1"/>
  <c r="AG712" i="18"/>
  <c r="AH712" i="18" s="1"/>
  <c r="AG713" i="18"/>
  <c r="AH713" i="18" s="1"/>
  <c r="AG714" i="18"/>
  <c r="AH714" i="18" s="1"/>
  <c r="AG715" i="18"/>
  <c r="AH715" i="18" s="1"/>
  <c r="AG716" i="18"/>
  <c r="AH716" i="18" s="1"/>
  <c r="AG717" i="18"/>
  <c r="AH717" i="18" s="1"/>
  <c r="AG718" i="18"/>
  <c r="AH718" i="18" s="1"/>
  <c r="AG719" i="18"/>
  <c r="AH719" i="18" s="1"/>
  <c r="AG720" i="18"/>
  <c r="AH720" i="18" s="1"/>
  <c r="AG721" i="18"/>
  <c r="AH721" i="18" s="1"/>
  <c r="AG722" i="18"/>
  <c r="AH722" i="18" s="1"/>
  <c r="AG723" i="18"/>
  <c r="AH723" i="18" s="1"/>
  <c r="AG724" i="18"/>
  <c r="AH724" i="18" s="1"/>
  <c r="AG725" i="18"/>
  <c r="AH725" i="18" s="1"/>
  <c r="AG726" i="18"/>
  <c r="AH726" i="18" s="1"/>
  <c r="AG727" i="18"/>
  <c r="AH727" i="18" s="1"/>
  <c r="AG728" i="18"/>
  <c r="AH728" i="18" s="1"/>
  <c r="AG729" i="18"/>
  <c r="AH729" i="18" s="1"/>
  <c r="AG730" i="18"/>
  <c r="AH730" i="18" s="1"/>
  <c r="AG731" i="18"/>
  <c r="AH731" i="18" s="1"/>
  <c r="AG732" i="18"/>
  <c r="AH732" i="18" s="1"/>
  <c r="AG733" i="18"/>
  <c r="AH733" i="18" s="1"/>
  <c r="AG734" i="18"/>
  <c r="AH734" i="18" s="1"/>
  <c r="AG735" i="18"/>
  <c r="AH735" i="18" s="1"/>
  <c r="AG736" i="18"/>
  <c r="AH736" i="18" s="1"/>
  <c r="AG737" i="18"/>
  <c r="AH737" i="18" s="1"/>
  <c r="AG738" i="18"/>
  <c r="AH738" i="18" s="1"/>
  <c r="AG739" i="18"/>
  <c r="AH739" i="18" s="1"/>
  <c r="AG740" i="18"/>
  <c r="AH740" i="18" s="1"/>
  <c r="AG741" i="18"/>
  <c r="AH741" i="18" s="1"/>
  <c r="AG742" i="18"/>
  <c r="AH742" i="18" s="1"/>
  <c r="AG743" i="18"/>
  <c r="AH743" i="18" s="1"/>
  <c r="AG744" i="18"/>
  <c r="AH744" i="18" s="1"/>
  <c r="AG745" i="18"/>
  <c r="AH745" i="18" s="1"/>
  <c r="AG746" i="18"/>
  <c r="AH746" i="18" s="1"/>
  <c r="AG747" i="18"/>
  <c r="AH747" i="18" s="1"/>
  <c r="AG748" i="18"/>
  <c r="AH748" i="18" s="1"/>
  <c r="AG749" i="18"/>
  <c r="AH749" i="18" s="1"/>
  <c r="AG750" i="18"/>
  <c r="AH750" i="18" s="1"/>
  <c r="AG751" i="18"/>
  <c r="AH751" i="18" s="1"/>
  <c r="AG752" i="18"/>
  <c r="AH752" i="18" s="1"/>
  <c r="AG753" i="18"/>
  <c r="AH753" i="18" s="1"/>
  <c r="AG754" i="18"/>
  <c r="AH754" i="18" s="1"/>
  <c r="AG755" i="18"/>
  <c r="AH755" i="18" s="1"/>
  <c r="AG756" i="18"/>
  <c r="AH756" i="18" s="1"/>
  <c r="AG757" i="18"/>
  <c r="AH757" i="18" s="1"/>
  <c r="AG758" i="18"/>
  <c r="AH758" i="18" s="1"/>
  <c r="AG759" i="18"/>
  <c r="AH759" i="18" s="1"/>
  <c r="AG760" i="18"/>
  <c r="AH760" i="18" s="1"/>
  <c r="AG761" i="18"/>
  <c r="AH761" i="18" s="1"/>
  <c r="AG762" i="18"/>
  <c r="AH762" i="18" s="1"/>
  <c r="AG763" i="18"/>
  <c r="AH763" i="18" s="1"/>
  <c r="AG764" i="18"/>
  <c r="AH764" i="18" s="1"/>
  <c r="AG765" i="18"/>
  <c r="AH765" i="18" s="1"/>
  <c r="AG766" i="18"/>
  <c r="AH766" i="18" s="1"/>
  <c r="AG767" i="18"/>
  <c r="AH767" i="18" s="1"/>
  <c r="AG768" i="18"/>
  <c r="AH768" i="18" s="1"/>
  <c r="AG769" i="18"/>
  <c r="AH769" i="18" s="1"/>
  <c r="AG770" i="18"/>
  <c r="AH770" i="18" s="1"/>
  <c r="AG771" i="18"/>
  <c r="AH771" i="18" s="1"/>
  <c r="AG772" i="18"/>
  <c r="AH772" i="18" s="1"/>
  <c r="AG773" i="18"/>
  <c r="AH773" i="18" s="1"/>
  <c r="AG774" i="18"/>
  <c r="AH774" i="18" s="1"/>
  <c r="AG775" i="18"/>
  <c r="AH775" i="18" s="1"/>
  <c r="AG776" i="18"/>
  <c r="AH776" i="18" s="1"/>
  <c r="AG777" i="18"/>
  <c r="AH777" i="18" s="1"/>
  <c r="AG778" i="18"/>
  <c r="AH778" i="18" s="1"/>
  <c r="AG779" i="18"/>
  <c r="AH779" i="18" s="1"/>
  <c r="AG780" i="18"/>
  <c r="AH780" i="18" s="1"/>
  <c r="AG781" i="18"/>
  <c r="AH781" i="18" s="1"/>
  <c r="AG782" i="18"/>
  <c r="AH782" i="18" s="1"/>
  <c r="AG783" i="18"/>
  <c r="AH783" i="18" s="1"/>
  <c r="AG784" i="18"/>
  <c r="AH784" i="18" s="1"/>
  <c r="AG785" i="18"/>
  <c r="AH785" i="18" s="1"/>
  <c r="AG786" i="18"/>
  <c r="AH786" i="18" s="1"/>
  <c r="AG787" i="18"/>
  <c r="AH787" i="18" s="1"/>
  <c r="AG788" i="18"/>
  <c r="AH788" i="18" s="1"/>
  <c r="AG789" i="18"/>
  <c r="AH789" i="18" s="1"/>
  <c r="AG790" i="18"/>
  <c r="AH790" i="18" s="1"/>
  <c r="AG791" i="18"/>
  <c r="AH791" i="18" s="1"/>
  <c r="AG792" i="18"/>
  <c r="AH792" i="18" s="1"/>
  <c r="AG793" i="18"/>
  <c r="AH793" i="18" s="1"/>
  <c r="AG794" i="18"/>
  <c r="AH794" i="18" s="1"/>
  <c r="AG795" i="18"/>
  <c r="AH795" i="18" s="1"/>
  <c r="AG796" i="18"/>
  <c r="AH796" i="18" s="1"/>
  <c r="AG797" i="18"/>
  <c r="AH797" i="18" s="1"/>
  <c r="AG798" i="18"/>
  <c r="AH798" i="18" s="1"/>
  <c r="AG799" i="18"/>
  <c r="AH799" i="18" s="1"/>
  <c r="AG800" i="18"/>
  <c r="AH800" i="18" s="1"/>
  <c r="AG801" i="18"/>
  <c r="AH801" i="18" s="1"/>
  <c r="AG802" i="18"/>
  <c r="AH802" i="18" s="1"/>
  <c r="AG803" i="18"/>
  <c r="AH803" i="18" s="1"/>
  <c r="AG804" i="18"/>
  <c r="AH804" i="18" s="1"/>
  <c r="AG805" i="18"/>
  <c r="AH805" i="18" s="1"/>
  <c r="AG806" i="18"/>
  <c r="AH806" i="18" s="1"/>
  <c r="AG807" i="18"/>
  <c r="AH807" i="18" s="1"/>
  <c r="AG808" i="18"/>
  <c r="AH808" i="18" s="1"/>
  <c r="AG809" i="18"/>
  <c r="AH809" i="18" s="1"/>
  <c r="AG810" i="18"/>
  <c r="AH810" i="18" s="1"/>
  <c r="AG811" i="18"/>
  <c r="AH811" i="18" s="1"/>
  <c r="AG812" i="18"/>
  <c r="AH812" i="18" s="1"/>
  <c r="AG813" i="18"/>
  <c r="AH813" i="18" s="1"/>
  <c r="AG814" i="18"/>
  <c r="AH814" i="18" s="1"/>
  <c r="AG815" i="18"/>
  <c r="AH815" i="18" s="1"/>
  <c r="AG816" i="18"/>
  <c r="AH816" i="18" s="1"/>
  <c r="AG817" i="18"/>
  <c r="AH817" i="18" s="1"/>
  <c r="AG818" i="18"/>
  <c r="AH818" i="18" s="1"/>
  <c r="AG819" i="18"/>
  <c r="AH819" i="18" s="1"/>
  <c r="AG820" i="18"/>
  <c r="AH820" i="18" s="1"/>
  <c r="AG821" i="18"/>
  <c r="AH821" i="18" s="1"/>
  <c r="AG822" i="18"/>
  <c r="AH822" i="18" s="1"/>
  <c r="AG823" i="18"/>
  <c r="AH823" i="18" s="1"/>
  <c r="AG824" i="18"/>
  <c r="AH824" i="18" s="1"/>
  <c r="AG825" i="18"/>
  <c r="AH825" i="18" s="1"/>
  <c r="AG826" i="18"/>
  <c r="AH826" i="18" s="1"/>
  <c r="AG827" i="18"/>
  <c r="AH827" i="18" s="1"/>
  <c r="AG828" i="18"/>
  <c r="AH828" i="18" s="1"/>
  <c r="AG829" i="18"/>
  <c r="AH829" i="18" s="1"/>
  <c r="AG830" i="18"/>
  <c r="AH830" i="18" s="1"/>
  <c r="AG831" i="18"/>
  <c r="AH831" i="18" s="1"/>
  <c r="AG832" i="18"/>
  <c r="AH832" i="18" s="1"/>
  <c r="AG833" i="18"/>
  <c r="AH833" i="18" s="1"/>
  <c r="AG834" i="18"/>
  <c r="AH834" i="18" s="1"/>
  <c r="AG835" i="18"/>
  <c r="AH835" i="18" s="1"/>
  <c r="AG836" i="18"/>
  <c r="AH836" i="18" s="1"/>
  <c r="AG837" i="18"/>
  <c r="AH837" i="18" s="1"/>
  <c r="AG838" i="18"/>
  <c r="AH838" i="18" s="1"/>
  <c r="AG839" i="18"/>
  <c r="AH839" i="18" s="1"/>
  <c r="AG840" i="18"/>
  <c r="AH840" i="18" s="1"/>
  <c r="AG841" i="18"/>
  <c r="AH841" i="18" s="1"/>
  <c r="AG842" i="18"/>
  <c r="AH842" i="18" s="1"/>
  <c r="AG843" i="18"/>
  <c r="AH843" i="18" s="1"/>
  <c r="AG844" i="18"/>
  <c r="AH844" i="18" s="1"/>
  <c r="AG845" i="18"/>
  <c r="AH845" i="18" s="1"/>
  <c r="AG846" i="18"/>
  <c r="AH846" i="18" s="1"/>
  <c r="AG847" i="18"/>
  <c r="AH847" i="18" s="1"/>
  <c r="AG848" i="18"/>
  <c r="AH848" i="18" s="1"/>
  <c r="AG849" i="18"/>
  <c r="AH849" i="18" s="1"/>
  <c r="AG850" i="18"/>
  <c r="AH850" i="18" s="1"/>
  <c r="AG851" i="18"/>
  <c r="AH851" i="18" s="1"/>
  <c r="AG852" i="18"/>
  <c r="AH852" i="18" s="1"/>
  <c r="AG853" i="18"/>
  <c r="AH853" i="18" s="1"/>
  <c r="AG854" i="18"/>
  <c r="AH854" i="18" s="1"/>
  <c r="AG855" i="18"/>
  <c r="AH855" i="18" s="1"/>
  <c r="AG856" i="18"/>
  <c r="AH856" i="18" s="1"/>
  <c r="AG857" i="18"/>
  <c r="AH857" i="18" s="1"/>
  <c r="AG858" i="18"/>
  <c r="AH858" i="18" s="1"/>
  <c r="AG859" i="18"/>
  <c r="AH859" i="18" s="1"/>
  <c r="AG860" i="18"/>
  <c r="AH860" i="18" s="1"/>
  <c r="AG861" i="18"/>
  <c r="AH861" i="18" s="1"/>
  <c r="AG862" i="18"/>
  <c r="AH862" i="18" s="1"/>
  <c r="AG863" i="18"/>
  <c r="AH863" i="18" s="1"/>
  <c r="AG864" i="18"/>
  <c r="AH864" i="18" s="1"/>
  <c r="AG865" i="18"/>
  <c r="AH865" i="18" s="1"/>
  <c r="AG866" i="18"/>
  <c r="AH866" i="18" s="1"/>
  <c r="AG867" i="18"/>
  <c r="AH867" i="18" s="1"/>
  <c r="AG868" i="18"/>
  <c r="AH868" i="18" s="1"/>
  <c r="AG869" i="18"/>
  <c r="AH869" i="18" s="1"/>
  <c r="AG870" i="18"/>
  <c r="AH870" i="18" s="1"/>
  <c r="AG871" i="18"/>
  <c r="AH871" i="18" s="1"/>
  <c r="AG872" i="18"/>
  <c r="AH872" i="18" s="1"/>
  <c r="AG873" i="18"/>
  <c r="AH873" i="18" s="1"/>
  <c r="AG874" i="18"/>
  <c r="AH874" i="18" s="1"/>
  <c r="AG875" i="18"/>
  <c r="AH875" i="18" s="1"/>
  <c r="AG876" i="18"/>
  <c r="AH876" i="18" s="1"/>
  <c r="AG877" i="18"/>
  <c r="AH877" i="18" s="1"/>
  <c r="AG878" i="18"/>
  <c r="AH878" i="18" s="1"/>
  <c r="AG879" i="18"/>
  <c r="AH879" i="18" s="1"/>
  <c r="AG880" i="18"/>
  <c r="AH880" i="18" s="1"/>
  <c r="AG881" i="18"/>
  <c r="AH881" i="18" s="1"/>
  <c r="AG882" i="18"/>
  <c r="AH882" i="18" s="1"/>
  <c r="AG883" i="18"/>
  <c r="AH883" i="18" s="1"/>
  <c r="AG884" i="18"/>
  <c r="AH884" i="18" s="1"/>
  <c r="AG885" i="18"/>
  <c r="AH885" i="18" s="1"/>
  <c r="AG886" i="18"/>
  <c r="AH886" i="18" s="1"/>
  <c r="AG887" i="18"/>
  <c r="AH887" i="18" s="1"/>
  <c r="AG888" i="18"/>
  <c r="AH888" i="18" s="1"/>
  <c r="AG889" i="18"/>
  <c r="AH889" i="18" s="1"/>
  <c r="AG890" i="18"/>
  <c r="AH890" i="18" s="1"/>
  <c r="AG891" i="18"/>
  <c r="AH891" i="18" s="1"/>
  <c r="AG892" i="18"/>
  <c r="AH892" i="18" s="1"/>
  <c r="AG893" i="18"/>
  <c r="AH893" i="18" s="1"/>
  <c r="AG894" i="18"/>
  <c r="AH894" i="18" s="1"/>
  <c r="AG895" i="18"/>
  <c r="AH895" i="18" s="1"/>
  <c r="AG896" i="18"/>
  <c r="AH896" i="18" s="1"/>
  <c r="AG897" i="18"/>
  <c r="AH897" i="18" s="1"/>
  <c r="AG898" i="18"/>
  <c r="AH898" i="18" s="1"/>
  <c r="AG899" i="18"/>
  <c r="AH899" i="18" s="1"/>
  <c r="AG900" i="18"/>
  <c r="AH900" i="18" s="1"/>
  <c r="AG901" i="18"/>
  <c r="AH901" i="18" s="1"/>
  <c r="AG902" i="18"/>
  <c r="AH902" i="18" s="1"/>
  <c r="AG903" i="18"/>
  <c r="AH903" i="18" s="1"/>
  <c r="AG904" i="18"/>
  <c r="AH904" i="18" s="1"/>
  <c r="AG905" i="18"/>
  <c r="AH905" i="18" s="1"/>
  <c r="AG906" i="18"/>
  <c r="AH906" i="18" s="1"/>
  <c r="AG907" i="18"/>
  <c r="AH907" i="18" s="1"/>
  <c r="AG908" i="18"/>
  <c r="AH908" i="18" s="1"/>
  <c r="AG909" i="18"/>
  <c r="AH909" i="18" s="1"/>
  <c r="AG910" i="18"/>
  <c r="AH910" i="18" s="1"/>
  <c r="AG911" i="18"/>
  <c r="AH911" i="18" s="1"/>
  <c r="AG912" i="18"/>
  <c r="AH912" i="18" s="1"/>
  <c r="AG913" i="18"/>
  <c r="AH913" i="18" s="1"/>
  <c r="AG914" i="18"/>
  <c r="AH914" i="18" s="1"/>
  <c r="AG915" i="18"/>
  <c r="AH915" i="18" s="1"/>
  <c r="AG916" i="18"/>
  <c r="AH916" i="18" s="1"/>
  <c r="AG917" i="18"/>
  <c r="AH917" i="18" s="1"/>
  <c r="AG918" i="18"/>
  <c r="AH918" i="18" s="1"/>
  <c r="AG919" i="18"/>
  <c r="AH919" i="18" s="1"/>
  <c r="AG920" i="18"/>
  <c r="AH920" i="18" s="1"/>
  <c r="AG921" i="18"/>
  <c r="AH921" i="18" s="1"/>
  <c r="AG922" i="18"/>
  <c r="AH922" i="18" s="1"/>
  <c r="AG923" i="18"/>
  <c r="AH923" i="18" s="1"/>
  <c r="AG924" i="18"/>
  <c r="AH924" i="18" s="1"/>
  <c r="AG925" i="18"/>
  <c r="AH925" i="18" s="1"/>
  <c r="AG926" i="18"/>
  <c r="AH926" i="18" s="1"/>
  <c r="AG927" i="18"/>
  <c r="AH927" i="18" s="1"/>
  <c r="AG928" i="18"/>
  <c r="AH928" i="18" s="1"/>
  <c r="AG929" i="18"/>
  <c r="AH929" i="18" s="1"/>
  <c r="AG930" i="18"/>
  <c r="AH930" i="18" s="1"/>
  <c r="AG931" i="18"/>
  <c r="AH931" i="18" s="1"/>
  <c r="AG932" i="18"/>
  <c r="AH932" i="18" s="1"/>
  <c r="AG933" i="18"/>
  <c r="AH933" i="18" s="1"/>
  <c r="AG934" i="18"/>
  <c r="AH934" i="18" s="1"/>
  <c r="AG935" i="18"/>
  <c r="AH935" i="18" s="1"/>
  <c r="AG936" i="18"/>
  <c r="AH936" i="18" s="1"/>
  <c r="AG937" i="18"/>
  <c r="AH937" i="18" s="1"/>
  <c r="AG938" i="18"/>
  <c r="AH938" i="18" s="1"/>
  <c r="AG939" i="18"/>
  <c r="AH939" i="18" s="1"/>
  <c r="AG940" i="18"/>
  <c r="AH940" i="18" s="1"/>
  <c r="AG941" i="18"/>
  <c r="AH941" i="18" s="1"/>
  <c r="AG942" i="18"/>
  <c r="AH942" i="18" s="1"/>
  <c r="AG943" i="18"/>
  <c r="AH943" i="18" s="1"/>
  <c r="AG944" i="18"/>
  <c r="AH944" i="18" s="1"/>
  <c r="AG945" i="18"/>
  <c r="AH945" i="18" s="1"/>
  <c r="AG946" i="18"/>
  <c r="AH946" i="18" s="1"/>
  <c r="AG947" i="18"/>
  <c r="AH947" i="18" s="1"/>
  <c r="AG948" i="18"/>
  <c r="AH948" i="18" s="1"/>
  <c r="AG949" i="18"/>
  <c r="AH949" i="18" s="1"/>
  <c r="AG950" i="18"/>
  <c r="AH950" i="18" s="1"/>
  <c r="AG951" i="18"/>
  <c r="AH951" i="18" s="1"/>
  <c r="AG952" i="18"/>
  <c r="AH952" i="18" s="1"/>
  <c r="AG953" i="18"/>
  <c r="AH953" i="18" s="1"/>
  <c r="AG954" i="18"/>
  <c r="AH954" i="18" s="1"/>
  <c r="AG955" i="18"/>
  <c r="AH955" i="18" s="1"/>
  <c r="AG956" i="18"/>
  <c r="AH956" i="18" s="1"/>
  <c r="AB2" i="18" l="1"/>
  <c r="AC2" i="18" s="1"/>
  <c r="AD2" i="18" s="1"/>
  <c r="AB6" i="18"/>
  <c r="AC6" i="18" s="1"/>
  <c r="AD6" i="18" s="1"/>
  <c r="AB10" i="18"/>
  <c r="AC10" i="18" s="1"/>
  <c r="AD10" i="18" s="1"/>
  <c r="AB14" i="18"/>
  <c r="AC14" i="18" s="1"/>
  <c r="AD14" i="18" s="1"/>
  <c r="AB18" i="18"/>
  <c r="AC18" i="18" s="1"/>
  <c r="AD18" i="18" s="1"/>
  <c r="AB22" i="18"/>
  <c r="AC22" i="18" s="1"/>
  <c r="AD22" i="18" s="1"/>
  <c r="AB26" i="18"/>
  <c r="AC26" i="18" s="1"/>
  <c r="AD26" i="18" s="1"/>
  <c r="AB30" i="18"/>
  <c r="AC30" i="18" s="1"/>
  <c r="AD30" i="18" s="1"/>
  <c r="AB34" i="18"/>
  <c r="AC34" i="18" s="1"/>
  <c r="AD34" i="18" s="1"/>
  <c r="AB38" i="18"/>
  <c r="AC38" i="18" s="1"/>
  <c r="AD38" i="18" s="1"/>
  <c r="AB42" i="18"/>
  <c r="AC42" i="18" s="1"/>
  <c r="AD42" i="18" s="1"/>
  <c r="AB46" i="18"/>
  <c r="AC46" i="18" s="1"/>
  <c r="AD46" i="18" s="1"/>
  <c r="AB50" i="18"/>
  <c r="AC50" i="18" s="1"/>
  <c r="AD50" i="18" s="1"/>
  <c r="AB54" i="18"/>
  <c r="AC54" i="18" s="1"/>
  <c r="AD54" i="18" s="1"/>
  <c r="AB58" i="18"/>
  <c r="AC58" i="18" s="1"/>
  <c r="AD58" i="18" s="1"/>
  <c r="AB62" i="18"/>
  <c r="AC62" i="18" s="1"/>
  <c r="AD62" i="18" s="1"/>
  <c r="AB66" i="18"/>
  <c r="AC66" i="18" s="1"/>
  <c r="AD66" i="18" s="1"/>
  <c r="AB70" i="18"/>
  <c r="AC70" i="18" s="1"/>
  <c r="AD70" i="18" s="1"/>
  <c r="AB74" i="18"/>
  <c r="AC74" i="18" s="1"/>
  <c r="AD74" i="18" s="1"/>
  <c r="AB78" i="18"/>
  <c r="AC78" i="18" s="1"/>
  <c r="AD78" i="18" s="1"/>
  <c r="AB82" i="18"/>
  <c r="AC82" i="18" s="1"/>
  <c r="AD82" i="18" s="1"/>
  <c r="AB5" i="18"/>
  <c r="AC5" i="18" s="1"/>
  <c r="AD5" i="18" s="1"/>
  <c r="AB9" i="18"/>
  <c r="AC9" i="18" s="1"/>
  <c r="AD9" i="18" s="1"/>
  <c r="AB13" i="18"/>
  <c r="AC13" i="18" s="1"/>
  <c r="AD13" i="18" s="1"/>
  <c r="AB17" i="18"/>
  <c r="AC17" i="18" s="1"/>
  <c r="AD17" i="18" s="1"/>
  <c r="AB21" i="18"/>
  <c r="AC21" i="18" s="1"/>
  <c r="AD21" i="18" s="1"/>
  <c r="AB25" i="18"/>
  <c r="AC25" i="18" s="1"/>
  <c r="AD25" i="18" s="1"/>
  <c r="AB29" i="18"/>
  <c r="AC29" i="18" s="1"/>
  <c r="AD29" i="18" s="1"/>
  <c r="AB33" i="18"/>
  <c r="AC33" i="18" s="1"/>
  <c r="AD33" i="18" s="1"/>
  <c r="AB37" i="18"/>
  <c r="AC37" i="18" s="1"/>
  <c r="AD37" i="18" s="1"/>
  <c r="AB41" i="18"/>
  <c r="AC41" i="18" s="1"/>
  <c r="AD41" i="18" s="1"/>
  <c r="AB45" i="18"/>
  <c r="AC45" i="18" s="1"/>
  <c r="AD45" i="18" s="1"/>
  <c r="AB49" i="18"/>
  <c r="AC49" i="18" s="1"/>
  <c r="AD49" i="18" s="1"/>
  <c r="AB53" i="18"/>
  <c r="AC53" i="18" s="1"/>
  <c r="AD53" i="18" s="1"/>
  <c r="AB57" i="18"/>
  <c r="AC57" i="18" s="1"/>
  <c r="AD57" i="18" s="1"/>
  <c r="AB61" i="18"/>
  <c r="AC61" i="18" s="1"/>
  <c r="AD61" i="18" s="1"/>
  <c r="AB65" i="18"/>
  <c r="AC65" i="18" s="1"/>
  <c r="AD65" i="18" s="1"/>
  <c r="AB69" i="18"/>
  <c r="AC69" i="18" s="1"/>
  <c r="AD69" i="18" s="1"/>
  <c r="AB73" i="18"/>
  <c r="AC73" i="18" s="1"/>
  <c r="AD73" i="18" s="1"/>
  <c r="AB77" i="18"/>
  <c r="AC77" i="18" s="1"/>
  <c r="AD77" i="18" s="1"/>
  <c r="AB81" i="18"/>
  <c r="AC81" i="18" s="1"/>
  <c r="AD81" i="18" s="1"/>
  <c r="AB4" i="18"/>
  <c r="AC4" i="18" s="1"/>
  <c r="AD4" i="18" s="1"/>
  <c r="AB8" i="18"/>
  <c r="AC8" i="18" s="1"/>
  <c r="AD8" i="18" s="1"/>
  <c r="AB12" i="18"/>
  <c r="AC12" i="18" s="1"/>
  <c r="AD12" i="18" s="1"/>
  <c r="AB16" i="18"/>
  <c r="AC16" i="18" s="1"/>
  <c r="AD16" i="18" s="1"/>
  <c r="AB20" i="18"/>
  <c r="AC20" i="18" s="1"/>
  <c r="AD20" i="18" s="1"/>
  <c r="AB24" i="18"/>
  <c r="AC24" i="18" s="1"/>
  <c r="AD24" i="18" s="1"/>
  <c r="AB28" i="18"/>
  <c r="AC28" i="18" s="1"/>
  <c r="AD28" i="18" s="1"/>
  <c r="AB32" i="18"/>
  <c r="AC32" i="18" s="1"/>
  <c r="AD32" i="18" s="1"/>
  <c r="AB36" i="18"/>
  <c r="AC36" i="18" s="1"/>
  <c r="AD36" i="18" s="1"/>
  <c r="AB40" i="18"/>
  <c r="AC40" i="18" s="1"/>
  <c r="AD40" i="18" s="1"/>
  <c r="AB44" i="18"/>
  <c r="AC44" i="18" s="1"/>
  <c r="AD44" i="18" s="1"/>
  <c r="AB48" i="18"/>
  <c r="AC48" i="18" s="1"/>
  <c r="AD48" i="18" s="1"/>
  <c r="AB52" i="18"/>
  <c r="AC52" i="18" s="1"/>
  <c r="AD52" i="18" s="1"/>
  <c r="AB56" i="18"/>
  <c r="AC56" i="18" s="1"/>
  <c r="AD56" i="18" s="1"/>
  <c r="AB60" i="18"/>
  <c r="AC60" i="18" s="1"/>
  <c r="AD60" i="18" s="1"/>
  <c r="AB64" i="18"/>
  <c r="AC64" i="18" s="1"/>
  <c r="AD64" i="18" s="1"/>
  <c r="AB68" i="18"/>
  <c r="AC68" i="18" s="1"/>
  <c r="AD68" i="18" s="1"/>
  <c r="AB72" i="18"/>
  <c r="AC72" i="18" s="1"/>
  <c r="AD72" i="18" s="1"/>
  <c r="AB76" i="18"/>
  <c r="AC76" i="18" s="1"/>
  <c r="AD76" i="18" s="1"/>
  <c r="AB80" i="18"/>
  <c r="AC80" i="18" s="1"/>
  <c r="AD80" i="18" s="1"/>
  <c r="AB84" i="18"/>
  <c r="AC84" i="18" s="1"/>
  <c r="AD84" i="18" s="1"/>
  <c r="AB3" i="18"/>
  <c r="AC3" i="18" s="1"/>
  <c r="AD3" i="18" s="1"/>
  <c r="AB7" i="18"/>
  <c r="AC7" i="18" s="1"/>
  <c r="AD7" i="18" s="1"/>
  <c r="AB11" i="18"/>
  <c r="AC11" i="18" s="1"/>
  <c r="AD11" i="18" s="1"/>
  <c r="AB15" i="18"/>
  <c r="AC15" i="18" s="1"/>
  <c r="AD15" i="18" s="1"/>
  <c r="AB19" i="18"/>
  <c r="AC19" i="18" s="1"/>
  <c r="AD19" i="18" s="1"/>
  <c r="AB23" i="18"/>
  <c r="AC23" i="18" s="1"/>
  <c r="AD23" i="18" s="1"/>
  <c r="AB27" i="18"/>
  <c r="AC27" i="18" s="1"/>
  <c r="AD27" i="18" s="1"/>
  <c r="AB31" i="18"/>
  <c r="AC31" i="18" s="1"/>
  <c r="AD31" i="18" s="1"/>
  <c r="AB35" i="18"/>
  <c r="AC35" i="18" s="1"/>
  <c r="AD35" i="18" s="1"/>
  <c r="AB39" i="18"/>
  <c r="AC39" i="18" s="1"/>
  <c r="AD39" i="18" s="1"/>
  <c r="AB43" i="18"/>
  <c r="AC43" i="18" s="1"/>
  <c r="AD43" i="18" s="1"/>
  <c r="AB47" i="18"/>
  <c r="AC47" i="18" s="1"/>
  <c r="AD47" i="18" s="1"/>
  <c r="AB51" i="18"/>
  <c r="AC51" i="18" s="1"/>
  <c r="AD51" i="18" s="1"/>
  <c r="AB55" i="18"/>
  <c r="AC55" i="18" s="1"/>
  <c r="AD55" i="18" s="1"/>
  <c r="AB59" i="18"/>
  <c r="AC59" i="18" s="1"/>
  <c r="AD59" i="18" s="1"/>
  <c r="AB63" i="18"/>
  <c r="AC63" i="18" s="1"/>
  <c r="AD63" i="18" s="1"/>
  <c r="AB67" i="18"/>
  <c r="AC67" i="18" s="1"/>
  <c r="AD67" i="18" s="1"/>
  <c r="AB71" i="18"/>
  <c r="AC71" i="18" s="1"/>
  <c r="AD71" i="18" s="1"/>
  <c r="AB75" i="18"/>
  <c r="AC75" i="18" s="1"/>
  <c r="AD75" i="18" s="1"/>
  <c r="AB79" i="18"/>
  <c r="AC79" i="18" s="1"/>
  <c r="AD79" i="18" s="1"/>
  <c r="AB83" i="18"/>
  <c r="AC83" i="18" s="1"/>
  <c r="AD83" i="18" s="1"/>
  <c r="AB86" i="18"/>
  <c r="AC86" i="18" s="1"/>
  <c r="AD86" i="18" s="1"/>
  <c r="AB90" i="18"/>
  <c r="AC90" i="18" s="1"/>
  <c r="AD90" i="18" s="1"/>
  <c r="AB94" i="18"/>
  <c r="AC94" i="18" s="1"/>
  <c r="AD94" i="18" s="1"/>
  <c r="AB98" i="18"/>
  <c r="AC98" i="18" s="1"/>
  <c r="AD98" i="18" s="1"/>
  <c r="AB102" i="18"/>
  <c r="AC102" i="18" s="1"/>
  <c r="AD102" i="18" s="1"/>
  <c r="AB106" i="18"/>
  <c r="AC106" i="18" s="1"/>
  <c r="AD106" i="18" s="1"/>
  <c r="AB89" i="18"/>
  <c r="AC89" i="18" s="1"/>
  <c r="AD89" i="18" s="1"/>
  <c r="AB93" i="18"/>
  <c r="AC93" i="18" s="1"/>
  <c r="AD93" i="18" s="1"/>
  <c r="AB97" i="18"/>
  <c r="AC97" i="18" s="1"/>
  <c r="AD97" i="18" s="1"/>
  <c r="AB101" i="18"/>
  <c r="AC101" i="18" s="1"/>
  <c r="AD101" i="18" s="1"/>
  <c r="AB105" i="18"/>
  <c r="AC105" i="18" s="1"/>
  <c r="AD105" i="18" s="1"/>
  <c r="AB88" i="18"/>
  <c r="AC88" i="18" s="1"/>
  <c r="AD88" i="18" s="1"/>
  <c r="AB92" i="18"/>
  <c r="AC92" i="18" s="1"/>
  <c r="AD92" i="18" s="1"/>
  <c r="AB96" i="18"/>
  <c r="AC96" i="18" s="1"/>
  <c r="AD96" i="18" s="1"/>
  <c r="AB100" i="18"/>
  <c r="AC100" i="18" s="1"/>
  <c r="AD100" i="18" s="1"/>
  <c r="AB104" i="18"/>
  <c r="AC104" i="18" s="1"/>
  <c r="AD104" i="18" s="1"/>
  <c r="AB108" i="18"/>
  <c r="AC108" i="18" s="1"/>
  <c r="AD108" i="18" s="1"/>
  <c r="AB112" i="18"/>
  <c r="AC112" i="18" s="1"/>
  <c r="AD112" i="18" s="1"/>
  <c r="AB116" i="18"/>
  <c r="AC116" i="18" s="1"/>
  <c r="AD116" i="18" s="1"/>
  <c r="AB120" i="18"/>
  <c r="AC120" i="18" s="1"/>
  <c r="AD120" i="18" s="1"/>
  <c r="AB124" i="18"/>
  <c r="AC124" i="18" s="1"/>
  <c r="AD124" i="18" s="1"/>
  <c r="AB128" i="18"/>
  <c r="AC128" i="18" s="1"/>
  <c r="AD128" i="18" s="1"/>
  <c r="AB132" i="18"/>
  <c r="AC132" i="18" s="1"/>
  <c r="AD132" i="18" s="1"/>
  <c r="AB136" i="18"/>
  <c r="AC136" i="18" s="1"/>
  <c r="AD136" i="18" s="1"/>
  <c r="AB140" i="18"/>
  <c r="AC140" i="18" s="1"/>
  <c r="AD140" i="18" s="1"/>
  <c r="AB144" i="18"/>
  <c r="AC144" i="18" s="1"/>
  <c r="AD144" i="18" s="1"/>
  <c r="AB148" i="18"/>
  <c r="AC148" i="18" s="1"/>
  <c r="AD148" i="18" s="1"/>
  <c r="AB85" i="18"/>
  <c r="AC85" i="18" s="1"/>
  <c r="AD85" i="18" s="1"/>
  <c r="AB87" i="18"/>
  <c r="AC87" i="18" s="1"/>
  <c r="AD87" i="18" s="1"/>
  <c r="AB91" i="18"/>
  <c r="AC91" i="18" s="1"/>
  <c r="AD91" i="18" s="1"/>
  <c r="AB95" i="18"/>
  <c r="AC95" i="18" s="1"/>
  <c r="AD95" i="18" s="1"/>
  <c r="AB99" i="18"/>
  <c r="AC99" i="18" s="1"/>
  <c r="AD99" i="18" s="1"/>
  <c r="AB103" i="18"/>
  <c r="AC103" i="18" s="1"/>
  <c r="AD103" i="18" s="1"/>
  <c r="AB107" i="18"/>
  <c r="AC107" i="18" s="1"/>
  <c r="AD107" i="18" s="1"/>
  <c r="AB111" i="18"/>
  <c r="AC111" i="18" s="1"/>
  <c r="AD111" i="18" s="1"/>
  <c r="AB115" i="18"/>
  <c r="AC115" i="18" s="1"/>
  <c r="AD115" i="18" s="1"/>
  <c r="AB119" i="18"/>
  <c r="AC119" i="18" s="1"/>
  <c r="AD119" i="18" s="1"/>
  <c r="AB123" i="18"/>
  <c r="AC123" i="18" s="1"/>
  <c r="AD123" i="18" s="1"/>
  <c r="AB127" i="18"/>
  <c r="AC127" i="18" s="1"/>
  <c r="AD127" i="18" s="1"/>
  <c r="AB131" i="18"/>
  <c r="AC131" i="18" s="1"/>
  <c r="AD131" i="18" s="1"/>
  <c r="AB135" i="18"/>
  <c r="AC135" i="18" s="1"/>
  <c r="AD135" i="18" s="1"/>
  <c r="AB139" i="18"/>
  <c r="AC139" i="18" s="1"/>
  <c r="AD139" i="18" s="1"/>
  <c r="AB143" i="18"/>
  <c r="AC143" i="18" s="1"/>
  <c r="AD143" i="18" s="1"/>
  <c r="AB147" i="18"/>
  <c r="AC147" i="18" s="1"/>
  <c r="AD147" i="18" s="1"/>
  <c r="AB109" i="18"/>
  <c r="AC109" i="18" s="1"/>
  <c r="AD109" i="18" s="1"/>
  <c r="AB150" i="18"/>
  <c r="AC150" i="18" s="1"/>
  <c r="AD150" i="18" s="1"/>
  <c r="AB154" i="18"/>
  <c r="AC154" i="18" s="1"/>
  <c r="AD154" i="18" s="1"/>
  <c r="AB158" i="18"/>
  <c r="AC158" i="18" s="1"/>
  <c r="AD158" i="18" s="1"/>
  <c r="AB162" i="18"/>
  <c r="AC162" i="18" s="1"/>
  <c r="AD162" i="18" s="1"/>
  <c r="AB166" i="18"/>
  <c r="AC166" i="18" s="1"/>
  <c r="AD166" i="18" s="1"/>
  <c r="AB170" i="18"/>
  <c r="AC170" i="18" s="1"/>
  <c r="AD170" i="18" s="1"/>
  <c r="AB174" i="18"/>
  <c r="AC174" i="18" s="1"/>
  <c r="AD174" i="18" s="1"/>
  <c r="AB153" i="18"/>
  <c r="AC153" i="18" s="1"/>
  <c r="AD153" i="18" s="1"/>
  <c r="AB157" i="18"/>
  <c r="AC157" i="18" s="1"/>
  <c r="AD157" i="18" s="1"/>
  <c r="AB161" i="18"/>
  <c r="AC161" i="18" s="1"/>
  <c r="AD161" i="18" s="1"/>
  <c r="AB165" i="18"/>
  <c r="AC165" i="18" s="1"/>
  <c r="AD165" i="18" s="1"/>
  <c r="AB169" i="18"/>
  <c r="AC169" i="18" s="1"/>
  <c r="AD169" i="18" s="1"/>
  <c r="AB173" i="18"/>
  <c r="AC173" i="18" s="1"/>
  <c r="AD173" i="18" s="1"/>
  <c r="AB177" i="18"/>
  <c r="AC177" i="18" s="1"/>
  <c r="AD177" i="18" s="1"/>
  <c r="AB110" i="18"/>
  <c r="AC110" i="18" s="1"/>
  <c r="AD110" i="18" s="1"/>
  <c r="AB113" i="18"/>
  <c r="AC113" i="18" s="1"/>
  <c r="AD113" i="18" s="1"/>
  <c r="AB114" i="18"/>
  <c r="AC114" i="18" s="1"/>
  <c r="AD114" i="18" s="1"/>
  <c r="AB117" i="18"/>
  <c r="AC117" i="18" s="1"/>
  <c r="AD117" i="18" s="1"/>
  <c r="AB118" i="18"/>
  <c r="AC118" i="18" s="1"/>
  <c r="AD118" i="18" s="1"/>
  <c r="AB121" i="18"/>
  <c r="AC121" i="18" s="1"/>
  <c r="AD121" i="18" s="1"/>
  <c r="AB122" i="18"/>
  <c r="AC122" i="18" s="1"/>
  <c r="AD122" i="18" s="1"/>
  <c r="AB125" i="18"/>
  <c r="AC125" i="18" s="1"/>
  <c r="AD125" i="18" s="1"/>
  <c r="AB126" i="18"/>
  <c r="AC126" i="18" s="1"/>
  <c r="AD126" i="18" s="1"/>
  <c r="AB129" i="18"/>
  <c r="AC129" i="18" s="1"/>
  <c r="AD129" i="18" s="1"/>
  <c r="AB130" i="18"/>
  <c r="AC130" i="18" s="1"/>
  <c r="AD130" i="18" s="1"/>
  <c r="AB133" i="18"/>
  <c r="AC133" i="18" s="1"/>
  <c r="AD133" i="18" s="1"/>
  <c r="AB134" i="18"/>
  <c r="AC134" i="18" s="1"/>
  <c r="AD134" i="18" s="1"/>
  <c r="AB137" i="18"/>
  <c r="AC137" i="18" s="1"/>
  <c r="AD137" i="18" s="1"/>
  <c r="AB138" i="18"/>
  <c r="AC138" i="18" s="1"/>
  <c r="AD138" i="18" s="1"/>
  <c r="AB141" i="18"/>
  <c r="AC141" i="18" s="1"/>
  <c r="AD141" i="18" s="1"/>
  <c r="AB142" i="18"/>
  <c r="AC142" i="18" s="1"/>
  <c r="AD142" i="18" s="1"/>
  <c r="AB145" i="18"/>
  <c r="AC145" i="18" s="1"/>
  <c r="AD145" i="18" s="1"/>
  <c r="AB146" i="18"/>
  <c r="AC146" i="18" s="1"/>
  <c r="AD146" i="18" s="1"/>
  <c r="AB149" i="18"/>
  <c r="AC149" i="18" s="1"/>
  <c r="AD149" i="18" s="1"/>
  <c r="AB152" i="18"/>
  <c r="AC152" i="18" s="1"/>
  <c r="AD152" i="18" s="1"/>
  <c r="AB156" i="18"/>
  <c r="AC156" i="18" s="1"/>
  <c r="AD156" i="18" s="1"/>
  <c r="AB160" i="18"/>
  <c r="AC160" i="18" s="1"/>
  <c r="AD160" i="18" s="1"/>
  <c r="AB164" i="18"/>
  <c r="AC164" i="18" s="1"/>
  <c r="AD164" i="18" s="1"/>
  <c r="AB168" i="18"/>
  <c r="AC168" i="18" s="1"/>
  <c r="AD168" i="18" s="1"/>
  <c r="AB172" i="18"/>
  <c r="AC172" i="18" s="1"/>
  <c r="AD172" i="18" s="1"/>
  <c r="AB176" i="18"/>
  <c r="AC176" i="18" s="1"/>
  <c r="AD176" i="18" s="1"/>
  <c r="AB180" i="18"/>
  <c r="AC180" i="18" s="1"/>
  <c r="AD180" i="18" s="1"/>
  <c r="AB184" i="18"/>
  <c r="AC184" i="18" s="1"/>
  <c r="AD184" i="18" s="1"/>
  <c r="AB188" i="18"/>
  <c r="AC188" i="18" s="1"/>
  <c r="AD188" i="18" s="1"/>
  <c r="AB192" i="18"/>
  <c r="AC192" i="18" s="1"/>
  <c r="AD192" i="18" s="1"/>
  <c r="AB196" i="18"/>
  <c r="AC196" i="18" s="1"/>
  <c r="AD196" i="18" s="1"/>
  <c r="AB200" i="18"/>
  <c r="AC200" i="18" s="1"/>
  <c r="AD200" i="18" s="1"/>
  <c r="AB151" i="18"/>
  <c r="AC151" i="18" s="1"/>
  <c r="AD151" i="18" s="1"/>
  <c r="AB155" i="18"/>
  <c r="AC155" i="18" s="1"/>
  <c r="AD155" i="18" s="1"/>
  <c r="AB159" i="18"/>
  <c r="AC159" i="18" s="1"/>
  <c r="AD159" i="18" s="1"/>
  <c r="AB163" i="18"/>
  <c r="AC163" i="18" s="1"/>
  <c r="AD163" i="18" s="1"/>
  <c r="AB167" i="18"/>
  <c r="AC167" i="18" s="1"/>
  <c r="AD167" i="18" s="1"/>
  <c r="AB171" i="18"/>
  <c r="AC171" i="18" s="1"/>
  <c r="AD171" i="18" s="1"/>
  <c r="AB175" i="18"/>
  <c r="AC175" i="18" s="1"/>
  <c r="AD175" i="18" s="1"/>
  <c r="AB179" i="18"/>
  <c r="AC179" i="18" s="1"/>
  <c r="AD179" i="18" s="1"/>
  <c r="AB183" i="18"/>
  <c r="AC183" i="18" s="1"/>
  <c r="AD183" i="18" s="1"/>
  <c r="AB187" i="18"/>
  <c r="AC187" i="18" s="1"/>
  <c r="AD187" i="18" s="1"/>
  <c r="AB191" i="18"/>
  <c r="AC191" i="18" s="1"/>
  <c r="AD191" i="18" s="1"/>
  <c r="AB195" i="18"/>
  <c r="AC195" i="18" s="1"/>
  <c r="AD195" i="18" s="1"/>
  <c r="AB199" i="18"/>
  <c r="AC199" i="18" s="1"/>
  <c r="AD199" i="18" s="1"/>
  <c r="AB203" i="18"/>
  <c r="AC203" i="18" s="1"/>
  <c r="AD203" i="18" s="1"/>
  <c r="AB207" i="18"/>
  <c r="AC207" i="18" s="1"/>
  <c r="AD207" i="18" s="1"/>
  <c r="AB211" i="18"/>
  <c r="AC211" i="18" s="1"/>
  <c r="AD211" i="18" s="1"/>
  <c r="AB215" i="18"/>
  <c r="AC215" i="18" s="1"/>
  <c r="AD215" i="18" s="1"/>
  <c r="AB208" i="18"/>
  <c r="AC208" i="18" s="1"/>
  <c r="AD208" i="18" s="1"/>
  <c r="AB217" i="18"/>
  <c r="AC217" i="18" s="1"/>
  <c r="AD217" i="18" s="1"/>
  <c r="AB221" i="18"/>
  <c r="AC221" i="18" s="1"/>
  <c r="AD221" i="18" s="1"/>
  <c r="AB225" i="18"/>
  <c r="AC225" i="18" s="1"/>
  <c r="AD225" i="18" s="1"/>
  <c r="AB229" i="18"/>
  <c r="AC229" i="18" s="1"/>
  <c r="AD229" i="18" s="1"/>
  <c r="AB233" i="18"/>
  <c r="AC233" i="18" s="1"/>
  <c r="AD233" i="18" s="1"/>
  <c r="AB237" i="18"/>
  <c r="AC237" i="18" s="1"/>
  <c r="AD237" i="18" s="1"/>
  <c r="AB241" i="18"/>
  <c r="AC241" i="18" s="1"/>
  <c r="AD241" i="18" s="1"/>
  <c r="AB245" i="18"/>
  <c r="AC245" i="18" s="1"/>
  <c r="AD245" i="18" s="1"/>
  <c r="AB249" i="18"/>
  <c r="AC249" i="18" s="1"/>
  <c r="AD249" i="18" s="1"/>
  <c r="AB253" i="18"/>
  <c r="AC253" i="18" s="1"/>
  <c r="AD253" i="18" s="1"/>
  <c r="AB257" i="18"/>
  <c r="AC257" i="18" s="1"/>
  <c r="AD257" i="18" s="1"/>
  <c r="AB261" i="18"/>
  <c r="AC261" i="18" s="1"/>
  <c r="AD261" i="18" s="1"/>
  <c r="AB265" i="18"/>
  <c r="AC265" i="18" s="1"/>
  <c r="AD265" i="18" s="1"/>
  <c r="AB269" i="18"/>
  <c r="AC269" i="18" s="1"/>
  <c r="AD269" i="18" s="1"/>
  <c r="AB178" i="18"/>
  <c r="AC178" i="18" s="1"/>
  <c r="AD178" i="18" s="1"/>
  <c r="AB206" i="18"/>
  <c r="AC206" i="18" s="1"/>
  <c r="AD206" i="18" s="1"/>
  <c r="AB209" i="18"/>
  <c r="AC209" i="18" s="1"/>
  <c r="AD209" i="18" s="1"/>
  <c r="AB214" i="18"/>
  <c r="AC214" i="18" s="1"/>
  <c r="AD214" i="18" s="1"/>
  <c r="AB216" i="18"/>
  <c r="AC216" i="18" s="1"/>
  <c r="AD216" i="18" s="1"/>
  <c r="AB220" i="18"/>
  <c r="AC220" i="18" s="1"/>
  <c r="AD220" i="18" s="1"/>
  <c r="AB224" i="18"/>
  <c r="AC224" i="18" s="1"/>
  <c r="AD224" i="18" s="1"/>
  <c r="AB228" i="18"/>
  <c r="AC228" i="18" s="1"/>
  <c r="AD228" i="18" s="1"/>
  <c r="AB232" i="18"/>
  <c r="AC232" i="18" s="1"/>
  <c r="AD232" i="18" s="1"/>
  <c r="AB236" i="18"/>
  <c r="AC236" i="18" s="1"/>
  <c r="AD236" i="18" s="1"/>
  <c r="AB240" i="18"/>
  <c r="AC240" i="18" s="1"/>
  <c r="AD240" i="18" s="1"/>
  <c r="AB244" i="18"/>
  <c r="AC244" i="18" s="1"/>
  <c r="AD244" i="18" s="1"/>
  <c r="AB248" i="18"/>
  <c r="AC248" i="18" s="1"/>
  <c r="AD248" i="18" s="1"/>
  <c r="AB252" i="18"/>
  <c r="AC252" i="18" s="1"/>
  <c r="AD252" i="18" s="1"/>
  <c r="AB256" i="18"/>
  <c r="AC256" i="18" s="1"/>
  <c r="AD256" i="18" s="1"/>
  <c r="AB260" i="18"/>
  <c r="AC260" i="18" s="1"/>
  <c r="AD260" i="18" s="1"/>
  <c r="AB264" i="18"/>
  <c r="AC264" i="18" s="1"/>
  <c r="AD264" i="18" s="1"/>
  <c r="AB268" i="18"/>
  <c r="AC268" i="18" s="1"/>
  <c r="AD268" i="18" s="1"/>
  <c r="AB204" i="18"/>
  <c r="AC204" i="18" s="1"/>
  <c r="AD204" i="18" s="1"/>
  <c r="AB212" i="18"/>
  <c r="AC212" i="18" s="1"/>
  <c r="AD212" i="18" s="1"/>
  <c r="AB219" i="18"/>
  <c r="AC219" i="18" s="1"/>
  <c r="AD219" i="18" s="1"/>
  <c r="AB223" i="18"/>
  <c r="AC223" i="18" s="1"/>
  <c r="AD223" i="18" s="1"/>
  <c r="AB227" i="18"/>
  <c r="AC227" i="18" s="1"/>
  <c r="AD227" i="18" s="1"/>
  <c r="AB231" i="18"/>
  <c r="AC231" i="18" s="1"/>
  <c r="AD231" i="18" s="1"/>
  <c r="AB235" i="18"/>
  <c r="AC235" i="18" s="1"/>
  <c r="AD235" i="18" s="1"/>
  <c r="AB239" i="18"/>
  <c r="AC239" i="18" s="1"/>
  <c r="AD239" i="18" s="1"/>
  <c r="AB243" i="18"/>
  <c r="AC243" i="18" s="1"/>
  <c r="AD243" i="18" s="1"/>
  <c r="AB247" i="18"/>
  <c r="AC247" i="18" s="1"/>
  <c r="AD247" i="18" s="1"/>
  <c r="AB251" i="18"/>
  <c r="AC251" i="18" s="1"/>
  <c r="AD251" i="18" s="1"/>
  <c r="AB255" i="18"/>
  <c r="AC255" i="18" s="1"/>
  <c r="AD255" i="18" s="1"/>
  <c r="AB259" i="18"/>
  <c r="AC259" i="18" s="1"/>
  <c r="AD259" i="18" s="1"/>
  <c r="AB263" i="18"/>
  <c r="AC263" i="18" s="1"/>
  <c r="AD263" i="18" s="1"/>
  <c r="AB267" i="18"/>
  <c r="AC267" i="18" s="1"/>
  <c r="AD267" i="18" s="1"/>
  <c r="AB181" i="18"/>
  <c r="AC181" i="18" s="1"/>
  <c r="AD181" i="18" s="1"/>
  <c r="AB182" i="18"/>
  <c r="AC182" i="18" s="1"/>
  <c r="AD182" i="18" s="1"/>
  <c r="AB185" i="18"/>
  <c r="AC185" i="18" s="1"/>
  <c r="AD185" i="18" s="1"/>
  <c r="AB186" i="18"/>
  <c r="AC186" i="18" s="1"/>
  <c r="AD186" i="18" s="1"/>
  <c r="AB189" i="18"/>
  <c r="AC189" i="18" s="1"/>
  <c r="AD189" i="18" s="1"/>
  <c r="AB190" i="18"/>
  <c r="AC190" i="18" s="1"/>
  <c r="AD190" i="18" s="1"/>
  <c r="AB193" i="18"/>
  <c r="AC193" i="18" s="1"/>
  <c r="AD193" i="18" s="1"/>
  <c r="AB194" i="18"/>
  <c r="AC194" i="18" s="1"/>
  <c r="AD194" i="18" s="1"/>
  <c r="AB197" i="18"/>
  <c r="AC197" i="18" s="1"/>
  <c r="AD197" i="18" s="1"/>
  <c r="AB198" i="18"/>
  <c r="AC198" i="18" s="1"/>
  <c r="AD198" i="18" s="1"/>
  <c r="AB201" i="18"/>
  <c r="AC201" i="18" s="1"/>
  <c r="AD201" i="18" s="1"/>
  <c r="AB202" i="18"/>
  <c r="AC202" i="18" s="1"/>
  <c r="AD202" i="18" s="1"/>
  <c r="AB205" i="18"/>
  <c r="AC205" i="18" s="1"/>
  <c r="AD205" i="18" s="1"/>
  <c r="AB210" i="18"/>
  <c r="AC210" i="18" s="1"/>
  <c r="AD210" i="18" s="1"/>
  <c r="AB213" i="18"/>
  <c r="AC213" i="18" s="1"/>
  <c r="AD213" i="18" s="1"/>
  <c r="AB218" i="18"/>
  <c r="AC218" i="18" s="1"/>
  <c r="AD218" i="18" s="1"/>
  <c r="AB222" i="18"/>
  <c r="AC222" i="18" s="1"/>
  <c r="AD222" i="18" s="1"/>
  <c r="AB226" i="18"/>
  <c r="AC226" i="18" s="1"/>
  <c r="AD226" i="18" s="1"/>
  <c r="AB230" i="18"/>
  <c r="AC230" i="18" s="1"/>
  <c r="AD230" i="18" s="1"/>
  <c r="AB234" i="18"/>
  <c r="AC234" i="18" s="1"/>
  <c r="AD234" i="18" s="1"/>
  <c r="AB238" i="18"/>
  <c r="AC238" i="18" s="1"/>
  <c r="AD238" i="18" s="1"/>
  <c r="AB242" i="18"/>
  <c r="AC242" i="18" s="1"/>
  <c r="AD242" i="18" s="1"/>
  <c r="AB246" i="18"/>
  <c r="AC246" i="18" s="1"/>
  <c r="AD246" i="18" s="1"/>
  <c r="AB250" i="18"/>
  <c r="AC250" i="18" s="1"/>
  <c r="AD250" i="18" s="1"/>
  <c r="AB254" i="18"/>
  <c r="AC254" i="18" s="1"/>
  <c r="AD254" i="18" s="1"/>
  <c r="AB258" i="18"/>
  <c r="AC258" i="18" s="1"/>
  <c r="AD258" i="18" s="1"/>
  <c r="AB266" i="18"/>
  <c r="AC266" i="18" s="1"/>
  <c r="AD266" i="18" s="1"/>
  <c r="AB272" i="18"/>
  <c r="AC272" i="18" s="1"/>
  <c r="AD272" i="18" s="1"/>
  <c r="AB276" i="18"/>
  <c r="AC276" i="18" s="1"/>
  <c r="AD276" i="18" s="1"/>
  <c r="AB280" i="18"/>
  <c r="AC280" i="18" s="1"/>
  <c r="AD280" i="18" s="1"/>
  <c r="AB284" i="18"/>
  <c r="AC284" i="18" s="1"/>
  <c r="AD284" i="18" s="1"/>
  <c r="AB288" i="18"/>
  <c r="AC288" i="18" s="1"/>
  <c r="AD288" i="18" s="1"/>
  <c r="AB292" i="18"/>
  <c r="AC292" i="18" s="1"/>
  <c r="AD292" i="18" s="1"/>
  <c r="AB296" i="18"/>
  <c r="AC296" i="18" s="1"/>
  <c r="AD296" i="18" s="1"/>
  <c r="AB300" i="18"/>
  <c r="AC300" i="18" s="1"/>
  <c r="AD300" i="18" s="1"/>
  <c r="AB304" i="18"/>
  <c r="AC304" i="18" s="1"/>
  <c r="AD304" i="18" s="1"/>
  <c r="AB308" i="18"/>
  <c r="AC308" i="18" s="1"/>
  <c r="AD308" i="18" s="1"/>
  <c r="AB312" i="18"/>
  <c r="AC312" i="18" s="1"/>
  <c r="AD312" i="18" s="1"/>
  <c r="AB316" i="18"/>
  <c r="AC316" i="18" s="1"/>
  <c r="AD316" i="18" s="1"/>
  <c r="AB320" i="18"/>
  <c r="AC320" i="18" s="1"/>
  <c r="AD320" i="18" s="1"/>
  <c r="AB324" i="18"/>
  <c r="AC324" i="18" s="1"/>
  <c r="AD324" i="18" s="1"/>
  <c r="AB328" i="18"/>
  <c r="AC328" i="18" s="1"/>
  <c r="AD328" i="18" s="1"/>
  <c r="AB332" i="18"/>
  <c r="AC332" i="18" s="1"/>
  <c r="AD332" i="18" s="1"/>
  <c r="AB336" i="18"/>
  <c r="AC336" i="18" s="1"/>
  <c r="AD336" i="18" s="1"/>
  <c r="AB340" i="18"/>
  <c r="AC340" i="18" s="1"/>
  <c r="AD340" i="18" s="1"/>
  <c r="AB344" i="18"/>
  <c r="AC344" i="18" s="1"/>
  <c r="AD344" i="18" s="1"/>
  <c r="AB348" i="18"/>
  <c r="AC348" i="18" s="1"/>
  <c r="AD348" i="18" s="1"/>
  <c r="AB352" i="18"/>
  <c r="AC352" i="18" s="1"/>
  <c r="AD352" i="18" s="1"/>
  <c r="AB356" i="18"/>
  <c r="AC356" i="18" s="1"/>
  <c r="AD356" i="18" s="1"/>
  <c r="AB360" i="18"/>
  <c r="AC360" i="18" s="1"/>
  <c r="AD360" i="18" s="1"/>
  <c r="AB364" i="18"/>
  <c r="AC364" i="18" s="1"/>
  <c r="AD364" i="18" s="1"/>
  <c r="AB368" i="18"/>
  <c r="AC368" i="18" s="1"/>
  <c r="AD368" i="18" s="1"/>
  <c r="AB372" i="18"/>
  <c r="AC372" i="18" s="1"/>
  <c r="AD372" i="18" s="1"/>
  <c r="AB376" i="18"/>
  <c r="AC376" i="18" s="1"/>
  <c r="AD376" i="18" s="1"/>
  <c r="AB380" i="18"/>
  <c r="AC380" i="18" s="1"/>
  <c r="AD380" i="18" s="1"/>
  <c r="AB384" i="18"/>
  <c r="AC384" i="18" s="1"/>
  <c r="AD384" i="18" s="1"/>
  <c r="AB388" i="18"/>
  <c r="AC388" i="18" s="1"/>
  <c r="AD388" i="18" s="1"/>
  <c r="AB392" i="18"/>
  <c r="AC392" i="18" s="1"/>
  <c r="AD392" i="18" s="1"/>
  <c r="AB396" i="18"/>
  <c r="AC396" i="18" s="1"/>
  <c r="AD396" i="18" s="1"/>
  <c r="AB400" i="18"/>
  <c r="AC400" i="18" s="1"/>
  <c r="AD400" i="18" s="1"/>
  <c r="AB404" i="18"/>
  <c r="AC404" i="18" s="1"/>
  <c r="AD404" i="18" s="1"/>
  <c r="AB408" i="18"/>
  <c r="AC408" i="18" s="1"/>
  <c r="AD408" i="18" s="1"/>
  <c r="AB412" i="18"/>
  <c r="AC412" i="18" s="1"/>
  <c r="AD412" i="18" s="1"/>
  <c r="AB416" i="18"/>
  <c r="AC416" i="18" s="1"/>
  <c r="AD416" i="18" s="1"/>
  <c r="AB420" i="18"/>
  <c r="AC420" i="18" s="1"/>
  <c r="AD420" i="18" s="1"/>
  <c r="AB424" i="18"/>
  <c r="AC424" i="18" s="1"/>
  <c r="AD424" i="18" s="1"/>
  <c r="AB428" i="18"/>
  <c r="AC428" i="18" s="1"/>
  <c r="AD428" i="18" s="1"/>
  <c r="AB432" i="18"/>
  <c r="AC432" i="18" s="1"/>
  <c r="AD432" i="18" s="1"/>
  <c r="AB436" i="18"/>
  <c r="AC436" i="18" s="1"/>
  <c r="AD436" i="18" s="1"/>
  <c r="AB271" i="18"/>
  <c r="AC271" i="18" s="1"/>
  <c r="AD271" i="18" s="1"/>
  <c r="AB275" i="18"/>
  <c r="AC275" i="18" s="1"/>
  <c r="AD275" i="18" s="1"/>
  <c r="AB279" i="18"/>
  <c r="AC279" i="18" s="1"/>
  <c r="AD279" i="18" s="1"/>
  <c r="AB283" i="18"/>
  <c r="AC283" i="18" s="1"/>
  <c r="AD283" i="18" s="1"/>
  <c r="AB287" i="18"/>
  <c r="AC287" i="18" s="1"/>
  <c r="AD287" i="18" s="1"/>
  <c r="AB291" i="18"/>
  <c r="AC291" i="18" s="1"/>
  <c r="AD291" i="18" s="1"/>
  <c r="AB295" i="18"/>
  <c r="AC295" i="18" s="1"/>
  <c r="AD295" i="18" s="1"/>
  <c r="AB299" i="18"/>
  <c r="AC299" i="18" s="1"/>
  <c r="AD299" i="18" s="1"/>
  <c r="AB303" i="18"/>
  <c r="AC303" i="18" s="1"/>
  <c r="AD303" i="18" s="1"/>
  <c r="AB307" i="18"/>
  <c r="AC307" i="18" s="1"/>
  <c r="AD307" i="18" s="1"/>
  <c r="AB311" i="18"/>
  <c r="AC311" i="18" s="1"/>
  <c r="AD311" i="18" s="1"/>
  <c r="AB315" i="18"/>
  <c r="AC315" i="18" s="1"/>
  <c r="AD315" i="18" s="1"/>
  <c r="AB319" i="18"/>
  <c r="AC319" i="18" s="1"/>
  <c r="AD319" i="18" s="1"/>
  <c r="AB323" i="18"/>
  <c r="AC323" i="18" s="1"/>
  <c r="AD323" i="18" s="1"/>
  <c r="AB327" i="18"/>
  <c r="AC327" i="18" s="1"/>
  <c r="AD327" i="18" s="1"/>
  <c r="AB331" i="18"/>
  <c r="AC331" i="18" s="1"/>
  <c r="AD331" i="18" s="1"/>
  <c r="AB335" i="18"/>
  <c r="AC335" i="18" s="1"/>
  <c r="AD335" i="18" s="1"/>
  <c r="AB339" i="18"/>
  <c r="AC339" i="18" s="1"/>
  <c r="AD339" i="18" s="1"/>
  <c r="AB343" i="18"/>
  <c r="AC343" i="18" s="1"/>
  <c r="AD343" i="18" s="1"/>
  <c r="AB347" i="18"/>
  <c r="AC347" i="18" s="1"/>
  <c r="AD347" i="18" s="1"/>
  <c r="AB351" i="18"/>
  <c r="AC351" i="18" s="1"/>
  <c r="AD351" i="18" s="1"/>
  <c r="AB355" i="18"/>
  <c r="AC355" i="18" s="1"/>
  <c r="AD355" i="18" s="1"/>
  <c r="AB359" i="18"/>
  <c r="AC359" i="18" s="1"/>
  <c r="AD359" i="18" s="1"/>
  <c r="AB363" i="18"/>
  <c r="AC363" i="18" s="1"/>
  <c r="AD363" i="18" s="1"/>
  <c r="AB367" i="18"/>
  <c r="AC367" i="18" s="1"/>
  <c r="AD367" i="18" s="1"/>
  <c r="AB371" i="18"/>
  <c r="AC371" i="18" s="1"/>
  <c r="AD371" i="18" s="1"/>
  <c r="AB375" i="18"/>
  <c r="AC375" i="18" s="1"/>
  <c r="AD375" i="18" s="1"/>
  <c r="AB379" i="18"/>
  <c r="AC379" i="18" s="1"/>
  <c r="AD379" i="18" s="1"/>
  <c r="AB383" i="18"/>
  <c r="AC383" i="18" s="1"/>
  <c r="AD383" i="18" s="1"/>
  <c r="AB387" i="18"/>
  <c r="AC387" i="18" s="1"/>
  <c r="AD387" i="18" s="1"/>
  <c r="AB391" i="18"/>
  <c r="AC391" i="18" s="1"/>
  <c r="AD391" i="18" s="1"/>
  <c r="AB395" i="18"/>
  <c r="AC395" i="18" s="1"/>
  <c r="AD395" i="18" s="1"/>
  <c r="AB399" i="18"/>
  <c r="AC399" i="18" s="1"/>
  <c r="AD399" i="18" s="1"/>
  <c r="AB403" i="18"/>
  <c r="AC403" i="18" s="1"/>
  <c r="AD403" i="18" s="1"/>
  <c r="AB407" i="18"/>
  <c r="AC407" i="18" s="1"/>
  <c r="AD407" i="18" s="1"/>
  <c r="AB411" i="18"/>
  <c r="AC411" i="18" s="1"/>
  <c r="AD411" i="18" s="1"/>
  <c r="AB415" i="18"/>
  <c r="AC415" i="18" s="1"/>
  <c r="AD415" i="18" s="1"/>
  <c r="AB419" i="18"/>
  <c r="AC419" i="18" s="1"/>
  <c r="AD419" i="18" s="1"/>
  <c r="AB423" i="18"/>
  <c r="AC423" i="18" s="1"/>
  <c r="AD423" i="18" s="1"/>
  <c r="AB427" i="18"/>
  <c r="AC427" i="18" s="1"/>
  <c r="AD427" i="18" s="1"/>
  <c r="AB431" i="18"/>
  <c r="AC431" i="18" s="1"/>
  <c r="AD431" i="18" s="1"/>
  <c r="AB435" i="18"/>
  <c r="AC435" i="18" s="1"/>
  <c r="AD435" i="18" s="1"/>
  <c r="AB262" i="18"/>
  <c r="AC262" i="18" s="1"/>
  <c r="AD262" i="18" s="1"/>
  <c r="AB270" i="18"/>
  <c r="AC270" i="18" s="1"/>
  <c r="AD270" i="18" s="1"/>
  <c r="AB274" i="18"/>
  <c r="AC274" i="18" s="1"/>
  <c r="AD274" i="18" s="1"/>
  <c r="AB278" i="18"/>
  <c r="AC278" i="18" s="1"/>
  <c r="AD278" i="18" s="1"/>
  <c r="AB282" i="18"/>
  <c r="AC282" i="18" s="1"/>
  <c r="AD282" i="18" s="1"/>
  <c r="AB286" i="18"/>
  <c r="AC286" i="18" s="1"/>
  <c r="AD286" i="18" s="1"/>
  <c r="AB290" i="18"/>
  <c r="AC290" i="18" s="1"/>
  <c r="AD290" i="18" s="1"/>
  <c r="AB294" i="18"/>
  <c r="AC294" i="18" s="1"/>
  <c r="AD294" i="18" s="1"/>
  <c r="AB298" i="18"/>
  <c r="AC298" i="18" s="1"/>
  <c r="AD298" i="18" s="1"/>
  <c r="AB302" i="18"/>
  <c r="AC302" i="18" s="1"/>
  <c r="AD302" i="18" s="1"/>
  <c r="AB306" i="18"/>
  <c r="AC306" i="18" s="1"/>
  <c r="AD306" i="18" s="1"/>
  <c r="AB310" i="18"/>
  <c r="AC310" i="18" s="1"/>
  <c r="AD310" i="18" s="1"/>
  <c r="AB314" i="18"/>
  <c r="AC314" i="18" s="1"/>
  <c r="AD314" i="18" s="1"/>
  <c r="AB318" i="18"/>
  <c r="AC318" i="18" s="1"/>
  <c r="AD318" i="18" s="1"/>
  <c r="AB322" i="18"/>
  <c r="AC322" i="18" s="1"/>
  <c r="AD322" i="18" s="1"/>
  <c r="AB326" i="18"/>
  <c r="AC326" i="18" s="1"/>
  <c r="AD326" i="18" s="1"/>
  <c r="AB330" i="18"/>
  <c r="AC330" i="18" s="1"/>
  <c r="AD330" i="18" s="1"/>
  <c r="AB334" i="18"/>
  <c r="AC334" i="18" s="1"/>
  <c r="AD334" i="18" s="1"/>
  <c r="AB338" i="18"/>
  <c r="AC338" i="18" s="1"/>
  <c r="AD338" i="18" s="1"/>
  <c r="AB342" i="18"/>
  <c r="AC342" i="18" s="1"/>
  <c r="AD342" i="18" s="1"/>
  <c r="AB346" i="18"/>
  <c r="AC346" i="18" s="1"/>
  <c r="AD346" i="18" s="1"/>
  <c r="AB350" i="18"/>
  <c r="AC350" i="18" s="1"/>
  <c r="AD350" i="18" s="1"/>
  <c r="AB354" i="18"/>
  <c r="AC354" i="18" s="1"/>
  <c r="AD354" i="18" s="1"/>
  <c r="AB358" i="18"/>
  <c r="AC358" i="18" s="1"/>
  <c r="AD358" i="18" s="1"/>
  <c r="AB362" i="18"/>
  <c r="AC362" i="18" s="1"/>
  <c r="AD362" i="18" s="1"/>
  <c r="AB366" i="18"/>
  <c r="AC366" i="18" s="1"/>
  <c r="AD366" i="18" s="1"/>
  <c r="AB370" i="18"/>
  <c r="AC370" i="18" s="1"/>
  <c r="AD370" i="18" s="1"/>
  <c r="AB374" i="18"/>
  <c r="AC374" i="18" s="1"/>
  <c r="AD374" i="18" s="1"/>
  <c r="AB378" i="18"/>
  <c r="AC378" i="18" s="1"/>
  <c r="AD378" i="18" s="1"/>
  <c r="AB382" i="18"/>
  <c r="AC382" i="18" s="1"/>
  <c r="AD382" i="18" s="1"/>
  <c r="AB386" i="18"/>
  <c r="AC386" i="18" s="1"/>
  <c r="AD386" i="18" s="1"/>
  <c r="AB390" i="18"/>
  <c r="AC390" i="18" s="1"/>
  <c r="AD390" i="18" s="1"/>
  <c r="AB394" i="18"/>
  <c r="AC394" i="18" s="1"/>
  <c r="AD394" i="18" s="1"/>
  <c r="AB398" i="18"/>
  <c r="AC398" i="18" s="1"/>
  <c r="AD398" i="18" s="1"/>
  <c r="AB402" i="18"/>
  <c r="AC402" i="18" s="1"/>
  <c r="AD402" i="18" s="1"/>
  <c r="AB406" i="18"/>
  <c r="AC406" i="18" s="1"/>
  <c r="AD406" i="18" s="1"/>
  <c r="AB410" i="18"/>
  <c r="AC410" i="18" s="1"/>
  <c r="AD410" i="18" s="1"/>
  <c r="AB414" i="18"/>
  <c r="AC414" i="18" s="1"/>
  <c r="AD414" i="18" s="1"/>
  <c r="AB418" i="18"/>
  <c r="AC418" i="18" s="1"/>
  <c r="AD418" i="18" s="1"/>
  <c r="AB422" i="18"/>
  <c r="AC422" i="18" s="1"/>
  <c r="AD422" i="18" s="1"/>
  <c r="AB426" i="18"/>
  <c r="AC426" i="18" s="1"/>
  <c r="AD426" i="18" s="1"/>
  <c r="AB430" i="18"/>
  <c r="AC430" i="18" s="1"/>
  <c r="AD430" i="18" s="1"/>
  <c r="AB434" i="18"/>
  <c r="AC434" i="18" s="1"/>
  <c r="AD434" i="18" s="1"/>
  <c r="AB273" i="18"/>
  <c r="AC273" i="18" s="1"/>
  <c r="AD273" i="18" s="1"/>
  <c r="AB277" i="18"/>
  <c r="AC277" i="18" s="1"/>
  <c r="AD277" i="18" s="1"/>
  <c r="AB281" i="18"/>
  <c r="AC281" i="18" s="1"/>
  <c r="AD281" i="18" s="1"/>
  <c r="AB285" i="18"/>
  <c r="AC285" i="18" s="1"/>
  <c r="AD285" i="18" s="1"/>
  <c r="AB289" i="18"/>
  <c r="AC289" i="18" s="1"/>
  <c r="AD289" i="18" s="1"/>
  <c r="AB293" i="18"/>
  <c r="AC293" i="18" s="1"/>
  <c r="AD293" i="18" s="1"/>
  <c r="AB297" i="18"/>
  <c r="AC297" i="18" s="1"/>
  <c r="AD297" i="18" s="1"/>
  <c r="AB301" i="18"/>
  <c r="AC301" i="18" s="1"/>
  <c r="AD301" i="18" s="1"/>
  <c r="AB305" i="18"/>
  <c r="AC305" i="18" s="1"/>
  <c r="AD305" i="18" s="1"/>
  <c r="AB309" i="18"/>
  <c r="AC309" i="18" s="1"/>
  <c r="AD309" i="18" s="1"/>
  <c r="AB313" i="18"/>
  <c r="AC313" i="18" s="1"/>
  <c r="AD313" i="18" s="1"/>
  <c r="AB317" i="18"/>
  <c r="AC317" i="18" s="1"/>
  <c r="AD317" i="18" s="1"/>
  <c r="AB321" i="18"/>
  <c r="AC321" i="18" s="1"/>
  <c r="AD321" i="18" s="1"/>
  <c r="AB325" i="18"/>
  <c r="AC325" i="18" s="1"/>
  <c r="AD325" i="18" s="1"/>
  <c r="AB329" i="18"/>
  <c r="AC329" i="18" s="1"/>
  <c r="AD329" i="18" s="1"/>
  <c r="AB333" i="18"/>
  <c r="AC333" i="18" s="1"/>
  <c r="AD333" i="18" s="1"/>
  <c r="AB337" i="18"/>
  <c r="AC337" i="18" s="1"/>
  <c r="AD337" i="18" s="1"/>
  <c r="AB341" i="18"/>
  <c r="AC341" i="18" s="1"/>
  <c r="AD341" i="18" s="1"/>
  <c r="AB345" i="18"/>
  <c r="AC345" i="18" s="1"/>
  <c r="AD345" i="18" s="1"/>
  <c r="AB349" i="18"/>
  <c r="AC349" i="18" s="1"/>
  <c r="AD349" i="18" s="1"/>
  <c r="AB353" i="18"/>
  <c r="AC353" i="18" s="1"/>
  <c r="AD353" i="18" s="1"/>
  <c r="AB357" i="18"/>
  <c r="AC357" i="18" s="1"/>
  <c r="AD357" i="18" s="1"/>
  <c r="AB361" i="18"/>
  <c r="AC361" i="18" s="1"/>
  <c r="AD361" i="18" s="1"/>
  <c r="AB365" i="18"/>
  <c r="AC365" i="18" s="1"/>
  <c r="AD365" i="18" s="1"/>
  <c r="AB369" i="18"/>
  <c r="AC369" i="18" s="1"/>
  <c r="AD369" i="18" s="1"/>
  <c r="AB373" i="18"/>
  <c r="AC373" i="18" s="1"/>
  <c r="AD373" i="18" s="1"/>
  <c r="AB377" i="18"/>
  <c r="AC377" i="18" s="1"/>
  <c r="AD377" i="18" s="1"/>
  <c r="AB381" i="18"/>
  <c r="AC381" i="18" s="1"/>
  <c r="AD381" i="18" s="1"/>
  <c r="AB385" i="18"/>
  <c r="AC385" i="18" s="1"/>
  <c r="AD385" i="18" s="1"/>
  <c r="AB389" i="18"/>
  <c r="AC389" i="18" s="1"/>
  <c r="AD389" i="18" s="1"/>
  <c r="AB393" i="18"/>
  <c r="AC393" i="18" s="1"/>
  <c r="AD393" i="18" s="1"/>
  <c r="AB397" i="18"/>
  <c r="AC397" i="18" s="1"/>
  <c r="AD397" i="18" s="1"/>
  <c r="AB401" i="18"/>
  <c r="AC401" i="18" s="1"/>
  <c r="AD401" i="18" s="1"/>
  <c r="AB405" i="18"/>
  <c r="AC405" i="18" s="1"/>
  <c r="AD405" i="18" s="1"/>
  <c r="AB409" i="18"/>
  <c r="AC409" i="18" s="1"/>
  <c r="AD409" i="18" s="1"/>
  <c r="AB413" i="18"/>
  <c r="AC413" i="18" s="1"/>
  <c r="AD413" i="18" s="1"/>
  <c r="AB417" i="18"/>
  <c r="AC417" i="18" s="1"/>
  <c r="AD417" i="18" s="1"/>
  <c r="AB421" i="18"/>
  <c r="AC421" i="18" s="1"/>
  <c r="AD421" i="18" s="1"/>
  <c r="AB425" i="18"/>
  <c r="AC425" i="18" s="1"/>
  <c r="AD425" i="18" s="1"/>
  <c r="AB429" i="18"/>
  <c r="AC429" i="18" s="1"/>
  <c r="AD429" i="18" s="1"/>
  <c r="AB433" i="18"/>
  <c r="AC433" i="18" s="1"/>
  <c r="AD433" i="18" s="1"/>
  <c r="AB440" i="18"/>
  <c r="AC440" i="18" s="1"/>
  <c r="AD440" i="18" s="1"/>
  <c r="AB444" i="18"/>
  <c r="AC444" i="18" s="1"/>
  <c r="AD444" i="18" s="1"/>
  <c r="AB448" i="18"/>
  <c r="AC448" i="18" s="1"/>
  <c r="AD448" i="18" s="1"/>
  <c r="AB452" i="18"/>
  <c r="AC452" i="18" s="1"/>
  <c r="AD452" i="18" s="1"/>
  <c r="AB456" i="18"/>
  <c r="AC456" i="18" s="1"/>
  <c r="AD456" i="18" s="1"/>
  <c r="AB460" i="18"/>
  <c r="AC460" i="18" s="1"/>
  <c r="AD460" i="18" s="1"/>
  <c r="AB464" i="18"/>
  <c r="AC464" i="18" s="1"/>
  <c r="AD464" i="18" s="1"/>
  <c r="AB468" i="18"/>
  <c r="AC468" i="18" s="1"/>
  <c r="AD468" i="18" s="1"/>
  <c r="AB472" i="18"/>
  <c r="AC472" i="18" s="1"/>
  <c r="AD472" i="18" s="1"/>
  <c r="AB476" i="18"/>
  <c r="AC476" i="18" s="1"/>
  <c r="AD476" i="18" s="1"/>
  <c r="AB480" i="18"/>
  <c r="AC480" i="18" s="1"/>
  <c r="AD480" i="18" s="1"/>
  <c r="AB484" i="18"/>
  <c r="AC484" i="18" s="1"/>
  <c r="AD484" i="18" s="1"/>
  <c r="AB488" i="18"/>
  <c r="AC488" i="18" s="1"/>
  <c r="AD488" i="18" s="1"/>
  <c r="AB492" i="18"/>
  <c r="AC492" i="18" s="1"/>
  <c r="AD492" i="18" s="1"/>
  <c r="AB496" i="18"/>
  <c r="AC496" i="18" s="1"/>
  <c r="AD496" i="18" s="1"/>
  <c r="AB500" i="18"/>
  <c r="AC500" i="18" s="1"/>
  <c r="AD500" i="18" s="1"/>
  <c r="AB504" i="18"/>
  <c r="AC504" i="18" s="1"/>
  <c r="AD504" i="18" s="1"/>
  <c r="AB508" i="18"/>
  <c r="AC508" i="18" s="1"/>
  <c r="AD508" i="18" s="1"/>
  <c r="AB512" i="18"/>
  <c r="AC512" i="18" s="1"/>
  <c r="AD512" i="18" s="1"/>
  <c r="AB516" i="18"/>
  <c r="AC516" i="18" s="1"/>
  <c r="AD516" i="18" s="1"/>
  <c r="AB520" i="18"/>
  <c r="AC520" i="18" s="1"/>
  <c r="AD520" i="18" s="1"/>
  <c r="AB524" i="18"/>
  <c r="AC524" i="18" s="1"/>
  <c r="AD524" i="18" s="1"/>
  <c r="AB528" i="18"/>
  <c r="AC528" i="18" s="1"/>
  <c r="AD528" i="18" s="1"/>
  <c r="AB532" i="18"/>
  <c r="AC532" i="18" s="1"/>
  <c r="AD532" i="18" s="1"/>
  <c r="AB536" i="18"/>
  <c r="AC536" i="18" s="1"/>
  <c r="AD536" i="18" s="1"/>
  <c r="AB540" i="18"/>
  <c r="AC540" i="18" s="1"/>
  <c r="AD540" i="18" s="1"/>
  <c r="AB544" i="18"/>
  <c r="AC544" i="18" s="1"/>
  <c r="AD544" i="18" s="1"/>
  <c r="AB548" i="18"/>
  <c r="AC548" i="18" s="1"/>
  <c r="AD548" i="18" s="1"/>
  <c r="AB552" i="18"/>
  <c r="AC552" i="18" s="1"/>
  <c r="AD552" i="18" s="1"/>
  <c r="AB556" i="18"/>
  <c r="AC556" i="18" s="1"/>
  <c r="AD556" i="18" s="1"/>
  <c r="AB560" i="18"/>
  <c r="AC560" i="18" s="1"/>
  <c r="AD560" i="18" s="1"/>
  <c r="AB564" i="18"/>
  <c r="AC564" i="18" s="1"/>
  <c r="AD564" i="18" s="1"/>
  <c r="AB568" i="18"/>
  <c r="AC568" i="18" s="1"/>
  <c r="AD568" i="18" s="1"/>
  <c r="AB572" i="18"/>
  <c r="AC572" i="18" s="1"/>
  <c r="AD572" i="18" s="1"/>
  <c r="AB576" i="18"/>
  <c r="AC576" i="18" s="1"/>
  <c r="AD576" i="18" s="1"/>
  <c r="AB580" i="18"/>
  <c r="AC580" i="18" s="1"/>
  <c r="AD580" i="18" s="1"/>
  <c r="AB584" i="18"/>
  <c r="AC584" i="18" s="1"/>
  <c r="AD584" i="18" s="1"/>
  <c r="AB588" i="18"/>
  <c r="AC588" i="18" s="1"/>
  <c r="AD588" i="18" s="1"/>
  <c r="AB592" i="18"/>
  <c r="AC592" i="18" s="1"/>
  <c r="AD592" i="18" s="1"/>
  <c r="AB596" i="18"/>
  <c r="AC596" i="18" s="1"/>
  <c r="AD596" i="18" s="1"/>
  <c r="AB600" i="18"/>
  <c r="AC600" i="18" s="1"/>
  <c r="AD600" i="18" s="1"/>
  <c r="AB604" i="18"/>
  <c r="AC604" i="18" s="1"/>
  <c r="AD604" i="18" s="1"/>
  <c r="AB439" i="18"/>
  <c r="AC439" i="18" s="1"/>
  <c r="AD439" i="18" s="1"/>
  <c r="AB443" i="18"/>
  <c r="AC443" i="18" s="1"/>
  <c r="AD443" i="18" s="1"/>
  <c r="AB447" i="18"/>
  <c r="AC447" i="18" s="1"/>
  <c r="AD447" i="18" s="1"/>
  <c r="AB451" i="18"/>
  <c r="AC451" i="18" s="1"/>
  <c r="AD451" i="18" s="1"/>
  <c r="AB455" i="18"/>
  <c r="AC455" i="18" s="1"/>
  <c r="AD455" i="18" s="1"/>
  <c r="AB459" i="18"/>
  <c r="AC459" i="18" s="1"/>
  <c r="AD459" i="18" s="1"/>
  <c r="AB463" i="18"/>
  <c r="AC463" i="18" s="1"/>
  <c r="AD463" i="18" s="1"/>
  <c r="AB467" i="18"/>
  <c r="AC467" i="18" s="1"/>
  <c r="AD467" i="18" s="1"/>
  <c r="AB471" i="18"/>
  <c r="AC471" i="18" s="1"/>
  <c r="AD471" i="18" s="1"/>
  <c r="AB475" i="18"/>
  <c r="AC475" i="18" s="1"/>
  <c r="AD475" i="18" s="1"/>
  <c r="AB479" i="18"/>
  <c r="AC479" i="18" s="1"/>
  <c r="AD479" i="18" s="1"/>
  <c r="AB483" i="18"/>
  <c r="AC483" i="18" s="1"/>
  <c r="AD483" i="18" s="1"/>
  <c r="AB487" i="18"/>
  <c r="AC487" i="18" s="1"/>
  <c r="AD487" i="18" s="1"/>
  <c r="AB491" i="18"/>
  <c r="AC491" i="18" s="1"/>
  <c r="AD491" i="18" s="1"/>
  <c r="AB495" i="18"/>
  <c r="AC495" i="18" s="1"/>
  <c r="AD495" i="18" s="1"/>
  <c r="AB499" i="18"/>
  <c r="AC499" i="18" s="1"/>
  <c r="AD499" i="18" s="1"/>
  <c r="AB503" i="18"/>
  <c r="AC503" i="18" s="1"/>
  <c r="AD503" i="18" s="1"/>
  <c r="AB507" i="18"/>
  <c r="AC507" i="18" s="1"/>
  <c r="AD507" i="18" s="1"/>
  <c r="AB511" i="18"/>
  <c r="AC511" i="18" s="1"/>
  <c r="AD511" i="18" s="1"/>
  <c r="AB515" i="18"/>
  <c r="AC515" i="18" s="1"/>
  <c r="AD515" i="18" s="1"/>
  <c r="AB519" i="18"/>
  <c r="AC519" i="18" s="1"/>
  <c r="AD519" i="18" s="1"/>
  <c r="AB523" i="18"/>
  <c r="AC523" i="18" s="1"/>
  <c r="AD523" i="18" s="1"/>
  <c r="AB527" i="18"/>
  <c r="AC527" i="18" s="1"/>
  <c r="AD527" i="18" s="1"/>
  <c r="AB531" i="18"/>
  <c r="AC531" i="18" s="1"/>
  <c r="AD531" i="18" s="1"/>
  <c r="AB535" i="18"/>
  <c r="AC535" i="18" s="1"/>
  <c r="AD535" i="18" s="1"/>
  <c r="AB539" i="18"/>
  <c r="AC539" i="18" s="1"/>
  <c r="AD539" i="18" s="1"/>
  <c r="AB543" i="18"/>
  <c r="AC543" i="18" s="1"/>
  <c r="AD543" i="18" s="1"/>
  <c r="AB547" i="18"/>
  <c r="AC547" i="18" s="1"/>
  <c r="AD547" i="18" s="1"/>
  <c r="AB551" i="18"/>
  <c r="AC551" i="18" s="1"/>
  <c r="AD551" i="18" s="1"/>
  <c r="AB555" i="18"/>
  <c r="AC555" i="18" s="1"/>
  <c r="AD555" i="18" s="1"/>
  <c r="AB559" i="18"/>
  <c r="AC559" i="18" s="1"/>
  <c r="AD559" i="18" s="1"/>
  <c r="AB563" i="18"/>
  <c r="AC563" i="18" s="1"/>
  <c r="AD563" i="18" s="1"/>
  <c r="AB567" i="18"/>
  <c r="AC567" i="18" s="1"/>
  <c r="AD567" i="18" s="1"/>
  <c r="AB571" i="18"/>
  <c r="AC571" i="18" s="1"/>
  <c r="AD571" i="18" s="1"/>
  <c r="AB575" i="18"/>
  <c r="AC575" i="18" s="1"/>
  <c r="AD575" i="18" s="1"/>
  <c r="AB579" i="18"/>
  <c r="AC579" i="18" s="1"/>
  <c r="AD579" i="18" s="1"/>
  <c r="AB583" i="18"/>
  <c r="AC583" i="18" s="1"/>
  <c r="AD583" i="18" s="1"/>
  <c r="AB587" i="18"/>
  <c r="AC587" i="18" s="1"/>
  <c r="AD587" i="18" s="1"/>
  <c r="AB591" i="18"/>
  <c r="AC591" i="18" s="1"/>
  <c r="AD591" i="18" s="1"/>
  <c r="AB595" i="18"/>
  <c r="AC595" i="18" s="1"/>
  <c r="AD595" i="18" s="1"/>
  <c r="AB599" i="18"/>
  <c r="AC599" i="18" s="1"/>
  <c r="AD599" i="18" s="1"/>
  <c r="AB603" i="18"/>
  <c r="AC603" i="18" s="1"/>
  <c r="AD603" i="18" s="1"/>
  <c r="AB607" i="18"/>
  <c r="AC607" i="18" s="1"/>
  <c r="AD607" i="18" s="1"/>
  <c r="AB438" i="18"/>
  <c r="AC438" i="18" s="1"/>
  <c r="AD438" i="18" s="1"/>
  <c r="AB442" i="18"/>
  <c r="AC442" i="18" s="1"/>
  <c r="AD442" i="18" s="1"/>
  <c r="AB446" i="18"/>
  <c r="AC446" i="18" s="1"/>
  <c r="AD446" i="18" s="1"/>
  <c r="AB450" i="18"/>
  <c r="AC450" i="18" s="1"/>
  <c r="AD450" i="18" s="1"/>
  <c r="AB454" i="18"/>
  <c r="AC454" i="18" s="1"/>
  <c r="AD454" i="18" s="1"/>
  <c r="AB458" i="18"/>
  <c r="AC458" i="18" s="1"/>
  <c r="AD458" i="18" s="1"/>
  <c r="AB462" i="18"/>
  <c r="AC462" i="18" s="1"/>
  <c r="AD462" i="18" s="1"/>
  <c r="AB466" i="18"/>
  <c r="AC466" i="18" s="1"/>
  <c r="AD466" i="18" s="1"/>
  <c r="AB470" i="18"/>
  <c r="AC470" i="18" s="1"/>
  <c r="AD470" i="18" s="1"/>
  <c r="AB474" i="18"/>
  <c r="AC474" i="18" s="1"/>
  <c r="AD474" i="18" s="1"/>
  <c r="AB478" i="18"/>
  <c r="AC478" i="18" s="1"/>
  <c r="AD478" i="18" s="1"/>
  <c r="AB482" i="18"/>
  <c r="AC482" i="18" s="1"/>
  <c r="AD482" i="18" s="1"/>
  <c r="AB486" i="18"/>
  <c r="AC486" i="18" s="1"/>
  <c r="AD486" i="18" s="1"/>
  <c r="AB490" i="18"/>
  <c r="AC490" i="18" s="1"/>
  <c r="AD490" i="18" s="1"/>
  <c r="AB494" i="18"/>
  <c r="AC494" i="18" s="1"/>
  <c r="AD494" i="18" s="1"/>
  <c r="AB498" i="18"/>
  <c r="AC498" i="18" s="1"/>
  <c r="AD498" i="18" s="1"/>
  <c r="AB502" i="18"/>
  <c r="AC502" i="18" s="1"/>
  <c r="AD502" i="18" s="1"/>
  <c r="AB506" i="18"/>
  <c r="AC506" i="18" s="1"/>
  <c r="AD506" i="18" s="1"/>
  <c r="AB510" i="18"/>
  <c r="AC510" i="18" s="1"/>
  <c r="AD510" i="18" s="1"/>
  <c r="AB514" i="18"/>
  <c r="AC514" i="18" s="1"/>
  <c r="AD514" i="18" s="1"/>
  <c r="AB518" i="18"/>
  <c r="AC518" i="18" s="1"/>
  <c r="AD518" i="18" s="1"/>
  <c r="AB522" i="18"/>
  <c r="AC522" i="18" s="1"/>
  <c r="AD522" i="18" s="1"/>
  <c r="AB526" i="18"/>
  <c r="AC526" i="18" s="1"/>
  <c r="AD526" i="18" s="1"/>
  <c r="AB530" i="18"/>
  <c r="AC530" i="18" s="1"/>
  <c r="AD530" i="18" s="1"/>
  <c r="AB534" i="18"/>
  <c r="AC534" i="18" s="1"/>
  <c r="AD534" i="18" s="1"/>
  <c r="AB538" i="18"/>
  <c r="AC538" i="18" s="1"/>
  <c r="AD538" i="18" s="1"/>
  <c r="AB542" i="18"/>
  <c r="AC542" i="18" s="1"/>
  <c r="AD542" i="18" s="1"/>
  <c r="AB546" i="18"/>
  <c r="AC546" i="18" s="1"/>
  <c r="AD546" i="18" s="1"/>
  <c r="AB550" i="18"/>
  <c r="AC550" i="18" s="1"/>
  <c r="AD550" i="18" s="1"/>
  <c r="AB554" i="18"/>
  <c r="AC554" i="18" s="1"/>
  <c r="AD554" i="18" s="1"/>
  <c r="AB558" i="18"/>
  <c r="AC558" i="18" s="1"/>
  <c r="AD558" i="18" s="1"/>
  <c r="AB562" i="18"/>
  <c r="AC562" i="18" s="1"/>
  <c r="AD562" i="18" s="1"/>
  <c r="AB566" i="18"/>
  <c r="AC566" i="18" s="1"/>
  <c r="AD566" i="18" s="1"/>
  <c r="AB570" i="18"/>
  <c r="AC570" i="18" s="1"/>
  <c r="AD570" i="18" s="1"/>
  <c r="AB574" i="18"/>
  <c r="AC574" i="18" s="1"/>
  <c r="AD574" i="18" s="1"/>
  <c r="AB578" i="18"/>
  <c r="AC578" i="18" s="1"/>
  <c r="AD578" i="18" s="1"/>
  <c r="AB582" i="18"/>
  <c r="AC582" i="18" s="1"/>
  <c r="AD582" i="18" s="1"/>
  <c r="AB586" i="18"/>
  <c r="AC586" i="18" s="1"/>
  <c r="AD586" i="18" s="1"/>
  <c r="AB590" i="18"/>
  <c r="AC590" i="18" s="1"/>
  <c r="AD590" i="18" s="1"/>
  <c r="AB594" i="18"/>
  <c r="AC594" i="18" s="1"/>
  <c r="AD594" i="18" s="1"/>
  <c r="AB598" i="18"/>
  <c r="AC598" i="18" s="1"/>
  <c r="AD598" i="18" s="1"/>
  <c r="AB602" i="18"/>
  <c r="AC602" i="18" s="1"/>
  <c r="AD602" i="18" s="1"/>
  <c r="AB606" i="18"/>
  <c r="AC606" i="18" s="1"/>
  <c r="AD606" i="18" s="1"/>
  <c r="AB437" i="18"/>
  <c r="AC437" i="18" s="1"/>
  <c r="AD437" i="18" s="1"/>
  <c r="AB441" i="18"/>
  <c r="AC441" i="18" s="1"/>
  <c r="AD441" i="18" s="1"/>
  <c r="AB445" i="18"/>
  <c r="AC445" i="18" s="1"/>
  <c r="AD445" i="18" s="1"/>
  <c r="AB449" i="18"/>
  <c r="AC449" i="18" s="1"/>
  <c r="AD449" i="18" s="1"/>
  <c r="AB453" i="18"/>
  <c r="AC453" i="18" s="1"/>
  <c r="AD453" i="18" s="1"/>
  <c r="AB457" i="18"/>
  <c r="AC457" i="18" s="1"/>
  <c r="AD457" i="18" s="1"/>
  <c r="AB461" i="18"/>
  <c r="AC461" i="18" s="1"/>
  <c r="AD461" i="18" s="1"/>
  <c r="AB465" i="18"/>
  <c r="AC465" i="18" s="1"/>
  <c r="AD465" i="18" s="1"/>
  <c r="AB469" i="18"/>
  <c r="AC469" i="18" s="1"/>
  <c r="AD469" i="18" s="1"/>
  <c r="AB473" i="18"/>
  <c r="AC473" i="18" s="1"/>
  <c r="AD473" i="18" s="1"/>
  <c r="AB477" i="18"/>
  <c r="AC477" i="18" s="1"/>
  <c r="AD477" i="18" s="1"/>
  <c r="AB481" i="18"/>
  <c r="AC481" i="18" s="1"/>
  <c r="AD481" i="18" s="1"/>
  <c r="AB485" i="18"/>
  <c r="AC485" i="18" s="1"/>
  <c r="AD485" i="18" s="1"/>
  <c r="AB489" i="18"/>
  <c r="AC489" i="18" s="1"/>
  <c r="AD489" i="18" s="1"/>
  <c r="AB493" i="18"/>
  <c r="AC493" i="18" s="1"/>
  <c r="AD493" i="18" s="1"/>
  <c r="AB497" i="18"/>
  <c r="AC497" i="18" s="1"/>
  <c r="AD497" i="18" s="1"/>
  <c r="AB501" i="18"/>
  <c r="AC501" i="18" s="1"/>
  <c r="AD501" i="18" s="1"/>
  <c r="AB505" i="18"/>
  <c r="AC505" i="18" s="1"/>
  <c r="AD505" i="18" s="1"/>
  <c r="AB509" i="18"/>
  <c r="AC509" i="18" s="1"/>
  <c r="AD509" i="18" s="1"/>
  <c r="AB513" i="18"/>
  <c r="AC513" i="18" s="1"/>
  <c r="AD513" i="18" s="1"/>
  <c r="AB517" i="18"/>
  <c r="AC517" i="18" s="1"/>
  <c r="AD517" i="18" s="1"/>
  <c r="AB521" i="18"/>
  <c r="AC521" i="18" s="1"/>
  <c r="AD521" i="18" s="1"/>
  <c r="AB525" i="18"/>
  <c r="AC525" i="18" s="1"/>
  <c r="AD525" i="18" s="1"/>
  <c r="AB529" i="18"/>
  <c r="AC529" i="18" s="1"/>
  <c r="AD529" i="18" s="1"/>
  <c r="AB533" i="18"/>
  <c r="AC533" i="18" s="1"/>
  <c r="AD533" i="18" s="1"/>
  <c r="AB537" i="18"/>
  <c r="AC537" i="18" s="1"/>
  <c r="AD537" i="18" s="1"/>
  <c r="AB541" i="18"/>
  <c r="AC541" i="18" s="1"/>
  <c r="AD541" i="18" s="1"/>
  <c r="AB545" i="18"/>
  <c r="AC545" i="18" s="1"/>
  <c r="AD545" i="18" s="1"/>
  <c r="AB549" i="18"/>
  <c r="AC549" i="18" s="1"/>
  <c r="AD549" i="18" s="1"/>
  <c r="AB553" i="18"/>
  <c r="AC553" i="18" s="1"/>
  <c r="AD553" i="18" s="1"/>
  <c r="AB557" i="18"/>
  <c r="AC557" i="18" s="1"/>
  <c r="AD557" i="18" s="1"/>
  <c r="AB561" i="18"/>
  <c r="AC561" i="18" s="1"/>
  <c r="AD561" i="18" s="1"/>
  <c r="AB565" i="18"/>
  <c r="AC565" i="18" s="1"/>
  <c r="AD565" i="18" s="1"/>
  <c r="AB569" i="18"/>
  <c r="AC569" i="18" s="1"/>
  <c r="AD569" i="18" s="1"/>
  <c r="AB573" i="18"/>
  <c r="AC573" i="18" s="1"/>
  <c r="AD573" i="18" s="1"/>
  <c r="AB577" i="18"/>
  <c r="AC577" i="18" s="1"/>
  <c r="AD577" i="18" s="1"/>
  <c r="AB581" i="18"/>
  <c r="AC581" i="18" s="1"/>
  <c r="AD581" i="18" s="1"/>
  <c r="AB585" i="18"/>
  <c r="AC585" i="18" s="1"/>
  <c r="AD585" i="18" s="1"/>
  <c r="AB589" i="18"/>
  <c r="AC589" i="18" s="1"/>
  <c r="AD589" i="18" s="1"/>
  <c r="AB593" i="18"/>
  <c r="AC593" i="18" s="1"/>
  <c r="AD593" i="18" s="1"/>
  <c r="AB597" i="18"/>
  <c r="AC597" i="18" s="1"/>
  <c r="AD597" i="18" s="1"/>
  <c r="AB601" i="18"/>
  <c r="AC601" i="18" s="1"/>
  <c r="AD601" i="18" s="1"/>
  <c r="AB605" i="18"/>
  <c r="AC605" i="18" s="1"/>
  <c r="AD605" i="18" s="1"/>
  <c r="AB609" i="18"/>
  <c r="AC609" i="18" s="1"/>
  <c r="AD609" i="18" s="1"/>
  <c r="AB613" i="18"/>
  <c r="AC613" i="18" s="1"/>
  <c r="AD613" i="18" s="1"/>
  <c r="AB617" i="18"/>
  <c r="AC617" i="18" s="1"/>
  <c r="AD617" i="18" s="1"/>
  <c r="AB621" i="18"/>
  <c r="AC621" i="18" s="1"/>
  <c r="AD621" i="18" s="1"/>
  <c r="AB625" i="18"/>
  <c r="AC625" i="18" s="1"/>
  <c r="AD625" i="18" s="1"/>
  <c r="AB629" i="18"/>
  <c r="AC629" i="18" s="1"/>
  <c r="AD629" i="18" s="1"/>
  <c r="AB633" i="18"/>
  <c r="AC633" i="18" s="1"/>
  <c r="AD633" i="18" s="1"/>
  <c r="AB637" i="18"/>
  <c r="AC637" i="18" s="1"/>
  <c r="AD637" i="18" s="1"/>
  <c r="AB641" i="18"/>
  <c r="AC641" i="18" s="1"/>
  <c r="AD641" i="18" s="1"/>
  <c r="AB645" i="18"/>
  <c r="AC645" i="18" s="1"/>
  <c r="AD645" i="18" s="1"/>
  <c r="AB649" i="18"/>
  <c r="AC649" i="18" s="1"/>
  <c r="AD649" i="18" s="1"/>
  <c r="AB653" i="18"/>
  <c r="AC653" i="18" s="1"/>
  <c r="AD653" i="18" s="1"/>
  <c r="AB657" i="18"/>
  <c r="AC657" i="18" s="1"/>
  <c r="AD657" i="18" s="1"/>
  <c r="AB661" i="18"/>
  <c r="AC661" i="18" s="1"/>
  <c r="AD661" i="18" s="1"/>
  <c r="AB665" i="18"/>
  <c r="AC665" i="18" s="1"/>
  <c r="AD665" i="18" s="1"/>
  <c r="AB669" i="18"/>
  <c r="AC669" i="18" s="1"/>
  <c r="AD669" i="18" s="1"/>
  <c r="AB673" i="18"/>
  <c r="AC673" i="18" s="1"/>
  <c r="AD673" i="18" s="1"/>
  <c r="AB677" i="18"/>
  <c r="AC677" i="18" s="1"/>
  <c r="AD677" i="18" s="1"/>
  <c r="AB681" i="18"/>
  <c r="AC681" i="18" s="1"/>
  <c r="AD681" i="18" s="1"/>
  <c r="AB685" i="18"/>
  <c r="AC685" i="18" s="1"/>
  <c r="AD685" i="18" s="1"/>
  <c r="AB689" i="18"/>
  <c r="AC689" i="18" s="1"/>
  <c r="AD689" i="18" s="1"/>
  <c r="AB693" i="18"/>
  <c r="AC693" i="18" s="1"/>
  <c r="AD693" i="18" s="1"/>
  <c r="AB697" i="18"/>
  <c r="AC697" i="18" s="1"/>
  <c r="AD697" i="18" s="1"/>
  <c r="AB701" i="18"/>
  <c r="AC701" i="18" s="1"/>
  <c r="AD701" i="18" s="1"/>
  <c r="AB705" i="18"/>
  <c r="AC705" i="18" s="1"/>
  <c r="AD705" i="18" s="1"/>
  <c r="AB709" i="18"/>
  <c r="AC709" i="18" s="1"/>
  <c r="AD709" i="18" s="1"/>
  <c r="AB713" i="18"/>
  <c r="AC713" i="18" s="1"/>
  <c r="AD713" i="18" s="1"/>
  <c r="AB717" i="18"/>
  <c r="AC717" i="18" s="1"/>
  <c r="AD717" i="18" s="1"/>
  <c r="AB721" i="18"/>
  <c r="AC721" i="18" s="1"/>
  <c r="AD721" i="18" s="1"/>
  <c r="AB725" i="18"/>
  <c r="AC725" i="18" s="1"/>
  <c r="AD725" i="18" s="1"/>
  <c r="AB729" i="18"/>
  <c r="AC729" i="18" s="1"/>
  <c r="AD729" i="18" s="1"/>
  <c r="AB733" i="18"/>
  <c r="AC733" i="18" s="1"/>
  <c r="AD733" i="18" s="1"/>
  <c r="AB737" i="18"/>
  <c r="AC737" i="18" s="1"/>
  <c r="AD737" i="18" s="1"/>
  <c r="AB741" i="18"/>
  <c r="AC741" i="18" s="1"/>
  <c r="AD741" i="18" s="1"/>
  <c r="AB745" i="18"/>
  <c r="AC745" i="18" s="1"/>
  <c r="AD745" i="18" s="1"/>
  <c r="AB749" i="18"/>
  <c r="AC749" i="18" s="1"/>
  <c r="AD749" i="18" s="1"/>
  <c r="AB753" i="18"/>
  <c r="AC753" i="18" s="1"/>
  <c r="AD753" i="18" s="1"/>
  <c r="AB757" i="18"/>
  <c r="AC757" i="18" s="1"/>
  <c r="AD757" i="18" s="1"/>
  <c r="AB761" i="18"/>
  <c r="AC761" i="18" s="1"/>
  <c r="AD761" i="18" s="1"/>
  <c r="AB765" i="18"/>
  <c r="AC765" i="18" s="1"/>
  <c r="AD765" i="18" s="1"/>
  <c r="AB769" i="18"/>
  <c r="AC769" i="18" s="1"/>
  <c r="AD769" i="18" s="1"/>
  <c r="AB773" i="18"/>
  <c r="AC773" i="18" s="1"/>
  <c r="AD773" i="18" s="1"/>
  <c r="AB608" i="18"/>
  <c r="AC608" i="18" s="1"/>
  <c r="AD608" i="18" s="1"/>
  <c r="AB612" i="18"/>
  <c r="AC612" i="18" s="1"/>
  <c r="AD612" i="18" s="1"/>
  <c r="AB616" i="18"/>
  <c r="AC616" i="18" s="1"/>
  <c r="AD616" i="18" s="1"/>
  <c r="AB620" i="18"/>
  <c r="AC620" i="18" s="1"/>
  <c r="AD620" i="18" s="1"/>
  <c r="AB624" i="18"/>
  <c r="AC624" i="18" s="1"/>
  <c r="AD624" i="18" s="1"/>
  <c r="AB628" i="18"/>
  <c r="AC628" i="18" s="1"/>
  <c r="AD628" i="18" s="1"/>
  <c r="AB632" i="18"/>
  <c r="AC632" i="18" s="1"/>
  <c r="AD632" i="18" s="1"/>
  <c r="AB636" i="18"/>
  <c r="AC636" i="18" s="1"/>
  <c r="AD636" i="18" s="1"/>
  <c r="AB640" i="18"/>
  <c r="AC640" i="18" s="1"/>
  <c r="AD640" i="18" s="1"/>
  <c r="AB644" i="18"/>
  <c r="AC644" i="18" s="1"/>
  <c r="AD644" i="18" s="1"/>
  <c r="AB648" i="18"/>
  <c r="AC648" i="18" s="1"/>
  <c r="AD648" i="18" s="1"/>
  <c r="AB652" i="18"/>
  <c r="AC652" i="18" s="1"/>
  <c r="AD652" i="18" s="1"/>
  <c r="AB656" i="18"/>
  <c r="AC656" i="18" s="1"/>
  <c r="AD656" i="18" s="1"/>
  <c r="AB660" i="18"/>
  <c r="AC660" i="18" s="1"/>
  <c r="AD660" i="18" s="1"/>
  <c r="AB664" i="18"/>
  <c r="AC664" i="18" s="1"/>
  <c r="AD664" i="18" s="1"/>
  <c r="AB668" i="18"/>
  <c r="AC668" i="18" s="1"/>
  <c r="AD668" i="18" s="1"/>
  <c r="AB672" i="18"/>
  <c r="AC672" i="18" s="1"/>
  <c r="AD672" i="18" s="1"/>
  <c r="AB676" i="18"/>
  <c r="AC676" i="18" s="1"/>
  <c r="AD676" i="18" s="1"/>
  <c r="AB680" i="18"/>
  <c r="AC680" i="18" s="1"/>
  <c r="AD680" i="18" s="1"/>
  <c r="AB684" i="18"/>
  <c r="AC684" i="18" s="1"/>
  <c r="AD684" i="18" s="1"/>
  <c r="AB688" i="18"/>
  <c r="AC688" i="18" s="1"/>
  <c r="AD688" i="18" s="1"/>
  <c r="AB692" i="18"/>
  <c r="AC692" i="18" s="1"/>
  <c r="AD692" i="18" s="1"/>
  <c r="AB696" i="18"/>
  <c r="AC696" i="18" s="1"/>
  <c r="AD696" i="18" s="1"/>
  <c r="AB700" i="18"/>
  <c r="AC700" i="18" s="1"/>
  <c r="AD700" i="18" s="1"/>
  <c r="AB704" i="18"/>
  <c r="AC704" i="18" s="1"/>
  <c r="AD704" i="18" s="1"/>
  <c r="AB708" i="18"/>
  <c r="AC708" i="18" s="1"/>
  <c r="AD708" i="18" s="1"/>
  <c r="AB712" i="18"/>
  <c r="AC712" i="18" s="1"/>
  <c r="AD712" i="18" s="1"/>
  <c r="AB716" i="18"/>
  <c r="AC716" i="18" s="1"/>
  <c r="AD716" i="18" s="1"/>
  <c r="AB720" i="18"/>
  <c r="AC720" i="18" s="1"/>
  <c r="AD720" i="18" s="1"/>
  <c r="AB724" i="18"/>
  <c r="AC724" i="18" s="1"/>
  <c r="AD724" i="18" s="1"/>
  <c r="AB728" i="18"/>
  <c r="AC728" i="18" s="1"/>
  <c r="AD728" i="18" s="1"/>
  <c r="AB732" i="18"/>
  <c r="AC732" i="18" s="1"/>
  <c r="AD732" i="18" s="1"/>
  <c r="AB736" i="18"/>
  <c r="AC736" i="18" s="1"/>
  <c r="AD736" i="18" s="1"/>
  <c r="AB740" i="18"/>
  <c r="AC740" i="18" s="1"/>
  <c r="AD740" i="18" s="1"/>
  <c r="AB744" i="18"/>
  <c r="AC744" i="18" s="1"/>
  <c r="AD744" i="18" s="1"/>
  <c r="AB748" i="18"/>
  <c r="AC748" i="18" s="1"/>
  <c r="AD748" i="18" s="1"/>
  <c r="AB752" i="18"/>
  <c r="AC752" i="18" s="1"/>
  <c r="AD752" i="18" s="1"/>
  <c r="AB756" i="18"/>
  <c r="AC756" i="18" s="1"/>
  <c r="AD756" i="18" s="1"/>
  <c r="AB760" i="18"/>
  <c r="AC760" i="18" s="1"/>
  <c r="AD760" i="18" s="1"/>
  <c r="AB764" i="18"/>
  <c r="AC764" i="18" s="1"/>
  <c r="AD764" i="18" s="1"/>
  <c r="AB768" i="18"/>
  <c r="AC768" i="18" s="1"/>
  <c r="AD768" i="18" s="1"/>
  <c r="AB772" i="18"/>
  <c r="AC772" i="18" s="1"/>
  <c r="AD772" i="18" s="1"/>
  <c r="AB611" i="18"/>
  <c r="AC611" i="18" s="1"/>
  <c r="AD611" i="18" s="1"/>
  <c r="AB615" i="18"/>
  <c r="AC615" i="18" s="1"/>
  <c r="AD615" i="18" s="1"/>
  <c r="AB619" i="18"/>
  <c r="AC619" i="18" s="1"/>
  <c r="AD619" i="18" s="1"/>
  <c r="AB623" i="18"/>
  <c r="AC623" i="18" s="1"/>
  <c r="AD623" i="18" s="1"/>
  <c r="AB627" i="18"/>
  <c r="AC627" i="18" s="1"/>
  <c r="AD627" i="18" s="1"/>
  <c r="AB631" i="18"/>
  <c r="AC631" i="18" s="1"/>
  <c r="AD631" i="18" s="1"/>
  <c r="AB635" i="18"/>
  <c r="AC635" i="18" s="1"/>
  <c r="AD635" i="18" s="1"/>
  <c r="AB639" i="18"/>
  <c r="AC639" i="18" s="1"/>
  <c r="AD639" i="18" s="1"/>
  <c r="AB643" i="18"/>
  <c r="AC643" i="18" s="1"/>
  <c r="AD643" i="18" s="1"/>
  <c r="AB647" i="18"/>
  <c r="AC647" i="18" s="1"/>
  <c r="AD647" i="18" s="1"/>
  <c r="AB651" i="18"/>
  <c r="AC651" i="18" s="1"/>
  <c r="AD651" i="18" s="1"/>
  <c r="AB655" i="18"/>
  <c r="AC655" i="18" s="1"/>
  <c r="AD655" i="18" s="1"/>
  <c r="AB659" i="18"/>
  <c r="AC659" i="18" s="1"/>
  <c r="AD659" i="18" s="1"/>
  <c r="AB663" i="18"/>
  <c r="AC663" i="18" s="1"/>
  <c r="AD663" i="18" s="1"/>
  <c r="AB667" i="18"/>
  <c r="AC667" i="18" s="1"/>
  <c r="AD667" i="18" s="1"/>
  <c r="AB671" i="18"/>
  <c r="AC671" i="18" s="1"/>
  <c r="AD671" i="18" s="1"/>
  <c r="AB675" i="18"/>
  <c r="AC675" i="18" s="1"/>
  <c r="AD675" i="18" s="1"/>
  <c r="AB679" i="18"/>
  <c r="AC679" i="18" s="1"/>
  <c r="AD679" i="18" s="1"/>
  <c r="AB683" i="18"/>
  <c r="AC683" i="18" s="1"/>
  <c r="AD683" i="18" s="1"/>
  <c r="AB687" i="18"/>
  <c r="AC687" i="18" s="1"/>
  <c r="AD687" i="18" s="1"/>
  <c r="AB691" i="18"/>
  <c r="AC691" i="18" s="1"/>
  <c r="AD691" i="18" s="1"/>
  <c r="AB695" i="18"/>
  <c r="AC695" i="18" s="1"/>
  <c r="AD695" i="18" s="1"/>
  <c r="AB699" i="18"/>
  <c r="AC699" i="18" s="1"/>
  <c r="AD699" i="18" s="1"/>
  <c r="AB703" i="18"/>
  <c r="AC703" i="18" s="1"/>
  <c r="AD703" i="18" s="1"/>
  <c r="AB707" i="18"/>
  <c r="AC707" i="18" s="1"/>
  <c r="AD707" i="18" s="1"/>
  <c r="AB711" i="18"/>
  <c r="AC711" i="18" s="1"/>
  <c r="AD711" i="18" s="1"/>
  <c r="AB715" i="18"/>
  <c r="AC715" i="18" s="1"/>
  <c r="AD715" i="18" s="1"/>
  <c r="AB719" i="18"/>
  <c r="AC719" i="18" s="1"/>
  <c r="AD719" i="18" s="1"/>
  <c r="AB723" i="18"/>
  <c r="AC723" i="18" s="1"/>
  <c r="AD723" i="18" s="1"/>
  <c r="AB727" i="18"/>
  <c r="AC727" i="18" s="1"/>
  <c r="AD727" i="18" s="1"/>
  <c r="AB731" i="18"/>
  <c r="AC731" i="18" s="1"/>
  <c r="AD731" i="18" s="1"/>
  <c r="AB735" i="18"/>
  <c r="AC735" i="18" s="1"/>
  <c r="AD735" i="18" s="1"/>
  <c r="AB739" i="18"/>
  <c r="AC739" i="18" s="1"/>
  <c r="AD739" i="18" s="1"/>
  <c r="AB743" i="18"/>
  <c r="AC743" i="18" s="1"/>
  <c r="AD743" i="18" s="1"/>
  <c r="AB747" i="18"/>
  <c r="AC747" i="18" s="1"/>
  <c r="AD747" i="18" s="1"/>
  <c r="AB751" i="18"/>
  <c r="AC751" i="18" s="1"/>
  <c r="AD751" i="18" s="1"/>
  <c r="AB755" i="18"/>
  <c r="AC755" i="18" s="1"/>
  <c r="AD755" i="18" s="1"/>
  <c r="AB759" i="18"/>
  <c r="AC759" i="18" s="1"/>
  <c r="AD759" i="18" s="1"/>
  <c r="AB763" i="18"/>
  <c r="AC763" i="18" s="1"/>
  <c r="AD763" i="18" s="1"/>
  <c r="AB767" i="18"/>
  <c r="AC767" i="18" s="1"/>
  <c r="AD767" i="18" s="1"/>
  <c r="AB771" i="18"/>
  <c r="AC771" i="18" s="1"/>
  <c r="AD771" i="18" s="1"/>
  <c r="AB775" i="18"/>
  <c r="AC775" i="18" s="1"/>
  <c r="AD775" i="18" s="1"/>
  <c r="AB610" i="18"/>
  <c r="AC610" i="18" s="1"/>
  <c r="AD610" i="18" s="1"/>
  <c r="AB614" i="18"/>
  <c r="AC614" i="18" s="1"/>
  <c r="AD614" i="18" s="1"/>
  <c r="AB618" i="18"/>
  <c r="AC618" i="18" s="1"/>
  <c r="AD618" i="18" s="1"/>
  <c r="AB622" i="18"/>
  <c r="AC622" i="18" s="1"/>
  <c r="AD622" i="18" s="1"/>
  <c r="AB626" i="18"/>
  <c r="AC626" i="18" s="1"/>
  <c r="AD626" i="18" s="1"/>
  <c r="AB630" i="18"/>
  <c r="AC630" i="18" s="1"/>
  <c r="AD630" i="18" s="1"/>
  <c r="AB634" i="18"/>
  <c r="AC634" i="18" s="1"/>
  <c r="AD634" i="18" s="1"/>
  <c r="AB638" i="18"/>
  <c r="AC638" i="18" s="1"/>
  <c r="AD638" i="18" s="1"/>
  <c r="AB642" i="18"/>
  <c r="AC642" i="18" s="1"/>
  <c r="AD642" i="18" s="1"/>
  <c r="AB646" i="18"/>
  <c r="AC646" i="18" s="1"/>
  <c r="AD646" i="18" s="1"/>
  <c r="AB650" i="18"/>
  <c r="AC650" i="18" s="1"/>
  <c r="AD650" i="18" s="1"/>
  <c r="AB654" i="18"/>
  <c r="AC654" i="18" s="1"/>
  <c r="AD654" i="18" s="1"/>
  <c r="AB658" i="18"/>
  <c r="AC658" i="18" s="1"/>
  <c r="AD658" i="18" s="1"/>
  <c r="AB662" i="18"/>
  <c r="AC662" i="18" s="1"/>
  <c r="AD662" i="18" s="1"/>
  <c r="AB666" i="18"/>
  <c r="AC666" i="18" s="1"/>
  <c r="AD666" i="18" s="1"/>
  <c r="AB670" i="18"/>
  <c r="AC670" i="18" s="1"/>
  <c r="AD670" i="18" s="1"/>
  <c r="AB674" i="18"/>
  <c r="AC674" i="18" s="1"/>
  <c r="AD674" i="18" s="1"/>
  <c r="AB678" i="18"/>
  <c r="AC678" i="18" s="1"/>
  <c r="AD678" i="18" s="1"/>
  <c r="AB682" i="18"/>
  <c r="AC682" i="18" s="1"/>
  <c r="AD682" i="18" s="1"/>
  <c r="AB686" i="18"/>
  <c r="AC686" i="18" s="1"/>
  <c r="AD686" i="18" s="1"/>
  <c r="AB690" i="18"/>
  <c r="AC690" i="18" s="1"/>
  <c r="AD690" i="18" s="1"/>
  <c r="AB694" i="18"/>
  <c r="AC694" i="18" s="1"/>
  <c r="AD694" i="18" s="1"/>
  <c r="AB698" i="18"/>
  <c r="AC698" i="18" s="1"/>
  <c r="AD698" i="18" s="1"/>
  <c r="AB702" i="18"/>
  <c r="AC702" i="18" s="1"/>
  <c r="AD702" i="18" s="1"/>
  <c r="AB706" i="18"/>
  <c r="AC706" i="18" s="1"/>
  <c r="AD706" i="18" s="1"/>
  <c r="AB710" i="18"/>
  <c r="AC710" i="18" s="1"/>
  <c r="AD710" i="18" s="1"/>
  <c r="AB714" i="18"/>
  <c r="AC714" i="18" s="1"/>
  <c r="AD714" i="18" s="1"/>
  <c r="AB718" i="18"/>
  <c r="AC718" i="18" s="1"/>
  <c r="AD718" i="18" s="1"/>
  <c r="AB722" i="18"/>
  <c r="AC722" i="18" s="1"/>
  <c r="AD722" i="18" s="1"/>
  <c r="AB726" i="18"/>
  <c r="AC726" i="18" s="1"/>
  <c r="AD726" i="18" s="1"/>
  <c r="AB730" i="18"/>
  <c r="AC730" i="18" s="1"/>
  <c r="AD730" i="18" s="1"/>
  <c r="AB734" i="18"/>
  <c r="AC734" i="18" s="1"/>
  <c r="AD734" i="18" s="1"/>
  <c r="AB738" i="18"/>
  <c r="AC738" i="18" s="1"/>
  <c r="AD738" i="18" s="1"/>
  <c r="AB742" i="18"/>
  <c r="AC742" i="18" s="1"/>
  <c r="AD742" i="18" s="1"/>
  <c r="AB746" i="18"/>
  <c r="AC746" i="18" s="1"/>
  <c r="AD746" i="18" s="1"/>
  <c r="AB750" i="18"/>
  <c r="AC750" i="18" s="1"/>
  <c r="AD750" i="18" s="1"/>
  <c r="AB754" i="18"/>
  <c r="AC754" i="18" s="1"/>
  <c r="AD754" i="18" s="1"/>
  <c r="AB758" i="18"/>
  <c r="AC758" i="18" s="1"/>
  <c r="AD758" i="18" s="1"/>
  <c r="AB762" i="18"/>
  <c r="AC762" i="18" s="1"/>
  <c r="AD762" i="18" s="1"/>
  <c r="AB766" i="18"/>
  <c r="AC766" i="18" s="1"/>
  <c r="AD766" i="18" s="1"/>
  <c r="AB770" i="18"/>
  <c r="AC770" i="18" s="1"/>
  <c r="AD770" i="18" s="1"/>
  <c r="AB774" i="18"/>
  <c r="AC774" i="18" s="1"/>
  <c r="AD774" i="18" s="1"/>
  <c r="AB779" i="18"/>
  <c r="AC779" i="18" s="1"/>
  <c r="AD779" i="18" s="1"/>
  <c r="AB783" i="18"/>
  <c r="AC783" i="18" s="1"/>
  <c r="AD783" i="18" s="1"/>
  <c r="AB787" i="18"/>
  <c r="AC787" i="18" s="1"/>
  <c r="AD787" i="18" s="1"/>
  <c r="AB791" i="18"/>
  <c r="AC791" i="18" s="1"/>
  <c r="AD791" i="18" s="1"/>
  <c r="AB795" i="18"/>
  <c r="AC795" i="18" s="1"/>
  <c r="AD795" i="18" s="1"/>
  <c r="AB799" i="18"/>
  <c r="AC799" i="18" s="1"/>
  <c r="AD799" i="18" s="1"/>
  <c r="AB803" i="18"/>
  <c r="AC803" i="18" s="1"/>
  <c r="AD803" i="18" s="1"/>
  <c r="AB807" i="18"/>
  <c r="AC807" i="18" s="1"/>
  <c r="AD807" i="18" s="1"/>
  <c r="AB811" i="18"/>
  <c r="AC811" i="18" s="1"/>
  <c r="AD811" i="18" s="1"/>
  <c r="AB815" i="18"/>
  <c r="AC815" i="18" s="1"/>
  <c r="AD815" i="18" s="1"/>
  <c r="AB819" i="18"/>
  <c r="AC819" i="18" s="1"/>
  <c r="AD819" i="18" s="1"/>
  <c r="AB823" i="18"/>
  <c r="AC823" i="18" s="1"/>
  <c r="AD823" i="18" s="1"/>
  <c r="AB827" i="18"/>
  <c r="AC827" i="18" s="1"/>
  <c r="AD827" i="18" s="1"/>
  <c r="AB831" i="18"/>
  <c r="AC831" i="18" s="1"/>
  <c r="AD831" i="18" s="1"/>
  <c r="AB835" i="18"/>
  <c r="AC835" i="18" s="1"/>
  <c r="AD835" i="18" s="1"/>
  <c r="AB839" i="18"/>
  <c r="AC839" i="18" s="1"/>
  <c r="AD839" i="18" s="1"/>
  <c r="AB843" i="18"/>
  <c r="AC843" i="18" s="1"/>
  <c r="AD843" i="18" s="1"/>
  <c r="AB847" i="18"/>
  <c r="AC847" i="18" s="1"/>
  <c r="AD847" i="18" s="1"/>
  <c r="AB851" i="18"/>
  <c r="AC851" i="18" s="1"/>
  <c r="AD851" i="18" s="1"/>
  <c r="AB855" i="18"/>
  <c r="AC855" i="18" s="1"/>
  <c r="AD855" i="18" s="1"/>
  <c r="AB859" i="18"/>
  <c r="AC859" i="18" s="1"/>
  <c r="AD859" i="18" s="1"/>
  <c r="AB863" i="18"/>
  <c r="AC863" i="18" s="1"/>
  <c r="AD863" i="18" s="1"/>
  <c r="AB867" i="18"/>
  <c r="AC867" i="18" s="1"/>
  <c r="AD867" i="18" s="1"/>
  <c r="AB871" i="18"/>
  <c r="AC871" i="18" s="1"/>
  <c r="AD871" i="18" s="1"/>
  <c r="AB875" i="18"/>
  <c r="AC875" i="18" s="1"/>
  <c r="AD875" i="18" s="1"/>
  <c r="AB879" i="18"/>
  <c r="AC879" i="18" s="1"/>
  <c r="AD879" i="18" s="1"/>
  <c r="AB883" i="18"/>
  <c r="AC883" i="18" s="1"/>
  <c r="AD883" i="18" s="1"/>
  <c r="AB887" i="18"/>
  <c r="AC887" i="18" s="1"/>
  <c r="AD887" i="18" s="1"/>
  <c r="AB891" i="18"/>
  <c r="AC891" i="18" s="1"/>
  <c r="AD891" i="18" s="1"/>
  <c r="AB895" i="18"/>
  <c r="AC895" i="18" s="1"/>
  <c r="AD895" i="18" s="1"/>
  <c r="AB899" i="18"/>
  <c r="AC899" i="18" s="1"/>
  <c r="AD899" i="18" s="1"/>
  <c r="AB903" i="18"/>
  <c r="AC903" i="18" s="1"/>
  <c r="AD903" i="18" s="1"/>
  <c r="AB907" i="18"/>
  <c r="AC907" i="18" s="1"/>
  <c r="AD907" i="18" s="1"/>
  <c r="AB911" i="18"/>
  <c r="AC911" i="18" s="1"/>
  <c r="AD911" i="18" s="1"/>
  <c r="AB915" i="18"/>
  <c r="AC915" i="18" s="1"/>
  <c r="AD915" i="18" s="1"/>
  <c r="AB919" i="18"/>
  <c r="AC919" i="18" s="1"/>
  <c r="AD919" i="18" s="1"/>
  <c r="AB923" i="18"/>
  <c r="AC923" i="18" s="1"/>
  <c r="AD923" i="18" s="1"/>
  <c r="AB927" i="18"/>
  <c r="AC927" i="18" s="1"/>
  <c r="AD927" i="18" s="1"/>
  <c r="AB931" i="18"/>
  <c r="AC931" i="18" s="1"/>
  <c r="AD931" i="18" s="1"/>
  <c r="AB935" i="18"/>
  <c r="AC935" i="18" s="1"/>
  <c r="AD935" i="18" s="1"/>
  <c r="AB939" i="18"/>
  <c r="AC939" i="18" s="1"/>
  <c r="AD939" i="18" s="1"/>
  <c r="AB943" i="18"/>
  <c r="AC943" i="18" s="1"/>
  <c r="AD943" i="18" s="1"/>
  <c r="AB947" i="18"/>
  <c r="AC947" i="18" s="1"/>
  <c r="AD947" i="18" s="1"/>
  <c r="AB951" i="18"/>
  <c r="AC951" i="18" s="1"/>
  <c r="AD951" i="18" s="1"/>
  <c r="AB955" i="18"/>
  <c r="AC955" i="18" s="1"/>
  <c r="AD955" i="18" s="1"/>
  <c r="AB778" i="18"/>
  <c r="AC778" i="18" s="1"/>
  <c r="AD778" i="18" s="1"/>
  <c r="AB782" i="18"/>
  <c r="AC782" i="18" s="1"/>
  <c r="AD782" i="18" s="1"/>
  <c r="AB786" i="18"/>
  <c r="AC786" i="18" s="1"/>
  <c r="AD786" i="18" s="1"/>
  <c r="AB790" i="18"/>
  <c r="AC790" i="18" s="1"/>
  <c r="AD790" i="18" s="1"/>
  <c r="AB794" i="18"/>
  <c r="AC794" i="18" s="1"/>
  <c r="AD794" i="18" s="1"/>
  <c r="AB798" i="18"/>
  <c r="AC798" i="18" s="1"/>
  <c r="AD798" i="18" s="1"/>
  <c r="AB802" i="18"/>
  <c r="AC802" i="18" s="1"/>
  <c r="AD802" i="18" s="1"/>
  <c r="AB806" i="18"/>
  <c r="AC806" i="18" s="1"/>
  <c r="AD806" i="18" s="1"/>
  <c r="AB810" i="18"/>
  <c r="AC810" i="18" s="1"/>
  <c r="AD810" i="18" s="1"/>
  <c r="AB814" i="18"/>
  <c r="AC814" i="18" s="1"/>
  <c r="AD814" i="18" s="1"/>
  <c r="AB818" i="18"/>
  <c r="AC818" i="18" s="1"/>
  <c r="AD818" i="18" s="1"/>
  <c r="AB822" i="18"/>
  <c r="AC822" i="18" s="1"/>
  <c r="AD822" i="18" s="1"/>
  <c r="AB826" i="18"/>
  <c r="AC826" i="18" s="1"/>
  <c r="AD826" i="18" s="1"/>
  <c r="AB830" i="18"/>
  <c r="AC830" i="18" s="1"/>
  <c r="AD830" i="18" s="1"/>
  <c r="AB834" i="18"/>
  <c r="AC834" i="18" s="1"/>
  <c r="AD834" i="18" s="1"/>
  <c r="AB838" i="18"/>
  <c r="AC838" i="18" s="1"/>
  <c r="AD838" i="18" s="1"/>
  <c r="AB842" i="18"/>
  <c r="AC842" i="18" s="1"/>
  <c r="AD842" i="18" s="1"/>
  <c r="AB846" i="18"/>
  <c r="AC846" i="18" s="1"/>
  <c r="AD846" i="18" s="1"/>
  <c r="AB850" i="18"/>
  <c r="AC850" i="18" s="1"/>
  <c r="AD850" i="18" s="1"/>
  <c r="AB854" i="18"/>
  <c r="AC854" i="18" s="1"/>
  <c r="AD854" i="18" s="1"/>
  <c r="AB858" i="18"/>
  <c r="AC858" i="18" s="1"/>
  <c r="AD858" i="18" s="1"/>
  <c r="AB862" i="18"/>
  <c r="AC862" i="18" s="1"/>
  <c r="AD862" i="18" s="1"/>
  <c r="AB866" i="18"/>
  <c r="AC866" i="18" s="1"/>
  <c r="AD866" i="18" s="1"/>
  <c r="AB870" i="18"/>
  <c r="AC870" i="18" s="1"/>
  <c r="AD870" i="18" s="1"/>
  <c r="AB874" i="18"/>
  <c r="AC874" i="18" s="1"/>
  <c r="AD874" i="18" s="1"/>
  <c r="AB878" i="18"/>
  <c r="AC878" i="18" s="1"/>
  <c r="AD878" i="18" s="1"/>
  <c r="AB882" i="18"/>
  <c r="AC882" i="18" s="1"/>
  <c r="AD882" i="18" s="1"/>
  <c r="AB886" i="18"/>
  <c r="AC886" i="18" s="1"/>
  <c r="AD886" i="18" s="1"/>
  <c r="AB890" i="18"/>
  <c r="AC890" i="18" s="1"/>
  <c r="AD890" i="18" s="1"/>
  <c r="AB894" i="18"/>
  <c r="AC894" i="18" s="1"/>
  <c r="AD894" i="18" s="1"/>
  <c r="AB898" i="18"/>
  <c r="AC898" i="18" s="1"/>
  <c r="AD898" i="18" s="1"/>
  <c r="AB902" i="18"/>
  <c r="AC902" i="18" s="1"/>
  <c r="AD902" i="18" s="1"/>
  <c r="AB906" i="18"/>
  <c r="AC906" i="18" s="1"/>
  <c r="AD906" i="18" s="1"/>
  <c r="AB910" i="18"/>
  <c r="AC910" i="18" s="1"/>
  <c r="AD910" i="18" s="1"/>
  <c r="AB914" i="18"/>
  <c r="AC914" i="18" s="1"/>
  <c r="AD914" i="18" s="1"/>
  <c r="AB918" i="18"/>
  <c r="AC918" i="18" s="1"/>
  <c r="AD918" i="18" s="1"/>
  <c r="AB922" i="18"/>
  <c r="AC922" i="18" s="1"/>
  <c r="AD922" i="18" s="1"/>
  <c r="AB926" i="18"/>
  <c r="AC926" i="18" s="1"/>
  <c r="AD926" i="18" s="1"/>
  <c r="AB930" i="18"/>
  <c r="AC930" i="18" s="1"/>
  <c r="AD930" i="18" s="1"/>
  <c r="AB934" i="18"/>
  <c r="AC934" i="18" s="1"/>
  <c r="AD934" i="18" s="1"/>
  <c r="AB938" i="18"/>
  <c r="AC938" i="18" s="1"/>
  <c r="AD938" i="18" s="1"/>
  <c r="AB942" i="18"/>
  <c r="AC942" i="18" s="1"/>
  <c r="AD942" i="18" s="1"/>
  <c r="AB946" i="18"/>
  <c r="AC946" i="18" s="1"/>
  <c r="AD946" i="18" s="1"/>
  <c r="AB950" i="18"/>
  <c r="AC950" i="18" s="1"/>
  <c r="AD950" i="18" s="1"/>
  <c r="AB954" i="18"/>
  <c r="AC954" i="18" s="1"/>
  <c r="AD954" i="18" s="1"/>
  <c r="AB777" i="18"/>
  <c r="AC777" i="18" s="1"/>
  <c r="AD777" i="18" s="1"/>
  <c r="AB781" i="18"/>
  <c r="AC781" i="18" s="1"/>
  <c r="AD781" i="18" s="1"/>
  <c r="AB785" i="18"/>
  <c r="AC785" i="18" s="1"/>
  <c r="AD785" i="18" s="1"/>
  <c r="AB789" i="18"/>
  <c r="AC789" i="18" s="1"/>
  <c r="AD789" i="18" s="1"/>
  <c r="AB793" i="18"/>
  <c r="AC793" i="18" s="1"/>
  <c r="AD793" i="18" s="1"/>
  <c r="AB797" i="18"/>
  <c r="AC797" i="18" s="1"/>
  <c r="AD797" i="18" s="1"/>
  <c r="AB801" i="18"/>
  <c r="AC801" i="18" s="1"/>
  <c r="AD801" i="18" s="1"/>
  <c r="AB805" i="18"/>
  <c r="AC805" i="18" s="1"/>
  <c r="AD805" i="18" s="1"/>
  <c r="AB809" i="18"/>
  <c r="AC809" i="18" s="1"/>
  <c r="AD809" i="18" s="1"/>
  <c r="AB813" i="18"/>
  <c r="AC813" i="18" s="1"/>
  <c r="AD813" i="18" s="1"/>
  <c r="AB817" i="18"/>
  <c r="AC817" i="18" s="1"/>
  <c r="AD817" i="18" s="1"/>
  <c r="AB821" i="18"/>
  <c r="AC821" i="18" s="1"/>
  <c r="AD821" i="18" s="1"/>
  <c r="AB825" i="18"/>
  <c r="AC825" i="18" s="1"/>
  <c r="AD825" i="18" s="1"/>
  <c r="AB829" i="18"/>
  <c r="AC829" i="18" s="1"/>
  <c r="AD829" i="18" s="1"/>
  <c r="AB833" i="18"/>
  <c r="AC833" i="18" s="1"/>
  <c r="AD833" i="18" s="1"/>
  <c r="AB837" i="18"/>
  <c r="AC837" i="18" s="1"/>
  <c r="AD837" i="18" s="1"/>
  <c r="AB841" i="18"/>
  <c r="AC841" i="18" s="1"/>
  <c r="AD841" i="18" s="1"/>
  <c r="AB845" i="18"/>
  <c r="AC845" i="18" s="1"/>
  <c r="AD845" i="18" s="1"/>
  <c r="AB849" i="18"/>
  <c r="AC849" i="18" s="1"/>
  <c r="AD849" i="18" s="1"/>
  <c r="AB853" i="18"/>
  <c r="AC853" i="18" s="1"/>
  <c r="AD853" i="18" s="1"/>
  <c r="AB857" i="18"/>
  <c r="AC857" i="18" s="1"/>
  <c r="AD857" i="18" s="1"/>
  <c r="AB861" i="18"/>
  <c r="AC861" i="18" s="1"/>
  <c r="AD861" i="18" s="1"/>
  <c r="AB865" i="18"/>
  <c r="AC865" i="18" s="1"/>
  <c r="AD865" i="18" s="1"/>
  <c r="AB869" i="18"/>
  <c r="AC869" i="18" s="1"/>
  <c r="AD869" i="18" s="1"/>
  <c r="AB873" i="18"/>
  <c r="AC873" i="18" s="1"/>
  <c r="AD873" i="18" s="1"/>
  <c r="AB877" i="18"/>
  <c r="AC877" i="18" s="1"/>
  <c r="AD877" i="18" s="1"/>
  <c r="AB881" i="18"/>
  <c r="AC881" i="18" s="1"/>
  <c r="AD881" i="18" s="1"/>
  <c r="AB885" i="18"/>
  <c r="AC885" i="18" s="1"/>
  <c r="AD885" i="18" s="1"/>
  <c r="AB889" i="18"/>
  <c r="AC889" i="18" s="1"/>
  <c r="AD889" i="18" s="1"/>
  <c r="AB893" i="18"/>
  <c r="AC893" i="18" s="1"/>
  <c r="AD893" i="18" s="1"/>
  <c r="AB897" i="18"/>
  <c r="AC897" i="18" s="1"/>
  <c r="AD897" i="18" s="1"/>
  <c r="AB901" i="18"/>
  <c r="AC901" i="18" s="1"/>
  <c r="AD901" i="18" s="1"/>
  <c r="AB905" i="18"/>
  <c r="AC905" i="18" s="1"/>
  <c r="AD905" i="18" s="1"/>
  <c r="AB909" i="18"/>
  <c r="AC909" i="18" s="1"/>
  <c r="AD909" i="18" s="1"/>
  <c r="AB913" i="18"/>
  <c r="AC913" i="18" s="1"/>
  <c r="AD913" i="18" s="1"/>
  <c r="AB917" i="18"/>
  <c r="AC917" i="18" s="1"/>
  <c r="AD917" i="18" s="1"/>
  <c r="AB921" i="18"/>
  <c r="AC921" i="18" s="1"/>
  <c r="AD921" i="18" s="1"/>
  <c r="AB925" i="18"/>
  <c r="AC925" i="18" s="1"/>
  <c r="AD925" i="18" s="1"/>
  <c r="AB929" i="18"/>
  <c r="AC929" i="18" s="1"/>
  <c r="AD929" i="18" s="1"/>
  <c r="AB933" i="18"/>
  <c r="AC933" i="18" s="1"/>
  <c r="AD933" i="18" s="1"/>
  <c r="AB937" i="18"/>
  <c r="AC937" i="18" s="1"/>
  <c r="AD937" i="18" s="1"/>
  <c r="AB941" i="18"/>
  <c r="AC941" i="18" s="1"/>
  <c r="AD941" i="18" s="1"/>
  <c r="AB945" i="18"/>
  <c r="AC945" i="18" s="1"/>
  <c r="AD945" i="18" s="1"/>
  <c r="AB949" i="18"/>
  <c r="AC949" i="18" s="1"/>
  <c r="AD949" i="18" s="1"/>
  <c r="AB953" i="18"/>
  <c r="AC953" i="18" s="1"/>
  <c r="AD953" i="18" s="1"/>
  <c r="AB776" i="18"/>
  <c r="AC776" i="18" s="1"/>
  <c r="AD776" i="18" s="1"/>
  <c r="AB780" i="18"/>
  <c r="AC780" i="18" s="1"/>
  <c r="AD780" i="18" s="1"/>
  <c r="AB784" i="18"/>
  <c r="AC784" i="18" s="1"/>
  <c r="AD784" i="18" s="1"/>
  <c r="AB788" i="18"/>
  <c r="AC788" i="18" s="1"/>
  <c r="AD788" i="18" s="1"/>
  <c r="AB792" i="18"/>
  <c r="AC792" i="18" s="1"/>
  <c r="AD792" i="18" s="1"/>
  <c r="AB796" i="18"/>
  <c r="AC796" i="18" s="1"/>
  <c r="AD796" i="18" s="1"/>
  <c r="AB800" i="18"/>
  <c r="AC800" i="18" s="1"/>
  <c r="AD800" i="18" s="1"/>
  <c r="AB804" i="18"/>
  <c r="AC804" i="18" s="1"/>
  <c r="AD804" i="18" s="1"/>
  <c r="AB808" i="18"/>
  <c r="AC808" i="18" s="1"/>
  <c r="AD808" i="18" s="1"/>
  <c r="AB812" i="18"/>
  <c r="AC812" i="18" s="1"/>
  <c r="AD812" i="18" s="1"/>
  <c r="AB816" i="18"/>
  <c r="AC816" i="18" s="1"/>
  <c r="AD816" i="18" s="1"/>
  <c r="AB820" i="18"/>
  <c r="AC820" i="18" s="1"/>
  <c r="AD820" i="18" s="1"/>
  <c r="AB824" i="18"/>
  <c r="AC824" i="18" s="1"/>
  <c r="AD824" i="18" s="1"/>
  <c r="AB828" i="18"/>
  <c r="AC828" i="18" s="1"/>
  <c r="AD828" i="18" s="1"/>
  <c r="AB832" i="18"/>
  <c r="AC832" i="18" s="1"/>
  <c r="AD832" i="18" s="1"/>
  <c r="AB836" i="18"/>
  <c r="AC836" i="18" s="1"/>
  <c r="AD836" i="18" s="1"/>
  <c r="AB840" i="18"/>
  <c r="AC840" i="18" s="1"/>
  <c r="AD840" i="18" s="1"/>
  <c r="AB844" i="18"/>
  <c r="AC844" i="18" s="1"/>
  <c r="AD844" i="18" s="1"/>
  <c r="AB848" i="18"/>
  <c r="AC848" i="18" s="1"/>
  <c r="AD848" i="18" s="1"/>
  <c r="AB852" i="18"/>
  <c r="AC852" i="18" s="1"/>
  <c r="AD852" i="18" s="1"/>
  <c r="AB856" i="18"/>
  <c r="AC856" i="18" s="1"/>
  <c r="AD856" i="18" s="1"/>
  <c r="AB860" i="18"/>
  <c r="AC860" i="18" s="1"/>
  <c r="AD860" i="18" s="1"/>
  <c r="AB864" i="18"/>
  <c r="AC864" i="18" s="1"/>
  <c r="AD864" i="18" s="1"/>
  <c r="AB868" i="18"/>
  <c r="AC868" i="18" s="1"/>
  <c r="AD868" i="18" s="1"/>
  <c r="AB872" i="18"/>
  <c r="AC872" i="18" s="1"/>
  <c r="AD872" i="18" s="1"/>
  <c r="AB876" i="18"/>
  <c r="AC876" i="18" s="1"/>
  <c r="AD876" i="18" s="1"/>
  <c r="AB880" i="18"/>
  <c r="AC880" i="18" s="1"/>
  <c r="AD880" i="18" s="1"/>
  <c r="AB884" i="18"/>
  <c r="AC884" i="18" s="1"/>
  <c r="AD884" i="18" s="1"/>
  <c r="AB888" i="18"/>
  <c r="AC888" i="18" s="1"/>
  <c r="AD888" i="18" s="1"/>
  <c r="AB892" i="18"/>
  <c r="AC892" i="18" s="1"/>
  <c r="AD892" i="18" s="1"/>
  <c r="AB896" i="18"/>
  <c r="AC896" i="18" s="1"/>
  <c r="AD896" i="18" s="1"/>
  <c r="AB900" i="18"/>
  <c r="AC900" i="18" s="1"/>
  <c r="AD900" i="18" s="1"/>
  <c r="AB904" i="18"/>
  <c r="AC904" i="18" s="1"/>
  <c r="AD904" i="18" s="1"/>
  <c r="AB908" i="18"/>
  <c r="AC908" i="18" s="1"/>
  <c r="AD908" i="18" s="1"/>
  <c r="AB912" i="18"/>
  <c r="AC912" i="18" s="1"/>
  <c r="AD912" i="18" s="1"/>
  <c r="AB916" i="18"/>
  <c r="AC916" i="18" s="1"/>
  <c r="AD916" i="18" s="1"/>
  <c r="AB920" i="18"/>
  <c r="AC920" i="18" s="1"/>
  <c r="AD920" i="18" s="1"/>
  <c r="AB924" i="18"/>
  <c r="AC924" i="18" s="1"/>
  <c r="AD924" i="18" s="1"/>
  <c r="AB928" i="18"/>
  <c r="AC928" i="18" s="1"/>
  <c r="AD928" i="18" s="1"/>
  <c r="AB932" i="18"/>
  <c r="AC932" i="18" s="1"/>
  <c r="AD932" i="18" s="1"/>
  <c r="AB936" i="18"/>
  <c r="AC936" i="18" s="1"/>
  <c r="AD936" i="18" s="1"/>
  <c r="AB940" i="18"/>
  <c r="AC940" i="18" s="1"/>
  <c r="AD940" i="18" s="1"/>
  <c r="AB944" i="18"/>
  <c r="AC944" i="18" s="1"/>
  <c r="AD944" i="18" s="1"/>
  <c r="AB948" i="18"/>
  <c r="AC948" i="18" s="1"/>
  <c r="AD948" i="18" s="1"/>
  <c r="AB952" i="18"/>
  <c r="AC952" i="18" s="1"/>
  <c r="AD952" i="18" s="1"/>
  <c r="AB956" i="18"/>
  <c r="AC956" i="18" s="1"/>
  <c r="AD956" i="18" s="1"/>
  <c r="AG202" i="18" l="1"/>
  <c r="AG194" i="18"/>
  <c r="AG186" i="18"/>
  <c r="AG216" i="18"/>
  <c r="AG178" i="18"/>
  <c r="AG215" i="18"/>
  <c r="AG199" i="18"/>
  <c r="AG183" i="18"/>
  <c r="AG167" i="18"/>
  <c r="AG151" i="18"/>
  <c r="AG188" i="18"/>
  <c r="AG172" i="18"/>
  <c r="AG156" i="18"/>
  <c r="AG145" i="18"/>
  <c r="AG137" i="18"/>
  <c r="AG129" i="18"/>
  <c r="AG121" i="18"/>
  <c r="AG113" i="18"/>
  <c r="AG169" i="18"/>
  <c r="AG153" i="18"/>
  <c r="AG162" i="18"/>
  <c r="AG135" i="18"/>
  <c r="AG119" i="18"/>
  <c r="AG140" i="18"/>
  <c r="AG124" i="18"/>
  <c r="AG213" i="18"/>
  <c r="AG201" i="18"/>
  <c r="AG193" i="18"/>
  <c r="AG185" i="18"/>
  <c r="AG212" i="18"/>
  <c r="AG214" i="18"/>
  <c r="AG211" i="18"/>
  <c r="AG195" i="18"/>
  <c r="AG179" i="18"/>
  <c r="AG163" i="18"/>
  <c r="AG200" i="18"/>
  <c r="AG184" i="18"/>
  <c r="AG168" i="18"/>
  <c r="AG152" i="18"/>
  <c r="AG142" i="18"/>
  <c r="AG134" i="18"/>
  <c r="AG126" i="18"/>
  <c r="AG118" i="18"/>
  <c r="AG165" i="18"/>
  <c r="AG174" i="18"/>
  <c r="AG158" i="18"/>
  <c r="AG147" i="18"/>
  <c r="AG131" i="18"/>
  <c r="AG115" i="18"/>
  <c r="AG136" i="18"/>
  <c r="AG120" i="18"/>
  <c r="AG210" i="18"/>
  <c r="AG198" i="18"/>
  <c r="AG190" i="18"/>
  <c r="AG182" i="18"/>
  <c r="AG204" i="18"/>
  <c r="AG209" i="18"/>
  <c r="AG217" i="18"/>
  <c r="AG207" i="18"/>
  <c r="AG191" i="18"/>
  <c r="AG175" i="18"/>
  <c r="AG159" i="18"/>
  <c r="AG196" i="18"/>
  <c r="AG180" i="18"/>
  <c r="AG164" i="18"/>
  <c r="AG149" i="18"/>
  <c r="AG141" i="18"/>
  <c r="AG133" i="18"/>
  <c r="AG125" i="18"/>
  <c r="AG117" i="18"/>
  <c r="AG177" i="18"/>
  <c r="AG161" i="18"/>
  <c r="AG170" i="18"/>
  <c r="AG154" i="18"/>
  <c r="AG143" i="18"/>
  <c r="AG127" i="18"/>
  <c r="AG111" i="18"/>
  <c r="AG148" i="18"/>
  <c r="AG132" i="18"/>
  <c r="AG116" i="18"/>
  <c r="AG205" i="18"/>
  <c r="AG197" i="18"/>
  <c r="AG189" i="18"/>
  <c r="AG181" i="18"/>
  <c r="AG206" i="18"/>
  <c r="AG208" i="18"/>
  <c r="AG203" i="18"/>
  <c r="AG187" i="18"/>
  <c r="AG171" i="18"/>
  <c r="AG155" i="18"/>
  <c r="AG192" i="18"/>
  <c r="AG176" i="18"/>
  <c r="AG160" i="18"/>
  <c r="AG146" i="18"/>
  <c r="AG138" i="18"/>
  <c r="AG130" i="18"/>
  <c r="AG122" i="18"/>
  <c r="AG114" i="18"/>
  <c r="AG173" i="18"/>
  <c r="AG157" i="18"/>
  <c r="AG166" i="18"/>
  <c r="AG150" i="18"/>
  <c r="AG139" i="18"/>
  <c r="AG123" i="18"/>
  <c r="AG144" i="18"/>
  <c r="AG128" i="18"/>
  <c r="AG112" i="18"/>
  <c r="AG110" i="18" l="1"/>
  <c r="AE904" i="18" l="1"/>
  <c r="AE953" i="18"/>
  <c r="AE928" i="18"/>
  <c r="AE864" i="18"/>
  <c r="AE800" i="18"/>
  <c r="AE917" i="18"/>
  <c r="AE853" i="18"/>
  <c r="AE789" i="18"/>
  <c r="AE906" i="18"/>
  <c r="AE842" i="18"/>
  <c r="AE778" i="18"/>
  <c r="AE952" i="18"/>
  <c r="AE900" i="18"/>
  <c r="AE940" i="18"/>
  <c r="AE876" i="18"/>
  <c r="AE812" i="18"/>
  <c r="AE929" i="18"/>
  <c r="AE865" i="18"/>
  <c r="AE801" i="18"/>
  <c r="AE918" i="18"/>
  <c r="AE854" i="18"/>
  <c r="AE790" i="18"/>
  <c r="AE907" i="18"/>
  <c r="AE824" i="18"/>
  <c r="AE941" i="18"/>
  <c r="AE877" i="18"/>
  <c r="AE813" i="18"/>
  <c r="AE930" i="18"/>
  <c r="AE866" i="18"/>
  <c r="AE802" i="18"/>
  <c r="AE919" i="18"/>
  <c r="AE855" i="18"/>
  <c r="AE791" i="18"/>
  <c r="AE726" i="18"/>
  <c r="AE856" i="18"/>
  <c r="AE788" i="18"/>
  <c r="AE857" i="18"/>
  <c r="AE793" i="18"/>
  <c r="AE910" i="18"/>
  <c r="AE846" i="18"/>
  <c r="AE782" i="18"/>
  <c r="AE899" i="18"/>
  <c r="AE835" i="18"/>
  <c r="AE770" i="18"/>
  <c r="AE706" i="18"/>
  <c r="AE863" i="18"/>
  <c r="AE799" i="18"/>
  <c r="AE734" i="18"/>
  <c r="AE670" i="18"/>
  <c r="AE775" i="18"/>
  <c r="AE711" i="18"/>
  <c r="AE647" i="18"/>
  <c r="AE748" i="18"/>
  <c r="AE684" i="18"/>
  <c r="AE620" i="18"/>
  <c r="AE725" i="18"/>
  <c r="AE661" i="18"/>
  <c r="AE597" i="18"/>
  <c r="AE533" i="18"/>
  <c r="AE469" i="18"/>
  <c r="AE578" i="18"/>
  <c r="AE514" i="18"/>
  <c r="AE450" i="18"/>
  <c r="AE559" i="18"/>
  <c r="AE495" i="18"/>
  <c r="AE600" i="18"/>
  <c r="AE536" i="18"/>
  <c r="AE472" i="18"/>
  <c r="AE405" i="18"/>
  <c r="AE341" i="18"/>
  <c r="AE277" i="18"/>
  <c r="AE378" i="18"/>
  <c r="AE314" i="18"/>
  <c r="AE423" i="18"/>
  <c r="AE359" i="18"/>
  <c r="AE295" i="18"/>
  <c r="AE400" i="18"/>
  <c r="AE336" i="18"/>
  <c r="AE272" i="18"/>
  <c r="AE235" i="18"/>
  <c r="AE232" i="18"/>
  <c r="AE178" i="18"/>
  <c r="AE109" i="18"/>
  <c r="AE119" i="18"/>
  <c r="AE92" i="18"/>
  <c r="AE71" i="18"/>
  <c r="AE7" i="18"/>
  <c r="AE28" i="18"/>
  <c r="AE45" i="18"/>
  <c r="AE62" i="18"/>
  <c r="AE875" i="18"/>
  <c r="AE811" i="18"/>
  <c r="AE746" i="18"/>
  <c r="AE682" i="18"/>
  <c r="AE618" i="18"/>
  <c r="AE723" i="18"/>
  <c r="AE659" i="18"/>
  <c r="AE760" i="18"/>
  <c r="AE696" i="18"/>
  <c r="AE632" i="18"/>
  <c r="AE737" i="18"/>
  <c r="AE673" i="18"/>
  <c r="AE609" i="18"/>
  <c r="AE545" i="18"/>
  <c r="AE481" i="18"/>
  <c r="AE590" i="18"/>
  <c r="AE526" i="18"/>
  <c r="AE462" i="18"/>
  <c r="AE571" i="18"/>
  <c r="AE507" i="18"/>
  <c r="AE443" i="18"/>
  <c r="AE548" i="18"/>
  <c r="AE484" i="18"/>
  <c r="AE417" i="18"/>
  <c r="AE353" i="18"/>
  <c r="AE289" i="18"/>
  <c r="AE390" i="18"/>
  <c r="AE326" i="18"/>
  <c r="AE435" i="18"/>
  <c r="AE371" i="18"/>
  <c r="AE307" i="18"/>
  <c r="AE412" i="18"/>
  <c r="AE348" i="18"/>
  <c r="AE284" i="18"/>
  <c r="AE263" i="18"/>
  <c r="AE212" i="18"/>
  <c r="AE237" i="18"/>
  <c r="AE184" i="18"/>
  <c r="AE158" i="18"/>
  <c r="AE99" i="18"/>
  <c r="AE120" i="18"/>
  <c r="AE93" i="18"/>
  <c r="AE51" i="18"/>
  <c r="AE72" i="18"/>
  <c r="AE8" i="18"/>
  <c r="AE25" i="18"/>
  <c r="AE42" i="18"/>
  <c r="AE662" i="18"/>
  <c r="AE767" i="18"/>
  <c r="AE703" i="18"/>
  <c r="AE639" i="18"/>
  <c r="AE740" i="18"/>
  <c r="AE676" i="18"/>
  <c r="AE612" i="18"/>
  <c r="AE717" i="18"/>
  <c r="AE653" i="18"/>
  <c r="AE589" i="18"/>
  <c r="AE525" i="18"/>
  <c r="AE461" i="18"/>
  <c r="AE570" i="18"/>
  <c r="AE506" i="18"/>
  <c r="AE442" i="18"/>
  <c r="AE551" i="18"/>
  <c r="AE487" i="18"/>
  <c r="AE592" i="18"/>
  <c r="AE528" i="18"/>
  <c r="AE464" i="18"/>
  <c r="AE397" i="18"/>
  <c r="AE333" i="18"/>
  <c r="AE434" i="18"/>
  <c r="AE370" i="18"/>
  <c r="AE306" i="18"/>
  <c r="AE415" i="18"/>
  <c r="AE351" i="18"/>
  <c r="AE287" i="18"/>
  <c r="AE392" i="18"/>
  <c r="AE328" i="18"/>
  <c r="AE258" i="18"/>
  <c r="AE210" i="18"/>
  <c r="AE190" i="18"/>
  <c r="AE243" i="18"/>
  <c r="AE256" i="18"/>
  <c r="AE209" i="18"/>
  <c r="AE217" i="18"/>
  <c r="AE180" i="18"/>
  <c r="AE154" i="18"/>
  <c r="AE95" i="18"/>
  <c r="AE105" i="18"/>
  <c r="AE63" i="18"/>
  <c r="AE84" i="18"/>
  <c r="AE20" i="18"/>
  <c r="AE37" i="18"/>
  <c r="AE54" i="18"/>
  <c r="AE674" i="18"/>
  <c r="AE610" i="18"/>
  <c r="AE715" i="18"/>
  <c r="AE651" i="18"/>
  <c r="AE752" i="18"/>
  <c r="AE688" i="18"/>
  <c r="AE624" i="18"/>
  <c r="AE729" i="18"/>
  <c r="AE665" i="18"/>
  <c r="AE601" i="18"/>
  <c r="AE537" i="18"/>
  <c r="AE473" i="18"/>
  <c r="AE518" i="18"/>
  <c r="AE454" i="18"/>
  <c r="AE499" i="18"/>
  <c r="AE540" i="18"/>
  <c r="AE409" i="18"/>
  <c r="AE281" i="18"/>
  <c r="AE318" i="18"/>
  <c r="AE363" i="18"/>
  <c r="AE404" i="18"/>
  <c r="AE276" i="18"/>
  <c r="AE150" i="18"/>
  <c r="AE106" i="18"/>
  <c r="AE81" i="18"/>
  <c r="AE916" i="18"/>
  <c r="AE937" i="18"/>
  <c r="AE912" i="18"/>
  <c r="AE848" i="18"/>
  <c r="AE784" i="18"/>
  <c r="AE901" i="18"/>
  <c r="AE837" i="18"/>
  <c r="AE954" i="18"/>
  <c r="AE890" i="18"/>
  <c r="AE826" i="18"/>
  <c r="AE943" i="18"/>
  <c r="AE888" i="18"/>
  <c r="AE852" i="18"/>
  <c r="AE924" i="18"/>
  <c r="AE860" i="18"/>
  <c r="AE796" i="18"/>
  <c r="AE913" i="18"/>
  <c r="AE849" i="18"/>
  <c r="AE785" i="18"/>
  <c r="AE902" i="18"/>
  <c r="AE838" i="18"/>
  <c r="AE955" i="18"/>
  <c r="AE891" i="18"/>
  <c r="AE808" i="18"/>
  <c r="AE925" i="18"/>
  <c r="AE861" i="18"/>
  <c r="AE797" i="18"/>
  <c r="AE914" i="18"/>
  <c r="AE850" i="18"/>
  <c r="AE786" i="18"/>
  <c r="AE903" i="18"/>
  <c r="AE839" i="18"/>
  <c r="AE774" i="18"/>
  <c r="AE710" i="18"/>
  <c r="AE948" i="18"/>
  <c r="AE921" i="18"/>
  <c r="AE841" i="18"/>
  <c r="AE777" i="18"/>
  <c r="AE894" i="18"/>
  <c r="AE830" i="18"/>
  <c r="AE947" i="18"/>
  <c r="AE883" i="18"/>
  <c r="AE819" i="18"/>
  <c r="AE754" i="18"/>
  <c r="AE690" i="18"/>
  <c r="AE847" i="18"/>
  <c r="AE783" i="18"/>
  <c r="AE718" i="18"/>
  <c r="AE654" i="18"/>
  <c r="AE759" i="18"/>
  <c r="AE695" i="18"/>
  <c r="AE631" i="18"/>
  <c r="AE732" i="18"/>
  <c r="AE668" i="18"/>
  <c r="AE773" i="18"/>
  <c r="AE709" i="18"/>
  <c r="AE645" i="18"/>
  <c r="AE581" i="18"/>
  <c r="AE517" i="18"/>
  <c r="AE453" i="18"/>
  <c r="AE562" i="18"/>
  <c r="AE498" i="18"/>
  <c r="AE607" i="18"/>
  <c r="AE543" i="18"/>
  <c r="AE479" i="18"/>
  <c r="AE584" i="18"/>
  <c r="AE520" i="18"/>
  <c r="AE456" i="18"/>
  <c r="AE389" i="18"/>
  <c r="AE325" i="18"/>
  <c r="AE426" i="18"/>
  <c r="AE362" i="18"/>
  <c r="AE298" i="18"/>
  <c r="AE407" i="18"/>
  <c r="AE343" i="18"/>
  <c r="AE279" i="18"/>
  <c r="AE384" i="18"/>
  <c r="AE320" i="18"/>
  <c r="AE250" i="18"/>
  <c r="AE202" i="18"/>
  <c r="AE186" i="18"/>
  <c r="AE219" i="18"/>
  <c r="AE257" i="18"/>
  <c r="AE215" i="18"/>
  <c r="AE183" i="18"/>
  <c r="AE151" i="18"/>
  <c r="AE172" i="18"/>
  <c r="AE145" i="18"/>
  <c r="AE129" i="18"/>
  <c r="AE113" i="18"/>
  <c r="AE153" i="18"/>
  <c r="AE103" i="18"/>
  <c r="AE124" i="18"/>
  <c r="AE97" i="18"/>
  <c r="AE55" i="18"/>
  <c r="AE76" i="18"/>
  <c r="AE12" i="18"/>
  <c r="AE29" i="18"/>
  <c r="AE46" i="18"/>
  <c r="AE859" i="18"/>
  <c r="AE795" i="18"/>
  <c r="AE730" i="18"/>
  <c r="AE666" i="18"/>
  <c r="AE771" i="18"/>
  <c r="AE707" i="18"/>
  <c r="AE643" i="18"/>
  <c r="AE744" i="18"/>
  <c r="AE680" i="18"/>
  <c r="AE616" i="18"/>
  <c r="AE721" i="18"/>
  <c r="AE657" i="18"/>
  <c r="AE593" i="18"/>
  <c r="AE529" i="18"/>
  <c r="AE465" i="18"/>
  <c r="AE574" i="18"/>
  <c r="AE510" i="18"/>
  <c r="AE446" i="18"/>
  <c r="AE555" i="18"/>
  <c r="AE491" i="18"/>
  <c r="AE596" i="18"/>
  <c r="AE532" i="18"/>
  <c r="AE468" i="18"/>
  <c r="AE401" i="18"/>
  <c r="AE337" i="18"/>
  <c r="AE273" i="18"/>
  <c r="AE374" i="18"/>
  <c r="AE310" i="18"/>
  <c r="AE419" i="18"/>
  <c r="AE355" i="18"/>
  <c r="AE291" i="18"/>
  <c r="AE396" i="18"/>
  <c r="AE332" i="18"/>
  <c r="AE266" i="18"/>
  <c r="AE213" i="18"/>
  <c r="AE193" i="18"/>
  <c r="AE247" i="18"/>
  <c r="AE260" i="18"/>
  <c r="AE214" i="18"/>
  <c r="AE221" i="18"/>
  <c r="AE195" i="18"/>
  <c r="AE163" i="18"/>
  <c r="AE152" i="18"/>
  <c r="AE134" i="18"/>
  <c r="AE118" i="18"/>
  <c r="AE165" i="18"/>
  <c r="AE131" i="18"/>
  <c r="AE85" i="18"/>
  <c r="AE98" i="18"/>
  <c r="AE35" i="18"/>
  <c r="AE56" i="18"/>
  <c r="AE73" i="18"/>
  <c r="AE9" i="18"/>
  <c r="AE26" i="18"/>
  <c r="AE646" i="18"/>
  <c r="AE751" i="18"/>
  <c r="AE687" i="18"/>
  <c r="AE623" i="18"/>
  <c r="AE724" i="18"/>
  <c r="AE660" i="18"/>
  <c r="AE765" i="18"/>
  <c r="AE701" i="18"/>
  <c r="AE637" i="18"/>
  <c r="AE573" i="18"/>
  <c r="AE509" i="18"/>
  <c r="AE445" i="18"/>
  <c r="AE554" i="18"/>
  <c r="AE490" i="18"/>
  <c r="AE599" i="18"/>
  <c r="AE535" i="18"/>
  <c r="AE471" i="18"/>
  <c r="AE576" i="18"/>
  <c r="AE512" i="18"/>
  <c r="AE448" i="18"/>
  <c r="AE381" i="18"/>
  <c r="AE317" i="18"/>
  <c r="AE418" i="18"/>
  <c r="AE354" i="18"/>
  <c r="AE290" i="18"/>
  <c r="AE399" i="18"/>
  <c r="AE335" i="18"/>
  <c r="AE271" i="18"/>
  <c r="AE376" i="18"/>
  <c r="AE312" i="18"/>
  <c r="AE242" i="18"/>
  <c r="AE227" i="18"/>
  <c r="AE240" i="18"/>
  <c r="AE265" i="18"/>
  <c r="AE191" i="18"/>
  <c r="AE159" i="18"/>
  <c r="AE149" i="18"/>
  <c r="AE133" i="18"/>
  <c r="AE117" i="18"/>
  <c r="AE161" i="18"/>
  <c r="AE127" i="18"/>
  <c r="AE148" i="18"/>
  <c r="AE116" i="18"/>
  <c r="AE89" i="18"/>
  <c r="AE47" i="18"/>
  <c r="AE68" i="18"/>
  <c r="AE4" i="18"/>
  <c r="AE21" i="18"/>
  <c r="AE38" i="18"/>
  <c r="AE658" i="18"/>
  <c r="AE763" i="18"/>
  <c r="AE699" i="18"/>
  <c r="AE635" i="18"/>
  <c r="AE736" i="18"/>
  <c r="AE672" i="18"/>
  <c r="AE608" i="18"/>
  <c r="AE713" i="18"/>
  <c r="AE649" i="18"/>
  <c r="AE585" i="18"/>
  <c r="AE521" i="18"/>
  <c r="AE457" i="18"/>
  <c r="AE566" i="18"/>
  <c r="AE502" i="18"/>
  <c r="AE438" i="18"/>
  <c r="AE547" i="18"/>
  <c r="AE483" i="18"/>
  <c r="AE588" i="18"/>
  <c r="AE524" i="18"/>
  <c r="AE460" i="18"/>
  <c r="AE393" i="18"/>
  <c r="AE329" i="18"/>
  <c r="AE430" i="18"/>
  <c r="AE366" i="18"/>
  <c r="AE302" i="18"/>
  <c r="AE411" i="18"/>
  <c r="AE347" i="18"/>
  <c r="AE283" i="18"/>
  <c r="AE388" i="18"/>
  <c r="AE324" i="18"/>
  <c r="AE254" i="18"/>
  <c r="AE205" i="18"/>
  <c r="AE189" i="18"/>
  <c r="AE239" i="18"/>
  <c r="AE236" i="18"/>
  <c r="AE261" i="18"/>
  <c r="AE208" i="18"/>
  <c r="AE187" i="18"/>
  <c r="AE155" i="18"/>
  <c r="AE176" i="18"/>
  <c r="AE146" i="18"/>
  <c r="AE130" i="18"/>
  <c r="AE114" i="18"/>
  <c r="AE157" i="18"/>
  <c r="AE123" i="18"/>
  <c r="AE90" i="18"/>
  <c r="AE27" i="18"/>
  <c r="AE48" i="18"/>
  <c r="AE65" i="18"/>
  <c r="AE82" i="18"/>
  <c r="AE18" i="18"/>
  <c r="AE444" i="18"/>
  <c r="AE350" i="18"/>
  <c r="AE395" i="18"/>
  <c r="AE436" i="18"/>
  <c r="AE308" i="18"/>
  <c r="AE223" i="18"/>
  <c r="AE245" i="18"/>
  <c r="AE107" i="18"/>
  <c r="AE128" i="18"/>
  <c r="AE75" i="18"/>
  <c r="AE32" i="18"/>
  <c r="AE66" i="18"/>
  <c r="AE255" i="18"/>
  <c r="AE206" i="18"/>
  <c r="AE112" i="18"/>
  <c r="AE43" i="18"/>
  <c r="AE17" i="18"/>
  <c r="AE868" i="18"/>
  <c r="AE889" i="18"/>
  <c r="AE896" i="18"/>
  <c r="AE832" i="18"/>
  <c r="AE949" i="18"/>
  <c r="AE885" i="18"/>
  <c r="AE821" i="18"/>
  <c r="AE938" i="18"/>
  <c r="AE874" i="18"/>
  <c r="AE810" i="18"/>
  <c r="AE927" i="18"/>
  <c r="AE840" i="18"/>
  <c r="AE804" i="18"/>
  <c r="AE908" i="18"/>
  <c r="AE844" i="18"/>
  <c r="AE780" i="18"/>
  <c r="AE897" i="18"/>
  <c r="AE833" i="18"/>
  <c r="AE950" i="18"/>
  <c r="AE886" i="18"/>
  <c r="AE822" i="18"/>
  <c r="AE939" i="18"/>
  <c r="AE920" i="18"/>
  <c r="AE792" i="18"/>
  <c r="AE909" i="18"/>
  <c r="AE845" i="18"/>
  <c r="AE781" i="18"/>
  <c r="AE898" i="18"/>
  <c r="AE834" i="18"/>
  <c r="AE951" i="18"/>
  <c r="AE887" i="18"/>
  <c r="AE823" i="18"/>
  <c r="AE758" i="18"/>
  <c r="AE694" i="18"/>
  <c r="AE884" i="18"/>
  <c r="AE905" i="18"/>
  <c r="AE825" i="18"/>
  <c r="AE942" i="18"/>
  <c r="AE878" i="18"/>
  <c r="AE814" i="18"/>
  <c r="AE931" i="18"/>
  <c r="AE867" i="18"/>
  <c r="AE803" i="18"/>
  <c r="AE738" i="18"/>
  <c r="AE895" i="18"/>
  <c r="AE831" i="18"/>
  <c r="AE766" i="18"/>
  <c r="AE702" i="18"/>
  <c r="AE638" i="18"/>
  <c r="AE743" i="18"/>
  <c r="AE679" i="18"/>
  <c r="AE615" i="18"/>
  <c r="AE716" i="18"/>
  <c r="AE652" i="18"/>
  <c r="AE757" i="18"/>
  <c r="AE693" i="18"/>
  <c r="AE629" i="18"/>
  <c r="AE565" i="18"/>
  <c r="AE501" i="18"/>
  <c r="AE437" i="18"/>
  <c r="AE546" i="18"/>
  <c r="AE482" i="18"/>
  <c r="AE591" i="18"/>
  <c r="AE527" i="18"/>
  <c r="AE463" i="18"/>
  <c r="AE568" i="18"/>
  <c r="AE504" i="18"/>
  <c r="AE440" i="18"/>
  <c r="AE373" i="18"/>
  <c r="AE309" i="18"/>
  <c r="AE410" i="18"/>
  <c r="AE346" i="18"/>
  <c r="AE282" i="18"/>
  <c r="AE391" i="18"/>
  <c r="AE327" i="18"/>
  <c r="AE432" i="18"/>
  <c r="AE368" i="18"/>
  <c r="AE304" i="18"/>
  <c r="AE234" i="18"/>
  <c r="AE267" i="18"/>
  <c r="AE264" i="18"/>
  <c r="AE216" i="18"/>
  <c r="AE241" i="18"/>
  <c r="AE188" i="18"/>
  <c r="AE162" i="18"/>
  <c r="AE135" i="18"/>
  <c r="AE87" i="18"/>
  <c r="AE102" i="18"/>
  <c r="AE39" i="18"/>
  <c r="AE60" i="18"/>
  <c r="AE77" i="18"/>
  <c r="AE13" i="18"/>
  <c r="AE30" i="18"/>
  <c r="AE843" i="18"/>
  <c r="AE779" i="18"/>
  <c r="AE714" i="18"/>
  <c r="AE650" i="18"/>
  <c r="AE755" i="18"/>
  <c r="AE691" i="18"/>
  <c r="AE627" i="18"/>
  <c r="AE728" i="18"/>
  <c r="AE664" i="18"/>
  <c r="AE769" i="18"/>
  <c r="AE705" i="18"/>
  <c r="AE641" i="18"/>
  <c r="AE577" i="18"/>
  <c r="AE513" i="18"/>
  <c r="AE449" i="18"/>
  <c r="AE558" i="18"/>
  <c r="AE494" i="18"/>
  <c r="AE603" i="18"/>
  <c r="AE539" i="18"/>
  <c r="AE475" i="18"/>
  <c r="AE580" i="18"/>
  <c r="AE516" i="18"/>
  <c r="AE452" i="18"/>
  <c r="AE385" i="18"/>
  <c r="AE321" i="18"/>
  <c r="AE422" i="18"/>
  <c r="AE358" i="18"/>
  <c r="AE294" i="18"/>
  <c r="AE403" i="18"/>
  <c r="AE339" i="18"/>
  <c r="AE275" i="18"/>
  <c r="AE380" i="18"/>
  <c r="AE316" i="18"/>
  <c r="AE246" i="18"/>
  <c r="AE231" i="18"/>
  <c r="AE244" i="18"/>
  <c r="AE269" i="18"/>
  <c r="AE211" i="18"/>
  <c r="AE200" i="18"/>
  <c r="AE136" i="18"/>
  <c r="AE104" i="18"/>
  <c r="AE83" i="18"/>
  <c r="AE19" i="18"/>
  <c r="AE40" i="18"/>
  <c r="AE57" i="18"/>
  <c r="AE74" i="18"/>
  <c r="AE10" i="18"/>
  <c r="AE630" i="18"/>
  <c r="AE735" i="18"/>
  <c r="AE671" i="18"/>
  <c r="AE772" i="18"/>
  <c r="AE708" i="18"/>
  <c r="AE644" i="18"/>
  <c r="AE749" i="18"/>
  <c r="AE685" i="18"/>
  <c r="AE621" i="18"/>
  <c r="AE557" i="18"/>
  <c r="AE493" i="18"/>
  <c r="AE602" i="18"/>
  <c r="AE538" i="18"/>
  <c r="AE474" i="18"/>
  <c r="AE583" i="18"/>
  <c r="AE519" i="18"/>
  <c r="AE455" i="18"/>
  <c r="AE560" i="18"/>
  <c r="AE496" i="18"/>
  <c r="AE429" i="18"/>
  <c r="AE365" i="18"/>
  <c r="AE301" i="18"/>
  <c r="AE402" i="18"/>
  <c r="AE338" i="18"/>
  <c r="AE274" i="18"/>
  <c r="AE383" i="18"/>
  <c r="AE319" i="18"/>
  <c r="AE424" i="18"/>
  <c r="AE360" i="18"/>
  <c r="AE296" i="18"/>
  <c r="AE226" i="18"/>
  <c r="AE198" i="18"/>
  <c r="AE182" i="18"/>
  <c r="AE224" i="18"/>
  <c r="AE249" i="18"/>
  <c r="AE207" i="18"/>
  <c r="AE196" i="18"/>
  <c r="AE177" i="18"/>
  <c r="AE170" i="18"/>
  <c r="AE94" i="18"/>
  <c r="AE31" i="18"/>
  <c r="AE52" i="18"/>
  <c r="AE69" i="18"/>
  <c r="AE5" i="18"/>
  <c r="AE22" i="18"/>
  <c r="AE642" i="18"/>
  <c r="AE747" i="18"/>
  <c r="AE683" i="18"/>
  <c r="AE619" i="18"/>
  <c r="AE720" i="18"/>
  <c r="AE656" i="18"/>
  <c r="AE761" i="18"/>
  <c r="AE697" i="18"/>
  <c r="AE633" i="18"/>
  <c r="AE569" i="18"/>
  <c r="AE505" i="18"/>
  <c r="AE441" i="18"/>
  <c r="AE550" i="18"/>
  <c r="AE486" i="18"/>
  <c r="AE595" i="18"/>
  <c r="AE531" i="18"/>
  <c r="AE467" i="18"/>
  <c r="AE572" i="18"/>
  <c r="AE508" i="18"/>
  <c r="AE377" i="18"/>
  <c r="AE313" i="18"/>
  <c r="AE414" i="18"/>
  <c r="AE286" i="18"/>
  <c r="AE331" i="18"/>
  <c r="AE372" i="18"/>
  <c r="AE238" i="18"/>
  <c r="AE220" i="18"/>
  <c r="AE203" i="18"/>
  <c r="AE192" i="18"/>
  <c r="AE166" i="18"/>
  <c r="AE96" i="18"/>
  <c r="AE11" i="18"/>
  <c r="AE49" i="18"/>
  <c r="AE2" i="18"/>
  <c r="AE252" i="18"/>
  <c r="AE144" i="18"/>
  <c r="AE64" i="18"/>
  <c r="AE34" i="18"/>
  <c r="AE820" i="18"/>
  <c r="AE944" i="18"/>
  <c r="AE880" i="18"/>
  <c r="AE816" i="18"/>
  <c r="AE933" i="18"/>
  <c r="AE869" i="18"/>
  <c r="AE805" i="18"/>
  <c r="AE922" i="18"/>
  <c r="AE858" i="18"/>
  <c r="AE794" i="18"/>
  <c r="AE911" i="18"/>
  <c r="AE932" i="18"/>
  <c r="AE956" i="18"/>
  <c r="AE892" i="18"/>
  <c r="AE828" i="18"/>
  <c r="AE945" i="18"/>
  <c r="AE881" i="18"/>
  <c r="AE817" i="18"/>
  <c r="AE934" i="18"/>
  <c r="AE870" i="18"/>
  <c r="AE806" i="18"/>
  <c r="AE923" i="18"/>
  <c r="AE872" i="18"/>
  <c r="AE776" i="18"/>
  <c r="AE893" i="18"/>
  <c r="AE829" i="18"/>
  <c r="AE946" i="18"/>
  <c r="AE882" i="18"/>
  <c r="AE818" i="18"/>
  <c r="AE935" i="18"/>
  <c r="AE871" i="18"/>
  <c r="AE807" i="18"/>
  <c r="AE742" i="18"/>
  <c r="AE936" i="18"/>
  <c r="AE836" i="18"/>
  <c r="AE873" i="18"/>
  <c r="AE809" i="18"/>
  <c r="AE926" i="18"/>
  <c r="AE862" i="18"/>
  <c r="AE798" i="18"/>
  <c r="AE915" i="18"/>
  <c r="AE851" i="18"/>
  <c r="AE787" i="18"/>
  <c r="AE722" i="18"/>
  <c r="AE879" i="18"/>
  <c r="AE815" i="18"/>
  <c r="AE750" i="18"/>
  <c r="AE686" i="18"/>
  <c r="AE622" i="18"/>
  <c r="AE727" i="18"/>
  <c r="AE663" i="18"/>
  <c r="AE764" i="18"/>
  <c r="AE700" i="18"/>
  <c r="AE636" i="18"/>
  <c r="AE741" i="18"/>
  <c r="AE677" i="18"/>
  <c r="AE613" i="18"/>
  <c r="AE549" i="18"/>
  <c r="AE485" i="18"/>
  <c r="AE594" i="18"/>
  <c r="AE530" i="18"/>
  <c r="AE466" i="18"/>
  <c r="AE575" i="18"/>
  <c r="AE511" i="18"/>
  <c r="AE447" i="18"/>
  <c r="AE552" i="18"/>
  <c r="AE488" i="18"/>
  <c r="AE421" i="18"/>
  <c r="AE357" i="18"/>
  <c r="AE293" i="18"/>
  <c r="AE394" i="18"/>
  <c r="AE330" i="18"/>
  <c r="AE262" i="18"/>
  <c r="AE375" i="18"/>
  <c r="AE311" i="18"/>
  <c r="AE416" i="18"/>
  <c r="AE352" i="18"/>
  <c r="AE288" i="18"/>
  <c r="AE218" i="18"/>
  <c r="AE194" i="18"/>
  <c r="AE251" i="18"/>
  <c r="AE248" i="18"/>
  <c r="AE225" i="18"/>
  <c r="AE199" i="18"/>
  <c r="AE167" i="18"/>
  <c r="AE156" i="18"/>
  <c r="AE137" i="18"/>
  <c r="AE121" i="18"/>
  <c r="AE169" i="18"/>
  <c r="AE140" i="18"/>
  <c r="AE108" i="18"/>
  <c r="AE86" i="18"/>
  <c r="AE23" i="18"/>
  <c r="AE44" i="18"/>
  <c r="AE61" i="18"/>
  <c r="AE78" i="18"/>
  <c r="AE14" i="18"/>
  <c r="AE827" i="18"/>
  <c r="AE762" i="18"/>
  <c r="AE698" i="18"/>
  <c r="AE634" i="18"/>
  <c r="AE739" i="18"/>
  <c r="AE675" i="18"/>
  <c r="AE611" i="18"/>
  <c r="AE712" i="18"/>
  <c r="AE648" i="18"/>
  <c r="AE753" i="18"/>
  <c r="AE689" i="18"/>
  <c r="AE625" i="18"/>
  <c r="AE561" i="18"/>
  <c r="AE497" i="18"/>
  <c r="AE606" i="18"/>
  <c r="AE542" i="18"/>
  <c r="AE478" i="18"/>
  <c r="AE587" i="18"/>
  <c r="AE523" i="18"/>
  <c r="AE459" i="18"/>
  <c r="AE564" i="18"/>
  <c r="AE500" i="18"/>
  <c r="AE433" i="18"/>
  <c r="AE369" i="18"/>
  <c r="AE305" i="18"/>
  <c r="AE406" i="18"/>
  <c r="AE342" i="18"/>
  <c r="AE278" i="18"/>
  <c r="AE387" i="18"/>
  <c r="AE323" i="18"/>
  <c r="AE428" i="18"/>
  <c r="AE364" i="18"/>
  <c r="AE300" i="18"/>
  <c r="AE230" i="18"/>
  <c r="AE201" i="18"/>
  <c r="AE185" i="18"/>
  <c r="AE228" i="18"/>
  <c r="AE253" i="18"/>
  <c r="AE179" i="18"/>
  <c r="AE168" i="18"/>
  <c r="AE142" i="18"/>
  <c r="AE126" i="18"/>
  <c r="AE110" i="18"/>
  <c r="AE174" i="18"/>
  <c r="AE147" i="18"/>
  <c r="AE115" i="18"/>
  <c r="AE88" i="18"/>
  <c r="AE67" i="18"/>
  <c r="AE3" i="18"/>
  <c r="AE24" i="18"/>
  <c r="AE41" i="18"/>
  <c r="AE58" i="18"/>
  <c r="AE678" i="18"/>
  <c r="AE614" i="18"/>
  <c r="AE719" i="18"/>
  <c r="AE655" i="18"/>
  <c r="AE756" i="18"/>
  <c r="AE692" i="18"/>
  <c r="AE628" i="18"/>
  <c r="AE733" i="18"/>
  <c r="AE669" i="18"/>
  <c r="AE605" i="18"/>
  <c r="AE541" i="18"/>
  <c r="AE477" i="18"/>
  <c r="AE586" i="18"/>
  <c r="AE522" i="18"/>
  <c r="AE458" i="18"/>
  <c r="AE567" i="18"/>
  <c r="AE503" i="18"/>
  <c r="AE439" i="18"/>
  <c r="AE544" i="18"/>
  <c r="AE480" i="18"/>
  <c r="AE413" i="18"/>
  <c r="AE349" i="18"/>
  <c r="AE285" i="18"/>
  <c r="AE386" i="18"/>
  <c r="AE322" i="18"/>
  <c r="AE431" i="18"/>
  <c r="AE367" i="18"/>
  <c r="AE303" i="18"/>
  <c r="AE408" i="18"/>
  <c r="AE344" i="18"/>
  <c r="AE280" i="18"/>
  <c r="AE259" i="18"/>
  <c r="AE204" i="18"/>
  <c r="AE233" i="18"/>
  <c r="AE175" i="18"/>
  <c r="AE164" i="18"/>
  <c r="AE141" i="18"/>
  <c r="AE125" i="18"/>
  <c r="AE143" i="18"/>
  <c r="AE111" i="18"/>
  <c r="AE132" i="18"/>
  <c r="AE100" i="18"/>
  <c r="AE79" i="18"/>
  <c r="AE15" i="18"/>
  <c r="AE36" i="18"/>
  <c r="AE53" i="18"/>
  <c r="AE70" i="18"/>
  <c r="AE6" i="18"/>
  <c r="AE626" i="18"/>
  <c r="AE731" i="18"/>
  <c r="AE667" i="18"/>
  <c r="AE768" i="18"/>
  <c r="AE704" i="18"/>
  <c r="AE640" i="18"/>
  <c r="AE745" i="18"/>
  <c r="AE681" i="18"/>
  <c r="AE617" i="18"/>
  <c r="AE553" i="18"/>
  <c r="AE489" i="18"/>
  <c r="AE598" i="18"/>
  <c r="AE534" i="18"/>
  <c r="AE470" i="18"/>
  <c r="AE579" i="18"/>
  <c r="AE515" i="18"/>
  <c r="AE451" i="18"/>
  <c r="AE556" i="18"/>
  <c r="AE492" i="18"/>
  <c r="AE425" i="18"/>
  <c r="AE361" i="18"/>
  <c r="AE297" i="18"/>
  <c r="AE398" i="18"/>
  <c r="AE334" i="18"/>
  <c r="AE270" i="18"/>
  <c r="AE379" i="18"/>
  <c r="AE315" i="18"/>
  <c r="AE420" i="18"/>
  <c r="AE356" i="18"/>
  <c r="AE292" i="18"/>
  <c r="AE222" i="18"/>
  <c r="AE197" i="18"/>
  <c r="AE181" i="18"/>
  <c r="AE268" i="18"/>
  <c r="AE229" i="18"/>
  <c r="AE171" i="18"/>
  <c r="AE160" i="18"/>
  <c r="AE138" i="18"/>
  <c r="AE122" i="18"/>
  <c r="AE173" i="18"/>
  <c r="AE139" i="18"/>
  <c r="AE91" i="18"/>
  <c r="AE101" i="18"/>
  <c r="AE59" i="18"/>
  <c r="AE80" i="18"/>
  <c r="AE16" i="18"/>
  <c r="AE33" i="18"/>
  <c r="AE50" i="18"/>
  <c r="AE582" i="18"/>
  <c r="AE563" i="18"/>
  <c r="AE604" i="18"/>
  <c r="AE476" i="18"/>
  <c r="AE345" i="18"/>
  <c r="AE382" i="18"/>
  <c r="AE427" i="18"/>
  <c r="AE299" i="18"/>
  <c r="AE340" i="18"/>
  <c r="AH110" i="18" l="1"/>
  <c r="AH217" i="18"/>
  <c r="AH123" i="18"/>
  <c r="AH128" i="18"/>
  <c r="AH206" i="18"/>
  <c r="AH207" i="18"/>
  <c r="AH136" i="18"/>
  <c r="AH119" i="18"/>
  <c r="AH130" i="18"/>
  <c r="AH160" i="18"/>
  <c r="AH111" i="18"/>
  <c r="AH164" i="18"/>
  <c r="AH147" i="18"/>
  <c r="AH126" i="18"/>
  <c r="AH185" i="18"/>
  <c r="AH121" i="18"/>
  <c r="AH199" i="18"/>
  <c r="AH173" i="18"/>
  <c r="AH112" i="18"/>
  <c r="AH180" i="18"/>
  <c r="AH158" i="18"/>
  <c r="AH114" i="18"/>
  <c r="AH127" i="18"/>
  <c r="AH149" i="18"/>
  <c r="AH165" i="18"/>
  <c r="AH163" i="18"/>
  <c r="AH213" i="18"/>
  <c r="AH129" i="18"/>
  <c r="AH183" i="18"/>
  <c r="AH176" i="18"/>
  <c r="AH154" i="18"/>
  <c r="AH132" i="18"/>
  <c r="AH152" i="18"/>
  <c r="AH202" i="18"/>
  <c r="AH146" i="18"/>
  <c r="AH166" i="18"/>
  <c r="AH170" i="18"/>
  <c r="AH209" i="18"/>
  <c r="AH200" i="18"/>
  <c r="AH162" i="18"/>
  <c r="AH187" i="18"/>
  <c r="AH181" i="18"/>
  <c r="AH143" i="18"/>
  <c r="AH175" i="18"/>
  <c r="AH174" i="18"/>
  <c r="AH142" i="18"/>
  <c r="AH201" i="18"/>
  <c r="AH137" i="18"/>
  <c r="AH194" i="18"/>
  <c r="AH138" i="18"/>
  <c r="AH144" i="18"/>
  <c r="AH182" i="18"/>
  <c r="AH184" i="18"/>
  <c r="AH155" i="18"/>
  <c r="AH161" i="18"/>
  <c r="AH159" i="18"/>
  <c r="AH118" i="18"/>
  <c r="AH195" i="18"/>
  <c r="AH140" i="18"/>
  <c r="AH145" i="18"/>
  <c r="AH215" i="18"/>
  <c r="AH167" i="18"/>
  <c r="AH120" i="18"/>
  <c r="AH133" i="18"/>
  <c r="AH113" i="18"/>
  <c r="AH208" i="18"/>
  <c r="AH192" i="18"/>
  <c r="AH177" i="18"/>
  <c r="AH190" i="18"/>
  <c r="AH211" i="18"/>
  <c r="AH188" i="18"/>
  <c r="AH139" i="18"/>
  <c r="AH116" i="18"/>
  <c r="AH125" i="18"/>
  <c r="AH204" i="18"/>
  <c r="AH168" i="18"/>
  <c r="AH124" i="18"/>
  <c r="AH156" i="18"/>
  <c r="AH157" i="18"/>
  <c r="AH171" i="18"/>
  <c r="AH150" i="18"/>
  <c r="AH198" i="18"/>
  <c r="AH135" i="18"/>
  <c r="AH189" i="18"/>
  <c r="AH117" i="18"/>
  <c r="AH191" i="18"/>
  <c r="AH134" i="18"/>
  <c r="AH214" i="18"/>
  <c r="AH153" i="18"/>
  <c r="AH172" i="18"/>
  <c r="AH186" i="18"/>
  <c r="AH179" i="18"/>
  <c r="AH169" i="18"/>
  <c r="AH197" i="18"/>
  <c r="AH216" i="18"/>
  <c r="AH131" i="18"/>
  <c r="AH193" i="18"/>
  <c r="AH151" i="18"/>
  <c r="AH205" i="18"/>
  <c r="AH203" i="18"/>
  <c r="AH196" i="18"/>
  <c r="AH210" i="18"/>
  <c r="AH212" i="18"/>
  <c r="AH178" i="18"/>
  <c r="AH122" i="18"/>
  <c r="AH148" i="18"/>
  <c r="AH141" i="18"/>
  <c r="AH115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anGraphs Leaderboard (10)" type="103" refreshedVersion="6" minRefreshableVersion="5" saveData="1">
    <extLst>
      <ext xmlns:x15="http://schemas.microsoft.com/office/spreadsheetml/2010/11/main" uri="{DE250136-89BD-433C-8126-D09CA5730AF9}">
        <x15:connection id="FanGraphs Leaderboard  10-fef5b784-40f3-4cd7-bcd7-56031c79f7d3" autoDelete="1">
          <x15:textPr codePage="65001" sourceFile="C:\Users\brent.franey\Downloads\FanGraphs Leaderboard (16).csv" comma="1">
            <textFields count="21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2" xr16:uid="{00000000-0015-0000-FFFF-FFFF01000000}" name="FanGraphs Leaderboard (9)" type="103" refreshedVersion="6" minRefreshableVersion="5" saveData="1">
    <extLst>
      <ext xmlns:x15="http://schemas.microsoft.com/office/spreadsheetml/2010/11/main" uri="{DE250136-89BD-433C-8126-D09CA5730AF9}">
        <x15:connection id="FanGraphs Leaderboard  9-f65abfce-9c3f-4c50-9e9d-96b547264e5c" autoDelete="1">
          <x15:textPr codePage="65001" sourceFile="C:\Users\brent.franey\Downloads\FanGraphs Leaderboard (14).csv" comma="1">
            <textFields count="30"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2000000}" keepAlive="1" name="ModelConnection_FanGraphs Leaderboard  10" description="Data Model" type="5" refreshedVersion="6" minRefreshableVersion="5" saveData="1">
    <dbPr connection="Data Model Connection" command="FanGraphs Leaderboard  10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FanGraphs Leaderboard  9" description="Data Model" type="5" refreshedVersion="6" minRefreshableVersion="5" saveData="1">
    <dbPr connection="Data Model Connection" command="FanGraphs Leaderboard  9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<sst xmlns="http://schemas.openxmlformats.org/spreadsheetml/2006/main" count="24403" uniqueCount="7673">
  <si>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</si>
  <si>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</si>
  <si>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</si>
  <si>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</si>
  <si>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</si>
  <si>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</si>
  <si>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</si>
  <si>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</si>
  <si>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</si>
  <si>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</si>
  <si>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</si>
  <si>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</si>
  <si>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</si>
  <si>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</si>
  <si>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</si>
  <si>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</si>
  <si>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</si>
  <si>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</si>
  <si>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</si>
  <si>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</si>
  <si>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</si>
  <si>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</si>
  <si>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</si>
  <si>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</si>
  <si>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</si>
  <si>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</si>
  <si>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</si>
  <si>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</si>
  <si>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</si>
  <si>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</si>
  <si>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</si>
  <si>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</si>
  <si>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</si>
  <si>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</si>
  <si>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</si>
  <si>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</si>
  <si>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</si>
  <si>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</si>
  <si>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</si>
  <si>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</si>
  <si>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</si>
  <si>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</si>
  <si>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</si>
  <si>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</si>
  <si>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</si>
  <si>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</si>
  <si>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</si>
  <si>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</si>
  <si>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</si>
  <si>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</si>
  <si>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</si>
  <si>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</si>
  <si>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</si>
  <si>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</si>
  <si>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</si>
  <si>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</si>
  <si>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</si>
  <si>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</si>
  <si>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</si>
  <si>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</si>
  <si>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</si>
  <si>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</si>
  <si>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</si>
  <si>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</si>
  <si>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</si>
  <si>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</si>
  <si>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</si>
  <si>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</si>
  <si>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</si>
  <si>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</si>
  <si>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</si>
  <si>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</si>
  <si>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</si>
  <si>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</si>
  <si>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</si>
  <si>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</si>
  <si>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</si>
  <si>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</si>
  <si>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</si>
  <si>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</si>
  <si>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</si>
  <si>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</si>
  <si>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</si>
  <si>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</si>
  <si>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</si>
  <si>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</si>
  <si>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</si>
  <si>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</si>
  <si>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</si>
  <si>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</si>
  <si>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</si>
  <si>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</si>
  <si>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</si>
  <si>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</si>
  <si>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</si>
  <si>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</si>
  <si>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</si>
  <si>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</si>
  <si>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</si>
  <si>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</si>
  <si>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</si>
  <si>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</si>
  <si>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</si>
  <si>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</si>
  <si>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</si>
  <si>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</si>
  <si>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</si>
  <si>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</si>
  <si>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</si>
  <si>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</si>
  <si>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</si>
  <si>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</si>
  <si>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</si>
  <si>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</si>
  <si>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</si>
  <si>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</si>
  <si>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</si>
  <si>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</si>
  <si>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</si>
  <si>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</si>
  <si>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</si>
  <si>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</si>
  <si>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</si>
  <si>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</si>
  <si>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</si>
  <si>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</si>
  <si>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</si>
  <si>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</si>
  <si>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</si>
  <si>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</si>
  <si>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</si>
  <si>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</si>
  <si>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</si>
  <si>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</si>
  <si>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</si>
  <si>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</si>
  <si>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</si>
  <si>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</si>
  <si>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</si>
  <si>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</si>
  <si>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</si>
  <si>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</si>
  <si>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</si>
  <si>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</si>
  <si>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</si>
  <si>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</si>
  <si>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</si>
  <si>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</si>
  <si>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</si>
  <si>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</si>
  <si>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</si>
  <si>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</si>
  <si>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</si>
  <si>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</si>
  <si>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</si>
  <si>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</si>
  <si>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</si>
  <si>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</si>
  <si>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</si>
  <si>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</si>
  <si>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</si>
  <si>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</si>
  <si>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</si>
  <si>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sa454887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</si>
  <si>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</si>
  <si>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</si>
  <si>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</si>
  <si>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</si>
  <si>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</si>
  <si>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</si>
  <si>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</si>
  <si>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</si>
  <si>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</si>
  <si>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</si>
  <si>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</si>
  <si>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</si>
  <si>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</si>
  <si>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</si>
  <si>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</si>
  <si>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</si>
  <si>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</si>
  <si>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</si>
  <si>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</si>
  <si>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</si>
  <si>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</si>
  <si>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</si>
  <si>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</si>
  <si>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</si>
  <si>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</si>
  <si>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</si>
  <si>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</si>
  <si>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</si>
  <si>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</si>
  <si>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</si>
  <si>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</si>
  <si>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</si>
  <si>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</si>
  <si>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</si>
  <si>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</si>
  <si>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</si>
  <si>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</si>
  <si>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</si>
  <si>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</si>
  <si>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</si>
  <si>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</si>
  <si>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</si>
  <si>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</si>
  <si>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</si>
  <si>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</si>
  <si>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</si>
  <si>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</si>
  <si>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</si>
  <si>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</si>
  <si>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</si>
  <si>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</si>
  <si>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</si>
  <si>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</si>
  <si>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</si>
  <si>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</si>
  <si>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</si>
  <si>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</si>
  <si>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</si>
  <si>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</si>
  <si>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</si>
  <si>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</si>
  <si>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</si>
  <si>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</si>
  <si>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</si>
  <si>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</si>
  <si>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</si>
  <si>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</si>
  <si>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</si>
  <si>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</si>
  <si>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</si>
  <si>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</si>
  <si>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</si>
  <si>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</si>
  <si>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</si>
  <si>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</si>
  <si>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</si>
  <si>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</si>
  <si>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</si>
  <si>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</si>
  <si>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</si>
  <si>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</si>
  <si>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</si>
  <si>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</si>
  <si>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</si>
  <si>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</si>
  <si>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</si>
  <si>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</si>
  <si>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</si>
  <si>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</si>
  <si>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</si>
  <si>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</si>
  <si>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</si>
  <si>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</si>
  <si>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</si>
  <si>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</si>
  <si>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</si>
  <si>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</si>
  <si>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</si>
  <si>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</si>
  <si>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</si>
  <si>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</si>
  <si>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</si>
  <si>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</si>
  <si>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</si>
  <si>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</si>
  <si>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</si>
  <si>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</si>
  <si>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</si>
  <si>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</si>
  <si>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</si>
  <si>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</si>
  <si>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</si>
  <si>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</si>
  <si>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</si>
  <si>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</si>
  <si>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</si>
  <si>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</si>
  <si>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</si>
  <si>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</si>
  <si>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</si>
  <si>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</si>
  <si>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</si>
  <si>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</si>
  <si>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</si>
  <si>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</si>
  <si>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</si>
  <si>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</si>
  <si>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</si>
  <si>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</si>
  <si>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</si>
  <si>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</si>
  <si>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</si>
  <si>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</si>
  <si>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</si>
  <si>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</si>
  <si>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</si>
  <si>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</si>
  <si>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</si>
  <si>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</si>
  <si>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</si>
  <si>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</si>
  <si>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</si>
  <si>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</si>
  <si>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</si>
  <si>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</si>
  <si>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</si>
  <si>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</si>
  <si>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</si>
  <si>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</si>
  <si>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</si>
  <si>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</si>
  <si>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</si>
  <si>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</si>
  <si>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</si>
  <si>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</si>
  <si>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</si>
  <si>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</si>
  <si>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</si>
  <si>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</si>
  <si>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</si>
  <si>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</si>
  <si>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</si>
  <si>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</si>
  <si>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</si>
  <si>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</si>
  <si>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</si>
  <si>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</si>
  <si>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</si>
  <si>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</si>
  <si>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</si>
  <si>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</si>
  <si>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</si>
  <si>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</si>
  <si>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</si>
  <si>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</si>
  <si>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</si>
  <si>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</si>
  <si>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</si>
  <si>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</si>
  <si>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</si>
  <si>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</si>
  <si>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</si>
  <si>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</si>
  <si>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</si>
  <si>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</si>
  <si>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</si>
  <si>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</si>
  <si>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</si>
  <si>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</si>
  <si>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</si>
  <si>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</si>
  <si>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</si>
  <si>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</si>
  <si>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</si>
  <si>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</si>
  <si>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</si>
  <si>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</si>
  <si>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</si>
  <si>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</si>
  <si>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</si>
  <si>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</si>
  <si>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</si>
  <si>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</si>
  <si>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</si>
  <si>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</si>
  <si>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</si>
  <si>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</si>
  <si>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</si>
  <si>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</si>
  <si>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</si>
  <si>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</si>
  <si>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</si>
  <si>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</si>
  <si>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</si>
  <si>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</si>
  <si>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</si>
  <si>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</si>
  <si>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</si>
  <si>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</si>
  <si>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</si>
  <si>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</si>
  <si>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</si>
  <si>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</si>
  <si>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</si>
  <si>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</si>
  <si>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</si>
  <si>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</si>
  <si>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</si>
  <si>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</si>
  <si>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</si>
  <si>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</si>
  <si>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</si>
  <si>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</si>
  <si>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</si>
  <si>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</si>
  <si>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</si>
  <si>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</si>
  <si>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</si>
  <si>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</si>
  <si>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</si>
  <si>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</si>
  <si>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</si>
  <si>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</si>
  <si>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</si>
  <si>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</si>
  <si>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</si>
  <si>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</si>
  <si>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</si>
  <si>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</si>
  <si>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</si>
  <si>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</si>
  <si>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</si>
  <si>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</si>
  <si>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</si>
  <si>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</si>
  <si>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</si>
  <si>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</si>
  <si>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</si>
  <si>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</si>
  <si>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</si>
  <si>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</si>
  <si>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</si>
  <si>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</si>
  <si>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</si>
  <si>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</si>
  <si>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</si>
  <si>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</si>
  <si>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</si>
  <si>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</si>
  <si>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</si>
  <si>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</si>
  <si>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</si>
  <si>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</si>
  <si>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</si>
  <si>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</si>
  <si>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</si>
  <si>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</si>
  <si>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</si>
  <si>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</si>
  <si>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</si>
  <si>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</si>
  <si>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</si>
  <si>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</si>
  <si>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</si>
  <si>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</si>
  <si>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</si>
  <si>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</si>
  <si>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</si>
  <si>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</si>
  <si>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</si>
  <si>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</si>
  <si>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</si>
  <si>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</si>
  <si>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</si>
  <si>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</si>
  <si>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</si>
  <si>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</si>
  <si>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</si>
  <si>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</si>
  <si>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</si>
  <si>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</si>
  <si>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</si>
  <si>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</si>
  <si>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</si>
  <si>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</si>
  <si>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</si>
  <si>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</si>
  <si>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</si>
  <si>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</si>
  <si>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</si>
  <si>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</si>
  <si>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</si>
  <si>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</si>
  <si>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</si>
  <si>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</si>
  <si>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</si>
  <si>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</si>
  <si>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</si>
  <si>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</si>
  <si>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</si>
  <si>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</si>
  <si>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</si>
  <si>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</si>
  <si>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</si>
  <si>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</si>
  <si>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</si>
  <si>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</si>
  <si>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</si>
  <si>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</si>
  <si>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</si>
  <si>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</si>
  <si>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</si>
  <si>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</si>
  <si>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</si>
  <si>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</si>
  <si>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</si>
  <si>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</si>
  <si>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</si>
  <si>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</si>
  <si>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</si>
  <si>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</si>
  <si>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</si>
  <si>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</si>
  <si>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</si>
  <si>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</si>
  <si>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</si>
  <si>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</si>
  <si>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</si>
  <si>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</si>
  <si>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</si>
  <si>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</si>
  <si>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</si>
  <si>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</si>
  <si>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</si>
  <si>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</si>
  <si>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</si>
  <si>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</si>
  <si>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</si>
  <si>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</si>
  <si>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</si>
  <si>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</si>
  <si>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</si>
  <si>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</si>
  <si>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</si>
  <si>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</si>
  <si>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</si>
  <si>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</si>
  <si>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</si>
  <si>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</si>
  <si>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</si>
  <si>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</si>
  <si>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</si>
  <si>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</si>
  <si>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</si>
  <si>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</si>
  <si>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</si>
  <si>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</si>
  <si>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</si>
  <si>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</si>
  <si>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</si>
  <si>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</si>
  <si>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</si>
  <si>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</si>
  <si>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</si>
  <si>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</si>
  <si>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</si>
  <si>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</si>
  <si>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</si>
  <si>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</si>
  <si>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</si>
  <si>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</si>
  <si>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</si>
  <si>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</si>
  <si>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</si>
  <si>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</si>
  <si>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</si>
  <si>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</si>
  <si>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</si>
  <si>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</si>
  <si>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</si>
  <si>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</si>
  <si>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</si>
  <si>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</si>
  <si>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</si>
  <si>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</si>
  <si>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</si>
  <si>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</si>
  <si>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</si>
  <si>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</si>
  <si>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</si>
  <si>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</si>
  <si>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</si>
  <si>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</si>
  <si>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</si>
  <si>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</si>
  <si>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</si>
  <si>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</si>
  <si>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</si>
  <si>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</si>
  <si>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</si>
  <si>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</si>
  <si>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</si>
  <si>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</si>
  <si>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</si>
  <si>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</si>
  <si>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</si>
  <si>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</si>
  <si>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</si>
  <si>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</si>
  <si>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</si>
  <si>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</si>
  <si>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</si>
  <si>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</si>
  <si>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</si>
  <si>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</si>
  <si>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</si>
  <si>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</si>
  <si>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</si>
  <si>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</si>
  <si>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</si>
  <si>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</si>
  <si>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</si>
  <si>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</si>
  <si>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</si>
  <si>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</si>
  <si>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</si>
  <si>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</si>
  <si>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</si>
  <si>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</si>
  <si>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</si>
  <si>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</si>
  <si>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</si>
  <si>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</si>
  <si>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</si>
  <si>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</si>
  <si>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</si>
  <si>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</si>
  <si>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</si>
  <si>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</si>
  <si>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</si>
  <si>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</si>
  <si>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</si>
  <si>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</si>
  <si>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</si>
  <si>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</si>
  <si>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</si>
  <si>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</si>
  <si>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</si>
  <si>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</si>
  <si>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</si>
  <si>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</si>
  <si>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</si>
  <si>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</si>
  <si>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</si>
  <si>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</si>
  <si>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</si>
  <si>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</si>
  <si>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</si>
  <si>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</si>
  <si>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</si>
  <si>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</si>
  <si>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</si>
  <si>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</si>
  <si>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</si>
  <si>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</si>
  <si>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</si>
  <si>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</si>
  <si>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</si>
  <si>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</si>
  <si>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</si>
  <si>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</si>
  <si>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</si>
  <si>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</si>
  <si>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</si>
  <si>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</si>
  <si>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</si>
  <si>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</si>
  <si>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</si>
  <si>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</si>
  <si>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</si>
  <si>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</si>
  <si>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</si>
  <si>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</si>
  <si>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</si>
  <si>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</si>
  <si>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</si>
  <si>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</si>
  <si>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</si>
  <si>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</si>
  <si>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Greg Holland</t>
  </si>
  <si>
    <t>Stephen Strasburg</t>
  </si>
  <si>
    <t>Koji Uehara</t>
  </si>
  <si>
    <t>Jake McGee</t>
  </si>
  <si>
    <t>Aroldis Chapman</t>
  </si>
  <si>
    <t>Clayton Kershaw</t>
  </si>
  <si>
    <t>Kelvin Herrera</t>
  </si>
  <si>
    <t>Fernando Rodney</t>
  </si>
  <si>
    <t>Felix Hernandez</t>
  </si>
  <si>
    <t>Adam Wainwright</t>
  </si>
  <si>
    <t>Luke Gregerson</t>
  </si>
  <si>
    <t>Justin Verlander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</si>
  <si>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</si>
  <si>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</si>
  <si>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</si>
  <si>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</si>
  <si>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</si>
  <si>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</si>
  <si>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</si>
  <si>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</si>
  <si>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David Price</t>
  </si>
  <si>
    <t>Zack Greinke</t>
  </si>
  <si>
    <t>Trevor Rosenthal</t>
  </si>
  <si>
    <t>Darren O'Day</t>
  </si>
  <si>
    <t>Brett Anderson</t>
  </si>
  <si>
    <t>Yu Darvish</t>
  </si>
  <si>
    <t>Glen Perkins</t>
  </si>
  <si>
    <t>Addison Reed</t>
  </si>
  <si>
    <t>Jaime Garcia</t>
  </si>
  <si>
    <t>Madison Bumgarner</t>
  </si>
  <si>
    <t>CC Sabathia</t>
  </si>
  <si>
    <t>Cole Hamels</t>
  </si>
  <si>
    <t>Chris Sale</t>
  </si>
  <si>
    <t>Jim Johnson</t>
  </si>
  <si>
    <t>Johnny Cueto</t>
  </si>
  <si>
    <t>Tyler Clippard</t>
  </si>
  <si>
    <t>Shelby Miller</t>
  </si>
  <si>
    <t>Gio Gonzalez</t>
  </si>
  <si>
    <t>John Axford</t>
  </si>
  <si>
    <t>Doug Fister</t>
  </si>
  <si>
    <t>Jordan Zimmermann</t>
  </si>
  <si>
    <t>Antonio Bastardo</t>
  </si>
  <si>
    <t>Max Scherzer</t>
  </si>
  <si>
    <t>Matt Harvey</t>
  </si>
  <si>
    <t>James Shields</t>
  </si>
  <si>
    <t>Matt Cain</t>
  </si>
  <si>
    <t>R.A. Dickey</t>
  </si>
  <si>
    <t>Dylan Bundy</t>
  </si>
  <si>
    <t>Boone Logan</t>
  </si>
  <si>
    <t>Anibal Sanchez</t>
  </si>
  <si>
    <t>Pedro Strop</t>
  </si>
  <si>
    <t>Andrew Cashner</t>
  </si>
  <si>
    <t>Alex Cobb</t>
  </si>
  <si>
    <t>Erasmo Ramirez</t>
  </si>
  <si>
    <t>Ernesto Frieri</t>
  </si>
  <si>
    <t>Lance Lynn</t>
  </si>
  <si>
    <t>Brandon McCarthy</t>
  </si>
  <si>
    <t>Brandon Morrow</t>
  </si>
  <si>
    <t>Jered Weaver</t>
  </si>
  <si>
    <t>Mike Fiers</t>
  </si>
  <si>
    <t>Zack Wheeler</t>
  </si>
  <si>
    <t>Andrew Bailey</t>
  </si>
  <si>
    <t>Matt Moore</t>
  </si>
  <si>
    <t>Ian Kennedy</t>
  </si>
  <si>
    <t>Mat Latos</t>
  </si>
  <si>
    <t>Chris Archer</t>
  </si>
  <si>
    <t>Joaquin Benoit</t>
  </si>
  <si>
    <t>A.J. Griffin</t>
  </si>
  <si>
    <t>Marco Estrada</t>
  </si>
  <si>
    <t>Tommy Milone</t>
  </si>
  <si>
    <t>Ricky Nolasco</t>
  </si>
  <si>
    <t>Jason Hammel</t>
  </si>
  <si>
    <t>Yovani Gallardo</t>
  </si>
  <si>
    <t>Wily Peralta</t>
  </si>
  <si>
    <t>Jon Lester</t>
  </si>
  <si>
    <t>Jeff Samardzija</t>
  </si>
  <si>
    <t>Wade Miley</t>
  </si>
  <si>
    <t>Matt Garza</t>
  </si>
  <si>
    <t>Homer Bailey</t>
  </si>
  <si>
    <t>Dillon Gee</t>
  </si>
  <si>
    <t>Daniel Hudson</t>
  </si>
  <si>
    <t>Rick Porcello</t>
  </si>
  <si>
    <t>Julio Teheran</t>
  </si>
  <si>
    <t>Edwin Jackson</t>
  </si>
  <si>
    <t>Vance Worley</t>
  </si>
  <si>
    <t>Mike Minor</t>
  </si>
  <si>
    <t>Trevor Cahill</t>
  </si>
  <si>
    <t>Scott Feldman</t>
  </si>
  <si>
    <t>Dan Straily</t>
  </si>
  <si>
    <t>Joe Blanton</t>
  </si>
  <si>
    <t>David Phelps</t>
  </si>
  <si>
    <t>Bartolo Colon</t>
  </si>
  <si>
    <t>Randall Delgado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</si>
  <si>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</si>
  <si>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</si>
  <si>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</si>
  <si>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</si>
  <si>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</si>
  <si>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</si>
  <si>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</si>
  <si>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</si>
  <si>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</si>
  <si>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Jake Arrieta</t>
  </si>
  <si>
    <t>Trevor Bauer</t>
  </si>
  <si>
    <t>Wei-Yin Chen</t>
  </si>
  <si>
    <t>Lucas Harrell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</si>
  <si>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</si>
  <si>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</si>
  <si>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</si>
  <si>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</si>
  <si>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</si>
  <si>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</si>
  <si>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</si>
  <si>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</si>
  <si>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Clay Buchholz</t>
  </si>
  <si>
    <t>Mike Leake</t>
  </si>
  <si>
    <t>J.A. Happ</t>
  </si>
  <si>
    <t>Jacob Turner</t>
  </si>
  <si>
    <t>Jeremy Guthrie</t>
  </si>
  <si>
    <t>Garrett Richards</t>
  </si>
  <si>
    <t>Jeremy Hellickson</t>
  </si>
  <si>
    <t>Bronson Arroyo</t>
  </si>
  <si>
    <t>Jason Vargas</t>
  </si>
  <si>
    <t>Travis Wood</t>
  </si>
  <si>
    <t>Henderson Alvarez</t>
  </si>
  <si>
    <t>Ervin Santana</t>
  </si>
  <si>
    <t>Tommy Hunter</t>
  </si>
  <si>
    <t>Dellin Betances</t>
  </si>
  <si>
    <t>Jose Ramirez</t>
  </si>
  <si>
    <t>Chase Whitley</t>
  </si>
  <si>
    <t>Steven Wright</t>
  </si>
  <si>
    <t>Brad Hand</t>
  </si>
  <si>
    <t>Wilmer Font</t>
  </si>
  <si>
    <t>Jarred Cosart</t>
  </si>
  <si>
    <t>Adam Warren</t>
  </si>
  <si>
    <t>Alex Colome</t>
  </si>
  <si>
    <t>Kevin Siegrist</t>
  </si>
  <si>
    <t>Jose Alvarez</t>
  </si>
  <si>
    <t>Justin Grimm</t>
  </si>
  <si>
    <t>Bruce Rondon</t>
  </si>
  <si>
    <t>Jeff Beliveau</t>
  </si>
  <si>
    <t>Brad Peacock</t>
  </si>
  <si>
    <t>Justin Wilson</t>
  </si>
  <si>
    <t>Tyler Chatwood</t>
  </si>
  <si>
    <t>Chris Volstad</t>
  </si>
  <si>
    <t>Luis Avilan</t>
  </si>
  <si>
    <t>Tom Koehler</t>
  </si>
  <si>
    <t>Luis Perdomo</t>
  </si>
  <si>
    <t>Carlos Carrasco</t>
  </si>
  <si>
    <t>Jake Odorizzi</t>
  </si>
  <si>
    <t>Tanner Roark</t>
  </si>
  <si>
    <t>Zach Duke</t>
  </si>
  <si>
    <t>Jeurys Familia</t>
  </si>
  <si>
    <t>Casey Fien</t>
  </si>
  <si>
    <t>Hector Santiago</t>
  </si>
  <si>
    <t>Brandon Workman</t>
  </si>
  <si>
    <t>Josh Edgin</t>
  </si>
  <si>
    <t>Chase Anderson</t>
  </si>
  <si>
    <t>Chris Rusin</t>
  </si>
  <si>
    <t>Jesse Chavez</t>
  </si>
  <si>
    <t>Josh Lindblom</t>
  </si>
  <si>
    <t>Anthony Swarzak</t>
  </si>
  <si>
    <t>Taijuan Walker</t>
  </si>
  <si>
    <t>Kyle Gibson</t>
  </si>
  <si>
    <t>Dallas Keuchel</t>
  </si>
  <si>
    <t>John Lackey</t>
  </si>
  <si>
    <t>Dustin McGowan</t>
  </si>
  <si>
    <t>Corey Kluber</t>
  </si>
  <si>
    <t>Liam Hendriks</t>
  </si>
  <si>
    <t>Oliver Perez</t>
  </si>
  <si>
    <t>Josh Tomlin</t>
  </si>
  <si>
    <t>Tyler Cloyd</t>
  </si>
  <si>
    <t>Hector Rondon</t>
  </si>
  <si>
    <t>Jorge de la Rosa</t>
  </si>
  <si>
    <t>Tyler Lyons</t>
  </si>
  <si>
    <t>Danny Duffy</t>
  </si>
  <si>
    <t>Sam Freeman</t>
  </si>
  <si>
    <t>Brett Cecil</t>
  </si>
  <si>
    <t>James Paxton</t>
  </si>
  <si>
    <t>Drew Pomeranz</t>
  </si>
  <si>
    <t>Collin McHugh</t>
  </si>
  <si>
    <t>Brandon Kintzler</t>
  </si>
  <si>
    <t>Dan Jennings</t>
  </si>
  <si>
    <t>Carlos Torres</t>
  </si>
  <si>
    <t>Danny Salazar</t>
  </si>
  <si>
    <t>Zach McAllister</t>
  </si>
  <si>
    <t>Mike Pelfrey</t>
  </si>
  <si>
    <t>Brandon Maurer</t>
  </si>
  <si>
    <t>T.J. House</t>
  </si>
  <si>
    <t>Jeff Locke</t>
  </si>
  <si>
    <t>Rafael Montero</t>
  </si>
  <si>
    <t>Bryan Morris</t>
  </si>
  <si>
    <t>Chris Hatcher</t>
  </si>
  <si>
    <t>Jhoulys Chacin</t>
  </si>
  <si>
    <t>Hyun-Jin Ryu</t>
  </si>
  <si>
    <t>Tony Cingrani</t>
  </si>
  <si>
    <t>Jose Valdez</t>
  </si>
  <si>
    <t>Jose Quintana</t>
  </si>
  <si>
    <t>Tyson Ross</t>
  </si>
  <si>
    <t>Peter Moylan</t>
  </si>
  <si>
    <t>Andrew Miller</t>
  </si>
  <si>
    <t>Sam Dyson</t>
  </si>
  <si>
    <t>Jameson Taillon</t>
  </si>
  <si>
    <t>Charlie Morton</t>
  </si>
  <si>
    <t>Danny Farquhar</t>
  </si>
  <si>
    <t>Tanner Scheppers</t>
  </si>
  <si>
    <t>Michael Pineda</t>
  </si>
  <si>
    <t>J.P. Howell</t>
  </si>
  <si>
    <t>Matt Albers</t>
  </si>
  <si>
    <t>Brian Duensing</t>
  </si>
  <si>
    <t>Tony Sipp</t>
  </si>
  <si>
    <t>Bryan Shaw</t>
  </si>
  <si>
    <t>Carter Capps</t>
  </si>
  <si>
    <t>Wade LeBlanc</t>
  </si>
  <si>
    <t>Zach Putnam</t>
  </si>
  <si>
    <t>Fernando Abad</t>
  </si>
  <si>
    <t>Shawn Kelley</t>
  </si>
  <si>
    <t>Evan Scribner</t>
  </si>
  <si>
    <t>Yusmeiro Petit</t>
  </si>
  <si>
    <t>Marc Rzepczynski</t>
  </si>
  <si>
    <t>Cody Allen</t>
  </si>
  <si>
    <t>Rubby de la Rosa</t>
  </si>
  <si>
    <t>A.J. Ramos</t>
  </si>
  <si>
    <t>Jared Hughes</t>
  </si>
  <si>
    <t>Adam Ottavino</t>
  </si>
  <si>
    <t>Javy Guerra</t>
  </si>
  <si>
    <t>Anthony Bass</t>
  </si>
  <si>
    <t>Joe Kelly</t>
  </si>
  <si>
    <t>Chad Qualls</t>
  </si>
  <si>
    <t>Xavier Cedeno</t>
  </si>
  <si>
    <t>Nick Vincent</t>
  </si>
  <si>
    <t>Josh Collmenter</t>
  </si>
  <si>
    <t>Patrick Corbin</t>
  </si>
  <si>
    <t>Jerry Blevins</t>
  </si>
  <si>
    <t>Nate Jones</t>
  </si>
  <si>
    <t>Joe Smith</t>
  </si>
  <si>
    <t>George Kontos</t>
  </si>
  <si>
    <t>Neftali Feliz</t>
  </si>
  <si>
    <t>Tony Watson</t>
  </si>
  <si>
    <t>Gerrit Cole</t>
  </si>
  <si>
    <t>Dan Runzler</t>
  </si>
  <si>
    <t>Mike Dunn</t>
  </si>
  <si>
    <t>Juan Nicasio</t>
  </si>
  <si>
    <t>Junichi Tazawa</t>
  </si>
  <si>
    <t>Brad Boxberger</t>
  </si>
  <si>
    <t>Santiago Casilla</t>
  </si>
  <si>
    <t>Cory Gearrin</t>
  </si>
  <si>
    <t>Rex Brothers</t>
  </si>
  <si>
    <t>Craig Breslow</t>
  </si>
  <si>
    <t>Joakim Soria</t>
  </si>
  <si>
    <t>Aaron Loup</t>
  </si>
  <si>
    <t>Craig Stammen</t>
  </si>
  <si>
    <t>Brad Brach</t>
  </si>
  <si>
    <t>Al Alburquerque</t>
  </si>
  <si>
    <t>Matt Reynolds</t>
  </si>
  <si>
    <t>Brad Ziegler</t>
  </si>
  <si>
    <t>Francisco Rodriguez</t>
  </si>
  <si>
    <t>Edward Mujica</t>
  </si>
  <si>
    <t>Kevin Quackenbush</t>
  </si>
  <si>
    <t>Fernando Salas</t>
  </si>
  <si>
    <t>Pat Neshek</t>
  </si>
  <si>
    <t>Mark Melancon</t>
  </si>
  <si>
    <t>Matt Belisle</t>
  </si>
  <si>
    <t>Sean Doolittle</t>
  </si>
  <si>
    <t>Ryan Madson</t>
  </si>
  <si>
    <t>David Hernandez</t>
  </si>
  <si>
    <t>Carlos Martinez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</si>
  <si>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</si>
  <si>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</si>
  <si>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</si>
  <si>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</si>
  <si>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</si>
  <si>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</si>
  <si>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</si>
  <si>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</si>
  <si>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</si>
  <si>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</si>
  <si>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</si>
  <si>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</si>
  <si>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</si>
  <si>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</si>
  <si>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</si>
  <si>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</si>
  <si>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</si>
  <si>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</si>
  <si>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</si>
  <si>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</si>
  <si>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</si>
  <si>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</si>
  <si>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</si>
  <si>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</si>
  <si>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</si>
  <si>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</si>
  <si>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</si>
  <si>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</si>
  <si>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</si>
  <si>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</si>
  <si>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</si>
  <si>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</si>
  <si>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</si>
  <si>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</si>
  <si>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Marcus Stroman</t>
  </si>
  <si>
    <t>Aaron Sanchez</t>
  </si>
  <si>
    <t>Shane Greene</t>
  </si>
  <si>
    <t>Ken Giles</t>
  </si>
  <si>
    <t>Archie Bradley</t>
  </si>
  <si>
    <t>Noah Syndergaard</t>
  </si>
  <si>
    <t>Daniel Norris</t>
  </si>
  <si>
    <t>Sonny Gray</t>
  </si>
  <si>
    <t>Kevin Gausman</t>
  </si>
  <si>
    <t>Nick Tepesch</t>
  </si>
  <si>
    <t>Eddie Butler</t>
  </si>
  <si>
    <t>Jesse Hahn</t>
  </si>
  <si>
    <t>Robbie Ray</t>
  </si>
  <si>
    <t>Vidal Nuno</t>
  </si>
  <si>
    <t>Roenis Elias</t>
  </si>
  <si>
    <t>Matt Shoemaker</t>
  </si>
  <si>
    <t>Andrew Albers</t>
  </si>
  <si>
    <t>Alex Wood</t>
  </si>
  <si>
    <t>Andrew Heaney</t>
  </si>
  <si>
    <t>Alex Meyer</t>
  </si>
  <si>
    <t>Kyle Hendricks</t>
  </si>
  <si>
    <t>Michael Wacha</t>
  </si>
  <si>
    <t>TEAM</t>
  </si>
  <si>
    <t>POS</t>
  </si>
  <si>
    <t>aardsda01</t>
  </si>
  <si>
    <t>NYY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</si>
  <si>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</si>
  <si>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</si>
  <si>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</si>
  <si>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</si>
  <si>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</si>
  <si>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</si>
  <si>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</si>
  <si>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</si>
  <si>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</si>
  <si>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</si>
  <si>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</si>
  <si>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</si>
  <si>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</si>
  <si>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</si>
  <si>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</si>
  <si>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</si>
  <si>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</si>
  <si>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</si>
  <si>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</si>
  <si>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</si>
  <si>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</si>
  <si>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</si>
  <si>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</si>
  <si>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</si>
  <si>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</si>
  <si>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</si>
  <si>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</si>
  <si>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</si>
  <si>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</si>
  <si>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</si>
  <si>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</si>
  <si>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</si>
  <si>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</si>
  <si>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</si>
  <si>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</si>
  <si>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</si>
  <si>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</si>
  <si>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</si>
  <si>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</si>
  <si>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</si>
  <si>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</si>
  <si>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</si>
  <si>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</si>
  <si>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</si>
  <si>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</si>
  <si>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</si>
  <si>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</si>
  <si>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</si>
  <si>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</si>
  <si>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</si>
  <si>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</si>
  <si>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</si>
  <si>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</si>
  <si>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</si>
  <si>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</si>
  <si>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</si>
  <si>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</si>
  <si>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</si>
  <si>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</si>
  <si>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</si>
  <si>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</si>
  <si>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</si>
  <si>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</si>
  <si>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</si>
  <si>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</si>
  <si>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</si>
  <si>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</si>
  <si>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</si>
  <si>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</si>
  <si>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</si>
  <si>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</si>
  <si>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</si>
  <si>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</si>
  <si>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</si>
  <si>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</si>
  <si>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</si>
  <si>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</si>
  <si>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</si>
  <si>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</si>
  <si>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</si>
  <si>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</si>
  <si>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</si>
  <si>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</si>
  <si>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</si>
  <si>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</si>
  <si>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</si>
  <si>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</si>
  <si>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</si>
  <si>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</si>
  <si>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</si>
  <si>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</si>
  <si>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</si>
  <si>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</si>
  <si>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</si>
  <si>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</si>
  <si>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</si>
  <si>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</si>
  <si>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</si>
  <si>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</si>
  <si>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</si>
  <si>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</si>
  <si>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</si>
  <si>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</si>
  <si>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</si>
  <si>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</si>
  <si>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</si>
  <si>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</si>
  <si>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</si>
  <si>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</si>
  <si>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</si>
  <si>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</si>
  <si>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</si>
  <si>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</si>
  <si>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</si>
  <si>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</si>
  <si>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</si>
  <si>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</si>
  <si>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</si>
  <si>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</si>
  <si>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</si>
  <si>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</si>
  <si>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</si>
  <si>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</si>
  <si>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</si>
  <si>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</si>
  <si>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</si>
  <si>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</si>
  <si>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</si>
  <si>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</si>
  <si>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</si>
  <si>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</si>
  <si>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</si>
  <si>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</si>
  <si>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</si>
  <si>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</si>
  <si>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</si>
  <si>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</si>
  <si>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</si>
  <si>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</si>
  <si>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</si>
  <si>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</si>
  <si>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</si>
  <si>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</si>
  <si>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</si>
  <si>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</si>
  <si>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</si>
  <si>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</si>
  <si>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</si>
  <si>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</si>
  <si>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</si>
  <si>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</si>
  <si>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</si>
  <si>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</si>
  <si>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</si>
  <si>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</si>
  <si>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</si>
  <si>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</si>
  <si>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</si>
  <si>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</si>
  <si>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</si>
  <si>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</si>
  <si>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</si>
  <si>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</si>
  <si>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</si>
  <si>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</si>
  <si>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</si>
  <si>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</si>
  <si>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</si>
  <si>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</si>
  <si>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</si>
  <si>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</si>
  <si>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</si>
  <si>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</si>
  <si>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</si>
  <si>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</si>
  <si>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</si>
  <si>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</si>
  <si>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</si>
  <si>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</si>
  <si>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</si>
  <si>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</si>
  <si>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</si>
  <si>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</si>
  <si>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</si>
  <si>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</si>
  <si>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</si>
  <si>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</si>
  <si>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</si>
  <si>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</si>
  <si>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</si>
  <si>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</si>
  <si>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</si>
  <si>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</si>
  <si>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</si>
  <si>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</si>
  <si>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</si>
  <si>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</si>
  <si>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</si>
  <si>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</si>
  <si>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</si>
  <si>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</si>
  <si>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</si>
  <si>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</si>
  <si>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</si>
  <si>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</si>
  <si>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</si>
  <si>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</si>
  <si>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</si>
  <si>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</si>
  <si>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</si>
  <si>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</si>
  <si>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</si>
  <si>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</si>
  <si>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</si>
  <si>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</si>
  <si>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</si>
  <si>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</si>
  <si>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</si>
  <si>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</si>
  <si>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</si>
  <si>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</si>
  <si>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</si>
  <si>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</si>
  <si>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</si>
  <si>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</si>
  <si>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</si>
  <si>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</si>
  <si>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</si>
  <si>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</si>
  <si>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</si>
  <si>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</si>
  <si>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</si>
  <si>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</si>
  <si>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</si>
  <si>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</si>
  <si>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</si>
  <si>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</si>
  <si>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</si>
  <si>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</si>
  <si>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</si>
  <si>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</si>
  <si>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</si>
  <si>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</si>
  <si>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</si>
  <si>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</si>
  <si>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</si>
  <si>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</si>
  <si>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</si>
  <si>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</si>
  <si>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</si>
  <si>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</si>
  <si>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</si>
  <si>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</si>
  <si>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</si>
  <si>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</si>
  <si>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</si>
  <si>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</si>
  <si>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</si>
  <si>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</si>
  <si>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</si>
  <si>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</si>
  <si>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</si>
  <si>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</si>
  <si>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</si>
  <si>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</si>
  <si>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</si>
  <si>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</si>
  <si>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</si>
  <si>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</si>
  <si>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</si>
  <si>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</si>
  <si>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</si>
  <si>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</si>
  <si>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</si>
  <si>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</si>
  <si>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</si>
  <si>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</si>
  <si>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</si>
  <si>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</si>
  <si>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</si>
  <si>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</si>
  <si>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</si>
  <si>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</si>
  <si>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</si>
  <si>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</si>
  <si>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</si>
  <si>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</si>
  <si>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</si>
  <si>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</si>
  <si>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</si>
  <si>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</si>
  <si>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</si>
  <si>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</si>
  <si>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</si>
  <si>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</si>
  <si>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</si>
  <si>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</si>
  <si>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</si>
  <si>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</si>
  <si>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</si>
  <si>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</si>
  <si>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</si>
  <si>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</si>
  <si>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</si>
  <si>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</si>
  <si>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</si>
  <si>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</si>
  <si>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</si>
  <si>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</si>
  <si>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</si>
  <si>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</si>
  <si>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</si>
  <si>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</si>
  <si>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</si>
  <si>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</si>
  <si>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</si>
  <si>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</si>
  <si>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</si>
  <si>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</si>
  <si>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</si>
  <si>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</si>
  <si>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</si>
  <si>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</si>
  <si>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</si>
  <si>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</si>
  <si>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</si>
  <si>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</si>
  <si>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</si>
  <si>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</si>
  <si>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</si>
  <si>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</si>
  <si>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</si>
  <si>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</si>
  <si>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</si>
  <si>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</si>
  <si>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</si>
  <si>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</si>
  <si>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</si>
  <si>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</si>
  <si>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</si>
  <si>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</si>
  <si>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</si>
  <si>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</si>
  <si>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</si>
  <si>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</si>
  <si>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</si>
  <si>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</si>
  <si>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</si>
  <si>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</si>
  <si>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</si>
  <si>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</si>
  <si>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</si>
  <si>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</si>
  <si>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</si>
  <si>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</si>
  <si>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</si>
  <si>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</si>
  <si>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</si>
  <si>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</si>
  <si>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</si>
  <si>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</si>
  <si>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</si>
  <si>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</si>
  <si>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</si>
  <si>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</si>
  <si>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</si>
  <si>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</si>
  <si>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</si>
  <si>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</si>
  <si>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</si>
  <si>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</si>
  <si>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</si>
  <si>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</si>
  <si>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</si>
  <si>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</si>
  <si>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</si>
  <si>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</si>
  <si>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</si>
  <si>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</si>
  <si>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</si>
  <si>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</si>
  <si>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</si>
  <si>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</si>
  <si>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</si>
  <si>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</si>
  <si>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</si>
  <si>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</si>
  <si>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</si>
  <si>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</si>
  <si>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</si>
  <si>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</si>
  <si>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</si>
  <si>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</si>
  <si>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</si>
  <si>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</si>
  <si>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</si>
  <si>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</si>
  <si>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</si>
  <si>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</si>
  <si>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</si>
  <si>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</si>
  <si>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</si>
  <si>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</si>
  <si>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</si>
  <si>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</si>
  <si>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</si>
  <si>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</si>
  <si>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</si>
  <si>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</si>
  <si>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</si>
  <si>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</si>
  <si>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</si>
  <si>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</si>
  <si>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</si>
  <si>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</si>
  <si>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</si>
  <si>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</si>
  <si>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</si>
  <si>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</si>
  <si>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</si>
  <si>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</si>
  <si>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</si>
  <si>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</si>
  <si>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</si>
  <si>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</si>
  <si>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</si>
  <si>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</si>
  <si>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</si>
  <si>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</si>
  <si>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</si>
  <si>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</si>
  <si>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</si>
  <si>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</si>
  <si>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</si>
  <si>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</si>
  <si>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</si>
  <si>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</si>
  <si>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</si>
  <si>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</si>
  <si>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</si>
  <si>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</si>
  <si>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</si>
  <si>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</si>
  <si>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</si>
  <si>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</si>
  <si>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</si>
  <si>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</si>
  <si>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</si>
  <si>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</si>
  <si>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</si>
  <si>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</si>
  <si>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</si>
  <si>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</si>
  <si>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</si>
  <si>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</si>
  <si>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</si>
  <si>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</si>
  <si>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</si>
  <si>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</si>
  <si>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</si>
  <si>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</si>
  <si>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</si>
  <si>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</si>
  <si>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</si>
  <si>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</si>
  <si>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</si>
  <si>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</si>
  <si>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</si>
  <si>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</si>
  <si>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</si>
  <si>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</si>
  <si>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</si>
  <si>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</si>
  <si>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</si>
  <si>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</si>
  <si>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</si>
  <si>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</si>
  <si>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</si>
  <si>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</si>
  <si>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</si>
  <si>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</si>
  <si>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</si>
  <si>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</si>
  <si>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</si>
  <si>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</si>
  <si>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</si>
  <si>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</si>
  <si>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</si>
  <si>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</si>
  <si>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</si>
  <si>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</si>
  <si>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</si>
  <si>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</si>
  <si>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</si>
  <si>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</si>
  <si>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</si>
  <si>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</si>
  <si>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</si>
  <si>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</si>
  <si>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</si>
  <si>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</si>
  <si>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</si>
  <si>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</si>
  <si>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</si>
  <si>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</si>
  <si>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</si>
  <si>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</si>
  <si>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</si>
  <si>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</si>
  <si>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</si>
  <si>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</si>
  <si>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</si>
  <si>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</si>
  <si>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</si>
  <si>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</si>
  <si>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</si>
  <si>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</si>
  <si>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</si>
  <si>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</si>
  <si>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</si>
  <si>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</si>
  <si>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</si>
  <si>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</si>
  <si>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</si>
  <si>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</si>
  <si>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</si>
  <si>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</si>
  <si>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</si>
  <si>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</si>
  <si>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</si>
  <si>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</si>
  <si>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</si>
  <si>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</si>
  <si>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</si>
  <si>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</si>
  <si>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</si>
  <si>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</si>
  <si>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</si>
  <si>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</si>
  <si>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</si>
  <si>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</si>
  <si>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</si>
  <si>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</si>
  <si>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</si>
  <si>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</si>
  <si>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</si>
  <si>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</si>
  <si>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</si>
  <si>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</si>
  <si>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</si>
  <si>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</si>
  <si>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</si>
  <si>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</si>
  <si>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</si>
  <si>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</si>
  <si>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</si>
  <si>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</si>
  <si>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</si>
  <si>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</si>
  <si>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</si>
  <si>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</si>
  <si>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</si>
  <si>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</si>
  <si>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</si>
  <si>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</si>
  <si>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</si>
  <si>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</si>
  <si>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</si>
  <si>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</si>
  <si>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</si>
  <si>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</si>
  <si>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</si>
  <si>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</si>
  <si>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</si>
  <si>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</si>
  <si>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</si>
  <si>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</si>
  <si>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</si>
  <si>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</si>
  <si>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</si>
  <si>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</si>
  <si>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</si>
  <si>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</si>
  <si>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</si>
  <si>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</si>
  <si>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</si>
  <si>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</si>
  <si>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</si>
  <si>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</si>
  <si>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</si>
  <si>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</si>
  <si>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</si>
  <si>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</si>
  <si>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</si>
  <si>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</si>
  <si>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</si>
  <si>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</si>
  <si>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</si>
  <si>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</si>
  <si>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</si>
  <si>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</si>
  <si>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</si>
  <si>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</si>
  <si>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</si>
  <si>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</si>
  <si>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</si>
  <si>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</si>
  <si>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</si>
  <si>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</si>
  <si>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</si>
  <si>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</si>
  <si>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</si>
  <si>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</si>
  <si>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</si>
  <si>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</si>
  <si>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</si>
  <si>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</si>
  <si>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</si>
  <si>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</si>
  <si>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</si>
  <si>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</si>
  <si>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</si>
  <si>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</si>
  <si>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</si>
  <si>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</si>
  <si>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</si>
  <si>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</si>
  <si>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</si>
  <si>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</si>
  <si>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</si>
  <si>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</si>
  <si>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</si>
  <si>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</si>
  <si>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</si>
  <si>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</si>
  <si>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</si>
  <si>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</si>
  <si>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</si>
  <si>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</si>
  <si>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</si>
  <si>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</si>
  <si>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</si>
  <si>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</si>
  <si>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</si>
  <si>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</si>
  <si>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</si>
  <si>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</si>
  <si>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</si>
  <si>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</si>
  <si>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</si>
  <si>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</si>
  <si>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</si>
  <si>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</si>
  <si>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</si>
  <si>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</si>
  <si>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</si>
  <si>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</si>
  <si>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</si>
  <si>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</si>
  <si>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</si>
  <si>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</si>
  <si>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</si>
  <si>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</si>
  <si>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</si>
  <si>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</si>
  <si>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</si>
  <si>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</si>
  <si>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</si>
  <si>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</si>
  <si>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</si>
  <si>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</si>
  <si>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</si>
  <si>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</si>
  <si>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</si>
  <si>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</si>
  <si>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</si>
  <si>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</si>
  <si>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</si>
  <si>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</si>
  <si>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</si>
  <si>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</si>
  <si>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</si>
  <si>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</si>
  <si>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</si>
  <si>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</si>
  <si>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</si>
  <si>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</si>
  <si>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</si>
  <si>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</si>
  <si>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</si>
  <si>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</si>
  <si>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</si>
  <si>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</si>
  <si>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</si>
  <si>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</si>
  <si>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</si>
  <si>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</si>
  <si>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</si>
  <si>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</si>
  <si>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</si>
  <si>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</si>
  <si>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</si>
  <si>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</si>
  <si>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</si>
  <si>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</si>
  <si>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</si>
  <si>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</si>
  <si>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</si>
  <si>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</si>
  <si>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</si>
  <si>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</si>
  <si>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</si>
  <si>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</si>
  <si>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</si>
  <si>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</si>
  <si>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</si>
  <si>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</si>
  <si>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</si>
  <si>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</si>
  <si>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</si>
  <si>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</si>
  <si>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</si>
  <si>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</si>
  <si>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</si>
  <si>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</si>
  <si>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</si>
  <si>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</si>
  <si>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</si>
  <si>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</si>
  <si>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</si>
  <si>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</si>
  <si>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</si>
  <si>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</si>
  <si>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</si>
  <si>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</si>
  <si>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</si>
  <si>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</si>
  <si>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</si>
  <si>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</si>
  <si>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</si>
  <si>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</si>
  <si>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</si>
  <si>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</si>
  <si>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</si>
  <si>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</si>
  <si>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</si>
  <si>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</si>
  <si>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</si>
  <si>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</si>
  <si>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</si>
  <si>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</si>
  <si>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</si>
  <si>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</si>
  <si>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</si>
  <si>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</si>
  <si>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</si>
  <si>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</si>
  <si>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</si>
  <si>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</si>
  <si>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</si>
  <si>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</si>
  <si>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</si>
  <si>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</si>
  <si>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</si>
  <si>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</si>
  <si>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</si>
  <si>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</si>
  <si>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</si>
  <si>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</si>
  <si>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</si>
  <si>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</si>
  <si>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</si>
  <si>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</si>
  <si>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</si>
  <si>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</si>
  <si>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</si>
  <si>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</si>
  <si>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</si>
  <si>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</si>
  <si>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</si>
  <si>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</si>
  <si>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</si>
  <si>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</si>
  <si>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</si>
  <si>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</si>
  <si>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</si>
  <si>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</si>
  <si>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</si>
  <si>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</si>
  <si>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</si>
  <si>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</si>
  <si>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</si>
  <si>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</si>
  <si>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</si>
  <si>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</si>
  <si>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</si>
  <si>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</si>
  <si>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</si>
  <si>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</si>
  <si>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</si>
  <si>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</si>
  <si>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</si>
  <si>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</si>
  <si>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</si>
  <si>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</si>
  <si>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</si>
  <si>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</si>
  <si>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</si>
  <si>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</si>
  <si>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</si>
  <si>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</si>
  <si>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</si>
  <si>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</si>
  <si>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</si>
  <si>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</si>
  <si>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</si>
  <si>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</si>
  <si>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</si>
  <si>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</si>
  <si>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</si>
  <si>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</si>
  <si>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</si>
  <si>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</si>
  <si>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</si>
  <si>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</si>
  <si>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</si>
  <si>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</si>
  <si>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</si>
  <si>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</si>
  <si>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</si>
  <si>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</si>
  <si>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</si>
  <si>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</si>
  <si>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</si>
  <si>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</si>
  <si>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</si>
  <si>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</si>
  <si>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</si>
  <si>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</si>
  <si>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</si>
  <si>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</si>
  <si>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</si>
  <si>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</si>
  <si>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</si>
  <si>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</si>
  <si>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</si>
  <si>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</si>
  <si>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</si>
  <si>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</si>
  <si>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</si>
  <si>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</si>
  <si>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</si>
  <si>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</si>
  <si>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</si>
  <si>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</si>
  <si>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</si>
  <si>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</si>
  <si>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</si>
  <si>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</si>
  <si>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</si>
  <si>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</si>
  <si>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</si>
  <si>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</si>
  <si>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</si>
  <si>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</si>
  <si>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</si>
  <si>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</si>
  <si>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</si>
  <si>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</si>
  <si>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</si>
  <si>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</si>
  <si>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</si>
  <si>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</si>
  <si>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</si>
  <si>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</si>
  <si>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</si>
  <si>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</si>
  <si>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</si>
  <si>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</si>
  <si>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</si>
  <si>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</si>
  <si>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</si>
  <si>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</si>
  <si>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</si>
  <si>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</si>
  <si>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</si>
  <si>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</si>
  <si>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</si>
  <si>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</si>
  <si>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</si>
  <si>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</si>
  <si>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</si>
  <si>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</si>
  <si>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</si>
  <si>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</si>
  <si>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</si>
  <si>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</si>
  <si>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</si>
  <si>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</si>
  <si>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</si>
  <si>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</si>
  <si>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</si>
  <si>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</si>
  <si>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</si>
  <si>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</si>
  <si>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</si>
  <si>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</si>
  <si>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</si>
  <si>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</si>
  <si>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</si>
  <si>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</si>
  <si>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</si>
  <si>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</si>
  <si>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</si>
  <si>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</si>
  <si>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</si>
  <si>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</si>
  <si>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</si>
  <si>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</si>
  <si>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</si>
  <si>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</si>
  <si>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</si>
  <si>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</si>
  <si>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</si>
  <si>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</si>
  <si>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</si>
  <si>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</si>
  <si>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</si>
  <si>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</si>
  <si>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</si>
  <si>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</si>
  <si>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</si>
  <si>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</si>
  <si>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</si>
  <si>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</si>
  <si>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</si>
  <si>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</si>
  <si>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</si>
  <si>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</si>
  <si>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</si>
  <si>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</si>
  <si>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</si>
  <si>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</si>
  <si>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</si>
  <si>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</si>
  <si>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</si>
  <si>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</si>
  <si>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</si>
  <si>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</si>
  <si>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</si>
  <si>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</si>
  <si>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</si>
  <si>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</si>
  <si>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</si>
  <si>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</si>
  <si>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</si>
  <si>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</si>
  <si>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</si>
  <si>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</si>
  <si>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</si>
  <si>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</si>
  <si>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</si>
  <si>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</si>
  <si>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</si>
  <si>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</si>
  <si>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</si>
  <si>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</si>
  <si>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</si>
  <si>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</si>
  <si>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</si>
  <si>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</si>
  <si>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</si>
  <si>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</si>
  <si>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</si>
  <si>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</si>
  <si>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</si>
  <si>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</si>
  <si>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</si>
  <si>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</si>
  <si>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</si>
  <si>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</si>
  <si>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</si>
  <si>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</si>
  <si>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</si>
  <si>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</si>
  <si>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</si>
  <si>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</si>
  <si>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</si>
  <si>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</si>
  <si>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</si>
  <si>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</si>
  <si>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</si>
  <si>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</si>
  <si>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</si>
  <si>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</si>
  <si>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</si>
  <si>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</si>
  <si>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</si>
  <si>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</si>
  <si>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</si>
  <si>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</si>
  <si>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</si>
  <si>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</si>
  <si>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</si>
  <si>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</si>
  <si>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</si>
  <si>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</si>
  <si>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</si>
  <si>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</si>
  <si>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</si>
  <si>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</si>
  <si>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</si>
  <si>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</si>
  <si>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</si>
  <si>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</si>
  <si>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</si>
  <si>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</si>
  <si>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</si>
  <si>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</si>
  <si>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</si>
  <si>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</si>
  <si>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</si>
  <si>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</si>
  <si>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</si>
  <si>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</si>
  <si>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</si>
  <si>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</si>
  <si>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</si>
  <si>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</si>
  <si>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</si>
  <si>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</si>
  <si>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</si>
  <si>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</si>
  <si>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</si>
  <si>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</si>
  <si>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</si>
  <si>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</si>
  <si>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</si>
  <si>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</si>
  <si>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</si>
  <si>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</si>
  <si>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</si>
  <si>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</si>
  <si>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</si>
  <si>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</si>
  <si>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</si>
  <si>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</si>
  <si>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</si>
  <si>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</si>
  <si>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</si>
  <si>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</si>
  <si>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</si>
  <si>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</si>
  <si>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</si>
  <si>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</si>
  <si>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</si>
  <si>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</si>
  <si>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</si>
  <si>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</si>
  <si>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</si>
  <si>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</si>
  <si>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</si>
  <si>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</si>
  <si>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</si>
  <si>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</si>
  <si>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</si>
  <si>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</si>
  <si>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</si>
  <si>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</si>
  <si>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</si>
  <si>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</si>
  <si>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</si>
  <si>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</si>
  <si>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</si>
  <si>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</si>
  <si>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</si>
  <si>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</si>
  <si>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</si>
  <si>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</si>
  <si>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</si>
  <si>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</si>
  <si>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</si>
  <si>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</si>
  <si>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</si>
  <si>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</si>
  <si>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</si>
  <si>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</si>
  <si>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</si>
  <si>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</si>
  <si>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</si>
  <si>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</si>
  <si>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</si>
  <si>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</si>
  <si>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</si>
  <si>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</si>
  <si>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</si>
  <si>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</si>
  <si>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</si>
  <si>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</si>
  <si>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</si>
  <si>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</si>
  <si>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</si>
  <si>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</si>
  <si>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</si>
  <si>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</si>
  <si>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</si>
  <si>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</si>
  <si>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</si>
  <si>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</si>
  <si>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</si>
  <si>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</si>
  <si>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</si>
  <si>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</si>
  <si>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</si>
  <si>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</si>
  <si>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</si>
  <si>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</si>
  <si>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</si>
  <si>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</si>
  <si>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</si>
  <si>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</si>
  <si>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</si>
  <si>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</si>
  <si>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</si>
  <si>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</si>
  <si>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</si>
  <si>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</si>
  <si>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</si>
  <si>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</si>
  <si>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</si>
  <si>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</si>
  <si>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</si>
  <si>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</si>
  <si>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</si>
  <si>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</si>
  <si>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</si>
  <si>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</si>
  <si>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</si>
  <si>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</si>
  <si>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</si>
  <si>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</si>
  <si>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</si>
  <si>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</si>
  <si>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</si>
  <si>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</si>
  <si>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</si>
  <si>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</si>
  <si>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</si>
  <si>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</si>
  <si>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</si>
  <si>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</si>
  <si>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</si>
  <si>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</si>
  <si>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</si>
  <si>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</si>
  <si>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</si>
  <si>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</si>
  <si>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</si>
  <si>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</si>
  <si>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</si>
  <si>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</si>
  <si>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</si>
  <si>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</si>
  <si>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</si>
  <si>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</si>
  <si>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</si>
  <si>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</si>
  <si>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</si>
  <si>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</si>
  <si>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</si>
  <si>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</si>
  <si>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</si>
  <si>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</si>
  <si>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</si>
  <si>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</si>
  <si>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</si>
  <si>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</si>
  <si>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</si>
  <si>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RANK</t>
  </si>
  <si>
    <t>USEFULSGP</t>
  </si>
  <si>
    <t>$VALUE</t>
  </si>
  <si>
    <t>REMAIN_SGP</t>
  </si>
  <si>
    <t>$ACTUAL</t>
  </si>
  <si>
    <t>$INFLATE</t>
  </si>
  <si>
    <t>Masahiro Tanaka</t>
  </si>
  <si>
    <t>Jimmy Nelson</t>
  </si>
  <si>
    <t>Jake Petricka</t>
  </si>
  <si>
    <t>Josh Satin</t>
  </si>
  <si>
    <t>Alexander Guerrero</t>
  </si>
  <si>
    <t>Steven Souza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</si>
  <si>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</si>
  <si>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</si>
  <si>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</si>
  <si>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</si>
  <si>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</si>
  <si>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</si>
  <si>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</si>
  <si>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</si>
  <si>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</si>
  <si>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</si>
  <si>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</si>
  <si>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</si>
  <si>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</si>
  <si>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</si>
  <si>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</si>
  <si>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</si>
  <si>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</si>
  <si>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</si>
  <si>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</si>
  <si>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</si>
  <si>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</si>
  <si>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</si>
  <si>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</si>
  <si>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</si>
  <si>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</si>
  <si>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</si>
  <si>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</si>
  <si>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</si>
  <si>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</si>
  <si>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</si>
  <si>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</si>
  <si>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</si>
  <si>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</si>
  <si>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</si>
  <si>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</si>
  <si>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</si>
  <si>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</si>
  <si>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</si>
  <si>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</si>
  <si>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</si>
  <si>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</si>
  <si>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</si>
  <si>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</si>
  <si>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</si>
  <si>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</si>
  <si>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</si>
  <si>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</si>
  <si>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</si>
  <si>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</si>
  <si>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</si>
  <si>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</si>
  <si>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</si>
  <si>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</si>
  <si>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</si>
  <si>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</si>
  <si>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</si>
  <si>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</si>
  <si>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</si>
  <si>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</si>
  <si>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</si>
  <si>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</si>
  <si>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</si>
  <si>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</si>
  <si>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</si>
  <si>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</si>
  <si>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</si>
  <si>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</si>
  <si>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</si>
  <si>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</si>
  <si>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</si>
  <si>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</si>
  <si>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</si>
  <si>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</si>
  <si>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</si>
  <si>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</si>
  <si>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</si>
  <si>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</si>
  <si>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</si>
  <si>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</si>
  <si>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</si>
  <si>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</si>
  <si>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</si>
  <si>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</si>
  <si>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</si>
  <si>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</si>
  <si>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</si>
  <si>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</si>
  <si>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</si>
  <si>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</si>
  <si>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</si>
  <si>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</si>
  <si>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</si>
  <si>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</si>
  <si>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</si>
  <si>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</si>
  <si>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</si>
  <si>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</si>
  <si>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</si>
  <si>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</si>
  <si>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</si>
  <si>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</si>
  <si>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</si>
  <si>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</si>
  <si>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</si>
  <si>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</si>
  <si>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</si>
  <si>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</si>
  <si>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</si>
  <si>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</si>
  <si>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</si>
  <si>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</si>
  <si>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</si>
  <si>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</si>
  <si>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</si>
  <si>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</si>
  <si>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</si>
  <si>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</si>
  <si>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</si>
  <si>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</si>
  <si>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</si>
  <si>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</si>
  <si>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</si>
  <si>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</si>
  <si>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</si>
  <si>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</si>
  <si>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</si>
  <si>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</si>
  <si>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</si>
  <si>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</si>
  <si>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</si>
  <si>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</si>
  <si>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</si>
  <si>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</si>
  <si>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</si>
  <si>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</si>
  <si>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</si>
  <si>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</si>
  <si>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</si>
  <si>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</si>
  <si>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</si>
  <si>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</si>
  <si>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</si>
  <si>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</si>
  <si>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</si>
  <si>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</si>
  <si>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</si>
  <si>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</si>
  <si>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</si>
  <si>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</si>
  <si>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</si>
  <si>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</si>
  <si>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</si>
  <si>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</si>
  <si>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</si>
  <si>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</si>
  <si>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</si>
  <si>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</si>
  <si>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</si>
  <si>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</si>
  <si>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</si>
  <si>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</si>
  <si>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</si>
  <si>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</si>
  <si>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</si>
  <si>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</si>
  <si>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</si>
  <si>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</si>
  <si>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</si>
  <si>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</si>
  <si>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</si>
  <si>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</si>
  <si>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</si>
  <si>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</si>
  <si>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</si>
  <si>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</si>
  <si>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</si>
  <si>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</si>
  <si>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</si>
  <si>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</si>
  <si>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</si>
  <si>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laportma01</t>
  </si>
  <si>
    <t>lasteto01</t>
  </si>
  <si>
    <t>Tommy La Stella</t>
  </si>
  <si>
    <t>Derrek Lee</t>
  </si>
  <si>
    <t>lidgebr01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</si>
  <si>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</si>
  <si>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</si>
  <si>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</si>
  <si>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</si>
  <si>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</si>
  <si>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</si>
  <si>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</si>
  <si>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</si>
  <si>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</si>
  <si>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</si>
  <si>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</si>
  <si>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</si>
  <si>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</si>
  <si>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</si>
  <si>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</si>
  <si>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</si>
  <si>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</si>
  <si>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</si>
  <si>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</si>
  <si>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</si>
  <si>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</si>
  <si>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</si>
  <si>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</si>
  <si>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</si>
  <si>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</si>
  <si>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</si>
  <si>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</si>
  <si>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</si>
  <si>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</si>
  <si>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</si>
  <si>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</si>
  <si>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</si>
  <si>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</si>
  <si>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</si>
  <si>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</si>
  <si>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</si>
  <si>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</si>
  <si>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</si>
  <si>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</si>
  <si>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</si>
  <si>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</si>
  <si>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</si>
  <si>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</si>
  <si>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</si>
  <si>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</si>
  <si>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</si>
  <si>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</si>
  <si>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</si>
  <si>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</si>
  <si>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</si>
  <si>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</si>
  <si>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</si>
  <si>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</si>
  <si>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</si>
  <si>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</si>
  <si>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</si>
  <si>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</si>
  <si>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</si>
  <si>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</si>
  <si>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</si>
  <si>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</si>
  <si>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</si>
  <si>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</si>
  <si>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</si>
  <si>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sizemgr01</t>
  </si>
  <si>
    <t>sizemsc01</t>
  </si>
  <si>
    <t>snellia01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</si>
  <si>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</si>
  <si>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</si>
  <si>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</si>
  <si>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</si>
  <si>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</si>
  <si>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</si>
  <si>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</si>
  <si>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</si>
  <si>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</si>
  <si>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</si>
  <si>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</si>
  <si>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</si>
  <si>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</si>
  <si>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vanslsc01</t>
  </si>
  <si>
    <t>vargake01</t>
  </si>
  <si>
    <t>ventuyo01</t>
  </si>
  <si>
    <t>wadats01</t>
  </si>
  <si>
    <t>walteza01</t>
  </si>
  <si>
    <t>wangch01</t>
  </si>
  <si>
    <t>webbbr01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</si>
  <si>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</si>
  <si>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</si>
  <si>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</si>
  <si>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</si>
  <si>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</si>
  <si>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</si>
  <si>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</si>
  <si>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</si>
  <si>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</si>
  <si>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</si>
  <si>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Christian Bethancourt</t>
  </si>
  <si>
    <t>Brandon Finnegan</t>
  </si>
  <si>
    <t>REPL LVL</t>
  </si>
  <si>
    <t>SGP OVER REPL</t>
  </si>
  <si>
    <t>finnebr01</t>
  </si>
  <si>
    <t>heanean01</t>
  </si>
  <si>
    <t>matzety01</t>
  </si>
  <si>
    <t>POS RNK</t>
  </si>
  <si>
    <t>bethach01</t>
  </si>
  <si>
    <t>buchada01</t>
  </si>
  <si>
    <t>burnsbi02</t>
  </si>
  <si>
    <t>butleed01</t>
  </si>
  <si>
    <t>cartech02</t>
  </si>
  <si>
    <t>castiru02</t>
  </si>
  <si>
    <t>Rusney Castillo</t>
  </si>
  <si>
    <t>colomal01</t>
  </si>
  <si>
    <t>davisdo02</t>
  </si>
  <si>
    <t>degroja01</t>
  </si>
  <si>
    <t>desclan01</t>
  </si>
  <si>
    <t>drewj.01</t>
  </si>
  <si>
    <t>francma02</t>
  </si>
  <si>
    <t>gonzami05</t>
  </si>
  <si>
    <t>Gonzalez</t>
  </si>
  <si>
    <t>gosewtu01</t>
  </si>
  <si>
    <t>gosseph01</t>
  </si>
  <si>
    <t>greensh02</t>
  </si>
  <si>
    <t>jonesch06</t>
  </si>
  <si>
    <t>jonesja06</t>
  </si>
  <si>
    <t>josepca01</t>
  </si>
  <si>
    <t>kangju01</t>
  </si>
  <si>
    <t>Jung-Ho Kang</t>
  </si>
  <si>
    <t>leede02</t>
  </si>
  <si>
    <t>meyeral01</t>
  </si>
  <si>
    <t>millela02</t>
  </si>
  <si>
    <t>norrida01</t>
  </si>
  <si>
    <t>pederjo01</t>
  </si>
  <si>
    <t>petrija01</t>
  </si>
  <si>
    <t>pompeda01</t>
  </si>
  <si>
    <t>AL</t>
  </si>
  <si>
    <t>putnaza01</t>
  </si>
  <si>
    <t>ramirma02</t>
  </si>
  <si>
    <t>rayro02</t>
  </si>
  <si>
    <t>refsnro01</t>
  </si>
  <si>
    <t>sanchca01</t>
  </si>
  <si>
    <t>santada01</t>
  </si>
  <si>
    <t>smolija01</t>
  </si>
  <si>
    <t>souzast01</t>
  </si>
  <si>
    <t>Steven Souza Jr.</t>
  </si>
  <si>
    <t>tayloch03</t>
  </si>
  <si>
    <t>tollest01</t>
  </si>
  <si>
    <t>tomasya01</t>
  </si>
  <si>
    <t>Yasmany Tomas</t>
  </si>
  <si>
    <t>wagnebi02</t>
  </si>
  <si>
    <t>walkech02</t>
  </si>
  <si>
    <t>woodke02</t>
  </si>
  <si>
    <t>Chris Young (H)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</si>
  <si>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</si>
  <si>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</si>
  <si>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</si>
  <si>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</si>
  <si>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</si>
  <si>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</si>
  <si>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</si>
  <si>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</si>
  <si>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</si>
  <si>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</si>
  <si>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</si>
  <si>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</si>
  <si>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</si>
  <si>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</si>
  <si>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</si>
  <si>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</si>
  <si>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</si>
  <si>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</si>
  <si>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</si>
  <si>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</si>
  <si>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</si>
  <si>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</si>
  <si>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</si>
  <si>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</si>
  <si>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</si>
  <si>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</si>
  <si>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</si>
  <si>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</si>
  <si>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</si>
  <si>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</si>
  <si>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</si>
  <si>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</si>
  <si>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</si>
  <si>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</si>
  <si>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</si>
  <si>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</si>
  <si>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</si>
  <si>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</si>
  <si>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</si>
  <si>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</si>
  <si>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</si>
  <si>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</si>
  <si>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</si>
  <si>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</si>
  <si>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</si>
  <si>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</si>
  <si>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</si>
  <si>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</si>
  <si>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</si>
  <si>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</si>
  <si>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</si>
  <si>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</si>
  <si>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</si>
  <si>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</si>
  <si>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</si>
  <si>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</si>
  <si>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</si>
  <si>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</si>
  <si>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</si>
  <si>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</si>
  <si>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</si>
  <si>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</si>
  <si>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</si>
  <si>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</si>
  <si>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</si>
  <si>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</si>
  <si>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</si>
  <si>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</si>
  <si>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</si>
  <si>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</si>
  <si>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</si>
  <si>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</si>
  <si>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</si>
  <si>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</si>
  <si>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</si>
  <si>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</si>
  <si>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</si>
  <si>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</si>
  <si>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</si>
  <si>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</si>
  <si>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</si>
  <si>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</si>
  <si>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</si>
  <si>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</si>
  <si>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</si>
  <si>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</si>
  <si>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</si>
  <si>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</si>
  <si>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</si>
  <si>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</si>
  <si>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</si>
  <si>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</si>
  <si>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</si>
  <si>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</si>
  <si>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</si>
  <si>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</si>
  <si>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</si>
  <si>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</si>
  <si>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</si>
  <si>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</si>
  <si>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</si>
  <si>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</si>
  <si>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</si>
  <si>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</si>
  <si>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</si>
  <si>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</si>
  <si>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</si>
  <si>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</si>
  <si>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</si>
  <si>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</si>
  <si>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</si>
  <si>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</si>
  <si>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</si>
  <si>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</si>
  <si>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</si>
  <si>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</si>
  <si>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</si>
  <si>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</si>
  <si>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</si>
  <si>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</si>
  <si>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</si>
  <si>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</si>
  <si>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</si>
  <si>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</si>
  <si>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</si>
  <si>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</si>
  <si>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</si>
  <si>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</si>
  <si>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</si>
  <si>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</si>
  <si>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</si>
  <si>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</si>
  <si>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</si>
  <si>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</si>
  <si>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</si>
  <si>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</si>
  <si>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</si>
  <si>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</si>
  <si>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</si>
  <si>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</si>
  <si>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</si>
  <si>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</si>
  <si>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</si>
  <si>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</si>
  <si>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</si>
  <si>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</si>
  <si>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</si>
  <si>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</si>
  <si>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</si>
  <si>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</si>
  <si>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</si>
  <si>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</si>
  <si>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</si>
  <si>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</si>
  <si>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</si>
  <si>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</si>
  <si>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</si>
  <si>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</si>
  <si>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</si>
  <si>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</si>
  <si>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</si>
  <si>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</si>
  <si>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</si>
  <si>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</si>
  <si>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</si>
  <si>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</si>
  <si>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</si>
  <si>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</si>
  <si>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</si>
  <si>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</si>
  <si>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</si>
  <si>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</si>
  <si>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</si>
  <si>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</si>
  <si>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</si>
  <si>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</si>
  <si>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</si>
  <si>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</si>
  <si>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</si>
  <si>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</si>
  <si>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</si>
  <si>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</si>
  <si>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</si>
  <si>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</si>
  <si>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</si>
  <si>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</si>
  <si>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</si>
  <si>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</si>
  <si>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</si>
  <si>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</si>
  <si>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</si>
  <si>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</si>
  <si>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</si>
  <si>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</si>
  <si>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</si>
  <si>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</si>
  <si>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</si>
  <si>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</si>
  <si>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</si>
  <si>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</si>
  <si>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</si>
  <si>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</si>
  <si>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</si>
  <si>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</si>
  <si>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</si>
  <si>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</si>
  <si>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</si>
  <si>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</si>
  <si>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</si>
  <si>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</si>
  <si>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</si>
  <si>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</si>
  <si>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</si>
  <si>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</si>
  <si>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</si>
  <si>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</si>
  <si>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</si>
  <si>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</si>
  <si>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</si>
  <si>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</si>
  <si>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</si>
  <si>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</si>
  <si>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</si>
  <si>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</si>
  <si>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</si>
  <si>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</si>
  <si>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</si>
  <si>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</si>
  <si>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</si>
  <si>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</si>
  <si>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</si>
  <si>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</si>
  <si>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</si>
  <si>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</si>
  <si>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</si>
  <si>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</si>
  <si>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</si>
  <si>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</si>
  <si>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</si>
  <si>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</si>
  <si>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</si>
  <si>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</si>
  <si>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</si>
  <si>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</si>
  <si>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</si>
  <si>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</si>
  <si>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</si>
  <si>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</si>
  <si>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</si>
  <si>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</si>
  <si>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</si>
  <si>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</si>
  <si>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</si>
  <si>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</si>
  <si>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</si>
  <si>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</si>
  <si>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</si>
  <si>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</si>
  <si>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</si>
  <si>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</si>
  <si>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</si>
  <si>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</si>
  <si>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</si>
  <si>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</si>
  <si>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</si>
  <si>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</si>
  <si>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</si>
  <si>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</si>
  <si>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</si>
  <si>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</si>
  <si>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</si>
  <si>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</si>
  <si>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</si>
  <si>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</si>
  <si>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</si>
  <si>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</si>
  <si>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</si>
  <si>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</si>
  <si>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</si>
  <si>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</si>
  <si>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</si>
  <si>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</si>
  <si>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</si>
  <si>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</si>
  <si>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</si>
  <si>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</si>
  <si>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</si>
  <si>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</si>
  <si>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</si>
  <si>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</si>
  <si>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</si>
  <si>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</si>
  <si>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</si>
  <si>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</si>
  <si>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</si>
  <si>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</si>
  <si>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</si>
  <si>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</si>
  <si>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</si>
  <si>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</si>
  <si>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</si>
  <si>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</si>
  <si>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</si>
  <si>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</si>
  <si>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</si>
  <si>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</si>
  <si>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</si>
  <si>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</si>
  <si>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</si>
  <si>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</si>
  <si>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</si>
  <si>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</si>
  <si>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</si>
  <si>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</si>
  <si>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</si>
  <si>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</si>
  <si>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</si>
  <si>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</si>
  <si>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</si>
  <si>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</si>
  <si>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</si>
  <si>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</si>
  <si>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</si>
  <si>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</si>
  <si>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</si>
  <si>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</si>
  <si>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</si>
  <si>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</si>
  <si>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</si>
  <si>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</si>
  <si>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</si>
  <si>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</si>
  <si>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</si>
  <si>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</si>
  <si>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</si>
  <si>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</si>
  <si>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</si>
  <si>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</si>
  <si>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</si>
  <si>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</si>
  <si>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</si>
  <si>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</si>
  <si>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</si>
  <si>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</si>
  <si>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</si>
  <si>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</si>
  <si>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</si>
  <si>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</si>
  <si>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</si>
  <si>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</si>
  <si>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Young (H)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</si>
  <si>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</si>
  <si>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</si>
  <si>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</si>
  <si>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</si>
  <si>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</si>
  <si>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</si>
  <si>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</si>
  <si>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</si>
  <si>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</si>
  <si>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</si>
  <si>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</si>
  <si>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</si>
  <si>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</si>
  <si>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</si>
  <si>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</si>
  <si>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</si>
  <si>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</si>
  <si>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</si>
  <si>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</si>
  <si>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</si>
  <si>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</si>
  <si>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</si>
  <si>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</si>
  <si>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</si>
  <si>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</si>
  <si>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</si>
  <si>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</si>
  <si>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</si>
  <si>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</si>
  <si>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</si>
  <si>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</si>
  <si>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</si>
  <si>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</si>
  <si>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</si>
  <si>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</si>
  <si>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</si>
  <si>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</si>
  <si>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</si>
  <si>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</si>
  <si>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</si>
  <si>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</si>
  <si>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</si>
  <si>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</si>
  <si>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</si>
  <si>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</si>
  <si>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</si>
  <si>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</si>
  <si>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</si>
  <si>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</si>
  <si>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</si>
  <si>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</si>
  <si>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</si>
  <si>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</si>
  <si>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</si>
  <si>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</si>
  <si>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</si>
  <si>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</si>
  <si>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</si>
  <si>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</si>
  <si>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</si>
  <si>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</si>
  <si>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</si>
  <si>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</si>
  <si>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</si>
  <si>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</si>
  <si>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</si>
  <si>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</si>
  <si>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</si>
  <si>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</si>
  <si>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</si>
  <si>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</si>
  <si>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</si>
  <si>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</si>
  <si>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</si>
  <si>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</si>
  <si>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</si>
  <si>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</si>
  <si>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</si>
  <si>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</si>
  <si>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</si>
  <si>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</si>
  <si>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</si>
  <si>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</si>
  <si>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</si>
  <si>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</si>
  <si>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</si>
  <si>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</si>
  <si>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</si>
  <si>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</si>
  <si>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</si>
  <si>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</si>
  <si>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</si>
  <si>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</si>
  <si>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</si>
  <si>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</si>
  <si>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</si>
  <si>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</si>
  <si>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</si>
  <si>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</si>
  <si>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</si>
  <si>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</si>
  <si>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</si>
  <si>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</si>
  <si>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</si>
  <si>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</si>
  <si>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</si>
  <si>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</si>
  <si>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</si>
  <si>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</si>
  <si>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</si>
  <si>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</si>
  <si>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</si>
  <si>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</si>
  <si>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</si>
  <si>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</si>
  <si>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</si>
  <si>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</si>
  <si>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</si>
  <si>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</si>
  <si>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</si>
  <si>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</si>
  <si>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</si>
  <si>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</si>
  <si>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</si>
  <si>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</si>
  <si>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</si>
  <si>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</si>
  <si>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</si>
  <si>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</si>
  <si>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</si>
  <si>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</si>
  <si>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</si>
  <si>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</si>
  <si>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</si>
  <si>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</si>
  <si>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</si>
  <si>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</si>
  <si>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</si>
  <si>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</si>
  <si>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</si>
  <si>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</si>
  <si>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</si>
  <si>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</si>
  <si>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</si>
  <si>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</si>
  <si>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</si>
  <si>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</si>
  <si>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</si>
  <si>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</si>
  <si>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</si>
  <si>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</si>
  <si>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</si>
  <si>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</si>
  <si>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</si>
  <si>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</si>
  <si>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</si>
  <si>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</si>
  <si>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</si>
  <si>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</si>
  <si>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</si>
  <si>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</si>
  <si>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</si>
  <si>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</si>
  <si>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</si>
  <si>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</si>
  <si>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</si>
  <si>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</si>
  <si>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</si>
  <si>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</si>
  <si>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</si>
  <si>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</si>
  <si>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</si>
  <si>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</si>
  <si>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</si>
  <si>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</si>
  <si>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</si>
  <si>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</si>
  <si>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</si>
  <si>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</si>
  <si>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</si>
  <si>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</si>
  <si>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</si>
  <si>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</si>
  <si>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</si>
  <si>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</si>
  <si>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</si>
  <si>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</si>
  <si>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</si>
  <si>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</si>
  <si>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</si>
  <si>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</si>
  <si>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</si>
  <si>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</si>
  <si>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</si>
  <si>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</si>
  <si>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</si>
  <si>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</si>
  <si>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</si>
  <si>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</si>
  <si>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</si>
  <si>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</si>
  <si>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</si>
  <si>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</si>
  <si>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</si>
  <si>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</si>
  <si>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</si>
  <si>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</si>
  <si>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</si>
  <si>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</si>
  <si>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</si>
  <si>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</si>
  <si>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</si>
  <si>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</si>
  <si>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</si>
  <si>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</si>
  <si>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</si>
  <si>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</si>
  <si>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</si>
  <si>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</si>
  <si>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</si>
  <si>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</si>
  <si>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</si>
  <si>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</si>
  <si>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</si>
  <si>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</si>
  <si>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</si>
  <si>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</si>
  <si>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</si>
  <si>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</si>
  <si>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</si>
  <si>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</si>
  <si>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</si>
  <si>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</si>
  <si>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</si>
  <si>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</si>
  <si>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</si>
  <si>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</si>
  <si>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</si>
  <si>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</si>
  <si>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</si>
  <si>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</si>
  <si>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</si>
  <si>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</si>
  <si>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</si>
  <si>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</si>
  <si>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</si>
  <si>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</si>
  <si>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</si>
  <si>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</si>
  <si>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</si>
  <si>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</si>
  <si>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</si>
  <si>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</si>
  <si>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</si>
  <si>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</si>
  <si>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</si>
  <si>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</si>
  <si>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</si>
  <si>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</si>
  <si>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</si>
  <si>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</si>
  <si>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</si>
  <si>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</si>
  <si>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</si>
  <si>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</si>
  <si>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</si>
  <si>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</si>
  <si>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</si>
  <si>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</si>
  <si>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</si>
  <si>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</si>
  <si>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</si>
  <si>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</si>
  <si>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</si>
  <si>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</si>
  <si>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</si>
  <si>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</si>
  <si>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</si>
  <si>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</si>
  <si>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</si>
  <si>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</si>
  <si>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</si>
  <si>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</si>
  <si>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</si>
  <si>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</si>
  <si>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</si>
  <si>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</si>
  <si>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</si>
  <si>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</si>
  <si>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</si>
  <si>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</si>
  <si>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</si>
  <si>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</si>
  <si>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</si>
  <si>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</si>
  <si>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</si>
  <si>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</si>
  <si>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</si>
  <si>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</si>
  <si>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</si>
  <si>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</si>
  <si>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</si>
  <si>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</si>
  <si>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</si>
  <si>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</si>
  <si>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</si>
  <si>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</si>
  <si>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</si>
  <si>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</si>
  <si>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</si>
  <si>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</si>
  <si>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</si>
  <si>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</si>
  <si>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</si>
  <si>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</si>
  <si>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</si>
  <si>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</si>
  <si>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</si>
  <si>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</si>
  <si>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</si>
  <si>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</si>
  <si>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</si>
  <si>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</si>
  <si>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</si>
  <si>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</si>
  <si>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</si>
  <si>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</si>
  <si>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</si>
  <si>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</si>
  <si>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</si>
  <si>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</si>
  <si>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</si>
  <si>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</si>
  <si>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</si>
  <si>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</si>
  <si>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</si>
  <si>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</si>
  <si>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</si>
  <si>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</si>
  <si>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</si>
  <si>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</si>
  <si>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</si>
  <si>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</si>
  <si>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</si>
  <si>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</si>
  <si>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</si>
  <si>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</si>
  <si>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</si>
  <si>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</si>
  <si>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</si>
  <si>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</si>
  <si>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</si>
  <si>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</si>
  <si>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</si>
  <si>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</si>
  <si>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</si>
  <si>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</si>
  <si>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</si>
  <si>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</si>
  <si>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</si>
  <si>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</si>
  <si>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</si>
  <si>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</si>
  <si>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</si>
  <si>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</si>
  <si>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</si>
  <si>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</si>
  <si>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</si>
  <si>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</si>
  <si>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</si>
  <si>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</si>
  <si>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</si>
  <si>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</si>
  <si>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</si>
  <si>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</si>
  <si>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</si>
  <si>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</si>
  <si>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</si>
  <si>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</si>
  <si>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</si>
  <si>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</si>
  <si>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</si>
  <si>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</si>
  <si>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</si>
  <si>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</si>
  <si>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</si>
  <si>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</si>
  <si>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</si>
  <si>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</si>
  <si>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</si>
  <si>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</si>
  <si>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</si>
  <si>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</si>
  <si>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</si>
  <si>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</si>
  <si>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</si>
  <si>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</si>
  <si>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</si>
  <si>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</si>
  <si>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</si>
  <si>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</si>
  <si>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</si>
  <si>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</si>
  <si>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</si>
  <si>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</si>
  <si>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</si>
  <si>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</si>
  <si>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</si>
  <si>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</si>
  <si>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</si>
  <si>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</si>
  <si>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</si>
  <si>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</si>
  <si>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</si>
  <si>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</si>
  <si>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</si>
  <si>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</si>
  <si>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</si>
  <si>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</si>
  <si>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</si>
  <si>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</si>
  <si>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</si>
  <si>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</si>
  <si>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</si>
  <si>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</si>
  <si>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</si>
  <si>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</si>
  <si>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</si>
  <si>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</si>
  <si>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</si>
  <si>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</si>
  <si>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</si>
  <si>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</si>
  <si>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</si>
  <si>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</si>
  <si>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</si>
  <si>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</si>
  <si>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</si>
  <si>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</si>
  <si>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</si>
  <si>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</si>
  <si>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</si>
  <si>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</si>
  <si>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</si>
  <si>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</si>
  <si>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</si>
  <si>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</si>
  <si>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</si>
  <si>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</si>
  <si>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</si>
  <si>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</si>
  <si>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</si>
  <si>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</si>
  <si>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</si>
  <si>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</si>
  <si>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</si>
  <si>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</si>
  <si>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</si>
  <si>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</si>
  <si>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</si>
  <si>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</si>
  <si>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</si>
  <si>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</si>
  <si>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</si>
  <si>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</si>
  <si>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</si>
  <si>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</si>
  <si>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</si>
  <si>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</si>
  <si>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</si>
  <si>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</si>
  <si>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</si>
  <si>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</si>
  <si>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</si>
  <si>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</si>
  <si>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</si>
  <si>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</si>
  <si>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</si>
  <si>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</si>
  <si>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</si>
  <si>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</si>
  <si>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</si>
  <si>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</si>
  <si>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</si>
  <si>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</si>
  <si>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</si>
  <si>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</si>
  <si>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</si>
  <si>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</si>
  <si>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</si>
  <si>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</si>
  <si>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</si>
  <si>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</si>
  <si>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</si>
  <si>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</si>
  <si>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</si>
  <si>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</si>
  <si>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</si>
  <si>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</si>
  <si>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</si>
  <si>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</si>
  <si>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</si>
  <si>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</si>
  <si>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</si>
  <si>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</si>
  <si>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</si>
  <si>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</si>
  <si>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</si>
  <si>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</si>
  <si>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</si>
  <si>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</si>
  <si>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</si>
  <si>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</si>
  <si>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</si>
  <si>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</si>
  <si>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</si>
  <si>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</si>
  <si>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</si>
  <si>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</si>
  <si>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</si>
  <si>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</si>
  <si>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</si>
  <si>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</si>
  <si>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</si>
  <si>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</si>
  <si>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</si>
  <si>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</si>
  <si>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</si>
  <si>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</si>
  <si>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</si>
  <si>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</si>
  <si>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</si>
  <si>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</si>
  <si>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</si>
  <si>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</si>
  <si>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</si>
  <si>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</si>
  <si>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</si>
  <si>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</si>
  <si>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</si>
  <si>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</si>
  <si>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</si>
  <si>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</si>
  <si>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</si>
  <si>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</si>
  <si>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</si>
  <si>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</si>
  <si>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</si>
  <si>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</si>
  <si>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</si>
  <si>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</si>
  <si>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</si>
  <si>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</si>
  <si>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</si>
  <si>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</si>
  <si>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</si>
  <si>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</si>
  <si>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</si>
  <si>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</si>
  <si>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</si>
  <si>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</si>
  <si>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</si>
  <si>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</si>
  <si>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</si>
  <si>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</si>
  <si>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</si>
  <si>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</si>
  <si>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</si>
  <si>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</si>
  <si>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</si>
  <si>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</si>
  <si>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</si>
  <si>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</si>
  <si>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</si>
  <si>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</si>
  <si>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</si>
  <si>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</si>
  <si>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</si>
  <si>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</si>
  <si>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</si>
  <si>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</si>
  <si>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</si>
  <si>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</si>
  <si>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</si>
  <si>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</si>
  <si>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</si>
  <si>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</si>
  <si>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</si>
  <si>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</si>
  <si>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</si>
  <si>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</si>
  <si>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</si>
  <si>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</si>
  <si>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</si>
  <si>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</si>
  <si>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</si>
  <si>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</si>
  <si>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</si>
  <si>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</si>
  <si>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</si>
  <si>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</si>
  <si>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</si>
  <si>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</si>
  <si>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</si>
  <si>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</si>
  <si>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</si>
  <si>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</si>
  <si>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</si>
  <si>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Max</t>
  </si>
  <si>
    <t>Wade</t>
  </si>
  <si>
    <t>Jacob</t>
  </si>
  <si>
    <t>Jeremy</t>
  </si>
  <si>
    <t>Tom</t>
  </si>
  <si>
    <t>Duffy</t>
  </si>
  <si>
    <t>Eddie</t>
  </si>
  <si>
    <t>Colon</t>
  </si>
  <si>
    <t>Liriano</t>
  </si>
  <si>
    <t>Jesse</t>
  </si>
  <si>
    <t>Elias</t>
  </si>
  <si>
    <t>T.J.</t>
  </si>
  <si>
    <t>Happ</t>
  </si>
  <si>
    <t>Williams</t>
  </si>
  <si>
    <t>Petit</t>
  </si>
  <si>
    <t>Gavin</t>
  </si>
  <si>
    <t>Fernandez</t>
  </si>
  <si>
    <t>Patrick</t>
  </si>
  <si>
    <t>Perkins</t>
  </si>
  <si>
    <t>Robertson</t>
  </si>
  <si>
    <t>Chapman</t>
  </si>
  <si>
    <t>Addison</t>
  </si>
  <si>
    <t>Broxton</t>
  </si>
  <si>
    <t>Arroyo</t>
  </si>
  <si>
    <t>Ronald</t>
  </si>
  <si>
    <t>Jared</t>
  </si>
  <si>
    <t>Shawn</t>
  </si>
  <si>
    <t>Roberto</t>
  </si>
  <si>
    <t>D.J.</t>
  </si>
  <si>
    <t>Carson</t>
  </si>
  <si>
    <t>Collins</t>
  </si>
  <si>
    <t>Contreras</t>
  </si>
  <si>
    <t>Cordero</t>
  </si>
  <si>
    <t>Fuentes</t>
  </si>
  <si>
    <t>Cory</t>
  </si>
  <si>
    <t>Hanson</t>
  </si>
  <si>
    <t>Cristhian</t>
  </si>
  <si>
    <t>Guillermo</t>
  </si>
  <si>
    <t>Micah</t>
  </si>
  <si>
    <t>Ray</t>
  </si>
  <si>
    <t>Rogers</t>
  </si>
  <si>
    <t>Johan</t>
  </si>
  <si>
    <t>Shaw</t>
  </si>
  <si>
    <t>Mickey</t>
  </si>
  <si>
    <t>Vazquez</t>
  </si>
  <si>
    <t>Wall</t>
  </si>
  <si>
    <t>White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</si>
  <si>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</si>
  <si>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</si>
  <si>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</si>
  <si>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</si>
  <si>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</si>
  <si>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</si>
  <si>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</si>
  <si>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</si>
  <si>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</si>
  <si>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</si>
  <si>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</si>
  <si>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</si>
  <si>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</si>
  <si>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</si>
  <si>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</si>
  <si>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</si>
  <si>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</si>
  <si>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</si>
  <si>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</si>
  <si>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</si>
  <si>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</si>
  <si>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</si>
  <si>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</si>
  <si>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</si>
  <si>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</si>
  <si>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</si>
  <si>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</si>
  <si>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</si>
  <si>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</si>
  <si>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</si>
  <si>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</si>
  <si>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</si>
  <si>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</si>
  <si>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</si>
  <si>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</si>
  <si>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</si>
  <si>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</si>
  <si>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</si>
  <si>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</si>
  <si>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</si>
  <si>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</si>
  <si>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</si>
  <si>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</si>
  <si>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</si>
  <si>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</si>
  <si>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</si>
  <si>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</si>
  <si>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</si>
  <si>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</si>
  <si>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</si>
  <si>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</si>
  <si>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</si>
  <si>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</si>
  <si>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</si>
  <si>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</si>
  <si>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</si>
  <si>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</si>
  <si>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</si>
  <si>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</si>
  <si>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</si>
  <si>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</si>
  <si>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</si>
  <si>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</si>
  <si>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</si>
  <si>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</si>
  <si>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</si>
  <si>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</si>
  <si>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</si>
  <si>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</si>
  <si>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</si>
  <si>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</si>
  <si>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</si>
  <si>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</si>
  <si>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</si>
  <si>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</si>
  <si>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</si>
  <si>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</si>
  <si>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</si>
  <si>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</si>
  <si>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</si>
  <si>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</si>
  <si>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</si>
  <si>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</si>
  <si>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</si>
  <si>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</si>
  <si>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</si>
  <si>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</si>
  <si>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</si>
  <si>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karnsna01</t>
  </si>
  <si>
    <t>mcculla02</t>
  </si>
  <si>
    <t>bettich01</t>
  </si>
  <si>
    <t>hestoch01</t>
  </si>
  <si>
    <t>despaod01</t>
  </si>
  <si>
    <t>foltymi01</t>
  </si>
  <si>
    <t>coleaj01</t>
  </si>
  <si>
    <t>lorenmi01</t>
  </si>
  <si>
    <t>geltzst01</t>
  </si>
  <si>
    <t>martico01</t>
  </si>
  <si>
    <t>velasvi01</t>
  </si>
  <si>
    <t>friasca01</t>
  </si>
  <si>
    <t>diekmja01</t>
  </si>
  <si>
    <t>andrima01</t>
  </si>
  <si>
    <t>graveke01</t>
  </si>
  <si>
    <t>iglesra01</t>
  </si>
  <si>
    <t>garciyi01</t>
  </si>
  <si>
    <t>lobstky01</t>
  </si>
  <si>
    <t>barreaa01</t>
  </si>
  <si>
    <t>castrmi01</t>
  </si>
  <si>
    <t>smithca02</t>
  </si>
  <si>
    <t>montgmi01</t>
  </si>
  <si>
    <t>baezpe01</t>
  </si>
  <si>
    <t>farmebu01</t>
  </si>
  <si>
    <t>harriwi10</t>
  </si>
  <si>
    <t>caminar01</t>
  </si>
  <si>
    <t>kelake01</t>
  </si>
  <si>
    <t>jeffrje01</t>
  </si>
  <si>
    <t>gonzase01</t>
  </si>
  <si>
    <t>Severino</t>
  </si>
  <si>
    <t>wrighmi01</t>
  </si>
  <si>
    <t>gonzach01</t>
  </si>
  <si>
    <t>ramirne01</t>
  </si>
  <si>
    <t>bedroca01</t>
  </si>
  <si>
    <t>Cam</t>
  </si>
  <si>
    <t>wilsoal01</t>
  </si>
  <si>
    <t>machije01</t>
  </si>
  <si>
    <t>osunaro01</t>
  </si>
  <si>
    <t>Osuna</t>
  </si>
  <si>
    <t>knebeco01</t>
  </si>
  <si>
    <t>marshev01</t>
  </si>
  <si>
    <t>strichu01</t>
  </si>
  <si>
    <t>leonedo01</t>
  </si>
  <si>
    <t>Dominic</t>
  </si>
  <si>
    <t>oteroda01</t>
  </si>
  <si>
    <t>rasmuco02</t>
  </si>
  <si>
    <t>wislema01</t>
  </si>
  <si>
    <t>Nick Ahmed</t>
  </si>
  <si>
    <t>Matt Andriese</t>
  </si>
  <si>
    <t>Pedro Baez</t>
  </si>
  <si>
    <t>Tim Beckham</t>
  </si>
  <si>
    <t>Cam Bedrosian</t>
  </si>
  <si>
    <t>Chad Bettis</t>
  </si>
  <si>
    <t>Justin Bour</t>
  </si>
  <si>
    <t>Joey Butler</t>
  </si>
  <si>
    <t>Mark Canha</t>
  </si>
  <si>
    <t>Miguel Castro</t>
  </si>
  <si>
    <t>A.J. Cole</t>
  </si>
  <si>
    <t>Christian Colon</t>
  </si>
  <si>
    <t>Charlie Culberson</t>
  </si>
  <si>
    <t>Matt den Dekker</t>
  </si>
  <si>
    <t>Delino Deshields Jr.</t>
  </si>
  <si>
    <t>Delino DeShields</t>
  </si>
  <si>
    <t>deshide02</t>
  </si>
  <si>
    <t>Odrisamer Despaigne</t>
  </si>
  <si>
    <t>Jake Diekman</t>
  </si>
  <si>
    <t>Matt Duffy</t>
  </si>
  <si>
    <t>Buck Farmer</t>
  </si>
  <si>
    <t>Ramon Flores</t>
  </si>
  <si>
    <t>Mike Foltynewicz</t>
  </si>
  <si>
    <t>Reymond Fuentes</t>
  </si>
  <si>
    <t>Joey Gallo</t>
  </si>
  <si>
    <t>Terrance Gore</t>
  </si>
  <si>
    <t>Kendall Graveman</t>
  </si>
  <si>
    <t>Randal Grichuk</t>
  </si>
  <si>
    <t>Will Harris</t>
  </si>
  <si>
    <t>Austin Hedges</t>
  </si>
  <si>
    <t>Odubel Herrera</t>
  </si>
  <si>
    <t>Chris Heston</t>
  </si>
  <si>
    <t>Raisel Iglesias</t>
  </si>
  <si>
    <t>Jeremy Jeffress</t>
  </si>
  <si>
    <t>Luis Jimenez</t>
  </si>
  <si>
    <t>Micah Johnson</t>
  </si>
  <si>
    <t>Nathan Karns</t>
  </si>
  <si>
    <t>Keone Kela</t>
  </si>
  <si>
    <t>Corey Knebel</t>
  </si>
  <si>
    <t>Jacob Lamb</t>
  </si>
  <si>
    <t>Dominic Leone</t>
  </si>
  <si>
    <t>Francisco Lindor</t>
  </si>
  <si>
    <t>Rymer Liriano</t>
  </si>
  <si>
    <t>Michael Lorenzen</t>
  </si>
  <si>
    <t>Jean Machi</t>
  </si>
  <si>
    <t>Mikie Mahtook</t>
  </si>
  <si>
    <t>Evan Marshall</t>
  </si>
  <si>
    <t>Cody Martin</t>
  </si>
  <si>
    <t>James McCann</t>
  </si>
  <si>
    <t>Lance McCullers</t>
  </si>
  <si>
    <t>Mike Montgomery</t>
  </si>
  <si>
    <t>Steven Moya</t>
  </si>
  <si>
    <t>Kristopher Negron</t>
  </si>
  <si>
    <t>Paulo Orlando</t>
  </si>
  <si>
    <t>Roberto Osuna</t>
  </si>
  <si>
    <t>Dan Otero</t>
  </si>
  <si>
    <t>Ben Paulsen</t>
  </si>
  <si>
    <t>Jose Peraza</t>
  </si>
  <si>
    <t>Roberto Perez</t>
  </si>
  <si>
    <t>Jace Peterson</t>
  </si>
  <si>
    <t>Kevin Pillar</t>
  </si>
  <si>
    <t>Jose Pirela</t>
  </si>
  <si>
    <t>Kevin Plawecki</t>
  </si>
  <si>
    <t>Neil Ramirez</t>
  </si>
  <si>
    <t>J.T. Realmuto</t>
  </si>
  <si>
    <t>Carlos Rodon</t>
  </si>
  <si>
    <t>Eduardo Rodriguez</t>
  </si>
  <si>
    <t>rodried05</t>
  </si>
  <si>
    <t>Eddie Rosario</t>
  </si>
  <si>
    <t>Ryan Rua</t>
  </si>
  <si>
    <t>Addison Russell</t>
  </si>
  <si>
    <t>russead02</t>
  </si>
  <si>
    <t>Luis Sardinas</t>
  </si>
  <si>
    <t>Corey Seager</t>
  </si>
  <si>
    <t>Carson Smith</t>
  </si>
  <si>
    <t>Cory Spangenberg</t>
  </si>
  <si>
    <t>Hunter Strickland</t>
  </si>
  <si>
    <t>Andrew Susac</t>
  </si>
  <si>
    <t>Blake Swihart</t>
  </si>
  <si>
    <t>Devon Travis</t>
  </si>
  <si>
    <t>Preston Tucker</t>
  </si>
  <si>
    <t>Melvin Upton</t>
  </si>
  <si>
    <t>Christian Vazquez</t>
  </si>
  <si>
    <t>Alex Wilson</t>
  </si>
  <si>
    <t>Matt Wisler</t>
  </si>
  <si>
    <t>Mike Wright</t>
  </si>
  <si>
    <t>NL</t>
  </si>
  <si>
    <t>7739</t>
  </si>
  <si>
    <t>1830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</si>
  <si>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</si>
  <si>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</si>
  <si>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</si>
  <si>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</si>
  <si>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</si>
  <si>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</si>
  <si>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</si>
  <si>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</si>
  <si>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</si>
  <si>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</si>
  <si>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</si>
  <si>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</si>
  <si>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</si>
  <si>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</si>
  <si>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3299</t>
  </si>
  <si>
    <t>herreel01</t>
  </si>
  <si>
    <t>Elian Herrera</t>
  </si>
  <si>
    <t>Elian</t>
  </si>
  <si>
    <t>5432</t>
  </si>
  <si>
    <t>7619</t>
  </si>
  <si>
    <t>15429</t>
  </si>
  <si>
    <t>2072</t>
  </si>
  <si>
    <t>9368</t>
  </si>
  <si>
    <t>8137</t>
  </si>
  <si>
    <t>Jon Gray</t>
  </si>
  <si>
    <t>14916</t>
  </si>
  <si>
    <t>2557</t>
  </si>
  <si>
    <t>248</t>
  </si>
  <si>
    <t>1213</t>
  </si>
  <si>
    <t>7385</t>
  </si>
  <si>
    <t>1042</t>
  </si>
  <si>
    <t>olivehe01</t>
  </si>
  <si>
    <t>Hector Olivera</t>
  </si>
  <si>
    <t>Olivera</t>
  </si>
  <si>
    <t>17528</t>
  </si>
  <si>
    <t>11490</t>
  </si>
  <si>
    <t>4900</t>
  </si>
  <si>
    <t>6788</t>
  </si>
  <si>
    <t>8609</t>
  </si>
  <si>
    <t>3516</t>
  </si>
  <si>
    <t>11710</t>
  </si>
  <si>
    <t>2502</t>
  </si>
  <si>
    <t>2608</t>
  </si>
  <si>
    <t>3533</t>
  </si>
  <si>
    <t>5133</t>
  </si>
  <si>
    <t>1943</t>
  </si>
  <si>
    <t>193</t>
  </si>
  <si>
    <t>nimmobr01</t>
  </si>
  <si>
    <t>Brandon Nimmo</t>
  </si>
  <si>
    <t>Nimmo</t>
  </si>
  <si>
    <t>7531</t>
  </si>
  <si>
    <t>3035</t>
  </si>
  <si>
    <t>4583</t>
  </si>
  <si>
    <t>4906</t>
  </si>
  <si>
    <t>11739</t>
  </si>
  <si>
    <t>collity01</t>
  </si>
  <si>
    <t>Tyler Collins</t>
  </si>
  <si>
    <t>12723</t>
  </si>
  <si>
    <t>4793</t>
  </si>
  <si>
    <t>judgeaa01</t>
  </si>
  <si>
    <t>Aaron Judge</t>
  </si>
  <si>
    <t>Judge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</si>
  <si>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</si>
  <si>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</si>
  <si>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</si>
  <si>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</si>
  <si>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</si>
  <si>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</si>
  <si>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</si>
  <si>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</si>
  <si>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</si>
  <si>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</si>
  <si>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</si>
  <si>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</si>
  <si>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</si>
  <si>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7773</t>
  </si>
  <si>
    <t>10603</t>
  </si>
  <si>
    <t>4191</t>
  </si>
  <si>
    <t>8002</t>
  </si>
  <si>
    <t>9134</t>
  </si>
  <si>
    <t>meadoau01</t>
  </si>
  <si>
    <t>Austin Meadows</t>
  </si>
  <si>
    <t>Meadows</t>
  </si>
  <si>
    <t>sa737440</t>
  </si>
  <si>
    <t>1591</t>
  </si>
  <si>
    <t>3395</t>
  </si>
  <si>
    <t>3312</t>
  </si>
  <si>
    <t>957</t>
  </si>
  <si>
    <t>4316</t>
  </si>
  <si>
    <t>10339</t>
  </si>
  <si>
    <t>12297</t>
  </si>
  <si>
    <t>5525</t>
  </si>
  <si>
    <t>11854</t>
  </si>
  <si>
    <t>turnetr01</t>
  </si>
  <si>
    <t>Trea Turner</t>
  </si>
  <si>
    <t>Trea</t>
  </si>
  <si>
    <t>16252</t>
  </si>
  <si>
    <t>13764</t>
  </si>
  <si>
    <t>7410</t>
  </si>
  <si>
    <t>10954</t>
  </si>
  <si>
    <t>8347</t>
  </si>
  <si>
    <t>9975</t>
  </si>
  <si>
    <t>1488</t>
  </si>
  <si>
    <t>4885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</si>
  <si>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</si>
  <si>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</si>
  <si>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</si>
  <si>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</si>
  <si>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</si>
  <si>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</si>
  <si>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</si>
  <si>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</si>
  <si>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</si>
  <si>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</si>
  <si>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</si>
  <si>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</si>
  <si>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</si>
  <si>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</si>
  <si>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1581</t>
  </si>
  <si>
    <t>9632</t>
  </si>
  <si>
    <t>144</t>
  </si>
  <si>
    <t>7539</t>
  </si>
  <si>
    <t>978</t>
  </si>
  <si>
    <t>12703</t>
  </si>
  <si>
    <t>548</t>
  </si>
  <si>
    <t>5746</t>
  </si>
  <si>
    <t>10343</t>
  </si>
  <si>
    <t>1854</t>
  </si>
  <si>
    <t>4869</t>
  </si>
  <si>
    <t>12155</t>
  </si>
  <si>
    <t>10310</t>
  </si>
  <si>
    <t>166</t>
  </si>
  <si>
    <t>1890</t>
  </si>
  <si>
    <t>10185</t>
  </si>
  <si>
    <t>7476</t>
  </si>
  <si>
    <t>970</t>
  </si>
  <si>
    <t>2233</t>
  </si>
  <si>
    <t>2578</t>
  </si>
  <si>
    <t>4727</t>
  </si>
  <si>
    <t>11746</t>
  </si>
  <si>
    <t>5248</t>
  </si>
  <si>
    <t>berrijo01</t>
  </si>
  <si>
    <t>Jose Berrios</t>
  </si>
  <si>
    <t>2430</t>
  </si>
  <si>
    <t>6352</t>
  </si>
  <si>
    <t>3390</t>
  </si>
  <si>
    <t>3364</t>
  </si>
  <si>
    <t>5496</t>
  </si>
  <si>
    <t>7982</t>
  </si>
  <si>
    <t>12182</t>
  </si>
  <si>
    <t>12360</t>
  </si>
  <si>
    <t>12768</t>
  </si>
  <si>
    <t>6893</t>
  </si>
  <si>
    <t>393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</si>
  <si>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</si>
  <si>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</si>
  <si>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</si>
  <si>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</si>
  <si>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</si>
  <si>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</si>
  <si>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</si>
  <si>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</si>
  <si>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</si>
  <si>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</si>
  <si>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7419</t>
  </si>
  <si>
    <t>10166</t>
  </si>
  <si>
    <t>3735</t>
  </si>
  <si>
    <t>198</t>
  </si>
  <si>
    <t>9874</t>
  </si>
  <si>
    <t>4881</t>
  </si>
  <si>
    <t>12101</t>
  </si>
  <si>
    <t>2197</t>
  </si>
  <si>
    <t>8254</t>
  </si>
  <si>
    <t>9810</t>
  </si>
  <si>
    <t>9388</t>
  </si>
  <si>
    <t>7185</t>
  </si>
  <si>
    <t>8027</t>
  </si>
  <si>
    <t>9210</t>
  </si>
  <si>
    <t>4063</t>
  </si>
  <si>
    <t>6441</t>
  </si>
  <si>
    <t>9817</t>
  </si>
  <si>
    <t>5985</t>
  </si>
  <si>
    <t>17130</t>
  </si>
  <si>
    <t>13360</t>
  </si>
  <si>
    <t>2225</t>
  </si>
  <si>
    <t>5519</t>
  </si>
  <si>
    <t>5343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</si>
  <si>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</si>
  <si>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</si>
  <si>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</si>
  <si>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</si>
  <si>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</si>
  <si>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</si>
  <si>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</si>
  <si>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</si>
  <si>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</si>
  <si>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10053</t>
  </si>
  <si>
    <t>14161</t>
  </si>
  <si>
    <t>719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</si>
  <si>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</si>
  <si>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</si>
  <si>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</si>
  <si>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</si>
  <si>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</si>
  <si>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</si>
  <si>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</si>
  <si>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</si>
  <si>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</si>
  <si>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</si>
  <si>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</si>
  <si>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</si>
  <si>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</si>
  <si>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</si>
  <si>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</si>
  <si>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</si>
  <si>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1327</t>
  </si>
  <si>
    <t>1658</t>
  </si>
  <si>
    <t>1867</t>
  </si>
  <si>
    <t>winkeje01</t>
  </si>
  <si>
    <t>Jesse Winker</t>
  </si>
  <si>
    <t>Winker</t>
  </si>
  <si>
    <t>10416</t>
  </si>
  <si>
    <t>3231</t>
  </si>
  <si>
    <t>9957</t>
  </si>
  <si>
    <t>12775</t>
  </si>
  <si>
    <t>3321</t>
  </si>
  <si>
    <t>11445</t>
  </si>
  <si>
    <t>2167</t>
  </si>
  <si>
    <t>7250</t>
  </si>
  <si>
    <t>3473</t>
  </si>
  <si>
    <t>4720</t>
  </si>
  <si>
    <t>8600</t>
  </si>
  <si>
    <t>5257</t>
  </si>
  <si>
    <t>6274</t>
  </si>
  <si>
    <t>13176</t>
  </si>
  <si>
    <t>11682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</si>
  <si>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</si>
  <si>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</si>
  <si>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</si>
  <si>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</si>
  <si>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</si>
  <si>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</si>
  <si>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</si>
  <si>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</si>
  <si>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</si>
  <si>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</si>
  <si>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</si>
  <si>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</si>
  <si>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</si>
  <si>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</si>
  <si>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3442</t>
  </si>
  <si>
    <t>1514</t>
  </si>
  <si>
    <t>crawfjp01</t>
  </si>
  <si>
    <t>J.P. Crawford</t>
  </si>
  <si>
    <t>11936</t>
  </si>
  <si>
    <t>5273</t>
  </si>
  <si>
    <t>9111</t>
  </si>
  <si>
    <t>8029</t>
  </si>
  <si>
    <t>2172</t>
  </si>
  <si>
    <t>8203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</si>
  <si>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</si>
  <si>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</si>
  <si>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</si>
  <si>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</si>
  <si>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</si>
  <si>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</si>
  <si>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</si>
  <si>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</si>
  <si>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</si>
  <si>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1555</t>
  </si>
  <si>
    <t>9490</t>
  </si>
  <si>
    <t>1642</t>
  </si>
  <si>
    <t>14120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</si>
  <si>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</si>
  <si>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</si>
  <si>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</si>
  <si>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</si>
  <si>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</si>
  <si>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</si>
  <si>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</si>
  <si>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</si>
  <si>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</si>
  <si>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</si>
  <si>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</si>
  <si>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10855</t>
  </si>
  <si>
    <t>altheaa01</t>
  </si>
  <si>
    <t>Aaron Altherr</t>
  </si>
  <si>
    <t>Altherr</t>
  </si>
  <si>
    <t>11270</t>
  </si>
  <si>
    <t>4259</t>
  </si>
  <si>
    <t>9847</t>
  </si>
  <si>
    <t>4712</t>
  </si>
  <si>
    <t>5669</t>
  </si>
  <si>
    <t>1638</t>
  </si>
  <si>
    <t>10243</t>
  </si>
  <si>
    <t>6589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</si>
  <si>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</si>
  <si>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</si>
  <si>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</si>
  <si>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</si>
  <si>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</si>
  <si>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</si>
  <si>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</si>
  <si>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</si>
  <si>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</si>
  <si>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</si>
  <si>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</si>
  <si>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</si>
  <si>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</si>
  <si>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</si>
  <si>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</si>
  <si>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9767</t>
  </si>
  <si>
    <t>2495</t>
  </si>
  <si>
    <t>411</t>
  </si>
  <si>
    <t>4026</t>
  </si>
  <si>
    <t>3255</t>
  </si>
  <si>
    <t>ruppca01</t>
  </si>
  <si>
    <t>Cameron Rupp</t>
  </si>
  <si>
    <t>Rupp</t>
  </si>
  <si>
    <t>11146</t>
  </si>
  <si>
    <t>3448</t>
  </si>
  <si>
    <t>49</t>
  </si>
  <si>
    <t>2882</t>
  </si>
  <si>
    <t>1659</t>
  </si>
  <si>
    <t>8241</t>
  </si>
  <si>
    <t>10304</t>
  </si>
  <si>
    <t>6902</t>
  </si>
  <si>
    <t>10233</t>
  </si>
  <si>
    <t>13172</t>
  </si>
  <si>
    <t>3856</t>
  </si>
  <si>
    <t>3978</t>
  </si>
  <si>
    <t>9948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</si>
  <si>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</si>
  <si>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</si>
  <si>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</si>
  <si>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</si>
  <si>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</si>
  <si>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</si>
  <si>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</si>
  <si>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</si>
  <si>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</si>
  <si>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1275</t>
  </si>
  <si>
    <t>5053</t>
  </si>
  <si>
    <t>10534</t>
  </si>
  <si>
    <t>9328</t>
  </si>
  <si>
    <t>6978</t>
  </si>
  <si>
    <t>1702</t>
  </si>
  <si>
    <t>12673</t>
  </si>
  <si>
    <t>7024</t>
  </si>
  <si>
    <t>2498</t>
  </si>
  <si>
    <t>7731</t>
  </si>
  <si>
    <t>4719</t>
  </si>
  <si>
    <t>12833</t>
  </si>
  <si>
    <t>murphjr01</t>
  </si>
  <si>
    <t>John Ryan Murphy</t>
  </si>
  <si>
    <t>John Ryan</t>
  </si>
  <si>
    <t>10346</t>
  </si>
  <si>
    <t>210</t>
  </si>
  <si>
    <t>6655</t>
  </si>
  <si>
    <t>9018</t>
  </si>
  <si>
    <t>2900</t>
  </si>
  <si>
    <t>4611</t>
  </si>
  <si>
    <t>6316</t>
  </si>
  <si>
    <t>4878</t>
  </si>
  <si>
    <t>7007</t>
  </si>
  <si>
    <t>6324</t>
  </si>
  <si>
    <t>11145</t>
  </si>
  <si>
    <t>1930</t>
  </si>
  <si>
    <t>11147</t>
  </si>
  <si>
    <t>13074</t>
  </si>
  <si>
    <t>639</t>
  </si>
  <si>
    <t>12409</t>
  </si>
  <si>
    <t>9246</t>
  </si>
  <si>
    <t>4866</t>
  </si>
  <si>
    <t>5995</t>
  </si>
  <si>
    <t>3917</t>
  </si>
  <si>
    <t>5279</t>
  </si>
  <si>
    <t>1679</t>
  </si>
  <si>
    <t>5677</t>
  </si>
  <si>
    <t>3209</t>
  </si>
  <si>
    <t>12730</t>
  </si>
  <si>
    <t>6885</t>
  </si>
  <si>
    <t>3711</t>
  </si>
  <si>
    <t>9700</t>
  </si>
  <si>
    <t>5950</t>
  </si>
  <si>
    <t>5401</t>
  </si>
  <si>
    <t>369</t>
  </si>
  <si>
    <t>13265</t>
  </si>
  <si>
    <t>9059</t>
  </si>
  <si>
    <t>4696</t>
  </si>
  <si>
    <t>7571</t>
  </si>
  <si>
    <t>9009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</si>
  <si>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</si>
  <si>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</si>
  <si>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</si>
  <si>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</si>
  <si>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</si>
  <si>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</si>
  <si>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</si>
  <si>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</si>
  <si>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9895</t>
  </si>
  <si>
    <t>7274</t>
  </si>
  <si>
    <t>4776</t>
  </si>
  <si>
    <t>370</t>
  </si>
  <si>
    <t>1551</t>
  </si>
  <si>
    <t>9063</t>
  </si>
  <si>
    <t>9741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</si>
  <si>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</si>
  <si>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</si>
  <si>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</si>
  <si>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</si>
  <si>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</si>
  <si>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</si>
  <si>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</si>
  <si>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</si>
  <si>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</si>
  <si>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</si>
  <si>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1609</t>
  </si>
  <si>
    <t>5298</t>
  </si>
  <si>
    <t>12917</t>
  </si>
  <si>
    <t>10197</t>
  </si>
  <si>
    <t>9674</t>
  </si>
  <si>
    <t>4298</t>
  </si>
  <si>
    <t>4682</t>
  </si>
  <si>
    <t>brookaa01</t>
  </si>
  <si>
    <t>10324</t>
  </si>
  <si>
    <t>10047</t>
  </si>
  <si>
    <t>8173</t>
  </si>
  <si>
    <t>2660</t>
  </si>
  <si>
    <t>9542</t>
  </si>
  <si>
    <t>13763</t>
  </si>
  <si>
    <t>banuema01</t>
  </si>
  <si>
    <t>5002</t>
  </si>
  <si>
    <t>5887</t>
  </si>
  <si>
    <t>bensojo01</t>
  </si>
  <si>
    <t>Joe Benson</t>
  </si>
  <si>
    <t>Benson</t>
  </si>
  <si>
    <t>2845</t>
  </si>
  <si>
    <t>12859</t>
  </si>
  <si>
    <t>4675</t>
  </si>
  <si>
    <t>9761</t>
  </si>
  <si>
    <t>14843</t>
  </si>
  <si>
    <t>14225</t>
  </si>
  <si>
    <t>2429</t>
  </si>
  <si>
    <t>15467</t>
  </si>
  <si>
    <t>2140</t>
  </si>
  <si>
    <t>5667</t>
  </si>
  <si>
    <t>14078</t>
  </si>
  <si>
    <t>375</t>
  </si>
  <si>
    <t>1491</t>
  </si>
  <si>
    <t>10133</t>
  </si>
  <si>
    <t>7412</t>
  </si>
  <si>
    <t>13110</t>
  </si>
  <si>
    <t>4772</t>
  </si>
  <si>
    <t>2748</t>
  </si>
  <si>
    <t>1766</t>
  </si>
  <si>
    <t>4403</t>
  </si>
  <si>
    <t>5666</t>
  </si>
  <si>
    <t>5209</t>
  </si>
  <si>
    <t>5476</t>
  </si>
  <si>
    <t>stephro01</t>
  </si>
  <si>
    <t>Robert Stephenson</t>
  </si>
  <si>
    <t>11486</t>
  </si>
  <si>
    <t>1580</t>
  </si>
  <si>
    <t>4464</t>
  </si>
  <si>
    <t>8280</t>
  </si>
  <si>
    <t>7799</t>
  </si>
  <si>
    <t>9219</t>
  </si>
  <si>
    <t>454</t>
  </si>
  <si>
    <t>745</t>
  </si>
  <si>
    <t>404</t>
  </si>
  <si>
    <t>11165</t>
  </si>
  <si>
    <t>7331</t>
  </si>
  <si>
    <t>4940</t>
  </si>
  <si>
    <t>1135</t>
  </si>
  <si>
    <t>3692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</si>
  <si>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</si>
  <si>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</si>
  <si>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</si>
  <si>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</si>
  <si>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</si>
  <si>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</si>
  <si>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</si>
  <si>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</si>
  <si>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</si>
  <si>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</si>
  <si>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</si>
  <si>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</si>
  <si>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</si>
  <si>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</si>
  <si>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17016</t>
  </si>
  <si>
    <t>8501</t>
  </si>
  <si>
    <t>8245</t>
  </si>
  <si>
    <t>841</t>
  </si>
  <si>
    <t>7836</t>
  </si>
  <si>
    <t>7462</t>
  </si>
  <si>
    <t>3096</t>
  </si>
  <si>
    <t>949</t>
  </si>
  <si>
    <t>9346</t>
  </si>
  <si>
    <t>4849</t>
  </si>
  <si>
    <t>1572</t>
  </si>
  <si>
    <t>10711</t>
  </si>
  <si>
    <t>2136</t>
  </si>
  <si>
    <t>12979</t>
  </si>
  <si>
    <t>2179</t>
  </si>
  <si>
    <t>glasnty01</t>
  </si>
  <si>
    <t>Tyler Glasnow</t>
  </si>
  <si>
    <t>matzst01</t>
  </si>
  <si>
    <t>Steven Matz</t>
  </si>
  <si>
    <t>13361</t>
  </si>
  <si>
    <t>9121</t>
  </si>
  <si>
    <t>3137</t>
  </si>
  <si>
    <t>4022</t>
  </si>
  <si>
    <t>525</t>
  </si>
  <si>
    <t>16017</t>
  </si>
  <si>
    <t>7223</t>
  </si>
  <si>
    <t>3142</t>
  </si>
  <si>
    <t>3708</t>
  </si>
  <si>
    <t>2677</t>
  </si>
  <si>
    <t>6564</t>
  </si>
  <si>
    <t>3190</t>
  </si>
  <si>
    <t>8471</t>
  </si>
  <si>
    <t>6867</t>
  </si>
  <si>
    <t>7450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</si>
  <si>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</si>
  <si>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</si>
  <si>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</si>
  <si>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</si>
  <si>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</si>
  <si>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</si>
  <si>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</si>
  <si>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</si>
  <si>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1177</t>
  </si>
  <si>
    <t>9393</t>
  </si>
  <si>
    <t>jacksal01</t>
  </si>
  <si>
    <t>Alex Jackson</t>
  </si>
  <si>
    <t>sa828663</t>
  </si>
  <si>
    <t>4891</t>
  </si>
  <si>
    <t>7752</t>
  </si>
  <si>
    <t>beeleda01</t>
  </si>
  <si>
    <t>10655</t>
  </si>
  <si>
    <t>5003</t>
  </si>
  <si>
    <t>9373</t>
  </si>
  <si>
    <t>4971</t>
  </si>
  <si>
    <t>9856</t>
  </si>
  <si>
    <t>768</t>
  </si>
  <si>
    <t>3123</t>
  </si>
  <si>
    <t>10547</t>
  </si>
  <si>
    <t>1863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</si>
  <si>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</si>
  <si>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</si>
  <si>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</si>
  <si>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</si>
  <si>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</si>
  <si>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</si>
  <si>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</si>
  <si>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</si>
  <si>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</si>
  <si>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gordoni01</t>
  </si>
  <si>
    <t>Nick Gordon</t>
  </si>
  <si>
    <t>sa828662</t>
  </si>
  <si>
    <t>1677</t>
  </si>
  <si>
    <t>11467</t>
  </si>
  <si>
    <t>746</t>
  </si>
  <si>
    <t>5867</t>
  </si>
  <si>
    <t>11339</t>
  </si>
  <si>
    <t>25</t>
  </si>
  <si>
    <t>8265</t>
  </si>
  <si>
    <t>9312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</si>
  <si>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</si>
  <si>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</si>
  <si>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</si>
  <si>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</si>
  <si>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</si>
  <si>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</si>
  <si>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</si>
  <si>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</si>
  <si>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</si>
  <si>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3411</t>
  </si>
  <si>
    <t>5361</t>
  </si>
  <si>
    <t>4521</t>
  </si>
  <si>
    <t>11428</t>
  </si>
  <si>
    <t>11828</t>
  </si>
  <si>
    <t>2396</t>
  </si>
  <si>
    <t>12532</t>
  </si>
  <si>
    <t>6364</t>
  </si>
  <si>
    <t>1885</t>
  </si>
  <si>
    <t>5342</t>
  </si>
  <si>
    <t>3751</t>
  </si>
  <si>
    <t>1157</t>
  </si>
  <si>
    <t>6483</t>
  </si>
  <si>
    <t>9959</t>
  </si>
  <si>
    <t>918</t>
  </si>
  <si>
    <t>2521</t>
  </si>
  <si>
    <t>4390</t>
  </si>
  <si>
    <t>1845</t>
  </si>
  <si>
    <t>crickky01</t>
  </si>
  <si>
    <t>Kyle Crick</t>
  </si>
  <si>
    <t>10586</t>
  </si>
  <si>
    <t>11376</t>
  </si>
  <si>
    <t>4994</t>
  </si>
  <si>
    <t>5928</t>
  </si>
  <si>
    <t>12282</t>
  </si>
  <si>
    <t>9414</t>
  </si>
  <si>
    <t>5448</t>
  </si>
  <si>
    <t>9147</t>
  </si>
  <si>
    <t>11602</t>
  </si>
  <si>
    <t>1617</t>
  </si>
  <si>
    <t>8810</t>
  </si>
  <si>
    <t>9166</t>
  </si>
  <si>
    <t>9434</t>
  </si>
  <si>
    <t>3196</t>
  </si>
  <si>
    <t>8175</t>
  </si>
  <si>
    <t>13781</t>
  </si>
  <si>
    <t>12325</t>
  </si>
  <si>
    <t>9514</t>
  </si>
  <si>
    <t>1926</t>
  </si>
  <si>
    <t>2216</t>
  </si>
  <si>
    <t>5297</t>
  </si>
  <si>
    <t>6547</t>
  </si>
  <si>
    <t>2231</t>
  </si>
  <si>
    <t>2170</t>
  </si>
  <si>
    <t>3840</t>
  </si>
  <si>
    <t>9981</t>
  </si>
  <si>
    <t>5223</t>
  </si>
  <si>
    <t>5827</t>
  </si>
  <si>
    <t>9080</t>
  </si>
  <si>
    <t>11737</t>
  </si>
  <si>
    <t>4922</t>
  </si>
  <si>
    <t>2158</t>
  </si>
  <si>
    <t>10796</t>
  </si>
  <si>
    <t>4903</t>
  </si>
  <si>
    <t>2154</t>
  </si>
  <si>
    <t>3648</t>
  </si>
  <si>
    <t>3284</t>
  </si>
  <si>
    <t>9362</t>
  </si>
  <si>
    <t>11579</t>
  </si>
  <si>
    <t>5411</t>
  </si>
  <si>
    <t>11423</t>
  </si>
  <si>
    <t>4106</t>
  </si>
  <si>
    <t>4166</t>
  </si>
  <si>
    <t>6968</t>
  </si>
  <si>
    <t>3837</t>
  </si>
  <si>
    <t>6878</t>
  </si>
  <si>
    <t>4538</t>
  </si>
  <si>
    <t>3531</t>
  </si>
  <si>
    <t>3410</t>
  </si>
  <si>
    <t>9911</t>
  </si>
  <si>
    <t>10811</t>
  </si>
  <si>
    <t>300</t>
  </si>
  <si>
    <t>6827</t>
  </si>
  <si>
    <t>mondera02</t>
  </si>
  <si>
    <t>Raul Mondesi</t>
  </si>
  <si>
    <t>Mondesi</t>
  </si>
  <si>
    <t>6050</t>
  </si>
  <si>
    <t>7593</t>
  </si>
  <si>
    <t>2324</t>
  </si>
  <si>
    <t>5420</t>
  </si>
  <si>
    <t>4365</t>
  </si>
  <si>
    <t>6216</t>
  </si>
  <si>
    <t>4220</t>
  </si>
  <si>
    <t>1066</t>
  </si>
  <si>
    <t>8536</t>
  </si>
  <si>
    <t>9848</t>
  </si>
  <si>
    <t>443</t>
  </si>
  <si>
    <t>9682</t>
  </si>
  <si>
    <t>1841</t>
  </si>
  <si>
    <t>4243</t>
  </si>
  <si>
    <t>8610</t>
  </si>
  <si>
    <t>1326</t>
  </si>
  <si>
    <t>9627</t>
  </si>
  <si>
    <t>4146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</si>
  <si>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</si>
  <si>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</si>
  <si>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</si>
  <si>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</si>
  <si>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</si>
  <si>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</si>
  <si>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</si>
  <si>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</si>
  <si>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</si>
  <si>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</si>
  <si>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</si>
  <si>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</si>
  <si>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</si>
  <si>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</si>
  <si>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</si>
  <si>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</si>
  <si>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</si>
  <si>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</si>
  <si>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</si>
  <si>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</si>
  <si>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</si>
  <si>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</si>
  <si>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1698</t>
  </si>
  <si>
    <t>8219</t>
  </si>
  <si>
    <t>8782</t>
  </si>
  <si>
    <t>4623</t>
  </si>
  <si>
    <t>2280</t>
  </si>
  <si>
    <t>8353</t>
  </si>
  <si>
    <t>4606</t>
  </si>
  <si>
    <t>9187</t>
  </si>
  <si>
    <t>4556</t>
  </si>
  <si>
    <t>319</t>
  </si>
  <si>
    <t>3184</t>
  </si>
  <si>
    <t>4153</t>
  </si>
  <si>
    <t>7485</t>
  </si>
  <si>
    <t>8722</t>
  </si>
  <si>
    <t>10</t>
  </si>
  <si>
    <t>9549</t>
  </si>
  <si>
    <t>6195</t>
  </si>
  <si>
    <t>13475</t>
  </si>
  <si>
    <t>3543</t>
  </si>
  <si>
    <t>12022</t>
  </si>
  <si>
    <t>nolaaa01</t>
  </si>
  <si>
    <t>Aaron Nola</t>
  </si>
  <si>
    <t>16149</t>
  </si>
  <si>
    <t>12760</t>
  </si>
  <si>
    <t>sanchga02</t>
  </si>
  <si>
    <t>Gary Sanchez</t>
  </si>
  <si>
    <t>11442</t>
  </si>
  <si>
    <t>6632</t>
  </si>
  <si>
    <t>7407</t>
  </si>
  <si>
    <t>3361</t>
  </si>
  <si>
    <t>6310</t>
  </si>
  <si>
    <t>5000</t>
  </si>
  <si>
    <t>9884</t>
  </si>
  <si>
    <t>97</t>
  </si>
  <si>
    <t>13611</t>
  </si>
  <si>
    <t>11265</t>
  </si>
  <si>
    <t>1152</t>
  </si>
  <si>
    <t>993</t>
  </si>
  <si>
    <t>shaffri01</t>
  </si>
  <si>
    <t>Richie Shaffer</t>
  </si>
  <si>
    <t>Richie</t>
  </si>
  <si>
    <t>Shaffer</t>
  </si>
  <si>
    <t>13271</t>
  </si>
  <si>
    <t>9205</t>
  </si>
  <si>
    <t>607</t>
  </si>
  <si>
    <t>2829</t>
  </si>
  <si>
    <t>1554</t>
  </si>
  <si>
    <t>6819</t>
  </si>
  <si>
    <t>7480</t>
  </si>
  <si>
    <t>521</t>
  </si>
  <si>
    <t>2090</t>
  </si>
  <si>
    <t>8844</t>
  </si>
  <si>
    <t>6104</t>
  </si>
  <si>
    <t>10030</t>
  </si>
  <si>
    <t>11137</t>
  </si>
  <si>
    <t>8211</t>
  </si>
  <si>
    <t>3376</t>
  </si>
  <si>
    <t>10587</t>
  </si>
  <si>
    <t>7316</t>
  </si>
  <si>
    <t>12371</t>
  </si>
  <si>
    <t>10698</t>
  </si>
  <si>
    <t>8585</t>
  </si>
  <si>
    <t>2714</t>
  </si>
  <si>
    <t>2047</t>
  </si>
  <si>
    <t>13510</t>
  </si>
  <si>
    <t>11846</t>
  </si>
  <si>
    <t>5097</t>
  </si>
  <si>
    <t>8434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</si>
  <si>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</si>
  <si>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</si>
  <si>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</si>
  <si>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</si>
  <si>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</si>
  <si>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</si>
  <si>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</si>
  <si>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</si>
  <si>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</si>
  <si>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</si>
  <si>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</si>
  <si>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7087</t>
  </si>
  <si>
    <t>9777</t>
  </si>
  <si>
    <t>7677</t>
  </si>
  <si>
    <t>10306</t>
  </si>
  <si>
    <t>stewako01</t>
  </si>
  <si>
    <t>332</t>
  </si>
  <si>
    <t>piscost01</t>
  </si>
  <si>
    <t>Stephen Piscotty</t>
  </si>
  <si>
    <t>Piscotty</t>
  </si>
  <si>
    <t>13367</t>
  </si>
  <si>
    <t>Bradley Jr.</t>
  </si>
  <si>
    <t>12984</t>
  </si>
  <si>
    <t>4079</t>
  </si>
  <si>
    <t>7624</t>
  </si>
  <si>
    <t>1738</t>
  </si>
  <si>
    <t>2481</t>
  </si>
  <si>
    <t>1159</t>
  </si>
  <si>
    <t>1534</t>
  </si>
  <si>
    <t>11379</t>
  </si>
  <si>
    <t>10234</t>
  </si>
  <si>
    <t>3926</t>
  </si>
  <si>
    <t>4020</t>
  </si>
  <si>
    <t>15423</t>
  </si>
  <si>
    <t>6341</t>
  </si>
  <si>
    <t>941</t>
  </si>
  <si>
    <t>2802</t>
  </si>
  <si>
    <t>12910</t>
  </si>
  <si>
    <t>giolilu01</t>
  </si>
  <si>
    <t>Lucas Giolito</t>
  </si>
  <si>
    <t>10847</t>
  </si>
  <si>
    <t>10745</t>
  </si>
  <si>
    <t>2151</t>
  </si>
  <si>
    <t>18</t>
  </si>
  <si>
    <t>10264</t>
  </si>
  <si>
    <t>4756</t>
  </si>
  <si>
    <t>2873</t>
  </si>
  <si>
    <t>81</t>
  </si>
  <si>
    <t>3441</t>
  </si>
  <si>
    <t>1873</t>
  </si>
  <si>
    <t>11836</t>
  </si>
  <si>
    <t>7945</t>
  </si>
  <si>
    <t>9272</t>
  </si>
  <si>
    <t>11334</t>
  </si>
  <si>
    <t>4892</t>
  </si>
  <si>
    <t>6785</t>
  </si>
  <si>
    <t>3469</t>
  </si>
  <si>
    <t>2234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</si>
  <si>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</si>
  <si>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</si>
  <si>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</si>
  <si>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</si>
  <si>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</si>
  <si>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</si>
  <si>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</si>
  <si>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</si>
  <si>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</si>
  <si>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</si>
  <si>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</si>
  <si>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1307</t>
  </si>
  <si>
    <t>13125</t>
  </si>
  <si>
    <t>9802</t>
  </si>
  <si>
    <t>10190</t>
  </si>
  <si>
    <t>5997</t>
  </si>
  <si>
    <t>19</t>
  </si>
  <si>
    <t>12049</t>
  </si>
  <si>
    <t>934</t>
  </si>
  <si>
    <t>950</t>
  </si>
  <si>
    <t>4747</t>
  </si>
  <si>
    <t>447</t>
  </si>
  <si>
    <t>9901</t>
  </si>
  <si>
    <t>9774</t>
  </si>
  <si>
    <t>8362</t>
  </si>
  <si>
    <t>13130</t>
  </si>
  <si>
    <t>731</t>
  </si>
  <si>
    <t>10155</t>
  </si>
  <si>
    <t>13048</t>
  </si>
  <si>
    <t>10021</t>
  </si>
  <si>
    <t>starlbu01</t>
  </si>
  <si>
    <t>Bubba Starling</t>
  </si>
  <si>
    <t>Bubba</t>
  </si>
  <si>
    <t>sa597751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</si>
  <si>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</si>
  <si>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</si>
  <si>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</si>
  <si>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</si>
  <si>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</si>
  <si>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</si>
  <si>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</si>
  <si>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</si>
  <si>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</si>
  <si>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moncayo01</t>
  </si>
  <si>
    <t>Yoan Moncada</t>
  </si>
  <si>
    <t>Yoan</t>
  </si>
  <si>
    <t>Moncada</t>
  </si>
  <si>
    <t>4759</t>
  </si>
  <si>
    <t>6400</t>
  </si>
  <si>
    <t>3862</t>
  </si>
  <si>
    <t>1429</t>
  </si>
  <si>
    <t>10299</t>
  </si>
  <si>
    <t>1994</t>
  </si>
  <si>
    <t>7059</t>
  </si>
  <si>
    <t>11477</t>
  </si>
  <si>
    <t>11489</t>
  </si>
  <si>
    <t>13071</t>
  </si>
  <si>
    <t>12586</t>
  </si>
  <si>
    <t>uriasju01</t>
  </si>
  <si>
    <t>Julio Urias</t>
  </si>
  <si>
    <t>Urias</t>
  </si>
  <si>
    <t>3620</t>
  </si>
  <si>
    <t>9241</t>
  </si>
  <si>
    <t>8631</t>
  </si>
  <si>
    <t>8044</t>
  </si>
  <si>
    <t>2579</t>
  </si>
  <si>
    <t>4613</t>
  </si>
  <si>
    <t>2539</t>
  </si>
  <si>
    <t>12533</t>
  </si>
  <si>
    <t>4338</t>
  </si>
  <si>
    <t>1624</t>
  </si>
  <si>
    <t>3353</t>
  </si>
  <si>
    <t>8180</t>
  </si>
  <si>
    <t>1573</t>
  </si>
  <si>
    <t>5070</t>
  </si>
  <si>
    <t>6387</t>
  </si>
  <si>
    <t>1875</t>
  </si>
  <si>
    <t>8055</t>
  </si>
  <si>
    <t>lambjo02</t>
  </si>
  <si>
    <t>7358</t>
  </si>
  <si>
    <t>7448</t>
  </si>
  <si>
    <t>4251</t>
  </si>
  <si>
    <t>3179</t>
  </si>
  <si>
    <t>7287</t>
  </si>
  <si>
    <t>1861</t>
  </si>
  <si>
    <t>6652</t>
  </si>
  <si>
    <t>3551</t>
  </si>
  <si>
    <t>3298</t>
  </si>
  <si>
    <t>11038</t>
  </si>
  <si>
    <t>7293</t>
  </si>
  <si>
    <t>5735</t>
  </si>
  <si>
    <t>6612</t>
  </si>
  <si>
    <t>1935</t>
  </si>
  <si>
    <t>14444</t>
  </si>
  <si>
    <t>7754</t>
  </si>
  <si>
    <t>6073</t>
  </si>
  <si>
    <t>10154</t>
  </si>
  <si>
    <t>3548</t>
  </si>
  <si>
    <t>16208</t>
  </si>
  <si>
    <t>3815</t>
  </si>
  <si>
    <t>12856</t>
  </si>
  <si>
    <t>7872</t>
  </si>
  <si>
    <t>3704</t>
  </si>
  <si>
    <t>6283</t>
  </si>
  <si>
    <t>14446</t>
  </si>
  <si>
    <t>13757</t>
  </si>
  <si>
    <t>9345</t>
  </si>
  <si>
    <t>8779</t>
  </si>
  <si>
    <t>7927</t>
  </si>
  <si>
    <t>11531</t>
  </si>
  <si>
    <t>3542</t>
  </si>
  <si>
    <t>11899</t>
  </si>
  <si>
    <t>5254</t>
  </si>
  <si>
    <t>8155</t>
  </si>
  <si>
    <t>9794</t>
  </si>
  <si>
    <t>fraziecl01</t>
  </si>
  <si>
    <t>Clint Frazier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</si>
  <si>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</si>
  <si>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</si>
  <si>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</si>
  <si>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</si>
  <si>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</si>
  <si>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</si>
  <si>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</si>
  <si>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</si>
  <si>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8760</t>
  </si>
  <si>
    <t>3817</t>
  </si>
  <si>
    <t>778</t>
  </si>
  <si>
    <t>5277</t>
  </si>
  <si>
    <t>2567</t>
  </si>
  <si>
    <t>10028</t>
  </si>
  <si>
    <t>8259</t>
  </si>
  <si>
    <t>4363</t>
  </si>
  <si>
    <t>gimench01</t>
  </si>
  <si>
    <t>Chris Gimenez</t>
  </si>
  <si>
    <t>7324</t>
  </si>
  <si>
    <t>3433</t>
  </si>
  <si>
    <t>818</t>
  </si>
  <si>
    <t>3374</t>
  </si>
  <si>
    <t>6345</t>
  </si>
  <si>
    <t>1908</t>
  </si>
  <si>
    <t>9892</t>
  </si>
  <si>
    <t>10231</t>
  </si>
  <si>
    <t>bassich01</t>
  </si>
  <si>
    <t>12797</t>
  </si>
  <si>
    <t>8267</t>
  </si>
  <si>
    <t>7095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</si>
  <si>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</si>
  <si>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</si>
  <si>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</si>
  <si>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</si>
  <si>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</si>
  <si>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</si>
  <si>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</si>
  <si>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</si>
  <si>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</si>
  <si>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</si>
  <si>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</si>
  <si>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</si>
  <si>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</si>
  <si>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</si>
  <si>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</si>
  <si>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11167</t>
  </si>
  <si>
    <t>4080</t>
  </si>
  <si>
    <t>1945</t>
  </si>
  <si>
    <t>13624</t>
  </si>
  <si>
    <t>3787</t>
  </si>
  <si>
    <t>6848</t>
  </si>
  <si>
    <t>1824</t>
  </si>
  <si>
    <t>5986</t>
  </si>
  <si>
    <t>montafr02</t>
  </si>
  <si>
    <t>Frankie Montas</t>
  </si>
  <si>
    <t>14309</t>
  </si>
  <si>
    <t>7937</t>
  </si>
  <si>
    <t>7244</t>
  </si>
  <si>
    <t>4898</t>
  </si>
  <si>
    <t>7781</t>
  </si>
  <si>
    <t>57</t>
  </si>
  <si>
    <t>9776</t>
  </si>
  <si>
    <t>12907</t>
  </si>
  <si>
    <t>3797</t>
  </si>
  <si>
    <t>9886</t>
  </si>
  <si>
    <t>12803</t>
  </si>
  <si>
    <t>Jeff Hoffman</t>
  </si>
  <si>
    <t>7550</t>
  </si>
  <si>
    <t>4652</t>
  </si>
  <si>
    <t>9048</t>
  </si>
  <si>
    <t>8185</t>
  </si>
  <si>
    <t>2073</t>
  </si>
  <si>
    <t>7888</t>
  </si>
  <si>
    <t>6003</t>
  </si>
  <si>
    <t>2041</t>
  </si>
  <si>
    <t>5408</t>
  </si>
  <si>
    <t>1443</t>
  </si>
  <si>
    <t>4732</t>
  </si>
  <si>
    <t>3201</t>
  </si>
  <si>
    <t>9460</t>
  </si>
  <si>
    <t>2129</t>
  </si>
  <si>
    <t>8350</t>
  </si>
  <si>
    <t>9037</t>
  </si>
  <si>
    <t>4511</t>
  </si>
  <si>
    <t>6609</t>
  </si>
  <si>
    <t>14107</t>
  </si>
  <si>
    <t>7995</t>
  </si>
  <si>
    <t>5514</t>
  </si>
  <si>
    <t>2530</t>
  </si>
  <si>
    <t>242</t>
  </si>
  <si>
    <t>6677</t>
  </si>
  <si>
    <t>12164</t>
  </si>
  <si>
    <t>11173</t>
  </si>
  <si>
    <t>9323</t>
  </si>
  <si>
    <t>5588</t>
  </si>
  <si>
    <t>9423</t>
  </si>
  <si>
    <t>3256</t>
  </si>
  <si>
    <t>6986</t>
  </si>
  <si>
    <t>1737</t>
  </si>
  <si>
    <t>7146</t>
  </si>
  <si>
    <t>7525</t>
  </si>
  <si>
    <t>4779</t>
  </si>
  <si>
    <t>1717</t>
  </si>
  <si>
    <t>shawtr01</t>
  </si>
  <si>
    <t>Travis Shaw</t>
  </si>
  <si>
    <t>11982</t>
  </si>
  <si>
    <t>12147</t>
  </si>
  <si>
    <t>3388</t>
  </si>
  <si>
    <t>395</t>
  </si>
  <si>
    <t>6012</t>
  </si>
  <si>
    <t>6962</t>
  </si>
  <si>
    <t>14814</t>
  </si>
  <si>
    <t>5834</t>
  </si>
  <si>
    <t>10323</t>
  </si>
  <si>
    <t>10762</t>
  </si>
  <si>
    <t>877</t>
  </si>
  <si>
    <t>1825</t>
  </si>
  <si>
    <t>1247</t>
  </si>
  <si>
    <t>2554</t>
  </si>
  <si>
    <t>6153</t>
  </si>
  <si>
    <t>13807</t>
  </si>
  <si>
    <t>1849</t>
  </si>
  <si>
    <t>5199</t>
  </si>
  <si>
    <t>holmegr01</t>
  </si>
  <si>
    <t>10302</t>
  </si>
  <si>
    <t>4034</t>
  </si>
  <si>
    <t>13419</t>
  </si>
  <si>
    <t>3263</t>
  </si>
  <si>
    <t>12294</t>
  </si>
  <si>
    <t>13836</t>
  </si>
  <si>
    <t>7841</t>
  </si>
  <si>
    <t>12701</t>
  </si>
  <si>
    <t>jungmta01</t>
  </si>
  <si>
    <t>Taylor Jungmann</t>
  </si>
  <si>
    <t>13119</t>
  </si>
  <si>
    <t>7002</t>
  </si>
  <si>
    <t>5278</t>
  </si>
  <si>
    <t>5653</t>
  </si>
  <si>
    <t>1433</t>
  </si>
  <si>
    <t>9939</t>
  </si>
  <si>
    <t>7853</t>
  </si>
  <si>
    <t>4751</t>
  </si>
  <si>
    <t>11720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</si>
  <si>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</si>
  <si>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</si>
  <si>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</si>
  <si>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</si>
  <si>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</si>
  <si>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</si>
  <si>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</si>
  <si>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</si>
  <si>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</si>
  <si>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</si>
  <si>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</si>
  <si>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</si>
  <si>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</si>
  <si>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</si>
  <si>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</si>
  <si>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</si>
  <si>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5015</t>
  </si>
  <si>
    <t>5422</t>
  </si>
  <si>
    <t>9235</t>
  </si>
  <si>
    <t>1564</t>
  </si>
  <si>
    <t>96</t>
  </si>
  <si>
    <t>15010</t>
  </si>
  <si>
    <t>1556</t>
  </si>
  <si>
    <t>2103</t>
  </si>
  <si>
    <t>6453</t>
  </si>
  <si>
    <t>9875</t>
  </si>
  <si>
    <t>1736</t>
  </si>
  <si>
    <t>9784</t>
  </si>
  <si>
    <t>santado01</t>
  </si>
  <si>
    <t>Domingo Santana</t>
  </si>
  <si>
    <t>Domingo</t>
  </si>
  <si>
    <t>10348</t>
  </si>
  <si>
    <t>6895</t>
  </si>
  <si>
    <t>5227</t>
  </si>
  <si>
    <t>4505</t>
  </si>
  <si>
    <t>8392</t>
  </si>
  <si>
    <t>8848</t>
  </si>
  <si>
    <t>1904</t>
  </si>
  <si>
    <t>3707</t>
  </si>
  <si>
    <t>8623</t>
  </si>
  <si>
    <t>2717</t>
  </si>
  <si>
    <t>2881</t>
  </si>
  <si>
    <t>15514</t>
  </si>
  <si>
    <t>zzzzzzz01</t>
  </si>
  <si>
    <t>Last Player</t>
  </si>
  <si>
    <t>Last</t>
  </si>
  <si>
    <t>Player</t>
  </si>
  <si>
    <t>8252</t>
  </si>
  <si>
    <t>10329</t>
  </si>
  <si>
    <t>7528</t>
  </si>
  <si>
    <t>4090</t>
  </si>
  <si>
    <t>3811</t>
  </si>
  <si>
    <t>10459</t>
  </si>
  <si>
    <t>13658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</si>
  <si>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</si>
  <si>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</si>
  <si>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</si>
  <si>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</si>
  <si>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</si>
  <si>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</si>
  <si>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</si>
  <si>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</si>
  <si>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</si>
  <si>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</si>
  <si>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766</t>
  </si>
  <si>
    <t>3714</t>
  </si>
  <si>
    <t>8370</t>
  </si>
  <si>
    <t>5450</t>
  </si>
  <si>
    <t>4400</t>
  </si>
  <si>
    <t>9628</t>
  </si>
  <si>
    <t>shiplbr01</t>
  </si>
  <si>
    <t>Braden Shipley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</si>
  <si>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</si>
  <si>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</si>
  <si>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</si>
  <si>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</si>
  <si>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</si>
  <si>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</si>
  <si>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</si>
  <si>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</si>
  <si>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Gregory Bird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</si>
  <si>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</si>
  <si>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</si>
  <si>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</si>
  <si>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</si>
  <si>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</si>
  <si>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</si>
  <si>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</si>
  <si>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</si>
  <si>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</si>
  <si>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</si>
  <si>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</si>
  <si>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5933</t>
  </si>
  <si>
    <t>zimmeky01</t>
  </si>
  <si>
    <t>Zimmer</t>
  </si>
  <si>
    <t>3656</t>
  </si>
  <si>
    <t>harvehu01</t>
  </si>
  <si>
    <t>2218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</si>
  <si>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</si>
  <si>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</si>
  <si>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</si>
  <si>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</si>
  <si>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</si>
  <si>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</si>
  <si>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</si>
  <si>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</si>
  <si>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</si>
  <si>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</si>
  <si>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11205</t>
  </si>
  <si>
    <t>11464</t>
  </si>
  <si>
    <t>7859</t>
  </si>
  <si>
    <t>9929</t>
  </si>
  <si>
    <t>14162</t>
  </si>
  <si>
    <t>4003</t>
  </si>
  <si>
    <t>edwarca01</t>
  </si>
  <si>
    <t>13607</t>
  </si>
  <si>
    <t>Carl Edwards Jr.</t>
  </si>
  <si>
    <t>1305</t>
  </si>
  <si>
    <t>7215</t>
  </si>
  <si>
    <t>3114</t>
  </si>
  <si>
    <t>alfarjo01</t>
  </si>
  <si>
    <t>Jorge Alfaro</t>
  </si>
  <si>
    <t>Alfaro</t>
  </si>
  <si>
    <t>10556</t>
  </si>
  <si>
    <t>9218</t>
  </si>
  <si>
    <t>8001</t>
  </si>
  <si>
    <t>1101</t>
  </si>
  <si>
    <t>409</t>
  </si>
  <si>
    <t>9461</t>
  </si>
  <si>
    <t>13047</t>
  </si>
  <si>
    <t>3882</t>
  </si>
  <si>
    <t>2437</t>
  </si>
  <si>
    <t>13633</t>
  </si>
  <si>
    <t>1153</t>
  </si>
  <si>
    <t>casalcu01</t>
  </si>
  <si>
    <t>Curt Casali</t>
  </si>
  <si>
    <t>Curt</t>
  </si>
  <si>
    <t>Casali</t>
  </si>
  <si>
    <t>12510</t>
  </si>
  <si>
    <t>10622</t>
  </si>
  <si>
    <t>6938</t>
  </si>
  <si>
    <t>4962</t>
  </si>
  <si>
    <t>10267</t>
  </si>
  <si>
    <t>847</t>
  </si>
  <si>
    <t>14221</t>
  </si>
  <si>
    <t>4949</t>
  </si>
  <si>
    <t>8223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</si>
  <si>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</si>
  <si>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</si>
  <si>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</si>
  <si>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</si>
  <si>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</si>
  <si>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</si>
  <si>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</si>
  <si>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</si>
  <si>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</si>
  <si>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</si>
  <si>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</si>
  <si>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</si>
  <si>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</si>
  <si>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</si>
  <si>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</si>
  <si>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</si>
  <si>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</si>
  <si>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</si>
  <si>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</si>
  <si>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</si>
  <si>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</si>
  <si>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</si>
  <si>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</si>
  <si>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</si>
  <si>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</si>
  <si>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</si>
  <si>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3132</t>
  </si>
  <si>
    <t>3240</t>
  </si>
  <si>
    <t>4579</t>
  </si>
  <si>
    <t>appelma01</t>
  </si>
  <si>
    <t>dahlda01</t>
  </si>
  <si>
    <t>David Dahl</t>
  </si>
  <si>
    <t>Dahl</t>
  </si>
  <si>
    <t>almoral01</t>
  </si>
  <si>
    <t>Albert Almora</t>
  </si>
  <si>
    <t>Almora</t>
  </si>
  <si>
    <t>perezca02</t>
  </si>
  <si>
    <t>Carlos Perez</t>
  </si>
  <si>
    <t>10642</t>
  </si>
  <si>
    <t>8090</t>
  </si>
  <si>
    <t>5409</t>
  </si>
  <si>
    <t>6335</t>
  </si>
  <si>
    <t>3990</t>
  </si>
  <si>
    <t>8433</t>
  </si>
  <si>
    <t>5235</t>
  </si>
  <si>
    <t>1095</t>
  </si>
  <si>
    <t>9425</t>
  </si>
  <si>
    <t>791</t>
  </si>
  <si>
    <t>157</t>
  </si>
  <si>
    <t>4972</t>
  </si>
  <si>
    <t>1852</t>
  </si>
  <si>
    <t>10441</t>
  </si>
  <si>
    <t>thomptr01</t>
  </si>
  <si>
    <t>Trayce Thompson</t>
  </si>
  <si>
    <t>Trayce</t>
  </si>
  <si>
    <t>Thompson</t>
  </si>
  <si>
    <t>9952</t>
  </si>
  <si>
    <t>8700</t>
  </si>
  <si>
    <t>10542</t>
  </si>
  <si>
    <t>9807</t>
  </si>
  <si>
    <t>5930</t>
  </si>
  <si>
    <t>11762</t>
  </si>
  <si>
    <t>12976</t>
  </si>
  <si>
    <t>12918</t>
  </si>
  <si>
    <t>renfrhu01</t>
  </si>
  <si>
    <t>Hunter Renfroe</t>
  </si>
  <si>
    <t>Renfroe</t>
  </si>
  <si>
    <t>7399</t>
  </si>
  <si>
    <t>5557</t>
  </si>
  <si>
    <t>10816</t>
  </si>
  <si>
    <t>11200</t>
  </si>
  <si>
    <t>9486</t>
  </si>
  <si>
    <t>4141</t>
  </si>
  <si>
    <t>5766</t>
  </si>
  <si>
    <t>2036</t>
  </si>
  <si>
    <t>13164</t>
  </si>
  <si>
    <t>6596</t>
  </si>
  <si>
    <t>2113</t>
  </si>
  <si>
    <t>7441</t>
  </si>
  <si>
    <t>5114</t>
  </si>
  <si>
    <t>confomi01</t>
  </si>
  <si>
    <t>Michael Conforto</t>
  </si>
  <si>
    <t>Conforto</t>
  </si>
  <si>
    <t>16376</t>
  </si>
  <si>
    <t>1245</t>
  </si>
  <si>
    <t>3188</t>
  </si>
  <si>
    <t>3269</t>
  </si>
  <si>
    <t>5247</t>
  </si>
  <si>
    <t>2505</t>
  </si>
  <si>
    <t>5417</t>
  </si>
  <si>
    <t>1142</t>
  </si>
  <si>
    <t>520</t>
  </si>
  <si>
    <t>914</t>
  </si>
  <si>
    <t>697</t>
  </si>
  <si>
    <t>8753</t>
  </si>
  <si>
    <t>9227</t>
  </si>
  <si>
    <t>3086</t>
  </si>
  <si>
    <t>3867</t>
  </si>
  <si>
    <t>3790</t>
  </si>
  <si>
    <t>petersh01</t>
  </si>
  <si>
    <t>Shane Peterson</t>
  </si>
  <si>
    <t>7423</t>
  </si>
  <si>
    <t>cowarka01</t>
  </si>
  <si>
    <t>Kaleb Cowart</t>
  </si>
  <si>
    <t>Kaleb</t>
  </si>
  <si>
    <t>Cowart</t>
  </si>
  <si>
    <t>11494</t>
  </si>
  <si>
    <t>vizcaar01</t>
  </si>
  <si>
    <t>Arodys Vizcaino</t>
  </si>
  <si>
    <t>5498</t>
  </si>
  <si>
    <t>hansoal01</t>
  </si>
  <si>
    <t>Alen Hanson</t>
  </si>
  <si>
    <t>Alen</t>
  </si>
  <si>
    <t>blackcl01</t>
  </si>
  <si>
    <t>navaref01</t>
  </si>
  <si>
    <t>Efren Navarro</t>
  </si>
  <si>
    <t>Efren</t>
  </si>
  <si>
    <t>9854</t>
  </si>
  <si>
    <t>eickhje01</t>
  </si>
  <si>
    <t>Jerad Eickhoff</t>
  </si>
  <si>
    <t>12664</t>
  </si>
  <si>
    <t>chafian01</t>
  </si>
  <si>
    <t>Andrew Chafin</t>
  </si>
  <si>
    <t>12988</t>
  </si>
  <si>
    <t>szczuma01</t>
  </si>
  <si>
    <t>Matt Szczur</t>
  </si>
  <si>
    <t>Szczur</t>
  </si>
  <si>
    <t>11255</t>
  </si>
  <si>
    <t>feathta01</t>
  </si>
  <si>
    <t>Taylor Featherston</t>
  </si>
  <si>
    <t>Featherston</t>
  </si>
  <si>
    <t>12590</t>
  </si>
  <si>
    <t>nicolju01</t>
  </si>
  <si>
    <t>Justin Nicolino</t>
  </si>
  <si>
    <t>11754</t>
  </si>
  <si>
    <t>adamecr01</t>
  </si>
  <si>
    <t>Cristhian Adames</t>
  </si>
  <si>
    <t>Adames</t>
  </si>
  <si>
    <t>6013</t>
  </si>
  <si>
    <t>duffety01</t>
  </si>
  <si>
    <t>Tyler Duffey</t>
  </si>
  <si>
    <t>13758</t>
  </si>
  <si>
    <t>rogerja02</t>
  </si>
  <si>
    <t>Jason Rogers</t>
  </si>
  <si>
    <t>11773</t>
  </si>
  <si>
    <t>robincl01</t>
  </si>
  <si>
    <t>Clint Robinson</t>
  </si>
  <si>
    <t>6908</t>
  </si>
  <si>
    <t>diazja01</t>
  </si>
  <si>
    <t>Jairo Diaz</t>
  </si>
  <si>
    <t>12774</t>
  </si>
  <si>
    <t>cunnito01</t>
  </si>
  <si>
    <t>Todd Cunningham</t>
  </si>
  <si>
    <t>Cunningham</t>
  </si>
  <si>
    <t>10822</t>
  </si>
  <si>
    <t>barnhtu01</t>
  </si>
  <si>
    <t>Tucker Barnhart</t>
  </si>
  <si>
    <t>Barnhart</t>
  </si>
  <si>
    <t>10200</t>
  </si>
  <si>
    <t>parkby01</t>
  </si>
  <si>
    <t>Byung-ho Park</t>
  </si>
  <si>
    <t>Byung-ho</t>
  </si>
  <si>
    <t>Park</t>
  </si>
  <si>
    <t>phamto01</t>
  </si>
  <si>
    <t>Tommy Pham</t>
  </si>
  <si>
    <t>Pham</t>
  </si>
  <si>
    <t>2967</t>
  </si>
  <si>
    <t>gomezje01</t>
  </si>
  <si>
    <t>Jeanmar Gomez</t>
  </si>
  <si>
    <t>9033</t>
  </si>
  <si>
    <t>sweenda02</t>
  </si>
  <si>
    <t>Darnell Sweeney</t>
  </si>
  <si>
    <t>13284</t>
  </si>
  <si>
    <t>boydma01</t>
  </si>
  <si>
    <t>Matt Boyd</t>
  </si>
  <si>
    <t>15440</t>
  </si>
  <si>
    <t>garnedu01</t>
  </si>
  <si>
    <t>Dustin Garneau</t>
  </si>
  <si>
    <t>Garneau</t>
  </si>
  <si>
    <t>9433</t>
  </si>
  <si>
    <t>parkeja03</t>
  </si>
  <si>
    <t>Jarrett Parker</t>
  </si>
  <si>
    <t>Jarrett</t>
  </si>
  <si>
    <t>11624</t>
  </si>
  <si>
    <t>morgaad01</t>
  </si>
  <si>
    <t>Adam Morgan</t>
  </si>
  <si>
    <t>12580</t>
  </si>
  <si>
    <t>hillri01</t>
  </si>
  <si>
    <t>Rich Hill</t>
  </si>
  <si>
    <t>4806</t>
  </si>
  <si>
    <t>blancan01</t>
  </si>
  <si>
    <t>Andres Blanco</t>
  </si>
  <si>
    <t>1907</t>
  </si>
  <si>
    <t>reaco01</t>
  </si>
  <si>
    <t>Colin</t>
  </si>
  <si>
    <t>boyerbl01</t>
  </si>
  <si>
    <t>Blaine Boyer</t>
  </si>
  <si>
    <t>2237</t>
  </si>
  <si>
    <t>flynnbr01</t>
  </si>
  <si>
    <t>Brian Flynn</t>
  </si>
  <si>
    <t>12027</t>
  </si>
  <si>
    <t>tomlike01</t>
  </si>
  <si>
    <t>Kelby Tomlinson</t>
  </si>
  <si>
    <t>Kelby</t>
  </si>
  <si>
    <t>Tomlinson</t>
  </si>
  <si>
    <t>13005</t>
  </si>
  <si>
    <t>kubitky01</t>
  </si>
  <si>
    <t>Kyle Kubitza</t>
  </si>
  <si>
    <t>Kubitza</t>
  </si>
  <si>
    <t>12148</t>
  </si>
  <si>
    <t>urruthe01</t>
  </si>
  <si>
    <t>Henry Urrutia</t>
  </si>
  <si>
    <t>Urrutia</t>
  </si>
  <si>
    <t>14441</t>
  </si>
  <si>
    <t>nolinse01</t>
  </si>
  <si>
    <t>elmorja01</t>
  </si>
  <si>
    <t>Jake Elmore</t>
  </si>
  <si>
    <t>Elmore</t>
  </si>
  <si>
    <t>7290</t>
  </si>
  <si>
    <t>perezwi01</t>
  </si>
  <si>
    <t>manesse01</t>
  </si>
  <si>
    <t>Seth Maness</t>
  </si>
  <si>
    <t>12235</t>
  </si>
  <si>
    <t>caveja01</t>
  </si>
  <si>
    <t>Jake Cave</t>
  </si>
  <si>
    <t>Cave</t>
  </si>
  <si>
    <t>sa597983</t>
  </si>
  <si>
    <t>maedake01</t>
  </si>
  <si>
    <t>Kenta Maeda</t>
  </si>
  <si>
    <t>aguilje01</t>
  </si>
  <si>
    <t>Jesus Aguilar</t>
  </si>
  <si>
    <t>Aguilar</t>
  </si>
  <si>
    <t>11342</t>
  </si>
  <si>
    <t>milleju02</t>
  </si>
  <si>
    <t>rossjo01</t>
  </si>
  <si>
    <t>Joe Ross</t>
  </si>
  <si>
    <t>12972</t>
  </si>
  <si>
    <t>marteje01</t>
  </si>
  <si>
    <t>Jefry Marte</t>
  </si>
  <si>
    <t>Jefry</t>
  </si>
  <si>
    <t>5107</t>
  </si>
  <si>
    <t>Name</t>
  </si>
  <si>
    <t>Team</t>
  </si>
  <si>
    <t>playerid</t>
  </si>
  <si>
    <t>Red Sox</t>
  </si>
  <si>
    <t>Braves</t>
  </si>
  <si>
    <t>Cardinals</t>
  </si>
  <si>
    <t>Giants</t>
  </si>
  <si>
    <t>Rockies</t>
  </si>
  <si>
    <t>Athletics</t>
  </si>
  <si>
    <t>Astros</t>
  </si>
  <si>
    <t>Blue Jays</t>
  </si>
  <si>
    <t>Rays</t>
  </si>
  <si>
    <t>Dodgers</t>
  </si>
  <si>
    <t>Reds</t>
  </si>
  <si>
    <t>Mets</t>
  </si>
  <si>
    <t>Orioles</t>
  </si>
  <si>
    <t>Phillies</t>
  </si>
  <si>
    <t>Cubs</t>
  </si>
  <si>
    <t>Brewers</t>
  </si>
  <si>
    <t>Royals</t>
  </si>
  <si>
    <t>Indians</t>
  </si>
  <si>
    <t>Tigers</t>
  </si>
  <si>
    <t>Mariners</t>
  </si>
  <si>
    <t>Diamondbacks</t>
  </si>
  <si>
    <t>Padres</t>
  </si>
  <si>
    <t>Pirates</t>
  </si>
  <si>
    <t>White Sox</t>
  </si>
  <si>
    <t>Rangers</t>
  </si>
  <si>
    <t>Angels</t>
  </si>
  <si>
    <t>Marlins</t>
  </si>
  <si>
    <t>Nationals</t>
  </si>
  <si>
    <t>Twins</t>
  </si>
  <si>
    <t>Yankees</t>
  </si>
  <si>
    <t>Edwin Diaz</t>
  </si>
  <si>
    <t>sa658005</t>
  </si>
  <si>
    <t>sa549626</t>
  </si>
  <si>
    <t>sa737528</t>
  </si>
  <si>
    <t>Matt Koch</t>
  </si>
  <si>
    <t>Jose Torres</t>
  </si>
  <si>
    <t>sa657910</t>
  </si>
  <si>
    <t>A.J. Reed</t>
  </si>
  <si>
    <t>Jose Martinez</t>
  </si>
  <si>
    <t>10059</t>
  </si>
  <si>
    <t>Kyle Martin</t>
  </si>
  <si>
    <t>Luis Garcia</t>
  </si>
  <si>
    <t>sa828409</t>
  </si>
  <si>
    <t>12944</t>
  </si>
  <si>
    <t>Max Kepler</t>
  </si>
  <si>
    <t>12144</t>
  </si>
  <si>
    <t>sa737539</t>
  </si>
  <si>
    <t>Scott Schebler</t>
  </si>
  <si>
    <t>12225</t>
  </si>
  <si>
    <t>Jose Urena</t>
  </si>
  <si>
    <t>Tim Anderson</t>
  </si>
  <si>
    <t>sa657953</t>
  </si>
  <si>
    <t>G</t>
  </si>
  <si>
    <t>Mychal Givens</t>
  </si>
  <si>
    <t>10430</t>
  </si>
  <si>
    <t>Brooks Pounders</t>
  </si>
  <si>
    <t>Chih-Wei Hu</t>
  </si>
  <si>
    <t>Johnny Barbato</t>
  </si>
  <si>
    <t>Jose Leclerc</t>
  </si>
  <si>
    <t>Jhan Marinez</t>
  </si>
  <si>
    <t>5830</t>
  </si>
  <si>
    <t>Miguel Almonte</t>
  </si>
  <si>
    <t>14139</t>
  </si>
  <si>
    <t>Grant Dayton</t>
  </si>
  <si>
    <t>Dylan Floro</t>
  </si>
  <si>
    <t>Mike Morin</t>
  </si>
  <si>
    <t>13442</t>
  </si>
  <si>
    <t>11432</t>
  </si>
  <si>
    <t>Anthony Banda</t>
  </si>
  <si>
    <t>Francis Martes</t>
  </si>
  <si>
    <t>Juan Minaya</t>
  </si>
  <si>
    <t>Adam Conley</t>
  </si>
  <si>
    <t>14457</t>
  </si>
  <si>
    <t>Chad Kuhl</t>
  </si>
  <si>
    <t>Amir Garrett</t>
  </si>
  <si>
    <t>James Pazos</t>
  </si>
  <si>
    <t>13323</t>
  </si>
  <si>
    <t>Daniel Stumpf</t>
  </si>
  <si>
    <t>Antonio Senzatela</t>
  </si>
  <si>
    <t>Josh Smith</t>
  </si>
  <si>
    <t>10946</t>
  </si>
  <si>
    <t>Giovanny Gallegos</t>
  </si>
  <si>
    <t>Wandy Peralta</t>
  </si>
  <si>
    <t>Steven Brault</t>
  </si>
  <si>
    <t>German Marquez</t>
  </si>
  <si>
    <t>Joely Rodriguez</t>
  </si>
  <si>
    <t>Sean Gilmartin</t>
  </si>
  <si>
    <t>12781</t>
  </si>
  <si>
    <t>Ronald Herrera</t>
  </si>
  <si>
    <t>Jacob Rhame</t>
  </si>
  <si>
    <t>Jharel Cotton</t>
  </si>
  <si>
    <t>Paul Blackburn</t>
  </si>
  <si>
    <t>Corey Ray</t>
  </si>
  <si>
    <t>Josh Osich</t>
  </si>
  <si>
    <t>11528</t>
  </si>
  <si>
    <t>12562</t>
  </si>
  <si>
    <t>Kyle Crockett</t>
  </si>
  <si>
    <t>15033</t>
  </si>
  <si>
    <t>Jake Esch</t>
  </si>
  <si>
    <t>Jake Thompson</t>
  </si>
  <si>
    <t>Dario Alvarez</t>
  </si>
  <si>
    <t>14239</t>
  </si>
  <si>
    <t>Brock Stewart</t>
  </si>
  <si>
    <t>Daniel Mengden</t>
  </si>
  <si>
    <t>Shane Carle</t>
  </si>
  <si>
    <t>Daniel Wright</t>
  </si>
  <si>
    <t>Alec Asher</t>
  </si>
  <si>
    <t>13560</t>
  </si>
  <si>
    <t>7501</t>
  </si>
  <si>
    <t>Yohander Mendez</t>
  </si>
  <si>
    <t>Shae Simmons</t>
  </si>
  <si>
    <t>14200</t>
  </si>
  <si>
    <t>Noe Ramirez</t>
  </si>
  <si>
    <t>12800</t>
  </si>
  <si>
    <t>Dillon Peters</t>
  </si>
  <si>
    <t>Jandel Gustave</t>
  </si>
  <si>
    <t>Sandy Alcantara</t>
  </si>
  <si>
    <t>Zac Rosscup</t>
  </si>
  <si>
    <t>9419</t>
  </si>
  <si>
    <t>Steven Okert</t>
  </si>
  <si>
    <t>Aaron Wilkerson</t>
  </si>
  <si>
    <t>Hoby Milner</t>
  </si>
  <si>
    <t>Ariel Miranda</t>
  </si>
  <si>
    <t>Ashur Tolliver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</si>
  <si>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</si>
  <si>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</si>
  <si>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</si>
  <si>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</si>
  <si>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</si>
  <si>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</si>
  <si>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</si>
  <si>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</si>
  <si>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</si>
  <si>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</si>
  <si>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Justin Haley</t>
  </si>
  <si>
    <t>Taylor Williams</t>
  </si>
  <si>
    <t>Kyle Freeland</t>
  </si>
  <si>
    <t>Taylor Rogers</t>
  </si>
  <si>
    <t>Drew VerHagen</t>
  </si>
  <si>
    <t>13424</t>
  </si>
  <si>
    <t>David Goforth</t>
  </si>
  <si>
    <t>12166</t>
  </si>
  <si>
    <t>Jacob Barnes</t>
  </si>
  <si>
    <t>Christian Bergman</t>
  </si>
  <si>
    <t>10925</t>
  </si>
  <si>
    <t>14862</t>
  </si>
  <si>
    <t>Nick Pivetta</t>
  </si>
  <si>
    <t>Ty Blach</t>
  </si>
  <si>
    <t>Zac Curtis</t>
  </si>
  <si>
    <t>13183</t>
  </si>
  <si>
    <t>Chris Stratton</t>
  </si>
  <si>
    <t>Justin Marks</t>
  </si>
  <si>
    <t>10265</t>
  </si>
  <si>
    <t>Brandon Woodruff</t>
  </si>
  <si>
    <t>Jarlin Garcia</t>
  </si>
  <si>
    <t>Felipe Rivero</t>
  </si>
  <si>
    <t>12076</t>
  </si>
  <si>
    <t>Miguel Diaz</t>
  </si>
  <si>
    <t>Samuel Tuivailala</t>
  </si>
  <si>
    <t>13485</t>
  </si>
  <si>
    <t>Chris Smith</t>
  </si>
  <si>
    <t>Leonel Campos</t>
  </si>
  <si>
    <t>12277</t>
  </si>
  <si>
    <t>Michael Blazek</t>
  </si>
  <si>
    <t>9654</t>
  </si>
  <si>
    <t>James Hoyt</t>
  </si>
  <si>
    <t>Ryan Merritt</t>
  </si>
  <si>
    <t>Joe Jimenez</t>
  </si>
  <si>
    <t>Luis Cessa</t>
  </si>
  <si>
    <t>Blake Treinen</t>
  </si>
  <si>
    <t>12572</t>
  </si>
  <si>
    <t>Lisalverto Bonilla</t>
  </si>
  <si>
    <t>11266</t>
  </si>
  <si>
    <t>Albert Suarez</t>
  </si>
  <si>
    <t>Michael Feliz</t>
  </si>
  <si>
    <t>11903</t>
  </si>
  <si>
    <t>Ross Stripling</t>
  </si>
  <si>
    <t>Barrett Astin</t>
  </si>
  <si>
    <t>Caleb Smith</t>
  </si>
  <si>
    <t>Tony Zych</t>
  </si>
  <si>
    <t>12876</t>
  </si>
  <si>
    <t>Damien Magnifico</t>
  </si>
  <si>
    <t>Jackson Stephens</t>
  </si>
  <si>
    <t>Brian Ellington</t>
  </si>
  <si>
    <t>17233</t>
  </si>
  <si>
    <t>Josh Hader</t>
  </si>
  <si>
    <t>Michael Ynoa</t>
  </si>
  <si>
    <t>Reynaldo Lopez</t>
  </si>
  <si>
    <t>Domingo German</t>
  </si>
  <si>
    <t>Cody Reed</t>
  </si>
  <si>
    <t>Nick Wittgren</t>
  </si>
  <si>
    <t>Dinelson Lamet</t>
  </si>
  <si>
    <t>Ryan Garton</t>
  </si>
  <si>
    <t>Kirby Yates</t>
  </si>
  <si>
    <t>9073</t>
  </si>
  <si>
    <t>David Paulino</t>
  </si>
  <si>
    <t>Luke Weaver</t>
  </si>
  <si>
    <t>Hunter Cervenka</t>
  </si>
  <si>
    <t>Zach Lee</t>
  </si>
  <si>
    <t>11468</t>
  </si>
  <si>
    <t>Scott Oberg</t>
  </si>
  <si>
    <t>13911</t>
  </si>
  <si>
    <t>Adam Wilk</t>
  </si>
  <si>
    <t>8421</t>
  </si>
  <si>
    <t>Jairo Labourt</t>
  </si>
  <si>
    <t>Matt Dermody</t>
  </si>
  <si>
    <t>Pierce Johnson</t>
  </si>
  <si>
    <t>Myles Jaye</t>
  </si>
  <si>
    <t>Brent Suter</t>
  </si>
  <si>
    <t>Alejandro Chacin</t>
  </si>
  <si>
    <t>Jose De Leon</t>
  </si>
  <si>
    <t>Ryan Buchter</t>
  </si>
  <si>
    <t>9456</t>
  </si>
  <si>
    <t>Austin Brice</t>
  </si>
  <si>
    <t>11589</t>
  </si>
  <si>
    <t>Chaz Roe</t>
  </si>
  <si>
    <t>9866</t>
  </si>
  <si>
    <t>Bryan Mitchell</t>
  </si>
  <si>
    <t>11479</t>
  </si>
  <si>
    <t>Mike Clevinger</t>
  </si>
  <si>
    <t>Buddy Baumann</t>
  </si>
  <si>
    <t>Blake Parker</t>
  </si>
  <si>
    <t>5224</t>
  </si>
  <si>
    <t>Ben Lively</t>
  </si>
  <si>
    <t>Robby Scott</t>
  </si>
  <si>
    <t>Erik Goeddel</t>
  </si>
  <si>
    <t>11712</t>
  </si>
  <si>
    <t>Blake Snell</t>
  </si>
  <si>
    <t>Jayson Aquino</t>
  </si>
  <si>
    <t>Raul Alcantara</t>
  </si>
  <si>
    <t>Sal Romano</t>
  </si>
  <si>
    <t>Kyle Ryan</t>
  </si>
  <si>
    <t>11753</t>
  </si>
  <si>
    <t>Ben Heller</t>
  </si>
  <si>
    <t>Drew Rucinski</t>
  </si>
  <si>
    <t>12499</t>
  </si>
  <si>
    <t>Ryan Dull</t>
  </si>
  <si>
    <t>13974</t>
  </si>
  <si>
    <t>Tommy Kahnle</t>
  </si>
  <si>
    <t>11384</t>
  </si>
  <si>
    <t>Dillon Overton</t>
  </si>
  <si>
    <t>Jonathan Holder</t>
  </si>
  <si>
    <t>Alex Claudio</t>
  </si>
  <si>
    <t>12890</t>
  </si>
  <si>
    <t>Alex Wimmers</t>
  </si>
  <si>
    <t>David Holmberg</t>
  </si>
  <si>
    <t>7725</t>
  </si>
  <si>
    <t>Rob Scahill</t>
  </si>
  <si>
    <t>9286</t>
  </si>
  <si>
    <t>Glenn Sparkman</t>
  </si>
  <si>
    <t>Kyle Barraclough</t>
  </si>
  <si>
    <t>13713</t>
  </si>
  <si>
    <t>T.J. McFarland</t>
  </si>
  <si>
    <t>3237</t>
  </si>
  <si>
    <t>Oliver Drake</t>
  </si>
  <si>
    <t>8823</t>
  </si>
  <si>
    <t>Erick Fedde</t>
  </si>
  <si>
    <t>Austin Adams</t>
  </si>
  <si>
    <t>Max Fried</t>
  </si>
  <si>
    <t>Daniel Winkler</t>
  </si>
  <si>
    <t>12237</t>
  </si>
  <si>
    <t>13685</t>
  </si>
  <si>
    <t>Sammy Solis</t>
  </si>
  <si>
    <t>11457</t>
  </si>
  <si>
    <t>Donnie Hart</t>
  </si>
  <si>
    <t>Keury Mella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</si>
  <si>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</si>
  <si>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</si>
  <si>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</si>
  <si>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</si>
  <si>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</si>
  <si>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</si>
  <si>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</si>
  <si>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</si>
  <si>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</si>
  <si>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</si>
  <si>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</si>
  <si>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</si>
  <si>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Buddy Boshers</t>
  </si>
  <si>
    <t>8490</t>
  </si>
  <si>
    <t>Rob Whalen</t>
  </si>
  <si>
    <t>Miguel Socolovich</t>
  </si>
  <si>
    <t>6697</t>
  </si>
  <si>
    <t>Josh Smoker</t>
  </si>
  <si>
    <t>Keynan Middleton</t>
  </si>
  <si>
    <t>Ricardo Pinto</t>
  </si>
  <si>
    <t>Luke Jackson</t>
  </si>
  <si>
    <t>11752</t>
  </si>
  <si>
    <t>Dietrich Enns</t>
  </si>
  <si>
    <t>Dylan Covey</t>
  </si>
  <si>
    <t>Max Povse</t>
  </si>
  <si>
    <t>Tyler Danish</t>
  </si>
  <si>
    <t>Hansel Robles</t>
  </si>
  <si>
    <t>11801</t>
  </si>
  <si>
    <t>Adalberto Mejia</t>
  </si>
  <si>
    <t>Jumbo Diaz</t>
  </si>
  <si>
    <t>3397</t>
  </si>
  <si>
    <t>Matt Barnes</t>
  </si>
  <si>
    <t>12863</t>
  </si>
  <si>
    <t>Hector Neris</t>
  </si>
  <si>
    <t>11804</t>
  </si>
  <si>
    <t>Rookie Davis</t>
  </si>
  <si>
    <t>Blaine Hardy</t>
  </si>
  <si>
    <t>6499</t>
  </si>
  <si>
    <t>Joe Musgrove</t>
  </si>
  <si>
    <t>Jake Buchanan</t>
  </si>
  <si>
    <t>10962</t>
  </si>
  <si>
    <t>Richard Bleier</t>
  </si>
  <si>
    <t>Adam Liberatore</t>
  </si>
  <si>
    <t>10637</t>
  </si>
  <si>
    <t>Shawn Armstrong</t>
  </si>
  <si>
    <t>12857</t>
  </si>
  <si>
    <t>Ian Krol</t>
  </si>
  <si>
    <t>10066</t>
  </si>
  <si>
    <t>Trevor Gott</t>
  </si>
  <si>
    <t>15046</t>
  </si>
  <si>
    <t>Chris Flexen</t>
  </si>
  <si>
    <t>Hunter Wood</t>
  </si>
  <si>
    <t>Heath Hembree</t>
  </si>
  <si>
    <t>11632</t>
  </si>
  <si>
    <t>Jake Barrett</t>
  </si>
  <si>
    <t>Matt Grace</t>
  </si>
  <si>
    <t>11449</t>
  </si>
  <si>
    <t>Andrew Triggs</t>
  </si>
  <si>
    <t>Michael Fulmer</t>
  </si>
  <si>
    <t>Aaron Blair</t>
  </si>
  <si>
    <t>Scott Alexander</t>
  </si>
  <si>
    <t>10591</t>
  </si>
  <si>
    <t>Logan Verrett</t>
  </si>
  <si>
    <t>12905</t>
  </si>
  <si>
    <t>Sean Manaea</t>
  </si>
  <si>
    <t>Eduardo Paredes</t>
  </si>
  <si>
    <t>Michael Tonkin</t>
  </si>
  <si>
    <t>10315</t>
  </si>
  <si>
    <t>Mike Hauschild</t>
  </si>
  <si>
    <t>Tyler Webb</t>
  </si>
  <si>
    <t>Blake Wood</t>
  </si>
  <si>
    <t>1345</t>
  </si>
  <si>
    <t>Josh Ravin</t>
  </si>
  <si>
    <t>2951</t>
  </si>
  <si>
    <t>Derek Law</t>
  </si>
  <si>
    <t>Jorge Lopez</t>
  </si>
  <si>
    <t>14527</t>
  </si>
  <si>
    <t>Ryne Stanek</t>
  </si>
  <si>
    <t>Junior Guerra</t>
  </si>
  <si>
    <t>5702</t>
  </si>
  <si>
    <t>Mike Mayers</t>
  </si>
  <si>
    <t>Sean Newcomb</t>
  </si>
  <si>
    <t>Gabriel Ynoa</t>
  </si>
  <si>
    <t>14470</t>
  </si>
  <si>
    <t>Seth Lugo</t>
  </si>
  <si>
    <t>Tyler Wilson</t>
  </si>
  <si>
    <t>12691</t>
  </si>
  <si>
    <t>John Gant</t>
  </si>
  <si>
    <t>Ryan Weber</t>
  </si>
  <si>
    <t>10160</t>
  </si>
  <si>
    <t>Ryan Pressly</t>
  </si>
  <si>
    <t>7005</t>
  </si>
  <si>
    <t>Warwick Saupold</t>
  </si>
  <si>
    <t>Enny Romero</t>
  </si>
  <si>
    <t>4001</t>
  </si>
  <si>
    <t>Deolis Guerra</t>
  </si>
  <si>
    <t>8410</t>
  </si>
  <si>
    <t>Reyes Moronta</t>
  </si>
  <si>
    <t>Felix Pena</t>
  </si>
  <si>
    <t>Chad Green</t>
  </si>
  <si>
    <t>8302</t>
  </si>
  <si>
    <t>Rob Zastryzny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</si>
  <si>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</si>
  <si>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</si>
  <si>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</si>
  <si>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</si>
  <si>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</si>
  <si>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</si>
  <si>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</si>
  <si>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</si>
  <si>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</si>
  <si>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TEAM NAME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</si>
  <si>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</si>
  <si>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</si>
  <si>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</si>
  <si>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</si>
  <si>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</si>
  <si>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</si>
  <si>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</si>
  <si>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</si>
  <si>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</si>
  <si>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</si>
  <si>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</si>
  <si>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</si>
  <si>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</si>
  <si>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</si>
  <si>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</si>
  <si>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</si>
  <si>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</si>
  <si>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</si>
  <si>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</si>
  <si>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</si>
  <si>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</si>
  <si>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</si>
  <si>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</si>
  <si>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</si>
  <si>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</si>
  <si>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</si>
  <si>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</si>
  <si>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</si>
  <si>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</si>
  <si>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</si>
  <si>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</si>
  <si>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</si>
  <si>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</si>
  <si>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</si>
  <si>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</si>
  <si>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</si>
  <si>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</si>
  <si>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</si>
  <si>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</si>
  <si>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</si>
  <si>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</si>
  <si>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</si>
  <si>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</si>
  <si>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</si>
  <si>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</si>
  <si>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</si>
  <si>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</si>
  <si>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</si>
  <si>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</si>
  <si>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</si>
  <si>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</si>
  <si>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</si>
  <si>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</si>
  <si>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</si>
  <si>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</si>
  <si>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</si>
  <si>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olsonma01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</si>
  <si>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</si>
  <si>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</si>
  <si>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</si>
  <si>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</si>
  <si>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</si>
  <si>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</si>
  <si>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</si>
  <si>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</si>
  <si>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</si>
  <si>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Christian Villanueva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</si>
  <si>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</si>
  <si>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</si>
  <si>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</si>
  <si>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</si>
  <si>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</si>
  <si>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</si>
  <si>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</si>
  <si>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</si>
  <si>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</si>
  <si>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</si>
  <si>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</si>
  <si>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</si>
  <si>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</si>
  <si>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</si>
  <si>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</si>
  <si>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</si>
  <si>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</si>
  <si>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</si>
  <si>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</si>
  <si>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</si>
  <si>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</si>
  <si>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</si>
  <si>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</si>
  <si>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</si>
  <si>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sa736655</t>
  </si>
  <si>
    <t>Ozzie Albies</t>
  </si>
  <si>
    <t>Tyler Goeddel</t>
  </si>
  <si>
    <t>13180</t>
  </si>
  <si>
    <t>Trent Clark</t>
  </si>
  <si>
    <t>Chance Sisco</t>
  </si>
  <si>
    <t>sa737615</t>
  </si>
  <si>
    <t>Juan Soto</t>
  </si>
  <si>
    <t>Miguel Andujar</t>
  </si>
  <si>
    <t>Darrell Ceciliani</t>
  </si>
  <si>
    <t>9954</t>
  </si>
  <si>
    <t>Jeimer Candelario</t>
  </si>
  <si>
    <t>13621</t>
  </si>
  <si>
    <t>Tyler Austin</t>
  </si>
  <si>
    <t>11850</t>
  </si>
  <si>
    <t>Jacob Hannemann</t>
  </si>
  <si>
    <t>Tyler White</t>
  </si>
  <si>
    <t>15564</t>
  </si>
  <si>
    <t>Tommy Joseph</t>
  </si>
  <si>
    <t>10349</t>
  </si>
  <si>
    <t>Dominic Smith</t>
  </si>
  <si>
    <t>Tomas Nido</t>
  </si>
  <si>
    <t>Erik Gonzalez</t>
  </si>
  <si>
    <t>13369</t>
  </si>
  <si>
    <t>Mac Williamson</t>
  </si>
  <si>
    <t>14158</t>
  </si>
  <si>
    <t>Alberto Rosario</t>
  </si>
  <si>
    <t>7125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</si>
  <si>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</si>
  <si>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</si>
  <si>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</si>
  <si>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</si>
  <si>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</si>
  <si>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</si>
  <si>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</si>
  <si>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sa738437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</si>
  <si>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</si>
  <si>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</si>
  <si>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</si>
  <si>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</si>
  <si>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</si>
  <si>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</si>
  <si>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</si>
  <si>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Phillip Ervin</t>
  </si>
  <si>
    <t>Ronald Torreyes</t>
  </si>
  <si>
    <t>11400</t>
  </si>
  <si>
    <t>14109</t>
  </si>
  <si>
    <t>Yulieski Gurriel</t>
  </si>
  <si>
    <t>19198</t>
  </si>
  <si>
    <t>Ji-Man Choi</t>
  </si>
  <si>
    <t>5452</t>
  </si>
  <si>
    <t>D.J. Peterson</t>
  </si>
  <si>
    <t>sa549926</t>
  </si>
  <si>
    <t>Juan Centeno</t>
  </si>
  <si>
    <t>7168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</si>
  <si>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</si>
  <si>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</si>
  <si>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</si>
  <si>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</si>
  <si>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</si>
  <si>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</si>
  <si>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</si>
  <si>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</si>
  <si>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</si>
  <si>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</si>
  <si>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Ildemaro Vargas</t>
  </si>
  <si>
    <t>13769</t>
  </si>
  <si>
    <t>Francisco Pena</t>
  </si>
  <si>
    <t>8298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</si>
  <si>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</si>
  <si>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</si>
  <si>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</si>
  <si>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</si>
  <si>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</si>
  <si>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</si>
  <si>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</si>
  <si>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</si>
  <si>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</si>
  <si>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</si>
  <si>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</si>
  <si>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</si>
  <si>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</si>
  <si>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</si>
  <si>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</si>
  <si>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</si>
  <si>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</si>
  <si>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Rob Segedin</t>
  </si>
  <si>
    <t>11446</t>
  </si>
  <si>
    <t>Tyler O'Neill</t>
  </si>
  <si>
    <t>sa737633</t>
  </si>
  <si>
    <t>Renato Nunez</t>
  </si>
  <si>
    <t>14503</t>
  </si>
  <si>
    <t>Ramon Torres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</si>
  <si>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</si>
  <si>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</si>
  <si>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</si>
  <si>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</si>
  <si>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</si>
  <si>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</si>
  <si>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</si>
  <si>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6266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</si>
  <si>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</si>
  <si>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</si>
  <si>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</si>
  <si>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</si>
  <si>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</si>
  <si>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</si>
  <si>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</si>
  <si>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</si>
  <si>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</si>
  <si>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</si>
  <si>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Mike Freeman</t>
  </si>
  <si>
    <t>11241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</si>
  <si>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</si>
  <si>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</si>
  <si>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</si>
  <si>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</si>
  <si>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</si>
  <si>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</si>
  <si>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</si>
  <si>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</si>
  <si>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</si>
  <si>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</si>
  <si>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Eric Fryer</t>
  </si>
  <si>
    <t>8145</t>
  </si>
  <si>
    <t>Whit Merrifield</t>
  </si>
  <si>
    <t>11281</t>
  </si>
  <si>
    <t>Ryan LaMarre</t>
  </si>
  <si>
    <t>10700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</si>
  <si>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</si>
  <si>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</si>
  <si>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</si>
  <si>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</si>
  <si>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</si>
  <si>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</si>
  <si>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</si>
  <si>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</si>
  <si>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</si>
  <si>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</si>
  <si>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</si>
  <si>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</si>
  <si>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sa827328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</si>
  <si>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</si>
  <si>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</si>
  <si>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</si>
  <si>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</si>
  <si>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</si>
  <si>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</si>
  <si>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</si>
  <si>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</si>
  <si>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Juan Graterol</t>
  </si>
  <si>
    <t>5398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</si>
  <si>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</si>
  <si>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</si>
  <si>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</si>
  <si>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</si>
  <si>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</si>
  <si>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</si>
  <si>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</si>
  <si>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</si>
  <si>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</si>
  <si>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Cam Gallagher</t>
  </si>
  <si>
    <t>13744</t>
  </si>
  <si>
    <t>Kyle Higashioka</t>
  </si>
  <si>
    <t>Nolan Fontana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</si>
  <si>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</si>
  <si>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</si>
  <si>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</si>
  <si>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</si>
  <si>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</si>
  <si>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</si>
  <si>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</si>
  <si>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</si>
  <si>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</si>
  <si>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Brett Nicholas</t>
  </si>
  <si>
    <t>11192</t>
  </si>
  <si>
    <t>Joey Rickard</t>
  </si>
  <si>
    <t>13277</t>
  </si>
  <si>
    <t>Brian Goodwin</t>
  </si>
  <si>
    <t>12858</t>
  </si>
  <si>
    <t>Trevor Brown</t>
  </si>
  <si>
    <t>13895</t>
  </si>
  <si>
    <t>Marco Hernandez</t>
  </si>
  <si>
    <t>13154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</si>
  <si>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</si>
  <si>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</si>
  <si>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</si>
  <si>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</si>
  <si>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</si>
  <si>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</si>
  <si>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</si>
  <si>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</si>
  <si>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</si>
  <si>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sa830372</t>
  </si>
  <si>
    <t>Jason Coats</t>
  </si>
  <si>
    <t>14282</t>
  </si>
  <si>
    <t>Sam Travis</t>
  </si>
  <si>
    <t>Nick Williams</t>
  </si>
  <si>
    <t>Jake Bauers</t>
  </si>
  <si>
    <t>Matt Chapman</t>
  </si>
  <si>
    <t>Tony Kemp</t>
  </si>
  <si>
    <t>14894</t>
  </si>
  <si>
    <t>Pedro Severino</t>
  </si>
  <si>
    <t>14523</t>
  </si>
  <si>
    <t>Victor Robles</t>
  </si>
  <si>
    <t>Jabari Blash</t>
  </si>
  <si>
    <t>11247</t>
  </si>
  <si>
    <t>Jacob Nottingham</t>
  </si>
  <si>
    <t>sa737809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</si>
  <si>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</si>
  <si>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</si>
  <si>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</si>
  <si>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</si>
  <si>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</si>
  <si>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</si>
  <si>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</si>
  <si>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</si>
  <si>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</si>
  <si>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</si>
  <si>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</si>
  <si>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</si>
  <si>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</si>
  <si>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</si>
  <si>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</si>
  <si>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</si>
  <si>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</si>
  <si>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</si>
  <si>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</si>
  <si>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Orlando Calixte</t>
  </si>
  <si>
    <t>11905</t>
  </si>
  <si>
    <t>Ryan Schimpf</t>
  </si>
  <si>
    <t>9953</t>
  </si>
  <si>
    <t>Ian Happ</t>
  </si>
  <si>
    <t>16246</t>
  </si>
  <si>
    <t>Rafael Bautista</t>
  </si>
  <si>
    <t>Victor Caratini</t>
  </si>
  <si>
    <t>Yusniel Diaz</t>
  </si>
  <si>
    <t>Leury Garcia</t>
  </si>
  <si>
    <t>5913</t>
  </si>
  <si>
    <t>Rio Ruiz</t>
  </si>
  <si>
    <t>14103</t>
  </si>
  <si>
    <t>Gift Ngoepe</t>
  </si>
  <si>
    <t>Breyvic Valera</t>
  </si>
  <si>
    <t>12927</t>
  </si>
  <si>
    <t>Steve Selsky</t>
  </si>
  <si>
    <t>12957</t>
  </si>
  <si>
    <t>Jacob May</t>
  </si>
  <si>
    <t>Brett Phillips</t>
  </si>
  <si>
    <t>Alex Verdugo</t>
  </si>
  <si>
    <t>Nick Senzel</t>
  </si>
  <si>
    <t>Stuart Turner</t>
  </si>
  <si>
    <t>Leody Taveras</t>
  </si>
  <si>
    <t>Chris Bostick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</si>
  <si>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</si>
  <si>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</si>
  <si>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</si>
  <si>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</si>
  <si>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</si>
  <si>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</si>
  <si>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</si>
  <si>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</si>
  <si>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</si>
  <si>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</si>
  <si>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</si>
  <si>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</si>
  <si>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Kyle Farmer</t>
  </si>
  <si>
    <t>Kevin Newman</t>
  </si>
  <si>
    <t>Pat Valaika</t>
  </si>
  <si>
    <t>14885</t>
  </si>
  <si>
    <t>Alex Bregman</t>
  </si>
  <si>
    <t>17678</t>
  </si>
  <si>
    <t>Andrew Knapp</t>
  </si>
  <si>
    <t>Yadiel Rivera</t>
  </si>
  <si>
    <t>11863</t>
  </si>
  <si>
    <t>Orlando Arcia</t>
  </si>
  <si>
    <t>13185</t>
  </si>
  <si>
    <t>Trey Mancini</t>
  </si>
  <si>
    <t>15149</t>
  </si>
  <si>
    <t>Gavin Cecchini</t>
  </si>
  <si>
    <t>17005</t>
  </si>
  <si>
    <t>Miguel Gomez</t>
  </si>
  <si>
    <t>Wilmer Difo</t>
  </si>
  <si>
    <t>14320</t>
  </si>
  <si>
    <t>Adam Engel</t>
  </si>
  <si>
    <t>Boog Powell</t>
  </si>
  <si>
    <t>Colin Walsh</t>
  </si>
  <si>
    <t>10961</t>
  </si>
  <si>
    <t>Jack Reinheimer</t>
  </si>
  <si>
    <t>Hunter Dozier</t>
  </si>
  <si>
    <t>15117</t>
  </si>
  <si>
    <t>Bobby Bradley</t>
  </si>
  <si>
    <t>Anthony Alford</t>
  </si>
  <si>
    <t>Anthony Santander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</si>
  <si>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</si>
  <si>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</si>
  <si>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</si>
  <si>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</si>
  <si>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</si>
  <si>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</si>
  <si>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</si>
  <si>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</si>
  <si>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</si>
  <si>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14016</t>
  </si>
  <si>
    <t>11674</t>
  </si>
  <si>
    <t>Tommy Layne</t>
  </si>
  <si>
    <t>Kevin McCarthy</t>
  </si>
  <si>
    <t>15240</t>
  </si>
  <si>
    <t>14710</t>
  </si>
  <si>
    <t>14934</t>
  </si>
  <si>
    <t>10387</t>
  </si>
  <si>
    <t>13394</t>
  </si>
  <si>
    <t>13654</t>
  </si>
  <si>
    <t>14165</t>
  </si>
  <si>
    <t>15594</t>
  </si>
  <si>
    <t>15126</t>
  </si>
  <si>
    <t>4544</t>
  </si>
  <si>
    <t>11487</t>
  </si>
  <si>
    <t>14957</t>
  </si>
  <si>
    <t>11394</t>
  </si>
  <si>
    <t>16980</t>
  </si>
  <si>
    <t>12323</t>
  </si>
  <si>
    <t>13322</t>
  </si>
  <si>
    <t>15552</t>
  </si>
  <si>
    <t>12790</t>
  </si>
  <si>
    <t>14542</t>
  </si>
  <si>
    <t>15474</t>
  </si>
  <si>
    <t>Carson Fulmer</t>
  </si>
  <si>
    <t>18311</t>
  </si>
  <si>
    <t>15306</t>
  </si>
  <si>
    <t>Chase De Jong</t>
  </si>
  <si>
    <t>16588</t>
  </si>
  <si>
    <t>13528</t>
  </si>
  <si>
    <t>Danny Barnes</t>
  </si>
  <si>
    <t>11388</t>
  </si>
  <si>
    <t>13150</t>
  </si>
  <si>
    <t>10285</t>
  </si>
  <si>
    <t>Dan Altavilla</t>
  </si>
  <si>
    <t>16507</t>
  </si>
  <si>
    <t>Tim Adleman</t>
  </si>
  <si>
    <t>10968</t>
  </si>
  <si>
    <t>13211</t>
  </si>
  <si>
    <t>Tony Barnette</t>
  </si>
  <si>
    <t>3555</t>
  </si>
  <si>
    <t>13403</t>
  </si>
  <si>
    <t>14682</t>
  </si>
  <si>
    <t>15463</t>
  </si>
  <si>
    <t>12756</t>
  </si>
  <si>
    <t>13942</t>
  </si>
  <si>
    <t>13696</t>
  </si>
  <si>
    <t>17237</t>
  </si>
  <si>
    <t>Seung Hwan Oh</t>
  </si>
  <si>
    <t>18719</t>
  </si>
  <si>
    <t>15873</t>
  </si>
  <si>
    <t>18498</t>
  </si>
  <si>
    <t>6175</t>
  </si>
  <si>
    <t>13194</t>
  </si>
  <si>
    <t>Zach Neal</t>
  </si>
  <si>
    <t>11294</t>
  </si>
  <si>
    <t>14605</t>
  </si>
  <si>
    <t>14524</t>
  </si>
  <si>
    <t>17432</t>
  </si>
  <si>
    <t>14093</t>
  </si>
  <si>
    <t>7803</t>
  </si>
  <si>
    <t>14765</t>
  </si>
  <si>
    <t>10510</t>
  </si>
  <si>
    <t>Nick Goody</t>
  </si>
  <si>
    <t>12447</t>
  </si>
  <si>
    <t>12880</t>
  </si>
  <si>
    <t>13273</t>
  </si>
  <si>
    <t>16684</t>
  </si>
  <si>
    <t>Vince Velasquez</t>
  </si>
  <si>
    <t>14295</t>
  </si>
  <si>
    <t>16918</t>
  </si>
  <si>
    <t>14665</t>
  </si>
  <si>
    <t>Matt Bush</t>
  </si>
  <si>
    <t>1246</t>
  </si>
  <si>
    <t>15451</t>
  </si>
  <si>
    <t>Robbie Ross Jr.</t>
  </si>
  <si>
    <t>15627</t>
  </si>
  <si>
    <t>Jose Alvarado</t>
  </si>
  <si>
    <t>13345</t>
  </si>
  <si>
    <t>15158</t>
  </si>
  <si>
    <t>13218</t>
  </si>
  <si>
    <t>15179</t>
  </si>
  <si>
    <t>12763</t>
  </si>
  <si>
    <t>16727</t>
  </si>
  <si>
    <t>14361</t>
  </si>
  <si>
    <t>15232</t>
  </si>
  <si>
    <t>14374</t>
  </si>
  <si>
    <t>10341</t>
  </si>
  <si>
    <t>14975</t>
  </si>
  <si>
    <t>13420</t>
  </si>
  <si>
    <t>Koda Glover</t>
  </si>
  <si>
    <t>17695</t>
  </si>
  <si>
    <t>15038</t>
  </si>
  <si>
    <t>JC Ramirez</t>
  </si>
  <si>
    <t>13133</t>
  </si>
  <si>
    <t>13395</t>
  </si>
  <si>
    <t>14844</t>
  </si>
  <si>
    <t>14371</t>
  </si>
  <si>
    <t>13188</t>
  </si>
  <si>
    <t>13780</t>
  </si>
  <si>
    <t>13580</t>
  </si>
  <si>
    <t>14168</t>
  </si>
  <si>
    <t>16086</t>
  </si>
  <si>
    <t>11440</t>
  </si>
  <si>
    <t>12970</t>
  </si>
  <si>
    <t>A.J. Schugel</t>
  </si>
  <si>
    <t>13594</t>
  </si>
  <si>
    <t>15291</t>
  </si>
  <si>
    <t>16400</t>
  </si>
  <si>
    <t>16977</t>
  </si>
  <si>
    <t>15100</t>
  </si>
  <si>
    <t>12808</t>
  </si>
  <si>
    <t>13684</t>
  </si>
  <si>
    <t>9309</t>
  </si>
  <si>
    <t>13449</t>
  </si>
  <si>
    <t>13688</t>
  </si>
  <si>
    <t>17526</t>
  </si>
  <si>
    <t>11203</t>
  </si>
  <si>
    <t>13543</t>
  </si>
  <si>
    <t>17418</t>
  </si>
  <si>
    <t>13761</t>
  </si>
  <si>
    <t>13533</t>
  </si>
  <si>
    <t>10044</t>
  </si>
  <si>
    <t>15094</t>
  </si>
  <si>
    <t>12938</t>
  </si>
  <si>
    <t>14391</t>
  </si>
  <si>
    <t>13042</t>
  </si>
  <si>
    <t>13774</t>
  </si>
  <si>
    <t>stewabr01</t>
  </si>
  <si>
    <t>barreja01</t>
  </si>
  <si>
    <t>casilja01</t>
  </si>
  <si>
    <t>polanjo01</t>
  </si>
  <si>
    <t>motteta01</t>
  </si>
  <si>
    <t>Motter</t>
  </si>
  <si>
    <t>miranar01</t>
  </si>
  <si>
    <t>okertst01</t>
  </si>
  <si>
    <t>thompja03</t>
  </si>
  <si>
    <t>barneja01</t>
  </si>
  <si>
    <t>cooneti01</t>
  </si>
  <si>
    <t>millsal02</t>
  </si>
  <si>
    <t>verrelo01</t>
  </si>
  <si>
    <t>cothaca01</t>
  </si>
  <si>
    <t>peterdj01</t>
  </si>
  <si>
    <t>barnema01</t>
  </si>
  <si>
    <t>blairaa01</t>
  </si>
  <si>
    <t>schimry01</t>
  </si>
  <si>
    <t>Schimpf</t>
  </si>
  <si>
    <t>anderty01</t>
  </si>
  <si>
    <t>eflinza01</t>
  </si>
  <si>
    <t>cuthbch01</t>
  </si>
  <si>
    <t>Cheslor</t>
  </si>
  <si>
    <t>Cuthbert</t>
  </si>
  <si>
    <t>martijo08</t>
  </si>
  <si>
    <t>hanigmi01</t>
  </si>
  <si>
    <t>Haniger</t>
  </si>
  <si>
    <t>buchtry01</t>
  </si>
  <si>
    <t>gourrlo01</t>
  </si>
  <si>
    <t>Lourdes Gourriel</t>
  </si>
  <si>
    <t>Lourdes</t>
  </si>
  <si>
    <t>Gourriel</t>
  </si>
  <si>
    <t>bushma01</t>
  </si>
  <si>
    <t>eibnebr01</t>
  </si>
  <si>
    <t>Eibner</t>
  </si>
  <si>
    <t>snellbl01</t>
  </si>
  <si>
    <t>greench03</t>
  </si>
  <si>
    <t>mejiaad01</t>
  </si>
  <si>
    <t>broxtke01</t>
  </si>
  <si>
    <t>Keon</t>
  </si>
  <si>
    <t>ravinjo01</t>
  </si>
  <si>
    <t>murphto04</t>
  </si>
  <si>
    <t>reedco01</t>
  </si>
  <si>
    <t>guerrju02</t>
  </si>
  <si>
    <t>wolteto01</t>
  </si>
  <si>
    <t>Wolters</t>
  </si>
  <si>
    <t>brachsi01</t>
  </si>
  <si>
    <t>felizmi01</t>
  </si>
  <si>
    <t>treinbl01</t>
  </si>
  <si>
    <t>josepto01</t>
  </si>
  <si>
    <t>vargace01</t>
  </si>
  <si>
    <t>honeybr01</t>
  </si>
  <si>
    <t>drurybr01</t>
  </si>
  <si>
    <t>Drury</t>
  </si>
  <si>
    <t>rogerta01</t>
  </si>
  <si>
    <t>fraziad01</t>
  </si>
  <si>
    <t>weavelu01</t>
  </si>
  <si>
    <t>smokejo01</t>
  </si>
  <si>
    <t>diazal02</t>
  </si>
  <si>
    <t>Aledmys</t>
  </si>
  <si>
    <t>garcigr01</t>
  </si>
  <si>
    <t>hinojda01</t>
  </si>
  <si>
    <t>riverfe01</t>
  </si>
  <si>
    <t>fulmeca01</t>
  </si>
  <si>
    <t>willima10</t>
  </si>
  <si>
    <t>nottija01</t>
  </si>
  <si>
    <t>Nottingham</t>
  </si>
  <si>
    <t>gsellro01</t>
  </si>
  <si>
    <t>grayjo02</t>
  </si>
  <si>
    <t>conlead01</t>
  </si>
  <si>
    <t>mengdda01</t>
  </si>
  <si>
    <t>johnsbr02</t>
  </si>
  <si>
    <t>daytogr01</t>
  </si>
  <si>
    <t>devench02</t>
  </si>
  <si>
    <t>vogelda01</t>
  </si>
  <si>
    <t>Vogelbach</t>
  </si>
  <si>
    <t>rickajo01</t>
  </si>
  <si>
    <t>Rickard</t>
  </si>
  <si>
    <t>asheral01</t>
  </si>
  <si>
    <t>burgoen02</t>
  </si>
  <si>
    <t>musgrjo01</t>
  </si>
  <si>
    <t>rojasmi02</t>
  </si>
  <si>
    <t>Rojas</t>
  </si>
  <si>
    <t>quinnro01</t>
  </si>
  <si>
    <t>Roman</t>
  </si>
  <si>
    <t>Quinn</t>
  </si>
  <si>
    <t>hembrhe01</t>
  </si>
  <si>
    <t>obriepe01</t>
  </si>
  <si>
    <t>O'Brien</t>
  </si>
  <si>
    <t>cabrema01</t>
  </si>
  <si>
    <t>naquity01</t>
  </si>
  <si>
    <t>Naquin</t>
  </si>
  <si>
    <t>estevca01</t>
  </si>
  <si>
    <t>adriaeh01</t>
  </si>
  <si>
    <t>Ehire</t>
  </si>
  <si>
    <t>Adrianza</t>
  </si>
  <si>
    <t>kuhlch01</t>
  </si>
  <si>
    <t>healyry01</t>
  </si>
  <si>
    <t>Ryon</t>
  </si>
  <si>
    <t>Healy</t>
  </si>
  <si>
    <t>Billy McKinney</t>
  </si>
  <si>
    <t>zychto01</t>
  </si>
  <si>
    <t>diazju03</t>
  </si>
  <si>
    <t>poundbr01</t>
  </si>
  <si>
    <t>cravyty01</t>
  </si>
  <si>
    <t>difowi01</t>
  </si>
  <si>
    <t>Difo</t>
  </si>
  <si>
    <t>strahma01</t>
  </si>
  <si>
    <t>martefr01</t>
  </si>
  <si>
    <t>manaese01</t>
  </si>
  <si>
    <t>stripro01</t>
  </si>
  <si>
    <t>deleojo01</t>
  </si>
  <si>
    <t>jonesja07</t>
  </si>
  <si>
    <t>solissa01</t>
  </si>
  <si>
    <t>urenajo01</t>
  </si>
  <si>
    <t>newcose01</t>
  </si>
  <si>
    <t>jankotr01</t>
  </si>
  <si>
    <t>Jankowski</t>
  </si>
  <si>
    <t>pressry01</t>
  </si>
  <si>
    <t>severpe01</t>
  </si>
  <si>
    <t>clevimi01</t>
  </si>
  <si>
    <t>braulst01</t>
  </si>
  <si>
    <t>saupowa01</t>
  </si>
  <si>
    <t>mitchbr01</t>
  </si>
  <si>
    <t>nerishe01</t>
  </si>
  <si>
    <t>fulmemi01</t>
  </si>
  <si>
    <t>robleha01</t>
  </si>
  <si>
    <t>omallsh01</t>
  </si>
  <si>
    <t>O'Malley</t>
  </si>
  <si>
    <t>petitgr01</t>
  </si>
  <si>
    <t>Gregorio</t>
  </si>
  <si>
    <t>cessalu01</t>
  </si>
  <si>
    <t>willima11</t>
  </si>
  <si>
    <t>Mac</t>
  </si>
  <si>
    <t>Williamson</t>
  </si>
  <si>
    <t>bandyje01</t>
  </si>
  <si>
    <t>Jett</t>
  </si>
  <si>
    <t>Bandy</t>
  </si>
  <si>
    <t>tatedi01</t>
  </si>
  <si>
    <t>bowmama01</t>
  </si>
  <si>
    <t>gourryu01</t>
  </si>
  <si>
    <t>Yulieski</t>
  </si>
  <si>
    <t>Gurriel</t>
  </si>
  <si>
    <t>morimsh01</t>
  </si>
  <si>
    <t>hoytja01</t>
  </si>
  <si>
    <t>lawde01</t>
  </si>
  <si>
    <t>Hyun-soo Kim</t>
  </si>
  <si>
    <t>leeda02</t>
  </si>
  <si>
    <t>Dae-Ho</t>
  </si>
  <si>
    <t>merriwh01</t>
  </si>
  <si>
    <t>Whit</t>
  </si>
  <si>
    <t>Merrifield</t>
  </si>
  <si>
    <t>diazed04</t>
  </si>
  <si>
    <t>hoyinja01</t>
  </si>
  <si>
    <t>Hoying</t>
  </si>
  <si>
    <t>ohse01</t>
  </si>
  <si>
    <t>gamelbe01</t>
  </si>
  <si>
    <t>perdolu02</t>
  </si>
  <si>
    <t>triggan01</t>
  </si>
  <si>
    <t>lopezre01</t>
  </si>
  <si>
    <t>narvaom01</t>
  </si>
  <si>
    <t>Narvaez</t>
  </si>
  <si>
    <t>dickeal01</t>
  </si>
  <si>
    <t>hoffmje02</t>
  </si>
  <si>
    <t>smithma05</t>
  </si>
  <si>
    <t>Mallex</t>
  </si>
  <si>
    <t>cottojh01</t>
  </si>
  <si>
    <t>givenmy01</t>
  </si>
  <si>
    <t>dullry01</t>
  </si>
  <si>
    <t>Ryan McMahon</t>
  </si>
  <si>
    <t>blashja01</t>
  </si>
  <si>
    <t>Jabari</t>
  </si>
  <si>
    <t>Blash</t>
  </si>
  <si>
    <t>barraky01</t>
  </si>
  <si>
    <t>tolesan01</t>
  </si>
  <si>
    <t>Toles</t>
  </si>
  <si>
    <t>adlemti01</t>
  </si>
  <si>
    <t>reedmi01</t>
  </si>
  <si>
    <t>whitety01</t>
  </si>
  <si>
    <t>hazelje01</t>
  </si>
  <si>
    <t>Hazelbaker</t>
  </si>
  <si>
    <t>espinan01</t>
  </si>
  <si>
    <t>Chris Marrero</t>
  </si>
  <si>
    <t>2852</t>
  </si>
  <si>
    <t>coatsja01</t>
  </si>
  <si>
    <t>Coats</t>
  </si>
  <si>
    <t>overtdi01</t>
  </si>
  <si>
    <t>adamewi01</t>
  </si>
  <si>
    <t>Willy</t>
  </si>
  <si>
    <t>oneilty01</t>
  </si>
  <si>
    <t>O'Neill</t>
  </si>
  <si>
    <t>fernajo03</t>
  </si>
  <si>
    <t>Jose Miguel Fernandez</t>
  </si>
  <si>
    <t>Jose Miguel</t>
  </si>
  <si>
    <t>maxwebr01</t>
  </si>
  <si>
    <t>Bruce Maxwell</t>
  </si>
  <si>
    <t>haderjo01</t>
  </si>
  <si>
    <t>asuajca01</t>
  </si>
  <si>
    <t>Asuaje</t>
  </si>
  <si>
    <t>moranco01</t>
  </si>
  <si>
    <t>Moran</t>
  </si>
  <si>
    <t>machadi01</t>
  </si>
  <si>
    <t>Dixon</t>
  </si>
  <si>
    <t>torregl01</t>
  </si>
  <si>
    <t>Gleyber</t>
  </si>
  <si>
    <t>bandaan01</t>
  </si>
  <si>
    <t>rominau01</t>
  </si>
  <si>
    <t>Kyle Lewis</t>
  </si>
  <si>
    <t>hwangja01</t>
  </si>
  <si>
    <t>Jae-gyun Hwang</t>
  </si>
  <si>
    <t>Jae-gyun</t>
  </si>
  <si>
    <t>Hwang</t>
  </si>
  <si>
    <t>tilsoch01</t>
  </si>
  <si>
    <t>Tilson</t>
  </si>
  <si>
    <t>muncyma01</t>
  </si>
  <si>
    <t>Muncy</t>
  </si>
  <si>
    <t>briceau01</t>
  </si>
  <si>
    <t>doziehu01</t>
  </si>
  <si>
    <t>telisto01</t>
  </si>
  <si>
    <t>Telis</t>
  </si>
  <si>
    <t>kellyca02</t>
  </si>
  <si>
    <t>garream01</t>
  </si>
  <si>
    <t>herredi01</t>
  </si>
  <si>
    <t>Dilson</t>
  </si>
  <si>
    <t>beedety01</t>
  </si>
  <si>
    <t>pindech01</t>
  </si>
  <si>
    <t>Pinder</t>
  </si>
  <si>
    <t>torrero01</t>
  </si>
  <si>
    <t>Torreyes</t>
  </si>
  <si>
    <t>gloveko01</t>
  </si>
  <si>
    <t>wendljo01</t>
  </si>
  <si>
    <t>Wendle</t>
  </si>
  <si>
    <t>browntr01</t>
  </si>
  <si>
    <t>fariaja01</t>
  </si>
  <si>
    <t>paulida01</t>
  </si>
  <si>
    <t>ramirjc01</t>
  </si>
  <si>
    <t>austity01</t>
  </si>
  <si>
    <t>mancitr01</t>
  </si>
  <si>
    <t>Trey</t>
  </si>
  <si>
    <t>Mancini</t>
  </si>
  <si>
    <t>jimenjo01</t>
  </si>
  <si>
    <t>mailelu01</t>
  </si>
  <si>
    <t>Maile</t>
  </si>
  <si>
    <t>barneau01</t>
  </si>
  <si>
    <t>siscoch01</t>
  </si>
  <si>
    <t>Chance</t>
  </si>
  <si>
    <t>Sisco</t>
  </si>
  <si>
    <t>woodrbr01</t>
  </si>
  <si>
    <t>allengr01</t>
  </si>
  <si>
    <t>tellero01</t>
  </si>
  <si>
    <t>Rowdy</t>
  </si>
  <si>
    <t>Tellez</t>
  </si>
  <si>
    <t>ruizri01</t>
  </si>
  <si>
    <t>Rio</t>
  </si>
  <si>
    <t>Mickey Moniak</t>
  </si>
  <si>
    <t>lugose01</t>
  </si>
  <si>
    <t>Blake Rutherford</t>
  </si>
  <si>
    <t>feddeer01</t>
  </si>
  <si>
    <t>hoskirh01</t>
  </si>
  <si>
    <t>Rhys</t>
  </si>
  <si>
    <t>Hoskins</t>
  </si>
  <si>
    <t>blachty01</t>
  </si>
  <si>
    <t>biagijo01</t>
  </si>
  <si>
    <t>Joe Biagini</t>
  </si>
  <si>
    <t>Albert Almora Jr.</t>
  </si>
  <si>
    <t>tapiara01</t>
  </si>
  <si>
    <t>Raimel</t>
  </si>
  <si>
    <t>Tapia</t>
  </si>
  <si>
    <t>Delvin Perez</t>
  </si>
  <si>
    <t>cecchga02</t>
  </si>
  <si>
    <t>Patrick Kivlehan</t>
  </si>
  <si>
    <t>13910</t>
  </si>
  <si>
    <t>Jacob Stallings</t>
  </si>
  <si>
    <t>13723</t>
  </si>
  <si>
    <t>Chris O'Grady</t>
  </si>
  <si>
    <t>William Cuevas</t>
  </si>
  <si>
    <t>13331</t>
  </si>
  <si>
    <t>Jason Hursh</t>
  </si>
  <si>
    <t>14914</t>
  </si>
  <si>
    <t>Akeel Morris</t>
  </si>
  <si>
    <t>12185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</si>
  <si>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</si>
  <si>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</si>
  <si>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</si>
  <si>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</si>
  <si>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</si>
  <si>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</si>
  <si>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</si>
  <si>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</si>
  <si>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</si>
  <si>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</si>
  <si>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</si>
  <si>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</si>
  <si>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</si>
  <si>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</si>
  <si>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</si>
  <si>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</si>
  <si>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</si>
  <si>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</si>
  <si>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</si>
  <si>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</si>
  <si>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</si>
  <si>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</si>
  <si>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</si>
  <si>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</si>
  <si>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</si>
  <si>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</si>
  <si>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</si>
  <si>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</si>
  <si>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</si>
  <si>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Zach Vincej</t>
  </si>
  <si>
    <t>Raudy Read</t>
  </si>
  <si>
    <t>12956</t>
  </si>
  <si>
    <t>sa908697</t>
  </si>
  <si>
    <t>Richard Urena</t>
  </si>
  <si>
    <t>Garrett Cooper</t>
  </si>
  <si>
    <t>Niko Goodrum</t>
  </si>
  <si>
    <t>sa877503</t>
  </si>
  <si>
    <t>14567</t>
  </si>
  <si>
    <t>16192</t>
  </si>
  <si>
    <t>sa738390</t>
  </si>
  <si>
    <t>Tim Locastro</t>
  </si>
  <si>
    <t>13267</t>
  </si>
  <si>
    <t>Brian Anderson</t>
  </si>
  <si>
    <t>Willie Calhoun</t>
  </si>
  <si>
    <t>Richard Rodriguez</t>
  </si>
  <si>
    <t>J.D. Davis</t>
  </si>
  <si>
    <t>17919</t>
  </si>
  <si>
    <t>Austin Slater</t>
  </si>
  <si>
    <t>16153</t>
  </si>
  <si>
    <t>14876</t>
  </si>
  <si>
    <t>Max Moroff</t>
  </si>
  <si>
    <t>14556</t>
  </si>
  <si>
    <t>Chad Wallach</t>
  </si>
  <si>
    <t>sa874807</t>
  </si>
  <si>
    <t>sa828699</t>
  </si>
  <si>
    <t>15769</t>
  </si>
  <si>
    <t>Austin Hays</t>
  </si>
  <si>
    <t>Alex Mejia</t>
  </si>
  <si>
    <t>sa828799</t>
  </si>
  <si>
    <t>13718</t>
  </si>
  <si>
    <t>Paul DeJong</t>
  </si>
  <si>
    <t>18015</t>
  </si>
  <si>
    <t>Lane Adams</t>
  </si>
  <si>
    <t>10767</t>
  </si>
  <si>
    <t>Andrew Stevenson</t>
  </si>
  <si>
    <t>O'Koyea Dickson</t>
  </si>
  <si>
    <t>Ian Parmley</t>
  </si>
  <si>
    <t>13821</t>
  </si>
  <si>
    <t>14950</t>
  </si>
  <si>
    <t>sa912520</t>
  </si>
  <si>
    <t>8979</t>
  </si>
  <si>
    <t>15722</t>
  </si>
  <si>
    <t>Carlos Ramirez</t>
  </si>
  <si>
    <t>14329</t>
  </si>
  <si>
    <t>Dustin Fowler</t>
  </si>
  <si>
    <t>Yolmer Sanchez</t>
  </si>
  <si>
    <t>sa872474</t>
  </si>
  <si>
    <t>15519</t>
  </si>
  <si>
    <t>14735</t>
  </si>
  <si>
    <t>sa737848</t>
  </si>
  <si>
    <t>Carlos Moncrief</t>
  </si>
  <si>
    <t>Luke Voit</t>
  </si>
  <si>
    <t>14811</t>
  </si>
  <si>
    <t>Phillip Evans</t>
  </si>
  <si>
    <t>14738</t>
  </si>
  <si>
    <t>Raffy Lopez</t>
  </si>
  <si>
    <t>12606</t>
  </si>
  <si>
    <t>14942</t>
  </si>
  <si>
    <t>Jordan Luplow</t>
  </si>
  <si>
    <t>sa738510</t>
  </si>
  <si>
    <t>Tzu-Wei Lin</t>
  </si>
  <si>
    <t>14678</t>
  </si>
  <si>
    <t>12937</t>
  </si>
  <si>
    <t>Brock Stassi</t>
  </si>
  <si>
    <t>12244</t>
  </si>
  <si>
    <t>Danny Ortiz</t>
  </si>
  <si>
    <t>10317</t>
  </si>
  <si>
    <t>sa830373</t>
  </si>
  <si>
    <t>Taylor Davis</t>
  </si>
  <si>
    <t>sa828496</t>
  </si>
  <si>
    <t>11761</t>
  </si>
  <si>
    <t>Ryder Jones</t>
  </si>
  <si>
    <t>15982</t>
  </si>
  <si>
    <t>Chad Huffman</t>
  </si>
  <si>
    <t>5311</t>
  </si>
  <si>
    <t>sa827183</t>
  </si>
  <si>
    <t>15998</t>
  </si>
  <si>
    <t>Jose Ruiz</t>
  </si>
  <si>
    <t>13590</t>
  </si>
  <si>
    <t>12174</t>
  </si>
  <si>
    <t>Tyler Smith</t>
  </si>
  <si>
    <t>12490</t>
  </si>
  <si>
    <t>Travis Taijeron</t>
  </si>
  <si>
    <t>Magneuris Sierra</t>
  </si>
  <si>
    <t>17023</t>
  </si>
  <si>
    <t>sa912848</t>
  </si>
  <si>
    <t>David Freitas</t>
  </si>
  <si>
    <t>16434</t>
  </si>
  <si>
    <t>Rocky Gale</t>
  </si>
  <si>
    <t>10533</t>
  </si>
  <si>
    <t>5517</t>
  </si>
  <si>
    <t>sa828704</t>
  </si>
  <si>
    <t>Mike Tauchman</t>
  </si>
  <si>
    <t>Mark Zagunis</t>
  </si>
  <si>
    <t>16565</t>
  </si>
  <si>
    <t>David Washington</t>
  </si>
  <si>
    <t>12110</t>
  </si>
  <si>
    <t>sa874240</t>
  </si>
  <si>
    <t>Dwight Smith</t>
  </si>
  <si>
    <t>13473</t>
  </si>
  <si>
    <t>Rey Fuentes</t>
  </si>
  <si>
    <t>14352</t>
  </si>
  <si>
    <t>16263</t>
  </si>
  <si>
    <t>Jim Adduci</t>
  </si>
  <si>
    <t>6448</t>
  </si>
  <si>
    <t>sa874246</t>
  </si>
  <si>
    <t>Harrison Bader</t>
  </si>
  <si>
    <t>13788</t>
  </si>
  <si>
    <t>sa739565</t>
  </si>
  <si>
    <t>sa873264</t>
  </si>
  <si>
    <t>sa917932</t>
  </si>
  <si>
    <t>Mike Marjama</t>
  </si>
  <si>
    <t>Cam Perkins</t>
  </si>
  <si>
    <t>13444</t>
  </si>
  <si>
    <t>sa906282</t>
  </si>
  <si>
    <t>J.T. Riddle</t>
  </si>
  <si>
    <t>17642</t>
  </si>
  <si>
    <t>16505</t>
  </si>
  <si>
    <t>14113</t>
  </si>
  <si>
    <t>10340</t>
  </si>
  <si>
    <t>15905</t>
  </si>
  <si>
    <t>sa917920</t>
  </si>
  <si>
    <t>Mike Ohlman</t>
  </si>
  <si>
    <t>10347</t>
  </si>
  <si>
    <t>14936</t>
  </si>
  <si>
    <t>15207</t>
  </si>
  <si>
    <t>14145</t>
  </si>
  <si>
    <t>Cesar Puello</t>
  </si>
  <si>
    <t>Adrian Sanchez</t>
  </si>
  <si>
    <t>15103</t>
  </si>
  <si>
    <t>16221</t>
  </si>
  <si>
    <t>sa724025</t>
  </si>
  <si>
    <t>Yandy Diaz</t>
  </si>
  <si>
    <t>16578</t>
  </si>
  <si>
    <t>simmosh01</t>
  </si>
  <si>
    <t>senzeni01</t>
  </si>
  <si>
    <t>Senzel</t>
  </si>
  <si>
    <t>cardust01</t>
  </si>
  <si>
    <t>Cardullo</t>
  </si>
  <si>
    <t>marquge01</t>
  </si>
  <si>
    <t>perezfr01</t>
  </si>
  <si>
    <t>szaputh01</t>
  </si>
  <si>
    <t>sorokmi01</t>
  </si>
  <si>
    <t>anderia01</t>
  </si>
  <si>
    <t>kopecmi01</t>
  </si>
  <si>
    <t>kaprija01</t>
  </si>
  <si>
    <t>milleja05</t>
  </si>
  <si>
    <t>clarktr01</t>
  </si>
  <si>
    <t>Trent</t>
  </si>
  <si>
    <t>Clark</t>
  </si>
  <si>
    <t>allarko01</t>
  </si>
  <si>
    <t>ramosed02</t>
  </si>
  <si>
    <t>montgjo01</t>
  </si>
  <si>
    <t>Jordan Montgomery</t>
  </si>
  <si>
    <t>16511</t>
  </si>
  <si>
    <t>Sam Gaviglio</t>
  </si>
  <si>
    <t>taverle01</t>
  </si>
  <si>
    <t>Leody</t>
  </si>
  <si>
    <t>Yolmer</t>
  </si>
  <si>
    <t>wadety01</t>
  </si>
  <si>
    <t>juradar01</t>
  </si>
  <si>
    <t>diazyu01</t>
  </si>
  <si>
    <t>Yusniel</t>
  </si>
  <si>
    <t>arroych01</t>
  </si>
  <si>
    <t>alvarya01</t>
  </si>
  <si>
    <t>garcile02</t>
  </si>
  <si>
    <t>Leury</t>
  </si>
  <si>
    <t>hanseal01</t>
  </si>
  <si>
    <t>gutievl01</t>
  </si>
  <si>
    <t>mckentr01</t>
  </si>
  <si>
    <t>peterdi01</t>
  </si>
  <si>
    <t>pintri01</t>
  </si>
  <si>
    <t>dejonch01</t>
  </si>
  <si>
    <t>15036</t>
  </si>
  <si>
    <t>reidfse01</t>
  </si>
  <si>
    <t>tejedan01</t>
  </si>
  <si>
    <t>Tejeda</t>
  </si>
  <si>
    <t>heredgu01</t>
  </si>
  <si>
    <t>Heredia</t>
  </si>
  <si>
    <t>kellemi01</t>
  </si>
  <si>
    <t>aikenbr01</t>
  </si>
  <si>
    <t>verdual01</t>
  </si>
  <si>
    <t>Verdugo</t>
  </si>
  <si>
    <t>rodgebr02</t>
  </si>
  <si>
    <t>diazis01</t>
  </si>
  <si>
    <t>Isan</t>
  </si>
  <si>
    <t>bergmch01</t>
  </si>
  <si>
    <t>Jae-Gyun Hwang</t>
  </si>
  <si>
    <t>groomja01</t>
  </si>
  <si>
    <t>uriaslu01</t>
  </si>
  <si>
    <t>alcansa01</t>
  </si>
  <si>
    <t>mendeyo01</t>
  </si>
  <si>
    <t>jonesja01</t>
  </si>
  <si>
    <t>Jahmai</t>
  </si>
  <si>
    <t>mejiafr01</t>
  </si>
  <si>
    <t>senzaan01</t>
  </si>
  <si>
    <t>15488</t>
  </si>
  <si>
    <t>gonsast01</t>
  </si>
  <si>
    <t>rayco01</t>
  </si>
  <si>
    <t>quantca01</t>
  </si>
  <si>
    <t>ortizlu02</t>
  </si>
  <si>
    <t>abreual01</t>
  </si>
  <si>
    <t>perezde01</t>
  </si>
  <si>
    <t>Delvin</t>
  </si>
  <si>
    <t>sa917935</t>
  </si>
  <si>
    <t>ravenad01</t>
  </si>
  <si>
    <t>mannima01</t>
  </si>
  <si>
    <t>guerrta02</t>
  </si>
  <si>
    <t>tuckeky01</t>
  </si>
  <si>
    <t>freelky01</t>
  </si>
  <si>
    <t>ruthebl01</t>
  </si>
  <si>
    <t>Rutherford</t>
  </si>
  <si>
    <t>engelad01</t>
  </si>
  <si>
    <t>Engel</t>
  </si>
  <si>
    <t>godleza01</t>
  </si>
  <si>
    <t>lewisky01</t>
  </si>
  <si>
    <t>sa857836</t>
  </si>
  <si>
    <t>sheffju01</t>
  </si>
  <si>
    <t>newmake01</t>
  </si>
  <si>
    <t>Newman</t>
  </si>
  <si>
    <t>wilkeaa01</t>
  </si>
  <si>
    <t>altavda01</t>
  </si>
  <si>
    <t>bradlbo01</t>
  </si>
  <si>
    <t>bonifjo01</t>
  </si>
  <si>
    <t>bauerja01</t>
  </si>
  <si>
    <t>Bauers</t>
  </si>
  <si>
    <t>stassbr01</t>
  </si>
  <si>
    <t>sotoju01</t>
  </si>
  <si>
    <t>pukaj01</t>
  </si>
  <si>
    <t>moniami01</t>
  </si>
  <si>
    <t>Moniak</t>
  </si>
  <si>
    <t>ynoaga01</t>
  </si>
  <si>
    <t>gavigsa01</t>
  </si>
  <si>
    <t>12778</t>
  </si>
  <si>
    <t>medinad01</t>
  </si>
  <si>
    <t>chargjt01</t>
  </si>
  <si>
    <t>travisa01</t>
  </si>
  <si>
    <t>rosaram01</t>
  </si>
  <si>
    <t>Amed</t>
  </si>
  <si>
    <t>diazya01</t>
  </si>
  <si>
    <t>Yandy</t>
  </si>
  <si>
    <t>chapmma01</t>
  </si>
  <si>
    <t>rivertj01</t>
  </si>
  <si>
    <t>jimenel02</t>
  </si>
  <si>
    <t>Eloy</t>
  </si>
  <si>
    <t>colliza01</t>
  </si>
  <si>
    <t>acunaro01</t>
  </si>
  <si>
    <t>Acuna</t>
  </si>
  <si>
    <t>PROJID</t>
  </si>
  <si>
    <t>adamsla01</t>
  </si>
  <si>
    <t>Lane</t>
  </si>
  <si>
    <t>16556</t>
  </si>
  <si>
    <t>alexasc02</t>
  </si>
  <si>
    <t>anderbr06</t>
  </si>
  <si>
    <t>18289</t>
  </si>
  <si>
    <t>barneda02</t>
  </si>
  <si>
    <t>beckch02</t>
  </si>
  <si>
    <t>bellch02</t>
  </si>
  <si>
    <t>10297</t>
  </si>
  <si>
    <t>bibenau01</t>
  </si>
  <si>
    <t>Austin Bibens-Dirkx</t>
  </si>
  <si>
    <t>9559</t>
  </si>
  <si>
    <t>blackpa01</t>
  </si>
  <si>
    <t>14739</t>
  </si>
  <si>
    <t>bleieri01</t>
  </si>
  <si>
    <t>bridwpa01</t>
  </si>
  <si>
    <t>brugmja01</t>
  </si>
  <si>
    <t>Jaycob</t>
  </si>
  <si>
    <t>Brugman</t>
  </si>
  <si>
    <t>camarjo01</t>
  </si>
  <si>
    <t>Camargo</t>
  </si>
  <si>
    <t>candeje01</t>
  </si>
  <si>
    <t>Jeimer</t>
  </si>
  <si>
    <t>Candelario</t>
  </si>
  <si>
    <t>castilu02</t>
  </si>
  <si>
    <t>Luis Castillo</t>
  </si>
  <si>
    <t>15689</t>
  </si>
  <si>
    <t>claudal01</t>
  </si>
  <si>
    <t>cordefr02</t>
  </si>
  <si>
    <t>Franchy</t>
  </si>
  <si>
    <t>cordoal01</t>
  </si>
  <si>
    <t>Cordoba</t>
  </si>
  <si>
    <t>coveydy01</t>
  </si>
  <si>
    <t>14825</t>
  </si>
  <si>
    <t>15491</t>
  </si>
  <si>
    <t>dejonpa01</t>
  </si>
  <si>
    <t>DeJong</t>
  </si>
  <si>
    <t>delmoni01</t>
  </si>
  <si>
    <t>Nick Delmonico</t>
  </si>
  <si>
    <t>Delmonico</t>
  </si>
  <si>
    <t>13157</t>
  </si>
  <si>
    <t>17350</t>
  </si>
  <si>
    <t>diazel01</t>
  </si>
  <si>
    <t>13699</t>
  </si>
  <si>
    <t>15983</t>
  </si>
  <si>
    <t>16256</t>
  </si>
  <si>
    <t>garcilu03</t>
  </si>
  <si>
    <t>6984</t>
  </si>
  <si>
    <t>garciwi01</t>
  </si>
  <si>
    <t>14375</t>
  </si>
  <si>
    <t>gonzaer01</t>
  </si>
  <si>
    <t>goodwbr01</t>
  </si>
  <si>
    <t>Goodwin</t>
  </si>
  <si>
    <t>gosseda01</t>
  </si>
  <si>
    <t>Daniel Gossett</t>
  </si>
  <si>
    <t>16164</t>
  </si>
  <si>
    <t>graniza01</t>
  </si>
  <si>
    <t>Granite</t>
  </si>
  <si>
    <t>15343</t>
  </si>
  <si>
    <t>14212</t>
  </si>
  <si>
    <t>hernate01</t>
  </si>
  <si>
    <t>Teoscar</t>
  </si>
  <si>
    <t>hicksjo02</t>
  </si>
  <si>
    <t>16472</t>
  </si>
  <si>
    <t>19369</t>
  </si>
  <si>
    <t>jonesry01</t>
  </si>
  <si>
    <t>Ryder</t>
  </si>
  <si>
    <t>junisja01</t>
  </si>
  <si>
    <t>Jakob Junis</t>
  </si>
  <si>
    <t>13619</t>
  </si>
  <si>
    <t>kahnlto01</t>
  </si>
  <si>
    <t>kellyty01</t>
  </si>
  <si>
    <t>kivlepa01</t>
  </si>
  <si>
    <t>Kivlehan</t>
  </si>
  <si>
    <t>knappan01</t>
  </si>
  <si>
    <t>Knapp</t>
  </si>
  <si>
    <t>lametdi01</t>
  </si>
  <si>
    <t>17186</t>
  </si>
  <si>
    <t>leclejo01</t>
  </si>
  <si>
    <t>leitema02</t>
  </si>
  <si>
    <t>Mark Leiter</t>
  </si>
  <si>
    <t>15551</t>
  </si>
  <si>
    <t>livelbe01</t>
  </si>
  <si>
    <t>14932</t>
  </si>
  <si>
    <t>marrede01</t>
  </si>
  <si>
    <t>Deven</t>
  </si>
  <si>
    <t>Marrero</t>
  </si>
  <si>
    <t>17303</t>
  </si>
  <si>
    <t>middlke01</t>
  </si>
  <si>
    <t>15264</t>
  </si>
  <si>
    <t>minayju01</t>
  </si>
  <si>
    <t>moorean02</t>
  </si>
  <si>
    <t>Andrew Moore</t>
  </si>
  <si>
    <t>17553</t>
  </si>
  <si>
    <t>morofma01</t>
  </si>
  <si>
    <t>Moroff</t>
  </si>
  <si>
    <t>16943</t>
  </si>
  <si>
    <t>osunajo01</t>
  </si>
  <si>
    <t>parkebl01</t>
  </si>
  <si>
    <t>peralwa01</t>
  </si>
  <si>
    <t>perkica01</t>
  </si>
  <si>
    <t>pivetni01</t>
  </si>
  <si>
    <t>15454</t>
  </si>
  <si>
    <t>powelbo02</t>
  </si>
  <si>
    <t>Boog</t>
  </si>
  <si>
    <t>Powell</t>
  </si>
  <si>
    <t>pruitau01</t>
  </si>
  <si>
    <t>15290</t>
  </si>
  <si>
    <t>ramirjo02</t>
  </si>
  <si>
    <t>reynoma03</t>
  </si>
  <si>
    <t>riddljt01</t>
  </si>
  <si>
    <t>Riddle</t>
  </si>
  <si>
    <t>roberda10</t>
  </si>
  <si>
    <t>robindr01</t>
  </si>
  <si>
    <t>romansa01</t>
  </si>
  <si>
    <t>13690</t>
  </si>
  <si>
    <t>15518</t>
  </si>
  <si>
    <t>sewalpa01</t>
  </si>
  <si>
    <t>Paul Sewald</t>
  </si>
  <si>
    <t>13892</t>
  </si>
  <si>
    <t>slateau01</t>
  </si>
  <si>
    <t>Slater</t>
  </si>
  <si>
    <t>15653</t>
  </si>
  <si>
    <t>smithke04</t>
  </si>
  <si>
    <t>Kevan</t>
  </si>
  <si>
    <t>stratch01</t>
  </si>
  <si>
    <t>sucreje01</t>
  </si>
  <si>
    <t>Sucre</t>
  </si>
  <si>
    <t>suterbr01</t>
  </si>
  <si>
    <t>teperry01</t>
  </si>
  <si>
    <t>torrejo02</t>
  </si>
  <si>
    <t>torrelu01</t>
  </si>
  <si>
    <t>Torrens</t>
  </si>
  <si>
    <t>valaipa01</t>
  </si>
  <si>
    <t>Valaika</t>
  </si>
  <si>
    <t>voitlu01</t>
  </si>
  <si>
    <t>Voit</t>
  </si>
  <si>
    <t>15730</t>
  </si>
  <si>
    <t>14330</t>
  </si>
  <si>
    <t>willitr01</t>
  </si>
  <si>
    <t>wojcias01</t>
  </si>
  <si>
    <t>woodbl01</t>
  </si>
  <si>
    <t>16162</t>
  </si>
  <si>
    <t>yateski01</t>
  </si>
  <si>
    <t>IBB</t>
  </si>
  <si>
    <t>SH</t>
  </si>
  <si>
    <t>GDP</t>
  </si>
  <si>
    <t>- - -</t>
  </si>
  <si>
    <t>Kevin Shackelford</t>
  </si>
  <si>
    <t>Paolo Espino</t>
  </si>
  <si>
    <t>Dusty Coleman</t>
  </si>
  <si>
    <t>Tyler Mahle</t>
  </si>
  <si>
    <t>Luke Sims</t>
  </si>
  <si>
    <t>Nik Turley</t>
  </si>
  <si>
    <t>Casey Lawrence</t>
  </si>
  <si>
    <t>Deck McGuire</t>
  </si>
  <si>
    <t>Angel Sanchez</t>
  </si>
  <si>
    <t>Chase Bradford</t>
  </si>
  <si>
    <t>Tyler Pill</t>
  </si>
  <si>
    <t>John Brebbia</t>
  </si>
  <si>
    <t>Emilio Pagan</t>
  </si>
  <si>
    <t>Yacksel Rios</t>
  </si>
  <si>
    <t>Jimmy Yacabonis</t>
  </si>
  <si>
    <t>Luiz Gohara</t>
  </si>
  <si>
    <t>Kyle Lloyd</t>
  </si>
  <si>
    <t>Jen-Ho Tseng</t>
  </si>
  <si>
    <t>Ariel Hernandez</t>
  </si>
  <si>
    <t>Jesen Therrien</t>
  </si>
  <si>
    <t>Jack Flaherty</t>
  </si>
  <si>
    <t>John Bormann</t>
  </si>
  <si>
    <t>Hector Velazquez</t>
  </si>
  <si>
    <t>CG</t>
  </si>
  <si>
    <t>ShO</t>
  </si>
  <si>
    <t>HLD</t>
  </si>
  <si>
    <t>BS</t>
  </si>
  <si>
    <t>TBF</t>
  </si>
  <si>
    <t>WP</t>
  </si>
  <si>
    <t>BK</t>
  </si>
  <si>
    <t>Pedro Beato</t>
  </si>
  <si>
    <t>Jason Gurka</t>
  </si>
  <si>
    <t>Thyago Vieira</t>
  </si>
  <si>
    <t>Tyler Olson</t>
  </si>
  <si>
    <t>Jimmie Sherfy</t>
  </si>
  <si>
    <t>Dan Slania</t>
  </si>
  <si>
    <t>Austin Maddox</t>
  </si>
  <si>
    <t>Victor Arano</t>
  </si>
  <si>
    <t>Andrew Kittredge</t>
  </si>
  <si>
    <t>Alan Busenitz</t>
  </si>
  <si>
    <t>Drew Steckenrider</t>
  </si>
  <si>
    <t>Luis Santos</t>
  </si>
  <si>
    <t>Kyle McGrath</t>
  </si>
  <si>
    <t>A.J. Minter</t>
  </si>
  <si>
    <t>Gregory Infante</t>
  </si>
  <si>
    <t>Ryan Sherriff</t>
  </si>
  <si>
    <t>Trevor Hildenberger</t>
  </si>
  <si>
    <t>Edward Paredes</t>
  </si>
  <si>
    <t>Jake Faria</t>
  </si>
  <si>
    <t>Edgar Santana</t>
  </si>
  <si>
    <t>Jack Leathersich</t>
  </si>
  <si>
    <t>Josh Lucas</t>
  </si>
  <si>
    <t>Dovydas Neverauskas</t>
  </si>
  <si>
    <t>Jamie Callahan</t>
  </si>
  <si>
    <t>Troy Scribner</t>
  </si>
  <si>
    <t>Phil Maton</t>
  </si>
  <si>
    <t>Gabriel Moya</t>
  </si>
  <si>
    <t>Simon Castro</t>
  </si>
  <si>
    <t>Aaron Bummer</t>
  </si>
  <si>
    <t>Bobby Wahl</t>
  </si>
  <si>
    <t>Diego Moreno</t>
  </si>
  <si>
    <t>Kevin McGowan</t>
  </si>
  <si>
    <t>Ben Taylor</t>
  </si>
  <si>
    <t>Luke Farrell</t>
  </si>
  <si>
    <t>Nick Gardewine</t>
  </si>
  <si>
    <t>Michael Brady</t>
  </si>
  <si>
    <t>Artie Lewicki</t>
  </si>
  <si>
    <t>Ricardo Rodriguez</t>
  </si>
  <si>
    <t>Aaron Slegers</t>
  </si>
  <si>
    <t>Adam Kolarek</t>
  </si>
  <si>
    <t>Chris Rowley</t>
  </si>
  <si>
    <t>Jeff Ferrell</t>
  </si>
  <si>
    <t>Tim Mayza</t>
  </si>
  <si>
    <t>Zac Reininger</t>
  </si>
  <si>
    <t>Cesar Valdez</t>
  </si>
  <si>
    <t>Walker Buehler</t>
  </si>
  <si>
    <t>Reymin Guduan</t>
  </si>
  <si>
    <t>Stefan Crichton</t>
  </si>
  <si>
    <t>Brad Goldberg</t>
  </si>
  <si>
    <t>John Curtiss</t>
  </si>
  <si>
    <t>Roberto Gomez</t>
  </si>
  <si>
    <t>Victor Alcantara</t>
  </si>
  <si>
    <t>Seth Frankoff</t>
  </si>
  <si>
    <t>Jason Wheeler</t>
  </si>
  <si>
    <t>Dayan Diaz</t>
  </si>
  <si>
    <t>Eric Skoglund</t>
  </si>
  <si>
    <t>Dillon Maples</t>
  </si>
  <si>
    <t>Felix Jorge</t>
  </si>
  <si>
    <t>Jace Fry</t>
  </si>
  <si>
    <t>Tanner Scott</t>
  </si>
  <si>
    <t>Sam Moll</t>
  </si>
  <si>
    <t>Tim Melville</t>
  </si>
  <si>
    <t>Arcenio Leon</t>
  </si>
  <si>
    <t>Jordan Jankowski</t>
  </si>
  <si>
    <t>Preston Claiborne</t>
  </si>
  <si>
    <t>Onelki Garcia</t>
  </si>
  <si>
    <t>Fabio Castillo</t>
  </si>
  <si>
    <t>Cory Mazzoni</t>
  </si>
  <si>
    <t>Wei-Chung Wang</t>
  </si>
  <si>
    <t>Andres Machado</t>
  </si>
  <si>
    <t>Drew Anderson</t>
  </si>
  <si>
    <t>Randy Rosario</t>
  </si>
  <si>
    <t>Taylor Cole</t>
  </si>
  <si>
    <t>18030</t>
  </si>
  <si>
    <t>16424</t>
  </si>
  <si>
    <t>11338</t>
  </si>
  <si>
    <t>16411</t>
  </si>
  <si>
    <t>16219</t>
  </si>
  <si>
    <t>14968</t>
  </si>
  <si>
    <t>17932</t>
  </si>
  <si>
    <t>19363</t>
  </si>
  <si>
    <t>11935</t>
  </si>
  <si>
    <t>15161</t>
  </si>
  <si>
    <t>13877</t>
  </si>
  <si>
    <t>15279</t>
  </si>
  <si>
    <t>7511</t>
  </si>
  <si>
    <t>16623</t>
  </si>
  <si>
    <t>7216</t>
  </si>
  <si>
    <t>12950</t>
  </si>
  <si>
    <t>17838</t>
  </si>
  <si>
    <t>17075</t>
  </si>
  <si>
    <t>11738</t>
  </si>
  <si>
    <t>15274</t>
  </si>
  <si>
    <t>14551</t>
  </si>
  <si>
    <t>12981</t>
  </si>
  <si>
    <t>18363</t>
  </si>
  <si>
    <t>17027</t>
  </si>
  <si>
    <t>15112</t>
  </si>
  <si>
    <t>15694</t>
  </si>
  <si>
    <t>14813</t>
  </si>
  <si>
    <t>15644</t>
  </si>
  <si>
    <t>13470</t>
  </si>
  <si>
    <t>12092</t>
  </si>
  <si>
    <t>10619</t>
  </si>
  <si>
    <t>13896</t>
  </si>
  <si>
    <t>16403</t>
  </si>
  <si>
    <t>13324</t>
  </si>
  <si>
    <t>12782</t>
  </si>
  <si>
    <t>7077</t>
  </si>
  <si>
    <t>13269</t>
  </si>
  <si>
    <t>15766</t>
  </si>
  <si>
    <t>12758</t>
  </si>
  <si>
    <t>17161</t>
  </si>
  <si>
    <t>18790</t>
  </si>
  <si>
    <t>13755</t>
  </si>
  <si>
    <t>15166</t>
  </si>
  <si>
    <t>12594</t>
  </si>
  <si>
    <t>12677</t>
  </si>
  <si>
    <t>13743</t>
  </si>
  <si>
    <t>13818</t>
  </si>
  <si>
    <t>15878</t>
  </si>
  <si>
    <t>14962</t>
  </si>
  <si>
    <t>16358</t>
  </si>
  <si>
    <t>14420</t>
  </si>
  <si>
    <t>14706</t>
  </si>
  <si>
    <t>17479</t>
  </si>
  <si>
    <t>8246</t>
  </si>
  <si>
    <t>12751</t>
  </si>
  <si>
    <t>14938</t>
  </si>
  <si>
    <t>17425</t>
  </si>
  <si>
    <t>16904</t>
  </si>
  <si>
    <t>18815</t>
  </si>
  <si>
    <t>11012</t>
  </si>
  <si>
    <t>11121</t>
  </si>
  <si>
    <t>11596</t>
  </si>
  <si>
    <t>13932</t>
  </si>
  <si>
    <t>5530</t>
  </si>
  <si>
    <t>13346</t>
  </si>
  <si>
    <t>14771</t>
  </si>
  <si>
    <t>15157</t>
  </si>
  <si>
    <t>15603</t>
  </si>
  <si>
    <t>15853</t>
  </si>
  <si>
    <t>11776</t>
  </si>
  <si>
    <t>12452</t>
  </si>
  <si>
    <t>12777</t>
  </si>
  <si>
    <t>14812</t>
  </si>
  <si>
    <t>15007</t>
  </si>
  <si>
    <t>15124</t>
  </si>
  <si>
    <t>15378</t>
  </si>
  <si>
    <t>15524</t>
  </si>
  <si>
    <t>16318</t>
  </si>
  <si>
    <t>18006</t>
  </si>
  <si>
    <t>19341</t>
  </si>
  <si>
    <t>17098</t>
  </si>
  <si>
    <t>9119</t>
  </si>
  <si>
    <t>18282</t>
  </si>
  <si>
    <t>18064</t>
  </si>
  <si>
    <t>17002</t>
  </si>
  <si>
    <t>9243</t>
  </si>
  <si>
    <t>18806</t>
  </si>
  <si>
    <t>13182</t>
  </si>
  <si>
    <t>15239</t>
  </si>
  <si>
    <t>8461</t>
  </si>
  <si>
    <t>9013</t>
  </si>
  <si>
    <t>17780</t>
  </si>
  <si>
    <t>11604</t>
  </si>
  <si>
    <t>15570</t>
  </si>
  <si>
    <t>16344</t>
  </si>
  <si>
    <t>16258</t>
  </si>
  <si>
    <t>14986</t>
  </si>
  <si>
    <t>14741</t>
  </si>
  <si>
    <t>15947</t>
  </si>
  <si>
    <t>16793</t>
  </si>
  <si>
    <t>15761</t>
  </si>
  <si>
    <t>18820</t>
  </si>
  <si>
    <t>14875</t>
  </si>
  <si>
    <t>17355</t>
  </si>
  <si>
    <t>13572</t>
  </si>
  <si>
    <t>16155</t>
  </si>
  <si>
    <t>14241</t>
  </si>
  <si>
    <t>18114</t>
  </si>
  <si>
    <t>15042</t>
  </si>
  <si>
    <t>11743</t>
  </si>
  <si>
    <t>15006</t>
  </si>
  <si>
    <t>13058</t>
  </si>
  <si>
    <t>12828</t>
  </si>
  <si>
    <t>15231</t>
  </si>
  <si>
    <t>18655</t>
  </si>
  <si>
    <t>17149</t>
  </si>
  <si>
    <t>12249</t>
  </si>
  <si>
    <t>15101</t>
  </si>
  <si>
    <t>15458</t>
  </si>
  <si>
    <t>11543</t>
  </si>
  <si>
    <t>11769</t>
  </si>
  <si>
    <t>16058</t>
  </si>
  <si>
    <t>14776</t>
  </si>
  <si>
    <t>15118</t>
  </si>
  <si>
    <t>15915</t>
  </si>
  <si>
    <t>16731</t>
  </si>
  <si>
    <t>16419</t>
  </si>
  <si>
    <t>15285</t>
  </si>
  <si>
    <t>11506</t>
  </si>
  <si>
    <t>19374</t>
  </si>
  <si>
    <t>15267</t>
  </si>
  <si>
    <t>15215</t>
  </si>
  <si>
    <t>16128</t>
  </si>
  <si>
    <t>4168</t>
  </si>
  <si>
    <t>18684</t>
  </si>
  <si>
    <t>10843</t>
  </si>
  <si>
    <t>14974</t>
  </si>
  <si>
    <t>16513</t>
  </si>
  <si>
    <t>14033</t>
  </si>
  <si>
    <t>12537</t>
  </si>
  <si>
    <t>14832</t>
  </si>
  <si>
    <t>14532</t>
  </si>
  <si>
    <t>11686</t>
  </si>
  <si>
    <t>15028</t>
  </si>
  <si>
    <t>14966</t>
  </si>
  <si>
    <t>14711</t>
  </si>
  <si>
    <t>16159</t>
  </si>
  <si>
    <t>14874</t>
  </si>
  <si>
    <t>8846</t>
  </si>
  <si>
    <t>16348</t>
  </si>
  <si>
    <t>14996</t>
  </si>
  <si>
    <t>13530</t>
  </si>
  <si>
    <t>13674</t>
  </si>
  <si>
    <t>6238</t>
  </si>
  <si>
    <t>9149</t>
  </si>
  <si>
    <t>13549</t>
  </si>
  <si>
    <t>12963</t>
  </si>
  <si>
    <t>14672</t>
  </si>
  <si>
    <t>13801</t>
  </si>
  <si>
    <t>14449</t>
  </si>
  <si>
    <t>14899</t>
  </si>
  <si>
    <t>13313</t>
  </si>
  <si>
    <t>15258</t>
  </si>
  <si>
    <t>15964</t>
  </si>
  <si>
    <t>16165</t>
  </si>
  <si>
    <t>14681</t>
  </si>
  <si>
    <t>15688</t>
  </si>
  <si>
    <t>13128</t>
  </si>
  <si>
    <t>14860</t>
  </si>
  <si>
    <t>15130</t>
  </si>
  <si>
    <t>14508</t>
  </si>
  <si>
    <t>11346</t>
  </si>
  <si>
    <t>10500</t>
  </si>
  <si>
    <t>17586</t>
  </si>
  <si>
    <t>2826</t>
  </si>
  <si>
    <t>14382</t>
  </si>
  <si>
    <t>13435</t>
  </si>
  <si>
    <t>14510</t>
  </si>
  <si>
    <t>14552</t>
  </si>
  <si>
    <t>15639</t>
  </si>
  <si>
    <t>11964</t>
  </si>
  <si>
    <t>15200</t>
  </si>
  <si>
    <t>1330</t>
  </si>
  <si>
    <t>8007</t>
  </si>
  <si>
    <t>15091</t>
  </si>
  <si>
    <t>REPLACEMENT</t>
  </si>
  <si>
    <t>RAW_RANK</t>
  </si>
  <si>
    <t>BENCH_RANK</t>
  </si>
  <si>
    <t/>
  </si>
  <si>
    <t>OF-1</t>
  </si>
  <si>
    <t>OF-2</t>
  </si>
  <si>
    <t>OF-3</t>
  </si>
  <si>
    <t>2B-1</t>
  </si>
  <si>
    <t>1B-1</t>
  </si>
  <si>
    <t>3B-1</t>
  </si>
  <si>
    <t>3B-2</t>
  </si>
  <si>
    <t>1B-2</t>
  </si>
  <si>
    <t>OF-4</t>
  </si>
  <si>
    <t>2B-2</t>
  </si>
  <si>
    <t>SS-1</t>
  </si>
  <si>
    <t>OF-5</t>
  </si>
  <si>
    <t>C-1</t>
  </si>
  <si>
    <t>OF-6</t>
  </si>
  <si>
    <t>OF-7</t>
  </si>
  <si>
    <t>SS-2</t>
  </si>
  <si>
    <t>2B-3</t>
  </si>
  <si>
    <t>OF-8</t>
  </si>
  <si>
    <t>OF-9</t>
  </si>
  <si>
    <t>1B-3</t>
  </si>
  <si>
    <t>1B-4</t>
  </si>
  <si>
    <t>1B-5</t>
  </si>
  <si>
    <t>OF-10</t>
  </si>
  <si>
    <t>1B-6</t>
  </si>
  <si>
    <t>2B-4</t>
  </si>
  <si>
    <t>OF-11</t>
  </si>
  <si>
    <t>1B-7</t>
  </si>
  <si>
    <t>3B-3</t>
  </si>
  <si>
    <t>2B-5</t>
  </si>
  <si>
    <t>OF-12</t>
  </si>
  <si>
    <t>3B-4</t>
  </si>
  <si>
    <t>OF-13</t>
  </si>
  <si>
    <t>OF-14</t>
  </si>
  <si>
    <t>1B-8</t>
  </si>
  <si>
    <t>3B-5</t>
  </si>
  <si>
    <t>2B-6</t>
  </si>
  <si>
    <t>OF-15</t>
  </si>
  <si>
    <t>C-2</t>
  </si>
  <si>
    <t>SS-3</t>
  </si>
  <si>
    <t>C-3</t>
  </si>
  <si>
    <t>OF-16</t>
  </si>
  <si>
    <t>C-4</t>
  </si>
  <si>
    <t>OF-17</t>
  </si>
  <si>
    <t>3B-6</t>
  </si>
  <si>
    <t>2B-7</t>
  </si>
  <si>
    <t>3B-7</t>
  </si>
  <si>
    <t>C-5</t>
  </si>
  <si>
    <t>SS-4</t>
  </si>
  <si>
    <t>1B-9</t>
  </si>
  <si>
    <t>3B-8</t>
  </si>
  <si>
    <t>1B-10</t>
  </si>
  <si>
    <t>2B-8</t>
  </si>
  <si>
    <t>OF-18</t>
  </si>
  <si>
    <t>OF-19</t>
  </si>
  <si>
    <t>OF-20</t>
  </si>
  <si>
    <t>OF-21</t>
  </si>
  <si>
    <t>3B-9</t>
  </si>
  <si>
    <t>3B-10</t>
  </si>
  <si>
    <t>OF-22</t>
  </si>
  <si>
    <t>C-6</t>
  </si>
  <si>
    <t>OF-23</t>
  </si>
  <si>
    <t>SS-5</t>
  </si>
  <si>
    <t>OF-24</t>
  </si>
  <si>
    <t>3B-11</t>
  </si>
  <si>
    <t>1B-11</t>
  </si>
  <si>
    <t>3B-12</t>
  </si>
  <si>
    <t>1B-12</t>
  </si>
  <si>
    <t>SS-6</t>
  </si>
  <si>
    <t>OF-25</t>
  </si>
  <si>
    <t>SS-7</t>
  </si>
  <si>
    <t>3B-13</t>
  </si>
  <si>
    <t>SS-8</t>
  </si>
  <si>
    <t>OF-26</t>
  </si>
  <si>
    <t>OF-27</t>
  </si>
  <si>
    <t>OF-28</t>
  </si>
  <si>
    <t>SS-9</t>
  </si>
  <si>
    <t>SS-10</t>
  </si>
  <si>
    <t>2B-9</t>
  </si>
  <si>
    <t>3B-14</t>
  </si>
  <si>
    <t>1B-13</t>
  </si>
  <si>
    <t>OF-29</t>
  </si>
  <si>
    <t>SS-11</t>
  </si>
  <si>
    <t>C-7</t>
  </si>
  <si>
    <t>OF-30</t>
  </si>
  <si>
    <t>3B-15</t>
  </si>
  <si>
    <t>OF-31</t>
  </si>
  <si>
    <t>SS-12</t>
  </si>
  <si>
    <t>2B-10</t>
  </si>
  <si>
    <t>1B-14</t>
  </si>
  <si>
    <t>3B-16</t>
  </si>
  <si>
    <t>3B-17</t>
  </si>
  <si>
    <t>DH-1</t>
  </si>
  <si>
    <t>C-8</t>
  </si>
  <si>
    <t>OF-32</t>
  </si>
  <si>
    <t>1B-15</t>
  </si>
  <si>
    <t>3B-18</t>
  </si>
  <si>
    <t>OF-33</t>
  </si>
  <si>
    <t>3B-19</t>
  </si>
  <si>
    <t>3B-20</t>
  </si>
  <si>
    <t>C-9</t>
  </si>
  <si>
    <t>OF-34</t>
  </si>
  <si>
    <t>SS-13</t>
  </si>
  <si>
    <t>OF-35</t>
  </si>
  <si>
    <t>SS-14</t>
  </si>
  <si>
    <t>3B-21</t>
  </si>
  <si>
    <t>2B-11</t>
  </si>
  <si>
    <t>OF-36</t>
  </si>
  <si>
    <t>C-10</t>
  </si>
  <si>
    <t>1B-16</t>
  </si>
  <si>
    <t>C-11</t>
  </si>
  <si>
    <t>SS-15</t>
  </si>
  <si>
    <t>1B-17</t>
  </si>
  <si>
    <t>2B-12</t>
  </si>
  <si>
    <t>SS-16</t>
  </si>
  <si>
    <t>OF-37</t>
  </si>
  <si>
    <t>2B-13</t>
  </si>
  <si>
    <t>OF-38</t>
  </si>
  <si>
    <t>DH-2</t>
  </si>
  <si>
    <t>3B-22</t>
  </si>
  <si>
    <t>2B-14</t>
  </si>
  <si>
    <t>SS-17</t>
  </si>
  <si>
    <t>SS-18</t>
  </si>
  <si>
    <t>OF-39</t>
  </si>
  <si>
    <t>SS-19</t>
  </si>
  <si>
    <t>OF-40</t>
  </si>
  <si>
    <t>OF-41</t>
  </si>
  <si>
    <t>2B-15</t>
  </si>
  <si>
    <t>SS-20</t>
  </si>
  <si>
    <t>SS-21</t>
  </si>
  <si>
    <t>2B-16</t>
  </si>
  <si>
    <t>C-12</t>
  </si>
  <si>
    <t>3B-23</t>
  </si>
  <si>
    <t>2B-17</t>
  </si>
  <si>
    <t>C-13</t>
  </si>
  <si>
    <t>C-14</t>
  </si>
  <si>
    <t>1B-18</t>
  </si>
  <si>
    <t>C-15</t>
  </si>
  <si>
    <t>C-16</t>
  </si>
  <si>
    <t>3B-24</t>
  </si>
  <si>
    <t>OF-42</t>
  </si>
  <si>
    <t>OF-43</t>
  </si>
  <si>
    <t>C-17</t>
  </si>
  <si>
    <t>1B-19</t>
  </si>
  <si>
    <t>1B-20</t>
  </si>
  <si>
    <t>OF-44</t>
  </si>
  <si>
    <t>OF-45</t>
  </si>
  <si>
    <t>C-18</t>
  </si>
  <si>
    <t>SS-22</t>
  </si>
  <si>
    <t>OF-46</t>
  </si>
  <si>
    <t>C-19</t>
  </si>
  <si>
    <t>OF-47</t>
  </si>
  <si>
    <t>2B-18</t>
  </si>
  <si>
    <t>C-20</t>
  </si>
  <si>
    <t>C-21</t>
  </si>
  <si>
    <t>C-22</t>
  </si>
  <si>
    <t>OF-48</t>
  </si>
  <si>
    <t>OF-49</t>
  </si>
  <si>
    <t>OF-50</t>
  </si>
  <si>
    <t>OF-51</t>
  </si>
  <si>
    <t>C-23</t>
  </si>
  <si>
    <t>OF-52</t>
  </si>
  <si>
    <t>OF-53</t>
  </si>
  <si>
    <t>OF-54</t>
  </si>
  <si>
    <t>OF-55</t>
  </si>
  <si>
    <t>OF-56</t>
  </si>
  <si>
    <t>OF-57</t>
  </si>
  <si>
    <t>C-24</t>
  </si>
  <si>
    <t>SS-23</t>
  </si>
  <si>
    <t>3B-25</t>
  </si>
  <si>
    <t>OF-58</t>
  </si>
  <si>
    <t>OF-59</t>
  </si>
  <si>
    <t>OF-60</t>
  </si>
  <si>
    <t>C-25</t>
  </si>
  <si>
    <t>2B-19</t>
  </si>
  <si>
    <t>SS-24</t>
  </si>
  <si>
    <t>OF-61</t>
  </si>
  <si>
    <t>OF-62</t>
  </si>
  <si>
    <t>C-26</t>
  </si>
  <si>
    <t>3B-26</t>
  </si>
  <si>
    <t>C-27</t>
  </si>
  <si>
    <t>OF-63</t>
  </si>
  <si>
    <t>OF-64</t>
  </si>
  <si>
    <t>OF-65</t>
  </si>
  <si>
    <t>OF-66</t>
  </si>
  <si>
    <t>OF-67</t>
  </si>
  <si>
    <t>C-28</t>
  </si>
  <si>
    <t>OF-68</t>
  </si>
  <si>
    <t>OF-69</t>
  </si>
  <si>
    <t>SS-25</t>
  </si>
  <si>
    <t>3B-27</t>
  </si>
  <si>
    <t>SS-26</t>
  </si>
  <si>
    <t>1B-21</t>
  </si>
  <si>
    <t>OF-70</t>
  </si>
  <si>
    <t>2B-20</t>
  </si>
  <si>
    <t>OF-71</t>
  </si>
  <si>
    <t>OF-72</t>
  </si>
  <si>
    <t>3B-28</t>
  </si>
  <si>
    <t>2B-21</t>
  </si>
  <si>
    <t>1B-22</t>
  </si>
  <si>
    <t>OF-73</t>
  </si>
  <si>
    <t>C-29</t>
  </si>
  <si>
    <t>1B-23</t>
  </si>
  <si>
    <t>1B-24</t>
  </si>
  <si>
    <t>2B-22</t>
  </si>
  <si>
    <t>1B-25</t>
  </si>
  <si>
    <t>OF-74</t>
  </si>
  <si>
    <t>C-30</t>
  </si>
  <si>
    <t>OF-75</t>
  </si>
  <si>
    <t>OF-76</t>
  </si>
  <si>
    <t>1B-26</t>
  </si>
  <si>
    <t>X</t>
  </si>
  <si>
    <t>1B-27</t>
  </si>
  <si>
    <t>1B-28</t>
  </si>
  <si>
    <t>OF-77</t>
  </si>
  <si>
    <t>2B-23</t>
  </si>
  <si>
    <t>C-31</t>
  </si>
  <si>
    <t>OF-78</t>
  </si>
  <si>
    <t>C-32</t>
  </si>
  <si>
    <t>C-33</t>
  </si>
  <si>
    <t>OF-79</t>
  </si>
  <si>
    <t>OF-80</t>
  </si>
  <si>
    <t>C-34</t>
  </si>
  <si>
    <t>C-35</t>
  </si>
  <si>
    <t>1B-29</t>
  </si>
  <si>
    <t>1B-30</t>
  </si>
  <si>
    <t>OF-81</t>
  </si>
  <si>
    <t>OF-82</t>
  </si>
  <si>
    <t>OF-83</t>
  </si>
  <si>
    <t>2B-24</t>
  </si>
  <si>
    <t>C-36</t>
  </si>
  <si>
    <t>OF-84</t>
  </si>
  <si>
    <t>C-37</t>
  </si>
  <si>
    <t>C-38</t>
  </si>
  <si>
    <t>1B-31</t>
  </si>
  <si>
    <t>1B-32</t>
  </si>
  <si>
    <t>C-39</t>
  </si>
  <si>
    <t>OF-85</t>
  </si>
  <si>
    <t>1B-33</t>
  </si>
  <si>
    <t>C-40</t>
  </si>
  <si>
    <t>C-41</t>
  </si>
  <si>
    <t>2B-25</t>
  </si>
  <si>
    <t>OF-86</t>
  </si>
  <si>
    <t>OF-87</t>
  </si>
  <si>
    <t>SS-27</t>
  </si>
  <si>
    <t>OF-88</t>
  </si>
  <si>
    <t>DH-3</t>
  </si>
  <si>
    <t>SS-28</t>
  </si>
  <si>
    <t>SS-29</t>
  </si>
  <si>
    <t>C-42</t>
  </si>
  <si>
    <t>OF-89</t>
  </si>
  <si>
    <t>2B-26</t>
  </si>
  <si>
    <t>3B-29</t>
  </si>
  <si>
    <t>SS-30</t>
  </si>
  <si>
    <t>OF-90</t>
  </si>
  <si>
    <t>2B-27</t>
  </si>
  <si>
    <t>OF-91</t>
  </si>
  <si>
    <t>OF-92</t>
  </si>
  <si>
    <t>3B-30</t>
  </si>
  <si>
    <t>C-43</t>
  </si>
  <si>
    <t>OF-93</t>
  </si>
  <si>
    <t>C-44</t>
  </si>
  <si>
    <t>OF-94</t>
  </si>
  <si>
    <t>2B-28</t>
  </si>
  <si>
    <t>C-45</t>
  </si>
  <si>
    <t>OF-95</t>
  </si>
  <si>
    <t>C-46</t>
  </si>
  <si>
    <t>OF-96</t>
  </si>
  <si>
    <t>OF-97</t>
  </si>
  <si>
    <t>C-47</t>
  </si>
  <si>
    <t>C-48</t>
  </si>
  <si>
    <t>OF-98</t>
  </si>
  <si>
    <t>C-49</t>
  </si>
  <si>
    <t>OF-99</t>
  </si>
  <si>
    <t>OF-100</t>
  </si>
  <si>
    <t>OF-101</t>
  </si>
  <si>
    <t>C-50</t>
  </si>
  <si>
    <t>3B-31</t>
  </si>
  <si>
    <t>SS-31</t>
  </si>
  <si>
    <t>SS-32</t>
  </si>
  <si>
    <t>2B-29</t>
  </si>
  <si>
    <t>1B-34</t>
  </si>
  <si>
    <t>C-51</t>
  </si>
  <si>
    <t>C-52</t>
  </si>
  <si>
    <t>2B-30</t>
  </si>
  <si>
    <t>C-53</t>
  </si>
  <si>
    <t>SS-33</t>
  </si>
  <si>
    <t>C-54</t>
  </si>
  <si>
    <t>C-55</t>
  </si>
  <si>
    <t>3B-32</t>
  </si>
  <si>
    <t>1B-35</t>
  </si>
  <si>
    <t>SS-34</t>
  </si>
  <si>
    <t>SS-35</t>
  </si>
  <si>
    <t>C-56</t>
  </si>
  <si>
    <t>C-57</t>
  </si>
  <si>
    <t>SS-36</t>
  </si>
  <si>
    <t>C-58</t>
  </si>
  <si>
    <t>2B-31</t>
  </si>
  <si>
    <t>C-59</t>
  </si>
  <si>
    <t>C-60</t>
  </si>
  <si>
    <t>OF-102</t>
  </si>
  <si>
    <t>OF-103</t>
  </si>
  <si>
    <t>OF-104</t>
  </si>
  <si>
    <t>OF-105</t>
  </si>
  <si>
    <t>OF-106</t>
  </si>
  <si>
    <t>SS-37</t>
  </si>
  <si>
    <t>OF-107</t>
  </si>
  <si>
    <t>2B-32</t>
  </si>
  <si>
    <t>OF-108</t>
  </si>
  <si>
    <t>SS-38</t>
  </si>
  <si>
    <t>C-61</t>
  </si>
  <si>
    <t>3B-33</t>
  </si>
  <si>
    <t>DH-4</t>
  </si>
  <si>
    <t>OF-109</t>
  </si>
  <si>
    <t>C-62</t>
  </si>
  <si>
    <t>C-63</t>
  </si>
  <si>
    <t>C-64</t>
  </si>
  <si>
    <t>C-65</t>
  </si>
  <si>
    <t>3B-34</t>
  </si>
  <si>
    <t>1B-36</t>
  </si>
  <si>
    <t>3B-35</t>
  </si>
  <si>
    <t>OF-110</t>
  </si>
  <si>
    <t>SS-39</t>
  </si>
  <si>
    <t>3B-36</t>
  </si>
  <si>
    <t>C-66</t>
  </si>
  <si>
    <t>C-67</t>
  </si>
  <si>
    <t>C-68</t>
  </si>
  <si>
    <t>C-69</t>
  </si>
  <si>
    <t>C-70</t>
  </si>
  <si>
    <t>OF-111</t>
  </si>
  <si>
    <t>SS-40</t>
  </si>
  <si>
    <t>OF-112</t>
  </si>
  <si>
    <t>SS-41</t>
  </si>
  <si>
    <t>C-71</t>
  </si>
  <si>
    <t>1B-37</t>
  </si>
  <si>
    <t>OF-113</t>
  </si>
  <si>
    <t>OF-114</t>
  </si>
  <si>
    <t>SS-42</t>
  </si>
  <si>
    <t>1B-38</t>
  </si>
  <si>
    <t>SS-43</t>
  </si>
  <si>
    <t>C-72</t>
  </si>
  <si>
    <t>C-73</t>
  </si>
  <si>
    <t>2B-33</t>
  </si>
  <si>
    <t>C-74</t>
  </si>
  <si>
    <t>C-75</t>
  </si>
  <si>
    <t>OF-115</t>
  </si>
  <si>
    <t>C-76</t>
  </si>
  <si>
    <t>C-128</t>
  </si>
  <si>
    <t>C-129</t>
  </si>
  <si>
    <t>C-130</t>
  </si>
  <si>
    <t>C-131</t>
  </si>
  <si>
    <t>SS-44</t>
  </si>
  <si>
    <t>2B-34</t>
  </si>
  <si>
    <t>C-132</t>
  </si>
  <si>
    <t>C-133</t>
  </si>
  <si>
    <t>SS-45</t>
  </si>
  <si>
    <t>OF-116</t>
  </si>
  <si>
    <t>OF-117</t>
  </si>
  <si>
    <t>OF-118</t>
  </si>
  <si>
    <t>C-134</t>
  </si>
  <si>
    <t>OF-119</t>
  </si>
  <si>
    <t>2B-35</t>
  </si>
  <si>
    <t>DH-5</t>
  </si>
  <si>
    <t>2B-36</t>
  </si>
  <si>
    <t>C-135</t>
  </si>
  <si>
    <t>OF-120</t>
  </si>
  <si>
    <t>C-136</t>
  </si>
  <si>
    <t>3B-37</t>
  </si>
  <si>
    <t>OF-121</t>
  </si>
  <si>
    <t>C-137</t>
  </si>
  <si>
    <t>C-138</t>
  </si>
  <si>
    <t>OF-122</t>
  </si>
  <si>
    <t>C-139</t>
  </si>
  <si>
    <t>OF-123</t>
  </si>
  <si>
    <t>2B-37</t>
  </si>
  <si>
    <t>SS-46</t>
  </si>
  <si>
    <t>2B-38</t>
  </si>
  <si>
    <t>1B-39</t>
  </si>
  <si>
    <t>SS-47</t>
  </si>
  <si>
    <t>OF-124</t>
  </si>
  <si>
    <t>OF-125</t>
  </si>
  <si>
    <t>3B-38</t>
  </si>
  <si>
    <t>2B-39</t>
  </si>
  <si>
    <t>OF-126</t>
  </si>
  <si>
    <t>OF-127</t>
  </si>
  <si>
    <t>2B-40</t>
  </si>
  <si>
    <t>1B-40</t>
  </si>
  <si>
    <t>1B-41</t>
  </si>
  <si>
    <t>OF-128</t>
  </si>
  <si>
    <t>3B-39</t>
  </si>
  <si>
    <t>OF-129</t>
  </si>
  <si>
    <t>1B-42</t>
  </si>
  <si>
    <t>1B-43</t>
  </si>
  <si>
    <t>3B-40</t>
  </si>
  <si>
    <t>SS-48</t>
  </si>
  <si>
    <t>OF-130</t>
  </si>
  <si>
    <t>SS-49</t>
  </si>
  <si>
    <t>OF-131</t>
  </si>
  <si>
    <t>SS-50</t>
  </si>
  <si>
    <t>OF-132</t>
  </si>
  <si>
    <t>OF-133</t>
  </si>
  <si>
    <t>OF-134</t>
  </si>
  <si>
    <t>OF-135</t>
  </si>
  <si>
    <t>OF-136</t>
  </si>
  <si>
    <t>SS-51</t>
  </si>
  <si>
    <t>OF-137</t>
  </si>
  <si>
    <t>OF-138</t>
  </si>
  <si>
    <t>2B-41</t>
  </si>
  <si>
    <t>3B-41</t>
  </si>
  <si>
    <t>SS-52</t>
  </si>
  <si>
    <t>OF-139</t>
  </si>
  <si>
    <t>OF-140</t>
  </si>
  <si>
    <t>OF-141</t>
  </si>
  <si>
    <t>OF-142</t>
  </si>
  <si>
    <t>OF-143</t>
  </si>
  <si>
    <t>1B-44</t>
  </si>
  <si>
    <t>OF-144</t>
  </si>
  <si>
    <t>3B-42</t>
  </si>
  <si>
    <t>OF-145</t>
  </si>
  <si>
    <t>SS-53</t>
  </si>
  <si>
    <t>OF-146</t>
  </si>
  <si>
    <t>1B-45</t>
  </si>
  <si>
    <t>SS-54</t>
  </si>
  <si>
    <t>OF-147</t>
  </si>
  <si>
    <t>3B-43</t>
  </si>
  <si>
    <t>OF-148</t>
  </si>
  <si>
    <t>3B-44</t>
  </si>
  <si>
    <t>SS-55</t>
  </si>
  <si>
    <t>OF-149</t>
  </si>
  <si>
    <t>SS-56</t>
  </si>
  <si>
    <t>2B-42</t>
  </si>
  <si>
    <t>OF-150</t>
  </si>
  <si>
    <t>OF-151</t>
  </si>
  <si>
    <t>3B-45</t>
  </si>
  <si>
    <t>OF-152</t>
  </si>
  <si>
    <t>OF-153</t>
  </si>
  <si>
    <t>SS-57</t>
  </si>
  <si>
    <t>2B-43</t>
  </si>
  <si>
    <t>3B-46</t>
  </si>
  <si>
    <t>OF-154</t>
  </si>
  <si>
    <t>OF-155</t>
  </si>
  <si>
    <t>1B-46</t>
  </si>
  <si>
    <t>SS-58</t>
  </si>
  <si>
    <t>3B-47</t>
  </si>
  <si>
    <t>OF-156</t>
  </si>
  <si>
    <t>OF-157</t>
  </si>
  <si>
    <t>2B-44</t>
  </si>
  <si>
    <t>SS-59</t>
  </si>
  <si>
    <t>OF-158</t>
  </si>
  <si>
    <t>2B-45</t>
  </si>
  <si>
    <t>OF-159</t>
  </si>
  <si>
    <t>3B-48</t>
  </si>
  <si>
    <t>2B-46</t>
  </si>
  <si>
    <t>OF-160</t>
  </si>
  <si>
    <t>1B-47</t>
  </si>
  <si>
    <t>OF-161</t>
  </si>
  <si>
    <t>SS-60</t>
  </si>
  <si>
    <t>OF-162</t>
  </si>
  <si>
    <t>2B-47</t>
  </si>
  <si>
    <t>2B-48</t>
  </si>
  <si>
    <t>Jacoby Jones</t>
  </si>
  <si>
    <t>3B-49</t>
  </si>
  <si>
    <t>OF-163</t>
  </si>
  <si>
    <t>SS-61</t>
  </si>
  <si>
    <t>SS-62</t>
  </si>
  <si>
    <t>OF-164</t>
  </si>
  <si>
    <t>1B-48</t>
  </si>
  <si>
    <t>OF-165</t>
  </si>
  <si>
    <t>OF-166</t>
  </si>
  <si>
    <t>OF-167</t>
  </si>
  <si>
    <t>OF-168</t>
  </si>
  <si>
    <t>3B-50</t>
  </si>
  <si>
    <t>2B-49</t>
  </si>
  <si>
    <t>OF-169</t>
  </si>
  <si>
    <t>3B-51</t>
  </si>
  <si>
    <t>OF-170</t>
  </si>
  <si>
    <t>OF-171</t>
  </si>
  <si>
    <t>OF-172</t>
  </si>
  <si>
    <t>1B-49</t>
  </si>
  <si>
    <t>OF-173</t>
  </si>
  <si>
    <t>OF-174</t>
  </si>
  <si>
    <t>SS-63</t>
  </si>
  <si>
    <t>OF-175</t>
  </si>
  <si>
    <t>OF-176</t>
  </si>
  <si>
    <t>1B-50</t>
  </si>
  <si>
    <t>1B-115</t>
  </si>
  <si>
    <t>3B-52</t>
  </si>
  <si>
    <t>2B-50</t>
  </si>
  <si>
    <t>SS-64</t>
  </si>
  <si>
    <t>SS-65</t>
  </si>
  <si>
    <t>OF-177</t>
  </si>
  <si>
    <t>1B-116</t>
  </si>
  <si>
    <t>OF-178</t>
  </si>
  <si>
    <t>3B-53</t>
  </si>
  <si>
    <t>2B-51</t>
  </si>
  <si>
    <t>OF-179</t>
  </si>
  <si>
    <t>3B-54</t>
  </si>
  <si>
    <t>OF-180</t>
  </si>
  <si>
    <t>OF-181</t>
  </si>
  <si>
    <t>2B-52</t>
  </si>
  <si>
    <t>2B-53</t>
  </si>
  <si>
    <t>OF-182</t>
  </si>
  <si>
    <t>3B-55</t>
  </si>
  <si>
    <t>SS-66</t>
  </si>
  <si>
    <t>OF-183</t>
  </si>
  <si>
    <t>OF-184</t>
  </si>
  <si>
    <t>OF-185</t>
  </si>
  <si>
    <t>OF-186</t>
  </si>
  <si>
    <t>OF-187</t>
  </si>
  <si>
    <t>OF-391</t>
  </si>
  <si>
    <t>OF-392</t>
  </si>
  <si>
    <t>2B-54</t>
  </si>
  <si>
    <t>3B-56</t>
  </si>
  <si>
    <t>2B-114</t>
  </si>
  <si>
    <t>OF-393</t>
  </si>
  <si>
    <t>OF-394</t>
  </si>
  <si>
    <t>OF-395</t>
  </si>
  <si>
    <t>OF-396</t>
  </si>
  <si>
    <t>DH-6</t>
  </si>
  <si>
    <t>2B-115</t>
  </si>
  <si>
    <t>OF-397</t>
  </si>
  <si>
    <t>OF-398</t>
  </si>
  <si>
    <t>2B-116</t>
  </si>
  <si>
    <t>SS-67</t>
  </si>
  <si>
    <t>3B-57</t>
  </si>
  <si>
    <t>2B-117</t>
  </si>
  <si>
    <t>2B-118</t>
  </si>
  <si>
    <t>2B-119</t>
  </si>
  <si>
    <t>SS-68</t>
  </si>
  <si>
    <t>SS-111</t>
  </si>
  <si>
    <t>OF-399</t>
  </si>
  <si>
    <t>SS-112</t>
  </si>
  <si>
    <t>SS-113</t>
  </si>
  <si>
    <t>3B-58</t>
  </si>
  <si>
    <t>3B-59</t>
  </si>
  <si>
    <t>3B-60</t>
  </si>
  <si>
    <t>DH-7</t>
  </si>
  <si>
    <t>SS-114</t>
  </si>
  <si>
    <t>3B-61</t>
  </si>
  <si>
    <t>3B-62</t>
  </si>
  <si>
    <t>3B-63</t>
  </si>
  <si>
    <t>DH-8</t>
  </si>
  <si>
    <t>3B-125</t>
  </si>
  <si>
    <t>3B-126</t>
  </si>
  <si>
    <t>3B-127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</si>
</sst>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7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7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179">
    <xf numFmtId="0" fontId="0" fillId="0" borderId="0" xfId="0"/>
    <xf numFmtId="0" fontId="0" fillId="0" borderId="0" xfId="0" applyFill="1"/>
    <xf numFmtId="0" fontId="2" fillId="0" borderId="1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43" fontId="4" fillId="0" borderId="0" xfId="2" applyNumberFormat="1" applyFont="1" applyFill="1"/>
    <xf numFmtId="1" fontId="0" fillId="0" borderId="0" xfId="0" applyNumberFormat="1" applyFill="1"/>
    <xf numFmtId="1" fontId="4" fillId="0" borderId="0" xfId="2" applyNumberFormat="1" applyFont="1" applyFill="1"/>
    <xf numFmtId="0" fontId="0" fillId="0" borderId="0" xfId="0" applyFill="1" applyAlignment="1">
      <alignment horizontal="center"/>
    </xf>
    <xf numFmtId="43" fontId="4" fillId="0" borderId="1" xfId="2" applyNumberFormat="1" applyFont="1" applyBorder="1"/>
    <xf numFmtId="43" fontId="4" fillId="0" borderId="2" xfId="2" applyNumberFormat="1" applyFont="1" applyBorder="1"/>
    <xf numFmtId="1" fontId="0" fillId="0" borderId="0" xfId="0" applyNumberFormat="1" applyAlignment="1">
      <alignment horizontal="center"/>
    </xf>
    <xf numFmtId="1" fontId="4" fillId="0" borderId="1" xfId="2" applyNumberFormat="1" applyFont="1" applyBorder="1"/>
    <xf numFmtId="1" fontId="4" fillId="0" borderId="2" xfId="2" applyNumberFormat="1" applyFont="1" applyBorder="1"/>
    <xf numFmtId="1" fontId="0" fillId="0" borderId="0" xfId="0" applyNumberFormat="1"/>
    <xf numFmtId="0" fontId="0" fillId="0" borderId="0" xfId="0" applyAlignment="1">
      <alignment horizontal="center"/>
    </xf>
    <xf numFmtId="43" fontId="0" fillId="0" borderId="0" xfId="2" applyNumberFormat="1" applyFont="1" applyFill="1"/>
    <xf numFmtId="43" fontId="5" fillId="0" borderId="1" xfId="2" applyNumberFormat="1" applyFont="1" applyBorder="1"/>
    <xf numFmtId="43" fontId="5" fillId="0" borderId="2" xfId="2" applyNumberFormat="1" applyFont="1" applyBorder="1"/>
    <xf numFmtId="43" fontId="0" fillId="0" borderId="0" xfId="2" applyFont="1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" fontId="0" fillId="0" borderId="1" xfId="2" applyNumberFormat="1" applyFont="1" applyBorder="1"/>
    <xf numFmtId="43" fontId="0" fillId="0" borderId="1" xfId="2" applyFont="1" applyBorder="1"/>
    <xf numFmtId="43" fontId="0" fillId="0" borderId="2" xfId="2" applyFont="1" applyBorder="1"/>
    <xf numFmtId="43" fontId="0" fillId="0" borderId="2" xfId="2" applyNumberFormat="1" applyFont="1" applyBorder="1"/>
    <xf numFmtId="1" fontId="0" fillId="0" borderId="2" xfId="2" applyNumberFormat="1" applyFont="1" applyBorder="1"/>
    <xf numFmtId="0" fontId="0" fillId="0" borderId="1" xfId="0" applyNumberFormat="1" applyFont="1" applyFill="1" applyBorder="1"/>
    <xf numFmtId="0" fontId="0" fillId="0" borderId="0" xfId="0" applyNumberFormat="1" applyFont="1" applyFill="1"/>
    <xf numFmtId="0" fontId="0" fillId="0" borderId="0" xfId="0" applyNumberFormat="1" applyFont="1" applyFill="1" applyBorder="1"/>
    <xf numFmtId="164" fontId="0" fillId="0" borderId="0" xfId="2" applyNumberFormat="1" applyFont="1" applyFill="1" applyBorder="1"/>
    <xf numFmtId="43" fontId="0" fillId="0" borderId="0" xfId="2" applyNumberFormat="1" applyFont="1" applyFill="1" applyBorder="1"/>
    <xf numFmtId="43" fontId="0" fillId="0" borderId="0" xfId="2" applyFont="1" applyFill="1" applyBorder="1"/>
    <xf numFmtId="0" fontId="6" fillId="0" borderId="1" xfId="0" applyNumberFormat="1" applyFont="1" applyFill="1" applyBorder="1"/>
    <xf numFmtId="164" fontId="6" fillId="0" borderId="0" xfId="2" applyNumberFormat="1" applyFont="1" applyFill="1"/>
    <xf numFmtId="43" fontId="6" fillId="0" borderId="0" xfId="2" applyNumberFormat="1" applyFont="1" applyFill="1"/>
    <xf numFmtId="43" fontId="6" fillId="0" borderId="0" xfId="2" applyFont="1" applyFill="1"/>
    <xf numFmtId="0" fontId="6" fillId="0" borderId="0" xfId="0" applyNumberFormat="1" applyFont="1" applyFill="1" applyBorder="1"/>
    <xf numFmtId="164" fontId="6" fillId="0" borderId="0" xfId="2" applyNumberFormat="1" applyFont="1" applyFill="1" applyBorder="1"/>
    <xf numFmtId="43" fontId="6" fillId="0" borderId="0" xfId="2" applyNumberFormat="1" applyFont="1" applyFill="1" applyBorder="1"/>
    <xf numFmtId="43" fontId="6" fillId="0" borderId="0" xfId="2" applyFont="1" applyFill="1" applyBorder="1"/>
    <xf numFmtId="0" fontId="6" fillId="0" borderId="1" xfId="0" applyNumberFormat="1" applyFont="1" applyBorder="1"/>
    <xf numFmtId="43" fontId="6" fillId="0" borderId="1" xfId="2" applyFont="1" applyBorder="1"/>
    <xf numFmtId="43" fontId="6" fillId="0" borderId="1" xfId="2" applyNumberFormat="1" applyFont="1" applyBorder="1"/>
    <xf numFmtId="1" fontId="6" fillId="0" borderId="1" xfId="2" applyNumberFormat="1" applyFont="1" applyBorder="1"/>
    <xf numFmtId="43" fontId="6" fillId="0" borderId="2" xfId="2" applyFont="1" applyBorder="1"/>
    <xf numFmtId="43" fontId="6" fillId="0" borderId="2" xfId="2" applyNumberFormat="1" applyFont="1" applyBorder="1"/>
    <xf numFmtId="1" fontId="6" fillId="0" borderId="2" xfId="2" applyNumberFormat="1" applyFont="1" applyBorder="1"/>
    <xf numFmtId="44" fontId="0" fillId="0" borderId="0" xfId="3" applyFont="1" applyFill="1"/>
    <xf numFmtId="44" fontId="0" fillId="0" borderId="0" xfId="3" applyFont="1" applyFill="1" applyAlignment="1">
      <alignment horizontal="center"/>
    </xf>
    <xf numFmtId="44" fontId="6" fillId="0" borderId="0" xfId="3" applyFont="1" applyFill="1"/>
    <xf numFmtId="44" fontId="4" fillId="0" borderId="0" xfId="3" applyFont="1" applyFill="1"/>
    <xf numFmtId="44" fontId="6" fillId="0" borderId="0" xfId="3" applyFont="1" applyFill="1" applyBorder="1"/>
    <xf numFmtId="44" fontId="0" fillId="0" borderId="0" xfId="3" applyFont="1" applyFill="1" applyBorder="1"/>
    <xf numFmtId="44" fontId="4" fillId="0" borderId="1" xfId="3" applyFont="1" applyBorder="1"/>
    <xf numFmtId="44" fontId="0" fillId="0" borderId="1" xfId="3" applyFont="1" applyBorder="1"/>
    <xf numFmtId="44" fontId="6" fillId="0" borderId="1" xfId="3" applyFont="1" applyBorder="1"/>
    <xf numFmtId="44" fontId="6" fillId="0" borderId="2" xfId="3" applyFont="1" applyBorder="1"/>
    <xf numFmtId="44" fontId="4" fillId="0" borderId="2" xfId="3" applyFont="1" applyBorder="1"/>
    <xf numFmtId="44" fontId="0" fillId="0" borderId="2" xfId="3" applyFont="1" applyBorder="1"/>
    <xf numFmtId="43" fontId="2" fillId="0" borderId="1" xfId="2" applyFont="1" applyFill="1" applyBorder="1"/>
    <xf numFmtId="43" fontId="0" fillId="0" borderId="1" xfId="2" applyFont="1" applyFill="1" applyBorder="1"/>
    <xf numFmtId="43" fontId="6" fillId="0" borderId="1" xfId="2" applyFont="1" applyFill="1" applyBorder="1"/>
    <xf numFmtId="43" fontId="6" fillId="0" borderId="2" xfId="2" applyFont="1" applyFill="1" applyBorder="1"/>
    <xf numFmtId="43" fontId="2" fillId="0" borderId="2" xfId="2" applyFont="1" applyFill="1" applyBorder="1"/>
    <xf numFmtId="43" fontId="0" fillId="0" borderId="2" xfId="2" applyFont="1" applyFill="1" applyBorder="1"/>
    <xf numFmtId="0" fontId="0" fillId="0" borderId="2" xfId="0" applyFont="1" applyFill="1" applyBorder="1"/>
    <xf numFmtId="0" fontId="0" fillId="0" borderId="0" xfId="0" applyFont="1" applyFill="1" applyBorder="1"/>
    <xf numFmtId="43" fontId="2" fillId="0" borderId="3" xfId="2" applyFont="1" applyBorder="1"/>
    <xf numFmtId="43" fontId="2" fillId="0" borderId="5" xfId="2" applyFont="1" applyBorder="1"/>
    <xf numFmtId="0" fontId="7" fillId="0" borderId="1" xfId="0" applyNumberFormat="1" applyFont="1" applyFill="1" applyBorder="1"/>
    <xf numFmtId="0" fontId="7" fillId="0" borderId="0" xfId="0" applyNumberFormat="1" applyFont="1" applyFill="1"/>
    <xf numFmtId="43" fontId="7" fillId="0" borderId="0" xfId="2" applyNumberFormat="1" applyFont="1" applyFill="1"/>
    <xf numFmtId="164" fontId="7" fillId="0" borderId="0" xfId="2" applyNumberFormat="1" applyFont="1" applyFill="1"/>
    <xf numFmtId="0" fontId="7" fillId="0" borderId="1" xfId="0" applyNumberFormat="1" applyFont="1" applyBorder="1"/>
    <xf numFmtId="43" fontId="7" fillId="0" borderId="1" xfId="2" applyNumberFormat="1" applyFont="1" applyBorder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8" fillId="0" borderId="0" xfId="0" applyFont="1" applyFill="1"/>
    <xf numFmtId="0" fontId="9" fillId="0" borderId="0" xfId="0" applyFont="1" applyFill="1" applyAlignment="1"/>
    <xf numFmtId="43" fontId="7" fillId="0" borderId="1" xfId="2" applyFont="1" applyFill="1" applyBorder="1"/>
    <xf numFmtId="43" fontId="7" fillId="0" borderId="3" xfId="2" applyNumberFormat="1" applyFont="1" applyBorder="1"/>
    <xf numFmtId="43" fontId="7" fillId="0" borderId="2" xfId="2" applyNumberFormat="1" applyFont="1" applyBorder="1"/>
    <xf numFmtId="43" fontId="7" fillId="0" borderId="5" xfId="2" applyNumberFormat="1" applyFont="1" applyBorder="1"/>
    <xf numFmtId="1" fontId="7" fillId="0" borderId="1" xfId="2" applyNumberFormat="1" applyFont="1" applyBorder="1"/>
    <xf numFmtId="44" fontId="7" fillId="0" borderId="1" xfId="3" applyFont="1" applyBorder="1"/>
    <xf numFmtId="0" fontId="7" fillId="0" borderId="1" xfId="0" applyFont="1" applyFill="1" applyBorder="1"/>
    <xf numFmtId="0" fontId="7" fillId="0" borderId="2" xfId="0" applyFont="1" applyFill="1" applyBorder="1"/>
    <xf numFmtId="43" fontId="7" fillId="0" borderId="2" xfId="2" applyFont="1" applyFill="1" applyBorder="1"/>
    <xf numFmtId="1" fontId="7" fillId="0" borderId="2" xfId="2" applyNumberFormat="1" applyFont="1" applyBorder="1"/>
    <xf numFmtId="44" fontId="7" fillId="0" borderId="2" xfId="3" applyFont="1" applyBorder="1"/>
    <xf numFmtId="43" fontId="7" fillId="0" borderId="0" xfId="2" applyFont="1" applyFill="1"/>
    <xf numFmtId="44" fontId="7" fillId="0" borderId="0" xfId="3" applyFont="1" applyFill="1"/>
    <xf numFmtId="0" fontId="7" fillId="0" borderId="0" xfId="0" applyNumberFormat="1" applyFont="1" applyFill="1" applyBorder="1"/>
    <xf numFmtId="164" fontId="7" fillId="0" borderId="0" xfId="2" applyNumberFormat="1" applyFont="1" applyFill="1" applyBorder="1"/>
    <xf numFmtId="43" fontId="7" fillId="0" borderId="0" xfId="2" applyNumberFormat="1" applyFont="1" applyFill="1" applyBorder="1"/>
    <xf numFmtId="43" fontId="7" fillId="0" borderId="0" xfId="2" applyFont="1" applyFill="1" applyBorder="1"/>
    <xf numFmtId="44" fontId="7" fillId="0" borderId="0" xfId="3" applyFont="1" applyFill="1" applyBorder="1"/>
    <xf numFmtId="0" fontId="7" fillId="0" borderId="0" xfId="0" applyFont="1" applyFill="1" applyBorder="1"/>
    <xf numFmtId="0" fontId="0" fillId="0" borderId="1" xfId="0" applyFont="1" applyFill="1" applyBorder="1"/>
    <xf numFmtId="167" fontId="0" fillId="0" borderId="0" xfId="2" applyNumberFormat="1" applyFont="1" applyFill="1"/>
    <xf numFmtId="167" fontId="2" fillId="0" borderId="0" xfId="2" applyNumberFormat="1" applyFont="1" applyFill="1"/>
    <xf numFmtId="167" fontId="0" fillId="0" borderId="0" xfId="2" applyNumberFormat="1" applyFont="1"/>
    <xf numFmtId="167" fontId="2" fillId="0" borderId="1" xfId="2" applyNumberFormat="1" applyFont="1" applyBorder="1"/>
    <xf numFmtId="0" fontId="7" fillId="0" borderId="0" xfId="0" applyFont="1" applyFill="1" applyBorder="1" applyAlignment="1">
      <alignment horizontal="left"/>
    </xf>
    <xf numFmtId="43" fontId="0" fillId="0" borderId="3" xfId="2" applyFont="1" applyBorder="1"/>
    <xf numFmtId="43" fontId="6" fillId="0" borderId="3" xfId="2" applyFont="1" applyBorder="1"/>
    <xf numFmtId="43" fontId="6" fillId="0" borderId="5" xfId="2" applyFont="1" applyBorder="1"/>
    <xf numFmtId="0" fontId="0" fillId="0" borderId="1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3" fontId="7" fillId="0" borderId="6" xfId="2" applyNumberFormat="1" applyFont="1" applyBorder="1"/>
    <xf numFmtId="0" fontId="0" fillId="0" borderId="2" xfId="0" applyFont="1" applyFill="1" applyBorder="1" applyAlignment="1">
      <alignment horizontal="left"/>
    </xf>
    <xf numFmtId="167" fontId="7" fillId="0" borderId="0" xfId="2" applyNumberFormat="1" applyFont="1" applyFill="1"/>
    <xf numFmtId="1" fontId="7" fillId="0" borderId="0" xfId="2" applyNumberFormat="1" applyFont="1" applyFill="1"/>
    <xf numFmtId="167" fontId="7" fillId="0" borderId="0" xfId="2" applyNumberFormat="1" applyFont="1" applyFill="1" applyBorder="1"/>
    <xf numFmtId="1" fontId="7" fillId="0" borderId="0" xfId="2" applyNumberFormat="1" applyFont="1" applyFill="1" applyBorder="1"/>
    <xf numFmtId="167" fontId="7" fillId="0" borderId="1" xfId="2" applyNumberFormat="1" applyFont="1" applyBorder="1"/>
    <xf numFmtId="167" fontId="7" fillId="0" borderId="4" xfId="2" applyNumberFormat="1" applyFont="1" applyBorder="1"/>
    <xf numFmtId="43" fontId="7" fillId="0" borderId="4" xfId="2" applyNumberFormat="1" applyFont="1" applyBorder="1"/>
    <xf numFmtId="43" fontId="7" fillId="0" borderId="7" xfId="2" applyNumberFormat="1" applyFont="1" applyBorder="1"/>
    <xf numFmtId="167" fontId="7" fillId="0" borderId="2" xfId="2" applyNumberFormat="1" applyFont="1" applyBorder="1"/>
    <xf numFmtId="167" fontId="7" fillId="0" borderId="3" xfId="2" applyNumberFormat="1" applyFont="1" applyBorder="1"/>
    <xf numFmtId="43" fontId="7" fillId="0" borderId="8" xfId="2" applyNumberFormat="1" applyFont="1" applyBorder="1"/>
    <xf numFmtId="43" fontId="0" fillId="0" borderId="3" xfId="2" applyNumberFormat="1" applyFont="1" applyBorder="1"/>
    <xf numFmtId="167" fontId="2" fillId="0" borderId="2" xfId="2" applyNumberFormat="1" applyFont="1" applyBorder="1"/>
    <xf numFmtId="167" fontId="2" fillId="0" borderId="4" xfId="2" applyNumberFormat="1" applyFont="1" applyBorder="1"/>
    <xf numFmtId="167" fontId="2" fillId="0" borderId="3" xfId="2" applyNumberFormat="1" applyFont="1" applyBorder="1"/>
    <xf numFmtId="43" fontId="2" fillId="0" borderId="4" xfId="2" applyFont="1" applyBorder="1"/>
    <xf numFmtId="43" fontId="2" fillId="0" borderId="7" xfId="2" applyFont="1" applyBorder="1"/>
    <xf numFmtId="43" fontId="2" fillId="0" borderId="8" xfId="2" applyFont="1" applyBorder="1"/>
    <xf numFmtId="43" fontId="0" fillId="0" borderId="5" xfId="2" applyFont="1" applyBorder="1"/>
    <xf numFmtId="0" fontId="0" fillId="0" borderId="0" xfId="0" applyFont="1" applyFill="1" applyBorder="1" applyAlignment="1"/>
    <xf numFmtId="167" fontId="6" fillId="0" borderId="0" xfId="2" applyNumberFormat="1" applyFont="1" applyFill="1" applyBorder="1"/>
    <xf numFmtId="167" fontId="0" fillId="0" borderId="0" xfId="2" applyNumberFormat="1" applyFont="1" applyFill="1" applyBorder="1"/>
    <xf numFmtId="167" fontId="6" fillId="0" borderId="0" xfId="2" applyNumberFormat="1" applyFont="1" applyFill="1"/>
    <xf numFmtId="44" fontId="7" fillId="0" borderId="0" xfId="3" applyNumberFormat="1" applyFont="1" applyFill="1"/>
    <xf numFmtId="44" fontId="7" fillId="0" borderId="0" xfId="3" applyNumberFormat="1" applyFont="1" applyFill="1" applyBorder="1"/>
    <xf numFmtId="167" fontId="10" fillId="0" borderId="0" xfId="2" applyNumberFormat="1" applyFont="1" applyFill="1"/>
    <xf numFmtId="167" fontId="11" fillId="0" borderId="0" xfId="2" applyNumberFormat="1" applyFont="1" applyFill="1" applyBorder="1"/>
    <xf numFmtId="167" fontId="11" fillId="0" borderId="0" xfId="2" applyNumberFormat="1" applyFont="1" applyFill="1"/>
    <xf numFmtId="0" fontId="10" fillId="0" borderId="0" xfId="0" applyFont="1" applyFill="1"/>
    <xf numFmtId="167" fontId="0" fillId="0" borderId="4" xfId="2" applyNumberFormat="1" applyFont="1" applyBorder="1"/>
    <xf numFmtId="43" fontId="0" fillId="0" borderId="4" xfId="2" applyNumberFormat="1" applyFont="1" applyBorder="1"/>
    <xf numFmtId="167" fontId="0" fillId="0" borderId="1" xfId="2" applyNumberFormat="1" applyFont="1" applyBorder="1"/>
    <xf numFmtId="0" fontId="0" fillId="0" borderId="0" xfId="2" applyNumberFormat="1" applyFont="1" applyFill="1"/>
    <xf numFmtId="1" fontId="0" fillId="0" borderId="0" xfId="2" applyNumberFormat="1" applyFont="1" applyFill="1"/>
    <xf numFmtId="44" fontId="0" fillId="0" borderId="0" xfId="3" applyNumberFormat="1" applyFont="1" applyFill="1"/>
    <xf numFmtId="0" fontId="0" fillId="0" borderId="0" xfId="2" applyNumberFormat="1" applyFont="1" applyFill="1" applyBorder="1"/>
    <xf numFmtId="167" fontId="10" fillId="0" borderId="0" xfId="2" applyNumberFormat="1" applyFont="1" applyFill="1" applyBorder="1"/>
    <xf numFmtId="1" fontId="0" fillId="0" borderId="0" xfId="2" applyNumberFormat="1" applyFont="1" applyFill="1" applyBorder="1"/>
    <xf numFmtId="44" fontId="0" fillId="0" borderId="0" xfId="3" applyNumberFormat="1" applyFont="1" applyFill="1" applyBorder="1"/>
    <xf numFmtId="43" fontId="0" fillId="0" borderId="7" xfId="2" applyNumberFormat="1" applyFont="1" applyBorder="1"/>
    <xf numFmtId="43" fontId="0" fillId="0" borderId="5" xfId="2" applyNumberFormat="1" applyFont="1" applyBorder="1"/>
    <xf numFmtId="0" fontId="0" fillId="0" borderId="2" xfId="0" applyNumberFormat="1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8" xfId="2" applyNumberFormat="1" applyFont="1" applyBorder="1"/>
    <xf numFmtId="0" fontId="2" fillId="0" borderId="2" xfId="0" applyFont="1" applyBorder="1"/>
    <xf numFmtId="43" fontId="0" fillId="0" borderId="6" xfId="2" applyNumberFormat="1" applyFont="1" applyBorder="1"/>
    <xf numFmtId="167" fontId="2" fillId="0" borderId="1" xfId="2" applyNumberFormat="1" applyFont="1" applyFill="1" applyBorder="1"/>
    <xf numFmtId="167" fontId="6" fillId="0" borderId="1" xfId="2" applyNumberFormat="1" applyFont="1" applyFill="1" applyBorder="1"/>
    <xf numFmtId="167" fontId="7" fillId="0" borderId="1" xfId="2" applyNumberFormat="1" applyFont="1" applyFill="1" applyBorder="1"/>
    <xf numFmtId="167" fontId="0" fillId="0" borderId="1" xfId="2" applyNumberFormat="1" applyFont="1" applyFill="1" applyBorder="1"/>
    <xf numFmtId="167" fontId="2" fillId="0" borderId="2" xfId="2" applyNumberFormat="1" applyFont="1" applyFill="1" applyBorder="1"/>
    <xf numFmtId="167" fontId="7" fillId="0" borderId="2" xfId="2" applyNumberFormat="1" applyFont="1" applyFill="1" applyBorder="1"/>
    <xf numFmtId="167" fontId="6" fillId="0" borderId="2" xfId="2" applyNumberFormat="1" applyFont="1" applyFill="1" applyBorder="1"/>
    <xf numFmtId="167" fontId="0" fillId="0" borderId="2" xfId="2" applyNumberFormat="1" applyFont="1" applyFill="1" applyBorder="1"/>
  </cellXfs>
  <cellStyles count="7">
    <cellStyle name="Comma" xfId="2" builtinId="3"/>
    <cellStyle name="Comma 2" xfId="6" xr:uid="{00000000-0005-0000-0000-000001000000}"/>
    <cellStyle name="Currency" xfId="3" builtinId="4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FFFCC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anGraphs Leaderboard  9" backgroundRefresh="0" connectionId="4" xr16:uid="{00000000-0016-0000-0800-000000000000}" autoFormatId="16" applyNumberFormats="0" applyBorderFormats="0" applyFontFormats="0" applyPatternFormats="0" applyAlignmentFormats="0" applyWidthHeightFormats="0">
  <queryTableRefresh nextId="70">
    <queryTableFields count="23">
      <queryTableField id="2" name="Team" tableColumnId="2"/>
      <queryTableField id="4" name="AB" tableColumnId="4"/>
      <queryTableField id="5" name="H" tableColumnId="5"/>
      <queryTableField id="6" name="2B" tableColumnId="6"/>
      <queryTableField id="7" name="3B" tableColumnId="7"/>
      <queryTableField id="8" name="HR" tableColumnId="8"/>
      <queryTableField id="9" name="R" tableColumnId="9"/>
      <queryTableField id="10" name="RBI" tableColumnId="10"/>
      <queryTableField id="11" name="BB" tableColumnId="11"/>
      <queryTableField id="12" name="SO" tableColumnId="12"/>
      <queryTableField id="14" name="SB" tableColumnId="14"/>
      <queryTableField id="15" name="CS" tableColumnId="15"/>
      <queryTableField id="17" name="AVG" tableColumnId="17"/>
      <queryTableField id="30" name="playerid" tableColumnId="30"/>
      <queryTableField id="38" name="Name" tableColumnId="1"/>
      <queryTableField id="39" name="G" tableColumnId="3"/>
      <queryTableField id="40" name="PA" tableColumnId="16"/>
      <queryTableField id="55" name="HBP" tableColumnId="13"/>
      <queryTableField id="65" name="1B" tableColumnId="18"/>
      <queryTableField id="66" name="IBB" tableColumnId="19"/>
      <queryTableField id="67" name="SF" tableColumnId="20"/>
      <queryTableField id="68" name="SH" tableColumnId="21"/>
      <queryTableField id="69" name="GDP" tableColumnId="22"/>
    </queryTableFields>
  </queryTableRefresh>
  <extLst>
    <ext xmlns:x15="http://schemas.microsoft.com/office/spreadsheetml/2010/11/main" uri="{883FBD77-0823-4a55-B5E3-86C4891E6966}">
      <x15:queryTable sourceDataName="FanGraphs Leaderboard (9)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FanGraphs Leaderboard  10" backgroundRefresh="0" connectionId="3" xr16:uid="{00000000-0016-0000-0900-000001000000}" autoFormatId="16" applyNumberFormats="0" applyBorderFormats="0" applyFontFormats="0" applyPatternFormats="0" applyAlignmentFormats="0" applyWidthHeightFormats="0">
  <queryTableRefresh nextId="35">
    <queryTableFields count="25">
      <queryTableField id="1" name="Name" tableColumnId="1"/>
      <queryTableField id="2" name="Team" tableColumnId="2"/>
      <queryTableField id="3" name="W" tableColumnId="3"/>
      <queryTableField id="4" name="L" tableColumnId="4"/>
      <queryTableField id="5" name="ERA" tableColumnId="5"/>
      <queryTableField id="6" name="GS" tableColumnId="6"/>
      <queryTableField id="7" name="G" tableColumnId="7"/>
      <queryTableField id="8" name="SV" tableColumnId="8"/>
      <queryTableField id="9" name="IP" tableColumnId="9"/>
      <queryTableField id="10" name="H" tableColumnId="10"/>
      <queryTableField id="11" name="ER" tableColumnId="11"/>
      <queryTableField id="12" name="HR" tableColumnId="12"/>
      <queryTableField id="13" name="SO" tableColumnId="13"/>
      <queryTableField id="14" name="BB" tableColumnId="14"/>
      <queryTableField id="21" name="playerid" tableColumnId="21"/>
      <queryTableField id="25" name="CG" tableColumnId="15"/>
      <queryTableField id="26" name="ShO" tableColumnId="16"/>
      <queryTableField id="27" name="HLD" tableColumnId="17"/>
      <queryTableField id="28" name="BS" tableColumnId="18"/>
      <queryTableField id="29" name="TBF" tableColumnId="19"/>
      <queryTableField id="30" name="R" tableColumnId="20"/>
      <queryTableField id="31" name="IBB" tableColumnId="22"/>
      <queryTableField id="32" name="HBP" tableColumnId="23"/>
      <queryTableField id="33" name="WP" tableColumnId="24"/>
      <queryTableField id="34" name="BK" tableColumnId="25"/>
    </queryTableFields>
  </queryTableRefresh>
  <extLst>
    <ext xmlns:x15="http://schemas.microsoft.com/office/spreadsheetml/2010/11/main" uri="{883FBD77-0823-4a55-B5E3-86C4891E6966}">
      <x15:queryTable sourceDataName="FanGraphs Leaderboard (10)"/>
    </ext>
  </extLst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MYRANKS_H" displayName="MYRANKS_H" ref="A1:BG1031" totalsRowShown="0" headerRowDxfId="98" dataDxfId="97" tableBorderDxfId="96">
  <autoFilter ref="A1:BG1031" xr:uid="{00000000-0009-0000-0100-000003000000}"/>
  <sortState xmlns:xlrd2="http://schemas.microsoft.com/office/spreadsheetml/2017/richdata2" ref="A2:BG1031">
    <sortCondition descending="1" ref="BB1:BB1031"/>
  </sortState>
  <tableColumns count="59">
    <tableColumn id="1" xr3:uid="{00000000-0010-0000-0500-000001000000}" name="PLAYERID" dataDxfId="95"/>
    <tableColumn id="2" xr3:uid="{00000000-0010-0000-0500-000002000000}" name="LNAME" dataDxfId="94"/>
    <tableColumn id="3" xr3:uid="{00000000-0010-0000-0500-000003000000}" name="FNAME" dataDxfId="93"/>
    <tableColumn id="56" xr3:uid="{00000000-0010-0000-0500-000038000000}" name="NAME" dataDxfId="92"/>
    <tableColumn id="4" xr3:uid="{00000000-0010-0000-0500-000004000000}" name="TEAM" dataDxfId="91"/>
    <tableColumn id="32" xr3:uid="{00000000-0010-0000-0500-000020000000}" name="LG" dataDxfId="90"/>
    <tableColumn id="5" xr3:uid="{00000000-0010-0000-0500-000005000000}" name="POS" dataDxfId="89"/>
    <tableColumn id="6" xr3:uid="{00000000-0010-0000-0500-000006000000}" name="PROJID" dataDxfId="88"/>
    <tableColumn id="7" xr3:uid="{00000000-0010-0000-0500-000007000000}" name="PA" dataDxfId="87" dataCellStyle="Comma"/>
    <tableColumn id="8" xr3:uid="{00000000-0010-0000-0500-000008000000}" name="AB" dataDxfId="86" dataCellStyle="Comma"/>
    <tableColumn id="9" xr3:uid="{00000000-0010-0000-0500-000009000000}" name="H" dataDxfId="85" dataCellStyle="Comma"/>
    <tableColumn id="10" xr3:uid="{00000000-0010-0000-0500-00000A000000}" name="HR" dataDxfId="84" dataCellStyle="Comma"/>
    <tableColumn id="11" xr3:uid="{00000000-0010-0000-0500-00000B000000}" name="R" dataDxfId="83" dataCellStyle="Comma"/>
    <tableColumn id="12" xr3:uid="{00000000-0010-0000-0500-00000C000000}" name="RBI" dataDxfId="82" dataCellStyle="Comma"/>
    <tableColumn id="13" xr3:uid="{00000000-0010-0000-0500-00000D000000}" name="BB" dataDxfId="81" dataCellStyle="Comma"/>
    <tableColumn id="14" xr3:uid="{00000000-0010-0000-0500-00000E000000}" name="SO" dataDxfId="80" dataCellStyle="Comma"/>
    <tableColumn id="15" xr3:uid="{00000000-0010-0000-0500-00000F000000}" name="SB" dataDxfId="79" dataCellStyle="Comma"/>
    <tableColumn id="16" xr3:uid="{00000000-0010-0000-0500-000010000000}" name="AVG" dataDxfId="78" dataCellStyle="Comma"/>
    <tableColumn id="17" xr3:uid="{00000000-0010-0000-0500-000011000000}" name="RSGP" dataDxfId="77" dataCellStyle="Comma"/>
    <tableColumn id="18" xr3:uid="{00000000-0010-0000-0500-000012000000}" name="HRSGP" dataDxfId="76" dataCellStyle="Comma"/>
    <tableColumn id="19" xr3:uid="{00000000-0010-0000-0500-000013000000}" name="RBISGP" dataDxfId="75" dataCellStyle="Comma"/>
    <tableColumn id="20" xr3:uid="{00000000-0010-0000-0500-000014000000}" name="SBSGP" dataDxfId="74" dataCellStyle="Comma"/>
    <tableColumn id="21" xr3:uid="{00000000-0010-0000-0500-000015000000}" name="AVGSGP" dataDxfId="73" dataCellStyle="Comma"/>
    <tableColumn id="22" xr3:uid="{00000000-0010-0000-0500-000016000000}" name="TTLSGP" dataDxfId="72" dataCellStyle="Comma"/>
    <tableColumn id="34" xr3:uid="{00000000-0010-0000-0500-000022000000}" name="C_TTLSGP" dataDxfId="71" dataCellStyle="Comma"/>
    <tableColumn id="35" xr3:uid="{00000000-0010-0000-0500-000023000000}" name="1B_TTLSGP" dataDxfId="70" dataCellStyle="Comma"/>
    <tableColumn id="36" xr3:uid="{00000000-0010-0000-0500-000024000000}" name="2B_TTLSGP" dataDxfId="69" dataCellStyle="Comma"/>
    <tableColumn id="37" xr3:uid="{00000000-0010-0000-0500-000025000000}" name="3B_TTLSGP" dataDxfId="68" dataCellStyle="Comma"/>
    <tableColumn id="38" xr3:uid="{00000000-0010-0000-0500-000026000000}" name="SS_TTLSGP" dataDxfId="67" dataCellStyle="Comma"/>
    <tableColumn id="39" xr3:uid="{00000000-0010-0000-0500-000027000000}" name="OF_TTLSGP" dataDxfId="66" dataCellStyle="Comma"/>
    <tableColumn id="40" xr3:uid="{00000000-0010-0000-0500-000028000000}" name="CI_TTLSGP" dataDxfId="65" dataCellStyle="Comma"/>
    <tableColumn id="41" xr3:uid="{00000000-0010-0000-0500-000029000000}" name="MI_TTLSGP" dataDxfId="64" dataCellStyle="Comma"/>
    <tableColumn id="42" xr3:uid="{00000000-0010-0000-0500-00002A000000}" name="IF_TTLSGP" dataDxfId="63" dataCellStyle="Comma"/>
    <tableColumn id="43" xr3:uid="{00000000-0010-0000-0500-00002B000000}" name="UTIL_TTLSGP" dataDxfId="62" dataCellStyle="Comma"/>
    <tableColumn id="44" xr3:uid="{00000000-0010-0000-0500-00002C000000}" name="BENCH_TTLSGP" dataDxfId="61" dataCellStyle="Comma"/>
    <tableColumn id="45" xr3:uid="{00000000-0010-0000-0500-00002D000000}" name="C-RANK" dataDxfId="60" dataCellStyle="Comma"/>
    <tableColumn id="46" xr3:uid="{00000000-0010-0000-0500-00002E000000}" name="1B-RANK" dataDxfId="59" dataCellStyle="Comma"/>
    <tableColumn id="47" xr3:uid="{00000000-0010-0000-0500-00002F000000}" name="2B-RANK" dataDxfId="58" dataCellStyle="Comma"/>
    <tableColumn id="48" xr3:uid="{00000000-0010-0000-0500-000030000000}" name="3B-RANK" dataDxfId="57" dataCellStyle="Comma"/>
    <tableColumn id="49" xr3:uid="{00000000-0010-0000-0500-000031000000}" name="SS-RANK" dataDxfId="56" dataCellStyle="Comma"/>
    <tableColumn id="50" xr3:uid="{00000000-0010-0000-0500-000032000000}" name="OF-RANK" dataDxfId="55" dataCellStyle="Comma"/>
    <tableColumn id="52" xr3:uid="{00000000-0010-0000-0500-000034000000}" name="CI-RANK" dataDxfId="54" dataCellStyle="Comma"/>
    <tableColumn id="51" xr3:uid="{00000000-0010-0000-0500-000033000000}" name="MI-RANK" dataDxfId="53" dataCellStyle="Comma"/>
    <tableColumn id="53" xr3:uid="{00000000-0010-0000-0500-000035000000}" name="IF-RANK" dataDxfId="52" dataCellStyle="Comma"/>
    <tableColumn id="54" xr3:uid="{00000000-0010-0000-0500-000036000000}" name="UTIL-RANK" dataDxfId="51" dataCellStyle="Comma"/>
    <tableColumn id="55" xr3:uid="{00000000-0010-0000-0500-000037000000}" name="BENCH-RANK" dataDxfId="50" dataCellStyle="Comma"/>
    <tableColumn id="57" xr3:uid="{00000000-0010-0000-0500-000039000000}" name="REPLACEMENT?" dataDxfId="49" dataCellStyle="Comma"/>
    <tableColumn id="29" xr3:uid="{00000000-0010-0000-0500-00001D000000}" name="REPL LVL" dataDxfId="48" dataCellStyle="Comma"/>
    <tableColumn id="30" xr3:uid="{00000000-0010-0000-0500-00001E000000}" name="SGP OVER REPL" dataDxfId="47" dataCellStyle="Comma"/>
    <tableColumn id="23" xr3:uid="{00000000-0010-0000-0500-000017000000}" name="RANK" dataDxfId="46" dataCellStyle="Comma"/>
    <tableColumn id="24" xr3:uid="{00000000-0010-0000-0500-000018000000}" name="USEFULSGP" dataDxfId="45" dataCellStyle="Comma"/>
    <tableColumn id="58" xr3:uid="{00000000-0010-0000-0500-00003A000000}" name="USEFULSGPFINAL" dataDxfId="44" dataCellStyle="Comma"/>
    <tableColumn id="59" xr3:uid="{00000000-0010-0000-0500-00003B000000}" name="SGPOVERFINAL" dataDxfId="43" dataCellStyle="Comma"/>
    <tableColumn id="25" xr3:uid="{00000000-0010-0000-0500-000019000000}" name="$VALUE" dataDxfId="42" dataCellStyle="Currency"/>
    <tableColumn id="26" xr3:uid="{00000000-0010-0000-0500-00001A000000}" name="$ACTUAL" dataDxfId="41" dataCellStyle="Comma"/>
    <tableColumn id="27" xr3:uid="{00000000-0010-0000-0500-00001B000000}" name="REMAIN_SGP" dataDxfId="40" dataCellStyle="Comma"/>
    <tableColumn id="28" xr3:uid="{00000000-0010-0000-0500-00001C000000}" name="$INFLATE" dataDxfId="39" dataCellStyle="Comma"/>
    <tableColumn id="31" xr3:uid="{00000000-0010-0000-0500-00001F000000}" name="POS RNK" dataDxfId="38" dataCellStyle="Comma"/>
    <tableColumn id="33" xr3:uid="{00000000-0010-0000-0500-000021000000}" name="DRAFTED BY" dataDxfId="3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6000000}" name="MYRANKS_P" displayName="MYRANKS_P" ref="A1:AI956" totalsRowShown="0" dataDxfId="36" tableBorderDxfId="35">
  <autoFilter ref="A1:AI956" xr:uid="{00000000-0009-0000-0100-000005000000}"/>
  <sortState xmlns:xlrd2="http://schemas.microsoft.com/office/spreadsheetml/2017/richdata2" ref="A2:AF956">
    <sortCondition descending="1" ref="W1:W956"/>
  </sortState>
  <tableColumns count="35">
    <tableColumn id="1" xr3:uid="{00000000-0010-0000-0600-000001000000}" name="PLAYERID" dataDxfId="34"/>
    <tableColumn id="2" xr3:uid="{00000000-0010-0000-0600-000002000000}" name="LNAME" dataDxfId="33">
      <calculatedColumnFormula>VLOOKUP(MYRANKS_P[[#This Row],[PLAYERID]],#REF!,COLUMN(#REF!),FALSE)</calculatedColumnFormula>
    </tableColumn>
    <tableColumn id="3" xr3:uid="{00000000-0010-0000-0600-000003000000}" name="FNAME" dataDxfId="32">
      <calculatedColumnFormula>VLOOKUP(MYRANKS_P[[#This Row],[PLAYERID]],#REF!,COLUMN(#REF!),FALSE)</calculatedColumnFormula>
    </tableColumn>
    <tableColumn id="4" xr3:uid="{00000000-0010-0000-0600-000004000000}" name="TEAM" dataDxfId="31">
      <calculatedColumnFormula>VLOOKUP(MYRANKS_P[[#This Row],[PLAYERID]],#REF!,COLUMN(#REF!),FALSE)</calculatedColumnFormula>
    </tableColumn>
    <tableColumn id="8" xr3:uid="{00000000-0010-0000-0600-000008000000}" name="LG" dataDxfId="30">
      <calculatedColumnFormula>VLOOKUP(MYRANKS_P[[#This Row],[PLAYERID]],#REF!,COLUMN(#REF!),FALSE)</calculatedColumnFormula>
    </tableColumn>
    <tableColumn id="5" xr3:uid="{00000000-0010-0000-0600-000005000000}" name="POS" dataDxfId="29">
      <calculatedColumnFormula>VLOOKUP(MYRANKS_P[[#This Row],[PLAYERID]],#REF!,COLUMN(#REF!),FALSE)</calculatedColumnFormula>
    </tableColumn>
    <tableColumn id="6" xr3:uid="{00000000-0010-0000-0600-000006000000}" name="PROJID" dataDxfId="28">
      <calculatedColumnFormula>INDEX(#REF!,MATCH(MYRANKS_P[[#This Row],[PLAYERID]],#REF!,0),VLOOKUP(IDSYSTEM,#REF!,3,FALSE))</calculatedColumnFormula>
    </tableColumn>
    <tableColumn id="7" xr3:uid="{00000000-0010-0000-0600-000007000000}" name="W" dataDxfId="27" dataCellStyle="Comma">
      <calculatedColumnFormula>IF(OR(LEAGUE="Mixed",LEAGUE=MYRANKS_P[[#This Row],[LG]]),IFERROR(INDEX(PITCHCSV[],MATCH(MYRANKS_P[[#This Row],[PROJID]],PITCHCSV[playerid],0),P_WCOL),0),0)</calculatedColumnFormula>
    </tableColumn>
    <tableColumn id="9" xr3:uid="{00000000-0010-0000-0600-000009000000}" name="SV" dataDxfId="26" dataCellStyle="Comma">
      <calculatedColumnFormula>IF(OR(LEAGUE="Mixed",LEAGUE=MYRANKS_P[[#This Row],[LG]]),IFERROR(INDEX(PITCHCSV[],MATCH(MYRANKS_P[[#This Row],[PROJID]],PITCHCSV[playerid],0),P_SVCOL),0),0)</calculatedColumnFormula>
    </tableColumn>
    <tableColumn id="10" xr3:uid="{00000000-0010-0000-0600-00000A000000}" name="IP" dataDxfId="25" dataCellStyle="Comma">
      <calculatedColumnFormula>IF(OR(LEAGUE="Mixed",LEAGUE=MYRANKS_P[[#This Row],[LG]]),IFERROR(INDEX(PITCHCSV[],MATCH(MYRANKS_P[[#This Row],[PROJID]],PITCHCSV[playerid],0),P_IPCOL),0),0)</calculatedColumnFormula>
    </tableColumn>
    <tableColumn id="11" xr3:uid="{00000000-0010-0000-0600-00000B000000}" name="H" dataDxfId="24" dataCellStyle="Comma">
      <calculatedColumnFormula>IF(OR(LEAGUE="Mixed",LEAGUE=MYRANKS_P[[#This Row],[LG]]),IFERROR(INDEX(PITCHCSV[],MATCH(MYRANKS_P[[#This Row],[PROJID]],PITCHCSV[playerid],0),P_HCOL),0),0)</calculatedColumnFormula>
    </tableColumn>
    <tableColumn id="12" xr3:uid="{00000000-0010-0000-0600-00000C000000}" name="ER" dataDxfId="23" dataCellStyle="Comma">
      <calculatedColumnFormula>IF(OR(LEAGUE="Mixed",LEAGUE=MYRANKS_P[[#This Row],[LG]]),IFERROR(INDEX(PITCHCSV[],MATCH(MYRANKS_P[[#This Row],[PROJID]],PITCHCSV[playerid],0),P_ERCOL),0),0)</calculatedColumnFormula>
    </tableColumn>
    <tableColumn id="13" xr3:uid="{00000000-0010-0000-0600-00000D000000}" name="HR" dataDxfId="22" dataCellStyle="Comma">
      <calculatedColumnFormula>IF(OR(LEAGUE="Mixed",LEAGUE=MYRANKS_P[[#This Row],[LG]]),IFERROR(INDEX(PITCHCSV[],MATCH(MYRANKS_P[[#This Row],[PROJID]],PITCHCSV[playerid],0),P_HRCOL),0),0)</calculatedColumnFormula>
    </tableColumn>
    <tableColumn id="14" xr3:uid="{00000000-0010-0000-0600-00000E000000}" name="SO" dataDxfId="21" dataCellStyle="Comma">
      <calculatedColumnFormula>IF(OR(LEAGUE="Mixed",LEAGUE=MYRANKS_P[[#This Row],[LG]]),IFERROR(INDEX(PITCHCSV[],MATCH(MYRANKS_P[[#This Row],[PROJID]],PITCHCSV[playerid],0),P_SOCOL),0),0)</calculatedColumnFormula>
    </tableColumn>
    <tableColumn id="15" xr3:uid="{00000000-0010-0000-0600-00000F000000}" name="BB" dataDxfId="20" dataCellStyle="Comma">
      <calculatedColumnFormula>IF(OR(LEAGUE="Mixed",LEAGUE=MYRANKS_P[[#This Row],[LG]]),IFERROR(INDEX(PITCHCSV[],MATCH(MYRANKS_P[[#This Row],[PROJID]],PITCHCSV[playerid],0),P_BBCOL),0),0)</calculatedColumnFormula>
    </tableColumn>
    <tableColumn id="17" xr3:uid="{00000000-0010-0000-0600-000011000000}" name="ERA" dataDxfId="19" dataCellStyle="Comma">
      <calculatedColumnFormula>IF(OR(LEAGUE="Mixed",LEAGUE=MYRANKS_P[[#This Row],[LG]]),IFERROR(MYRANKS_P[[#This Row],[ER]]*9/MYRANKS_P[[#This Row],[IP]],0),0)</calculatedColumnFormula>
    </tableColumn>
    <tableColumn id="18" xr3:uid="{00000000-0010-0000-0600-000012000000}" name="WHIP" dataDxfId="18" dataCellStyle="Comma">
      <calculatedColumnFormula>IF(OR(LEAGUE="Mixed",LEAGUE=MYRANKS_P[[#This Row],[LG]]),IFERROR((MYRANKS_P[[#This Row],[BB]]+MYRANKS_P[[#This Row],[H]])/MYRANKS_P[[#This Row],[IP]],0),0)</calculatedColumnFormula>
    </tableColumn>
    <tableColumn id="19" xr3:uid="{00000000-0010-0000-0600-000013000000}" name="WSGP" dataDxfId="17" dataCellStyle="Comma">
      <calculatedColumnFormula>MYRANKS_P[[#This Row],[W]]/SGP_W</calculatedColumnFormula>
    </tableColumn>
    <tableColumn id="20" xr3:uid="{00000000-0010-0000-0600-000014000000}" name="SVSGP" dataDxfId="16" dataCellStyle="Comma">
      <calculatedColumnFormula>MYRANKS_P[[#This Row],[SV]]/SGP_SV</calculatedColumnFormula>
    </tableColumn>
    <tableColumn id="21" xr3:uid="{00000000-0010-0000-0600-000015000000}" name="SOSGP" dataDxfId="15" dataCellStyle="Comma">
      <calculatedColumnFormula>MYRANKS_P[[#This Row],[SO]]/SGP_K</calculatedColumnFormula>
    </tableColumn>
    <tableColumn id="22" xr3:uid="{00000000-0010-0000-0600-000016000000}" name="ERASGP" dataDxfId="14" dataCellStyle="Comma">
      <calculatedColumnFormula>((LGAVG_ER*(NUMPITCHERS-1)+MYRANKS_P[[#This Row],[ER]])*9/((LGAVG_IP*(NUMPITCHERS-1)+MYRANKS_P[[#This Row],[IP]]))-LGAVG_ERA)/SGP_ERA</calculatedColumnFormula>
    </tableColumn>
    <tableColumn id="23" xr3:uid="{00000000-0010-0000-0600-000017000000}" name="WHIPSGP" dataDxfId="13" dataCellStyle="Comma">
      <calculatedColumnFormula>((LGAVG_HBB*(NUMPITCHERS-1)+MYRANKS_P[[#This Row],[BB]]+MYRANKS_P[[#This Row],[H]])/(LGAVG_IP*(NUMPITCHERS-1)+MYRANKS_P[[#This Row],[IP]])-LGAVG_WHIP)/SGP_WHIP</calculatedColumnFormula>
    </tableColumn>
    <tableColumn id="24" xr3:uid="{00000000-0010-0000-0600-000018000000}" name="TTLSGP" dataDxfId="12" dataCellStyle="Comma">
      <calculatedColumnFormula>MYRANKS_P[[#This Row],[WSGP]]+MYRANKS_P[[#This Row],[SVSGP]]+MYRANKS_P[[#This Row],[SOSGP]]+MYRANKS_P[[#This Row],[ERASGP]]+MYRANKS_P[[#This Row],[WHIPSGP]]</calculatedColumnFormula>
    </tableColumn>
    <tableColumn id="34" xr3:uid="{00000000-0010-0000-0600-000022000000}" name="RAW_RANK" dataDxfId="11" dataCellStyle="Comma">
      <calculatedColumnFormula>RANK(MYRANKS_P[[#This Row],[TTLSGP]],MYRANKS_P[TTLSGP],0)</calculatedColumnFormula>
    </tableColumn>
    <tableColumn id="35" xr3:uid="{00000000-0010-0000-0600-000023000000}" name="BENCH_TTLSGP" dataDxfId="10" dataCellStyle="Comma">
      <calculatedColumnFormula>IF(MYRANKS_P[[#This Row],[RAW_RANK]]&gt;NUM_P,MYRANKS_P[[#This Row],[TTLSGP]],0)</calculatedColumnFormula>
    </tableColumn>
    <tableColumn id="25" xr3:uid="{00000000-0010-0000-0600-000019000000}" name="BENCH_RANK" dataDxfId="9" dataCellStyle="Comma">
      <calculatedColumnFormula>IF(MYRANKS_P[[#This Row],[BENCH_TTLSGP]]=0,"",RANK(MYRANKS_P[[#This Row],[BENCH_TTLSGP]],MYRANKS_P[BENCH_TTLSGP],0))</calculatedColumnFormula>
    </tableColumn>
    <tableColumn id="33" xr3:uid="{00000000-0010-0000-0600-000021000000}" name="REPLACEMENT" dataDxfId="8" dataCellStyle="Comma">
      <calculatedColumnFormula>IF(MYRANKS_P[[#This Row],[RAW_RANK]]=NUM_P,"X","")</calculatedColumnFormula>
    </tableColumn>
    <tableColumn id="32" xr3:uid="{00000000-0010-0000-0600-000020000000}" name="REPL LVL" dataDxfId="7" dataCellStyle="Comma">
      <calculatedColumnFormula>VLOOKUP(MYRANKS_P[[#This Row],[POS]],#REF!,COLUMN(#REF!),FALSE)</calculatedColumnFormula>
    </tableColumn>
    <tableColumn id="31" xr3:uid="{00000000-0010-0000-0600-00001F000000}" name="SGP OVER REPL" dataDxfId="6" dataCellStyle="Comma">
      <calculatedColumnFormula>MYRANKS_P[[#This Row],[TTLSGP]]-MYRANKS_P[[#This Row],[REPL LVL]]</calculatedColumnFormula>
    </tableColumn>
    <tableColumn id="26" xr3:uid="{00000000-0010-0000-0600-00001A000000}" name="USEFULSGP" dataDxfId="5" dataCellStyle="Comma">
      <calculatedColumnFormula>IF(MYRANKS_P[[#This Row],[RAW_RANK]]&lt;=Total_Pitchers_Drafted,MYRANKS_P[[#This Row],[SGP OVER REPL]],0)</calculatedColumnFormula>
    </tableColumn>
    <tableColumn id="27" xr3:uid="{00000000-0010-0000-0600-00001B000000}" name="$VALUE" dataDxfId="4" dataCellStyle="Currency">
      <calculatedColumnFormula>MYRANKS_P[[#This Row],[SGP OVER REPL]]*Dollar_Value_Per_Pitcher_SGP+1</calculatedColumnFormula>
    </tableColumn>
    <tableColumn id="28" xr3:uid="{00000000-0010-0000-0600-00001C000000}" name="$ACTUAL" dataDxfId="3" dataCellStyle="Comma"/>
    <tableColumn id="29" xr3:uid="{00000000-0010-0000-0600-00001D000000}" name="REMAIN_SGP" dataDxfId="2" dataCellStyle="Comma">
      <calculatedColumnFormula>IF(AND(MYRANKS_P[[#This Row],[BENCH_RANK]]&lt;=Total_Pitchers_Drafted,MYRANKS_P[[#This Row],[$ACTUAL]]=""),MYRANKS_P[[#This Row],[USEFULSGP]],0)</calculatedColumnFormula>
    </tableColumn>
    <tableColumn id="30" xr3:uid="{00000000-0010-0000-0600-00001E000000}" name="$INFLATE" dataDxfId="1" dataCellStyle="Comma">
      <calculatedColumnFormula>IF(MYRANKS_P[[#This Row],[REMAIN_SGP]]=0,0,MYRANKS_P[[#This Row],[REMAIN_SGP]]*Remaining_Dollar_Value_Per_Pitcher_SGP+1)</calculatedColumnFormula>
    </tableColumn>
    <tableColumn id="16" xr3:uid="{00000000-0010-0000-0600-000010000000}" name="TEAM NAME" dataDxfId="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HITCSV" displayName="HITCSV" ref="A1:W962" tableType="queryTable" totalsRowShown="0">
  <autoFilter ref="A1:W962" xr:uid="{00000000-0009-0000-0100-000001000000}"/>
  <sortState xmlns:xlrd2="http://schemas.microsoft.com/office/spreadsheetml/2017/richdata2" ref="A2:W962">
    <sortCondition descending="1" ref="Q1:Q4253"/>
  </sortState>
  <tableColumns count="23">
    <tableColumn id="2" xr3:uid="{00000000-0010-0000-0700-000002000000}" uniqueName="2" name="Team" queryTableFieldId="2"/>
    <tableColumn id="4" xr3:uid="{00000000-0010-0000-0700-000004000000}" uniqueName="4" name="AB" queryTableFieldId="4"/>
    <tableColumn id="5" xr3:uid="{00000000-0010-0000-0700-000005000000}" uniqueName="5" name="H" queryTableFieldId="5"/>
    <tableColumn id="6" xr3:uid="{00000000-0010-0000-0700-000006000000}" uniqueName="6" name="2B" queryTableFieldId="6"/>
    <tableColumn id="7" xr3:uid="{00000000-0010-0000-0700-000007000000}" uniqueName="7" name="3B" queryTableFieldId="7"/>
    <tableColumn id="8" xr3:uid="{00000000-0010-0000-0700-000008000000}" uniqueName="8" name="HR" queryTableFieldId="8"/>
    <tableColumn id="9" xr3:uid="{00000000-0010-0000-0700-000009000000}" uniqueName="9" name="R" queryTableFieldId="9"/>
    <tableColumn id="10" xr3:uid="{00000000-0010-0000-0700-00000A000000}" uniqueName="10" name="RBI" queryTableFieldId="10"/>
    <tableColumn id="11" xr3:uid="{00000000-0010-0000-0700-00000B000000}" uniqueName="11" name="BB" queryTableFieldId="11"/>
    <tableColumn id="12" xr3:uid="{00000000-0010-0000-0700-00000C000000}" uniqueName="12" name="SO" queryTableFieldId="12"/>
    <tableColumn id="14" xr3:uid="{00000000-0010-0000-0700-00000E000000}" uniqueName="14" name="SB" queryTableFieldId="14"/>
    <tableColumn id="15" xr3:uid="{00000000-0010-0000-0700-00000F000000}" uniqueName="15" name="CS" queryTableFieldId="15"/>
    <tableColumn id="17" xr3:uid="{00000000-0010-0000-0700-000011000000}" uniqueName="17" name="AVG" queryTableFieldId="17"/>
    <tableColumn id="30" xr3:uid="{00000000-0010-0000-0700-00001E000000}" uniqueName="30" name="playerid" queryTableFieldId="30"/>
    <tableColumn id="1" xr3:uid="{00000000-0010-0000-0700-000001000000}" uniqueName="1" name="Name" queryTableFieldId="38"/>
    <tableColumn id="3" xr3:uid="{00000000-0010-0000-0700-000003000000}" uniqueName="3" name="G" queryTableFieldId="39"/>
    <tableColumn id="16" xr3:uid="{00000000-0010-0000-0700-000010000000}" uniqueName="16" name="PA" queryTableFieldId="40"/>
    <tableColumn id="13" xr3:uid="{00000000-0010-0000-0700-00000D000000}" uniqueName="13" name="HBP" queryTableFieldId="55"/>
    <tableColumn id="18" xr3:uid="{00000000-0010-0000-0700-000012000000}" uniqueName="18" name="1B" queryTableFieldId="65"/>
    <tableColumn id="19" xr3:uid="{00000000-0010-0000-0700-000013000000}" uniqueName="19" name="IBB" queryTableFieldId="66"/>
    <tableColumn id="20" xr3:uid="{00000000-0010-0000-0700-000014000000}" uniqueName="20" name="SF" queryTableFieldId="67"/>
    <tableColumn id="21" xr3:uid="{00000000-0010-0000-0700-000015000000}" uniqueName="21" name="SH" queryTableFieldId="68"/>
    <tableColumn id="22" xr3:uid="{00000000-0010-0000-0700-000016000000}" uniqueName="22" name="GDP" queryTableFieldId="6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PITCHCSV" displayName="PITCHCSV" ref="A1:Y756" tableType="queryTable" totalsRowShown="0">
  <autoFilter ref="A1:Y756" xr:uid="{00000000-0009-0000-0100-000004000000}"/>
  <sortState xmlns:xlrd2="http://schemas.microsoft.com/office/spreadsheetml/2017/richdata2" ref="A2:Y756">
    <sortCondition descending="1" ref="I1:I4738"/>
  </sortState>
  <tableColumns count="25">
    <tableColumn id="1" xr3:uid="{00000000-0010-0000-0800-000001000000}" uniqueName="1" name="Name" queryTableFieldId="1"/>
    <tableColumn id="2" xr3:uid="{00000000-0010-0000-0800-000002000000}" uniqueName="2" name="Team" queryTableFieldId="2"/>
    <tableColumn id="3" xr3:uid="{00000000-0010-0000-0800-000003000000}" uniqueName="3" name="W" queryTableFieldId="3"/>
    <tableColumn id="4" xr3:uid="{00000000-0010-0000-0800-000004000000}" uniqueName="4" name="L" queryTableFieldId="4"/>
    <tableColumn id="5" xr3:uid="{00000000-0010-0000-0800-000005000000}" uniqueName="5" name="ERA" queryTableFieldId="5"/>
    <tableColumn id="6" xr3:uid="{00000000-0010-0000-0800-000006000000}" uniqueName="6" name="GS" queryTableFieldId="6"/>
    <tableColumn id="7" xr3:uid="{00000000-0010-0000-0800-000007000000}" uniqueName="7" name="G" queryTableFieldId="7"/>
    <tableColumn id="8" xr3:uid="{00000000-0010-0000-0800-000008000000}" uniqueName="8" name="SV" queryTableFieldId="8"/>
    <tableColumn id="9" xr3:uid="{00000000-0010-0000-0800-000009000000}" uniqueName="9" name="IP" queryTableFieldId="9"/>
    <tableColumn id="10" xr3:uid="{00000000-0010-0000-0800-00000A000000}" uniqueName="10" name="H" queryTableFieldId="10"/>
    <tableColumn id="11" xr3:uid="{00000000-0010-0000-0800-00000B000000}" uniqueName="11" name="ER" queryTableFieldId="11"/>
    <tableColumn id="12" xr3:uid="{00000000-0010-0000-0800-00000C000000}" uniqueName="12" name="HR" queryTableFieldId="12"/>
    <tableColumn id="13" xr3:uid="{00000000-0010-0000-0800-00000D000000}" uniqueName="13" name="SO" queryTableFieldId="13"/>
    <tableColumn id="14" xr3:uid="{00000000-0010-0000-0800-00000E000000}" uniqueName="14" name="BB" queryTableFieldId="14"/>
    <tableColumn id="21" xr3:uid="{00000000-0010-0000-0800-000015000000}" uniqueName="21" name="playerid" queryTableFieldId="21"/>
    <tableColumn id="15" xr3:uid="{00000000-0010-0000-0800-00000F000000}" uniqueName="15" name="CG" queryTableFieldId="25"/>
    <tableColumn id="16" xr3:uid="{00000000-0010-0000-0800-000010000000}" uniqueName="16" name="ShO" queryTableFieldId="26"/>
    <tableColumn id="17" xr3:uid="{00000000-0010-0000-0800-000011000000}" uniqueName="17" name="HLD" queryTableFieldId="27"/>
    <tableColumn id="18" xr3:uid="{00000000-0010-0000-0800-000012000000}" uniqueName="18" name="BS" queryTableFieldId="28"/>
    <tableColumn id="19" xr3:uid="{00000000-0010-0000-0800-000013000000}" uniqueName="19" name="TBF" queryTableFieldId="29"/>
    <tableColumn id="20" xr3:uid="{00000000-0010-0000-0800-000014000000}" uniqueName="20" name="R" queryTableFieldId="30"/>
    <tableColumn id="22" xr3:uid="{00000000-0010-0000-0800-000016000000}" uniqueName="22" name="IBB" queryTableFieldId="31"/>
    <tableColumn id="23" xr3:uid="{00000000-0010-0000-0800-000017000000}" uniqueName="23" name="HBP" queryTableFieldId="32"/>
    <tableColumn id="24" xr3:uid="{00000000-0010-0000-0800-000018000000}" uniqueName="24" name="WP" queryTableFieldId="33"/>
    <tableColumn id="25" xr3:uid="{00000000-0010-0000-0800-000019000000}" uniqueName="25" name="BK" queryTableFieldId="3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G1031"/>
  <sheetViews>
    <sheetView tabSelected="1" zoomScale="80" zoomScaleNormal="80" workbookViewId="0">
      <pane xSplit="7" ySplit="1" topLeftCell="H2" activePane="bottomRight" state="frozen"/>
      <selection pane="topRight" activeCell="H1" sqref="H1"/>
      <selection pane="bottomLeft" activeCell="A6" sqref="A6"/>
      <selection pane="bottomRight" activeCell="D5" sqref="D5"/>
    </sheetView>
  </sheetViews>
  <sheetFormatPr defaultColWidth="9.140625" defaultRowHeight="15" x14ac:dyDescent="0.25"/>
  <cols>
    <col min="1" max="1" width="11.42578125" style="1" customWidth="1"/>
    <col min="2" max="3" width="9.140625" style="1" customWidth="1"/>
    <col min="4" max="4" width="21" style="1" bestFit="1" customWidth="1"/>
    <col min="5" max="5" width="9.140625" style="1"/>
    <col min="6" max="6" width="7.85546875" style="1" customWidth="1"/>
    <col min="7" max="7" width="7" style="1" customWidth="1"/>
    <col min="8" max="16" width="9.140625" style="112" customWidth="1"/>
    <col min="17" max="17" width="9.140625" style="5" customWidth="1"/>
    <col min="18" max="18" width="8.28515625" style="13" customWidth="1"/>
    <col min="19" max="19" width="10.28515625" style="13" hidden="1" customWidth="1"/>
    <col min="20" max="20" width="9" style="13" hidden="1" customWidth="1"/>
    <col min="21" max="21" width="8.5703125" style="13" hidden="1" customWidth="1"/>
    <col min="22" max="22" width="13" style="13" hidden="1" customWidth="1"/>
    <col min="23" max="35" width="11.5703125" style="13" hidden="1" customWidth="1"/>
    <col min="36" max="36" width="11.5703125" style="112" hidden="1" customWidth="1"/>
    <col min="37" max="43" width="11.5703125" style="13" hidden="1" customWidth="1"/>
    <col min="44" max="46" width="0" hidden="1" customWidth="1"/>
    <col min="47" max="47" width="0" style="152" hidden="1" customWidth="1"/>
    <col min="48" max="49" width="11.5703125" style="13" hidden="1" customWidth="1"/>
    <col min="50" max="50" width="18.28515625" style="16" hidden="1" customWidth="1"/>
    <col min="51" max="53" width="14.5703125" style="1" hidden="1" customWidth="1"/>
    <col min="54" max="54" width="14.85546875" style="60" customWidth="1"/>
    <col min="55" max="55" width="12" style="1" hidden="1" customWidth="1"/>
    <col min="56" max="56" width="16.7109375" style="1" hidden="1" customWidth="1"/>
    <col min="57" max="57" width="15.28515625" style="1" hidden="1" customWidth="1"/>
    <col min="58" max="58" width="9.140625" style="1" hidden="1" customWidth="1"/>
    <col min="59" max="59" width="0" style="1" hidden="1" customWidth="1"/>
    <col min="60" max="60" width="15.5703125" style="1" bestFit="1" customWidth="1"/>
    <col min="61" max="16384" width="9.140625" style="1"/>
  </cols>
  <sheetData>
    <row r="1" spans="1:59" x14ac:dyDescent="0.25">
      <c r="A1" s="1" t="s">
        <v>2163</v>
      </c>
      <c r="B1" s="1" t="s">
        <v>2164</v>
      </c>
      <c r="C1" s="1" t="s">
        <v>2165</v>
      </c>
      <c r="D1" s="1" t="s">
        <v>6433</v>
      </c>
      <c r="E1" s="1" t="s">
        <v>996</v>
      </c>
      <c r="F1" s="1" t="s">
        <v>2260</v>
      </c>
      <c r="G1" s="1" t="s">
        <v>997</v>
      </c>
      <c r="H1" s="1" t="s">
        <v>6687</v>
      </c>
      <c r="I1" s="112" t="s">
        <v>660</v>
      </c>
      <c r="J1" s="112" t="s">
        <v>659</v>
      </c>
      <c r="K1" s="112" t="s">
        <v>658</v>
      </c>
      <c r="L1" s="112" t="s">
        <v>655</v>
      </c>
      <c r="M1" s="112" t="s">
        <v>654</v>
      </c>
      <c r="N1" s="112" t="s">
        <v>653</v>
      </c>
      <c r="O1" s="112" t="s">
        <v>652</v>
      </c>
      <c r="P1" s="112" t="s">
        <v>651</v>
      </c>
      <c r="Q1" s="112" t="s">
        <v>649</v>
      </c>
      <c r="R1" s="5" t="s">
        <v>647</v>
      </c>
      <c r="S1" s="13" t="s">
        <v>2167</v>
      </c>
      <c r="T1" s="13" t="s">
        <v>2168</v>
      </c>
      <c r="U1" s="13" t="s">
        <v>2169</v>
      </c>
      <c r="V1" s="13" t="s">
        <v>2170</v>
      </c>
      <c r="W1" s="13" t="s">
        <v>2171</v>
      </c>
      <c r="X1" s="13" t="s">
        <v>2177</v>
      </c>
      <c r="Y1" s="13" t="s">
        <v>6411</v>
      </c>
      <c r="Z1" s="13" t="s">
        <v>6412</v>
      </c>
      <c r="AA1" s="13" t="s">
        <v>6413</v>
      </c>
      <c r="AB1" s="13" t="s">
        <v>6414</v>
      </c>
      <c r="AC1" s="13" t="s">
        <v>6415</v>
      </c>
      <c r="AD1" s="13" t="s">
        <v>6416</v>
      </c>
      <c r="AE1" s="13" t="s">
        <v>6417</v>
      </c>
      <c r="AF1" s="13" t="s">
        <v>6418</v>
      </c>
      <c r="AG1" s="13" t="s">
        <v>6419</v>
      </c>
      <c r="AH1" s="13" t="s">
        <v>6420</v>
      </c>
      <c r="AI1" s="13" t="s">
        <v>6421</v>
      </c>
      <c r="AJ1" s="112" t="s">
        <v>6422</v>
      </c>
      <c r="AK1" s="13" t="s">
        <v>6423</v>
      </c>
      <c r="AL1" s="13" t="s">
        <v>6424</v>
      </c>
      <c r="AM1" s="13" t="s">
        <v>6425</v>
      </c>
      <c r="AN1" s="13" t="s">
        <v>6426</v>
      </c>
      <c r="AO1" s="13" t="s">
        <v>6427</v>
      </c>
      <c r="AP1" s="13" t="s">
        <v>6429</v>
      </c>
      <c r="AQ1" s="13" t="s">
        <v>6428</v>
      </c>
      <c r="AR1" s="13" t="s">
        <v>6430</v>
      </c>
      <c r="AS1" s="13" t="s">
        <v>6431</v>
      </c>
      <c r="AT1" s="13" t="s">
        <v>6432</v>
      </c>
      <c r="AU1" s="13" t="s">
        <v>6434</v>
      </c>
      <c r="AV1" s="13" t="s">
        <v>2474</v>
      </c>
      <c r="AW1" s="13" t="s">
        <v>2475</v>
      </c>
      <c r="AX1" s="16" t="s">
        <v>2178</v>
      </c>
      <c r="AY1" s="1" t="s">
        <v>2179</v>
      </c>
      <c r="AZ1" s="1" t="s">
        <v>6435</v>
      </c>
      <c r="BA1" s="1" t="s">
        <v>6436</v>
      </c>
      <c r="BB1" s="61" t="s">
        <v>2180</v>
      </c>
      <c r="BC1" s="1" t="s">
        <v>2182</v>
      </c>
      <c r="BD1" s="1" t="s">
        <v>2181</v>
      </c>
      <c r="BE1" s="18" t="s">
        <v>2183</v>
      </c>
      <c r="BF1" s="1" t="s">
        <v>2479</v>
      </c>
      <c r="BG1" s="1" t="s">
        <v>5605</v>
      </c>
    </row>
    <row r="2" spans="1:59" x14ac:dyDescent="0.25">
      <c r="A2" s="79" t="s">
        <v>1120</v>
      </c>
      <c r="B2" s="2" t="s">
        <v>2652</v>
      </c>
      <c r="C2" s="3" t="s">
        <v>2653</v>
      </c>
      <c r="D2" s="3" t="s">
        <v>462</v>
      </c>
      <c r="E2" s="3" t="s">
        <v>1099</v>
      </c>
      <c r="F2" s="4" t="s">
        <v>3755</v>
      </c>
      <c r="G2" s="3" t="s">
        <v>1004</v>
      </c>
      <c r="H2" s="41" t="s">
        <v>4948</v>
      </c>
      <c r="I2" s="113">
        <v>725</v>
      </c>
      <c r="J2" s="113">
        <v>644</v>
      </c>
      <c r="K2" s="113">
        <v>213</v>
      </c>
      <c r="L2" s="113">
        <v>37</v>
      </c>
      <c r="M2" s="113">
        <v>137</v>
      </c>
      <c r="N2" s="113">
        <v>104</v>
      </c>
      <c r="O2" s="113">
        <v>65</v>
      </c>
      <c r="P2" s="113">
        <v>135</v>
      </c>
      <c r="Q2" s="113">
        <v>14</v>
      </c>
      <c r="R2" s="6">
        <v>0.33074534161490682</v>
      </c>
      <c r="S2" s="14">
        <v>142.55983350676379</v>
      </c>
      <c r="T2" s="14">
        <v>96.354166666666671</v>
      </c>
      <c r="U2" s="14">
        <v>104</v>
      </c>
      <c r="V2" s="14">
        <v>37.135278514588862</v>
      </c>
      <c r="W2" s="84">
        <v>64.749269307869582</v>
      </c>
      <c r="X2" s="14">
        <v>444.79854799588884</v>
      </c>
      <c r="Y2" s="14">
        <v>0</v>
      </c>
      <c r="Z2" s="14">
        <v>0</v>
      </c>
      <c r="AA2" s="14">
        <v>0</v>
      </c>
      <c r="AB2" s="14">
        <v>0</v>
      </c>
      <c r="AC2" s="14">
        <v>0</v>
      </c>
      <c r="AD2" s="14">
        <v>444.79854799588884</v>
      </c>
      <c r="AE2" s="14">
        <v>0</v>
      </c>
      <c r="AF2" s="14">
        <v>0</v>
      </c>
      <c r="AG2" s="14">
        <v>0</v>
      </c>
      <c r="AH2" s="14">
        <v>0</v>
      </c>
      <c r="AI2" s="14">
        <v>0</v>
      </c>
      <c r="AJ2" s="113" t="s">
        <v>7128</v>
      </c>
      <c r="AK2" s="113" t="s">
        <v>7128</v>
      </c>
      <c r="AL2" s="113" t="s">
        <v>7128</v>
      </c>
      <c r="AM2" s="113" t="s">
        <v>7128</v>
      </c>
      <c r="AN2" s="113" t="s">
        <v>7128</v>
      </c>
      <c r="AO2" s="113">
        <v>1</v>
      </c>
      <c r="AP2" s="113" t="s">
        <v>7128</v>
      </c>
      <c r="AQ2" s="113" t="s">
        <v>7128</v>
      </c>
      <c r="AR2" s="113" t="s">
        <v>7128</v>
      </c>
      <c r="AS2" s="113" t="s">
        <v>7128</v>
      </c>
      <c r="AT2" s="113" t="s">
        <v>7128</v>
      </c>
      <c r="AU2" s="149" t="s">
        <v>7128</v>
      </c>
      <c r="AV2" s="14">
        <v>157.41716867537716</v>
      </c>
      <c r="AW2" s="14">
        <v>287.38137932051166</v>
      </c>
      <c r="AX2" s="17">
        <v>1</v>
      </c>
      <c r="AY2" s="15">
        <v>287.38137932051166</v>
      </c>
      <c r="AZ2" s="15">
        <v>1.4102366887435949</v>
      </c>
      <c r="BA2" s="15">
        <v>285.97114263176809</v>
      </c>
      <c r="BB2" s="63">
        <v>41.222601789967975</v>
      </c>
      <c r="BC2" s="26"/>
      <c r="BD2" s="15">
        <v>287.38137932051166</v>
      </c>
      <c r="BE2" s="26">
        <v>40.732226311465411</v>
      </c>
      <c r="BF2" s="26" t="s">
        <v>7129</v>
      </c>
      <c r="BG2" s="84"/>
    </row>
    <row r="3" spans="1:59" x14ac:dyDescent="0.25">
      <c r="A3" s="110" t="s">
        <v>2020</v>
      </c>
      <c r="B3" s="82" t="s">
        <v>2597</v>
      </c>
      <c r="C3" s="83" t="s">
        <v>2598</v>
      </c>
      <c r="D3" s="83" t="s">
        <v>646</v>
      </c>
      <c r="E3" s="83" t="s">
        <v>1028</v>
      </c>
      <c r="F3" s="4" t="s">
        <v>3755</v>
      </c>
      <c r="G3" s="83" t="s">
        <v>1004</v>
      </c>
      <c r="H3" s="41" t="s">
        <v>4983</v>
      </c>
      <c r="I3" s="113">
        <v>692</v>
      </c>
      <c r="J3" s="113">
        <v>597</v>
      </c>
      <c r="K3" s="113">
        <v>168</v>
      </c>
      <c r="L3" s="113">
        <v>59</v>
      </c>
      <c r="M3" s="113">
        <v>123</v>
      </c>
      <c r="N3" s="113">
        <v>132</v>
      </c>
      <c r="O3" s="113">
        <v>85</v>
      </c>
      <c r="P3" s="113">
        <v>163</v>
      </c>
      <c r="Q3" s="113">
        <v>2</v>
      </c>
      <c r="R3" s="85">
        <v>0.28140703517587939</v>
      </c>
      <c r="S3" s="84">
        <v>127.9916753381894</v>
      </c>
      <c r="T3" s="84">
        <v>153.64583333333334</v>
      </c>
      <c r="U3" s="84">
        <v>132</v>
      </c>
      <c r="V3" s="84">
        <v>5.3050397877984086</v>
      </c>
      <c r="W3" s="84">
        <v>15.189600468225162</v>
      </c>
      <c r="X3" s="103">
        <v>434.13214892754627</v>
      </c>
      <c r="Y3" s="103">
        <v>0</v>
      </c>
      <c r="Z3" s="103">
        <v>0</v>
      </c>
      <c r="AA3" s="103">
        <v>0</v>
      </c>
      <c r="AB3" s="103">
        <v>0</v>
      </c>
      <c r="AC3" s="103">
        <v>0</v>
      </c>
      <c r="AD3" s="103">
        <v>434.13214892754627</v>
      </c>
      <c r="AE3" s="103">
        <v>0</v>
      </c>
      <c r="AF3" s="103">
        <v>0</v>
      </c>
      <c r="AG3" s="103">
        <v>0</v>
      </c>
      <c r="AH3" s="103">
        <v>0</v>
      </c>
      <c r="AI3" s="103">
        <v>0</v>
      </c>
      <c r="AJ3" s="124" t="s">
        <v>7128</v>
      </c>
      <c r="AK3" s="113" t="s">
        <v>7128</v>
      </c>
      <c r="AL3" s="113" t="s">
        <v>7128</v>
      </c>
      <c r="AM3" s="113" t="s">
        <v>7128</v>
      </c>
      <c r="AN3" s="113" t="s">
        <v>7128</v>
      </c>
      <c r="AO3" s="113">
        <v>2</v>
      </c>
      <c r="AP3" s="113" t="s">
        <v>7128</v>
      </c>
      <c r="AQ3" s="113" t="s">
        <v>7128</v>
      </c>
      <c r="AR3" s="113" t="s">
        <v>7128</v>
      </c>
      <c r="AS3" s="113" t="s">
        <v>7128</v>
      </c>
      <c r="AT3" s="113" t="s">
        <v>7128</v>
      </c>
      <c r="AU3" s="149" t="s">
        <v>7128</v>
      </c>
      <c r="AV3" s="84">
        <v>157.41716867537716</v>
      </c>
      <c r="AW3" s="14">
        <v>276.71498025216908</v>
      </c>
      <c r="AX3" s="17">
        <v>2</v>
      </c>
      <c r="AY3" s="84">
        <v>276.71498025216908</v>
      </c>
      <c r="AZ3" s="84">
        <v>1.4102366887435949</v>
      </c>
      <c r="BA3" s="84">
        <v>275.30474356342552</v>
      </c>
      <c r="BB3" s="104">
        <v>39.722344392279183</v>
      </c>
      <c r="BC3" s="84"/>
      <c r="BD3" s="84">
        <v>276.71498025216908</v>
      </c>
      <c r="BE3" s="84">
        <v>39.257531664533765</v>
      </c>
      <c r="BF3" s="84" t="s">
        <v>7130</v>
      </c>
      <c r="BG3" s="84"/>
    </row>
    <row r="4" spans="1:59" x14ac:dyDescent="0.25">
      <c r="A4" s="79" t="s">
        <v>3817</v>
      </c>
      <c r="B4" s="2" t="s">
        <v>3819</v>
      </c>
      <c r="C4" s="3" t="s">
        <v>2586</v>
      </c>
      <c r="D4" s="3" t="s">
        <v>3818</v>
      </c>
      <c r="E4" s="3" t="s">
        <v>999</v>
      </c>
      <c r="F4" s="4" t="s">
        <v>2510</v>
      </c>
      <c r="G4" s="3" t="s">
        <v>1004</v>
      </c>
      <c r="H4" s="41" t="s">
        <v>5907</v>
      </c>
      <c r="I4" s="113">
        <v>678</v>
      </c>
      <c r="J4" s="113">
        <v>542</v>
      </c>
      <c r="K4" s="113">
        <v>154</v>
      </c>
      <c r="L4" s="113">
        <v>52</v>
      </c>
      <c r="M4" s="113">
        <v>128</v>
      </c>
      <c r="N4" s="113">
        <v>114</v>
      </c>
      <c r="O4" s="113">
        <v>127</v>
      </c>
      <c r="P4" s="113">
        <v>208</v>
      </c>
      <c r="Q4" s="113">
        <v>9</v>
      </c>
      <c r="R4" s="6">
        <v>0.28413284132841327</v>
      </c>
      <c r="S4" s="14">
        <v>133.19458896982312</v>
      </c>
      <c r="T4" s="14">
        <v>135.41666666666666</v>
      </c>
      <c r="U4" s="14">
        <v>114</v>
      </c>
      <c r="V4" s="14">
        <v>23.872679045092838</v>
      </c>
      <c r="W4" s="84">
        <v>16.369449488600072</v>
      </c>
      <c r="X4" s="14">
        <v>422.85338417018266</v>
      </c>
      <c r="Y4" s="14">
        <v>0</v>
      </c>
      <c r="Z4" s="14">
        <v>0</v>
      </c>
      <c r="AA4" s="14">
        <v>0</v>
      </c>
      <c r="AB4" s="14">
        <v>0</v>
      </c>
      <c r="AC4" s="14">
        <v>0</v>
      </c>
      <c r="AD4" s="14">
        <v>422.85338417018266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13" t="s">
        <v>7128</v>
      </c>
      <c r="AK4" s="113" t="s">
        <v>7128</v>
      </c>
      <c r="AL4" s="113" t="s">
        <v>7128</v>
      </c>
      <c r="AM4" s="113" t="s">
        <v>7128</v>
      </c>
      <c r="AN4" s="113" t="s">
        <v>7128</v>
      </c>
      <c r="AO4" s="113">
        <v>3</v>
      </c>
      <c r="AP4" s="113" t="s">
        <v>7128</v>
      </c>
      <c r="AQ4" s="113" t="s">
        <v>7128</v>
      </c>
      <c r="AR4" s="113" t="s">
        <v>7128</v>
      </c>
      <c r="AS4" s="113" t="s">
        <v>7128</v>
      </c>
      <c r="AT4" s="113" t="s">
        <v>7128</v>
      </c>
      <c r="AU4" s="149" t="s">
        <v>7128</v>
      </c>
      <c r="AV4" s="14">
        <v>157.41716867537716</v>
      </c>
      <c r="AW4" s="14">
        <v>265.43621549480554</v>
      </c>
      <c r="AX4" s="17">
        <v>3</v>
      </c>
      <c r="AY4" s="15">
        <v>265.43621549480554</v>
      </c>
      <c r="AZ4" s="15">
        <v>1.4102366887435949</v>
      </c>
      <c r="BA4" s="15">
        <v>264.02597880606197</v>
      </c>
      <c r="BB4" s="63">
        <v>38.135956131760466</v>
      </c>
      <c r="BC4" s="26"/>
      <c r="BD4" s="15">
        <v>265.43621549480554</v>
      </c>
      <c r="BE4" s="26">
        <v>37.698173730791105</v>
      </c>
      <c r="BF4" s="26" t="s">
        <v>7131</v>
      </c>
      <c r="BG4" s="84"/>
    </row>
    <row r="5" spans="1:59" ht="15" customHeight="1" x14ac:dyDescent="0.25">
      <c r="A5" s="79" t="s">
        <v>1026</v>
      </c>
      <c r="B5" s="2" t="s">
        <v>2534</v>
      </c>
      <c r="C5" s="3" t="s">
        <v>2535</v>
      </c>
      <c r="D5" s="3" t="s">
        <v>483</v>
      </c>
      <c r="E5" s="3" t="s">
        <v>1001</v>
      </c>
      <c r="F5" s="4" t="s">
        <v>2510</v>
      </c>
      <c r="G5" s="3" t="s">
        <v>657</v>
      </c>
      <c r="H5" s="41" t="s">
        <v>5074</v>
      </c>
      <c r="I5" s="113">
        <v>662</v>
      </c>
      <c r="J5" s="113">
        <v>590</v>
      </c>
      <c r="K5" s="113">
        <v>204</v>
      </c>
      <c r="L5" s="113">
        <v>24</v>
      </c>
      <c r="M5" s="113">
        <v>112</v>
      </c>
      <c r="N5" s="113">
        <v>81</v>
      </c>
      <c r="O5" s="113">
        <v>58</v>
      </c>
      <c r="P5" s="113">
        <v>84</v>
      </c>
      <c r="Q5" s="113">
        <v>32</v>
      </c>
      <c r="R5" s="6">
        <v>0.34576271186440677</v>
      </c>
      <c r="S5" s="14">
        <v>116.54526534859522</v>
      </c>
      <c r="T5" s="14">
        <v>62.5</v>
      </c>
      <c r="U5" s="14">
        <v>81</v>
      </c>
      <c r="V5" s="14">
        <v>84.880636604774537</v>
      </c>
      <c r="W5" s="84">
        <v>73.587407304626709</v>
      </c>
      <c r="X5" s="14">
        <v>418.51330925799641</v>
      </c>
      <c r="Y5" s="14">
        <v>0</v>
      </c>
      <c r="Z5" s="14">
        <v>0</v>
      </c>
      <c r="AA5" s="14">
        <v>418.51330925799641</v>
      </c>
      <c r="AB5" s="14">
        <v>0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13" t="s">
        <v>7128</v>
      </c>
      <c r="AK5" s="113" t="s">
        <v>7128</v>
      </c>
      <c r="AL5" s="113">
        <v>1</v>
      </c>
      <c r="AM5" s="113" t="s">
        <v>7128</v>
      </c>
      <c r="AN5" s="113" t="s">
        <v>7128</v>
      </c>
      <c r="AO5" s="113" t="s">
        <v>7128</v>
      </c>
      <c r="AP5" s="113" t="s">
        <v>7128</v>
      </c>
      <c r="AQ5" s="113" t="s">
        <v>7128</v>
      </c>
      <c r="AR5" s="113" t="s">
        <v>7128</v>
      </c>
      <c r="AS5" s="113" t="s">
        <v>7128</v>
      </c>
      <c r="AT5" s="113" t="s">
        <v>7128</v>
      </c>
      <c r="AU5" s="149" t="s">
        <v>7128</v>
      </c>
      <c r="AV5" s="14">
        <v>157.46821407201281</v>
      </c>
      <c r="AW5" s="14">
        <v>261.0450951859836</v>
      </c>
      <c r="AX5" s="17">
        <v>4</v>
      </c>
      <c r="AY5" s="15">
        <v>261.0450951859836</v>
      </c>
      <c r="AZ5" s="15">
        <v>1.4102366887435949</v>
      </c>
      <c r="BA5" s="15">
        <v>259.63485849723997</v>
      </c>
      <c r="BB5" s="63">
        <v>37.51833338154816</v>
      </c>
      <c r="BC5" s="26"/>
      <c r="BD5" s="15">
        <v>261.0450951859836</v>
      </c>
      <c r="BE5" s="26">
        <v>37.091074599025845</v>
      </c>
      <c r="BF5" s="26" t="s">
        <v>7132</v>
      </c>
      <c r="BG5" s="84"/>
    </row>
    <row r="6" spans="1:59" x14ac:dyDescent="0.25">
      <c r="A6" s="79" t="s">
        <v>1412</v>
      </c>
      <c r="B6" s="2" t="s">
        <v>2555</v>
      </c>
      <c r="C6" s="3" t="s">
        <v>2556</v>
      </c>
      <c r="D6" s="3" t="s">
        <v>597</v>
      </c>
      <c r="E6" s="3" t="s">
        <v>1103</v>
      </c>
      <c r="F6" s="4" t="s">
        <v>3755</v>
      </c>
      <c r="G6" s="3" t="s">
        <v>1015</v>
      </c>
      <c r="H6" s="41" t="s">
        <v>4962</v>
      </c>
      <c r="I6" s="113">
        <v>665</v>
      </c>
      <c r="J6" s="113">
        <v>558</v>
      </c>
      <c r="K6" s="113">
        <v>166</v>
      </c>
      <c r="L6" s="113">
        <v>36</v>
      </c>
      <c r="M6" s="113">
        <v>117</v>
      </c>
      <c r="N6" s="113">
        <v>120</v>
      </c>
      <c r="O6" s="113">
        <v>94</v>
      </c>
      <c r="P6" s="113">
        <v>147</v>
      </c>
      <c r="Q6" s="113">
        <v>18</v>
      </c>
      <c r="R6" s="6">
        <v>0.29749103942652327</v>
      </c>
      <c r="S6" s="14">
        <v>121.74817898022893</v>
      </c>
      <c r="T6" s="14">
        <v>93.75</v>
      </c>
      <c r="U6" s="14">
        <v>120</v>
      </c>
      <c r="V6" s="14">
        <v>47.745358090185675</v>
      </c>
      <c r="W6" s="84">
        <v>28.300425861401319</v>
      </c>
      <c r="X6" s="14">
        <v>411.54396293181594</v>
      </c>
      <c r="Y6" s="14">
        <v>0</v>
      </c>
      <c r="Z6" s="14">
        <v>411.54396293181594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13" t="s">
        <v>7128</v>
      </c>
      <c r="AK6" s="113">
        <v>1</v>
      </c>
      <c r="AL6" s="113" t="s">
        <v>7128</v>
      </c>
      <c r="AM6" s="113" t="s">
        <v>7128</v>
      </c>
      <c r="AN6" s="113" t="s">
        <v>7128</v>
      </c>
      <c r="AO6" s="113" t="s">
        <v>7128</v>
      </c>
      <c r="AP6" s="113" t="s">
        <v>7128</v>
      </c>
      <c r="AQ6" s="113" t="s">
        <v>7128</v>
      </c>
      <c r="AR6" s="113" t="s">
        <v>7128</v>
      </c>
      <c r="AS6" s="113" t="s">
        <v>7128</v>
      </c>
      <c r="AT6" s="113" t="s">
        <v>7128</v>
      </c>
      <c r="AU6" s="149" t="s">
        <v>7128</v>
      </c>
      <c r="AV6" s="14">
        <v>157.52538612333203</v>
      </c>
      <c r="AW6" s="14">
        <v>254.01857680848391</v>
      </c>
      <c r="AX6" s="17">
        <v>5</v>
      </c>
      <c r="AY6" s="15">
        <v>254.01857680848391</v>
      </c>
      <c r="AZ6" s="15">
        <v>1.4102366887435949</v>
      </c>
      <c r="BA6" s="15">
        <v>252.60834011974032</v>
      </c>
      <c r="BB6" s="63">
        <v>36.530034883779862</v>
      </c>
      <c r="BC6" s="26"/>
      <c r="BD6" s="15">
        <v>254.01857680848391</v>
      </c>
      <c r="BE6" s="26">
        <v>36.119615630401704</v>
      </c>
      <c r="BF6" s="26" t="s">
        <v>7133</v>
      </c>
      <c r="BG6" s="84"/>
    </row>
    <row r="7" spans="1:59" x14ac:dyDescent="0.25">
      <c r="A7" s="110" t="s">
        <v>1047</v>
      </c>
      <c r="B7" s="2" t="s">
        <v>2664</v>
      </c>
      <c r="C7" s="3" t="s">
        <v>2665</v>
      </c>
      <c r="D7" s="3" t="s">
        <v>502</v>
      </c>
      <c r="E7" s="3" t="s">
        <v>1099</v>
      </c>
      <c r="F7" s="105" t="s">
        <v>3755</v>
      </c>
      <c r="G7" s="3" t="s">
        <v>656</v>
      </c>
      <c r="H7" s="41" t="s">
        <v>4532</v>
      </c>
      <c r="I7" s="126">
        <v>680</v>
      </c>
      <c r="J7" s="126">
        <v>606</v>
      </c>
      <c r="K7" s="126">
        <v>187</v>
      </c>
      <c r="L7" s="126">
        <v>37</v>
      </c>
      <c r="M7" s="126">
        <v>100</v>
      </c>
      <c r="N7" s="126">
        <v>130</v>
      </c>
      <c r="O7" s="126">
        <v>62</v>
      </c>
      <c r="P7" s="126">
        <v>106</v>
      </c>
      <c r="Q7" s="126">
        <v>3</v>
      </c>
      <c r="R7" s="106">
        <v>0.3085808580858086</v>
      </c>
      <c r="S7" s="107">
        <v>104.0582726326743</v>
      </c>
      <c r="T7" s="107">
        <v>96.354166666666671</v>
      </c>
      <c r="U7" s="107">
        <v>130</v>
      </c>
      <c r="V7" s="107">
        <v>7.9575596816976129</v>
      </c>
      <c r="W7" s="107">
        <v>40.701770578553209</v>
      </c>
      <c r="X7" s="108">
        <v>379.07176955959176</v>
      </c>
      <c r="Y7" s="107">
        <v>0</v>
      </c>
      <c r="Z7" s="107">
        <v>0</v>
      </c>
      <c r="AA7" s="107">
        <v>0</v>
      </c>
      <c r="AB7" s="107">
        <v>379.07176955959176</v>
      </c>
      <c r="AC7" s="107">
        <v>0</v>
      </c>
      <c r="AD7" s="107">
        <v>0</v>
      </c>
      <c r="AE7" s="107">
        <v>0</v>
      </c>
      <c r="AF7" s="107">
        <v>0</v>
      </c>
      <c r="AG7" s="107">
        <v>0</v>
      </c>
      <c r="AH7" s="107">
        <v>0</v>
      </c>
      <c r="AI7" s="107">
        <v>0</v>
      </c>
      <c r="AJ7" s="126" t="s">
        <v>7128</v>
      </c>
      <c r="AK7" s="108" t="s">
        <v>7128</v>
      </c>
      <c r="AL7" s="108" t="s">
        <v>7128</v>
      </c>
      <c r="AM7" s="108">
        <v>1</v>
      </c>
      <c r="AN7" s="108" t="s">
        <v>7128</v>
      </c>
      <c r="AO7" s="108" t="s">
        <v>7128</v>
      </c>
      <c r="AP7" s="126" t="s">
        <v>7128</v>
      </c>
      <c r="AQ7" s="108" t="s">
        <v>7128</v>
      </c>
      <c r="AR7" s="108" t="s">
        <v>7128</v>
      </c>
      <c r="AS7" s="126" t="s">
        <v>7128</v>
      </c>
      <c r="AT7" s="126" t="s">
        <v>7128</v>
      </c>
      <c r="AU7" s="150" t="s">
        <v>7128</v>
      </c>
      <c r="AV7" s="107">
        <v>149.30537599349879</v>
      </c>
      <c r="AW7" s="107">
        <v>229.76639356609297</v>
      </c>
      <c r="AX7" s="127">
        <v>6</v>
      </c>
      <c r="AY7" s="107">
        <v>229.76639356609297</v>
      </c>
      <c r="AZ7" s="107">
        <v>1.4102366887435949</v>
      </c>
      <c r="BA7" s="107">
        <v>228.35615687734938</v>
      </c>
      <c r="BB7" s="148">
        <v>33.118900808786449</v>
      </c>
      <c r="BC7" s="107"/>
      <c r="BD7" s="107">
        <v>229.76639356609297</v>
      </c>
      <c r="BE7" s="107">
        <v>32.766603561867065</v>
      </c>
      <c r="BF7" s="107" t="s">
        <v>7134</v>
      </c>
      <c r="BG7" s="107"/>
    </row>
    <row r="8" spans="1:59" x14ac:dyDescent="0.25">
      <c r="A8" s="79" t="s">
        <v>2418</v>
      </c>
      <c r="B8" s="7" t="s">
        <v>2600</v>
      </c>
      <c r="C8" s="4" t="s">
        <v>2535</v>
      </c>
      <c r="D8" s="4" t="s">
        <v>801</v>
      </c>
      <c r="E8" s="4" t="s">
        <v>1020</v>
      </c>
      <c r="F8" s="4" t="s">
        <v>2510</v>
      </c>
      <c r="G8" s="4" t="s">
        <v>656</v>
      </c>
      <c r="H8" s="41" t="s">
        <v>4516</v>
      </c>
      <c r="I8" s="113">
        <v>645</v>
      </c>
      <c r="J8" s="113">
        <v>585</v>
      </c>
      <c r="K8" s="113">
        <v>186</v>
      </c>
      <c r="L8" s="113">
        <v>29</v>
      </c>
      <c r="M8" s="113">
        <v>107</v>
      </c>
      <c r="N8" s="113">
        <v>83</v>
      </c>
      <c r="O8" s="113">
        <v>52</v>
      </c>
      <c r="P8" s="113">
        <v>69</v>
      </c>
      <c r="Q8" s="113">
        <v>17</v>
      </c>
      <c r="R8" s="6">
        <v>0.31794871794871793</v>
      </c>
      <c r="S8" s="14">
        <v>111.3423517169615</v>
      </c>
      <c r="T8" s="14">
        <v>75.520833333333329</v>
      </c>
      <c r="U8" s="14">
        <v>83</v>
      </c>
      <c r="V8" s="14">
        <v>45.092838196286472</v>
      </c>
      <c r="W8" s="84">
        <v>47.928044678947124</v>
      </c>
      <c r="X8" s="103">
        <v>362.88406792552843</v>
      </c>
      <c r="Y8" s="103">
        <v>0</v>
      </c>
      <c r="Z8" s="103">
        <v>0</v>
      </c>
      <c r="AA8" s="103">
        <v>0</v>
      </c>
      <c r="AB8" s="103">
        <v>362.88406792552843</v>
      </c>
      <c r="AC8" s="103">
        <v>0</v>
      </c>
      <c r="AD8" s="103">
        <v>0</v>
      </c>
      <c r="AE8" s="103">
        <v>0</v>
      </c>
      <c r="AF8" s="103">
        <v>0</v>
      </c>
      <c r="AG8" s="103">
        <v>0</v>
      </c>
      <c r="AH8" s="103">
        <v>0</v>
      </c>
      <c r="AI8" s="103">
        <v>0</v>
      </c>
      <c r="AJ8" s="124" t="s">
        <v>7128</v>
      </c>
      <c r="AK8" s="113" t="s">
        <v>7128</v>
      </c>
      <c r="AL8" s="113" t="s">
        <v>7128</v>
      </c>
      <c r="AM8" s="113">
        <v>2</v>
      </c>
      <c r="AN8" s="113" t="s">
        <v>7128</v>
      </c>
      <c r="AO8" s="113" t="s">
        <v>7128</v>
      </c>
      <c r="AP8" s="113" t="s">
        <v>7128</v>
      </c>
      <c r="AQ8" s="113" t="s">
        <v>7128</v>
      </c>
      <c r="AR8" s="113" t="s">
        <v>7128</v>
      </c>
      <c r="AS8" s="113" t="s">
        <v>7128</v>
      </c>
      <c r="AT8" s="113" t="s">
        <v>7128</v>
      </c>
      <c r="AU8" s="149" t="s">
        <v>7128</v>
      </c>
      <c r="AV8" s="14">
        <v>149.30537599349879</v>
      </c>
      <c r="AW8" s="14">
        <v>213.57869193202964</v>
      </c>
      <c r="AX8" s="17">
        <v>7</v>
      </c>
      <c r="AY8" s="15">
        <v>213.57869193202964</v>
      </c>
      <c r="AZ8" s="15">
        <v>1.4102366887435949</v>
      </c>
      <c r="BA8" s="15">
        <v>212.16845524328605</v>
      </c>
      <c r="BB8" s="63">
        <v>30.842057520580447</v>
      </c>
      <c r="BC8" s="26"/>
      <c r="BD8" s="15">
        <v>213.57869193202964</v>
      </c>
      <c r="BE8" s="26">
        <v>30.528555201504226</v>
      </c>
      <c r="BF8" s="26" t="s">
        <v>7135</v>
      </c>
      <c r="BG8" s="84"/>
    </row>
    <row r="9" spans="1:59" ht="15" customHeight="1" x14ac:dyDescent="0.25">
      <c r="A9" s="110" t="s">
        <v>2105</v>
      </c>
      <c r="B9" s="2" t="s">
        <v>2678</v>
      </c>
      <c r="C9" s="3" t="s">
        <v>2679</v>
      </c>
      <c r="D9" s="3" t="s">
        <v>645</v>
      </c>
      <c r="E9" s="3" t="s">
        <v>1051</v>
      </c>
      <c r="F9" s="105" t="s">
        <v>3755</v>
      </c>
      <c r="G9" s="3" t="s">
        <v>1015</v>
      </c>
      <c r="H9" s="41" t="s">
        <v>4927</v>
      </c>
      <c r="I9" s="126">
        <v>707</v>
      </c>
      <c r="J9" s="126">
        <v>559</v>
      </c>
      <c r="K9" s="126">
        <v>179</v>
      </c>
      <c r="L9" s="126">
        <v>36</v>
      </c>
      <c r="M9" s="126">
        <v>106</v>
      </c>
      <c r="N9" s="126">
        <v>100</v>
      </c>
      <c r="O9" s="126">
        <v>134</v>
      </c>
      <c r="P9" s="126">
        <v>83</v>
      </c>
      <c r="Q9" s="126">
        <v>5</v>
      </c>
      <c r="R9" s="106">
        <v>0.32021466905187834</v>
      </c>
      <c r="S9" s="107">
        <v>110.30176899063476</v>
      </c>
      <c r="T9" s="107">
        <v>93.75</v>
      </c>
      <c r="U9" s="107">
        <v>100</v>
      </c>
      <c r="V9" s="107">
        <v>13.262599469496021</v>
      </c>
      <c r="W9" s="107">
        <v>48.011891490152337</v>
      </c>
      <c r="X9" s="108">
        <v>365.32625995028309</v>
      </c>
      <c r="Y9" s="107">
        <v>0</v>
      </c>
      <c r="Z9" s="107">
        <v>365.32625995028309</v>
      </c>
      <c r="AA9" s="107">
        <v>0</v>
      </c>
      <c r="AB9" s="107">
        <v>0</v>
      </c>
      <c r="AC9" s="107">
        <v>0</v>
      </c>
      <c r="AD9" s="107">
        <v>0</v>
      </c>
      <c r="AE9" s="107">
        <v>0</v>
      </c>
      <c r="AF9" s="107">
        <v>0</v>
      </c>
      <c r="AG9" s="107">
        <v>0</v>
      </c>
      <c r="AH9" s="107">
        <v>0</v>
      </c>
      <c r="AI9" s="107">
        <v>0</v>
      </c>
      <c r="AJ9" s="126" t="s">
        <v>7128</v>
      </c>
      <c r="AK9" s="108">
        <v>2</v>
      </c>
      <c r="AL9" s="108" t="s">
        <v>7128</v>
      </c>
      <c r="AM9" s="108" t="s">
        <v>7128</v>
      </c>
      <c r="AN9" s="108" t="s">
        <v>7128</v>
      </c>
      <c r="AO9" s="108" t="s">
        <v>7128</v>
      </c>
      <c r="AP9" s="126" t="s">
        <v>7128</v>
      </c>
      <c r="AQ9" s="108" t="s">
        <v>7128</v>
      </c>
      <c r="AR9" s="108" t="s">
        <v>7128</v>
      </c>
      <c r="AS9" s="126" t="s">
        <v>7128</v>
      </c>
      <c r="AT9" s="126" t="s">
        <v>7128</v>
      </c>
      <c r="AU9" s="150" t="s">
        <v>7128</v>
      </c>
      <c r="AV9" s="107">
        <v>157.52538612333203</v>
      </c>
      <c r="AW9" s="107">
        <v>207.80087382695106</v>
      </c>
      <c r="AX9" s="127">
        <v>8</v>
      </c>
      <c r="AY9" s="107">
        <v>207.80087382695106</v>
      </c>
      <c r="AZ9" s="107">
        <v>1.4102366887435949</v>
      </c>
      <c r="BA9" s="107">
        <v>206.39063713820747</v>
      </c>
      <c r="BB9" s="148">
        <v>30.029392037214901</v>
      </c>
      <c r="BC9" s="107"/>
      <c r="BD9" s="107">
        <v>207.80087382695106</v>
      </c>
      <c r="BE9" s="107">
        <v>29.729736652159612</v>
      </c>
      <c r="BF9" s="107" t="s">
        <v>7136</v>
      </c>
      <c r="BG9" s="107"/>
    </row>
    <row r="10" spans="1:59" x14ac:dyDescent="0.25">
      <c r="A10" s="110" t="s">
        <v>2231</v>
      </c>
      <c r="B10" s="7" t="s">
        <v>2608</v>
      </c>
      <c r="C10" s="4" t="s">
        <v>2609</v>
      </c>
      <c r="D10" s="4" t="s">
        <v>325</v>
      </c>
      <c r="E10" s="4" t="s">
        <v>1028</v>
      </c>
      <c r="F10" s="4" t="s">
        <v>3755</v>
      </c>
      <c r="G10" s="4" t="s">
        <v>1004</v>
      </c>
      <c r="H10" s="41" t="s">
        <v>4183</v>
      </c>
      <c r="I10" s="126">
        <v>679</v>
      </c>
      <c r="J10" s="126">
        <v>613</v>
      </c>
      <c r="K10" s="126">
        <v>191</v>
      </c>
      <c r="L10" s="126">
        <v>37</v>
      </c>
      <c r="M10" s="126">
        <v>93</v>
      </c>
      <c r="N10" s="126">
        <v>124</v>
      </c>
      <c r="O10" s="126">
        <v>64</v>
      </c>
      <c r="P10" s="126">
        <v>144</v>
      </c>
      <c r="Q10" s="126">
        <v>1</v>
      </c>
      <c r="R10" s="106">
        <v>0.31158238172920066</v>
      </c>
      <c r="S10" s="107">
        <v>96.774193548387103</v>
      </c>
      <c r="T10" s="107">
        <v>96.354166666666671</v>
      </c>
      <c r="U10" s="107">
        <v>124</v>
      </c>
      <c r="V10" s="107">
        <v>2.6525198938992043</v>
      </c>
      <c r="W10" s="107">
        <v>43.937298294144384</v>
      </c>
      <c r="X10" s="108">
        <v>363.71817840309734</v>
      </c>
      <c r="Y10" s="108">
        <v>0</v>
      </c>
      <c r="Z10" s="108">
        <v>0</v>
      </c>
      <c r="AA10" s="108">
        <v>0</v>
      </c>
      <c r="AB10" s="108">
        <v>0</v>
      </c>
      <c r="AC10" s="108">
        <v>0</v>
      </c>
      <c r="AD10" s="108">
        <v>363.71817840309734</v>
      </c>
      <c r="AE10" s="108">
        <v>0</v>
      </c>
      <c r="AF10" s="108">
        <v>0</v>
      </c>
      <c r="AG10" s="108">
        <v>0</v>
      </c>
      <c r="AH10" s="108">
        <v>0</v>
      </c>
      <c r="AI10" s="108">
        <v>0</v>
      </c>
      <c r="AJ10" s="126" t="s">
        <v>7128</v>
      </c>
      <c r="AK10" s="113" t="s">
        <v>7128</v>
      </c>
      <c r="AL10" s="113" t="s">
        <v>7128</v>
      </c>
      <c r="AM10" s="113" t="s">
        <v>7128</v>
      </c>
      <c r="AN10" s="113" t="s">
        <v>7128</v>
      </c>
      <c r="AO10" s="113">
        <v>4</v>
      </c>
      <c r="AP10" s="113" t="s">
        <v>7128</v>
      </c>
      <c r="AQ10" s="113" t="s">
        <v>7128</v>
      </c>
      <c r="AR10" s="113" t="s">
        <v>7128</v>
      </c>
      <c r="AS10" s="113" t="s">
        <v>7128</v>
      </c>
      <c r="AT10" s="113" t="s">
        <v>7128</v>
      </c>
      <c r="AU10" s="149" t="s">
        <v>7128</v>
      </c>
      <c r="AV10" s="107">
        <v>157.41716867537716</v>
      </c>
      <c r="AW10" s="107">
        <v>206.30100972772019</v>
      </c>
      <c r="AX10" s="127">
        <v>9</v>
      </c>
      <c r="AY10" s="107">
        <v>206.30100972772019</v>
      </c>
      <c r="AZ10" s="107">
        <v>1.4102366887435949</v>
      </c>
      <c r="BA10" s="107">
        <v>204.89077303897659</v>
      </c>
      <c r="BB10" s="109">
        <v>29.818432162567287</v>
      </c>
      <c r="BC10" s="107"/>
      <c r="BD10" s="107">
        <v>206.30100972772019</v>
      </c>
      <c r="BE10" s="107">
        <v>29.522371303827075</v>
      </c>
      <c r="BF10" s="107" t="s">
        <v>7137</v>
      </c>
      <c r="BG10" s="107"/>
    </row>
    <row r="11" spans="1:59" x14ac:dyDescent="0.25">
      <c r="A11" s="79" t="s">
        <v>1426</v>
      </c>
      <c r="B11" s="39" t="s">
        <v>2532</v>
      </c>
      <c r="C11" s="41" t="s">
        <v>2719</v>
      </c>
      <c r="D11" s="41" t="s">
        <v>57</v>
      </c>
      <c r="E11" s="41" t="s">
        <v>1028</v>
      </c>
      <c r="F11" s="4" t="s">
        <v>3755</v>
      </c>
      <c r="G11" s="41" t="s">
        <v>657</v>
      </c>
      <c r="H11" s="41" t="s">
        <v>4017</v>
      </c>
      <c r="I11" s="113">
        <v>695</v>
      </c>
      <c r="J11" s="113">
        <v>653</v>
      </c>
      <c r="K11" s="113">
        <v>201</v>
      </c>
      <c r="L11" s="113">
        <v>2</v>
      </c>
      <c r="M11" s="113">
        <v>114</v>
      </c>
      <c r="N11" s="113">
        <v>33</v>
      </c>
      <c r="O11" s="113">
        <v>25</v>
      </c>
      <c r="P11" s="113">
        <v>93</v>
      </c>
      <c r="Q11" s="113">
        <v>60</v>
      </c>
      <c r="R11" s="42">
        <v>0.30781010719754975</v>
      </c>
      <c r="S11" s="43">
        <v>118.6264308012487</v>
      </c>
      <c r="T11" s="43">
        <v>5.208333333333333</v>
      </c>
      <c r="U11" s="43">
        <v>33</v>
      </c>
      <c r="V11" s="43">
        <v>159.15119363395226</v>
      </c>
      <c r="W11" s="84">
        <v>42.656273880482665</v>
      </c>
      <c r="X11" s="44">
        <v>358.64223164901694</v>
      </c>
      <c r="Y11" s="44">
        <v>0</v>
      </c>
      <c r="Z11" s="44">
        <v>0</v>
      </c>
      <c r="AA11" s="44">
        <v>358.64223164901694</v>
      </c>
      <c r="AB11" s="44">
        <v>0</v>
      </c>
      <c r="AC11" s="44">
        <v>0</v>
      </c>
      <c r="AD11" s="44">
        <v>0</v>
      </c>
      <c r="AE11" s="44">
        <v>0</v>
      </c>
      <c r="AF11" s="44">
        <v>0</v>
      </c>
      <c r="AG11" s="44">
        <v>0</v>
      </c>
      <c r="AH11" s="44">
        <v>0</v>
      </c>
      <c r="AI11" s="44">
        <v>0</v>
      </c>
      <c r="AJ11" s="145" t="s">
        <v>7128</v>
      </c>
      <c r="AK11" s="113" t="s">
        <v>7128</v>
      </c>
      <c r="AL11" s="113">
        <v>2</v>
      </c>
      <c r="AM11" s="113" t="s">
        <v>7128</v>
      </c>
      <c r="AN11" s="113" t="s">
        <v>7128</v>
      </c>
      <c r="AO11" s="113" t="s">
        <v>7128</v>
      </c>
      <c r="AP11" s="113" t="s">
        <v>7128</v>
      </c>
      <c r="AQ11" s="113" t="s">
        <v>7128</v>
      </c>
      <c r="AR11" s="113" t="s">
        <v>7128</v>
      </c>
      <c r="AS11" s="113" t="s">
        <v>7128</v>
      </c>
      <c r="AT11" s="113" t="s">
        <v>7128</v>
      </c>
      <c r="AU11" s="149" t="s">
        <v>7128</v>
      </c>
      <c r="AV11" s="44">
        <v>157.46821407201281</v>
      </c>
      <c r="AW11" s="14">
        <v>201.17401757700412</v>
      </c>
      <c r="AX11" s="17">
        <v>10</v>
      </c>
      <c r="AY11" s="43">
        <v>201.17401757700412</v>
      </c>
      <c r="AZ11" s="43">
        <v>1.4102366887435949</v>
      </c>
      <c r="BA11" s="43">
        <v>199.76378088826053</v>
      </c>
      <c r="BB11" s="65">
        <v>29.097307080642203</v>
      </c>
      <c r="BC11" s="43"/>
      <c r="BD11" s="43">
        <v>201.17401757700412</v>
      </c>
      <c r="BE11" s="43">
        <v>28.813533407262572</v>
      </c>
      <c r="BF11" s="26" t="s">
        <v>7138</v>
      </c>
      <c r="BG11" s="84"/>
    </row>
    <row r="12" spans="1:59" x14ac:dyDescent="0.25">
      <c r="A12" s="79" t="s">
        <v>1038</v>
      </c>
      <c r="B12" s="39" t="s">
        <v>2536</v>
      </c>
      <c r="C12" s="40" t="s">
        <v>2537</v>
      </c>
      <c r="D12" s="40" t="s">
        <v>439</v>
      </c>
      <c r="E12" s="40" t="s">
        <v>1039</v>
      </c>
      <c r="F12" s="4" t="s">
        <v>2510</v>
      </c>
      <c r="G12" s="40" t="s">
        <v>1040</v>
      </c>
      <c r="H12" s="41" t="s">
        <v>4897</v>
      </c>
      <c r="I12" s="113">
        <v>689</v>
      </c>
      <c r="J12" s="113">
        <v>643</v>
      </c>
      <c r="K12" s="113">
        <v>191</v>
      </c>
      <c r="L12" s="113">
        <v>20</v>
      </c>
      <c r="M12" s="113">
        <v>100</v>
      </c>
      <c r="N12" s="113">
        <v>88</v>
      </c>
      <c r="O12" s="113">
        <v>38</v>
      </c>
      <c r="P12" s="113">
        <v>101</v>
      </c>
      <c r="Q12" s="113">
        <v>25</v>
      </c>
      <c r="R12" s="5">
        <v>0.29704510108864696</v>
      </c>
      <c r="S12" s="26">
        <v>104.0582726326743</v>
      </c>
      <c r="T12" s="26">
        <v>52.083333333333336</v>
      </c>
      <c r="U12" s="26">
        <v>88</v>
      </c>
      <c r="V12" s="26">
        <v>66.312997347480106</v>
      </c>
      <c r="W12" s="84">
        <v>31.496786042240547</v>
      </c>
      <c r="X12" s="13">
        <v>341.95138935572828</v>
      </c>
      <c r="Y12" s="13">
        <v>0</v>
      </c>
      <c r="Z12" s="13">
        <v>0</v>
      </c>
      <c r="AA12" s="13">
        <v>0</v>
      </c>
      <c r="AB12" s="13">
        <v>0</v>
      </c>
      <c r="AC12" s="13">
        <v>341.95138935572828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12" t="s">
        <v>7128</v>
      </c>
      <c r="AK12" s="113" t="s">
        <v>7128</v>
      </c>
      <c r="AL12" s="113" t="s">
        <v>7128</v>
      </c>
      <c r="AM12" s="113" t="s">
        <v>7128</v>
      </c>
      <c r="AN12" s="113">
        <v>1</v>
      </c>
      <c r="AO12" s="113" t="s">
        <v>7128</v>
      </c>
      <c r="AP12" s="113" t="s">
        <v>7128</v>
      </c>
      <c r="AQ12" s="113" t="s">
        <v>7128</v>
      </c>
      <c r="AR12" s="113" t="s">
        <v>7128</v>
      </c>
      <c r="AS12" s="113" t="s">
        <v>7128</v>
      </c>
      <c r="AT12" s="113" t="s">
        <v>7128</v>
      </c>
      <c r="AU12" s="149" t="s">
        <v>7128</v>
      </c>
      <c r="AV12" s="13">
        <v>144.9549001855919</v>
      </c>
      <c r="AW12" s="14">
        <v>196.99648917013639</v>
      </c>
      <c r="AX12" s="17">
        <v>11</v>
      </c>
      <c r="AY12" s="26">
        <v>196.99648917013639</v>
      </c>
      <c r="AZ12" s="26">
        <v>1.4102366887435949</v>
      </c>
      <c r="BA12" s="26">
        <v>195.58625248139279</v>
      </c>
      <c r="BB12" s="60">
        <v>28.509726599516224</v>
      </c>
      <c r="BC12" s="26"/>
      <c r="BD12" s="26">
        <v>196.99648917013639</v>
      </c>
      <c r="BE12" s="26">
        <v>28.235964657064851</v>
      </c>
      <c r="BF12" s="26" t="s">
        <v>7139</v>
      </c>
      <c r="BG12" s="84"/>
    </row>
    <row r="13" spans="1:59" ht="15" customHeight="1" x14ac:dyDescent="0.25">
      <c r="A13" s="79" t="s">
        <v>2076</v>
      </c>
      <c r="B13" s="45" t="s">
        <v>2639</v>
      </c>
      <c r="C13" s="49" t="s">
        <v>2640</v>
      </c>
      <c r="D13" s="49" t="s">
        <v>586</v>
      </c>
      <c r="E13" s="49" t="s">
        <v>1022</v>
      </c>
      <c r="F13" s="4" t="s">
        <v>2510</v>
      </c>
      <c r="G13" s="49" t="s">
        <v>1004</v>
      </c>
      <c r="H13" s="41" t="s">
        <v>4236</v>
      </c>
      <c r="I13" s="113">
        <v>635</v>
      </c>
      <c r="J13" s="113">
        <v>557</v>
      </c>
      <c r="K13" s="113">
        <v>152</v>
      </c>
      <c r="L13" s="113">
        <v>35</v>
      </c>
      <c r="M13" s="113">
        <v>100</v>
      </c>
      <c r="N13" s="113">
        <v>109</v>
      </c>
      <c r="O13" s="113">
        <v>74</v>
      </c>
      <c r="P13" s="113">
        <v>180</v>
      </c>
      <c r="Q13" s="113">
        <v>14</v>
      </c>
      <c r="R13" s="50">
        <v>0.27289048473967686</v>
      </c>
      <c r="S13" s="51">
        <v>104.0582726326743</v>
      </c>
      <c r="T13" s="51">
        <v>91.145833333333329</v>
      </c>
      <c r="U13" s="51">
        <v>109</v>
      </c>
      <c r="V13" s="51">
        <v>37.135278514588862</v>
      </c>
      <c r="W13" s="84">
        <v>7.0346622061142243</v>
      </c>
      <c r="X13" s="44">
        <v>348.37404668671076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348.37404668671076</v>
      </c>
      <c r="AE13" s="44">
        <v>0</v>
      </c>
      <c r="AF13" s="44">
        <v>0</v>
      </c>
      <c r="AG13" s="44">
        <v>0</v>
      </c>
      <c r="AH13" s="44">
        <v>0</v>
      </c>
      <c r="AI13" s="44">
        <v>0</v>
      </c>
      <c r="AJ13" s="145" t="s">
        <v>7128</v>
      </c>
      <c r="AK13" s="113" t="s">
        <v>7128</v>
      </c>
      <c r="AL13" s="113" t="s">
        <v>7128</v>
      </c>
      <c r="AM13" s="113" t="s">
        <v>7128</v>
      </c>
      <c r="AN13" s="113" t="s">
        <v>7128</v>
      </c>
      <c r="AO13" s="113">
        <v>5</v>
      </c>
      <c r="AP13" s="113" t="s">
        <v>7128</v>
      </c>
      <c r="AQ13" s="113" t="s">
        <v>7128</v>
      </c>
      <c r="AR13" s="113" t="s">
        <v>7128</v>
      </c>
      <c r="AS13" s="113" t="s">
        <v>7128</v>
      </c>
      <c r="AT13" s="113" t="s">
        <v>7128</v>
      </c>
      <c r="AU13" s="149" t="s">
        <v>7128</v>
      </c>
      <c r="AV13" s="52">
        <v>157.41716867537716</v>
      </c>
      <c r="AW13" s="14">
        <v>190.9568780113336</v>
      </c>
      <c r="AX13" s="17">
        <v>12</v>
      </c>
      <c r="AY13" s="51">
        <v>190.9568780113336</v>
      </c>
      <c r="AZ13" s="51">
        <v>1.4102366887435949</v>
      </c>
      <c r="BA13" s="51">
        <v>189.54664132259001</v>
      </c>
      <c r="BB13" s="64">
        <v>27.660239226870445</v>
      </c>
      <c r="BC13" s="51"/>
      <c r="BD13" s="51">
        <v>190.9568780113336</v>
      </c>
      <c r="BE13" s="51">
        <v>27.400951623297022</v>
      </c>
      <c r="BF13" s="26" t="s">
        <v>7140</v>
      </c>
      <c r="BG13" s="84"/>
    </row>
    <row r="14" spans="1:59" ht="15" customHeight="1" x14ac:dyDescent="0.25">
      <c r="A14" s="79" t="s">
        <v>4476</v>
      </c>
      <c r="B14" s="2" t="s">
        <v>3027</v>
      </c>
      <c r="C14" s="3" t="s">
        <v>3384</v>
      </c>
      <c r="D14" s="3" t="s">
        <v>4477</v>
      </c>
      <c r="E14" s="3" t="s">
        <v>999</v>
      </c>
      <c r="F14" s="4" t="s">
        <v>2510</v>
      </c>
      <c r="G14" s="3" t="s">
        <v>1035</v>
      </c>
      <c r="H14" s="41" t="s">
        <v>4478</v>
      </c>
      <c r="I14" s="113">
        <v>525</v>
      </c>
      <c r="J14" s="113">
        <v>471</v>
      </c>
      <c r="K14" s="113">
        <v>131</v>
      </c>
      <c r="L14" s="113">
        <v>33</v>
      </c>
      <c r="M14" s="113">
        <v>79</v>
      </c>
      <c r="N14" s="113">
        <v>90</v>
      </c>
      <c r="O14" s="113">
        <v>40</v>
      </c>
      <c r="P14" s="113">
        <v>120</v>
      </c>
      <c r="Q14" s="113">
        <v>2</v>
      </c>
      <c r="R14" s="6">
        <v>0.2781316348195329</v>
      </c>
      <c r="S14" s="14">
        <v>82.206035379812704</v>
      </c>
      <c r="T14" s="14">
        <v>85.9375</v>
      </c>
      <c r="U14" s="14">
        <v>90</v>
      </c>
      <c r="V14" s="14">
        <v>5.3050397877984086</v>
      </c>
      <c r="W14" s="84">
        <v>10.19563581640311</v>
      </c>
      <c r="X14" s="14">
        <v>273.64421098401425</v>
      </c>
      <c r="Y14" s="14">
        <v>273.64421098401425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13">
        <v>1</v>
      </c>
      <c r="AK14" s="113" t="s">
        <v>7128</v>
      </c>
      <c r="AL14" s="113" t="s">
        <v>7128</v>
      </c>
      <c r="AM14" s="113" t="s">
        <v>7128</v>
      </c>
      <c r="AN14" s="113" t="s">
        <v>7128</v>
      </c>
      <c r="AO14" s="113" t="s">
        <v>7128</v>
      </c>
      <c r="AP14" s="113" t="s">
        <v>7128</v>
      </c>
      <c r="AQ14" s="113" t="s">
        <v>7128</v>
      </c>
      <c r="AR14" s="113" t="s">
        <v>7128</v>
      </c>
      <c r="AS14" s="113" t="s">
        <v>7128</v>
      </c>
      <c r="AT14" s="113" t="s">
        <v>7128</v>
      </c>
      <c r="AU14" s="149" t="s">
        <v>7128</v>
      </c>
      <c r="AV14" s="14">
        <v>84.000840393280313</v>
      </c>
      <c r="AW14" s="14">
        <v>189.64337059073392</v>
      </c>
      <c r="AX14" s="17">
        <v>13</v>
      </c>
      <c r="AY14" s="15">
        <v>189.64337059073392</v>
      </c>
      <c r="AZ14" s="15">
        <v>1.4102366887435949</v>
      </c>
      <c r="BA14" s="15">
        <v>188.23313390199033</v>
      </c>
      <c r="BB14" s="63">
        <v>27.475490914713024</v>
      </c>
      <c r="BC14" s="26"/>
      <c r="BD14" s="15">
        <v>189.64337059073392</v>
      </c>
      <c r="BE14" s="26">
        <v>27.219351221000775</v>
      </c>
      <c r="BF14" s="26" t="s">
        <v>7141</v>
      </c>
      <c r="BG14" s="84"/>
    </row>
    <row r="15" spans="1:59" x14ac:dyDescent="0.25">
      <c r="A15" s="79" t="s">
        <v>1682</v>
      </c>
      <c r="B15" s="39" t="s">
        <v>2686</v>
      </c>
      <c r="C15" s="41" t="s">
        <v>2687</v>
      </c>
      <c r="D15" s="41" t="s">
        <v>309</v>
      </c>
      <c r="E15" s="41" t="s">
        <v>1022</v>
      </c>
      <c r="F15" s="4" t="s">
        <v>2510</v>
      </c>
      <c r="G15" s="41" t="s">
        <v>1004</v>
      </c>
      <c r="H15" s="41" t="s">
        <v>3917</v>
      </c>
      <c r="I15" s="113">
        <v>489</v>
      </c>
      <c r="J15" s="113">
        <v>432</v>
      </c>
      <c r="K15" s="113">
        <v>131</v>
      </c>
      <c r="L15" s="113">
        <v>45</v>
      </c>
      <c r="M15" s="113">
        <v>85</v>
      </c>
      <c r="N15" s="113">
        <v>104</v>
      </c>
      <c r="O15" s="113">
        <v>53</v>
      </c>
      <c r="P15" s="113">
        <v>128</v>
      </c>
      <c r="Q15" s="113">
        <v>4</v>
      </c>
      <c r="R15" s="42">
        <v>0.30324074074074076</v>
      </c>
      <c r="S15" s="43">
        <v>88.449531737773157</v>
      </c>
      <c r="T15" s="43">
        <v>117.1875</v>
      </c>
      <c r="U15" s="43">
        <v>104</v>
      </c>
      <c r="V15" s="43">
        <v>10.610079575596817</v>
      </c>
      <c r="W15" s="84">
        <v>26.665720906038359</v>
      </c>
      <c r="X15" s="44">
        <v>346.91283221940836</v>
      </c>
      <c r="Y15" s="44">
        <v>0</v>
      </c>
      <c r="Z15" s="44">
        <v>0</v>
      </c>
      <c r="AA15" s="44">
        <v>0</v>
      </c>
      <c r="AB15" s="44">
        <v>0</v>
      </c>
      <c r="AC15" s="44">
        <v>0</v>
      </c>
      <c r="AD15" s="44">
        <v>346.91283221940836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145" t="s">
        <v>7128</v>
      </c>
      <c r="AK15" s="113" t="s">
        <v>7128</v>
      </c>
      <c r="AL15" s="113" t="s">
        <v>7128</v>
      </c>
      <c r="AM15" s="113" t="s">
        <v>7128</v>
      </c>
      <c r="AN15" s="113" t="s">
        <v>7128</v>
      </c>
      <c r="AO15" s="113">
        <v>6</v>
      </c>
      <c r="AP15" s="113" t="s">
        <v>7128</v>
      </c>
      <c r="AQ15" s="113" t="s">
        <v>7128</v>
      </c>
      <c r="AR15" s="113" t="s">
        <v>7128</v>
      </c>
      <c r="AS15" s="113" t="s">
        <v>7128</v>
      </c>
      <c r="AT15" s="113" t="s">
        <v>7128</v>
      </c>
      <c r="AU15" s="149" t="s">
        <v>7128</v>
      </c>
      <c r="AV15" s="44">
        <v>157.41716867537716</v>
      </c>
      <c r="AW15" s="14">
        <v>189.4956635440312</v>
      </c>
      <c r="AX15" s="17">
        <v>14</v>
      </c>
      <c r="AY15" s="43">
        <v>189.4956635440312</v>
      </c>
      <c r="AZ15" s="43">
        <v>1.4102366887435949</v>
      </c>
      <c r="BA15" s="43">
        <v>188.08542685528761</v>
      </c>
      <c r="BB15" s="65">
        <v>27.454715525747481</v>
      </c>
      <c r="BC15" s="43"/>
      <c r="BD15" s="43">
        <v>189.4956635440312</v>
      </c>
      <c r="BE15" s="43">
        <v>27.198929822017767</v>
      </c>
      <c r="BF15" s="26" t="s">
        <v>7142</v>
      </c>
      <c r="BG15" s="84"/>
    </row>
    <row r="16" spans="1:59" ht="15" customHeight="1" x14ac:dyDescent="0.25">
      <c r="A16" s="79" t="s">
        <v>2068</v>
      </c>
      <c r="B16" s="2" t="s">
        <v>2530</v>
      </c>
      <c r="C16" s="3" t="s">
        <v>2531</v>
      </c>
      <c r="D16" s="3" t="s">
        <v>635</v>
      </c>
      <c r="E16" s="3" t="s">
        <v>1067</v>
      </c>
      <c r="F16" s="4" t="s">
        <v>2510</v>
      </c>
      <c r="G16" s="3" t="s">
        <v>1004</v>
      </c>
      <c r="H16" s="41" t="s">
        <v>4605</v>
      </c>
      <c r="I16" s="113">
        <v>507</v>
      </c>
      <c r="J16" s="113">
        <v>402</v>
      </c>
      <c r="K16" s="113">
        <v>123</v>
      </c>
      <c r="L16" s="113">
        <v>33</v>
      </c>
      <c r="M16" s="113">
        <v>92</v>
      </c>
      <c r="N16" s="113">
        <v>72</v>
      </c>
      <c r="O16" s="113">
        <v>94</v>
      </c>
      <c r="P16" s="113">
        <v>90</v>
      </c>
      <c r="Q16" s="113">
        <v>22</v>
      </c>
      <c r="R16" s="6">
        <v>0.30597014925373134</v>
      </c>
      <c r="S16" s="14">
        <v>95.733610822060356</v>
      </c>
      <c r="T16" s="14">
        <v>85.9375</v>
      </c>
      <c r="U16" s="14">
        <v>72</v>
      </c>
      <c r="V16" s="14">
        <v>58.355437665782496</v>
      </c>
      <c r="W16" s="84">
        <v>26.795523262256189</v>
      </c>
      <c r="X16" s="14">
        <v>338.8220717500991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338.8220717500991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13" t="s">
        <v>7128</v>
      </c>
      <c r="AK16" s="113" t="s">
        <v>7128</v>
      </c>
      <c r="AL16" s="113" t="s">
        <v>7128</v>
      </c>
      <c r="AM16" s="113" t="s">
        <v>7128</v>
      </c>
      <c r="AN16" s="113" t="s">
        <v>7128</v>
      </c>
      <c r="AO16" s="113">
        <v>7</v>
      </c>
      <c r="AP16" s="113" t="s">
        <v>7128</v>
      </c>
      <c r="AQ16" s="113" t="s">
        <v>7128</v>
      </c>
      <c r="AR16" s="113" t="s">
        <v>7128</v>
      </c>
      <c r="AS16" s="113" t="s">
        <v>7128</v>
      </c>
      <c r="AT16" s="113" t="s">
        <v>7128</v>
      </c>
      <c r="AU16" s="149" t="s">
        <v>7128</v>
      </c>
      <c r="AV16" s="14">
        <v>157.41716867537716</v>
      </c>
      <c r="AW16" s="14">
        <v>181.40490307472194</v>
      </c>
      <c r="AX16" s="17">
        <v>15</v>
      </c>
      <c r="AY16" s="15">
        <v>181.40490307472194</v>
      </c>
      <c r="AZ16" s="15">
        <v>1.4102366887435949</v>
      </c>
      <c r="BA16" s="15">
        <v>179.99466638597835</v>
      </c>
      <c r="BB16" s="63">
        <v>26.316728547270831</v>
      </c>
      <c r="BC16" s="26"/>
      <c r="BD16" s="15">
        <v>181.40490307472194</v>
      </c>
      <c r="BE16" s="26">
        <v>26.080332901234218</v>
      </c>
      <c r="BF16" s="26" t="s">
        <v>7143</v>
      </c>
      <c r="BG16" s="84"/>
    </row>
    <row r="17" spans="1:59" ht="15" customHeight="1" x14ac:dyDescent="0.25">
      <c r="A17" s="88" t="s">
        <v>3569</v>
      </c>
      <c r="B17" s="2" t="s">
        <v>3570</v>
      </c>
      <c r="C17" s="3" t="s">
        <v>2941</v>
      </c>
      <c r="D17" s="3" t="s">
        <v>3710</v>
      </c>
      <c r="E17" s="3" t="s">
        <v>1020</v>
      </c>
      <c r="F17" s="4" t="s">
        <v>2510</v>
      </c>
      <c r="G17" s="3" t="s">
        <v>1040</v>
      </c>
      <c r="H17" s="41" t="s">
        <v>3869</v>
      </c>
      <c r="I17" s="113">
        <v>723</v>
      </c>
      <c r="J17" s="113">
        <v>651</v>
      </c>
      <c r="K17" s="113">
        <v>178</v>
      </c>
      <c r="L17" s="113">
        <v>33</v>
      </c>
      <c r="M17" s="113">
        <v>99</v>
      </c>
      <c r="N17" s="113">
        <v>89</v>
      </c>
      <c r="O17" s="113">
        <v>60</v>
      </c>
      <c r="P17" s="113">
        <v>93</v>
      </c>
      <c r="Q17" s="113">
        <v>15</v>
      </c>
      <c r="R17" s="6">
        <v>0.27342549923195086</v>
      </c>
      <c r="S17" s="14">
        <v>103.01768990634756</v>
      </c>
      <c r="T17" s="14">
        <v>85.9375</v>
      </c>
      <c r="U17" s="14">
        <v>89</v>
      </c>
      <c r="V17" s="14">
        <v>39.787798408488065</v>
      </c>
      <c r="W17" s="84">
        <v>8.3226319329782807</v>
      </c>
      <c r="X17" s="14">
        <v>326.06562024781385</v>
      </c>
      <c r="Y17" s="14">
        <v>0</v>
      </c>
      <c r="Z17" s="14">
        <v>0</v>
      </c>
      <c r="AA17" s="14">
        <v>0</v>
      </c>
      <c r="AB17" s="14">
        <v>0</v>
      </c>
      <c r="AC17" s="14">
        <v>326.06562024781385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13" t="s">
        <v>7128</v>
      </c>
      <c r="AK17" s="113" t="s">
        <v>7128</v>
      </c>
      <c r="AL17" s="113" t="s">
        <v>7128</v>
      </c>
      <c r="AM17" s="113" t="s">
        <v>7128</v>
      </c>
      <c r="AN17" s="113">
        <v>2</v>
      </c>
      <c r="AO17" s="113" t="s">
        <v>7128</v>
      </c>
      <c r="AP17" s="113" t="s">
        <v>7128</v>
      </c>
      <c r="AQ17" s="113" t="s">
        <v>7128</v>
      </c>
      <c r="AR17" s="113" t="s">
        <v>7128</v>
      </c>
      <c r="AS17" s="113" t="s">
        <v>7128</v>
      </c>
      <c r="AT17" s="113" t="s">
        <v>7128</v>
      </c>
      <c r="AU17" s="149" t="s">
        <v>7128</v>
      </c>
      <c r="AV17" s="14">
        <v>144.9549001855919</v>
      </c>
      <c r="AW17" s="14">
        <v>181.11072006222196</v>
      </c>
      <c r="AX17" s="17">
        <v>16</v>
      </c>
      <c r="AY17" s="15">
        <v>181.11072006222196</v>
      </c>
      <c r="AZ17" s="15">
        <v>1.4102366887435949</v>
      </c>
      <c r="BA17" s="15">
        <v>179.70048337347836</v>
      </c>
      <c r="BB17" s="63">
        <v>26.275350924143325</v>
      </c>
      <c r="BC17" s="26"/>
      <c r="BD17" s="15">
        <v>181.11072006222196</v>
      </c>
      <c r="BE17" s="26">
        <v>26.039660307702672</v>
      </c>
      <c r="BF17" s="26" t="s">
        <v>7144</v>
      </c>
      <c r="BG17" s="84"/>
    </row>
    <row r="18" spans="1:59" x14ac:dyDescent="0.25">
      <c r="A18" s="110" t="s">
        <v>1316</v>
      </c>
      <c r="B18" s="7" t="s">
        <v>2578</v>
      </c>
      <c r="C18" s="4" t="s">
        <v>2579</v>
      </c>
      <c r="D18" s="4" t="s">
        <v>147</v>
      </c>
      <c r="E18" s="4" t="s">
        <v>1122</v>
      </c>
      <c r="F18" s="4" t="s">
        <v>2510</v>
      </c>
      <c r="G18" s="4" t="s">
        <v>657</v>
      </c>
      <c r="H18" s="41" t="s">
        <v>3931</v>
      </c>
      <c r="I18" s="113">
        <v>705</v>
      </c>
      <c r="J18" s="113">
        <v>617</v>
      </c>
      <c r="K18" s="113">
        <v>166</v>
      </c>
      <c r="L18" s="113">
        <v>34</v>
      </c>
      <c r="M18" s="113">
        <v>106</v>
      </c>
      <c r="N18" s="113">
        <v>93</v>
      </c>
      <c r="O18" s="113">
        <v>78</v>
      </c>
      <c r="P18" s="113">
        <v>141</v>
      </c>
      <c r="Q18" s="113">
        <v>16</v>
      </c>
      <c r="R18" s="106">
        <v>0.26904376012965964</v>
      </c>
      <c r="S18" s="107">
        <v>110.30176899063476</v>
      </c>
      <c r="T18" s="107">
        <v>88.541666666666671</v>
      </c>
      <c r="U18" s="107">
        <v>93</v>
      </c>
      <c r="V18" s="107">
        <v>42.440318302387269</v>
      </c>
      <c r="W18" s="84">
        <v>3.8736829170888445</v>
      </c>
      <c r="X18" s="108">
        <v>338.15743687677752</v>
      </c>
      <c r="Y18" s="108">
        <v>0</v>
      </c>
      <c r="Z18" s="108">
        <v>0</v>
      </c>
      <c r="AA18" s="108">
        <v>338.15743687677752</v>
      </c>
      <c r="AB18" s="108">
        <v>0</v>
      </c>
      <c r="AC18" s="108">
        <v>0</v>
      </c>
      <c r="AD18" s="108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26" t="s">
        <v>7128</v>
      </c>
      <c r="AK18" s="113" t="s">
        <v>7128</v>
      </c>
      <c r="AL18" s="113">
        <v>3</v>
      </c>
      <c r="AM18" s="113" t="s">
        <v>7128</v>
      </c>
      <c r="AN18" s="113" t="s">
        <v>7128</v>
      </c>
      <c r="AO18" s="113" t="s">
        <v>7128</v>
      </c>
      <c r="AP18" s="113" t="s">
        <v>7128</v>
      </c>
      <c r="AQ18" s="113" t="s">
        <v>7128</v>
      </c>
      <c r="AR18" s="113" t="s">
        <v>7128</v>
      </c>
      <c r="AS18" s="113" t="s">
        <v>7128</v>
      </c>
      <c r="AT18" s="113" t="s">
        <v>7128</v>
      </c>
      <c r="AU18" s="149" t="s">
        <v>7128</v>
      </c>
      <c r="AV18" s="107">
        <v>157.46821407201281</v>
      </c>
      <c r="AW18" s="14">
        <v>180.68922280476471</v>
      </c>
      <c r="AX18" s="17">
        <v>17</v>
      </c>
      <c r="AY18" s="107">
        <v>180.68922280476471</v>
      </c>
      <c r="AZ18" s="107">
        <v>1.4102366887435949</v>
      </c>
      <c r="BA18" s="107">
        <v>179.27898611602112</v>
      </c>
      <c r="BB18" s="109">
        <v>26.216066213853178</v>
      </c>
      <c r="BC18" s="107"/>
      <c r="BD18" s="107">
        <v>180.68922280476471</v>
      </c>
      <c r="BE18" s="107">
        <v>25.981385744254791</v>
      </c>
      <c r="BF18" s="107" t="s">
        <v>7145</v>
      </c>
      <c r="BG18" s="84"/>
    </row>
    <row r="19" spans="1:59" x14ac:dyDescent="0.25">
      <c r="A19" s="79" t="s">
        <v>2270</v>
      </c>
      <c r="B19" s="2" t="s">
        <v>2895</v>
      </c>
      <c r="C19" s="3" t="s">
        <v>2896</v>
      </c>
      <c r="D19" s="3" t="s">
        <v>943</v>
      </c>
      <c r="E19" s="3" t="s">
        <v>1010</v>
      </c>
      <c r="F19" s="4" t="s">
        <v>2510</v>
      </c>
      <c r="G19" s="3" t="s">
        <v>1004</v>
      </c>
      <c r="H19" s="41" t="s">
        <v>4486</v>
      </c>
      <c r="I19" s="113">
        <v>712</v>
      </c>
      <c r="J19" s="113">
        <v>628</v>
      </c>
      <c r="K19" s="113">
        <v>166</v>
      </c>
      <c r="L19" s="113">
        <v>24</v>
      </c>
      <c r="M19" s="113">
        <v>101</v>
      </c>
      <c r="N19" s="113">
        <v>102</v>
      </c>
      <c r="O19" s="113">
        <v>77</v>
      </c>
      <c r="P19" s="113">
        <v>79</v>
      </c>
      <c r="Q19" s="113">
        <v>26</v>
      </c>
      <c r="R19" s="6">
        <v>0.2643312101910828</v>
      </c>
      <c r="S19" s="14">
        <v>105.09885535900105</v>
      </c>
      <c r="T19" s="14">
        <v>62.5</v>
      </c>
      <c r="U19" s="14">
        <v>102</v>
      </c>
      <c r="V19" s="14">
        <v>68.965517241379317</v>
      </c>
      <c r="W19" s="84">
        <v>-0.63645425964301927</v>
      </c>
      <c r="X19" s="14">
        <v>337.92791834073734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337.92791834073734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13" t="s">
        <v>7128</v>
      </c>
      <c r="AK19" s="113" t="s">
        <v>7128</v>
      </c>
      <c r="AL19" s="113" t="s">
        <v>7128</v>
      </c>
      <c r="AM19" s="113" t="s">
        <v>7128</v>
      </c>
      <c r="AN19" s="113" t="s">
        <v>7128</v>
      </c>
      <c r="AO19" s="113">
        <v>8</v>
      </c>
      <c r="AP19" s="113" t="s">
        <v>7128</v>
      </c>
      <c r="AQ19" s="113" t="s">
        <v>7128</v>
      </c>
      <c r="AR19" s="113" t="s">
        <v>7128</v>
      </c>
      <c r="AS19" s="113" t="s">
        <v>7128</v>
      </c>
      <c r="AT19" s="113" t="s">
        <v>7128</v>
      </c>
      <c r="AU19" s="149" t="s">
        <v>7128</v>
      </c>
      <c r="AV19" s="14">
        <v>157.41716867537716</v>
      </c>
      <c r="AW19" s="14">
        <v>180.51074966536018</v>
      </c>
      <c r="AX19" s="17">
        <v>18</v>
      </c>
      <c r="AY19" s="15">
        <v>180.51074966536018</v>
      </c>
      <c r="AZ19" s="15">
        <v>1.4102366887435949</v>
      </c>
      <c r="BA19" s="15">
        <v>179.10051297661659</v>
      </c>
      <c r="BB19" s="63">
        <v>26.190963492122552</v>
      </c>
      <c r="BC19" s="26"/>
      <c r="BD19" s="15">
        <v>180.51074966536018</v>
      </c>
      <c r="BE19" s="26">
        <v>25.956710745540171</v>
      </c>
      <c r="BF19" s="26" t="s">
        <v>7146</v>
      </c>
      <c r="BG19" s="84"/>
    </row>
    <row r="20" spans="1:59" ht="15" customHeight="1" x14ac:dyDescent="0.25">
      <c r="A20" s="79" t="s">
        <v>1263</v>
      </c>
      <c r="B20" s="2" t="s">
        <v>2722</v>
      </c>
      <c r="C20" s="3" t="s">
        <v>2723</v>
      </c>
      <c r="D20" s="3" t="s">
        <v>583</v>
      </c>
      <c r="E20" s="3" t="s">
        <v>1012</v>
      </c>
      <c r="F20" s="4" t="s">
        <v>2510</v>
      </c>
      <c r="G20" s="3" t="s">
        <v>1004</v>
      </c>
      <c r="H20" s="41" t="s">
        <v>3871</v>
      </c>
      <c r="I20" s="113">
        <v>645</v>
      </c>
      <c r="J20" s="113">
        <v>556</v>
      </c>
      <c r="K20" s="113">
        <v>160</v>
      </c>
      <c r="L20" s="113">
        <v>39</v>
      </c>
      <c r="M20" s="113">
        <v>91</v>
      </c>
      <c r="N20" s="113">
        <v>119</v>
      </c>
      <c r="O20" s="113">
        <v>70</v>
      </c>
      <c r="P20" s="113">
        <v>140</v>
      </c>
      <c r="Q20" s="113">
        <v>1</v>
      </c>
      <c r="R20" s="6">
        <v>0.28776978417266186</v>
      </c>
      <c r="S20" s="14">
        <v>94.693028095733609</v>
      </c>
      <c r="T20" s="14">
        <v>101.5625</v>
      </c>
      <c r="U20" s="14">
        <v>119</v>
      </c>
      <c r="V20" s="14">
        <v>2.6525198938992043</v>
      </c>
      <c r="W20" s="84">
        <v>19.841380485462341</v>
      </c>
      <c r="X20" s="14">
        <v>337.74942847509516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337.74942847509516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13" t="s">
        <v>7128</v>
      </c>
      <c r="AK20" s="113" t="s">
        <v>7128</v>
      </c>
      <c r="AL20" s="113" t="s">
        <v>7128</v>
      </c>
      <c r="AM20" s="113" t="s">
        <v>7128</v>
      </c>
      <c r="AN20" s="113" t="s">
        <v>7128</v>
      </c>
      <c r="AO20" s="113">
        <v>9</v>
      </c>
      <c r="AP20" s="113" t="s">
        <v>7128</v>
      </c>
      <c r="AQ20" s="113" t="s">
        <v>7128</v>
      </c>
      <c r="AR20" s="113" t="s">
        <v>7128</v>
      </c>
      <c r="AS20" s="113" t="s">
        <v>7128</v>
      </c>
      <c r="AT20" s="113" t="s">
        <v>7128</v>
      </c>
      <c r="AU20" s="149" t="s">
        <v>7128</v>
      </c>
      <c r="AV20" s="14">
        <v>157.41716867537716</v>
      </c>
      <c r="AW20" s="14">
        <v>180.332259799718</v>
      </c>
      <c r="AX20" s="17">
        <v>19</v>
      </c>
      <c r="AY20" s="15">
        <v>180.332259799718</v>
      </c>
      <c r="AZ20" s="15">
        <v>1.4102366887435949</v>
      </c>
      <c r="BA20" s="15">
        <v>178.92202311097441</v>
      </c>
      <c r="BB20" s="63">
        <v>26.165858417802117</v>
      </c>
      <c r="BC20" s="26"/>
      <c r="BD20" s="15">
        <v>180.332259799718</v>
      </c>
      <c r="BE20" s="26">
        <v>25.932033434321312</v>
      </c>
      <c r="BF20" s="26" t="s">
        <v>7147</v>
      </c>
      <c r="BG20" s="84"/>
    </row>
    <row r="21" spans="1:59" x14ac:dyDescent="0.25">
      <c r="A21" s="79" t="s">
        <v>2193</v>
      </c>
      <c r="B21" s="2" t="s">
        <v>2716</v>
      </c>
      <c r="C21" s="3" t="s">
        <v>2535</v>
      </c>
      <c r="D21" s="3" t="s">
        <v>973</v>
      </c>
      <c r="E21" s="3" t="s">
        <v>1063</v>
      </c>
      <c r="F21" s="4" t="s">
        <v>2510</v>
      </c>
      <c r="G21" s="3" t="s">
        <v>1015</v>
      </c>
      <c r="H21" s="41" t="s">
        <v>3760</v>
      </c>
      <c r="I21" s="113">
        <v>675</v>
      </c>
      <c r="J21" s="113">
        <v>621</v>
      </c>
      <c r="K21" s="113">
        <v>189</v>
      </c>
      <c r="L21" s="113">
        <v>33</v>
      </c>
      <c r="M21" s="113">
        <v>95</v>
      </c>
      <c r="N21" s="113">
        <v>102</v>
      </c>
      <c r="O21" s="113">
        <v>35</v>
      </c>
      <c r="P21" s="113">
        <v>119</v>
      </c>
      <c r="Q21" s="113">
        <v>3</v>
      </c>
      <c r="R21" s="6">
        <v>0.30434782608695654</v>
      </c>
      <c r="S21" s="14">
        <v>98.855359001040583</v>
      </c>
      <c r="T21" s="14">
        <v>85.9375</v>
      </c>
      <c r="U21" s="14">
        <v>102</v>
      </c>
      <c r="V21" s="14">
        <v>7.9575596816976129</v>
      </c>
      <c r="W21" s="84">
        <v>37.539529028890456</v>
      </c>
      <c r="X21" s="14">
        <v>332.28994771162866</v>
      </c>
      <c r="Y21" s="14">
        <v>0</v>
      </c>
      <c r="Z21" s="14">
        <v>332.28994771162866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13" t="s">
        <v>7128</v>
      </c>
      <c r="AK21" s="113">
        <v>3</v>
      </c>
      <c r="AL21" s="113" t="s">
        <v>7128</v>
      </c>
      <c r="AM21" s="113" t="s">
        <v>7128</v>
      </c>
      <c r="AN21" s="113" t="s">
        <v>7128</v>
      </c>
      <c r="AO21" s="113" t="s">
        <v>7128</v>
      </c>
      <c r="AP21" s="113" t="s">
        <v>7128</v>
      </c>
      <c r="AQ21" s="113" t="s">
        <v>7128</v>
      </c>
      <c r="AR21" s="113" t="s">
        <v>7128</v>
      </c>
      <c r="AS21" s="113" t="s">
        <v>7128</v>
      </c>
      <c r="AT21" s="113" t="s">
        <v>7128</v>
      </c>
      <c r="AU21" s="149" t="s">
        <v>7128</v>
      </c>
      <c r="AV21" s="14">
        <v>157.52538612333203</v>
      </c>
      <c r="AW21" s="14">
        <v>174.76456158829663</v>
      </c>
      <c r="AX21" s="17">
        <v>20</v>
      </c>
      <c r="AY21" s="15">
        <v>174.76456158829663</v>
      </c>
      <c r="AZ21" s="15">
        <v>1.4102366887435949</v>
      </c>
      <c r="BA21" s="15">
        <v>173.35432489955303</v>
      </c>
      <c r="BB21" s="63">
        <v>25.382746856321646</v>
      </c>
      <c r="BC21" s="26"/>
      <c r="BD21" s="15">
        <v>174.76456158829663</v>
      </c>
      <c r="BE21" s="26">
        <v>25.162265240246999</v>
      </c>
      <c r="BF21" s="26" t="s">
        <v>7148</v>
      </c>
      <c r="BG21" s="84"/>
    </row>
    <row r="22" spans="1:59" ht="15" customHeight="1" x14ac:dyDescent="0.25">
      <c r="A22" s="79" t="s">
        <v>2157</v>
      </c>
      <c r="B22" s="2" t="s">
        <v>2694</v>
      </c>
      <c r="C22" s="3" t="s">
        <v>2642</v>
      </c>
      <c r="D22" s="3" t="s">
        <v>608</v>
      </c>
      <c r="E22" s="3" t="s">
        <v>1042</v>
      </c>
      <c r="F22" s="4" t="s">
        <v>3755</v>
      </c>
      <c r="G22" s="3" t="s">
        <v>1015</v>
      </c>
      <c r="H22" s="159" t="s">
        <v>4418</v>
      </c>
      <c r="I22" s="145">
        <v>576</v>
      </c>
      <c r="J22" s="145">
        <v>524</v>
      </c>
      <c r="K22" s="145">
        <v>159</v>
      </c>
      <c r="L22" s="145">
        <v>36</v>
      </c>
      <c r="M22" s="145">
        <v>90</v>
      </c>
      <c r="N22" s="145">
        <v>108</v>
      </c>
      <c r="O22" s="145">
        <v>44</v>
      </c>
      <c r="P22" s="145">
        <v>126</v>
      </c>
      <c r="Q22" s="145">
        <v>1</v>
      </c>
      <c r="R22" s="42">
        <v>0.30343511450381677</v>
      </c>
      <c r="S22" s="43">
        <v>93.652445369406877</v>
      </c>
      <c r="T22" s="43">
        <v>93.75</v>
      </c>
      <c r="U22" s="43">
        <v>108</v>
      </c>
      <c r="V22" s="43">
        <v>2.6525198938992043</v>
      </c>
      <c r="W22" s="43">
        <v>31.668456020787307</v>
      </c>
      <c r="X22" s="44">
        <v>329.72342128409338</v>
      </c>
      <c r="Y22" s="43">
        <v>0</v>
      </c>
      <c r="Z22" s="43">
        <v>329.72342128409338</v>
      </c>
      <c r="AA22" s="43">
        <v>0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145" t="s">
        <v>7128</v>
      </c>
      <c r="AK22" s="44">
        <v>4</v>
      </c>
      <c r="AL22" s="44" t="s">
        <v>7128</v>
      </c>
      <c r="AM22" s="44" t="s">
        <v>7128</v>
      </c>
      <c r="AN22" s="44" t="s">
        <v>7128</v>
      </c>
      <c r="AO22" s="44" t="s">
        <v>7128</v>
      </c>
      <c r="AP22" s="145" t="s">
        <v>7128</v>
      </c>
      <c r="AQ22" s="44" t="s">
        <v>7128</v>
      </c>
      <c r="AR22" s="44" t="s">
        <v>7128</v>
      </c>
      <c r="AS22" s="145" t="s">
        <v>7128</v>
      </c>
      <c r="AT22" s="145" t="s">
        <v>7128</v>
      </c>
      <c r="AU22" s="160" t="s">
        <v>7128</v>
      </c>
      <c r="AV22" s="43">
        <v>157.52538612333203</v>
      </c>
      <c r="AW22" s="43">
        <v>172.19803516076135</v>
      </c>
      <c r="AX22" s="161">
        <v>21</v>
      </c>
      <c r="AY22" s="43">
        <v>172.19803516076135</v>
      </c>
      <c r="AZ22" s="43">
        <v>1.4102366887435949</v>
      </c>
      <c r="BA22" s="43">
        <v>170.78779847201776</v>
      </c>
      <c r="BB22" s="162">
        <v>25.021758088265745</v>
      </c>
      <c r="BC22" s="43"/>
      <c r="BD22" s="43">
        <v>172.19803516076135</v>
      </c>
      <c r="BE22" s="43">
        <v>24.807427327316464</v>
      </c>
      <c r="BF22" s="43" t="s">
        <v>7149</v>
      </c>
      <c r="BG22" s="43"/>
    </row>
    <row r="23" spans="1:59" ht="15" customHeight="1" x14ac:dyDescent="0.25">
      <c r="A23" s="79" t="s">
        <v>1916</v>
      </c>
      <c r="B23" s="2" t="s">
        <v>2549</v>
      </c>
      <c r="C23" s="3" t="s">
        <v>2550</v>
      </c>
      <c r="D23" s="3" t="s">
        <v>632</v>
      </c>
      <c r="E23" s="3" t="s">
        <v>1073</v>
      </c>
      <c r="F23" s="4" t="s">
        <v>3755</v>
      </c>
      <c r="G23" s="3" t="s">
        <v>1015</v>
      </c>
      <c r="H23" s="41" t="s">
        <v>3987</v>
      </c>
      <c r="I23" s="113">
        <v>691</v>
      </c>
      <c r="J23" s="113">
        <v>572</v>
      </c>
      <c r="K23" s="113">
        <v>156</v>
      </c>
      <c r="L23" s="113">
        <v>32</v>
      </c>
      <c r="M23" s="113">
        <v>99</v>
      </c>
      <c r="N23" s="113">
        <v>109</v>
      </c>
      <c r="O23" s="113">
        <v>91</v>
      </c>
      <c r="P23" s="113">
        <v>90</v>
      </c>
      <c r="Q23" s="113">
        <v>10</v>
      </c>
      <c r="R23" s="6">
        <v>0.27272727272727271</v>
      </c>
      <c r="S23" s="14">
        <v>103.01768990634756</v>
      </c>
      <c r="T23" s="14">
        <v>83.333333333333329</v>
      </c>
      <c r="U23" s="14">
        <v>109</v>
      </c>
      <c r="V23" s="14">
        <v>26.525198938992041</v>
      </c>
      <c r="W23" s="84">
        <v>7.0122563793449819</v>
      </c>
      <c r="X23" s="14">
        <v>328.88847855801794</v>
      </c>
      <c r="Y23" s="14">
        <v>0</v>
      </c>
      <c r="Z23" s="14">
        <v>328.88847855801794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13" t="s">
        <v>7128</v>
      </c>
      <c r="AK23" s="113">
        <v>5</v>
      </c>
      <c r="AL23" s="113" t="s">
        <v>7128</v>
      </c>
      <c r="AM23" s="113" t="s">
        <v>7128</v>
      </c>
      <c r="AN23" s="113" t="s">
        <v>7128</v>
      </c>
      <c r="AO23" s="113" t="s">
        <v>7128</v>
      </c>
      <c r="AP23" s="113" t="s">
        <v>7128</v>
      </c>
      <c r="AQ23" s="113" t="s">
        <v>7128</v>
      </c>
      <c r="AR23" s="113" t="s">
        <v>7128</v>
      </c>
      <c r="AS23" s="113" t="s">
        <v>7128</v>
      </c>
      <c r="AT23" s="113" t="s">
        <v>7128</v>
      </c>
      <c r="AU23" s="149" t="s">
        <v>7128</v>
      </c>
      <c r="AV23" s="14">
        <v>157.52538612333203</v>
      </c>
      <c r="AW23" s="14">
        <v>171.36309243468591</v>
      </c>
      <c r="AX23" s="17">
        <v>22</v>
      </c>
      <c r="AY23" s="15">
        <v>171.36309243468591</v>
      </c>
      <c r="AZ23" s="15">
        <v>1.4102366887435949</v>
      </c>
      <c r="BA23" s="15">
        <v>169.95285574594232</v>
      </c>
      <c r="BB23" s="63">
        <v>24.904321173200483</v>
      </c>
      <c r="BC23" s="26"/>
      <c r="BD23" s="15">
        <v>171.36309243468591</v>
      </c>
      <c r="BE23" s="26">
        <v>24.691991409276199</v>
      </c>
      <c r="BF23" s="26" t="s">
        <v>7150</v>
      </c>
      <c r="BG23" s="84"/>
    </row>
    <row r="24" spans="1:59" x14ac:dyDescent="0.25">
      <c r="A24" s="110" t="s">
        <v>5148</v>
      </c>
      <c r="B24" s="2" t="s">
        <v>5150</v>
      </c>
      <c r="C24" s="3" t="s">
        <v>3024</v>
      </c>
      <c r="D24" s="3" t="s">
        <v>5149</v>
      </c>
      <c r="E24" s="3" t="s">
        <v>1014</v>
      </c>
      <c r="F24" s="4" t="s">
        <v>3755</v>
      </c>
      <c r="G24" s="3" t="s">
        <v>1004</v>
      </c>
      <c r="H24" s="41" t="s">
        <v>5151</v>
      </c>
      <c r="I24" s="124">
        <v>530</v>
      </c>
      <c r="J24" s="124">
        <v>444</v>
      </c>
      <c r="K24" s="124">
        <v>136</v>
      </c>
      <c r="L24" s="124">
        <v>23</v>
      </c>
      <c r="M24" s="124">
        <v>95</v>
      </c>
      <c r="N24" s="124">
        <v>73</v>
      </c>
      <c r="O24" s="124">
        <v>71</v>
      </c>
      <c r="P24" s="124">
        <v>117</v>
      </c>
      <c r="Q24" s="124">
        <v>25</v>
      </c>
      <c r="R24" s="85">
        <v>0.30630630630630629</v>
      </c>
      <c r="S24" s="84">
        <v>98.855359001040583</v>
      </c>
      <c r="T24" s="84">
        <v>59.895833333333329</v>
      </c>
      <c r="U24" s="84">
        <v>73</v>
      </c>
      <c r="V24" s="84">
        <v>66.312997347480106</v>
      </c>
      <c r="W24" s="84">
        <v>29.446568789438025</v>
      </c>
      <c r="X24" s="103">
        <v>327.51075847129204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327.51075847129204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124" t="s">
        <v>7128</v>
      </c>
      <c r="AK24" s="103" t="s">
        <v>7128</v>
      </c>
      <c r="AL24" s="103" t="s">
        <v>7128</v>
      </c>
      <c r="AM24" s="103" t="s">
        <v>7128</v>
      </c>
      <c r="AN24" s="103" t="s">
        <v>7128</v>
      </c>
      <c r="AO24" s="103">
        <v>10</v>
      </c>
      <c r="AP24" s="124" t="s">
        <v>7128</v>
      </c>
      <c r="AQ24" s="103" t="s">
        <v>7128</v>
      </c>
      <c r="AR24" s="103" t="s">
        <v>7128</v>
      </c>
      <c r="AS24" s="124" t="s">
        <v>7128</v>
      </c>
      <c r="AT24" s="124" t="s">
        <v>7128</v>
      </c>
      <c r="AU24" s="151" t="s">
        <v>7128</v>
      </c>
      <c r="AV24" s="84">
        <v>157.41716867537716</v>
      </c>
      <c r="AW24" s="84">
        <v>170.09358979591488</v>
      </c>
      <c r="AX24" s="125">
        <v>23</v>
      </c>
      <c r="AY24" s="84">
        <v>170.09358979591488</v>
      </c>
      <c r="AZ24" s="84">
        <v>1.4102366887435949</v>
      </c>
      <c r="BA24" s="84">
        <v>168.68335310717129</v>
      </c>
      <c r="BB24" s="147">
        <v>24.725762250643907</v>
      </c>
      <c r="BC24" s="84"/>
      <c r="BD24" s="84">
        <v>170.09358979591488</v>
      </c>
      <c r="BE24" s="84">
        <v>24.516474936128514</v>
      </c>
      <c r="BF24" s="84" t="s">
        <v>7151</v>
      </c>
      <c r="BG24" s="84"/>
    </row>
    <row r="25" spans="1:59" ht="15" customHeight="1" x14ac:dyDescent="0.25">
      <c r="A25" s="79" t="s">
        <v>1513</v>
      </c>
      <c r="B25" s="2" t="s">
        <v>2593</v>
      </c>
      <c r="C25" s="3" t="s">
        <v>2594</v>
      </c>
      <c r="D25" s="3" t="s">
        <v>551</v>
      </c>
      <c r="E25" s="3" t="s">
        <v>1115</v>
      </c>
      <c r="F25" s="4" t="s">
        <v>2510</v>
      </c>
      <c r="G25" s="3" t="s">
        <v>1015</v>
      </c>
      <c r="H25" s="41" t="s">
        <v>3797</v>
      </c>
      <c r="I25" s="113">
        <v>671</v>
      </c>
      <c r="J25" s="113">
        <v>603</v>
      </c>
      <c r="K25" s="113">
        <v>192</v>
      </c>
      <c r="L25" s="113">
        <v>25</v>
      </c>
      <c r="M25" s="113">
        <v>98</v>
      </c>
      <c r="N25" s="113">
        <v>94</v>
      </c>
      <c r="O25" s="113">
        <v>66</v>
      </c>
      <c r="P25" s="113">
        <v>104</v>
      </c>
      <c r="Q25" s="113">
        <v>6</v>
      </c>
      <c r="R25" s="6">
        <v>0.31840796019900497</v>
      </c>
      <c r="S25" s="14">
        <v>101.97710718002081</v>
      </c>
      <c r="T25" s="14">
        <v>65.104166666666671</v>
      </c>
      <c r="U25" s="14">
        <v>94</v>
      </c>
      <c r="V25" s="14">
        <v>15.915119363395226</v>
      </c>
      <c r="W25" s="84">
        <v>49.646044936903678</v>
      </c>
      <c r="X25" s="14">
        <v>326.64243814698636</v>
      </c>
      <c r="Y25" s="14">
        <v>0</v>
      </c>
      <c r="Z25" s="14">
        <v>326.64243814698636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13" t="s">
        <v>7128</v>
      </c>
      <c r="AK25" s="113">
        <v>6</v>
      </c>
      <c r="AL25" s="113" t="s">
        <v>7128</v>
      </c>
      <c r="AM25" s="113" t="s">
        <v>7128</v>
      </c>
      <c r="AN25" s="113" t="s">
        <v>7128</v>
      </c>
      <c r="AO25" s="113" t="s">
        <v>7128</v>
      </c>
      <c r="AP25" s="113" t="s">
        <v>7128</v>
      </c>
      <c r="AQ25" s="113" t="s">
        <v>7128</v>
      </c>
      <c r="AR25" s="113" t="s">
        <v>7128</v>
      </c>
      <c r="AS25" s="113" t="s">
        <v>7128</v>
      </c>
      <c r="AT25" s="113" t="s">
        <v>7128</v>
      </c>
      <c r="AU25" s="149" t="s">
        <v>7128</v>
      </c>
      <c r="AV25" s="14">
        <v>157.52538612333203</v>
      </c>
      <c r="AW25" s="14">
        <v>169.11705202365434</v>
      </c>
      <c r="AX25" s="17">
        <v>24</v>
      </c>
      <c r="AY25" s="15">
        <v>169.11705202365434</v>
      </c>
      <c r="AZ25" s="15">
        <v>1.4102366887435949</v>
      </c>
      <c r="BA25" s="15">
        <v>167.70681533491074</v>
      </c>
      <c r="BB25" s="63">
        <v>24.588409615741597</v>
      </c>
      <c r="BC25" s="26"/>
      <c r="BD25" s="15">
        <v>169.11705202365434</v>
      </c>
      <c r="BE25" s="26">
        <v>24.381462640408834</v>
      </c>
      <c r="BF25" s="26" t="s">
        <v>7152</v>
      </c>
      <c r="BG25" s="84"/>
    </row>
    <row r="26" spans="1:59" ht="15" customHeight="1" x14ac:dyDescent="0.25">
      <c r="A26" s="79" t="s">
        <v>6277</v>
      </c>
      <c r="B26" s="2" t="s">
        <v>6279</v>
      </c>
      <c r="C26" s="3" t="s">
        <v>6278</v>
      </c>
      <c r="D26" s="3" t="s">
        <v>5823</v>
      </c>
      <c r="E26" s="3" t="s">
        <v>1115</v>
      </c>
      <c r="F26" s="4" t="s">
        <v>2510</v>
      </c>
      <c r="G26" s="3" t="s">
        <v>657</v>
      </c>
      <c r="H26" s="41" t="s">
        <v>5824</v>
      </c>
      <c r="I26" s="113">
        <v>630</v>
      </c>
      <c r="J26" s="113">
        <v>587</v>
      </c>
      <c r="K26" s="113">
        <v>169</v>
      </c>
      <c r="L26" s="113">
        <v>19</v>
      </c>
      <c r="M26" s="113">
        <v>80</v>
      </c>
      <c r="N26" s="113">
        <v>78</v>
      </c>
      <c r="O26" s="113">
        <v>29</v>
      </c>
      <c r="P26" s="113">
        <v>88</v>
      </c>
      <c r="Q26" s="113">
        <v>34</v>
      </c>
      <c r="R26" s="6">
        <v>0.2879045996592845</v>
      </c>
      <c r="S26" s="14">
        <v>83.246618106139437</v>
      </c>
      <c r="T26" s="14">
        <v>49.479166666666664</v>
      </c>
      <c r="U26" s="14">
        <v>78</v>
      </c>
      <c r="V26" s="14">
        <v>90.185676392572944</v>
      </c>
      <c r="W26" s="84">
        <v>20.871120982170044</v>
      </c>
      <c r="X26" s="14">
        <v>321.78258214754908</v>
      </c>
      <c r="Y26" s="14">
        <v>0</v>
      </c>
      <c r="Z26" s="14">
        <v>0</v>
      </c>
      <c r="AA26" s="14">
        <v>321.78258214754908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13" t="s">
        <v>7128</v>
      </c>
      <c r="AK26" s="113" t="s">
        <v>7128</v>
      </c>
      <c r="AL26" s="113">
        <v>4</v>
      </c>
      <c r="AM26" s="113" t="s">
        <v>7128</v>
      </c>
      <c r="AN26" s="113" t="s">
        <v>7128</v>
      </c>
      <c r="AO26" s="113" t="s">
        <v>7128</v>
      </c>
      <c r="AP26" s="113" t="s">
        <v>7128</v>
      </c>
      <c r="AQ26" s="113" t="s">
        <v>7128</v>
      </c>
      <c r="AR26" s="113" t="s">
        <v>7128</v>
      </c>
      <c r="AS26" s="113" t="s">
        <v>7128</v>
      </c>
      <c r="AT26" s="113" t="s">
        <v>7128</v>
      </c>
      <c r="AU26" s="149" t="s">
        <v>7128</v>
      </c>
      <c r="AV26" s="14">
        <v>157.46821407201281</v>
      </c>
      <c r="AW26" s="14">
        <v>164.31436807553627</v>
      </c>
      <c r="AX26" s="17">
        <v>25</v>
      </c>
      <c r="AY26" s="15">
        <v>164.31436807553627</v>
      </c>
      <c r="AZ26" s="15">
        <v>1.4102366887435949</v>
      </c>
      <c r="BA26" s="15">
        <v>162.90413138679267</v>
      </c>
      <c r="BB26" s="63">
        <v>23.912899345053308</v>
      </c>
      <c r="BC26" s="26"/>
      <c r="BD26" s="15">
        <v>164.31436807553627</v>
      </c>
      <c r="BE26" s="26">
        <v>23.717462328418371</v>
      </c>
      <c r="BF26" s="26" t="s">
        <v>7153</v>
      </c>
      <c r="BG26" s="84"/>
    </row>
    <row r="27" spans="1:59" ht="15" customHeight="1" x14ac:dyDescent="0.25">
      <c r="A27" s="110" t="s">
        <v>2018</v>
      </c>
      <c r="B27" s="2" t="s">
        <v>2717</v>
      </c>
      <c r="C27" s="3" t="s">
        <v>2718</v>
      </c>
      <c r="D27" s="3" t="s">
        <v>127</v>
      </c>
      <c r="E27" s="3" t="s">
        <v>1001</v>
      </c>
      <c r="F27" s="4" t="s">
        <v>2510</v>
      </c>
      <c r="G27" s="3" t="s">
        <v>1004</v>
      </c>
      <c r="H27" s="41" t="s">
        <v>4678</v>
      </c>
      <c r="I27" s="126">
        <v>629</v>
      </c>
      <c r="J27" s="126">
        <v>548</v>
      </c>
      <c r="K27" s="126">
        <v>155</v>
      </c>
      <c r="L27" s="126">
        <v>34</v>
      </c>
      <c r="M27" s="126">
        <v>112</v>
      </c>
      <c r="N27" s="126">
        <v>85</v>
      </c>
      <c r="O27" s="126">
        <v>64</v>
      </c>
      <c r="P27" s="126">
        <v>111</v>
      </c>
      <c r="Q27" s="126">
        <v>5</v>
      </c>
      <c r="R27" s="106">
        <v>0.28284671532846717</v>
      </c>
      <c r="S27" s="107">
        <v>116.54526534859522</v>
      </c>
      <c r="T27" s="107">
        <v>88.541666666666671</v>
      </c>
      <c r="U27" s="107">
        <v>85</v>
      </c>
      <c r="V27" s="107">
        <v>13.262599469496021</v>
      </c>
      <c r="W27" s="107">
        <v>15.422191207257555</v>
      </c>
      <c r="X27" s="108">
        <v>318.77172269201549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318.77172269201549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26" t="s">
        <v>7128</v>
      </c>
      <c r="AK27" s="113" t="s">
        <v>7128</v>
      </c>
      <c r="AL27" s="113" t="s">
        <v>7128</v>
      </c>
      <c r="AM27" s="113" t="s">
        <v>7128</v>
      </c>
      <c r="AN27" s="113" t="s">
        <v>7128</v>
      </c>
      <c r="AO27" s="113">
        <v>11</v>
      </c>
      <c r="AP27" s="113" t="s">
        <v>7128</v>
      </c>
      <c r="AQ27" s="113" t="s">
        <v>7128</v>
      </c>
      <c r="AR27" s="113" t="s">
        <v>7128</v>
      </c>
      <c r="AS27" s="113" t="s">
        <v>7128</v>
      </c>
      <c r="AT27" s="113" t="s">
        <v>7128</v>
      </c>
      <c r="AU27" s="149" t="s">
        <v>7128</v>
      </c>
      <c r="AV27" s="107">
        <v>157.41716867537716</v>
      </c>
      <c r="AW27" s="107">
        <v>161.35455401663833</v>
      </c>
      <c r="AX27" s="127">
        <v>26</v>
      </c>
      <c r="AY27" s="107">
        <v>161.35455401663833</v>
      </c>
      <c r="AZ27" s="107">
        <v>1.4102366887435949</v>
      </c>
      <c r="BA27" s="107">
        <v>159.94431732789474</v>
      </c>
      <c r="BB27" s="109">
        <v>23.49659362564477</v>
      </c>
      <c r="BC27" s="107"/>
      <c r="BD27" s="107">
        <v>161.35455401663833</v>
      </c>
      <c r="BE27" s="107">
        <v>23.308250004690073</v>
      </c>
      <c r="BF27" s="107" t="s">
        <v>7154</v>
      </c>
      <c r="BG27" s="107"/>
    </row>
    <row r="28" spans="1:59" ht="15" customHeight="1" x14ac:dyDescent="0.25">
      <c r="A28" s="110" t="s">
        <v>5626</v>
      </c>
      <c r="B28" s="2" t="s">
        <v>5627</v>
      </c>
      <c r="C28" s="3" t="s">
        <v>2856</v>
      </c>
      <c r="D28" s="3" t="s">
        <v>5770</v>
      </c>
      <c r="E28" s="3" t="s">
        <v>1003</v>
      </c>
      <c r="F28" s="4" t="s">
        <v>3755</v>
      </c>
      <c r="G28" s="3" t="s">
        <v>1015</v>
      </c>
      <c r="H28" s="41" t="s">
        <v>6515</v>
      </c>
      <c r="I28" s="126">
        <v>548</v>
      </c>
      <c r="J28" s="126">
        <v>480</v>
      </c>
      <c r="K28" s="126">
        <v>128</v>
      </c>
      <c r="L28" s="126">
        <v>39</v>
      </c>
      <c r="M28" s="126">
        <v>87</v>
      </c>
      <c r="N28" s="126">
        <v>97</v>
      </c>
      <c r="O28" s="126">
        <v>64</v>
      </c>
      <c r="P28" s="126">
        <v>146</v>
      </c>
      <c r="Q28" s="126">
        <v>10</v>
      </c>
      <c r="R28" s="106">
        <v>0.26666666666666666</v>
      </c>
      <c r="S28" s="107">
        <v>90.530697190426636</v>
      </c>
      <c r="T28" s="107">
        <v>101.5625</v>
      </c>
      <c r="U28" s="107">
        <v>97</v>
      </c>
      <c r="V28" s="107">
        <v>26.525198938992041</v>
      </c>
      <c r="W28" s="107">
        <v>1.7237330327367504</v>
      </c>
      <c r="X28" s="108">
        <v>317.3421291621554</v>
      </c>
      <c r="Y28" s="108">
        <v>0</v>
      </c>
      <c r="Z28" s="108">
        <v>317.3421291621554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26" t="s">
        <v>7128</v>
      </c>
      <c r="AK28" s="113">
        <v>7</v>
      </c>
      <c r="AL28" s="113" t="s">
        <v>7128</v>
      </c>
      <c r="AM28" s="113" t="s">
        <v>7128</v>
      </c>
      <c r="AN28" s="113" t="s">
        <v>7128</v>
      </c>
      <c r="AO28" s="113" t="s">
        <v>7128</v>
      </c>
      <c r="AP28" s="113" t="s">
        <v>7128</v>
      </c>
      <c r="AQ28" s="113" t="s">
        <v>7128</v>
      </c>
      <c r="AR28" s="113" t="s">
        <v>7128</v>
      </c>
      <c r="AS28" s="113" t="s">
        <v>7128</v>
      </c>
      <c r="AT28" s="113" t="s">
        <v>7128</v>
      </c>
      <c r="AU28" s="149" t="s">
        <v>7128</v>
      </c>
      <c r="AV28" s="107">
        <v>157.52538612333203</v>
      </c>
      <c r="AW28" s="107">
        <v>159.81674303882338</v>
      </c>
      <c r="AX28" s="127">
        <v>27</v>
      </c>
      <c r="AY28" s="107">
        <v>159.81674303882338</v>
      </c>
      <c r="AZ28" s="107">
        <v>1.4102366887435949</v>
      </c>
      <c r="BA28" s="107">
        <v>158.40650635007978</v>
      </c>
      <c r="BB28" s="109">
        <v>23.280296421599466</v>
      </c>
      <c r="BC28" s="107"/>
      <c r="BD28" s="107">
        <v>159.81674303882338</v>
      </c>
      <c r="BE28" s="107">
        <v>23.095638269235025</v>
      </c>
      <c r="BF28" s="107" t="s">
        <v>7155</v>
      </c>
      <c r="BG28" s="107"/>
    </row>
    <row r="29" spans="1:59" ht="15" customHeight="1" x14ac:dyDescent="0.25">
      <c r="A29" s="79" t="s">
        <v>2283</v>
      </c>
      <c r="B29" s="2" t="s">
        <v>2908</v>
      </c>
      <c r="C29" s="3" t="s">
        <v>2909</v>
      </c>
      <c r="D29" s="3" t="s">
        <v>2192</v>
      </c>
      <c r="E29" s="3" t="s">
        <v>1073</v>
      </c>
      <c r="F29" s="4" t="s">
        <v>3755</v>
      </c>
      <c r="G29" s="3" t="s">
        <v>656</v>
      </c>
      <c r="H29" s="41" t="s">
        <v>3778</v>
      </c>
      <c r="I29" s="113">
        <v>665</v>
      </c>
      <c r="J29" s="113">
        <v>549</v>
      </c>
      <c r="K29" s="113">
        <v>162</v>
      </c>
      <c r="L29" s="113">
        <v>29</v>
      </c>
      <c r="M29" s="113">
        <v>111</v>
      </c>
      <c r="N29" s="113">
        <v>73</v>
      </c>
      <c r="O29" s="113">
        <v>95</v>
      </c>
      <c r="P29" s="113">
        <v>128</v>
      </c>
      <c r="Q29" s="113">
        <v>7</v>
      </c>
      <c r="R29" s="6">
        <v>0.29508196721311475</v>
      </c>
      <c r="S29" s="14">
        <v>115.50468262226848</v>
      </c>
      <c r="T29" s="14">
        <v>75.520833333333329</v>
      </c>
      <c r="U29" s="14">
        <v>73</v>
      </c>
      <c r="V29" s="14">
        <v>18.567639257294431</v>
      </c>
      <c r="W29" s="84">
        <v>25.859769901075904</v>
      </c>
      <c r="X29" s="13">
        <v>308.45292511397213</v>
      </c>
      <c r="Y29" s="13">
        <v>0</v>
      </c>
      <c r="Z29" s="13">
        <v>0</v>
      </c>
      <c r="AA29" s="13">
        <v>0</v>
      </c>
      <c r="AB29" s="13">
        <v>308.45292511397213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12" t="s">
        <v>7128</v>
      </c>
      <c r="AK29" s="113" t="s">
        <v>7128</v>
      </c>
      <c r="AL29" s="113" t="s">
        <v>7128</v>
      </c>
      <c r="AM29" s="113">
        <v>3</v>
      </c>
      <c r="AN29" s="113" t="s">
        <v>7128</v>
      </c>
      <c r="AO29" s="113" t="s">
        <v>7128</v>
      </c>
      <c r="AP29" s="113" t="s">
        <v>7128</v>
      </c>
      <c r="AQ29" s="113" t="s">
        <v>7128</v>
      </c>
      <c r="AR29" s="113" t="s">
        <v>7128</v>
      </c>
      <c r="AS29" s="113" t="s">
        <v>7128</v>
      </c>
      <c r="AT29" s="113" t="s">
        <v>7128</v>
      </c>
      <c r="AU29" s="149" t="s">
        <v>7128</v>
      </c>
      <c r="AV29" s="14">
        <v>149.30537599349879</v>
      </c>
      <c r="AW29" s="14">
        <v>159.14754912047334</v>
      </c>
      <c r="AX29" s="17">
        <v>28</v>
      </c>
      <c r="AY29" s="15">
        <v>159.14754912047334</v>
      </c>
      <c r="AZ29" s="15">
        <v>1.4102366887435949</v>
      </c>
      <c r="BA29" s="15">
        <v>157.73731243172975</v>
      </c>
      <c r="BB29" s="63">
        <v>23.186172517172082</v>
      </c>
      <c r="BC29" s="26"/>
      <c r="BD29" s="15">
        <v>159.14754912047334</v>
      </c>
      <c r="BE29" s="26">
        <v>23.003118133542845</v>
      </c>
      <c r="BF29" s="26" t="s">
        <v>7156</v>
      </c>
      <c r="BG29" s="84"/>
    </row>
    <row r="30" spans="1:59" ht="15" customHeight="1" x14ac:dyDescent="0.25">
      <c r="A30" s="79" t="s">
        <v>2244</v>
      </c>
      <c r="B30" s="2" t="s">
        <v>2799</v>
      </c>
      <c r="C30" s="3" t="s">
        <v>2800</v>
      </c>
      <c r="D30" s="3" t="s">
        <v>272</v>
      </c>
      <c r="E30" s="3" t="s">
        <v>1053</v>
      </c>
      <c r="F30" s="4" t="s">
        <v>2510</v>
      </c>
      <c r="G30" s="3" t="s">
        <v>657</v>
      </c>
      <c r="H30" s="41" t="s">
        <v>4487</v>
      </c>
      <c r="I30" s="113">
        <v>675</v>
      </c>
      <c r="J30" s="113">
        <v>622</v>
      </c>
      <c r="K30" s="113">
        <v>182</v>
      </c>
      <c r="L30" s="113">
        <v>32</v>
      </c>
      <c r="M30" s="113">
        <v>92</v>
      </c>
      <c r="N30" s="113">
        <v>105</v>
      </c>
      <c r="O30" s="113">
        <v>35</v>
      </c>
      <c r="P30" s="113">
        <v>142</v>
      </c>
      <c r="Q30" s="113">
        <v>1</v>
      </c>
      <c r="R30" s="6">
        <v>0.29260450160771706</v>
      </c>
      <c r="S30" s="14">
        <v>95.733610822060356</v>
      </c>
      <c r="T30" s="14">
        <v>83.333333333333329</v>
      </c>
      <c r="U30" s="14">
        <v>105</v>
      </c>
      <c r="V30" s="14">
        <v>2.6525198938992043</v>
      </c>
      <c r="W30" s="84">
        <v>26.38025509969129</v>
      </c>
      <c r="X30" s="14">
        <v>313.09971914898415</v>
      </c>
      <c r="Y30" s="14">
        <v>0</v>
      </c>
      <c r="Z30" s="14">
        <v>0</v>
      </c>
      <c r="AA30" s="14">
        <v>313.09971914898415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13" t="s">
        <v>7128</v>
      </c>
      <c r="AK30" s="113" t="s">
        <v>7128</v>
      </c>
      <c r="AL30" s="113">
        <v>5</v>
      </c>
      <c r="AM30" s="113" t="s">
        <v>7128</v>
      </c>
      <c r="AN30" s="113" t="s">
        <v>7128</v>
      </c>
      <c r="AO30" s="113" t="s">
        <v>7128</v>
      </c>
      <c r="AP30" s="113" t="s">
        <v>7128</v>
      </c>
      <c r="AQ30" s="113" t="s">
        <v>7128</v>
      </c>
      <c r="AR30" s="113" t="s">
        <v>7128</v>
      </c>
      <c r="AS30" s="113" t="s">
        <v>7128</v>
      </c>
      <c r="AT30" s="113" t="s">
        <v>7128</v>
      </c>
      <c r="AU30" s="149" t="s">
        <v>7128</v>
      </c>
      <c r="AV30" s="14">
        <v>157.46821407201281</v>
      </c>
      <c r="AW30" s="14">
        <v>155.63150507697134</v>
      </c>
      <c r="AX30" s="17">
        <v>29</v>
      </c>
      <c r="AY30" s="15">
        <v>155.63150507697134</v>
      </c>
      <c r="AZ30" s="15">
        <v>1.4102366887435949</v>
      </c>
      <c r="BA30" s="15">
        <v>154.22126838822774</v>
      </c>
      <c r="BB30" s="63">
        <v>22.691631571060345</v>
      </c>
      <c r="BC30" s="26"/>
      <c r="BD30" s="15">
        <v>155.63150507697134</v>
      </c>
      <c r="BE30" s="26">
        <v>22.517003626096987</v>
      </c>
      <c r="BF30" s="26" t="s">
        <v>7157</v>
      </c>
      <c r="BG30" s="84"/>
    </row>
    <row r="31" spans="1:59" x14ac:dyDescent="0.25">
      <c r="A31" s="110" t="s">
        <v>2208</v>
      </c>
      <c r="B31" s="2" t="s">
        <v>2739</v>
      </c>
      <c r="C31" s="3" t="s">
        <v>2904</v>
      </c>
      <c r="D31" s="3" t="s">
        <v>514</v>
      </c>
      <c r="E31" s="3" t="s">
        <v>1008</v>
      </c>
      <c r="F31" s="4" t="s">
        <v>2510</v>
      </c>
      <c r="G31" s="3" t="s">
        <v>1004</v>
      </c>
      <c r="H31" s="41" t="s">
        <v>3823</v>
      </c>
      <c r="I31" s="124">
        <v>652</v>
      </c>
      <c r="J31" s="124">
        <v>566</v>
      </c>
      <c r="K31" s="124">
        <v>140</v>
      </c>
      <c r="L31" s="124">
        <v>43</v>
      </c>
      <c r="M31" s="124">
        <v>91</v>
      </c>
      <c r="N31" s="124">
        <v>110</v>
      </c>
      <c r="O31" s="124">
        <v>73</v>
      </c>
      <c r="P31" s="124">
        <v>195</v>
      </c>
      <c r="Q31" s="124">
        <v>4</v>
      </c>
      <c r="R31" s="85">
        <v>0.24734982332155478</v>
      </c>
      <c r="S31" s="84">
        <v>94.693028095733609</v>
      </c>
      <c r="T31" s="84">
        <v>111.97916666666667</v>
      </c>
      <c r="U31" s="84">
        <v>110</v>
      </c>
      <c r="V31" s="84">
        <v>10.610079575596817</v>
      </c>
      <c r="W31" s="84">
        <v>-15.25360805605823</v>
      </c>
      <c r="X31" s="103">
        <v>312.02866628193891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312.02866628193891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24" t="s">
        <v>7128</v>
      </c>
      <c r="AK31" s="113" t="s">
        <v>7128</v>
      </c>
      <c r="AL31" s="113" t="s">
        <v>7128</v>
      </c>
      <c r="AM31" s="113" t="s">
        <v>7128</v>
      </c>
      <c r="AN31" s="113" t="s">
        <v>7128</v>
      </c>
      <c r="AO31" s="113">
        <v>12</v>
      </c>
      <c r="AP31" s="113" t="s">
        <v>7128</v>
      </c>
      <c r="AQ31" s="113" t="s">
        <v>7128</v>
      </c>
      <c r="AR31" s="113" t="s">
        <v>7128</v>
      </c>
      <c r="AS31" s="113" t="s">
        <v>7128</v>
      </c>
      <c r="AT31" s="113" t="s">
        <v>7128</v>
      </c>
      <c r="AU31" s="149" t="s">
        <v>7128</v>
      </c>
      <c r="AV31" s="84">
        <v>157.41716867537716</v>
      </c>
      <c r="AW31" s="84">
        <v>154.61149760656176</v>
      </c>
      <c r="AX31" s="125">
        <v>30</v>
      </c>
      <c r="AY31" s="84">
        <v>154.61149760656176</v>
      </c>
      <c r="AZ31" s="84">
        <v>1.4102366887435949</v>
      </c>
      <c r="BA31" s="84">
        <v>153.20126091781816</v>
      </c>
      <c r="BB31" s="104">
        <v>22.548164807499845</v>
      </c>
      <c r="BC31" s="84"/>
      <c r="BD31" s="84">
        <v>154.61149760656176</v>
      </c>
      <c r="BE31" s="84">
        <v>22.37598137980698</v>
      </c>
      <c r="BF31" s="84" t="s">
        <v>7158</v>
      </c>
      <c r="BG31" s="84"/>
    </row>
    <row r="32" spans="1:59" ht="15" customHeight="1" x14ac:dyDescent="0.25">
      <c r="A32" s="79" t="s">
        <v>4798</v>
      </c>
      <c r="B32" s="2" t="s">
        <v>3529</v>
      </c>
      <c r="C32" s="3" t="s">
        <v>2830</v>
      </c>
      <c r="D32" s="3" t="s">
        <v>4799</v>
      </c>
      <c r="E32" s="3" t="s">
        <v>1044</v>
      </c>
      <c r="F32" s="4" t="s">
        <v>3755</v>
      </c>
      <c r="G32" s="3" t="s">
        <v>656</v>
      </c>
      <c r="H32" s="41" t="s">
        <v>4800</v>
      </c>
      <c r="I32" s="113">
        <v>606</v>
      </c>
      <c r="J32" s="113">
        <v>538</v>
      </c>
      <c r="K32" s="113">
        <v>147</v>
      </c>
      <c r="L32" s="113">
        <v>31</v>
      </c>
      <c r="M32" s="113">
        <v>84</v>
      </c>
      <c r="N32" s="113">
        <v>101</v>
      </c>
      <c r="O32" s="113">
        <v>60</v>
      </c>
      <c r="P32" s="113">
        <v>138</v>
      </c>
      <c r="Q32" s="113">
        <v>10</v>
      </c>
      <c r="R32" s="5">
        <v>0.27323420074349442</v>
      </c>
      <c r="S32" s="26">
        <v>87.40894901144641</v>
      </c>
      <c r="T32" s="26">
        <v>80.729166666666671</v>
      </c>
      <c r="U32" s="26">
        <v>101</v>
      </c>
      <c r="V32" s="26">
        <v>26.525198938992041</v>
      </c>
      <c r="W32" s="84">
        <v>7.1667054895567048</v>
      </c>
      <c r="X32" s="13">
        <v>302.83002010666183</v>
      </c>
      <c r="Y32" s="13">
        <v>0</v>
      </c>
      <c r="Z32" s="13">
        <v>0</v>
      </c>
      <c r="AA32" s="13">
        <v>0</v>
      </c>
      <c r="AB32" s="13">
        <v>302.83002010666183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12" t="s">
        <v>7128</v>
      </c>
      <c r="AK32" s="113" t="s">
        <v>7128</v>
      </c>
      <c r="AL32" s="113" t="s">
        <v>7128</v>
      </c>
      <c r="AM32" s="113">
        <v>4</v>
      </c>
      <c r="AN32" s="113" t="s">
        <v>7128</v>
      </c>
      <c r="AO32" s="113" t="s">
        <v>7128</v>
      </c>
      <c r="AP32" s="113" t="s">
        <v>7128</v>
      </c>
      <c r="AQ32" s="113" t="s">
        <v>7128</v>
      </c>
      <c r="AR32" s="113" t="s">
        <v>7128</v>
      </c>
      <c r="AS32" s="113" t="s">
        <v>7128</v>
      </c>
      <c r="AT32" s="113" t="s">
        <v>7128</v>
      </c>
      <c r="AU32" s="149" t="s">
        <v>7128</v>
      </c>
      <c r="AV32" s="26">
        <v>149.30537599349879</v>
      </c>
      <c r="AW32" s="14">
        <v>153.52464411316305</v>
      </c>
      <c r="AX32" s="17">
        <v>31</v>
      </c>
      <c r="AY32" s="26">
        <v>153.52464411316305</v>
      </c>
      <c r="AZ32" s="26">
        <v>1.4102366887435949</v>
      </c>
      <c r="BA32" s="26">
        <v>152.11440742441945</v>
      </c>
      <c r="BB32" s="60">
        <v>22.395295973019916</v>
      </c>
      <c r="BC32" s="26"/>
      <c r="BD32" s="26">
        <v>153.52464411316305</v>
      </c>
      <c r="BE32" s="26">
        <v>22.225717263637634</v>
      </c>
      <c r="BF32" s="26" t="s">
        <v>7159</v>
      </c>
      <c r="BG32" s="84"/>
    </row>
    <row r="33" spans="1:59" x14ac:dyDescent="0.25">
      <c r="A33" s="110" t="s">
        <v>1471</v>
      </c>
      <c r="B33" s="2" t="s">
        <v>2626</v>
      </c>
      <c r="C33" s="3" t="s">
        <v>2627</v>
      </c>
      <c r="D33" s="3" t="s">
        <v>619</v>
      </c>
      <c r="E33" s="3" t="s">
        <v>1042</v>
      </c>
      <c r="F33" s="4" t="s">
        <v>3755</v>
      </c>
      <c r="G33" s="3" t="s">
        <v>1004</v>
      </c>
      <c r="H33" s="41" t="s">
        <v>4394</v>
      </c>
      <c r="I33" s="113">
        <v>492</v>
      </c>
      <c r="J33" s="113">
        <v>420</v>
      </c>
      <c r="K33" s="113">
        <v>134</v>
      </c>
      <c r="L33" s="113">
        <v>29</v>
      </c>
      <c r="M33" s="113">
        <v>95</v>
      </c>
      <c r="N33" s="113">
        <v>87</v>
      </c>
      <c r="O33" s="113">
        <v>68</v>
      </c>
      <c r="P33" s="113">
        <v>99</v>
      </c>
      <c r="Q33" s="113">
        <v>4</v>
      </c>
      <c r="R33" s="106">
        <v>0.31904761904761902</v>
      </c>
      <c r="S33" s="107">
        <v>98.855359001040583</v>
      </c>
      <c r="T33" s="107">
        <v>75.520833333333329</v>
      </c>
      <c r="U33" s="107">
        <v>87</v>
      </c>
      <c r="V33" s="107">
        <v>10.610079575596817</v>
      </c>
      <c r="W33" s="84">
        <v>36.50703424754844</v>
      </c>
      <c r="X33" s="108">
        <v>308.49330615751921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308.49330615751921</v>
      </c>
      <c r="AE33" s="108">
        <v>0</v>
      </c>
      <c r="AF33" s="108">
        <v>0</v>
      </c>
      <c r="AG33" s="108">
        <v>0</v>
      </c>
      <c r="AH33" s="108">
        <v>0</v>
      </c>
      <c r="AI33" s="108">
        <v>0</v>
      </c>
      <c r="AJ33" s="126" t="s">
        <v>7128</v>
      </c>
      <c r="AK33" s="113" t="s">
        <v>7128</v>
      </c>
      <c r="AL33" s="113" t="s">
        <v>7128</v>
      </c>
      <c r="AM33" s="113" t="s">
        <v>7128</v>
      </c>
      <c r="AN33" s="113" t="s">
        <v>7128</v>
      </c>
      <c r="AO33" s="113">
        <v>13</v>
      </c>
      <c r="AP33" s="113" t="s">
        <v>7128</v>
      </c>
      <c r="AQ33" s="113" t="s">
        <v>7128</v>
      </c>
      <c r="AR33" s="113" t="s">
        <v>7128</v>
      </c>
      <c r="AS33" s="113" t="s">
        <v>7128</v>
      </c>
      <c r="AT33" s="113" t="s">
        <v>7128</v>
      </c>
      <c r="AU33" s="149" t="s">
        <v>7128</v>
      </c>
      <c r="AV33" s="107">
        <v>157.41716867537716</v>
      </c>
      <c r="AW33" s="14">
        <v>151.07613748214206</v>
      </c>
      <c r="AX33" s="17">
        <v>32</v>
      </c>
      <c r="AY33" s="107">
        <v>151.07613748214206</v>
      </c>
      <c r="AZ33" s="107">
        <v>1.4102366887435949</v>
      </c>
      <c r="BA33" s="107">
        <v>149.66590079339846</v>
      </c>
      <c r="BB33" s="109">
        <v>22.050907003233309</v>
      </c>
      <c r="BC33" s="107"/>
      <c r="BD33" s="107">
        <v>151.07613748214206</v>
      </c>
      <c r="BE33" s="107">
        <v>21.887196306507878</v>
      </c>
      <c r="BF33" s="107" t="s">
        <v>7160</v>
      </c>
      <c r="BG33" s="84"/>
    </row>
    <row r="34" spans="1:59" x14ac:dyDescent="0.25">
      <c r="A34" s="110" t="s">
        <v>4866</v>
      </c>
      <c r="B34" s="2" t="s">
        <v>2630</v>
      </c>
      <c r="C34" s="3" t="s">
        <v>4868</v>
      </c>
      <c r="D34" s="3" t="s">
        <v>4867</v>
      </c>
      <c r="E34" s="3" t="s">
        <v>1044</v>
      </c>
      <c r="F34" s="4" t="s">
        <v>3755</v>
      </c>
      <c r="G34" s="3" t="s">
        <v>1004</v>
      </c>
      <c r="H34" s="41" t="s">
        <v>4869</v>
      </c>
      <c r="I34" s="126">
        <v>607</v>
      </c>
      <c r="J34" s="126">
        <v>525</v>
      </c>
      <c r="K34" s="126">
        <v>146</v>
      </c>
      <c r="L34" s="126">
        <v>30</v>
      </c>
      <c r="M34" s="126">
        <v>88</v>
      </c>
      <c r="N34" s="126">
        <v>85</v>
      </c>
      <c r="O34" s="126">
        <v>73</v>
      </c>
      <c r="P34" s="126">
        <v>178</v>
      </c>
      <c r="Q34" s="126">
        <v>15</v>
      </c>
      <c r="R34" s="106">
        <v>0.27809523809523812</v>
      </c>
      <c r="S34" s="107">
        <v>91.571279916753383</v>
      </c>
      <c r="T34" s="107">
        <v>78.125</v>
      </c>
      <c r="U34" s="107">
        <v>85</v>
      </c>
      <c r="V34" s="107">
        <v>39.787798408488065</v>
      </c>
      <c r="W34" s="107">
        <v>11.023989545411789</v>
      </c>
      <c r="X34" s="108">
        <v>305.50806787065324</v>
      </c>
      <c r="Y34" s="108">
        <v>0</v>
      </c>
      <c r="Z34" s="108">
        <v>0</v>
      </c>
      <c r="AA34" s="108">
        <v>0</v>
      </c>
      <c r="AB34" s="108">
        <v>0</v>
      </c>
      <c r="AC34" s="108">
        <v>0</v>
      </c>
      <c r="AD34" s="108">
        <v>305.50806787065324</v>
      </c>
      <c r="AE34" s="108">
        <v>0</v>
      </c>
      <c r="AF34" s="108">
        <v>0</v>
      </c>
      <c r="AG34" s="108">
        <v>0</v>
      </c>
      <c r="AH34" s="108">
        <v>0</v>
      </c>
      <c r="AI34" s="108">
        <v>0</v>
      </c>
      <c r="AJ34" s="126" t="s">
        <v>7128</v>
      </c>
      <c r="AK34" s="113" t="s">
        <v>7128</v>
      </c>
      <c r="AL34" s="113" t="s">
        <v>7128</v>
      </c>
      <c r="AM34" s="113" t="s">
        <v>7128</v>
      </c>
      <c r="AN34" s="113" t="s">
        <v>7128</v>
      </c>
      <c r="AO34" s="113">
        <v>14</v>
      </c>
      <c r="AP34" s="113" t="s">
        <v>7128</v>
      </c>
      <c r="AQ34" s="113" t="s">
        <v>7128</v>
      </c>
      <c r="AR34" s="113" t="s">
        <v>7128</v>
      </c>
      <c r="AS34" s="113" t="s">
        <v>7128</v>
      </c>
      <c r="AT34" s="113" t="s">
        <v>7128</v>
      </c>
      <c r="AU34" s="149" t="s">
        <v>7128</v>
      </c>
      <c r="AV34" s="107">
        <v>157.41716867537716</v>
      </c>
      <c r="AW34" s="107">
        <v>148.09089919527608</v>
      </c>
      <c r="AX34" s="127">
        <v>33</v>
      </c>
      <c r="AY34" s="107">
        <v>148.09089919527608</v>
      </c>
      <c r="AZ34" s="107">
        <v>1.4102366887435949</v>
      </c>
      <c r="BA34" s="107">
        <v>146.68066250653249</v>
      </c>
      <c r="BB34" s="109">
        <v>21.631025298541903</v>
      </c>
      <c r="BC34" s="107"/>
      <c r="BD34" s="107">
        <v>148.09089919527608</v>
      </c>
      <c r="BE34" s="107">
        <v>21.474468928388063</v>
      </c>
      <c r="BF34" s="107" t="s">
        <v>7161</v>
      </c>
      <c r="BG34" s="107"/>
    </row>
    <row r="35" spans="1:59" x14ac:dyDescent="0.25">
      <c r="A35" s="79" t="s">
        <v>1335</v>
      </c>
      <c r="B35" s="2" t="s">
        <v>2583</v>
      </c>
      <c r="C35" s="3" t="s">
        <v>2584</v>
      </c>
      <c r="D35" s="3" t="s">
        <v>634</v>
      </c>
      <c r="E35" s="3" t="s">
        <v>1020</v>
      </c>
      <c r="F35" s="4" t="s">
        <v>2510</v>
      </c>
      <c r="G35" s="3" t="s">
        <v>1015</v>
      </c>
      <c r="H35" s="41" t="s">
        <v>4562</v>
      </c>
      <c r="I35" s="113">
        <v>669</v>
      </c>
      <c r="J35" s="113">
        <v>554</v>
      </c>
      <c r="K35" s="113">
        <v>143</v>
      </c>
      <c r="L35" s="113">
        <v>38</v>
      </c>
      <c r="M35" s="113">
        <v>96</v>
      </c>
      <c r="N35" s="113">
        <v>107</v>
      </c>
      <c r="O35" s="113">
        <v>104</v>
      </c>
      <c r="P35" s="113">
        <v>133</v>
      </c>
      <c r="Q35" s="113">
        <v>2</v>
      </c>
      <c r="R35" s="6">
        <v>0.25812274368231047</v>
      </c>
      <c r="S35" s="14">
        <v>99.89594172736733</v>
      </c>
      <c r="T35" s="14">
        <v>98.958333333333329</v>
      </c>
      <c r="U35" s="14">
        <v>107</v>
      </c>
      <c r="V35" s="14">
        <v>5.3050397877984086</v>
      </c>
      <c r="W35" s="84">
        <v>-5.6663412820154608</v>
      </c>
      <c r="X35" s="14">
        <v>305.49297356648361</v>
      </c>
      <c r="Y35" s="14">
        <v>0</v>
      </c>
      <c r="Z35" s="14">
        <v>305.49297356648361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13" t="s">
        <v>7128</v>
      </c>
      <c r="AK35" s="113">
        <v>8</v>
      </c>
      <c r="AL35" s="113" t="s">
        <v>7128</v>
      </c>
      <c r="AM35" s="113" t="s">
        <v>7128</v>
      </c>
      <c r="AN35" s="113" t="s">
        <v>7128</v>
      </c>
      <c r="AO35" s="113" t="s">
        <v>7128</v>
      </c>
      <c r="AP35" s="113" t="s">
        <v>7128</v>
      </c>
      <c r="AQ35" s="113" t="s">
        <v>7128</v>
      </c>
      <c r="AR35" s="113" t="s">
        <v>7128</v>
      </c>
      <c r="AS35" s="113" t="s">
        <v>7128</v>
      </c>
      <c r="AT35" s="113" t="s">
        <v>7128</v>
      </c>
      <c r="AU35" s="149" t="s">
        <v>7128</v>
      </c>
      <c r="AV35" s="14">
        <v>157.52538612333203</v>
      </c>
      <c r="AW35" s="14">
        <v>147.96758744315159</v>
      </c>
      <c r="AX35" s="17">
        <v>34</v>
      </c>
      <c r="AY35" s="15">
        <v>147.96758744315159</v>
      </c>
      <c r="AZ35" s="15">
        <v>1.4102366887435949</v>
      </c>
      <c r="BA35" s="15">
        <v>146.55735075440799</v>
      </c>
      <c r="BB35" s="63">
        <v>21.613681172641364</v>
      </c>
      <c r="BC35" s="26"/>
      <c r="BD35" s="15">
        <v>147.96758744315159</v>
      </c>
      <c r="BE35" s="26">
        <v>21.457420327487554</v>
      </c>
      <c r="BF35" s="26" t="s">
        <v>7162</v>
      </c>
      <c r="BG35" s="84"/>
    </row>
    <row r="36" spans="1:59" x14ac:dyDescent="0.25">
      <c r="A36" s="110" t="s">
        <v>1903</v>
      </c>
      <c r="B36" s="2" t="s">
        <v>2645</v>
      </c>
      <c r="C36" s="3" t="s">
        <v>2550</v>
      </c>
      <c r="D36" s="3" t="s">
        <v>512</v>
      </c>
      <c r="E36" s="3" t="s">
        <v>1042</v>
      </c>
      <c r="F36" s="4" t="s">
        <v>3755</v>
      </c>
      <c r="G36" s="3" t="s">
        <v>656</v>
      </c>
      <c r="H36" s="41" t="s">
        <v>4893</v>
      </c>
      <c r="I36" s="113">
        <v>605</v>
      </c>
      <c r="J36" s="113">
        <v>508</v>
      </c>
      <c r="K36" s="113">
        <v>153</v>
      </c>
      <c r="L36" s="113">
        <v>25</v>
      </c>
      <c r="M36" s="113">
        <v>81</v>
      </c>
      <c r="N36" s="113">
        <v>100</v>
      </c>
      <c r="O36" s="113">
        <v>84</v>
      </c>
      <c r="P36" s="113">
        <v>82</v>
      </c>
      <c r="Q36" s="113">
        <v>7</v>
      </c>
      <c r="R36" s="106">
        <v>0.30118110236220474</v>
      </c>
      <c r="S36" s="107">
        <v>84.287200832466183</v>
      </c>
      <c r="T36" s="107">
        <v>65.104166666666671</v>
      </c>
      <c r="U36" s="107">
        <v>100</v>
      </c>
      <c r="V36" s="107">
        <v>18.567639257294431</v>
      </c>
      <c r="W36" s="84">
        <v>29.044834307992119</v>
      </c>
      <c r="X36" s="108">
        <v>297.00384106441942</v>
      </c>
      <c r="Y36" s="108">
        <v>0</v>
      </c>
      <c r="Z36" s="108">
        <v>0</v>
      </c>
      <c r="AA36" s="108">
        <v>0</v>
      </c>
      <c r="AB36" s="108">
        <v>297.00384106441942</v>
      </c>
      <c r="AC36" s="108">
        <v>0</v>
      </c>
      <c r="AD36" s="108">
        <v>0</v>
      </c>
      <c r="AE36" s="108">
        <v>0</v>
      </c>
      <c r="AF36" s="108">
        <v>0</v>
      </c>
      <c r="AG36" s="108">
        <v>0</v>
      </c>
      <c r="AH36" s="108">
        <v>0</v>
      </c>
      <c r="AI36" s="108">
        <v>0</v>
      </c>
      <c r="AJ36" s="126" t="s">
        <v>7128</v>
      </c>
      <c r="AK36" s="113" t="s">
        <v>7128</v>
      </c>
      <c r="AL36" s="113" t="s">
        <v>7128</v>
      </c>
      <c r="AM36" s="113">
        <v>5</v>
      </c>
      <c r="AN36" s="113" t="s">
        <v>7128</v>
      </c>
      <c r="AO36" s="113" t="s">
        <v>7128</v>
      </c>
      <c r="AP36" s="113" t="s">
        <v>7128</v>
      </c>
      <c r="AQ36" s="113" t="s">
        <v>7128</v>
      </c>
      <c r="AR36" s="113" t="s">
        <v>7128</v>
      </c>
      <c r="AS36" s="113" t="s">
        <v>7128</v>
      </c>
      <c r="AT36" s="113" t="s">
        <v>7128</v>
      </c>
      <c r="AU36" s="149" t="s">
        <v>7128</v>
      </c>
      <c r="AV36" s="107">
        <v>149.30537599349879</v>
      </c>
      <c r="AW36" s="14">
        <v>147.69846507092063</v>
      </c>
      <c r="AX36" s="17">
        <v>35</v>
      </c>
      <c r="AY36" s="107">
        <v>147.69846507092063</v>
      </c>
      <c r="AZ36" s="107">
        <v>1.4102366887435949</v>
      </c>
      <c r="BA36" s="107">
        <v>146.28822838217704</v>
      </c>
      <c r="BB36" s="109">
        <v>21.575828395219848</v>
      </c>
      <c r="BC36" s="107"/>
      <c r="BD36" s="107">
        <v>147.69846507092063</v>
      </c>
      <c r="BE36" s="107">
        <v>21.420212520133294</v>
      </c>
      <c r="BF36" s="107" t="s">
        <v>7163</v>
      </c>
      <c r="BG36" s="84"/>
    </row>
    <row r="37" spans="1:59" x14ac:dyDescent="0.25">
      <c r="A37" s="79" t="s">
        <v>1764</v>
      </c>
      <c r="B37" s="2" t="s">
        <v>2637</v>
      </c>
      <c r="C37" s="3" t="s">
        <v>2638</v>
      </c>
      <c r="D37" s="3" t="s">
        <v>433</v>
      </c>
      <c r="E37" s="3" t="s">
        <v>1042</v>
      </c>
      <c r="F37" s="4" t="s">
        <v>3755</v>
      </c>
      <c r="G37" s="3" t="s">
        <v>657</v>
      </c>
      <c r="H37" s="41" t="s">
        <v>3846</v>
      </c>
      <c r="I37" s="113">
        <v>593</v>
      </c>
      <c r="J37" s="113">
        <v>534</v>
      </c>
      <c r="K37" s="113">
        <v>172</v>
      </c>
      <c r="L37" s="113">
        <v>23</v>
      </c>
      <c r="M37" s="113">
        <v>94</v>
      </c>
      <c r="N37" s="113">
        <v>93</v>
      </c>
      <c r="O37" s="113">
        <v>52</v>
      </c>
      <c r="P37" s="113">
        <v>77</v>
      </c>
      <c r="Q37" s="113">
        <v>2</v>
      </c>
      <c r="R37" s="6">
        <v>0.32209737827715357</v>
      </c>
      <c r="S37" s="14">
        <v>97.81477627471385</v>
      </c>
      <c r="T37" s="14">
        <v>59.895833333333329</v>
      </c>
      <c r="U37" s="14">
        <v>93</v>
      </c>
      <c r="V37" s="14">
        <v>5.3050397877984086</v>
      </c>
      <c r="W37" s="84">
        <v>47.674761882565079</v>
      </c>
      <c r="X37" s="14">
        <v>303.69041127841064</v>
      </c>
      <c r="Y37" s="14">
        <v>0</v>
      </c>
      <c r="Z37" s="14">
        <v>0</v>
      </c>
      <c r="AA37" s="14">
        <v>303.69041127841064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13" t="s">
        <v>7128</v>
      </c>
      <c r="AK37" s="113" t="s">
        <v>7128</v>
      </c>
      <c r="AL37" s="113">
        <v>6</v>
      </c>
      <c r="AM37" s="113" t="s">
        <v>7128</v>
      </c>
      <c r="AN37" s="113" t="s">
        <v>7128</v>
      </c>
      <c r="AO37" s="113" t="s">
        <v>7128</v>
      </c>
      <c r="AP37" s="113" t="s">
        <v>7128</v>
      </c>
      <c r="AQ37" s="113" t="s">
        <v>7128</v>
      </c>
      <c r="AR37" s="113" t="s">
        <v>7128</v>
      </c>
      <c r="AS37" s="113" t="s">
        <v>7128</v>
      </c>
      <c r="AT37" s="113" t="s">
        <v>7128</v>
      </c>
      <c r="AU37" s="149" t="s">
        <v>7128</v>
      </c>
      <c r="AV37" s="14">
        <v>157.46821407201281</v>
      </c>
      <c r="AW37" s="14">
        <v>146.22219720639782</v>
      </c>
      <c r="AX37" s="17">
        <v>36</v>
      </c>
      <c r="AY37" s="15">
        <v>146.22219720639782</v>
      </c>
      <c r="AZ37" s="15">
        <v>1.4102366887435949</v>
      </c>
      <c r="BA37" s="15">
        <v>144.81196051765423</v>
      </c>
      <c r="BB37" s="63">
        <v>21.368187393741291</v>
      </c>
      <c r="BC37" s="26"/>
      <c r="BD37" s="15">
        <v>146.22219720639782</v>
      </c>
      <c r="BE37" s="26">
        <v>21.216109494988626</v>
      </c>
      <c r="BF37" s="26" t="s">
        <v>7164</v>
      </c>
      <c r="BG37" s="84"/>
    </row>
    <row r="38" spans="1:59" x14ac:dyDescent="0.25">
      <c r="A38" s="79" t="s">
        <v>1708</v>
      </c>
      <c r="B38" s="2" t="s">
        <v>2553</v>
      </c>
      <c r="C38" s="3" t="s">
        <v>2554</v>
      </c>
      <c r="D38" s="3" t="s">
        <v>631</v>
      </c>
      <c r="E38" s="3" t="s">
        <v>1030</v>
      </c>
      <c r="F38" s="4" t="s">
        <v>3755</v>
      </c>
      <c r="G38" s="3" t="s">
        <v>1004</v>
      </c>
      <c r="H38" s="41" t="s">
        <v>4048</v>
      </c>
      <c r="I38" s="113">
        <v>650</v>
      </c>
      <c r="J38" s="113">
        <v>570</v>
      </c>
      <c r="K38" s="113">
        <v>159</v>
      </c>
      <c r="L38" s="113">
        <v>28</v>
      </c>
      <c r="M38" s="113">
        <v>94</v>
      </c>
      <c r="N38" s="113">
        <v>88</v>
      </c>
      <c r="O38" s="113">
        <v>73</v>
      </c>
      <c r="P38" s="113">
        <v>116</v>
      </c>
      <c r="Q38" s="113">
        <v>11</v>
      </c>
      <c r="R38" s="6">
        <v>0.27894736842105261</v>
      </c>
      <c r="S38" s="14">
        <v>97.81477627471385</v>
      </c>
      <c r="T38" s="14">
        <v>72.916666666666671</v>
      </c>
      <c r="U38" s="14">
        <v>88</v>
      </c>
      <c r="V38" s="14">
        <v>29.177718832891248</v>
      </c>
      <c r="W38" s="84">
        <v>12.47777623177663</v>
      </c>
      <c r="X38" s="14">
        <v>300.38693800604835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300.38693800604835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13" t="s">
        <v>7128</v>
      </c>
      <c r="AK38" s="113" t="s">
        <v>7128</v>
      </c>
      <c r="AL38" s="113" t="s">
        <v>7128</v>
      </c>
      <c r="AM38" s="113" t="s">
        <v>7128</v>
      </c>
      <c r="AN38" s="113" t="s">
        <v>7128</v>
      </c>
      <c r="AO38" s="113">
        <v>15</v>
      </c>
      <c r="AP38" s="113" t="s">
        <v>7128</v>
      </c>
      <c r="AQ38" s="113" t="s">
        <v>7128</v>
      </c>
      <c r="AR38" s="113" t="s">
        <v>7128</v>
      </c>
      <c r="AS38" s="113" t="s">
        <v>7128</v>
      </c>
      <c r="AT38" s="113" t="s">
        <v>7128</v>
      </c>
      <c r="AU38" s="149" t="s">
        <v>7128</v>
      </c>
      <c r="AV38" s="14">
        <v>157.41716867537716</v>
      </c>
      <c r="AW38" s="14">
        <v>142.9697693306712</v>
      </c>
      <c r="AX38" s="17">
        <v>37</v>
      </c>
      <c r="AY38" s="15">
        <v>142.9697693306712</v>
      </c>
      <c r="AZ38" s="15">
        <v>1.4102366887435949</v>
      </c>
      <c r="BA38" s="15">
        <v>141.5595326419276</v>
      </c>
      <c r="BB38" s="63">
        <v>20.910724762749897</v>
      </c>
      <c r="BC38" s="26"/>
      <c r="BD38" s="15">
        <v>142.9697693306712</v>
      </c>
      <c r="BE38" s="26">
        <v>20.766441528589294</v>
      </c>
      <c r="BF38" s="26" t="s">
        <v>7165</v>
      </c>
      <c r="BG38" s="84"/>
    </row>
    <row r="39" spans="1:59" ht="15" customHeight="1" x14ac:dyDescent="0.25">
      <c r="A39" s="79" t="s">
        <v>1740</v>
      </c>
      <c r="B39" s="2" t="s">
        <v>2869</v>
      </c>
      <c r="C39" s="3" t="s">
        <v>2870</v>
      </c>
      <c r="D39" s="3" t="s">
        <v>566</v>
      </c>
      <c r="E39" s="3" t="s">
        <v>1014</v>
      </c>
      <c r="F39" s="4" t="s">
        <v>3755</v>
      </c>
      <c r="G39" s="3" t="s">
        <v>1035</v>
      </c>
      <c r="H39" s="41" t="s">
        <v>4122</v>
      </c>
      <c r="I39" s="113">
        <v>543</v>
      </c>
      <c r="J39" s="113">
        <v>501</v>
      </c>
      <c r="K39" s="113">
        <v>137</v>
      </c>
      <c r="L39" s="113">
        <v>18</v>
      </c>
      <c r="M39" s="113">
        <v>60</v>
      </c>
      <c r="N39" s="113">
        <v>82</v>
      </c>
      <c r="O39" s="113">
        <v>28</v>
      </c>
      <c r="P39" s="113">
        <v>74</v>
      </c>
      <c r="Q39" s="113">
        <v>9</v>
      </c>
      <c r="R39" s="6">
        <v>0.27345309381237526</v>
      </c>
      <c r="S39" s="14">
        <v>62.434963579604577</v>
      </c>
      <c r="T39" s="14">
        <v>46.875</v>
      </c>
      <c r="U39" s="14">
        <v>82</v>
      </c>
      <c r="V39" s="14">
        <v>23.872679045092838</v>
      </c>
      <c r="W39" s="84">
        <v>7.0150791420808822</v>
      </c>
      <c r="X39" s="14">
        <v>222.1977217667783</v>
      </c>
      <c r="Y39" s="14">
        <v>222.1977217667783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13">
        <v>2</v>
      </c>
      <c r="AK39" s="113" t="s">
        <v>7128</v>
      </c>
      <c r="AL39" s="113" t="s">
        <v>7128</v>
      </c>
      <c r="AM39" s="113" t="s">
        <v>7128</v>
      </c>
      <c r="AN39" s="113" t="s">
        <v>7128</v>
      </c>
      <c r="AO39" s="113" t="s">
        <v>7128</v>
      </c>
      <c r="AP39" s="113" t="s">
        <v>7128</v>
      </c>
      <c r="AQ39" s="113" t="s">
        <v>7128</v>
      </c>
      <c r="AR39" s="113" t="s">
        <v>7128</v>
      </c>
      <c r="AS39" s="113" t="s">
        <v>7128</v>
      </c>
      <c r="AT39" s="113" t="s">
        <v>7128</v>
      </c>
      <c r="AU39" s="149" t="s">
        <v>7128</v>
      </c>
      <c r="AV39" s="14">
        <v>84.000840393280313</v>
      </c>
      <c r="AW39" s="14">
        <v>138.196881373498</v>
      </c>
      <c r="AX39" s="17">
        <v>38</v>
      </c>
      <c r="AY39" s="15">
        <v>138.196881373498</v>
      </c>
      <c r="AZ39" s="15">
        <v>1.4102366887435949</v>
      </c>
      <c r="BA39" s="15">
        <v>136.78664468475441</v>
      </c>
      <c r="BB39" s="63">
        <v>20.239405377434462</v>
      </c>
      <c r="BC39" s="26"/>
      <c r="BD39" s="15">
        <v>138.196881373498</v>
      </c>
      <c r="BE39" s="26">
        <v>20.106560693853048</v>
      </c>
      <c r="BF39" s="26" t="s">
        <v>7166</v>
      </c>
      <c r="BG39" s="84"/>
    </row>
    <row r="40" spans="1:59" ht="15" customHeight="1" x14ac:dyDescent="0.25">
      <c r="A40" s="88" t="s">
        <v>1662</v>
      </c>
      <c r="B40" s="2" t="s">
        <v>2628</v>
      </c>
      <c r="C40" s="3" t="s">
        <v>2629</v>
      </c>
      <c r="D40" s="3" t="s">
        <v>457</v>
      </c>
      <c r="E40" s="3" t="s">
        <v>1053</v>
      </c>
      <c r="F40" s="4" t="s">
        <v>2510</v>
      </c>
      <c r="G40" s="3" t="s">
        <v>1040</v>
      </c>
      <c r="H40" s="41" t="s">
        <v>4018</v>
      </c>
      <c r="I40" s="113">
        <v>690</v>
      </c>
      <c r="J40" s="113">
        <v>630</v>
      </c>
      <c r="K40" s="113">
        <v>163</v>
      </c>
      <c r="L40" s="113">
        <v>33</v>
      </c>
      <c r="M40" s="113">
        <v>81</v>
      </c>
      <c r="N40" s="113">
        <v>95</v>
      </c>
      <c r="O40" s="113">
        <v>50</v>
      </c>
      <c r="P40" s="113">
        <v>115</v>
      </c>
      <c r="Q40" s="113">
        <v>9</v>
      </c>
      <c r="R40" s="5">
        <v>0.25873015873015875</v>
      </c>
      <c r="S40" s="26">
        <v>84.287200832466183</v>
      </c>
      <c r="T40" s="26">
        <v>85.9375</v>
      </c>
      <c r="U40" s="26">
        <v>95</v>
      </c>
      <c r="V40" s="26">
        <v>23.872679045092838</v>
      </c>
      <c r="W40" s="84">
        <v>-6.0546126366467501</v>
      </c>
      <c r="X40" s="13">
        <v>283.04276724091221</v>
      </c>
      <c r="Y40" s="13">
        <v>0</v>
      </c>
      <c r="Z40" s="13">
        <v>0</v>
      </c>
      <c r="AA40" s="13">
        <v>0</v>
      </c>
      <c r="AB40" s="13">
        <v>0</v>
      </c>
      <c r="AC40" s="13">
        <v>283.04276724091221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12" t="s">
        <v>7128</v>
      </c>
      <c r="AK40" s="113" t="s">
        <v>7128</v>
      </c>
      <c r="AL40" s="113" t="s">
        <v>7128</v>
      </c>
      <c r="AM40" s="113" t="s">
        <v>7128</v>
      </c>
      <c r="AN40" s="113">
        <v>3</v>
      </c>
      <c r="AO40" s="113" t="s">
        <v>7128</v>
      </c>
      <c r="AP40" s="113" t="s">
        <v>7128</v>
      </c>
      <c r="AQ40" s="113" t="s">
        <v>7128</v>
      </c>
      <c r="AR40" s="113" t="s">
        <v>7128</v>
      </c>
      <c r="AS40" s="113" t="s">
        <v>7128</v>
      </c>
      <c r="AT40" s="113" t="s">
        <v>7128</v>
      </c>
      <c r="AU40" s="149" t="s">
        <v>7128</v>
      </c>
      <c r="AV40" s="26">
        <v>144.9549001855919</v>
      </c>
      <c r="AW40" s="14">
        <v>138.08786705532032</v>
      </c>
      <c r="AX40" s="17">
        <v>39</v>
      </c>
      <c r="AY40" s="26">
        <v>138.08786705532032</v>
      </c>
      <c r="AZ40" s="26">
        <v>1.4102366887435949</v>
      </c>
      <c r="BA40" s="26">
        <v>136.67763036657672</v>
      </c>
      <c r="BB40" s="60">
        <v>20.224072223644495</v>
      </c>
      <c r="BC40" s="26"/>
      <c r="BD40" s="26">
        <v>138.08786705532032</v>
      </c>
      <c r="BE40" s="26">
        <v>20.091488800290332</v>
      </c>
      <c r="BF40" s="26" t="s">
        <v>7167</v>
      </c>
      <c r="BG40" s="84"/>
    </row>
    <row r="41" spans="1:59" ht="15" customHeight="1" x14ac:dyDescent="0.25">
      <c r="A41" s="79" t="s">
        <v>1871</v>
      </c>
      <c r="B41" s="2" t="s">
        <v>2725</v>
      </c>
      <c r="C41" s="3" t="s">
        <v>2726</v>
      </c>
      <c r="D41" s="3" t="s">
        <v>633</v>
      </c>
      <c r="E41" s="3" t="s">
        <v>1006</v>
      </c>
      <c r="F41" s="4" t="s">
        <v>3755</v>
      </c>
      <c r="G41" s="3" t="s">
        <v>1035</v>
      </c>
      <c r="H41" s="41" t="s">
        <v>4367</v>
      </c>
      <c r="I41" s="113">
        <v>568</v>
      </c>
      <c r="J41" s="113">
        <v>494</v>
      </c>
      <c r="K41" s="113">
        <v>158</v>
      </c>
      <c r="L41" s="113">
        <v>12</v>
      </c>
      <c r="M41" s="113">
        <v>62</v>
      </c>
      <c r="N41" s="113">
        <v>67</v>
      </c>
      <c r="O41" s="113">
        <v>61</v>
      </c>
      <c r="P41" s="113">
        <v>66</v>
      </c>
      <c r="Q41" s="113">
        <v>6</v>
      </c>
      <c r="R41" s="6">
        <v>0.31983805668016196</v>
      </c>
      <c r="S41" s="14">
        <v>64.516129032258064</v>
      </c>
      <c r="T41" s="14">
        <v>31.25</v>
      </c>
      <c r="U41" s="14">
        <v>67</v>
      </c>
      <c r="V41" s="14">
        <v>15.915119363395226</v>
      </c>
      <c r="W41" s="84">
        <v>42.755355552430579</v>
      </c>
      <c r="X41" s="14">
        <v>221.43660394808387</v>
      </c>
      <c r="Y41" s="14">
        <v>221.43660394808387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13">
        <v>3</v>
      </c>
      <c r="AK41" s="113" t="s">
        <v>7128</v>
      </c>
      <c r="AL41" s="113" t="s">
        <v>7128</v>
      </c>
      <c r="AM41" s="113" t="s">
        <v>7128</v>
      </c>
      <c r="AN41" s="113" t="s">
        <v>7128</v>
      </c>
      <c r="AO41" s="113" t="s">
        <v>7128</v>
      </c>
      <c r="AP41" s="113" t="s">
        <v>7128</v>
      </c>
      <c r="AQ41" s="113" t="s">
        <v>7128</v>
      </c>
      <c r="AR41" s="113" t="s">
        <v>7128</v>
      </c>
      <c r="AS41" s="113" t="s">
        <v>7128</v>
      </c>
      <c r="AT41" s="113" t="s">
        <v>7128</v>
      </c>
      <c r="AU41" s="149" t="s">
        <v>7128</v>
      </c>
      <c r="AV41" s="14">
        <v>84.000840393280313</v>
      </c>
      <c r="AW41" s="14">
        <v>137.43576355480354</v>
      </c>
      <c r="AX41" s="17">
        <v>40</v>
      </c>
      <c r="AY41" s="15">
        <v>137.43576355480354</v>
      </c>
      <c r="AZ41" s="15">
        <v>1.4102366887435949</v>
      </c>
      <c r="BA41" s="15">
        <v>136.02552686605995</v>
      </c>
      <c r="BB41" s="63">
        <v>20.13235213193963</v>
      </c>
      <c r="BC41" s="26"/>
      <c r="BD41" s="15">
        <v>137.43576355480354</v>
      </c>
      <c r="BE41" s="26">
        <v>20.001331518972062</v>
      </c>
      <c r="BF41" s="26" t="s">
        <v>7168</v>
      </c>
      <c r="BG41" s="84"/>
    </row>
    <row r="42" spans="1:59" ht="15" customHeight="1" x14ac:dyDescent="0.25">
      <c r="A42" s="79" t="s">
        <v>2258</v>
      </c>
      <c r="B42" s="2" t="s">
        <v>2540</v>
      </c>
      <c r="C42" s="3" t="s">
        <v>2541</v>
      </c>
      <c r="D42" s="3" t="s">
        <v>458</v>
      </c>
      <c r="E42" s="3" t="s">
        <v>1028</v>
      </c>
      <c r="F42" s="4" t="s">
        <v>3755</v>
      </c>
      <c r="G42" s="3" t="s">
        <v>1004</v>
      </c>
      <c r="H42" s="159" t="s">
        <v>4632</v>
      </c>
      <c r="I42" s="145">
        <v>695</v>
      </c>
      <c r="J42" s="145">
        <v>602</v>
      </c>
      <c r="K42" s="145">
        <v>170</v>
      </c>
      <c r="L42" s="145">
        <v>18</v>
      </c>
      <c r="M42" s="145">
        <v>100</v>
      </c>
      <c r="N42" s="145">
        <v>81</v>
      </c>
      <c r="O42" s="145">
        <v>80</v>
      </c>
      <c r="P42" s="145">
        <v>137</v>
      </c>
      <c r="Q42" s="145">
        <v>16</v>
      </c>
      <c r="R42" s="42">
        <v>0.28239202657807311</v>
      </c>
      <c r="S42" s="43">
        <v>104.0582726326743</v>
      </c>
      <c r="T42" s="43">
        <v>46.875</v>
      </c>
      <c r="U42" s="43">
        <v>81</v>
      </c>
      <c r="V42" s="43">
        <v>42.440318302387269</v>
      </c>
      <c r="W42" s="43">
        <v>16.202613473703664</v>
      </c>
      <c r="X42" s="44">
        <v>290.57620440876519</v>
      </c>
      <c r="Y42" s="43">
        <v>0</v>
      </c>
      <c r="Z42" s="43">
        <v>0</v>
      </c>
      <c r="AA42" s="43">
        <v>0</v>
      </c>
      <c r="AB42" s="43">
        <v>0</v>
      </c>
      <c r="AC42" s="43">
        <v>0</v>
      </c>
      <c r="AD42" s="43">
        <v>290.57620440876519</v>
      </c>
      <c r="AE42" s="43">
        <v>0</v>
      </c>
      <c r="AF42" s="43">
        <v>0</v>
      </c>
      <c r="AG42" s="43">
        <v>0</v>
      </c>
      <c r="AH42" s="43">
        <v>0</v>
      </c>
      <c r="AI42" s="43">
        <v>0</v>
      </c>
      <c r="AJ42" s="145" t="s">
        <v>7128</v>
      </c>
      <c r="AK42" s="44" t="s">
        <v>7128</v>
      </c>
      <c r="AL42" s="44" t="s">
        <v>7128</v>
      </c>
      <c r="AM42" s="44" t="s">
        <v>7128</v>
      </c>
      <c r="AN42" s="44" t="s">
        <v>7128</v>
      </c>
      <c r="AO42" s="44">
        <v>16</v>
      </c>
      <c r="AP42" s="145" t="s">
        <v>7128</v>
      </c>
      <c r="AQ42" s="44" t="s">
        <v>7128</v>
      </c>
      <c r="AR42" s="44" t="s">
        <v>7128</v>
      </c>
      <c r="AS42" s="145" t="s">
        <v>7128</v>
      </c>
      <c r="AT42" s="145" t="s">
        <v>7128</v>
      </c>
      <c r="AU42" s="160" t="s">
        <v>7128</v>
      </c>
      <c r="AV42" s="43">
        <v>157.41716867537716</v>
      </c>
      <c r="AW42" s="43">
        <v>133.15903573338804</v>
      </c>
      <c r="AX42" s="161">
        <v>41</v>
      </c>
      <c r="AY42" s="43">
        <v>133.15903573338804</v>
      </c>
      <c r="AZ42" s="43">
        <v>1.4102366887435949</v>
      </c>
      <c r="BA42" s="43">
        <v>131.74879904464444</v>
      </c>
      <c r="BB42" s="162">
        <v>19.53081898932329</v>
      </c>
      <c r="BC42" s="43"/>
      <c r="BD42" s="43">
        <v>133.15903573338804</v>
      </c>
      <c r="BE42" s="43">
        <v>19.410047845427201</v>
      </c>
      <c r="BF42" s="43" t="s">
        <v>7169</v>
      </c>
      <c r="BG42" s="43"/>
    </row>
    <row r="43" spans="1:59" x14ac:dyDescent="0.25">
      <c r="A43" s="79" t="s">
        <v>1850</v>
      </c>
      <c r="B43" s="2" t="s">
        <v>2842</v>
      </c>
      <c r="C43" s="3" t="s">
        <v>2843</v>
      </c>
      <c r="D43" s="3" t="s">
        <v>477</v>
      </c>
      <c r="E43" s="3" t="s">
        <v>1115</v>
      </c>
      <c r="F43" s="4" t="s">
        <v>2510</v>
      </c>
      <c r="G43" s="3" t="s">
        <v>1035</v>
      </c>
      <c r="H43" s="41" t="s">
        <v>4733</v>
      </c>
      <c r="I43" s="113">
        <v>499</v>
      </c>
      <c r="J43" s="113">
        <v>471</v>
      </c>
      <c r="K43" s="113">
        <v>126</v>
      </c>
      <c r="L43" s="113">
        <v>27</v>
      </c>
      <c r="M43" s="113">
        <v>57</v>
      </c>
      <c r="N43" s="113">
        <v>80</v>
      </c>
      <c r="O43" s="113">
        <v>17</v>
      </c>
      <c r="P43" s="113">
        <v>95</v>
      </c>
      <c r="Q43" s="113">
        <v>1</v>
      </c>
      <c r="R43" s="6">
        <v>0.26751592356687898</v>
      </c>
      <c r="S43" s="14">
        <v>59.313215400624351</v>
      </c>
      <c r="T43" s="14">
        <v>70.3125</v>
      </c>
      <c r="U43" s="14">
        <v>80</v>
      </c>
      <c r="V43" s="14">
        <v>2.6525198938992043</v>
      </c>
      <c r="W43" s="84">
        <v>2.3576624028088919</v>
      </c>
      <c r="X43" s="14">
        <v>214.63589769733247</v>
      </c>
      <c r="Y43" s="14">
        <v>214.63589769733247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13">
        <v>4</v>
      </c>
      <c r="AK43" s="113" t="s">
        <v>7128</v>
      </c>
      <c r="AL43" s="113" t="s">
        <v>7128</v>
      </c>
      <c r="AM43" s="113" t="s">
        <v>7128</v>
      </c>
      <c r="AN43" s="113" t="s">
        <v>7128</v>
      </c>
      <c r="AO43" s="113" t="s">
        <v>7128</v>
      </c>
      <c r="AP43" s="113" t="s">
        <v>7128</v>
      </c>
      <c r="AQ43" s="113" t="s">
        <v>7128</v>
      </c>
      <c r="AR43" s="113" t="s">
        <v>7128</v>
      </c>
      <c r="AS43" s="113" t="s">
        <v>7128</v>
      </c>
      <c r="AT43" s="113" t="s">
        <v>7128</v>
      </c>
      <c r="AU43" s="149" t="s">
        <v>7128</v>
      </c>
      <c r="AV43" s="14">
        <v>84.000840393280313</v>
      </c>
      <c r="AW43" s="14">
        <v>130.63505730405217</v>
      </c>
      <c r="AX43" s="17">
        <v>42</v>
      </c>
      <c r="AY43" s="15">
        <v>130.63505730405217</v>
      </c>
      <c r="AZ43" s="15">
        <v>1.4102366887435949</v>
      </c>
      <c r="BA43" s="15">
        <v>129.22482061530857</v>
      </c>
      <c r="BB43" s="63">
        <v>19.175814710376272</v>
      </c>
      <c r="BC43" s="26"/>
      <c r="BD43" s="15">
        <v>130.63505730405217</v>
      </c>
      <c r="BE43" s="26">
        <v>19.061092452434305</v>
      </c>
      <c r="BF43" s="26" t="s">
        <v>7170</v>
      </c>
      <c r="BG43" s="84"/>
    </row>
    <row r="44" spans="1:59" x14ac:dyDescent="0.25">
      <c r="A44" s="110" t="s">
        <v>5632</v>
      </c>
      <c r="B44" s="2" t="s">
        <v>5633</v>
      </c>
      <c r="C44" s="3" t="s">
        <v>2554</v>
      </c>
      <c r="D44" s="3" t="s">
        <v>5850</v>
      </c>
      <c r="E44" s="3" t="s">
        <v>1010</v>
      </c>
      <c r="F44" s="4" t="s">
        <v>2510</v>
      </c>
      <c r="G44" s="3" t="s">
        <v>1004</v>
      </c>
      <c r="H44" s="41" t="s">
        <v>5851</v>
      </c>
      <c r="I44" s="113">
        <v>658</v>
      </c>
      <c r="J44" s="113">
        <v>573</v>
      </c>
      <c r="K44" s="113">
        <v>155</v>
      </c>
      <c r="L44" s="113">
        <v>20</v>
      </c>
      <c r="M44" s="113">
        <v>84</v>
      </c>
      <c r="N44" s="113">
        <v>90</v>
      </c>
      <c r="O44" s="113">
        <v>70</v>
      </c>
      <c r="P44" s="113">
        <v>112</v>
      </c>
      <c r="Q44" s="113">
        <v>20</v>
      </c>
      <c r="R44" s="85">
        <v>0.27050610820244331</v>
      </c>
      <c r="S44" s="84">
        <v>87.40894901144641</v>
      </c>
      <c r="T44" s="84">
        <v>52.083333333333336</v>
      </c>
      <c r="U44" s="84">
        <v>90</v>
      </c>
      <c r="V44" s="84">
        <v>53.050397877984082</v>
      </c>
      <c r="W44" s="84">
        <v>5.0533147890589412</v>
      </c>
      <c r="X44" s="103">
        <v>287.59599501182277</v>
      </c>
      <c r="Y44" s="103">
        <v>0</v>
      </c>
      <c r="Z44" s="103">
        <v>0</v>
      </c>
      <c r="AA44" s="103">
        <v>0</v>
      </c>
      <c r="AB44" s="103">
        <v>0</v>
      </c>
      <c r="AC44" s="103">
        <v>0</v>
      </c>
      <c r="AD44" s="103">
        <v>287.59599501182277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24" t="s">
        <v>7128</v>
      </c>
      <c r="AK44" s="113" t="s">
        <v>7128</v>
      </c>
      <c r="AL44" s="113" t="s">
        <v>7128</v>
      </c>
      <c r="AM44" s="113" t="s">
        <v>7128</v>
      </c>
      <c r="AN44" s="113" t="s">
        <v>7128</v>
      </c>
      <c r="AO44" s="113">
        <v>17</v>
      </c>
      <c r="AP44" s="113" t="s">
        <v>7128</v>
      </c>
      <c r="AQ44" s="113" t="s">
        <v>7128</v>
      </c>
      <c r="AR44" s="113" t="s">
        <v>7128</v>
      </c>
      <c r="AS44" s="113" t="s">
        <v>7128</v>
      </c>
      <c r="AT44" s="113" t="s">
        <v>7128</v>
      </c>
      <c r="AU44" s="149" t="s">
        <v>7128</v>
      </c>
      <c r="AV44" s="84">
        <v>157.41716867537716</v>
      </c>
      <c r="AW44" s="14">
        <v>130.17882633644561</v>
      </c>
      <c r="AX44" s="17">
        <v>43</v>
      </c>
      <c r="AY44" s="84">
        <v>130.17882633644561</v>
      </c>
      <c r="AZ44" s="84">
        <v>1.4102366887435949</v>
      </c>
      <c r="BA44" s="84">
        <v>128.76858964770202</v>
      </c>
      <c r="BB44" s="104">
        <v>19.11164461137464</v>
      </c>
      <c r="BC44" s="84"/>
      <c r="BD44" s="84">
        <v>130.17882633644561</v>
      </c>
      <c r="BE44" s="84">
        <v>18.998015741973443</v>
      </c>
      <c r="BF44" s="84" t="s">
        <v>7171</v>
      </c>
      <c r="BG44" s="84"/>
    </row>
    <row r="45" spans="1:59" x14ac:dyDescent="0.25">
      <c r="A45" s="110" t="s">
        <v>2520</v>
      </c>
      <c r="B45" s="2" t="s">
        <v>2963</v>
      </c>
      <c r="C45" s="3" t="s">
        <v>2647</v>
      </c>
      <c r="D45" s="3" t="s">
        <v>944</v>
      </c>
      <c r="E45" s="3" t="s">
        <v>1003</v>
      </c>
      <c r="F45" s="4" t="s">
        <v>3755</v>
      </c>
      <c r="G45" s="3" t="s">
        <v>656</v>
      </c>
      <c r="H45" s="41" t="s">
        <v>4683</v>
      </c>
      <c r="I45" s="113">
        <v>568</v>
      </c>
      <c r="J45" s="113">
        <v>514</v>
      </c>
      <c r="K45" s="113">
        <v>148</v>
      </c>
      <c r="L45" s="113">
        <v>21</v>
      </c>
      <c r="M45" s="113">
        <v>85</v>
      </c>
      <c r="N45" s="113">
        <v>72</v>
      </c>
      <c r="O45" s="113">
        <v>50</v>
      </c>
      <c r="P45" s="113">
        <v>142</v>
      </c>
      <c r="Q45" s="113">
        <v>17</v>
      </c>
      <c r="R45" s="106">
        <v>0.28793774319066145</v>
      </c>
      <c r="S45" s="107">
        <v>88.449531737773157</v>
      </c>
      <c r="T45" s="107">
        <v>54.6875</v>
      </c>
      <c r="U45" s="107">
        <v>72</v>
      </c>
      <c r="V45" s="107">
        <v>45.092838196286472</v>
      </c>
      <c r="W45" s="84">
        <v>18.733542124370491</v>
      </c>
      <c r="X45" s="108">
        <v>278.96341205843015</v>
      </c>
      <c r="Y45" s="108">
        <v>0</v>
      </c>
      <c r="Z45" s="108">
        <v>0</v>
      </c>
      <c r="AA45" s="108">
        <v>0</v>
      </c>
      <c r="AB45" s="108">
        <v>278.96341205843015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26" t="s">
        <v>7128</v>
      </c>
      <c r="AK45" s="113" t="s">
        <v>7128</v>
      </c>
      <c r="AL45" s="113" t="s">
        <v>7128</v>
      </c>
      <c r="AM45" s="113">
        <v>6</v>
      </c>
      <c r="AN45" s="113" t="s">
        <v>7128</v>
      </c>
      <c r="AO45" s="113" t="s">
        <v>7128</v>
      </c>
      <c r="AP45" s="113" t="s">
        <v>7128</v>
      </c>
      <c r="AQ45" s="113" t="s">
        <v>7128</v>
      </c>
      <c r="AR45" s="113" t="s">
        <v>7128</v>
      </c>
      <c r="AS45" s="113" t="s">
        <v>7128</v>
      </c>
      <c r="AT45" s="113" t="s">
        <v>7128</v>
      </c>
      <c r="AU45" s="149" t="s">
        <v>7128</v>
      </c>
      <c r="AV45" s="107">
        <v>149.30537599349879</v>
      </c>
      <c r="AW45" s="14">
        <v>129.65803606493137</v>
      </c>
      <c r="AX45" s="17">
        <v>44</v>
      </c>
      <c r="AY45" s="107">
        <v>129.65803606493137</v>
      </c>
      <c r="AZ45" s="107">
        <v>1.4102366887435949</v>
      </c>
      <c r="BA45" s="107">
        <v>128.24779937618777</v>
      </c>
      <c r="BB45" s="109">
        <v>19.038394074574221</v>
      </c>
      <c r="BC45" s="107"/>
      <c r="BD45" s="107">
        <v>129.65803606493137</v>
      </c>
      <c r="BE45" s="107">
        <v>18.926013314476094</v>
      </c>
      <c r="BF45" s="107" t="s">
        <v>7172</v>
      </c>
      <c r="BG45" s="84"/>
    </row>
    <row r="46" spans="1:59" ht="15" customHeight="1" x14ac:dyDescent="0.25">
      <c r="A46" s="79" t="s">
        <v>3851</v>
      </c>
      <c r="B46" s="2" t="s">
        <v>2937</v>
      </c>
      <c r="C46" s="3" t="s">
        <v>3853</v>
      </c>
      <c r="D46" s="3" t="s">
        <v>3852</v>
      </c>
      <c r="E46" s="3" t="s">
        <v>1042</v>
      </c>
      <c r="F46" s="4" t="s">
        <v>3755</v>
      </c>
      <c r="G46" s="3" t="s">
        <v>657</v>
      </c>
      <c r="H46" s="41" t="s">
        <v>3854</v>
      </c>
      <c r="I46" s="113">
        <v>447</v>
      </c>
      <c r="J46" s="113">
        <v>412</v>
      </c>
      <c r="K46" s="113">
        <v>117</v>
      </c>
      <c r="L46" s="113">
        <v>11</v>
      </c>
      <c r="M46" s="113">
        <v>75</v>
      </c>
      <c r="N46" s="113">
        <v>45</v>
      </c>
      <c r="O46" s="113">
        <v>30</v>
      </c>
      <c r="P46" s="113">
        <v>80</v>
      </c>
      <c r="Q46" s="113">
        <v>46</v>
      </c>
      <c r="R46" s="6">
        <v>0.28398058252427183</v>
      </c>
      <c r="S46" s="14">
        <v>78.043704474505731</v>
      </c>
      <c r="T46" s="14">
        <v>28.645833333333332</v>
      </c>
      <c r="U46" s="14">
        <v>45</v>
      </c>
      <c r="V46" s="14">
        <v>122.0159151193634</v>
      </c>
      <c r="W46" s="84">
        <v>13.052275493590102</v>
      </c>
      <c r="X46" s="14">
        <v>286.7577284207926</v>
      </c>
      <c r="Y46" s="14">
        <v>0</v>
      </c>
      <c r="Z46" s="14">
        <v>0</v>
      </c>
      <c r="AA46" s="14">
        <v>286.7577284207926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13" t="s">
        <v>7128</v>
      </c>
      <c r="AK46" s="113" t="s">
        <v>7128</v>
      </c>
      <c r="AL46" s="113">
        <v>7</v>
      </c>
      <c r="AM46" s="113" t="s">
        <v>7128</v>
      </c>
      <c r="AN46" s="113" t="s">
        <v>7128</v>
      </c>
      <c r="AO46" s="113" t="s">
        <v>7128</v>
      </c>
      <c r="AP46" s="113" t="s">
        <v>7128</v>
      </c>
      <c r="AQ46" s="113" t="s">
        <v>7128</v>
      </c>
      <c r="AR46" s="113" t="s">
        <v>7128</v>
      </c>
      <c r="AS46" s="113" t="s">
        <v>7128</v>
      </c>
      <c r="AT46" s="113" t="s">
        <v>7128</v>
      </c>
      <c r="AU46" s="149" t="s">
        <v>7128</v>
      </c>
      <c r="AV46" s="14">
        <v>157.46821407201281</v>
      </c>
      <c r="AW46" s="14">
        <v>129.28951434877979</v>
      </c>
      <c r="AX46" s="17">
        <v>45</v>
      </c>
      <c r="AY46" s="15">
        <v>129.28951434877979</v>
      </c>
      <c r="AZ46" s="15">
        <v>1.4102366887435949</v>
      </c>
      <c r="BA46" s="15">
        <v>127.87927766003619</v>
      </c>
      <c r="BB46" s="63">
        <v>18.986560515064308</v>
      </c>
      <c r="BC46" s="26"/>
      <c r="BD46" s="15">
        <v>129.28951434877979</v>
      </c>
      <c r="BE46" s="26">
        <v>18.875062942321001</v>
      </c>
      <c r="BF46" s="26" t="s">
        <v>7173</v>
      </c>
      <c r="BG46" s="84"/>
    </row>
    <row r="47" spans="1:59" x14ac:dyDescent="0.25">
      <c r="A47" s="79" t="s">
        <v>3567</v>
      </c>
      <c r="B47" s="2" t="s">
        <v>3568</v>
      </c>
      <c r="C47" s="3" t="s">
        <v>3489</v>
      </c>
      <c r="D47" s="3" t="s">
        <v>3708</v>
      </c>
      <c r="E47" s="3" t="s">
        <v>1103</v>
      </c>
      <c r="F47" s="4" t="s">
        <v>3755</v>
      </c>
      <c r="G47" s="3" t="s">
        <v>656</v>
      </c>
      <c r="H47" s="41" t="s">
        <v>4701</v>
      </c>
      <c r="I47" s="113">
        <v>635</v>
      </c>
      <c r="J47" s="113">
        <v>536</v>
      </c>
      <c r="K47" s="113">
        <v>133</v>
      </c>
      <c r="L47" s="113">
        <v>30</v>
      </c>
      <c r="M47" s="113">
        <v>89</v>
      </c>
      <c r="N47" s="113">
        <v>105</v>
      </c>
      <c r="O47" s="113">
        <v>87</v>
      </c>
      <c r="P47" s="113">
        <v>152</v>
      </c>
      <c r="Q47" s="113">
        <v>6</v>
      </c>
      <c r="R47" s="6">
        <v>0.24813432835820895</v>
      </c>
      <c r="S47" s="14">
        <v>92.61186264308013</v>
      </c>
      <c r="T47" s="14">
        <v>78.125</v>
      </c>
      <c r="U47" s="14">
        <v>105</v>
      </c>
      <c r="V47" s="14">
        <v>15.915119363395226</v>
      </c>
      <c r="W47" s="84">
        <v>-13.748699069543457</v>
      </c>
      <c r="X47" s="14">
        <v>277.90328293693187</v>
      </c>
      <c r="Y47" s="14">
        <v>0</v>
      </c>
      <c r="Z47" s="14">
        <v>0</v>
      </c>
      <c r="AA47" s="14">
        <v>0</v>
      </c>
      <c r="AB47" s="14">
        <v>277.90328293693187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13" t="s">
        <v>7128</v>
      </c>
      <c r="AK47" s="113" t="s">
        <v>7128</v>
      </c>
      <c r="AL47" s="113" t="s">
        <v>7128</v>
      </c>
      <c r="AM47" s="113">
        <v>7</v>
      </c>
      <c r="AN47" s="113" t="s">
        <v>7128</v>
      </c>
      <c r="AO47" s="113" t="s">
        <v>7128</v>
      </c>
      <c r="AP47" s="113" t="s">
        <v>7128</v>
      </c>
      <c r="AQ47" s="113" t="s">
        <v>7128</v>
      </c>
      <c r="AR47" s="113" t="s">
        <v>7128</v>
      </c>
      <c r="AS47" s="113" t="s">
        <v>7128</v>
      </c>
      <c r="AT47" s="113" t="s">
        <v>7128</v>
      </c>
      <c r="AU47" s="149" t="s">
        <v>7128</v>
      </c>
      <c r="AV47" s="14">
        <v>149.30537599349879</v>
      </c>
      <c r="AW47" s="14">
        <v>128.59790694343309</v>
      </c>
      <c r="AX47" s="17">
        <v>46</v>
      </c>
      <c r="AY47" s="15">
        <v>128.59790694343309</v>
      </c>
      <c r="AZ47" s="15">
        <v>1.4102366887435949</v>
      </c>
      <c r="BA47" s="15">
        <v>127.18767025468949</v>
      </c>
      <c r="BB47" s="63">
        <v>18.889284094079155</v>
      </c>
      <c r="BC47" s="26"/>
      <c r="BD47" s="15">
        <v>128.59790694343309</v>
      </c>
      <c r="BE47" s="26">
        <v>18.779444005516911</v>
      </c>
      <c r="BF47" s="26" t="s">
        <v>7174</v>
      </c>
      <c r="BG47" s="84"/>
    </row>
    <row r="48" spans="1:59" ht="15" customHeight="1" x14ac:dyDescent="0.25">
      <c r="A48" s="110" t="s">
        <v>3598</v>
      </c>
      <c r="B48" s="2" t="s">
        <v>3599</v>
      </c>
      <c r="C48" s="3" t="s">
        <v>3600</v>
      </c>
      <c r="D48" s="3" t="s">
        <v>3733</v>
      </c>
      <c r="E48" s="3" t="s">
        <v>1028</v>
      </c>
      <c r="F48" s="4" t="s">
        <v>3755</v>
      </c>
      <c r="G48" s="3" t="s">
        <v>1035</v>
      </c>
      <c r="H48" s="41" t="s">
        <v>3812</v>
      </c>
      <c r="I48" s="113">
        <v>579</v>
      </c>
      <c r="J48" s="113">
        <v>532</v>
      </c>
      <c r="K48" s="113">
        <v>148</v>
      </c>
      <c r="L48" s="113">
        <v>17</v>
      </c>
      <c r="M48" s="113">
        <v>68</v>
      </c>
      <c r="N48" s="113">
        <v>65</v>
      </c>
      <c r="O48" s="113">
        <v>36</v>
      </c>
      <c r="P48" s="113">
        <v>106</v>
      </c>
      <c r="Q48" s="113">
        <v>8</v>
      </c>
      <c r="R48" s="85">
        <v>0.2781954887218045</v>
      </c>
      <c r="S48" s="84">
        <v>70.759625390218531</v>
      </c>
      <c r="T48" s="84">
        <v>44.270833333333336</v>
      </c>
      <c r="U48" s="84">
        <v>65</v>
      </c>
      <c r="V48" s="84">
        <v>21.220159151193634</v>
      </c>
      <c r="W48" s="84">
        <v>11.216797998166006</v>
      </c>
      <c r="X48" s="103">
        <v>212.46741587291152</v>
      </c>
      <c r="Y48" s="103">
        <v>212.46741587291152</v>
      </c>
      <c r="Z48" s="103">
        <v>0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>
        <v>0</v>
      </c>
      <c r="AG48" s="103">
        <v>0</v>
      </c>
      <c r="AH48" s="103">
        <v>0</v>
      </c>
      <c r="AI48" s="103">
        <v>0</v>
      </c>
      <c r="AJ48" s="124">
        <v>5</v>
      </c>
      <c r="AK48" s="113" t="s">
        <v>7128</v>
      </c>
      <c r="AL48" s="113" t="s">
        <v>7128</v>
      </c>
      <c r="AM48" s="113" t="s">
        <v>7128</v>
      </c>
      <c r="AN48" s="113" t="s">
        <v>7128</v>
      </c>
      <c r="AO48" s="113" t="s">
        <v>7128</v>
      </c>
      <c r="AP48" s="113" t="s">
        <v>7128</v>
      </c>
      <c r="AQ48" s="113" t="s">
        <v>7128</v>
      </c>
      <c r="AR48" s="113" t="s">
        <v>7128</v>
      </c>
      <c r="AS48" s="113" t="s">
        <v>7128</v>
      </c>
      <c r="AT48" s="113" t="s">
        <v>7128</v>
      </c>
      <c r="AU48" s="149" t="s">
        <v>7128</v>
      </c>
      <c r="AV48" s="84">
        <v>84.000840393280313</v>
      </c>
      <c r="AW48" s="14">
        <v>128.46657547963122</v>
      </c>
      <c r="AX48" s="17">
        <v>47</v>
      </c>
      <c r="AY48" s="84">
        <v>128.46657547963122</v>
      </c>
      <c r="AZ48" s="84">
        <v>1.4102366887435949</v>
      </c>
      <c r="BA48" s="84">
        <v>127.05633879088762</v>
      </c>
      <c r="BB48" s="104">
        <v>18.87081197440169</v>
      </c>
      <c r="BC48" s="84"/>
      <c r="BD48" s="84">
        <v>128.46657547963122</v>
      </c>
      <c r="BE48" s="84">
        <v>18.761286630623903</v>
      </c>
      <c r="BF48" s="84" t="s">
        <v>7175</v>
      </c>
      <c r="BG48" s="84"/>
    </row>
    <row r="49" spans="1:59" ht="15" customHeight="1" x14ac:dyDescent="0.25">
      <c r="A49" s="110" t="s">
        <v>2303</v>
      </c>
      <c r="B49" s="2" t="s">
        <v>3218</v>
      </c>
      <c r="C49" s="3" t="s">
        <v>2631</v>
      </c>
      <c r="D49" s="3" t="s">
        <v>940</v>
      </c>
      <c r="E49" s="3" t="s">
        <v>1001</v>
      </c>
      <c r="F49" s="4" t="s">
        <v>2510</v>
      </c>
      <c r="G49" s="3" t="s">
        <v>1040</v>
      </c>
      <c r="H49" s="41" t="s">
        <v>4950</v>
      </c>
      <c r="I49" s="124">
        <v>481</v>
      </c>
      <c r="J49" s="124">
        <v>422</v>
      </c>
      <c r="K49" s="124">
        <v>133</v>
      </c>
      <c r="L49" s="124">
        <v>24</v>
      </c>
      <c r="M49" s="124">
        <v>82</v>
      </c>
      <c r="N49" s="124">
        <v>84</v>
      </c>
      <c r="O49" s="124">
        <v>53</v>
      </c>
      <c r="P49" s="124">
        <v>92</v>
      </c>
      <c r="Q49" s="124">
        <v>2</v>
      </c>
      <c r="R49" s="85">
        <v>0.31516587677725116</v>
      </c>
      <c r="S49" s="84">
        <v>85.32778355879293</v>
      </c>
      <c r="T49" s="84">
        <v>62.5</v>
      </c>
      <c r="U49" s="84">
        <v>84</v>
      </c>
      <c r="V49" s="84">
        <v>5.3050397877984086</v>
      </c>
      <c r="W49" s="84">
        <v>34.075231645909319</v>
      </c>
      <c r="X49" s="103">
        <v>271.20805499250065</v>
      </c>
      <c r="Y49" s="84">
        <v>0</v>
      </c>
      <c r="Z49" s="84">
        <v>0</v>
      </c>
      <c r="AA49" s="84">
        <v>0</v>
      </c>
      <c r="AB49" s="84">
        <v>0</v>
      </c>
      <c r="AC49" s="84">
        <v>271.20805499250065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124" t="s">
        <v>7128</v>
      </c>
      <c r="AK49" s="103" t="s">
        <v>7128</v>
      </c>
      <c r="AL49" s="103" t="s">
        <v>7128</v>
      </c>
      <c r="AM49" s="103" t="s">
        <v>7128</v>
      </c>
      <c r="AN49" s="103">
        <v>4</v>
      </c>
      <c r="AO49" s="103" t="s">
        <v>7128</v>
      </c>
      <c r="AP49" s="124" t="s">
        <v>7128</v>
      </c>
      <c r="AQ49" s="103" t="s">
        <v>7128</v>
      </c>
      <c r="AR49" s="103" t="s">
        <v>7128</v>
      </c>
      <c r="AS49" s="124" t="s">
        <v>7128</v>
      </c>
      <c r="AT49" s="124" t="s">
        <v>7128</v>
      </c>
      <c r="AU49" s="151" t="s">
        <v>7128</v>
      </c>
      <c r="AV49" s="84">
        <v>144.9549001855919</v>
      </c>
      <c r="AW49" s="84">
        <v>126.25315480690875</v>
      </c>
      <c r="AX49" s="125">
        <v>48</v>
      </c>
      <c r="AY49" s="84">
        <v>126.25315480690875</v>
      </c>
      <c r="AZ49" s="84">
        <v>1.4102366887435949</v>
      </c>
      <c r="BA49" s="84">
        <v>124.84291811816516</v>
      </c>
      <c r="BB49" s="147">
        <v>18.559488469892571</v>
      </c>
      <c r="BC49" s="84"/>
      <c r="BD49" s="84">
        <v>126.25315480690875</v>
      </c>
      <c r="BE49" s="84">
        <v>18.45526773928508</v>
      </c>
      <c r="BF49" s="84" t="s">
        <v>7176</v>
      </c>
      <c r="BG49" s="84"/>
    </row>
    <row r="50" spans="1:59" ht="15" customHeight="1" x14ac:dyDescent="0.25">
      <c r="A50" s="79" t="s">
        <v>1381</v>
      </c>
      <c r="B50" s="2" t="s">
        <v>2563</v>
      </c>
      <c r="C50" s="3" t="s">
        <v>2564</v>
      </c>
      <c r="D50" s="3" t="s">
        <v>615</v>
      </c>
      <c r="E50" s="3" t="s">
        <v>1060</v>
      </c>
      <c r="F50" s="4" t="s">
        <v>3755</v>
      </c>
      <c r="G50" s="3" t="s">
        <v>1015</v>
      </c>
      <c r="H50" s="41" t="s">
        <v>4337</v>
      </c>
      <c r="I50" s="113">
        <v>514</v>
      </c>
      <c r="J50" s="113">
        <v>440</v>
      </c>
      <c r="K50" s="113">
        <v>135</v>
      </c>
      <c r="L50" s="113">
        <v>28</v>
      </c>
      <c r="M50" s="113">
        <v>84</v>
      </c>
      <c r="N50" s="113">
        <v>71</v>
      </c>
      <c r="O50" s="113">
        <v>65</v>
      </c>
      <c r="P50" s="113">
        <v>95</v>
      </c>
      <c r="Q50" s="113">
        <v>8</v>
      </c>
      <c r="R50" s="6">
        <v>0.30681818181818182</v>
      </c>
      <c r="S50" s="14">
        <v>87.40894901144641</v>
      </c>
      <c r="T50" s="14">
        <v>72.916666666666671</v>
      </c>
      <c r="U50" s="14">
        <v>71</v>
      </c>
      <c r="V50" s="14">
        <v>21.220159151193634</v>
      </c>
      <c r="W50" s="84">
        <v>29.57032418559972</v>
      </c>
      <c r="X50" s="14">
        <v>282.11609901490641</v>
      </c>
      <c r="Y50" s="14">
        <v>0</v>
      </c>
      <c r="Z50" s="14">
        <v>282.11609901490641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13" t="s">
        <v>7128</v>
      </c>
      <c r="AK50" s="113">
        <v>9</v>
      </c>
      <c r="AL50" s="113" t="s">
        <v>7128</v>
      </c>
      <c r="AM50" s="113" t="s">
        <v>7128</v>
      </c>
      <c r="AN50" s="113" t="s">
        <v>7128</v>
      </c>
      <c r="AO50" s="113" t="s">
        <v>7128</v>
      </c>
      <c r="AP50" s="113" t="s">
        <v>7128</v>
      </c>
      <c r="AQ50" s="113" t="s">
        <v>7128</v>
      </c>
      <c r="AR50" s="113" t="s">
        <v>7128</v>
      </c>
      <c r="AS50" s="113" t="s">
        <v>7128</v>
      </c>
      <c r="AT50" s="113" t="s">
        <v>7128</v>
      </c>
      <c r="AU50" s="149" t="s">
        <v>7128</v>
      </c>
      <c r="AV50" s="14">
        <v>157.52538612333203</v>
      </c>
      <c r="AW50" s="14">
        <v>124.59071289157438</v>
      </c>
      <c r="AX50" s="17">
        <v>49</v>
      </c>
      <c r="AY50" s="15">
        <v>124.59071289157438</v>
      </c>
      <c r="AZ50" s="15">
        <v>1.4102366887435949</v>
      </c>
      <c r="BA50" s="15">
        <v>123.18047620283079</v>
      </c>
      <c r="BB50" s="63">
        <v>18.325661593012381</v>
      </c>
      <c r="BC50" s="26"/>
      <c r="BD50" s="15">
        <v>124.59071289157438</v>
      </c>
      <c r="BE50" s="26">
        <v>18.225425017512684</v>
      </c>
      <c r="BF50" s="26" t="s">
        <v>7177</v>
      </c>
      <c r="BG50" s="84"/>
    </row>
    <row r="51" spans="1:59" ht="15" customHeight="1" x14ac:dyDescent="0.25">
      <c r="A51" s="79" t="s">
        <v>5607</v>
      </c>
      <c r="B51" s="2" t="s">
        <v>5608</v>
      </c>
      <c r="C51" s="3" t="s">
        <v>2533</v>
      </c>
      <c r="D51" s="3" t="s">
        <v>5967</v>
      </c>
      <c r="E51" s="3" t="s">
        <v>1001</v>
      </c>
      <c r="F51" s="4" t="s">
        <v>2510</v>
      </c>
      <c r="G51" s="3" t="s">
        <v>656</v>
      </c>
      <c r="H51" s="41" t="s">
        <v>5968</v>
      </c>
      <c r="I51" s="113">
        <v>626</v>
      </c>
      <c r="J51" s="113">
        <v>556</v>
      </c>
      <c r="K51" s="113">
        <v>158</v>
      </c>
      <c r="L51" s="113">
        <v>19</v>
      </c>
      <c r="M51" s="113">
        <v>88</v>
      </c>
      <c r="N51" s="113">
        <v>71</v>
      </c>
      <c r="O51" s="113">
        <v>55</v>
      </c>
      <c r="P51" s="113">
        <v>97</v>
      </c>
      <c r="Q51" s="113">
        <v>17</v>
      </c>
      <c r="R51" s="42">
        <v>0.28417266187050361</v>
      </c>
      <c r="S51" s="43">
        <v>91.571279916753383</v>
      </c>
      <c r="T51" s="43">
        <v>49.479166666666664</v>
      </c>
      <c r="U51" s="43">
        <v>71</v>
      </c>
      <c r="V51" s="43">
        <v>45.092838196286472</v>
      </c>
      <c r="W51" s="84">
        <v>16.743343092150912</v>
      </c>
      <c r="X51" s="44">
        <v>273.8866278718574</v>
      </c>
      <c r="Y51" s="44">
        <v>0</v>
      </c>
      <c r="Z51" s="44">
        <v>0</v>
      </c>
      <c r="AA51" s="44">
        <v>0</v>
      </c>
      <c r="AB51" s="44">
        <v>273.8866278718574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145" t="s">
        <v>7128</v>
      </c>
      <c r="AK51" s="113" t="s">
        <v>7128</v>
      </c>
      <c r="AL51" s="113" t="s">
        <v>7128</v>
      </c>
      <c r="AM51" s="113">
        <v>8</v>
      </c>
      <c r="AN51" s="113" t="s">
        <v>7128</v>
      </c>
      <c r="AO51" s="113" t="s">
        <v>7128</v>
      </c>
      <c r="AP51" s="113" t="s">
        <v>7128</v>
      </c>
      <c r="AQ51" s="113" t="s">
        <v>7128</v>
      </c>
      <c r="AR51" s="113" t="s">
        <v>7128</v>
      </c>
      <c r="AS51" s="113" t="s">
        <v>7128</v>
      </c>
      <c r="AT51" s="113" t="s">
        <v>7128</v>
      </c>
      <c r="AU51" s="149" t="s">
        <v>7128</v>
      </c>
      <c r="AV51" s="44">
        <v>149.30537599349879</v>
      </c>
      <c r="AW51" s="14">
        <v>124.58125187835861</v>
      </c>
      <c r="AX51" s="17">
        <v>50</v>
      </c>
      <c r="AY51" s="43">
        <v>124.58125187835861</v>
      </c>
      <c r="AZ51" s="43">
        <v>1.4102366887435949</v>
      </c>
      <c r="BA51" s="43">
        <v>123.17101518961502</v>
      </c>
      <c r="BB51" s="65">
        <v>18.324330876340742</v>
      </c>
      <c r="BC51" s="43"/>
      <c r="BD51" s="43">
        <v>124.58125187835861</v>
      </c>
      <c r="BE51" s="43">
        <v>18.224116974802634</v>
      </c>
      <c r="BF51" s="26" t="s">
        <v>7178</v>
      </c>
      <c r="BG51" s="84"/>
    </row>
    <row r="52" spans="1:59" ht="15" customHeight="1" x14ac:dyDescent="0.25">
      <c r="A52" s="110" t="s">
        <v>2005</v>
      </c>
      <c r="B52" s="2" t="s">
        <v>2871</v>
      </c>
      <c r="C52" s="3" t="s">
        <v>2640</v>
      </c>
      <c r="D52" s="3" t="s">
        <v>362</v>
      </c>
      <c r="E52" s="3" t="s">
        <v>1036</v>
      </c>
      <c r="F52" s="4" t="s">
        <v>2510</v>
      </c>
      <c r="G52" s="3" t="s">
        <v>1015</v>
      </c>
      <c r="H52" s="41" t="s">
        <v>4698</v>
      </c>
      <c r="I52" s="113">
        <v>637</v>
      </c>
      <c r="J52" s="113">
        <v>560</v>
      </c>
      <c r="K52" s="113">
        <v>151</v>
      </c>
      <c r="L52" s="113">
        <v>38</v>
      </c>
      <c r="M52" s="113">
        <v>85</v>
      </c>
      <c r="N52" s="113">
        <v>90</v>
      </c>
      <c r="O52" s="113">
        <v>73</v>
      </c>
      <c r="P52" s="113">
        <v>128</v>
      </c>
      <c r="Q52" s="113">
        <v>0</v>
      </c>
      <c r="R52" s="106">
        <v>0.26964285714285713</v>
      </c>
      <c r="S52" s="107">
        <v>88.449531737773157</v>
      </c>
      <c r="T52" s="107">
        <v>98.958333333333329</v>
      </c>
      <c r="U52" s="107">
        <v>90</v>
      </c>
      <c r="V52" s="107">
        <v>0</v>
      </c>
      <c r="W52" s="84">
        <v>4.2434938770455028</v>
      </c>
      <c r="X52" s="108">
        <v>281.65135894815199</v>
      </c>
      <c r="Y52" s="108">
        <v>0</v>
      </c>
      <c r="Z52" s="108">
        <v>281.65135894815199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26" t="s">
        <v>7128</v>
      </c>
      <c r="AK52" s="113">
        <v>10</v>
      </c>
      <c r="AL52" s="113" t="s">
        <v>7128</v>
      </c>
      <c r="AM52" s="113" t="s">
        <v>7128</v>
      </c>
      <c r="AN52" s="113" t="s">
        <v>7128</v>
      </c>
      <c r="AO52" s="113" t="s">
        <v>7128</v>
      </c>
      <c r="AP52" s="113" t="s">
        <v>7128</v>
      </c>
      <c r="AQ52" s="113" t="s">
        <v>7128</v>
      </c>
      <c r="AR52" s="113" t="s">
        <v>7128</v>
      </c>
      <c r="AS52" s="113" t="s">
        <v>7128</v>
      </c>
      <c r="AT52" s="113" t="s">
        <v>7128</v>
      </c>
      <c r="AU52" s="149" t="s">
        <v>7128</v>
      </c>
      <c r="AV52" s="107">
        <v>157.52538612333203</v>
      </c>
      <c r="AW52" s="14">
        <v>124.12597282481997</v>
      </c>
      <c r="AX52" s="17">
        <v>51</v>
      </c>
      <c r="AY52" s="107">
        <v>124.12597282481997</v>
      </c>
      <c r="AZ52" s="107">
        <v>1.4102366887435949</v>
      </c>
      <c r="BA52" s="107">
        <v>122.71573613607637</v>
      </c>
      <c r="BB52" s="109">
        <v>18.260294666584507</v>
      </c>
      <c r="BC52" s="107"/>
      <c r="BD52" s="107">
        <v>124.12597282481997</v>
      </c>
      <c r="BE52" s="107">
        <v>18.161171872260368</v>
      </c>
      <c r="BF52" s="107" t="s">
        <v>7179</v>
      </c>
      <c r="BG52" s="84"/>
    </row>
    <row r="53" spans="1:59" x14ac:dyDescent="0.25">
      <c r="A53" s="79" t="s">
        <v>2216</v>
      </c>
      <c r="B53" s="2" t="s">
        <v>2797</v>
      </c>
      <c r="C53" s="3" t="s">
        <v>2798</v>
      </c>
      <c r="D53" s="3" t="s">
        <v>302</v>
      </c>
      <c r="E53" s="3" t="s">
        <v>1051</v>
      </c>
      <c r="F53" s="4" t="s">
        <v>3755</v>
      </c>
      <c r="G53" s="3" t="s">
        <v>657</v>
      </c>
      <c r="H53" s="41" t="s">
        <v>3847</v>
      </c>
      <c r="I53" s="113">
        <v>497</v>
      </c>
      <c r="J53" s="113">
        <v>461</v>
      </c>
      <c r="K53" s="113">
        <v>136</v>
      </c>
      <c r="L53" s="113">
        <v>27</v>
      </c>
      <c r="M53" s="113">
        <v>80</v>
      </c>
      <c r="N53" s="113">
        <v>97</v>
      </c>
      <c r="O53" s="113">
        <v>30</v>
      </c>
      <c r="P53" s="113">
        <v>114</v>
      </c>
      <c r="Q53" s="113">
        <v>3</v>
      </c>
      <c r="R53" s="6">
        <v>0.29501084598698479</v>
      </c>
      <c r="S53" s="14">
        <v>83.246618106139437</v>
      </c>
      <c r="T53" s="14">
        <v>70.3125</v>
      </c>
      <c r="U53" s="14">
        <v>97</v>
      </c>
      <c r="V53" s="14">
        <v>7.9575596816976129</v>
      </c>
      <c r="W53" s="84">
        <v>22.250478791874251</v>
      </c>
      <c r="X53" s="14">
        <v>280.7671565797113</v>
      </c>
      <c r="Y53" s="14">
        <v>0</v>
      </c>
      <c r="Z53" s="14">
        <v>0</v>
      </c>
      <c r="AA53" s="14">
        <v>280.7671565797113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13" t="s">
        <v>7128</v>
      </c>
      <c r="AK53" s="113" t="s">
        <v>7128</v>
      </c>
      <c r="AL53" s="113">
        <v>8</v>
      </c>
      <c r="AM53" s="113" t="s">
        <v>7128</v>
      </c>
      <c r="AN53" s="113" t="s">
        <v>7128</v>
      </c>
      <c r="AO53" s="113" t="s">
        <v>7128</v>
      </c>
      <c r="AP53" s="113" t="s">
        <v>7128</v>
      </c>
      <c r="AQ53" s="113" t="s">
        <v>7128</v>
      </c>
      <c r="AR53" s="113" t="s">
        <v>7128</v>
      </c>
      <c r="AS53" s="113" t="s">
        <v>7128</v>
      </c>
      <c r="AT53" s="113" t="s">
        <v>7128</v>
      </c>
      <c r="AU53" s="149" t="s">
        <v>7128</v>
      </c>
      <c r="AV53" s="14">
        <v>157.46821407201281</v>
      </c>
      <c r="AW53" s="14">
        <v>123.29894250769848</v>
      </c>
      <c r="AX53" s="17">
        <v>52</v>
      </c>
      <c r="AY53" s="15">
        <v>123.29894250769848</v>
      </c>
      <c r="AZ53" s="15">
        <v>1.4102366887435949</v>
      </c>
      <c r="BA53" s="15">
        <v>121.88870581895489</v>
      </c>
      <c r="BB53" s="63">
        <v>18.143970652882736</v>
      </c>
      <c r="BC53" s="26"/>
      <c r="BD53" s="15">
        <v>123.29894250769848</v>
      </c>
      <c r="BE53" s="26">
        <v>18.046829892957437</v>
      </c>
      <c r="BF53" s="26" t="s">
        <v>7180</v>
      </c>
      <c r="BG53" s="84"/>
    </row>
    <row r="54" spans="1:59" x14ac:dyDescent="0.25">
      <c r="A54" s="79" t="s">
        <v>1532</v>
      </c>
      <c r="B54" s="2" t="s">
        <v>2875</v>
      </c>
      <c r="C54" s="3" t="s">
        <v>2876</v>
      </c>
      <c r="D54" s="3" t="s">
        <v>109</v>
      </c>
      <c r="E54" s="3" t="s">
        <v>1060</v>
      </c>
      <c r="F54" s="4" t="s">
        <v>3755</v>
      </c>
      <c r="G54" s="3" t="s">
        <v>1004</v>
      </c>
      <c r="H54" s="41" t="s">
        <v>4386</v>
      </c>
      <c r="I54" s="113">
        <v>718</v>
      </c>
      <c r="J54" s="113">
        <v>662</v>
      </c>
      <c r="K54" s="113">
        <v>201</v>
      </c>
      <c r="L54" s="113">
        <v>11</v>
      </c>
      <c r="M54" s="113">
        <v>93</v>
      </c>
      <c r="N54" s="113">
        <v>57</v>
      </c>
      <c r="O54" s="113">
        <v>49</v>
      </c>
      <c r="P54" s="113">
        <v>94</v>
      </c>
      <c r="Q54" s="113">
        <v>22</v>
      </c>
      <c r="R54" s="6">
        <v>0.30362537764350456</v>
      </c>
      <c r="S54" s="14">
        <v>96.774193548387103</v>
      </c>
      <c r="T54" s="14">
        <v>28.645833333333332</v>
      </c>
      <c r="U54" s="14">
        <v>57</v>
      </c>
      <c r="V54" s="14">
        <v>58.355437665782496</v>
      </c>
      <c r="W54" s="84">
        <v>38.935445955640752</v>
      </c>
      <c r="X54" s="14">
        <v>279.71091050314368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279.71091050314368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13" t="s">
        <v>7128</v>
      </c>
      <c r="AK54" s="113" t="s">
        <v>7128</v>
      </c>
      <c r="AL54" s="113" t="s">
        <v>7128</v>
      </c>
      <c r="AM54" s="113" t="s">
        <v>7128</v>
      </c>
      <c r="AN54" s="113" t="s">
        <v>7128</v>
      </c>
      <c r="AO54" s="113">
        <v>18</v>
      </c>
      <c r="AP54" s="113" t="s">
        <v>7128</v>
      </c>
      <c r="AQ54" s="113" t="s">
        <v>7128</v>
      </c>
      <c r="AR54" s="113" t="s">
        <v>7128</v>
      </c>
      <c r="AS54" s="113" t="s">
        <v>7128</v>
      </c>
      <c r="AT54" s="113" t="s">
        <v>7128</v>
      </c>
      <c r="AU54" s="149" t="s">
        <v>7128</v>
      </c>
      <c r="AV54" s="14">
        <v>157.41716867537716</v>
      </c>
      <c r="AW54" s="14">
        <v>122.29374182776652</v>
      </c>
      <c r="AX54" s="17">
        <v>53</v>
      </c>
      <c r="AY54" s="15">
        <v>122.29374182776652</v>
      </c>
      <c r="AZ54" s="15">
        <v>1.4102366887435949</v>
      </c>
      <c r="BA54" s="15">
        <v>120.88350513902293</v>
      </c>
      <c r="BB54" s="63">
        <v>18.002586503783572</v>
      </c>
      <c r="BC54" s="26"/>
      <c r="BD54" s="15">
        <v>122.29374182776652</v>
      </c>
      <c r="BE54" s="26">
        <v>17.907854775648421</v>
      </c>
      <c r="BF54" s="26" t="s">
        <v>7181</v>
      </c>
      <c r="BG54" s="84"/>
    </row>
    <row r="55" spans="1:59" ht="15" customHeight="1" x14ac:dyDescent="0.25">
      <c r="A55" s="79" t="s">
        <v>1397</v>
      </c>
      <c r="B55" s="2" t="s">
        <v>2542</v>
      </c>
      <c r="C55" s="3" t="s">
        <v>2543</v>
      </c>
      <c r="D55" s="3" t="s">
        <v>495</v>
      </c>
      <c r="E55" s="3" t="s">
        <v>999</v>
      </c>
      <c r="F55" s="4" t="s">
        <v>2510</v>
      </c>
      <c r="G55" s="3" t="s">
        <v>1004</v>
      </c>
      <c r="H55" s="41" t="s">
        <v>4846</v>
      </c>
      <c r="I55" s="113">
        <v>682</v>
      </c>
      <c r="J55" s="113">
        <v>594</v>
      </c>
      <c r="K55" s="113">
        <v>157</v>
      </c>
      <c r="L55" s="113">
        <v>21</v>
      </c>
      <c r="M55" s="113">
        <v>96</v>
      </c>
      <c r="N55" s="113">
        <v>63</v>
      </c>
      <c r="O55" s="113">
        <v>72</v>
      </c>
      <c r="P55" s="113">
        <v>122</v>
      </c>
      <c r="Q55" s="113">
        <v>23</v>
      </c>
      <c r="R55" s="6">
        <v>0.26430976430976433</v>
      </c>
      <c r="S55" s="14">
        <v>99.89594172736733</v>
      </c>
      <c r="T55" s="14">
        <v>54.6875</v>
      </c>
      <c r="U55" s="14">
        <v>63</v>
      </c>
      <c r="V55" s="14">
        <v>61.007957559681699</v>
      </c>
      <c r="W55" s="84">
        <v>-0.51926840167070154</v>
      </c>
      <c r="X55" s="14">
        <v>278.07213088537833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278.07213088537833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13" t="s">
        <v>7128</v>
      </c>
      <c r="AK55" s="113" t="s">
        <v>7128</v>
      </c>
      <c r="AL55" s="113" t="s">
        <v>7128</v>
      </c>
      <c r="AM55" s="113" t="s">
        <v>7128</v>
      </c>
      <c r="AN55" s="113" t="s">
        <v>7128</v>
      </c>
      <c r="AO55" s="113">
        <v>19</v>
      </c>
      <c r="AP55" s="113" t="s">
        <v>7128</v>
      </c>
      <c r="AQ55" s="113" t="s">
        <v>7128</v>
      </c>
      <c r="AR55" s="113" t="s">
        <v>7128</v>
      </c>
      <c r="AS55" s="113" t="s">
        <v>7128</v>
      </c>
      <c r="AT55" s="113" t="s">
        <v>7128</v>
      </c>
      <c r="AU55" s="149" t="s">
        <v>7128</v>
      </c>
      <c r="AV55" s="14">
        <v>157.41716867537716</v>
      </c>
      <c r="AW55" s="14">
        <v>120.65496221000117</v>
      </c>
      <c r="AX55" s="17">
        <v>54</v>
      </c>
      <c r="AY55" s="15">
        <v>120.65496221000117</v>
      </c>
      <c r="AZ55" s="15">
        <v>1.4102366887435949</v>
      </c>
      <c r="BA55" s="15">
        <v>119.24472552125758</v>
      </c>
      <c r="BB55" s="63">
        <v>17.772087791989534</v>
      </c>
      <c r="BC55" s="26"/>
      <c r="BD55" s="15">
        <v>120.65496221000117</v>
      </c>
      <c r="BE55" s="26">
        <v>17.681283510656854</v>
      </c>
      <c r="BF55" s="26" t="s">
        <v>7182</v>
      </c>
      <c r="BG55" s="84"/>
    </row>
    <row r="56" spans="1:59" x14ac:dyDescent="0.25">
      <c r="A56" s="79" t="s">
        <v>1173</v>
      </c>
      <c r="B56" s="2" t="s">
        <v>2691</v>
      </c>
      <c r="C56" s="3" t="s">
        <v>2692</v>
      </c>
      <c r="D56" s="3" t="s">
        <v>338</v>
      </c>
      <c r="E56" s="3" t="s">
        <v>1115</v>
      </c>
      <c r="F56" s="4" t="s">
        <v>2510</v>
      </c>
      <c r="G56" s="3" t="s">
        <v>1004</v>
      </c>
      <c r="H56" s="41" t="s">
        <v>3759</v>
      </c>
      <c r="I56" s="113">
        <v>645</v>
      </c>
      <c r="J56" s="113">
        <v>584</v>
      </c>
      <c r="K56" s="113">
        <v>175</v>
      </c>
      <c r="L56" s="113">
        <v>15</v>
      </c>
      <c r="M56" s="113">
        <v>86</v>
      </c>
      <c r="N56" s="113">
        <v>49</v>
      </c>
      <c r="O56" s="113">
        <v>54</v>
      </c>
      <c r="P56" s="113">
        <v>100</v>
      </c>
      <c r="Q56" s="113">
        <v>26</v>
      </c>
      <c r="R56" s="6">
        <v>0.29965753424657532</v>
      </c>
      <c r="S56" s="14">
        <v>89.490114464099904</v>
      </c>
      <c r="T56" s="14">
        <v>39.0625</v>
      </c>
      <c r="U56" s="14">
        <v>49</v>
      </c>
      <c r="V56" s="14">
        <v>68.965517241379317</v>
      </c>
      <c r="W56" s="84">
        <v>31.3737289573975</v>
      </c>
      <c r="X56" s="14">
        <v>277.8918606628767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277.8918606628767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13" t="s">
        <v>7128</v>
      </c>
      <c r="AK56" s="113" t="s">
        <v>7128</v>
      </c>
      <c r="AL56" s="113" t="s">
        <v>7128</v>
      </c>
      <c r="AM56" s="113" t="s">
        <v>7128</v>
      </c>
      <c r="AN56" s="113" t="s">
        <v>7128</v>
      </c>
      <c r="AO56" s="113">
        <v>20</v>
      </c>
      <c r="AP56" s="113" t="s">
        <v>7128</v>
      </c>
      <c r="AQ56" s="113" t="s">
        <v>7128</v>
      </c>
      <c r="AR56" s="113" t="s">
        <v>7128</v>
      </c>
      <c r="AS56" s="113" t="s">
        <v>7128</v>
      </c>
      <c r="AT56" s="113" t="s">
        <v>7128</v>
      </c>
      <c r="AU56" s="149" t="s">
        <v>7128</v>
      </c>
      <c r="AV56" s="14">
        <v>157.41716867537716</v>
      </c>
      <c r="AW56" s="14">
        <v>120.47469198749954</v>
      </c>
      <c r="AX56" s="17">
        <v>55</v>
      </c>
      <c r="AY56" s="15">
        <v>120.47469198749954</v>
      </c>
      <c r="AZ56" s="15">
        <v>1.4102366887435949</v>
      </c>
      <c r="BA56" s="15">
        <v>119.06445529875595</v>
      </c>
      <c r="BB56" s="63">
        <v>17.746732305741716</v>
      </c>
      <c r="BC56" s="26"/>
      <c r="BD56" s="15">
        <v>120.47469198749954</v>
      </c>
      <c r="BE56" s="26">
        <v>17.656360054256901</v>
      </c>
      <c r="BF56" s="26" t="s">
        <v>7183</v>
      </c>
      <c r="BG56" s="84"/>
    </row>
    <row r="57" spans="1:59" ht="15" customHeight="1" x14ac:dyDescent="0.25">
      <c r="A57" s="110" t="s">
        <v>1459</v>
      </c>
      <c r="B57" s="2" t="s">
        <v>2708</v>
      </c>
      <c r="C57" s="3" t="s">
        <v>2575</v>
      </c>
      <c r="D57" s="3" t="s">
        <v>298</v>
      </c>
      <c r="E57" s="3" t="s">
        <v>1051</v>
      </c>
      <c r="F57" s="4" t="s">
        <v>3755</v>
      </c>
      <c r="G57" s="3" t="s">
        <v>1004</v>
      </c>
      <c r="H57" s="41" t="s">
        <v>3959</v>
      </c>
      <c r="I57" s="113">
        <v>633</v>
      </c>
      <c r="J57" s="113">
        <v>582</v>
      </c>
      <c r="K57" s="113">
        <v>144</v>
      </c>
      <c r="L57" s="113">
        <v>4</v>
      </c>
      <c r="M57" s="113">
        <v>85</v>
      </c>
      <c r="N57" s="113">
        <v>38</v>
      </c>
      <c r="O57" s="113">
        <v>44</v>
      </c>
      <c r="P57" s="113">
        <v>133</v>
      </c>
      <c r="Q57" s="113">
        <v>59</v>
      </c>
      <c r="R57" s="85">
        <v>0.24742268041237114</v>
      </c>
      <c r="S57" s="84">
        <v>88.449531737773157</v>
      </c>
      <c r="T57" s="84">
        <v>10.416666666666666</v>
      </c>
      <c r="U57" s="84">
        <v>38</v>
      </c>
      <c r="V57" s="84">
        <v>156.49867374005305</v>
      </c>
      <c r="W57" s="84">
        <v>-15.639517834267448</v>
      </c>
      <c r="X57" s="14">
        <v>277.72535431022544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277.72535431022544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13" t="s">
        <v>7128</v>
      </c>
      <c r="AK57" s="113" t="s">
        <v>7128</v>
      </c>
      <c r="AL57" s="113" t="s">
        <v>7128</v>
      </c>
      <c r="AM57" s="113" t="s">
        <v>7128</v>
      </c>
      <c r="AN57" s="113" t="s">
        <v>7128</v>
      </c>
      <c r="AO57" s="113">
        <v>21</v>
      </c>
      <c r="AP57" s="113" t="s">
        <v>7128</v>
      </c>
      <c r="AQ57" s="113" t="s">
        <v>7128</v>
      </c>
      <c r="AR57" s="113" t="s">
        <v>7128</v>
      </c>
      <c r="AS57" s="113" t="s">
        <v>7128</v>
      </c>
      <c r="AT57" s="113" t="s">
        <v>7128</v>
      </c>
      <c r="AU57" s="149" t="s">
        <v>7128</v>
      </c>
      <c r="AV57" s="84">
        <v>157.41716867537716</v>
      </c>
      <c r="AW57" s="14">
        <v>120.30818563484829</v>
      </c>
      <c r="AX57" s="17">
        <v>56</v>
      </c>
      <c r="AY57" s="84">
        <v>120.30818563484829</v>
      </c>
      <c r="AZ57" s="84">
        <v>1.4102366887435949</v>
      </c>
      <c r="BA57" s="84">
        <v>118.89794894610469</v>
      </c>
      <c r="BB57" s="104">
        <v>17.723312744395226</v>
      </c>
      <c r="BC57" s="84"/>
      <c r="BD57" s="84">
        <v>120.30818563484829</v>
      </c>
      <c r="BE57" s="84">
        <v>17.633339536708135</v>
      </c>
      <c r="BF57" s="84" t="s">
        <v>7184</v>
      </c>
      <c r="BG57" s="84"/>
    </row>
    <row r="58" spans="1:59" ht="15" customHeight="1" x14ac:dyDescent="0.25">
      <c r="A58" s="79" t="s">
        <v>1422</v>
      </c>
      <c r="B58" s="2" t="s">
        <v>2494</v>
      </c>
      <c r="C58" s="3" t="s">
        <v>3100</v>
      </c>
      <c r="D58" s="3" t="s">
        <v>65</v>
      </c>
      <c r="E58" s="3" t="s">
        <v>1001</v>
      </c>
      <c r="F58" s="4" t="s">
        <v>2510</v>
      </c>
      <c r="G58" s="3" t="s">
        <v>656</v>
      </c>
      <c r="H58" s="41" t="s">
        <v>4169</v>
      </c>
      <c r="I58" s="113">
        <v>515</v>
      </c>
      <c r="J58" s="113">
        <v>455</v>
      </c>
      <c r="K58" s="113">
        <v>138</v>
      </c>
      <c r="L58" s="113">
        <v>23</v>
      </c>
      <c r="M58" s="113">
        <v>67</v>
      </c>
      <c r="N58" s="113">
        <v>90</v>
      </c>
      <c r="O58" s="113">
        <v>49</v>
      </c>
      <c r="P58" s="113">
        <v>99</v>
      </c>
      <c r="Q58" s="113">
        <v>8</v>
      </c>
      <c r="R58" s="6">
        <v>0.30329670329670327</v>
      </c>
      <c r="S58" s="14">
        <v>69.719042663891784</v>
      </c>
      <c r="T58" s="14">
        <v>59.895833333333329</v>
      </c>
      <c r="U58" s="14">
        <v>90</v>
      </c>
      <c r="V58" s="14">
        <v>21.220159151193634</v>
      </c>
      <c r="W58" s="84">
        <v>27.928607340371723</v>
      </c>
      <c r="X58" s="44">
        <v>268.76364248879048</v>
      </c>
      <c r="Y58" s="44">
        <v>0</v>
      </c>
      <c r="Z58" s="44">
        <v>0</v>
      </c>
      <c r="AA58" s="44">
        <v>0</v>
      </c>
      <c r="AB58" s="44">
        <v>268.76364248879048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145" t="s">
        <v>7128</v>
      </c>
      <c r="AK58" s="113" t="s">
        <v>7128</v>
      </c>
      <c r="AL58" s="113" t="s">
        <v>7128</v>
      </c>
      <c r="AM58" s="113">
        <v>9</v>
      </c>
      <c r="AN58" s="113" t="s">
        <v>7128</v>
      </c>
      <c r="AO58" s="113" t="s">
        <v>7128</v>
      </c>
      <c r="AP58" s="113" t="s">
        <v>7128</v>
      </c>
      <c r="AQ58" s="113" t="s">
        <v>7128</v>
      </c>
      <c r="AR58" s="113" t="s">
        <v>7128</v>
      </c>
      <c r="AS58" s="113" t="s">
        <v>7128</v>
      </c>
      <c r="AT58" s="113" t="s">
        <v>7128</v>
      </c>
      <c r="AU58" s="149" t="s">
        <v>7128</v>
      </c>
      <c r="AV58" s="14">
        <v>149.30537599349879</v>
      </c>
      <c r="AW58" s="14">
        <v>119.4582664952917</v>
      </c>
      <c r="AX58" s="17">
        <v>57</v>
      </c>
      <c r="AY58" s="15">
        <v>119.4582664952917</v>
      </c>
      <c r="AZ58" s="15">
        <v>1.4102366887435949</v>
      </c>
      <c r="BA58" s="15">
        <v>118.0480298065481</v>
      </c>
      <c r="BB58" s="63">
        <v>17.603769356942049</v>
      </c>
      <c r="BC58" s="26"/>
      <c r="BD58" s="15">
        <v>119.4582664952917</v>
      </c>
      <c r="BE58" s="26">
        <v>17.51583303827336</v>
      </c>
      <c r="BF58" s="26" t="s">
        <v>7185</v>
      </c>
      <c r="BG58" s="84"/>
    </row>
    <row r="59" spans="1:59" ht="15" customHeight="1" x14ac:dyDescent="0.25">
      <c r="A59" s="79" t="s">
        <v>1760</v>
      </c>
      <c r="B59" s="2" t="s">
        <v>2774</v>
      </c>
      <c r="C59" s="3" t="s">
        <v>2531</v>
      </c>
      <c r="D59" s="3" t="s">
        <v>476</v>
      </c>
      <c r="E59" s="3" t="s">
        <v>1115</v>
      </c>
      <c r="F59" s="4" t="s">
        <v>2510</v>
      </c>
      <c r="G59" s="3" t="s">
        <v>656</v>
      </c>
      <c r="H59" s="41" t="s">
        <v>4574</v>
      </c>
      <c r="I59" s="113">
        <v>598</v>
      </c>
      <c r="J59" s="113">
        <v>555</v>
      </c>
      <c r="K59" s="113">
        <v>151</v>
      </c>
      <c r="L59" s="113">
        <v>38</v>
      </c>
      <c r="M59" s="113">
        <v>75</v>
      </c>
      <c r="N59" s="113">
        <v>85</v>
      </c>
      <c r="O59" s="113">
        <v>34</v>
      </c>
      <c r="P59" s="113">
        <v>94</v>
      </c>
      <c r="Q59" s="113">
        <v>0</v>
      </c>
      <c r="R59" s="42">
        <v>0.27207207207207207</v>
      </c>
      <c r="S59" s="43">
        <v>78.043704474505731</v>
      </c>
      <c r="T59" s="43">
        <v>98.958333333333329</v>
      </c>
      <c r="U59" s="43">
        <v>85</v>
      </c>
      <c r="V59" s="43">
        <v>0</v>
      </c>
      <c r="W59" s="84">
        <v>6.3146805478093206</v>
      </c>
      <c r="X59" s="44">
        <v>268.31671835564839</v>
      </c>
      <c r="Y59" s="44">
        <v>0</v>
      </c>
      <c r="Z59" s="44">
        <v>0</v>
      </c>
      <c r="AA59" s="44">
        <v>0</v>
      </c>
      <c r="AB59" s="44">
        <v>268.31671835564839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145" t="s">
        <v>7128</v>
      </c>
      <c r="AK59" s="113" t="s">
        <v>7128</v>
      </c>
      <c r="AL59" s="113" t="s">
        <v>7128</v>
      </c>
      <c r="AM59" s="113">
        <v>10</v>
      </c>
      <c r="AN59" s="113" t="s">
        <v>7128</v>
      </c>
      <c r="AO59" s="113" t="s">
        <v>7128</v>
      </c>
      <c r="AP59" s="113" t="s">
        <v>7128</v>
      </c>
      <c r="AQ59" s="113" t="s">
        <v>7128</v>
      </c>
      <c r="AR59" s="113" t="s">
        <v>7128</v>
      </c>
      <c r="AS59" s="113" t="s">
        <v>7128</v>
      </c>
      <c r="AT59" s="113" t="s">
        <v>7128</v>
      </c>
      <c r="AU59" s="149" t="s">
        <v>7128</v>
      </c>
      <c r="AV59" s="44">
        <v>149.30537599349879</v>
      </c>
      <c r="AW59" s="14">
        <v>119.01134236214961</v>
      </c>
      <c r="AX59" s="17">
        <v>58</v>
      </c>
      <c r="AY59" s="43">
        <v>119.01134236214961</v>
      </c>
      <c r="AZ59" s="43">
        <v>1.4102366887435949</v>
      </c>
      <c r="BA59" s="43">
        <v>117.60110567340601</v>
      </c>
      <c r="BB59" s="65">
        <v>17.540908288960626</v>
      </c>
      <c r="BC59" s="43"/>
      <c r="BD59" s="43">
        <v>119.01134236214961</v>
      </c>
      <c r="BE59" s="43">
        <v>17.454043054370985</v>
      </c>
      <c r="BF59" s="26" t="s">
        <v>7186</v>
      </c>
      <c r="BG59" s="84"/>
    </row>
    <row r="60" spans="1:59" ht="15" customHeight="1" x14ac:dyDescent="0.25">
      <c r="A60" s="79" t="s">
        <v>3601</v>
      </c>
      <c r="B60" s="2" t="s">
        <v>2974</v>
      </c>
      <c r="C60" s="3" t="s">
        <v>3493</v>
      </c>
      <c r="D60" s="3" t="s">
        <v>3737</v>
      </c>
      <c r="E60" s="3" t="s">
        <v>1122</v>
      </c>
      <c r="F60" s="4" t="s">
        <v>2510</v>
      </c>
      <c r="G60" s="3" t="s">
        <v>1004</v>
      </c>
      <c r="H60" s="41" t="s">
        <v>3887</v>
      </c>
      <c r="I60" s="113">
        <v>589</v>
      </c>
      <c r="J60" s="113">
        <v>542</v>
      </c>
      <c r="K60" s="113">
        <v>157</v>
      </c>
      <c r="L60" s="113">
        <v>27</v>
      </c>
      <c r="M60" s="113">
        <v>79</v>
      </c>
      <c r="N60" s="113">
        <v>78</v>
      </c>
      <c r="O60" s="113">
        <v>35</v>
      </c>
      <c r="P60" s="113">
        <v>106</v>
      </c>
      <c r="Q60" s="113">
        <v>9</v>
      </c>
      <c r="R60" s="6">
        <v>0.28966789667896681</v>
      </c>
      <c r="S60" s="14">
        <v>82.206035379812704</v>
      </c>
      <c r="T60" s="14">
        <v>70.3125</v>
      </c>
      <c r="U60" s="14">
        <v>78</v>
      </c>
      <c r="V60" s="14">
        <v>23.872679045092838</v>
      </c>
      <c r="W60" s="84">
        <v>21.025593270319732</v>
      </c>
      <c r="X60" s="14">
        <v>275.41680769522526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275.41680769522526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13" t="s">
        <v>7128</v>
      </c>
      <c r="AK60" s="113" t="s">
        <v>7128</v>
      </c>
      <c r="AL60" s="113" t="s">
        <v>7128</v>
      </c>
      <c r="AM60" s="113" t="s">
        <v>7128</v>
      </c>
      <c r="AN60" s="113" t="s">
        <v>7128</v>
      </c>
      <c r="AO60" s="113">
        <v>22</v>
      </c>
      <c r="AP60" s="113" t="s">
        <v>7128</v>
      </c>
      <c r="AQ60" s="113" t="s">
        <v>7128</v>
      </c>
      <c r="AR60" s="113" t="s">
        <v>7128</v>
      </c>
      <c r="AS60" s="113" t="s">
        <v>7128</v>
      </c>
      <c r="AT60" s="113" t="s">
        <v>7128</v>
      </c>
      <c r="AU60" s="149" t="s">
        <v>7128</v>
      </c>
      <c r="AV60" s="14">
        <v>157.41716867537716</v>
      </c>
      <c r="AW60" s="14">
        <v>117.9996390198481</v>
      </c>
      <c r="AX60" s="17">
        <v>59</v>
      </c>
      <c r="AY60" s="15">
        <v>117.9996390198481</v>
      </c>
      <c r="AZ60" s="15">
        <v>1.4102366887435949</v>
      </c>
      <c r="BA60" s="15">
        <v>116.58940233110451</v>
      </c>
      <c r="BB60" s="63">
        <v>17.398609523104476</v>
      </c>
      <c r="BC60" s="26"/>
      <c r="BD60" s="15">
        <v>117.9996390198481</v>
      </c>
      <c r="BE60" s="26">
        <v>17.314168904377578</v>
      </c>
      <c r="BF60" s="26" t="s">
        <v>7187</v>
      </c>
      <c r="BG60" s="84"/>
    </row>
    <row r="61" spans="1:59" ht="15" customHeight="1" x14ac:dyDescent="0.25">
      <c r="A61" s="79" t="s">
        <v>5621</v>
      </c>
      <c r="B61" s="2" t="s">
        <v>3518</v>
      </c>
      <c r="C61" s="3" t="s">
        <v>5622</v>
      </c>
      <c r="D61" s="3" t="s">
        <v>5690</v>
      </c>
      <c r="E61" s="3" t="s">
        <v>1073</v>
      </c>
      <c r="F61" s="4" t="s">
        <v>3755</v>
      </c>
      <c r="G61" s="3" t="s">
        <v>1035</v>
      </c>
      <c r="H61" s="41" t="s">
        <v>5691</v>
      </c>
      <c r="I61" s="113">
        <v>428</v>
      </c>
      <c r="J61" s="113">
        <v>377</v>
      </c>
      <c r="K61" s="113">
        <v>104</v>
      </c>
      <c r="L61" s="113">
        <v>21</v>
      </c>
      <c r="M61" s="113">
        <v>50</v>
      </c>
      <c r="N61" s="113">
        <v>74</v>
      </c>
      <c r="O61" s="113">
        <v>45</v>
      </c>
      <c r="P61" s="113">
        <v>98</v>
      </c>
      <c r="Q61" s="113">
        <v>5</v>
      </c>
      <c r="R61" s="6">
        <v>0.27586206896551724</v>
      </c>
      <c r="S61" s="14">
        <v>52.029136316337151</v>
      </c>
      <c r="T61" s="14">
        <v>54.6875</v>
      </c>
      <c r="U61" s="14">
        <v>74</v>
      </c>
      <c r="V61" s="14">
        <v>13.262599469496021</v>
      </c>
      <c r="W61" s="84">
        <v>7.3110285006191171</v>
      </c>
      <c r="X61" s="14">
        <v>201.2902642864523</v>
      </c>
      <c r="Y61" s="14">
        <v>201.2902642864523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13">
        <v>6</v>
      </c>
      <c r="AK61" s="113" t="s">
        <v>7128</v>
      </c>
      <c r="AL61" s="113" t="s">
        <v>7128</v>
      </c>
      <c r="AM61" s="113" t="s">
        <v>7128</v>
      </c>
      <c r="AN61" s="113" t="s">
        <v>7128</v>
      </c>
      <c r="AO61" s="113" t="s">
        <v>7128</v>
      </c>
      <c r="AP61" s="113" t="s">
        <v>7128</v>
      </c>
      <c r="AQ61" s="113" t="s">
        <v>7128</v>
      </c>
      <c r="AR61" s="113" t="s">
        <v>7128</v>
      </c>
      <c r="AS61" s="113" t="s">
        <v>7128</v>
      </c>
      <c r="AT61" s="113" t="s">
        <v>7128</v>
      </c>
      <c r="AU61" s="149" t="s">
        <v>7128</v>
      </c>
      <c r="AV61" s="14">
        <v>84.000840393280313</v>
      </c>
      <c r="AW61" s="14">
        <v>117.28942389317199</v>
      </c>
      <c r="AX61" s="17">
        <v>60</v>
      </c>
      <c r="AY61" s="15">
        <v>117.28942389317199</v>
      </c>
      <c r="AZ61" s="15">
        <v>1.4102366887435949</v>
      </c>
      <c r="BA61" s="15">
        <v>115.87918720442839</v>
      </c>
      <c r="BB61" s="63">
        <v>17.298715876624598</v>
      </c>
      <c r="BC61" s="26"/>
      <c r="BD61" s="15">
        <v>117.28942389317199</v>
      </c>
      <c r="BE61" s="26">
        <v>17.215977336748384</v>
      </c>
      <c r="BF61" s="26" t="s">
        <v>7188</v>
      </c>
      <c r="BG61" s="84"/>
    </row>
    <row r="62" spans="1:59" ht="15" customHeight="1" x14ac:dyDescent="0.25">
      <c r="A62" s="110" t="s">
        <v>1153</v>
      </c>
      <c r="B62" s="2" t="s">
        <v>2793</v>
      </c>
      <c r="C62" s="3" t="s">
        <v>2794</v>
      </c>
      <c r="D62" s="3" t="s">
        <v>612</v>
      </c>
      <c r="E62" s="3" t="s">
        <v>1090</v>
      </c>
      <c r="F62" s="4" t="s">
        <v>3755</v>
      </c>
      <c r="G62" s="3" t="s">
        <v>1004</v>
      </c>
      <c r="H62" s="41" t="s">
        <v>4719</v>
      </c>
      <c r="I62" s="124">
        <v>617</v>
      </c>
      <c r="J62" s="124">
        <v>555</v>
      </c>
      <c r="K62" s="124">
        <v>141</v>
      </c>
      <c r="L62" s="124">
        <v>36</v>
      </c>
      <c r="M62" s="124">
        <v>82</v>
      </c>
      <c r="N62" s="124">
        <v>101</v>
      </c>
      <c r="O62" s="124">
        <v>57</v>
      </c>
      <c r="P62" s="124">
        <v>139</v>
      </c>
      <c r="Q62" s="124">
        <v>1</v>
      </c>
      <c r="R62" s="85">
        <v>0.25405405405405407</v>
      </c>
      <c r="S62" s="84">
        <v>85.32778355879293</v>
      </c>
      <c r="T62" s="84">
        <v>93.75</v>
      </c>
      <c r="U62" s="84">
        <v>101</v>
      </c>
      <c r="V62" s="84">
        <v>2.6525198938992043</v>
      </c>
      <c r="W62" s="84">
        <v>-9.1776662328809273</v>
      </c>
      <c r="X62" s="103">
        <v>273.55263721981117</v>
      </c>
      <c r="Y62" s="103">
        <v>0</v>
      </c>
      <c r="Z62" s="103">
        <v>0</v>
      </c>
      <c r="AA62" s="103">
        <v>0</v>
      </c>
      <c r="AB62" s="103">
        <v>0</v>
      </c>
      <c r="AC62" s="103">
        <v>0</v>
      </c>
      <c r="AD62" s="103">
        <v>273.55263721981117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24" t="s">
        <v>7128</v>
      </c>
      <c r="AK62" s="113" t="s">
        <v>7128</v>
      </c>
      <c r="AL62" s="113" t="s">
        <v>7128</v>
      </c>
      <c r="AM62" s="113" t="s">
        <v>7128</v>
      </c>
      <c r="AN62" s="113" t="s">
        <v>7128</v>
      </c>
      <c r="AO62" s="113">
        <v>23</v>
      </c>
      <c r="AP62" s="113" t="s">
        <v>7128</v>
      </c>
      <c r="AQ62" s="113" t="s">
        <v>7128</v>
      </c>
      <c r="AR62" s="113" t="s">
        <v>7128</v>
      </c>
      <c r="AS62" s="113" t="s">
        <v>7128</v>
      </c>
      <c r="AT62" s="113" t="s">
        <v>7128</v>
      </c>
      <c r="AU62" s="149" t="s">
        <v>7128</v>
      </c>
      <c r="AV62" s="84">
        <v>157.41716867537716</v>
      </c>
      <c r="AW62" s="84">
        <v>116.13546854443402</v>
      </c>
      <c r="AX62" s="125">
        <v>61</v>
      </c>
      <c r="AY62" s="84">
        <v>116.13546854443402</v>
      </c>
      <c r="AZ62" s="84">
        <v>1.4102366887435949</v>
      </c>
      <c r="BA62" s="84">
        <v>114.72523185569042</v>
      </c>
      <c r="BB62" s="104">
        <v>17.136408987724771</v>
      </c>
      <c r="BC62" s="84"/>
      <c r="BD62" s="84">
        <v>116.13546854443402</v>
      </c>
      <c r="BE62" s="84">
        <v>17.056435980318856</v>
      </c>
      <c r="BF62" s="84" t="s">
        <v>7189</v>
      </c>
      <c r="BG62" s="84"/>
    </row>
    <row r="63" spans="1:59" ht="15" customHeight="1" x14ac:dyDescent="0.25">
      <c r="A63" s="79" t="s">
        <v>3606</v>
      </c>
      <c r="B63" s="2" t="s">
        <v>2576</v>
      </c>
      <c r="C63" s="3" t="s">
        <v>2807</v>
      </c>
      <c r="D63" s="3" t="s">
        <v>3742</v>
      </c>
      <c r="E63" s="3" t="s">
        <v>1003</v>
      </c>
      <c r="F63" s="4" t="s">
        <v>3755</v>
      </c>
      <c r="G63" s="3" t="s">
        <v>1040</v>
      </c>
      <c r="H63" s="41" t="s">
        <v>4743</v>
      </c>
      <c r="I63" s="113">
        <v>613</v>
      </c>
      <c r="J63" s="113">
        <v>539</v>
      </c>
      <c r="K63" s="113">
        <v>159</v>
      </c>
      <c r="L63" s="113">
        <v>22</v>
      </c>
      <c r="M63" s="113">
        <v>85</v>
      </c>
      <c r="N63" s="113">
        <v>77</v>
      </c>
      <c r="O63" s="113">
        <v>67</v>
      </c>
      <c r="P63" s="113">
        <v>131</v>
      </c>
      <c r="Q63" s="113">
        <v>4</v>
      </c>
      <c r="R63" s="6">
        <v>0.29499072356215211</v>
      </c>
      <c r="S63" s="14">
        <v>88.449531737773157</v>
      </c>
      <c r="T63" s="14">
        <v>57.291666666666664</v>
      </c>
      <c r="U63" s="14">
        <v>77</v>
      </c>
      <c r="V63" s="14">
        <v>10.610079575596817</v>
      </c>
      <c r="W63" s="84">
        <v>25.383516551766601</v>
      </c>
      <c r="X63" s="14">
        <v>258.73479453180323</v>
      </c>
      <c r="Y63" s="14">
        <v>0</v>
      </c>
      <c r="Z63" s="14">
        <v>0</v>
      </c>
      <c r="AA63" s="14">
        <v>0</v>
      </c>
      <c r="AB63" s="14">
        <v>0</v>
      </c>
      <c r="AC63" s="14">
        <v>258.73479453180323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13" t="s">
        <v>7128</v>
      </c>
      <c r="AK63" s="113" t="s">
        <v>7128</v>
      </c>
      <c r="AL63" s="113" t="s">
        <v>7128</v>
      </c>
      <c r="AM63" s="113" t="s">
        <v>7128</v>
      </c>
      <c r="AN63" s="113">
        <v>5</v>
      </c>
      <c r="AO63" s="113" t="s">
        <v>7128</v>
      </c>
      <c r="AP63" s="113" t="s">
        <v>7128</v>
      </c>
      <c r="AQ63" s="113" t="s">
        <v>7128</v>
      </c>
      <c r="AR63" s="113" t="s">
        <v>7128</v>
      </c>
      <c r="AS63" s="113" t="s">
        <v>7128</v>
      </c>
      <c r="AT63" s="113" t="s">
        <v>7128</v>
      </c>
      <c r="AU63" s="149" t="s">
        <v>7128</v>
      </c>
      <c r="AV63" s="14">
        <v>144.9549001855919</v>
      </c>
      <c r="AW63" s="14">
        <v>113.77989434621134</v>
      </c>
      <c r="AX63" s="17">
        <v>62</v>
      </c>
      <c r="AY63" s="15">
        <v>113.77989434621134</v>
      </c>
      <c r="AZ63" s="15">
        <v>1.4102366887435949</v>
      </c>
      <c r="BA63" s="15">
        <v>112.36965765746774</v>
      </c>
      <c r="BB63" s="63">
        <v>16.805091211777579</v>
      </c>
      <c r="BC63" s="26"/>
      <c r="BD63" s="15">
        <v>113.77989434621134</v>
      </c>
      <c r="BE63" s="26">
        <v>16.730763498133257</v>
      </c>
      <c r="BF63" s="26" t="s">
        <v>7190</v>
      </c>
      <c r="BG63" s="84"/>
    </row>
    <row r="64" spans="1:59" ht="15" customHeight="1" x14ac:dyDescent="0.25">
      <c r="A64" s="110" t="s">
        <v>1393</v>
      </c>
      <c r="B64" s="2" t="s">
        <v>2776</v>
      </c>
      <c r="C64" s="3" t="s">
        <v>2777</v>
      </c>
      <c r="D64" s="3" t="s">
        <v>64</v>
      </c>
      <c r="E64" s="3" t="s">
        <v>1063</v>
      </c>
      <c r="F64" s="4" t="s">
        <v>2510</v>
      </c>
      <c r="G64" s="3" t="s">
        <v>1004</v>
      </c>
      <c r="H64" s="41" t="s">
        <v>4845</v>
      </c>
      <c r="I64" s="124">
        <v>561</v>
      </c>
      <c r="J64" s="124">
        <v>518</v>
      </c>
      <c r="K64" s="124">
        <v>171</v>
      </c>
      <c r="L64" s="124">
        <v>18</v>
      </c>
      <c r="M64" s="124">
        <v>75</v>
      </c>
      <c r="N64" s="124">
        <v>80</v>
      </c>
      <c r="O64" s="124">
        <v>33</v>
      </c>
      <c r="P64" s="124">
        <v>111</v>
      </c>
      <c r="Q64" s="124">
        <v>5</v>
      </c>
      <c r="R64" s="85">
        <v>0.33011583011583012</v>
      </c>
      <c r="S64" s="84">
        <v>78.043704474505731</v>
      </c>
      <c r="T64" s="84">
        <v>46.875</v>
      </c>
      <c r="U64" s="84">
        <v>80</v>
      </c>
      <c r="V64" s="84">
        <v>13.262599469496021</v>
      </c>
      <c r="W64" s="84">
        <v>52.877053647901491</v>
      </c>
      <c r="X64" s="103">
        <v>271.05835759190325</v>
      </c>
      <c r="Y64" s="103">
        <v>0</v>
      </c>
      <c r="Z64" s="103">
        <v>0</v>
      </c>
      <c r="AA64" s="103">
        <v>0</v>
      </c>
      <c r="AB64" s="103">
        <v>0</v>
      </c>
      <c r="AC64" s="103">
        <v>0</v>
      </c>
      <c r="AD64" s="103">
        <v>271.05835759190325</v>
      </c>
      <c r="AE64" s="103">
        <v>0</v>
      </c>
      <c r="AF64" s="103">
        <v>0</v>
      </c>
      <c r="AG64" s="103">
        <v>0</v>
      </c>
      <c r="AH64" s="103">
        <v>0</v>
      </c>
      <c r="AI64" s="103">
        <v>0</v>
      </c>
      <c r="AJ64" s="124" t="s">
        <v>7128</v>
      </c>
      <c r="AK64" s="113" t="s">
        <v>7128</v>
      </c>
      <c r="AL64" s="113" t="s">
        <v>7128</v>
      </c>
      <c r="AM64" s="113" t="s">
        <v>7128</v>
      </c>
      <c r="AN64" s="113" t="s">
        <v>7128</v>
      </c>
      <c r="AO64" s="113">
        <v>24</v>
      </c>
      <c r="AP64" s="113" t="s">
        <v>7128</v>
      </c>
      <c r="AQ64" s="113" t="s">
        <v>7128</v>
      </c>
      <c r="AR64" s="113" t="s">
        <v>7128</v>
      </c>
      <c r="AS64" s="113" t="s">
        <v>7128</v>
      </c>
      <c r="AT64" s="113" t="s">
        <v>7128</v>
      </c>
      <c r="AU64" s="149" t="s">
        <v>7128</v>
      </c>
      <c r="AV64" s="84">
        <v>157.41716867537716</v>
      </c>
      <c r="AW64" s="84">
        <v>113.64118891652609</v>
      </c>
      <c r="AX64" s="125">
        <v>63</v>
      </c>
      <c r="AY64" s="84">
        <v>113.64118891652609</v>
      </c>
      <c r="AZ64" s="84">
        <v>1.4102366887435949</v>
      </c>
      <c r="BA64" s="84">
        <v>112.2309522277825</v>
      </c>
      <c r="BB64" s="104">
        <v>16.785581924186559</v>
      </c>
      <c r="BC64" s="84"/>
      <c r="BD64" s="84">
        <v>113.64118891652609</v>
      </c>
      <c r="BE64" s="84">
        <v>16.711586627537418</v>
      </c>
      <c r="BF64" s="84" t="s">
        <v>7191</v>
      </c>
      <c r="BG64" s="84"/>
    </row>
    <row r="65" spans="1:59" ht="15" customHeight="1" x14ac:dyDescent="0.25">
      <c r="A65" s="88" t="s">
        <v>1202</v>
      </c>
      <c r="B65" s="2" t="s">
        <v>2787</v>
      </c>
      <c r="C65" s="3" t="s">
        <v>2573</v>
      </c>
      <c r="D65" s="3" t="s">
        <v>266</v>
      </c>
      <c r="E65" s="3" t="s">
        <v>1022</v>
      </c>
      <c r="F65" s="4" t="s">
        <v>2510</v>
      </c>
      <c r="G65" s="3" t="s">
        <v>656</v>
      </c>
      <c r="H65" s="41" t="s">
        <v>4385</v>
      </c>
      <c r="I65" s="113">
        <v>665</v>
      </c>
      <c r="J65" s="113">
        <v>614</v>
      </c>
      <c r="K65" s="113">
        <v>167</v>
      </c>
      <c r="L65" s="113">
        <v>26</v>
      </c>
      <c r="M65" s="113">
        <v>73</v>
      </c>
      <c r="N65" s="113">
        <v>101</v>
      </c>
      <c r="O65" s="113">
        <v>41</v>
      </c>
      <c r="P65" s="113">
        <v>142</v>
      </c>
      <c r="Q65" s="113">
        <v>4</v>
      </c>
      <c r="R65" s="6">
        <v>0.2719869706840391</v>
      </c>
      <c r="S65" s="14">
        <v>75.962539021852237</v>
      </c>
      <c r="T65" s="14">
        <v>67.708333333333329</v>
      </c>
      <c r="U65" s="14">
        <v>101</v>
      </c>
      <c r="V65" s="14">
        <v>10.610079575596817</v>
      </c>
      <c r="W65" s="84">
        <v>6.6426958004887435</v>
      </c>
      <c r="X65" s="14">
        <v>261.9236477312711</v>
      </c>
      <c r="Y65" s="14">
        <v>0</v>
      </c>
      <c r="Z65" s="14">
        <v>0</v>
      </c>
      <c r="AA65" s="14">
        <v>0</v>
      </c>
      <c r="AB65" s="14">
        <v>261.9236477312711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13" t="s">
        <v>7128</v>
      </c>
      <c r="AK65" s="113" t="s">
        <v>7128</v>
      </c>
      <c r="AL65" s="113" t="s">
        <v>7128</v>
      </c>
      <c r="AM65" s="113">
        <v>11</v>
      </c>
      <c r="AN65" s="113" t="s">
        <v>7128</v>
      </c>
      <c r="AO65" s="113" t="s">
        <v>7128</v>
      </c>
      <c r="AP65" s="113" t="s">
        <v>7128</v>
      </c>
      <c r="AQ65" s="113" t="s">
        <v>7128</v>
      </c>
      <c r="AR65" s="113" t="s">
        <v>7128</v>
      </c>
      <c r="AS65" s="113" t="s">
        <v>7128</v>
      </c>
      <c r="AT65" s="113" t="s">
        <v>7128</v>
      </c>
      <c r="AU65" s="149" t="s">
        <v>7128</v>
      </c>
      <c r="AV65" s="14">
        <v>149.30537599349879</v>
      </c>
      <c r="AW65" s="14">
        <v>112.61827173777232</v>
      </c>
      <c r="AX65" s="17">
        <v>64</v>
      </c>
      <c r="AY65" s="15">
        <v>112.61827173777232</v>
      </c>
      <c r="AZ65" s="15">
        <v>1.4102366887435949</v>
      </c>
      <c r="BA65" s="15">
        <v>111.20803504902872</v>
      </c>
      <c r="BB65" s="63">
        <v>16.641705902408688</v>
      </c>
      <c r="BC65" s="26"/>
      <c r="BD65" s="15">
        <v>112.61827173777232</v>
      </c>
      <c r="BE65" s="26">
        <v>16.570162096343967</v>
      </c>
      <c r="BF65" s="26" t="s">
        <v>7192</v>
      </c>
      <c r="BG65" s="84"/>
    </row>
    <row r="66" spans="1:59" x14ac:dyDescent="0.25">
      <c r="A66" s="79" t="s">
        <v>1767</v>
      </c>
      <c r="B66" s="2" t="s">
        <v>2731</v>
      </c>
      <c r="C66" s="3" t="s">
        <v>2732</v>
      </c>
      <c r="D66" s="3" t="s">
        <v>534</v>
      </c>
      <c r="E66" s="3" t="s">
        <v>1025</v>
      </c>
      <c r="F66" s="4" t="s">
        <v>3755</v>
      </c>
      <c r="G66" s="3" t="s">
        <v>1015</v>
      </c>
      <c r="H66" s="41" t="s">
        <v>4184</v>
      </c>
      <c r="I66" s="113">
        <v>649</v>
      </c>
      <c r="J66" s="113">
        <v>567</v>
      </c>
      <c r="K66" s="113">
        <v>138</v>
      </c>
      <c r="L66" s="113">
        <v>30</v>
      </c>
      <c r="M66" s="113">
        <v>80</v>
      </c>
      <c r="N66" s="113">
        <v>74</v>
      </c>
      <c r="O66" s="113">
        <v>70</v>
      </c>
      <c r="P66" s="113">
        <v>180</v>
      </c>
      <c r="Q66" s="113">
        <v>20</v>
      </c>
      <c r="R66" s="6">
        <v>0.24338624338624337</v>
      </c>
      <c r="S66" s="14">
        <v>83.246618106139437</v>
      </c>
      <c r="T66" s="14">
        <v>78.125</v>
      </c>
      <c r="U66" s="14">
        <v>74</v>
      </c>
      <c r="V66" s="14">
        <v>53.050397877984082</v>
      </c>
      <c r="W66" s="84">
        <v>-18.757733234348038</v>
      </c>
      <c r="X66" s="14">
        <v>269.66428274977545</v>
      </c>
      <c r="Y66" s="14">
        <v>0</v>
      </c>
      <c r="Z66" s="14">
        <v>269.66428274977545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13" t="s">
        <v>7128</v>
      </c>
      <c r="AK66" s="113">
        <v>11</v>
      </c>
      <c r="AL66" s="113" t="s">
        <v>7128</v>
      </c>
      <c r="AM66" s="113" t="s">
        <v>7128</v>
      </c>
      <c r="AN66" s="113" t="s">
        <v>7128</v>
      </c>
      <c r="AO66" s="113" t="s">
        <v>7128</v>
      </c>
      <c r="AP66" s="113" t="s">
        <v>7128</v>
      </c>
      <c r="AQ66" s="113" t="s">
        <v>7128</v>
      </c>
      <c r="AR66" s="113" t="s">
        <v>7128</v>
      </c>
      <c r="AS66" s="113" t="s">
        <v>7128</v>
      </c>
      <c r="AT66" s="113" t="s">
        <v>7128</v>
      </c>
      <c r="AU66" s="149" t="s">
        <v>7128</v>
      </c>
      <c r="AV66" s="14">
        <v>157.52538612333203</v>
      </c>
      <c r="AW66" s="14">
        <v>112.13889662644343</v>
      </c>
      <c r="AX66" s="17">
        <v>65</v>
      </c>
      <c r="AY66" s="15">
        <v>112.13889662644343</v>
      </c>
      <c r="AZ66" s="15">
        <v>1.4102366887435949</v>
      </c>
      <c r="BA66" s="15">
        <v>110.72865993769983</v>
      </c>
      <c r="BB66" s="63">
        <v>16.57428051803754</v>
      </c>
      <c r="BC66" s="26"/>
      <c r="BD66" s="15">
        <v>112.13889662644343</v>
      </c>
      <c r="BE66" s="26">
        <v>16.503885567027986</v>
      </c>
      <c r="BF66" s="26" t="s">
        <v>7193</v>
      </c>
      <c r="BG66" s="84"/>
    </row>
    <row r="67" spans="1:59" ht="15" customHeight="1" x14ac:dyDescent="0.25">
      <c r="A67" s="79" t="s">
        <v>2072</v>
      </c>
      <c r="B67" s="2" t="s">
        <v>2937</v>
      </c>
      <c r="C67" s="3" t="s">
        <v>2640</v>
      </c>
      <c r="D67" s="3" t="s">
        <v>351</v>
      </c>
      <c r="E67" s="3" t="s">
        <v>1003</v>
      </c>
      <c r="F67" s="4" t="s">
        <v>3755</v>
      </c>
      <c r="G67" s="3" t="s">
        <v>656</v>
      </c>
      <c r="H67" s="41" t="s">
        <v>5029</v>
      </c>
      <c r="I67" s="113">
        <v>543</v>
      </c>
      <c r="J67" s="113">
        <v>457</v>
      </c>
      <c r="K67" s="113">
        <v>147</v>
      </c>
      <c r="L67" s="113">
        <v>21</v>
      </c>
      <c r="M67" s="113">
        <v>72</v>
      </c>
      <c r="N67" s="113">
        <v>71</v>
      </c>
      <c r="O67" s="113">
        <v>59</v>
      </c>
      <c r="P67" s="113">
        <v>56</v>
      </c>
      <c r="Q67" s="113">
        <v>7</v>
      </c>
      <c r="R67" s="6">
        <v>0.32166301969365424</v>
      </c>
      <c r="S67" s="14">
        <v>74.92195629552549</v>
      </c>
      <c r="T67" s="14">
        <v>54.6875</v>
      </c>
      <c r="U67" s="14">
        <v>71</v>
      </c>
      <c r="V67" s="14">
        <v>18.567639257294431</v>
      </c>
      <c r="W67" s="84">
        <v>41.218232651650688</v>
      </c>
      <c r="X67" s="14">
        <v>260.39532820447062</v>
      </c>
      <c r="Y67" s="14">
        <v>0</v>
      </c>
      <c r="Z67" s="14">
        <v>0</v>
      </c>
      <c r="AA67" s="14">
        <v>0</v>
      </c>
      <c r="AB67" s="14">
        <v>260.39532820447062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13" t="s">
        <v>7128</v>
      </c>
      <c r="AK67" s="113" t="s">
        <v>7128</v>
      </c>
      <c r="AL67" s="113" t="s">
        <v>7128</v>
      </c>
      <c r="AM67" s="113">
        <v>12</v>
      </c>
      <c r="AN67" s="113" t="s">
        <v>7128</v>
      </c>
      <c r="AO67" s="113" t="s">
        <v>7128</v>
      </c>
      <c r="AP67" s="113" t="s">
        <v>7128</v>
      </c>
      <c r="AQ67" s="113" t="s">
        <v>7128</v>
      </c>
      <c r="AR67" s="113" t="s">
        <v>7128</v>
      </c>
      <c r="AS67" s="113" t="s">
        <v>7128</v>
      </c>
      <c r="AT67" s="113" t="s">
        <v>7128</v>
      </c>
      <c r="AU67" s="149" t="s">
        <v>7128</v>
      </c>
      <c r="AV67" s="14">
        <v>149.30537599349879</v>
      </c>
      <c r="AW67" s="14">
        <v>111.08995221097183</v>
      </c>
      <c r="AX67" s="17">
        <v>66</v>
      </c>
      <c r="AY67" s="15">
        <v>111.08995221097183</v>
      </c>
      <c r="AZ67" s="15">
        <v>1.4102366887435949</v>
      </c>
      <c r="BA67" s="15">
        <v>109.67971552222824</v>
      </c>
      <c r="BB67" s="63">
        <v>16.426743696192364</v>
      </c>
      <c r="BC67" s="26"/>
      <c r="BD67" s="15">
        <v>111.08995221097183</v>
      </c>
      <c r="BE67" s="26">
        <v>16.358862611810054</v>
      </c>
      <c r="BF67" s="26" t="s">
        <v>7194</v>
      </c>
      <c r="BG67" s="84"/>
    </row>
    <row r="68" spans="1:59" ht="15" customHeight="1" x14ac:dyDescent="0.25">
      <c r="A68" s="79" t="s">
        <v>1907</v>
      </c>
      <c r="B68" s="2" t="s">
        <v>3025</v>
      </c>
      <c r="C68" s="3" t="s">
        <v>2712</v>
      </c>
      <c r="D68" s="3" t="s">
        <v>509</v>
      </c>
      <c r="E68" s="3" t="s">
        <v>1099</v>
      </c>
      <c r="F68" s="4" t="s">
        <v>3755</v>
      </c>
      <c r="G68" s="3" t="s">
        <v>1015</v>
      </c>
      <c r="H68" s="41" t="s">
        <v>3777</v>
      </c>
      <c r="I68" s="113">
        <v>593</v>
      </c>
      <c r="J68" s="113">
        <v>520</v>
      </c>
      <c r="K68" s="113">
        <v>139</v>
      </c>
      <c r="L68" s="113">
        <v>30</v>
      </c>
      <c r="M68" s="113">
        <v>82</v>
      </c>
      <c r="N68" s="113">
        <v>97</v>
      </c>
      <c r="O68" s="113">
        <v>69</v>
      </c>
      <c r="P68" s="113">
        <v>175</v>
      </c>
      <c r="Q68" s="113">
        <v>2</v>
      </c>
      <c r="R68" s="46">
        <v>0.2673076923076923</v>
      </c>
      <c r="S68" s="47">
        <v>85.32778355879293</v>
      </c>
      <c r="T68" s="47">
        <v>78.125</v>
      </c>
      <c r="U68" s="47">
        <v>97</v>
      </c>
      <c r="V68" s="47">
        <v>5.3050397877984086</v>
      </c>
      <c r="W68" s="84">
        <v>2.2122584964115144</v>
      </c>
      <c r="X68" s="14">
        <v>267.97008184300284</v>
      </c>
      <c r="Y68" s="14">
        <v>0</v>
      </c>
      <c r="Z68" s="14">
        <v>267.97008184300284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13" t="s">
        <v>7128</v>
      </c>
      <c r="AK68" s="113">
        <v>12</v>
      </c>
      <c r="AL68" s="113" t="s">
        <v>7128</v>
      </c>
      <c r="AM68" s="113" t="s">
        <v>7128</v>
      </c>
      <c r="AN68" s="113" t="s">
        <v>7128</v>
      </c>
      <c r="AO68" s="113" t="s">
        <v>7128</v>
      </c>
      <c r="AP68" s="113" t="s">
        <v>7128</v>
      </c>
      <c r="AQ68" s="113" t="s">
        <v>7128</v>
      </c>
      <c r="AR68" s="113" t="s">
        <v>7128</v>
      </c>
      <c r="AS68" s="113" t="s">
        <v>7128</v>
      </c>
      <c r="AT68" s="113" t="s">
        <v>7128</v>
      </c>
      <c r="AU68" s="149" t="s">
        <v>7128</v>
      </c>
      <c r="AV68" s="48">
        <v>157.52538612333203</v>
      </c>
      <c r="AW68" s="14">
        <v>110.44469571967082</v>
      </c>
      <c r="AX68" s="17">
        <v>67</v>
      </c>
      <c r="AY68" s="47">
        <v>110.44469571967082</v>
      </c>
      <c r="AZ68" s="47">
        <v>1.4102366887435949</v>
      </c>
      <c r="BA68" s="47">
        <v>109.03445903092722</v>
      </c>
      <c r="BB68" s="62">
        <v>16.335986654544243</v>
      </c>
      <c r="BC68" s="47"/>
      <c r="BD68" s="47">
        <v>110.44469571967082</v>
      </c>
      <c r="BE68" s="47">
        <v>16.269651971225301</v>
      </c>
      <c r="BF68" s="26" t="s">
        <v>7195</v>
      </c>
      <c r="BG68" s="84"/>
    </row>
    <row r="69" spans="1:59" ht="15" customHeight="1" x14ac:dyDescent="0.25">
      <c r="A69" s="79" t="s">
        <v>1438</v>
      </c>
      <c r="B69" s="2" t="s">
        <v>2957</v>
      </c>
      <c r="C69" s="3" t="s">
        <v>2958</v>
      </c>
      <c r="D69" s="3" t="s">
        <v>321</v>
      </c>
      <c r="E69" s="3" t="s">
        <v>999</v>
      </c>
      <c r="F69" s="4" t="s">
        <v>2510</v>
      </c>
      <c r="G69" s="3" t="s">
        <v>1040</v>
      </c>
      <c r="H69" s="41" t="s">
        <v>4804</v>
      </c>
      <c r="I69" s="113">
        <v>570</v>
      </c>
      <c r="J69" s="113">
        <v>534</v>
      </c>
      <c r="K69" s="113">
        <v>153</v>
      </c>
      <c r="L69" s="113">
        <v>25</v>
      </c>
      <c r="M69" s="113">
        <v>73</v>
      </c>
      <c r="N69" s="113">
        <v>87</v>
      </c>
      <c r="O69" s="113">
        <v>25</v>
      </c>
      <c r="P69" s="113">
        <v>70</v>
      </c>
      <c r="Q69" s="113">
        <v>3</v>
      </c>
      <c r="R69" s="6">
        <v>0.28651685393258425</v>
      </c>
      <c r="S69" s="14">
        <v>75.962539021852237</v>
      </c>
      <c r="T69" s="14">
        <v>65.104166666666671</v>
      </c>
      <c r="U69" s="14">
        <v>87</v>
      </c>
      <c r="V69" s="14">
        <v>7.9575596816976129</v>
      </c>
      <c r="W69" s="84">
        <v>18.152861293680495</v>
      </c>
      <c r="X69" s="14">
        <v>254.17712666389701</v>
      </c>
      <c r="Y69" s="14">
        <v>0</v>
      </c>
      <c r="Z69" s="14">
        <v>0</v>
      </c>
      <c r="AA69" s="14">
        <v>0</v>
      </c>
      <c r="AB69" s="14">
        <v>0</v>
      </c>
      <c r="AC69" s="14">
        <v>254.17712666389701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13" t="s">
        <v>7128</v>
      </c>
      <c r="AK69" s="113" t="s">
        <v>7128</v>
      </c>
      <c r="AL69" s="113" t="s">
        <v>7128</v>
      </c>
      <c r="AM69" s="113" t="s">
        <v>7128</v>
      </c>
      <c r="AN69" s="113">
        <v>6</v>
      </c>
      <c r="AO69" s="113" t="s">
        <v>7128</v>
      </c>
      <c r="AP69" s="113" t="s">
        <v>7128</v>
      </c>
      <c r="AQ69" s="113" t="s">
        <v>7128</v>
      </c>
      <c r="AR69" s="113" t="s">
        <v>7128</v>
      </c>
      <c r="AS69" s="113" t="s">
        <v>7128</v>
      </c>
      <c r="AT69" s="113" t="s">
        <v>7128</v>
      </c>
      <c r="AU69" s="149" t="s">
        <v>7128</v>
      </c>
      <c r="AV69" s="14">
        <v>144.9549001855919</v>
      </c>
      <c r="AW69" s="14">
        <v>109.22222647830512</v>
      </c>
      <c r="AX69" s="17">
        <v>68</v>
      </c>
      <c r="AY69" s="15">
        <v>109.22222647830512</v>
      </c>
      <c r="AZ69" s="15">
        <v>1.4102366887435949</v>
      </c>
      <c r="BA69" s="15">
        <v>107.81198978956152</v>
      </c>
      <c r="BB69" s="63">
        <v>16.16404310442439</v>
      </c>
      <c r="BC69" s="26"/>
      <c r="BD69" s="15">
        <v>109.22222647830512</v>
      </c>
      <c r="BE69" s="26">
        <v>16.100638151778853</v>
      </c>
      <c r="BF69" s="26" t="s">
        <v>7196</v>
      </c>
      <c r="BG69" s="84"/>
    </row>
    <row r="70" spans="1:59" x14ac:dyDescent="0.25">
      <c r="A70" s="79" t="s">
        <v>1221</v>
      </c>
      <c r="B70" s="2" t="s">
        <v>2591</v>
      </c>
      <c r="C70" s="3" t="s">
        <v>2592</v>
      </c>
      <c r="D70" s="3" t="s">
        <v>628</v>
      </c>
      <c r="E70" s="3" t="s">
        <v>1039</v>
      </c>
      <c r="F70" s="4" t="s">
        <v>2510</v>
      </c>
      <c r="G70" s="3" t="s">
        <v>1004</v>
      </c>
      <c r="H70" s="41" t="s">
        <v>4173</v>
      </c>
      <c r="I70" s="113">
        <v>636</v>
      </c>
      <c r="J70" s="113">
        <v>544</v>
      </c>
      <c r="K70" s="113">
        <v>142</v>
      </c>
      <c r="L70" s="113">
        <v>22</v>
      </c>
      <c r="M70" s="113">
        <v>96</v>
      </c>
      <c r="N70" s="113">
        <v>78</v>
      </c>
      <c r="O70" s="113">
        <v>77</v>
      </c>
      <c r="P70" s="113">
        <v>134</v>
      </c>
      <c r="Q70" s="113">
        <v>12</v>
      </c>
      <c r="R70" s="50">
        <v>0.2610294117647059</v>
      </c>
      <c r="S70" s="51">
        <v>99.89594172736733</v>
      </c>
      <c r="T70" s="51">
        <v>57.291666666666664</v>
      </c>
      <c r="U70" s="51">
        <v>78</v>
      </c>
      <c r="V70" s="51">
        <v>31.830238726790451</v>
      </c>
      <c r="W70" s="84">
        <v>-3.0830579217680198</v>
      </c>
      <c r="X70" s="52">
        <v>263.93478919905641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263.93478919905641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144" t="s">
        <v>7128</v>
      </c>
      <c r="AK70" s="113" t="s">
        <v>7128</v>
      </c>
      <c r="AL70" s="113" t="s">
        <v>7128</v>
      </c>
      <c r="AM70" s="113" t="s">
        <v>7128</v>
      </c>
      <c r="AN70" s="113" t="s">
        <v>7128</v>
      </c>
      <c r="AO70" s="113">
        <v>25</v>
      </c>
      <c r="AP70" s="113" t="s">
        <v>7128</v>
      </c>
      <c r="AQ70" s="113" t="s">
        <v>7128</v>
      </c>
      <c r="AR70" s="113" t="s">
        <v>7128</v>
      </c>
      <c r="AS70" s="113" t="s">
        <v>7128</v>
      </c>
      <c r="AT70" s="113" t="s">
        <v>7128</v>
      </c>
      <c r="AU70" s="149" t="s">
        <v>7128</v>
      </c>
      <c r="AV70" s="52">
        <v>157.41716867537716</v>
      </c>
      <c r="AW70" s="14">
        <v>106.51762052367926</v>
      </c>
      <c r="AX70" s="17">
        <v>69</v>
      </c>
      <c r="AY70" s="51">
        <v>106.51762052367926</v>
      </c>
      <c r="AZ70" s="51">
        <v>1.4102366887435949</v>
      </c>
      <c r="BA70" s="51">
        <v>105.10738383493566</v>
      </c>
      <c r="BB70" s="64">
        <v>15.783633083642078</v>
      </c>
      <c r="BC70" s="51"/>
      <c r="BD70" s="51">
        <v>106.51762052367926</v>
      </c>
      <c r="BE70" s="51">
        <v>15.726709903098957</v>
      </c>
      <c r="BF70" s="26" t="s">
        <v>7197</v>
      </c>
      <c r="BG70" s="84"/>
    </row>
    <row r="71" spans="1:59" x14ac:dyDescent="0.25">
      <c r="A71" s="79" t="s">
        <v>1793</v>
      </c>
      <c r="B71" s="2" t="s">
        <v>3048</v>
      </c>
      <c r="C71" s="3" t="s">
        <v>3028</v>
      </c>
      <c r="D71" s="3" t="s">
        <v>192</v>
      </c>
      <c r="E71" s="3" t="s">
        <v>1006</v>
      </c>
      <c r="F71" s="4" t="s">
        <v>3755</v>
      </c>
      <c r="G71" s="3" t="s">
        <v>1040</v>
      </c>
      <c r="H71" s="41" t="s">
        <v>4745</v>
      </c>
      <c r="I71" s="113">
        <v>491</v>
      </c>
      <c r="J71" s="113">
        <v>467</v>
      </c>
      <c r="K71" s="113">
        <v>146</v>
      </c>
      <c r="L71" s="113">
        <v>12</v>
      </c>
      <c r="M71" s="113">
        <v>60</v>
      </c>
      <c r="N71" s="113">
        <v>58</v>
      </c>
      <c r="O71" s="113">
        <v>18</v>
      </c>
      <c r="P71" s="113">
        <v>54</v>
      </c>
      <c r="Q71" s="113">
        <v>24</v>
      </c>
      <c r="R71" s="6">
        <v>0.31263383297644537</v>
      </c>
      <c r="S71" s="14">
        <v>62.434963579604577</v>
      </c>
      <c r="T71" s="14">
        <v>31.25</v>
      </c>
      <c r="U71" s="14">
        <v>58</v>
      </c>
      <c r="V71" s="14">
        <v>63.660477453580903</v>
      </c>
      <c r="W71" s="84">
        <v>35.40372670807448</v>
      </c>
      <c r="X71" s="14">
        <v>250.74916774125998</v>
      </c>
      <c r="Y71" s="14">
        <v>0</v>
      </c>
      <c r="Z71" s="14">
        <v>0</v>
      </c>
      <c r="AA71" s="14">
        <v>0</v>
      </c>
      <c r="AB71" s="14">
        <v>0</v>
      </c>
      <c r="AC71" s="14">
        <v>250.74916774125998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13" t="s">
        <v>7128</v>
      </c>
      <c r="AK71" s="113" t="s">
        <v>7128</v>
      </c>
      <c r="AL71" s="113" t="s">
        <v>7128</v>
      </c>
      <c r="AM71" s="113" t="s">
        <v>7128</v>
      </c>
      <c r="AN71" s="113">
        <v>7</v>
      </c>
      <c r="AO71" s="113" t="s">
        <v>7128</v>
      </c>
      <c r="AP71" s="113" t="s">
        <v>7128</v>
      </c>
      <c r="AQ71" s="113" t="s">
        <v>7128</v>
      </c>
      <c r="AR71" s="113" t="s">
        <v>7128</v>
      </c>
      <c r="AS71" s="113" t="s">
        <v>7128</v>
      </c>
      <c r="AT71" s="113" t="s">
        <v>7128</v>
      </c>
      <c r="AU71" s="149" t="s">
        <v>7128</v>
      </c>
      <c r="AV71" s="14">
        <v>144.9549001855919</v>
      </c>
      <c r="AW71" s="14">
        <v>105.79426755566809</v>
      </c>
      <c r="AX71" s="17">
        <v>70</v>
      </c>
      <c r="AY71" s="15">
        <v>105.79426755566809</v>
      </c>
      <c r="AZ71" s="15">
        <v>1.4102366887435949</v>
      </c>
      <c r="BA71" s="15">
        <v>104.38403086692449</v>
      </c>
      <c r="BB71" s="63">
        <v>15.681891564836564</v>
      </c>
      <c r="BC71" s="26"/>
      <c r="BD71" s="15">
        <v>105.79426755566809</v>
      </c>
      <c r="BE71" s="26">
        <v>15.62670194887435</v>
      </c>
      <c r="BF71" s="26" t="s">
        <v>7198</v>
      </c>
      <c r="BG71" s="84"/>
    </row>
    <row r="72" spans="1:59" x14ac:dyDescent="0.25">
      <c r="A72" s="79" t="s">
        <v>3553</v>
      </c>
      <c r="B72" s="2" t="s">
        <v>3554</v>
      </c>
      <c r="C72" s="3" t="s">
        <v>2679</v>
      </c>
      <c r="D72" s="3" t="s">
        <v>3693</v>
      </c>
      <c r="E72" s="3" t="s">
        <v>1039</v>
      </c>
      <c r="F72" s="4" t="s">
        <v>2510</v>
      </c>
      <c r="G72" s="3" t="s">
        <v>656</v>
      </c>
      <c r="H72" s="41" t="s">
        <v>3998</v>
      </c>
      <c r="I72" s="113">
        <v>532</v>
      </c>
      <c r="J72" s="113">
        <v>449</v>
      </c>
      <c r="K72" s="113">
        <v>94</v>
      </c>
      <c r="L72" s="113">
        <v>41</v>
      </c>
      <c r="M72" s="113">
        <v>85</v>
      </c>
      <c r="N72" s="113">
        <v>80</v>
      </c>
      <c r="O72" s="113">
        <v>75</v>
      </c>
      <c r="P72" s="113">
        <v>196</v>
      </c>
      <c r="Q72" s="113">
        <v>7</v>
      </c>
      <c r="R72" s="5">
        <v>0.20935412026726058</v>
      </c>
      <c r="S72" s="26">
        <v>88.449531737773157</v>
      </c>
      <c r="T72" s="26">
        <v>106.77083333333333</v>
      </c>
      <c r="U72" s="26">
        <v>80</v>
      </c>
      <c r="V72" s="26">
        <v>18.567639257294431</v>
      </c>
      <c r="W72" s="84">
        <v>-38.717489071296264</v>
      </c>
      <c r="X72" s="14">
        <v>255.07051525710466</v>
      </c>
      <c r="Y72" s="14">
        <v>0</v>
      </c>
      <c r="Z72" s="14">
        <v>0</v>
      </c>
      <c r="AA72" s="14">
        <v>0</v>
      </c>
      <c r="AB72" s="14">
        <v>255.07051525710466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13" t="s">
        <v>7128</v>
      </c>
      <c r="AK72" s="113" t="s">
        <v>7128</v>
      </c>
      <c r="AL72" s="113" t="s">
        <v>7128</v>
      </c>
      <c r="AM72" s="113">
        <v>13</v>
      </c>
      <c r="AN72" s="113" t="s">
        <v>7128</v>
      </c>
      <c r="AO72" s="113" t="s">
        <v>7128</v>
      </c>
      <c r="AP72" s="113" t="s">
        <v>7128</v>
      </c>
      <c r="AQ72" s="113" t="s">
        <v>7128</v>
      </c>
      <c r="AR72" s="113" t="s">
        <v>7128</v>
      </c>
      <c r="AS72" s="113" t="s">
        <v>7128</v>
      </c>
      <c r="AT72" s="113" t="s">
        <v>7128</v>
      </c>
      <c r="AU72" s="149" t="s">
        <v>7128</v>
      </c>
      <c r="AV72" s="13">
        <v>149.30537599349879</v>
      </c>
      <c r="AW72" s="14">
        <v>105.76513926360587</v>
      </c>
      <c r="AX72" s="17">
        <v>71</v>
      </c>
      <c r="AY72" s="26">
        <v>105.76513926360587</v>
      </c>
      <c r="AZ72" s="26">
        <v>1.4102366887435949</v>
      </c>
      <c r="BA72" s="26">
        <v>104.35490257486228</v>
      </c>
      <c r="BB72" s="60">
        <v>15.677794593087393</v>
      </c>
      <c r="BC72" s="26"/>
      <c r="BD72" s="26">
        <v>105.76513926360587</v>
      </c>
      <c r="BE72" s="26">
        <v>15.622674785058036</v>
      </c>
      <c r="BF72" s="26" t="s">
        <v>7199</v>
      </c>
      <c r="BG72" s="84"/>
    </row>
    <row r="73" spans="1:59" ht="15" customHeight="1" x14ac:dyDescent="0.25">
      <c r="A73" s="110" t="s">
        <v>1996</v>
      </c>
      <c r="B73" s="2" t="s">
        <v>2595</v>
      </c>
      <c r="C73" s="3" t="s">
        <v>2596</v>
      </c>
      <c r="D73" s="3" t="s">
        <v>347</v>
      </c>
      <c r="E73" s="3" t="s">
        <v>1067</v>
      </c>
      <c r="F73" s="4" t="s">
        <v>2510</v>
      </c>
      <c r="G73" s="3" t="s">
        <v>1040</v>
      </c>
      <c r="H73" s="41" t="s">
        <v>4560</v>
      </c>
      <c r="I73" s="113">
        <v>647</v>
      </c>
      <c r="J73" s="113">
        <v>589</v>
      </c>
      <c r="K73" s="113">
        <v>164</v>
      </c>
      <c r="L73" s="113">
        <v>14</v>
      </c>
      <c r="M73" s="113">
        <v>77</v>
      </c>
      <c r="N73" s="113">
        <v>69</v>
      </c>
      <c r="O73" s="113">
        <v>47</v>
      </c>
      <c r="P73" s="113">
        <v>67</v>
      </c>
      <c r="Q73" s="113">
        <v>19</v>
      </c>
      <c r="R73" s="85">
        <v>0.27843803056027167</v>
      </c>
      <c r="S73" s="84">
        <v>80.12486992715921</v>
      </c>
      <c r="T73" s="84">
        <v>36.458333333333336</v>
      </c>
      <c r="U73" s="84">
        <v>69</v>
      </c>
      <c r="V73" s="84">
        <v>50.397877984084879</v>
      </c>
      <c r="W73" s="84">
        <v>12.332315662873084</v>
      </c>
      <c r="X73" s="103">
        <v>248.31339690745051</v>
      </c>
      <c r="Y73" s="103">
        <v>0</v>
      </c>
      <c r="Z73" s="103">
        <v>0</v>
      </c>
      <c r="AA73" s="103">
        <v>0</v>
      </c>
      <c r="AB73" s="103">
        <v>0</v>
      </c>
      <c r="AC73" s="103">
        <v>248.31339690745051</v>
      </c>
      <c r="AD73" s="103">
        <v>0</v>
      </c>
      <c r="AE73" s="103">
        <v>0</v>
      </c>
      <c r="AF73" s="103">
        <v>0</v>
      </c>
      <c r="AG73" s="103">
        <v>0</v>
      </c>
      <c r="AH73" s="103">
        <v>0</v>
      </c>
      <c r="AI73" s="103">
        <v>0</v>
      </c>
      <c r="AJ73" s="124" t="s">
        <v>7128</v>
      </c>
      <c r="AK73" s="113" t="s">
        <v>7128</v>
      </c>
      <c r="AL73" s="113" t="s">
        <v>7128</v>
      </c>
      <c r="AM73" s="113" t="s">
        <v>7128</v>
      </c>
      <c r="AN73" s="113">
        <v>8</v>
      </c>
      <c r="AO73" s="113" t="s">
        <v>7128</v>
      </c>
      <c r="AP73" s="113" t="s">
        <v>7128</v>
      </c>
      <c r="AQ73" s="113" t="s">
        <v>7128</v>
      </c>
      <c r="AR73" s="113" t="s">
        <v>7128</v>
      </c>
      <c r="AS73" s="113" t="s">
        <v>7128</v>
      </c>
      <c r="AT73" s="113" t="s">
        <v>7128</v>
      </c>
      <c r="AU73" s="149" t="s">
        <v>7128</v>
      </c>
      <c r="AV73" s="84">
        <v>144.9549001855919</v>
      </c>
      <c r="AW73" s="14">
        <v>103.35849672185861</v>
      </c>
      <c r="AX73" s="17">
        <v>72</v>
      </c>
      <c r="AY73" s="84">
        <v>103.35849672185861</v>
      </c>
      <c r="AZ73" s="84">
        <v>1.4102366887435949</v>
      </c>
      <c r="BA73" s="84">
        <v>101.94826003311502</v>
      </c>
      <c r="BB73" s="104">
        <v>15.339293918800326</v>
      </c>
      <c r="BC73" s="84"/>
      <c r="BD73" s="84">
        <v>103.35849672185861</v>
      </c>
      <c r="BE73" s="84">
        <v>15.289941793290822</v>
      </c>
      <c r="BF73" s="84" t="s">
        <v>7200</v>
      </c>
      <c r="BG73" s="84"/>
    </row>
    <row r="74" spans="1:59" ht="15" customHeight="1" x14ac:dyDescent="0.25">
      <c r="A74" s="110" t="s">
        <v>2235</v>
      </c>
      <c r="B74" s="2" t="s">
        <v>2616</v>
      </c>
      <c r="C74" s="3" t="s">
        <v>2617</v>
      </c>
      <c r="D74" s="3" t="s">
        <v>957</v>
      </c>
      <c r="E74" s="3" t="s">
        <v>1003</v>
      </c>
      <c r="F74" s="4" t="s">
        <v>3755</v>
      </c>
      <c r="G74" s="3" t="s">
        <v>1004</v>
      </c>
      <c r="H74" s="41" t="s">
        <v>4200</v>
      </c>
      <c r="I74" s="113">
        <v>570</v>
      </c>
      <c r="J74" s="113">
        <v>499</v>
      </c>
      <c r="K74" s="113">
        <v>131</v>
      </c>
      <c r="L74" s="113">
        <v>28</v>
      </c>
      <c r="M74" s="113">
        <v>72</v>
      </c>
      <c r="N74" s="113">
        <v>74</v>
      </c>
      <c r="O74" s="113">
        <v>64</v>
      </c>
      <c r="P74" s="113">
        <v>100</v>
      </c>
      <c r="Q74" s="113">
        <v>15</v>
      </c>
      <c r="R74" s="85">
        <v>0.26252505010020039</v>
      </c>
      <c r="S74" s="84">
        <v>74.92195629552549</v>
      </c>
      <c r="T74" s="84">
        <v>72.916666666666671</v>
      </c>
      <c r="U74" s="84">
        <v>74</v>
      </c>
      <c r="V74" s="84">
        <v>39.787798408488065</v>
      </c>
      <c r="W74" s="84">
        <v>-1.5177065767288695</v>
      </c>
      <c r="X74" s="103">
        <v>260.10871479395138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260.10871479395138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24" t="s">
        <v>7128</v>
      </c>
      <c r="AK74" s="113" t="s">
        <v>7128</v>
      </c>
      <c r="AL74" s="113" t="s">
        <v>7128</v>
      </c>
      <c r="AM74" s="113" t="s">
        <v>7128</v>
      </c>
      <c r="AN74" s="113" t="s">
        <v>7128</v>
      </c>
      <c r="AO74" s="113">
        <v>26</v>
      </c>
      <c r="AP74" s="113" t="s">
        <v>7128</v>
      </c>
      <c r="AQ74" s="113" t="s">
        <v>7128</v>
      </c>
      <c r="AR74" s="113" t="s">
        <v>7128</v>
      </c>
      <c r="AS74" s="113" t="s">
        <v>7128</v>
      </c>
      <c r="AT74" s="113" t="s">
        <v>7128</v>
      </c>
      <c r="AU74" s="149" t="s">
        <v>7128</v>
      </c>
      <c r="AV74" s="84">
        <v>157.41716867537716</v>
      </c>
      <c r="AW74" s="14">
        <v>102.69154611857422</v>
      </c>
      <c r="AX74" s="17">
        <v>73</v>
      </c>
      <c r="AY74" s="84">
        <v>102.69154611857422</v>
      </c>
      <c r="AZ74" s="84">
        <v>1.4102366887435949</v>
      </c>
      <c r="BA74" s="84">
        <v>101.28130942983063</v>
      </c>
      <c r="BB74" s="104">
        <v>15.245485542603326</v>
      </c>
      <c r="BC74" s="84"/>
      <c r="BD74" s="84">
        <v>102.69154611857422</v>
      </c>
      <c r="BE74" s="84">
        <v>15.197731809571906</v>
      </c>
      <c r="BF74" s="84" t="s">
        <v>7201</v>
      </c>
      <c r="BG74" s="84"/>
    </row>
    <row r="75" spans="1:59" ht="15" customHeight="1" x14ac:dyDescent="0.25">
      <c r="A75" s="88" t="s">
        <v>4736</v>
      </c>
      <c r="B75" s="2" t="s">
        <v>4738</v>
      </c>
      <c r="C75" s="3" t="s">
        <v>2558</v>
      </c>
      <c r="D75" s="3" t="s">
        <v>4737</v>
      </c>
      <c r="E75" s="3" t="s">
        <v>1051</v>
      </c>
      <c r="F75" s="4" t="s">
        <v>3755</v>
      </c>
      <c r="G75" s="3" t="s">
        <v>1004</v>
      </c>
      <c r="H75" s="41" t="s">
        <v>4739</v>
      </c>
      <c r="I75" s="113">
        <v>647</v>
      </c>
      <c r="J75" s="113">
        <v>587</v>
      </c>
      <c r="K75" s="113">
        <v>146</v>
      </c>
      <c r="L75" s="113">
        <v>31</v>
      </c>
      <c r="M75" s="113">
        <v>78</v>
      </c>
      <c r="N75" s="113">
        <v>99</v>
      </c>
      <c r="O75" s="113">
        <v>39</v>
      </c>
      <c r="P75" s="113">
        <v>170</v>
      </c>
      <c r="Q75" s="113">
        <v>5</v>
      </c>
      <c r="R75" s="6">
        <v>0.24872231686541738</v>
      </c>
      <c r="S75" s="14">
        <v>81.165452653485957</v>
      </c>
      <c r="T75" s="14">
        <v>80.729166666666671</v>
      </c>
      <c r="U75" s="14">
        <v>99</v>
      </c>
      <c r="V75" s="14">
        <v>13.262599469496021</v>
      </c>
      <c r="W75" s="84">
        <v>-14.602998334259066</v>
      </c>
      <c r="X75" s="14">
        <v>259.55422045538961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259.55422045538961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13" t="s">
        <v>7128</v>
      </c>
      <c r="AK75" s="113" t="s">
        <v>7128</v>
      </c>
      <c r="AL75" s="113" t="s">
        <v>7128</v>
      </c>
      <c r="AM75" s="113" t="s">
        <v>7128</v>
      </c>
      <c r="AN75" s="113" t="s">
        <v>7128</v>
      </c>
      <c r="AO75" s="113">
        <v>27</v>
      </c>
      <c r="AP75" s="113" t="s">
        <v>7128</v>
      </c>
      <c r="AQ75" s="113" t="s">
        <v>7128</v>
      </c>
      <c r="AR75" s="113" t="s">
        <v>7128</v>
      </c>
      <c r="AS75" s="113" t="s">
        <v>7128</v>
      </c>
      <c r="AT75" s="113" t="s">
        <v>7128</v>
      </c>
      <c r="AU75" s="149" t="s">
        <v>7128</v>
      </c>
      <c r="AV75" s="14">
        <v>157.41716867537716</v>
      </c>
      <c r="AW75" s="14">
        <v>102.13705178001246</v>
      </c>
      <c r="AX75" s="17">
        <v>74</v>
      </c>
      <c r="AY75" s="15">
        <v>102.13705178001246</v>
      </c>
      <c r="AZ75" s="15">
        <v>1.4102366887435949</v>
      </c>
      <c r="BA75" s="15">
        <v>100.72681509126886</v>
      </c>
      <c r="BB75" s="63">
        <v>15.167494439132161</v>
      </c>
      <c r="BC75" s="26"/>
      <c r="BD75" s="15">
        <v>102.13705178001246</v>
      </c>
      <c r="BE75" s="26">
        <v>15.121069589492604</v>
      </c>
      <c r="BF75" s="26" t="s">
        <v>7202</v>
      </c>
      <c r="BG75" s="84"/>
    </row>
    <row r="76" spans="1:59" x14ac:dyDescent="0.25">
      <c r="A76" s="79" t="s">
        <v>2518</v>
      </c>
      <c r="B76" s="2" t="s">
        <v>2819</v>
      </c>
      <c r="C76" s="3" t="s">
        <v>2820</v>
      </c>
      <c r="D76" s="3" t="s">
        <v>2189</v>
      </c>
      <c r="E76" s="3" t="s">
        <v>1046</v>
      </c>
      <c r="F76" s="4" t="s">
        <v>2510</v>
      </c>
      <c r="G76" s="3" t="s">
        <v>1004</v>
      </c>
      <c r="H76" s="41" t="s">
        <v>4204</v>
      </c>
      <c r="I76" s="113">
        <v>617</v>
      </c>
      <c r="J76" s="113">
        <v>523</v>
      </c>
      <c r="K76" s="113">
        <v>125</v>
      </c>
      <c r="L76" s="113">
        <v>30</v>
      </c>
      <c r="M76" s="113">
        <v>78</v>
      </c>
      <c r="N76" s="113">
        <v>78</v>
      </c>
      <c r="O76" s="113">
        <v>84</v>
      </c>
      <c r="P76" s="113">
        <v>179</v>
      </c>
      <c r="Q76" s="113">
        <v>16</v>
      </c>
      <c r="R76" s="6">
        <v>0.23900573613766729</v>
      </c>
      <c r="S76" s="14">
        <v>81.165452653485957</v>
      </c>
      <c r="T76" s="14">
        <v>78.125</v>
      </c>
      <c r="U76" s="14">
        <v>78</v>
      </c>
      <c r="V76" s="14">
        <v>42.440318302387269</v>
      </c>
      <c r="W76" s="84">
        <v>-20.821661998132733</v>
      </c>
      <c r="X76" s="14">
        <v>258.90910895774044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258.90910895774044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13" t="s">
        <v>7128</v>
      </c>
      <c r="AK76" s="113" t="s">
        <v>7128</v>
      </c>
      <c r="AL76" s="113" t="s">
        <v>7128</v>
      </c>
      <c r="AM76" s="113" t="s">
        <v>7128</v>
      </c>
      <c r="AN76" s="113" t="s">
        <v>7128</v>
      </c>
      <c r="AO76" s="113">
        <v>28</v>
      </c>
      <c r="AP76" s="113" t="s">
        <v>7128</v>
      </c>
      <c r="AQ76" s="113" t="s">
        <v>7128</v>
      </c>
      <c r="AR76" s="113" t="s">
        <v>7128</v>
      </c>
      <c r="AS76" s="113" t="s">
        <v>7128</v>
      </c>
      <c r="AT76" s="113" t="s">
        <v>7128</v>
      </c>
      <c r="AU76" s="149" t="s">
        <v>7128</v>
      </c>
      <c r="AV76" s="14">
        <v>157.41716867537716</v>
      </c>
      <c r="AW76" s="14">
        <v>101.49194028236329</v>
      </c>
      <c r="AX76" s="17">
        <v>75</v>
      </c>
      <c r="AY76" s="15">
        <v>101.49194028236329</v>
      </c>
      <c r="AZ76" s="15">
        <v>1.4102366887435949</v>
      </c>
      <c r="BA76" s="15">
        <v>100.08170359361969</v>
      </c>
      <c r="BB76" s="63">
        <v>15.0767577912268</v>
      </c>
      <c r="BC76" s="26"/>
      <c r="BD76" s="15">
        <v>101.49194028236329</v>
      </c>
      <c r="BE76" s="26">
        <v>15.031878995163462</v>
      </c>
      <c r="BF76" s="26" t="s">
        <v>7203</v>
      </c>
      <c r="BG76" s="84"/>
    </row>
    <row r="77" spans="1:59" x14ac:dyDescent="0.25">
      <c r="A77" s="88" t="s">
        <v>2199</v>
      </c>
      <c r="B77" s="2" t="s">
        <v>2760</v>
      </c>
      <c r="C77" s="3" t="s">
        <v>2761</v>
      </c>
      <c r="D77" s="3" t="s">
        <v>955</v>
      </c>
      <c r="E77" s="3" t="s">
        <v>1073</v>
      </c>
      <c r="F77" s="4" t="s">
        <v>3755</v>
      </c>
      <c r="G77" s="3" t="s">
        <v>1040</v>
      </c>
      <c r="H77" s="41" t="s">
        <v>4261</v>
      </c>
      <c r="I77" s="113">
        <v>508</v>
      </c>
      <c r="J77" s="113">
        <v>469</v>
      </c>
      <c r="K77" s="113">
        <v>128</v>
      </c>
      <c r="L77" s="113">
        <v>23</v>
      </c>
      <c r="M77" s="113">
        <v>75</v>
      </c>
      <c r="N77" s="113">
        <v>75</v>
      </c>
      <c r="O77" s="113">
        <v>30</v>
      </c>
      <c r="P77" s="113">
        <v>144</v>
      </c>
      <c r="Q77" s="113">
        <v>10</v>
      </c>
      <c r="R77" s="50">
        <v>0.27292110874200426</v>
      </c>
      <c r="S77" s="51">
        <v>78.043704474505731</v>
      </c>
      <c r="T77" s="51">
        <v>59.895833333333329</v>
      </c>
      <c r="U77" s="51">
        <v>75</v>
      </c>
      <c r="V77" s="51">
        <v>26.525198938992041</v>
      </c>
      <c r="W77" s="84">
        <v>6.3317339354594813</v>
      </c>
      <c r="X77" s="52">
        <v>245.79647068229059</v>
      </c>
      <c r="Y77" s="52">
        <v>0</v>
      </c>
      <c r="Z77" s="52">
        <v>0</v>
      </c>
      <c r="AA77" s="52">
        <v>0</v>
      </c>
      <c r="AB77" s="52">
        <v>0</v>
      </c>
      <c r="AC77" s="52">
        <v>245.79647068229059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144" t="s">
        <v>7128</v>
      </c>
      <c r="AK77" s="113" t="s">
        <v>7128</v>
      </c>
      <c r="AL77" s="113" t="s">
        <v>7128</v>
      </c>
      <c r="AM77" s="113" t="s">
        <v>7128</v>
      </c>
      <c r="AN77" s="113">
        <v>9</v>
      </c>
      <c r="AO77" s="113" t="s">
        <v>7128</v>
      </c>
      <c r="AP77" s="113" t="s">
        <v>7128</v>
      </c>
      <c r="AQ77" s="113" t="s">
        <v>7128</v>
      </c>
      <c r="AR77" s="113" t="s">
        <v>7128</v>
      </c>
      <c r="AS77" s="113" t="s">
        <v>7128</v>
      </c>
      <c r="AT77" s="113" t="s">
        <v>7128</v>
      </c>
      <c r="AU77" s="149" t="s">
        <v>7128</v>
      </c>
      <c r="AV77" s="52">
        <v>144.9549001855919</v>
      </c>
      <c r="AW77" s="14">
        <v>100.84157049669869</v>
      </c>
      <c r="AX77" s="17">
        <v>76</v>
      </c>
      <c r="AY77" s="51">
        <v>100.84157049669869</v>
      </c>
      <c r="AZ77" s="51">
        <v>1.4102366887435949</v>
      </c>
      <c r="BA77" s="51">
        <v>99.431333807955099</v>
      </c>
      <c r="BB77" s="64">
        <v>14.985281551126944</v>
      </c>
      <c r="BC77" s="51"/>
      <c r="BD77" s="51">
        <v>100.84157049669869</v>
      </c>
      <c r="BE77" s="51">
        <v>14.941961410484653</v>
      </c>
      <c r="BF77" s="26" t="s">
        <v>7204</v>
      </c>
      <c r="BG77" s="84"/>
    </row>
    <row r="78" spans="1:59" ht="15" customHeight="1" x14ac:dyDescent="0.25">
      <c r="A78" s="79" t="s">
        <v>1991</v>
      </c>
      <c r="B78" s="2" t="s">
        <v>2769</v>
      </c>
      <c r="C78" s="3" t="s">
        <v>2770</v>
      </c>
      <c r="D78" s="3" t="s">
        <v>455</v>
      </c>
      <c r="E78" s="3" t="s">
        <v>1012</v>
      </c>
      <c r="F78" s="4" t="s">
        <v>2510</v>
      </c>
      <c r="G78" s="3" t="s">
        <v>1040</v>
      </c>
      <c r="H78" s="41" t="s">
        <v>4930</v>
      </c>
      <c r="I78" s="113">
        <v>566</v>
      </c>
      <c r="J78" s="113">
        <v>524</v>
      </c>
      <c r="K78" s="113">
        <v>157</v>
      </c>
      <c r="L78" s="113">
        <v>11</v>
      </c>
      <c r="M78" s="113">
        <v>80</v>
      </c>
      <c r="N78" s="113">
        <v>45</v>
      </c>
      <c r="O78" s="113">
        <v>34</v>
      </c>
      <c r="P78" s="113">
        <v>83</v>
      </c>
      <c r="Q78" s="113">
        <v>22</v>
      </c>
      <c r="R78" s="6">
        <v>0.29961832061068705</v>
      </c>
      <c r="S78" s="14">
        <v>83.246618106139437</v>
      </c>
      <c r="T78" s="14">
        <v>28.645833333333332</v>
      </c>
      <c r="U78" s="14">
        <v>45</v>
      </c>
      <c r="V78" s="14">
        <v>58.355437665782496</v>
      </c>
      <c r="W78" s="84">
        <v>28.556535810421906</v>
      </c>
      <c r="X78" s="14">
        <v>243.80442491567717</v>
      </c>
      <c r="Y78" s="14">
        <v>0</v>
      </c>
      <c r="Z78" s="14">
        <v>0</v>
      </c>
      <c r="AA78" s="14">
        <v>0</v>
      </c>
      <c r="AB78" s="14">
        <v>0</v>
      </c>
      <c r="AC78" s="14">
        <v>243.80442491567717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13" t="s">
        <v>7128</v>
      </c>
      <c r="AK78" s="113" t="s">
        <v>7128</v>
      </c>
      <c r="AL78" s="113" t="s">
        <v>7128</v>
      </c>
      <c r="AM78" s="113" t="s">
        <v>7128</v>
      </c>
      <c r="AN78" s="113">
        <v>10</v>
      </c>
      <c r="AO78" s="113" t="s">
        <v>7128</v>
      </c>
      <c r="AP78" s="113" t="s">
        <v>7128</v>
      </c>
      <c r="AQ78" s="113" t="s">
        <v>7128</v>
      </c>
      <c r="AR78" s="113" t="s">
        <v>7128</v>
      </c>
      <c r="AS78" s="113" t="s">
        <v>7128</v>
      </c>
      <c r="AT78" s="113" t="s">
        <v>7128</v>
      </c>
      <c r="AU78" s="149" t="s">
        <v>7128</v>
      </c>
      <c r="AV78" s="14">
        <v>144.9549001855919</v>
      </c>
      <c r="AW78" s="14">
        <v>98.849524730085278</v>
      </c>
      <c r="AX78" s="17">
        <v>77</v>
      </c>
      <c r="AY78" s="15">
        <v>98.849524730085278</v>
      </c>
      <c r="AZ78" s="15">
        <v>1.4102366887435949</v>
      </c>
      <c r="BA78" s="15">
        <v>97.439288041341683</v>
      </c>
      <c r="BB78" s="63">
        <v>14.705095015938474</v>
      </c>
      <c r="BC78" s="26"/>
      <c r="BD78" s="15">
        <v>98.849524730085278</v>
      </c>
      <c r="BE78" s="26">
        <v>14.666548948448941</v>
      </c>
      <c r="BF78" s="26" t="s">
        <v>7205</v>
      </c>
      <c r="BG78" s="84"/>
    </row>
    <row r="79" spans="1:59" x14ac:dyDescent="0.25">
      <c r="A79" s="79" t="s">
        <v>1179</v>
      </c>
      <c r="B79" s="2" t="s">
        <v>2559</v>
      </c>
      <c r="C79" s="3" t="s">
        <v>2560</v>
      </c>
      <c r="D79" s="3" t="s">
        <v>636</v>
      </c>
      <c r="E79" s="3" t="s">
        <v>1012</v>
      </c>
      <c r="F79" s="4" t="s">
        <v>2510</v>
      </c>
      <c r="G79" s="3" t="s">
        <v>657</v>
      </c>
      <c r="H79" s="41" t="s">
        <v>5071</v>
      </c>
      <c r="I79" s="113">
        <v>648</v>
      </c>
      <c r="J79" s="113">
        <v>592</v>
      </c>
      <c r="K79" s="113">
        <v>166</v>
      </c>
      <c r="L79" s="113">
        <v>23</v>
      </c>
      <c r="M79" s="113">
        <v>79</v>
      </c>
      <c r="N79" s="113">
        <v>97</v>
      </c>
      <c r="O79" s="113">
        <v>49</v>
      </c>
      <c r="P79" s="113">
        <v>85</v>
      </c>
      <c r="Q79" s="113">
        <v>1</v>
      </c>
      <c r="R79" s="6">
        <v>0.28040540540540543</v>
      </c>
      <c r="S79" s="14">
        <v>82.206035379812704</v>
      </c>
      <c r="T79" s="14">
        <v>59.895833333333329</v>
      </c>
      <c r="U79" s="14">
        <v>97</v>
      </c>
      <c r="V79" s="14">
        <v>2.6525198938992043</v>
      </c>
      <c r="W79" s="84">
        <v>14.175182256746952</v>
      </c>
      <c r="X79" s="103">
        <v>255.92957086379218</v>
      </c>
      <c r="Y79" s="103">
        <v>0</v>
      </c>
      <c r="Z79" s="103">
        <v>0</v>
      </c>
      <c r="AA79" s="103">
        <v>255.92957086379218</v>
      </c>
      <c r="AB79" s="103">
        <v>0</v>
      </c>
      <c r="AC79" s="103">
        <v>0</v>
      </c>
      <c r="AD79" s="103">
        <v>0</v>
      </c>
      <c r="AE79" s="103">
        <v>0</v>
      </c>
      <c r="AF79" s="103">
        <v>0</v>
      </c>
      <c r="AG79" s="103">
        <v>0</v>
      </c>
      <c r="AH79" s="103">
        <v>0</v>
      </c>
      <c r="AI79" s="103">
        <v>0</v>
      </c>
      <c r="AJ79" s="124" t="s">
        <v>7128</v>
      </c>
      <c r="AK79" s="113" t="s">
        <v>7128</v>
      </c>
      <c r="AL79" s="113">
        <v>9</v>
      </c>
      <c r="AM79" s="113" t="s">
        <v>7128</v>
      </c>
      <c r="AN79" s="113" t="s">
        <v>7128</v>
      </c>
      <c r="AO79" s="113" t="s">
        <v>7128</v>
      </c>
      <c r="AP79" s="113" t="s">
        <v>7128</v>
      </c>
      <c r="AQ79" s="113" t="s">
        <v>7128</v>
      </c>
      <c r="AR79" s="113" t="s">
        <v>7128</v>
      </c>
      <c r="AS79" s="113" t="s">
        <v>7128</v>
      </c>
      <c r="AT79" s="113" t="s">
        <v>7128</v>
      </c>
      <c r="AU79" s="149" t="s">
        <v>7128</v>
      </c>
      <c r="AV79" s="14">
        <v>157.46821407201281</v>
      </c>
      <c r="AW79" s="14">
        <v>98.461356791779366</v>
      </c>
      <c r="AX79" s="17">
        <v>78</v>
      </c>
      <c r="AY79" s="15">
        <v>98.461356791779366</v>
      </c>
      <c r="AZ79" s="15">
        <v>1.4102366887435949</v>
      </c>
      <c r="BA79" s="15">
        <v>97.051120103035771</v>
      </c>
      <c r="BB79" s="63">
        <v>14.650498163030781</v>
      </c>
      <c r="BC79" s="26"/>
      <c r="BD79" s="15">
        <v>98.461356791779366</v>
      </c>
      <c r="BE79" s="26">
        <v>14.612882366403538</v>
      </c>
      <c r="BF79" s="26" t="s">
        <v>7206</v>
      </c>
      <c r="BG79" s="84"/>
    </row>
    <row r="80" spans="1:59" ht="15" customHeight="1" x14ac:dyDescent="0.25">
      <c r="A80" s="79" t="s">
        <v>2446</v>
      </c>
      <c r="B80" s="2" t="s">
        <v>3058</v>
      </c>
      <c r="C80" s="3" t="s">
        <v>3059</v>
      </c>
      <c r="D80" s="3" t="s">
        <v>145</v>
      </c>
      <c r="E80" s="3" t="s">
        <v>1051</v>
      </c>
      <c r="F80" s="4" t="s">
        <v>3755</v>
      </c>
      <c r="G80" s="3" t="s">
        <v>656</v>
      </c>
      <c r="H80" s="41" t="s">
        <v>4924</v>
      </c>
      <c r="I80" s="113">
        <v>632</v>
      </c>
      <c r="J80" s="113">
        <v>534</v>
      </c>
      <c r="K80" s="113">
        <v>139</v>
      </c>
      <c r="L80" s="113">
        <v>26</v>
      </c>
      <c r="M80" s="113">
        <v>87</v>
      </c>
      <c r="N80" s="113">
        <v>82</v>
      </c>
      <c r="O80" s="113">
        <v>84</v>
      </c>
      <c r="P80" s="113">
        <v>147</v>
      </c>
      <c r="Q80" s="113">
        <v>4</v>
      </c>
      <c r="R80" s="6">
        <v>0.26029962546816482</v>
      </c>
      <c r="S80" s="14">
        <v>90.530697190426636</v>
      </c>
      <c r="T80" s="14">
        <v>67.708333333333329</v>
      </c>
      <c r="U80" s="14">
        <v>82</v>
      </c>
      <c r="V80" s="14">
        <v>10.610079575596817</v>
      </c>
      <c r="W80" s="84">
        <v>-3.6001180876025587</v>
      </c>
      <c r="X80" s="14">
        <v>247.24899201175421</v>
      </c>
      <c r="Y80" s="14">
        <v>0</v>
      </c>
      <c r="Z80" s="14">
        <v>0</v>
      </c>
      <c r="AA80" s="14">
        <v>0</v>
      </c>
      <c r="AB80" s="14">
        <v>247.24899201175421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13" t="s">
        <v>7128</v>
      </c>
      <c r="AK80" s="113" t="s">
        <v>7128</v>
      </c>
      <c r="AL80" s="113" t="s">
        <v>7128</v>
      </c>
      <c r="AM80" s="113">
        <v>14</v>
      </c>
      <c r="AN80" s="113" t="s">
        <v>7128</v>
      </c>
      <c r="AO80" s="113" t="s">
        <v>7128</v>
      </c>
      <c r="AP80" s="113" t="s">
        <v>7128</v>
      </c>
      <c r="AQ80" s="113" t="s">
        <v>7128</v>
      </c>
      <c r="AR80" s="113" t="s">
        <v>7128</v>
      </c>
      <c r="AS80" s="113" t="s">
        <v>7128</v>
      </c>
      <c r="AT80" s="113" t="s">
        <v>7128</v>
      </c>
      <c r="AU80" s="149" t="s">
        <v>7128</v>
      </c>
      <c r="AV80" s="14">
        <v>149.30537599349879</v>
      </c>
      <c r="AW80" s="14">
        <v>97.943616018255426</v>
      </c>
      <c r="AX80" s="17">
        <v>79</v>
      </c>
      <c r="AY80" s="15">
        <v>97.943616018255426</v>
      </c>
      <c r="AZ80" s="15">
        <v>1.4102366887435949</v>
      </c>
      <c r="BA80" s="15">
        <v>96.533379329511831</v>
      </c>
      <c r="BB80" s="63">
        <v>14.577676546233247</v>
      </c>
      <c r="BC80" s="26"/>
      <c r="BD80" s="15">
        <v>97.943616018255426</v>
      </c>
      <c r="BE80" s="26">
        <v>14.541301550579755</v>
      </c>
      <c r="BF80" s="26" t="s">
        <v>7207</v>
      </c>
      <c r="BG80" s="84"/>
    </row>
    <row r="81" spans="1:59" ht="15" customHeight="1" x14ac:dyDescent="0.25">
      <c r="A81" s="79" t="s">
        <v>1753</v>
      </c>
      <c r="B81" s="2" t="s">
        <v>2736</v>
      </c>
      <c r="C81" s="3" t="s">
        <v>2737</v>
      </c>
      <c r="D81" s="3" t="s">
        <v>587</v>
      </c>
      <c r="E81" s="3" t="s">
        <v>1046</v>
      </c>
      <c r="F81" s="4" t="s">
        <v>2510</v>
      </c>
      <c r="G81" s="3" t="s">
        <v>1015</v>
      </c>
      <c r="H81" s="41" t="s">
        <v>4495</v>
      </c>
      <c r="I81" s="113">
        <v>601</v>
      </c>
      <c r="J81" s="113">
        <v>512</v>
      </c>
      <c r="K81" s="113">
        <v>126</v>
      </c>
      <c r="L81" s="113">
        <v>38</v>
      </c>
      <c r="M81" s="113">
        <v>75</v>
      </c>
      <c r="N81" s="113">
        <v>85</v>
      </c>
      <c r="O81" s="113">
        <v>81</v>
      </c>
      <c r="P81" s="113">
        <v>149</v>
      </c>
      <c r="Q81" s="113">
        <v>2</v>
      </c>
      <c r="R81" s="46">
        <v>0.24609375</v>
      </c>
      <c r="S81" s="47">
        <v>78.043704474505731</v>
      </c>
      <c r="T81" s="47">
        <v>98.958333333333329</v>
      </c>
      <c r="U81" s="47">
        <v>85</v>
      </c>
      <c r="V81" s="47">
        <v>5.3050397877984086</v>
      </c>
      <c r="W81" s="84">
        <v>-14.717663378064719</v>
      </c>
      <c r="X81" s="48">
        <v>252.58941421757279</v>
      </c>
      <c r="Y81" s="48">
        <v>0</v>
      </c>
      <c r="Z81" s="48">
        <v>252.58941421757279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146" t="s">
        <v>7128</v>
      </c>
      <c r="AK81" s="113">
        <v>13</v>
      </c>
      <c r="AL81" s="113" t="s">
        <v>7128</v>
      </c>
      <c r="AM81" s="113" t="s">
        <v>7128</v>
      </c>
      <c r="AN81" s="113" t="s">
        <v>7128</v>
      </c>
      <c r="AO81" s="113" t="s">
        <v>7128</v>
      </c>
      <c r="AP81" s="113" t="s">
        <v>7128</v>
      </c>
      <c r="AQ81" s="113" t="s">
        <v>7128</v>
      </c>
      <c r="AR81" s="113" t="s">
        <v>7128</v>
      </c>
      <c r="AS81" s="113" t="s">
        <v>7128</v>
      </c>
      <c r="AT81" s="113" t="s">
        <v>7128</v>
      </c>
      <c r="AU81" s="149" t="s">
        <v>7128</v>
      </c>
      <c r="AV81" s="48">
        <v>157.52538612333203</v>
      </c>
      <c r="AW81" s="14">
        <v>95.064028094240768</v>
      </c>
      <c r="AX81" s="17">
        <v>80</v>
      </c>
      <c r="AY81" s="47">
        <v>95.064028094240768</v>
      </c>
      <c r="AZ81" s="47">
        <v>1.4102366887435949</v>
      </c>
      <c r="BA81" s="47">
        <v>93.653791405497174</v>
      </c>
      <c r="BB81" s="62">
        <v>14.172654846068262</v>
      </c>
      <c r="BC81" s="47"/>
      <c r="BD81" s="47">
        <v>95.064028094240768</v>
      </c>
      <c r="BE81" s="47">
        <v>14.143180978706825</v>
      </c>
      <c r="BF81" s="26" t="s">
        <v>7208</v>
      </c>
      <c r="BG81" s="84"/>
    </row>
    <row r="82" spans="1:59" x14ac:dyDescent="0.25">
      <c r="A82" s="110" t="s">
        <v>1900</v>
      </c>
      <c r="B82" s="2" t="s">
        <v>2814</v>
      </c>
      <c r="C82" s="3" t="s">
        <v>2612</v>
      </c>
      <c r="D82" s="3" t="s">
        <v>427</v>
      </c>
      <c r="E82" s="3" t="s">
        <v>1001</v>
      </c>
      <c r="F82" s="4" t="s">
        <v>2510</v>
      </c>
      <c r="G82" s="3" t="s">
        <v>1004</v>
      </c>
      <c r="H82" s="41" t="s">
        <v>4696</v>
      </c>
      <c r="I82" s="124">
        <v>540</v>
      </c>
      <c r="J82" s="124">
        <v>477</v>
      </c>
      <c r="K82" s="124">
        <v>150</v>
      </c>
      <c r="L82" s="124">
        <v>13</v>
      </c>
      <c r="M82" s="124">
        <v>77</v>
      </c>
      <c r="N82" s="124">
        <v>82</v>
      </c>
      <c r="O82" s="124">
        <v>43</v>
      </c>
      <c r="P82" s="124">
        <v>72</v>
      </c>
      <c r="Q82" s="124">
        <v>7</v>
      </c>
      <c r="R82" s="85">
        <v>0.31446540880503143</v>
      </c>
      <c r="S82" s="84">
        <v>80.12486992715921</v>
      </c>
      <c r="T82" s="84">
        <v>33.854166666666664</v>
      </c>
      <c r="U82" s="84">
        <v>82</v>
      </c>
      <c r="V82" s="84">
        <v>18.567639257294431</v>
      </c>
      <c r="W82" s="84">
        <v>37.436957679415961</v>
      </c>
      <c r="X82" s="103">
        <v>251.98363353053628</v>
      </c>
      <c r="Y82" s="103">
        <v>0</v>
      </c>
      <c r="Z82" s="103">
        <v>0</v>
      </c>
      <c r="AA82" s="103">
        <v>0</v>
      </c>
      <c r="AB82" s="103">
        <v>0</v>
      </c>
      <c r="AC82" s="103">
        <v>0</v>
      </c>
      <c r="AD82" s="103">
        <v>251.98363353053628</v>
      </c>
      <c r="AE82" s="103">
        <v>0</v>
      </c>
      <c r="AF82" s="103">
        <v>0</v>
      </c>
      <c r="AG82" s="103">
        <v>0</v>
      </c>
      <c r="AH82" s="103">
        <v>0</v>
      </c>
      <c r="AI82" s="103">
        <v>0</v>
      </c>
      <c r="AJ82" s="124" t="s">
        <v>7128</v>
      </c>
      <c r="AK82" s="113" t="s">
        <v>7128</v>
      </c>
      <c r="AL82" s="113" t="s">
        <v>7128</v>
      </c>
      <c r="AM82" s="113" t="s">
        <v>7128</v>
      </c>
      <c r="AN82" s="113" t="s">
        <v>7128</v>
      </c>
      <c r="AO82" s="113">
        <v>29</v>
      </c>
      <c r="AP82" s="113" t="s">
        <v>7128</v>
      </c>
      <c r="AQ82" s="113" t="s">
        <v>7128</v>
      </c>
      <c r="AR82" s="113" t="s">
        <v>7128</v>
      </c>
      <c r="AS82" s="113" t="s">
        <v>7128</v>
      </c>
      <c r="AT82" s="113" t="s">
        <v>7128</v>
      </c>
      <c r="AU82" s="149" t="s">
        <v>7128</v>
      </c>
      <c r="AV82" s="84">
        <v>157.41716867537716</v>
      </c>
      <c r="AW82" s="84">
        <v>94.566464855159126</v>
      </c>
      <c r="AX82" s="125">
        <v>81</v>
      </c>
      <c r="AY82" s="84">
        <v>94.566464855159126</v>
      </c>
      <c r="AZ82" s="84">
        <v>1.4102366887435949</v>
      </c>
      <c r="BA82" s="84">
        <v>93.156228166415531</v>
      </c>
      <c r="BB82" s="104">
        <v>14.102671253154911</v>
      </c>
      <c r="BC82" s="84"/>
      <c r="BD82" s="84">
        <v>94.566464855159126</v>
      </c>
      <c r="BE82" s="84">
        <v>14.07438982993372</v>
      </c>
      <c r="BF82" s="84" t="s">
        <v>7209</v>
      </c>
      <c r="BG82" s="84"/>
    </row>
    <row r="83" spans="1:59" x14ac:dyDescent="0.25">
      <c r="A83" s="79" t="s">
        <v>1253</v>
      </c>
      <c r="B83" s="2" t="s">
        <v>2853</v>
      </c>
      <c r="C83" s="3" t="s">
        <v>2854</v>
      </c>
      <c r="D83" s="3" t="s">
        <v>332</v>
      </c>
      <c r="E83" s="3" t="s">
        <v>1051</v>
      </c>
      <c r="F83" s="4" t="s">
        <v>3755</v>
      </c>
      <c r="G83" s="3" t="s">
        <v>1040</v>
      </c>
      <c r="H83" s="41" t="s">
        <v>4174</v>
      </c>
      <c r="I83" s="113">
        <v>507</v>
      </c>
      <c r="J83" s="113">
        <v>438</v>
      </c>
      <c r="K83" s="113">
        <v>130</v>
      </c>
      <c r="L83" s="113">
        <v>24</v>
      </c>
      <c r="M83" s="113">
        <v>80</v>
      </c>
      <c r="N83" s="113">
        <v>63</v>
      </c>
      <c r="O83" s="113">
        <v>62</v>
      </c>
      <c r="P83" s="113">
        <v>78</v>
      </c>
      <c r="Q83" s="113">
        <v>3</v>
      </c>
      <c r="R83" s="6">
        <v>0.29680365296803651</v>
      </c>
      <c r="S83" s="14">
        <v>83.246618106139437</v>
      </c>
      <c r="T83" s="14">
        <v>62.5</v>
      </c>
      <c r="U83" s="14">
        <v>63</v>
      </c>
      <c r="V83" s="14">
        <v>7.9575596816976129</v>
      </c>
      <c r="W83" s="84">
        <v>22.545082289943736</v>
      </c>
      <c r="X83" s="14">
        <v>239.24926007778078</v>
      </c>
      <c r="Y83" s="14">
        <v>0</v>
      </c>
      <c r="Z83" s="14">
        <v>0</v>
      </c>
      <c r="AA83" s="14">
        <v>0</v>
      </c>
      <c r="AB83" s="14">
        <v>0</v>
      </c>
      <c r="AC83" s="14">
        <v>239.24926007778078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13" t="s">
        <v>7128</v>
      </c>
      <c r="AK83" s="113" t="s">
        <v>7128</v>
      </c>
      <c r="AL83" s="113" t="s">
        <v>7128</v>
      </c>
      <c r="AM83" s="113" t="s">
        <v>7128</v>
      </c>
      <c r="AN83" s="113">
        <v>11</v>
      </c>
      <c r="AO83" s="113" t="s">
        <v>7128</v>
      </c>
      <c r="AP83" s="113" t="s">
        <v>7128</v>
      </c>
      <c r="AQ83" s="113" t="s">
        <v>7128</v>
      </c>
      <c r="AR83" s="113" t="s">
        <v>7128</v>
      </c>
      <c r="AS83" s="113" t="s">
        <v>7128</v>
      </c>
      <c r="AT83" s="113" t="s">
        <v>7128</v>
      </c>
      <c r="AU83" s="149" t="s">
        <v>7128</v>
      </c>
      <c r="AV83" s="14">
        <v>144.9549001855919</v>
      </c>
      <c r="AW83" s="14">
        <v>94.294359892188879</v>
      </c>
      <c r="AX83" s="17">
        <v>82</v>
      </c>
      <c r="AY83" s="15">
        <v>94.294359892188879</v>
      </c>
      <c r="AZ83" s="15">
        <v>1.4102366887435949</v>
      </c>
      <c r="BA83" s="15">
        <v>92.884123203445284</v>
      </c>
      <c r="BB83" s="63">
        <v>14.064398966413311</v>
      </c>
      <c r="BC83" s="26"/>
      <c r="BD83" s="15">
        <v>94.294359892188879</v>
      </c>
      <c r="BE83" s="26">
        <v>14.036769661240921</v>
      </c>
      <c r="BF83" s="26" t="s">
        <v>7210</v>
      </c>
      <c r="BG83" s="84"/>
    </row>
    <row r="84" spans="1:59" x14ac:dyDescent="0.25">
      <c r="A84" s="79" t="s">
        <v>2160</v>
      </c>
      <c r="B84" s="2" t="s">
        <v>2860</v>
      </c>
      <c r="C84" s="3" t="s">
        <v>2531</v>
      </c>
      <c r="D84" s="3" t="s">
        <v>2161</v>
      </c>
      <c r="E84" s="3" t="s">
        <v>1012</v>
      </c>
      <c r="F84" s="4" t="s">
        <v>2510</v>
      </c>
      <c r="G84" s="3" t="s">
        <v>1035</v>
      </c>
      <c r="H84" s="159" t="s">
        <v>4145</v>
      </c>
      <c r="I84" s="145">
        <v>435</v>
      </c>
      <c r="J84" s="145">
        <v>387</v>
      </c>
      <c r="K84" s="145">
        <v>97</v>
      </c>
      <c r="L84" s="145">
        <v>25</v>
      </c>
      <c r="M84" s="145">
        <v>52</v>
      </c>
      <c r="N84" s="145">
        <v>64</v>
      </c>
      <c r="O84" s="145">
        <v>39</v>
      </c>
      <c r="P84" s="145">
        <v>160</v>
      </c>
      <c r="Q84" s="145">
        <v>1</v>
      </c>
      <c r="R84" s="42">
        <v>0.25064599483204136</v>
      </c>
      <c r="S84" s="43">
        <v>54.110301768990638</v>
      </c>
      <c r="T84" s="43">
        <v>65.104166666666671</v>
      </c>
      <c r="U84" s="43">
        <v>64</v>
      </c>
      <c r="V84" s="43">
        <v>2.6525198938992043</v>
      </c>
      <c r="W84" s="43">
        <v>-8.0398502443050166</v>
      </c>
      <c r="X84" s="44">
        <v>177.82713808525148</v>
      </c>
      <c r="Y84" s="43">
        <v>177.82713808525148</v>
      </c>
      <c r="Z84" s="43">
        <v>0</v>
      </c>
      <c r="AA84" s="43">
        <v>0</v>
      </c>
      <c r="AB84" s="43">
        <v>0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0</v>
      </c>
      <c r="AI84" s="43">
        <v>0</v>
      </c>
      <c r="AJ84" s="145">
        <v>7</v>
      </c>
      <c r="AK84" s="44" t="s">
        <v>7128</v>
      </c>
      <c r="AL84" s="44" t="s">
        <v>7128</v>
      </c>
      <c r="AM84" s="44" t="s">
        <v>7128</v>
      </c>
      <c r="AN84" s="44" t="s">
        <v>7128</v>
      </c>
      <c r="AO84" s="44" t="s">
        <v>7128</v>
      </c>
      <c r="AP84" s="145" t="s">
        <v>7128</v>
      </c>
      <c r="AQ84" s="44" t="s">
        <v>7128</v>
      </c>
      <c r="AR84" s="44" t="s">
        <v>7128</v>
      </c>
      <c r="AS84" s="145" t="s">
        <v>7128</v>
      </c>
      <c r="AT84" s="145" t="s">
        <v>7128</v>
      </c>
      <c r="AU84" s="160" t="s">
        <v>7128</v>
      </c>
      <c r="AV84" s="43">
        <v>84.000840393280313</v>
      </c>
      <c r="AW84" s="43">
        <v>93.826297691971163</v>
      </c>
      <c r="AX84" s="161">
        <v>83</v>
      </c>
      <c r="AY84" s="43">
        <v>93.826297691971163</v>
      </c>
      <c r="AZ84" s="43">
        <v>1.4102366887435949</v>
      </c>
      <c r="BA84" s="43">
        <v>92.416061003227568</v>
      </c>
      <c r="BB84" s="162">
        <v>13.998564773078161</v>
      </c>
      <c r="BC84" s="43"/>
      <c r="BD84" s="43">
        <v>93.826297691971163</v>
      </c>
      <c r="BE84" s="43">
        <v>13.972057210800104</v>
      </c>
      <c r="BF84" s="43" t="s">
        <v>7211</v>
      </c>
      <c r="BG84" s="43"/>
    </row>
    <row r="85" spans="1:59" ht="15" customHeight="1" x14ac:dyDescent="0.25">
      <c r="A85" s="79" t="s">
        <v>1565</v>
      </c>
      <c r="B85" s="2" t="s">
        <v>2557</v>
      </c>
      <c r="C85" s="3" t="s">
        <v>2558</v>
      </c>
      <c r="D85" s="3" t="s">
        <v>588</v>
      </c>
      <c r="E85" s="3" t="s">
        <v>1053</v>
      </c>
      <c r="F85" s="4" t="s">
        <v>2510</v>
      </c>
      <c r="G85" s="3" t="s">
        <v>1004</v>
      </c>
      <c r="H85" s="41" t="s">
        <v>4092</v>
      </c>
      <c r="I85" s="113">
        <v>635</v>
      </c>
      <c r="J85" s="113">
        <v>597</v>
      </c>
      <c r="K85" s="113">
        <v>170</v>
      </c>
      <c r="L85" s="113">
        <v>26</v>
      </c>
      <c r="M85" s="113">
        <v>82</v>
      </c>
      <c r="N85" s="113">
        <v>73</v>
      </c>
      <c r="O85" s="113">
        <v>27</v>
      </c>
      <c r="P85" s="113">
        <v>113</v>
      </c>
      <c r="Q85" s="113">
        <v>2</v>
      </c>
      <c r="R85" s="6">
        <v>0.28475711892797317</v>
      </c>
      <c r="S85" s="14">
        <v>85.32778355879293</v>
      </c>
      <c r="T85" s="14">
        <v>67.708333333333329</v>
      </c>
      <c r="U85" s="14">
        <v>73</v>
      </c>
      <c r="V85" s="14">
        <v>5.3050397877984086</v>
      </c>
      <c r="W85" s="84">
        <v>18.270030496257231</v>
      </c>
      <c r="X85" s="14">
        <v>249.61118717618189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249.61118717618189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13" t="s">
        <v>7128</v>
      </c>
      <c r="AK85" s="113" t="s">
        <v>7128</v>
      </c>
      <c r="AL85" s="113" t="s">
        <v>7128</v>
      </c>
      <c r="AM85" s="113" t="s">
        <v>7128</v>
      </c>
      <c r="AN85" s="113" t="s">
        <v>7128</v>
      </c>
      <c r="AO85" s="113">
        <v>30</v>
      </c>
      <c r="AP85" s="113" t="s">
        <v>7128</v>
      </c>
      <c r="AQ85" s="113" t="s">
        <v>7128</v>
      </c>
      <c r="AR85" s="113" t="s">
        <v>7128</v>
      </c>
      <c r="AS85" s="113" t="s">
        <v>7128</v>
      </c>
      <c r="AT85" s="113" t="s">
        <v>7128</v>
      </c>
      <c r="AU85" s="149" t="s">
        <v>7128</v>
      </c>
      <c r="AV85" s="14">
        <v>157.41716867537716</v>
      </c>
      <c r="AW85" s="14">
        <v>92.194018500804731</v>
      </c>
      <c r="AX85" s="17">
        <v>84</v>
      </c>
      <c r="AY85" s="15">
        <v>92.194018500804731</v>
      </c>
      <c r="AZ85" s="15">
        <v>1.4102366887435949</v>
      </c>
      <c r="BA85" s="15">
        <v>90.783781812061136</v>
      </c>
      <c r="BB85" s="63">
        <v>13.768980363574022</v>
      </c>
      <c r="BC85" s="26"/>
      <c r="BD85" s="15">
        <v>92.194018500804731</v>
      </c>
      <c r="BE85" s="26">
        <v>13.746384669384016</v>
      </c>
      <c r="BF85" s="26" t="s">
        <v>7212</v>
      </c>
      <c r="BG85" s="84"/>
    </row>
    <row r="86" spans="1:59" x14ac:dyDescent="0.25">
      <c r="A86" s="79" t="s">
        <v>1308</v>
      </c>
      <c r="B86" s="2" t="s">
        <v>2611</v>
      </c>
      <c r="C86" s="3" t="s">
        <v>2612</v>
      </c>
      <c r="D86" s="3" t="s">
        <v>265</v>
      </c>
      <c r="E86" s="3" t="s">
        <v>1036</v>
      </c>
      <c r="F86" s="4" t="s">
        <v>2510</v>
      </c>
      <c r="G86" s="3" t="s">
        <v>656</v>
      </c>
      <c r="H86" s="41" t="s">
        <v>4994</v>
      </c>
      <c r="I86" s="113">
        <v>496</v>
      </c>
      <c r="J86" s="113">
        <v>415</v>
      </c>
      <c r="K86" s="113">
        <v>112</v>
      </c>
      <c r="L86" s="113">
        <v>33</v>
      </c>
      <c r="M86" s="113">
        <v>65</v>
      </c>
      <c r="N86" s="113">
        <v>78</v>
      </c>
      <c r="O86" s="113">
        <v>76</v>
      </c>
      <c r="P86" s="113">
        <v>111</v>
      </c>
      <c r="Q86" s="113">
        <v>2</v>
      </c>
      <c r="R86" s="6">
        <v>0.26987951807228916</v>
      </c>
      <c r="S86" s="14">
        <v>67.63787721123829</v>
      </c>
      <c r="T86" s="14">
        <v>85.9375</v>
      </c>
      <c r="U86" s="14">
        <v>78</v>
      </c>
      <c r="V86" s="14">
        <v>5.3050397877984086</v>
      </c>
      <c r="W86" s="84">
        <v>3.8806724813551021</v>
      </c>
      <c r="X86" s="14">
        <v>240.7610894803918</v>
      </c>
      <c r="Y86" s="14">
        <v>0</v>
      </c>
      <c r="Z86" s="14">
        <v>0</v>
      </c>
      <c r="AA86" s="14">
        <v>0</v>
      </c>
      <c r="AB86" s="14">
        <v>240.7610894803918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13" t="s">
        <v>7128</v>
      </c>
      <c r="AK86" s="113" t="s">
        <v>7128</v>
      </c>
      <c r="AL86" s="113" t="s">
        <v>7128</v>
      </c>
      <c r="AM86" s="113">
        <v>15</v>
      </c>
      <c r="AN86" s="113" t="s">
        <v>7128</v>
      </c>
      <c r="AO86" s="113" t="s">
        <v>7128</v>
      </c>
      <c r="AP86" s="113" t="s">
        <v>7128</v>
      </c>
      <c r="AQ86" s="113" t="s">
        <v>7128</v>
      </c>
      <c r="AR86" s="113" t="s">
        <v>7128</v>
      </c>
      <c r="AS86" s="113" t="s">
        <v>7128</v>
      </c>
      <c r="AT86" s="113" t="s">
        <v>7128</v>
      </c>
      <c r="AU86" s="149" t="s">
        <v>7128</v>
      </c>
      <c r="AV86" s="14">
        <v>149.30537599349879</v>
      </c>
      <c r="AW86" s="14">
        <v>91.455713486893018</v>
      </c>
      <c r="AX86" s="17">
        <v>85</v>
      </c>
      <c r="AY86" s="15">
        <v>91.455713486893018</v>
      </c>
      <c r="AZ86" s="15">
        <v>1.4102366887435949</v>
      </c>
      <c r="BA86" s="15">
        <v>90.045476798149423</v>
      </c>
      <c r="BB86" s="63">
        <v>13.665135799745613</v>
      </c>
      <c r="BC86" s="26"/>
      <c r="BD86" s="15">
        <v>91.455713486893018</v>
      </c>
      <c r="BE86" s="26">
        <v>13.64430950373136</v>
      </c>
      <c r="BF86" s="26" t="s">
        <v>7213</v>
      </c>
      <c r="BG86" s="84"/>
    </row>
    <row r="87" spans="1:59" ht="15" customHeight="1" x14ac:dyDescent="0.25">
      <c r="A87" s="88" t="s">
        <v>2299</v>
      </c>
      <c r="B87" s="2" t="s">
        <v>2806</v>
      </c>
      <c r="C87" s="3" t="s">
        <v>2807</v>
      </c>
      <c r="D87" s="3" t="s">
        <v>479</v>
      </c>
      <c r="E87" s="3" t="s">
        <v>1046</v>
      </c>
      <c r="F87" s="4" t="s">
        <v>2510</v>
      </c>
      <c r="G87" s="3" t="s">
        <v>1004</v>
      </c>
      <c r="H87" s="41" t="s">
        <v>4809</v>
      </c>
      <c r="I87" s="113">
        <v>629</v>
      </c>
      <c r="J87" s="113">
        <v>588</v>
      </c>
      <c r="K87" s="113">
        <v>166</v>
      </c>
      <c r="L87" s="113">
        <v>27</v>
      </c>
      <c r="M87" s="113">
        <v>84</v>
      </c>
      <c r="N87" s="113">
        <v>62</v>
      </c>
      <c r="O87" s="113">
        <v>35</v>
      </c>
      <c r="P87" s="113">
        <v>152</v>
      </c>
      <c r="Q87" s="113">
        <v>4</v>
      </c>
      <c r="R87" s="6">
        <v>0.28231292517006801</v>
      </c>
      <c r="S87" s="14">
        <v>87.40894901144641</v>
      </c>
      <c r="T87" s="14">
        <v>70.3125</v>
      </c>
      <c r="U87" s="14">
        <v>62</v>
      </c>
      <c r="V87" s="14">
        <v>10.610079575596817</v>
      </c>
      <c r="W87" s="84">
        <v>15.830056288071127</v>
      </c>
      <c r="X87" s="14">
        <v>246.16158487511433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246.16158487511433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13" t="s">
        <v>7128</v>
      </c>
      <c r="AK87" s="113" t="s">
        <v>7128</v>
      </c>
      <c r="AL87" s="113" t="s">
        <v>7128</v>
      </c>
      <c r="AM87" s="113" t="s">
        <v>7128</v>
      </c>
      <c r="AN87" s="113" t="s">
        <v>7128</v>
      </c>
      <c r="AO87" s="113">
        <v>31</v>
      </c>
      <c r="AP87" s="113" t="s">
        <v>7128</v>
      </c>
      <c r="AQ87" s="113" t="s">
        <v>7128</v>
      </c>
      <c r="AR87" s="113" t="s">
        <v>7128</v>
      </c>
      <c r="AS87" s="113" t="s">
        <v>7128</v>
      </c>
      <c r="AT87" s="113" t="s">
        <v>7128</v>
      </c>
      <c r="AU87" s="149" t="s">
        <v>7128</v>
      </c>
      <c r="AV87" s="14">
        <v>157.41716867537716</v>
      </c>
      <c r="AW87" s="14">
        <v>88.744416199737174</v>
      </c>
      <c r="AX87" s="17">
        <v>86</v>
      </c>
      <c r="AY87" s="15">
        <v>88.744416199737174</v>
      </c>
      <c r="AZ87" s="15">
        <v>1.4102366887435949</v>
      </c>
      <c r="BA87" s="15">
        <v>87.334179510993579</v>
      </c>
      <c r="BB87" s="63">
        <v>13.28378462524646</v>
      </c>
      <c r="BC87" s="26"/>
      <c r="BD87" s="15">
        <v>88.744416199737174</v>
      </c>
      <c r="BE87" s="26">
        <v>13.269456137568088</v>
      </c>
      <c r="BF87" s="26" t="s">
        <v>7214</v>
      </c>
      <c r="BG87" s="84"/>
    </row>
    <row r="88" spans="1:59" x14ac:dyDescent="0.25">
      <c r="A88" s="79" t="s">
        <v>2201</v>
      </c>
      <c r="B88" s="2" t="s">
        <v>2802</v>
      </c>
      <c r="C88" s="3" t="s">
        <v>2803</v>
      </c>
      <c r="D88" s="3" t="s">
        <v>322</v>
      </c>
      <c r="E88" s="3" t="s">
        <v>1010</v>
      </c>
      <c r="F88" s="4" t="s">
        <v>2510</v>
      </c>
      <c r="G88" s="3" t="s">
        <v>1040</v>
      </c>
      <c r="H88" s="41" t="s">
        <v>3770</v>
      </c>
      <c r="I88" s="113">
        <v>635</v>
      </c>
      <c r="J88" s="113">
        <v>571</v>
      </c>
      <c r="K88" s="113">
        <v>156</v>
      </c>
      <c r="L88" s="113">
        <v>10</v>
      </c>
      <c r="M88" s="113">
        <v>94</v>
      </c>
      <c r="N88" s="113">
        <v>62</v>
      </c>
      <c r="O88" s="113">
        <v>56</v>
      </c>
      <c r="P88" s="113">
        <v>116</v>
      </c>
      <c r="Q88" s="113">
        <v>15</v>
      </c>
      <c r="R88" s="6">
        <v>0.27320490367775829</v>
      </c>
      <c r="S88" s="14">
        <v>97.81477627471385</v>
      </c>
      <c r="T88" s="14">
        <v>26.041666666666668</v>
      </c>
      <c r="U88" s="14">
        <v>62</v>
      </c>
      <c r="V88" s="14">
        <v>39.787798408488065</v>
      </c>
      <c r="W88" s="84">
        <v>7.4259568416495325</v>
      </c>
      <c r="X88" s="14">
        <v>233.07019819151813</v>
      </c>
      <c r="Y88" s="14">
        <v>0</v>
      </c>
      <c r="Z88" s="14">
        <v>0</v>
      </c>
      <c r="AA88" s="14">
        <v>0</v>
      </c>
      <c r="AB88" s="14">
        <v>0</v>
      </c>
      <c r="AC88" s="14">
        <v>233.07019819151813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13" t="s">
        <v>7128</v>
      </c>
      <c r="AK88" s="113" t="s">
        <v>7128</v>
      </c>
      <c r="AL88" s="113" t="s">
        <v>7128</v>
      </c>
      <c r="AM88" s="113" t="s">
        <v>7128</v>
      </c>
      <c r="AN88" s="113">
        <v>12</v>
      </c>
      <c r="AO88" s="113" t="s">
        <v>7128</v>
      </c>
      <c r="AP88" s="113" t="s">
        <v>7128</v>
      </c>
      <c r="AQ88" s="113" t="s">
        <v>7128</v>
      </c>
      <c r="AR88" s="113" t="s">
        <v>7128</v>
      </c>
      <c r="AS88" s="113" t="s">
        <v>7128</v>
      </c>
      <c r="AT88" s="113" t="s">
        <v>7128</v>
      </c>
      <c r="AU88" s="149" t="s">
        <v>7128</v>
      </c>
      <c r="AV88" s="14">
        <v>144.9549001855919</v>
      </c>
      <c r="AW88" s="14">
        <v>88.115298005926235</v>
      </c>
      <c r="AX88" s="17">
        <v>87</v>
      </c>
      <c r="AY88" s="15">
        <v>88.115298005926235</v>
      </c>
      <c r="AZ88" s="15">
        <v>1.4102366887435949</v>
      </c>
      <c r="BA88" s="15">
        <v>86.70506131718264</v>
      </c>
      <c r="BB88" s="63">
        <v>13.195297478062294</v>
      </c>
      <c r="BC88" s="26"/>
      <c r="BD88" s="15">
        <v>88.115298005926235</v>
      </c>
      <c r="BE88" s="26">
        <v>13.182476714919835</v>
      </c>
      <c r="BF88" s="26" t="s">
        <v>7215</v>
      </c>
      <c r="BG88" s="84"/>
    </row>
    <row r="89" spans="1:59" x14ac:dyDescent="0.25">
      <c r="A89" s="79" t="s">
        <v>1623</v>
      </c>
      <c r="B89" s="2" t="s">
        <v>2744</v>
      </c>
      <c r="C89" s="3" t="s">
        <v>2745</v>
      </c>
      <c r="D89" s="3" t="s">
        <v>383</v>
      </c>
      <c r="E89" s="3" t="s">
        <v>1099</v>
      </c>
      <c r="F89" s="4" t="s">
        <v>3755</v>
      </c>
      <c r="G89" s="3" t="s">
        <v>657</v>
      </c>
      <c r="H89" s="41" t="s">
        <v>3926</v>
      </c>
      <c r="I89" s="113">
        <v>682</v>
      </c>
      <c r="J89" s="113">
        <v>609</v>
      </c>
      <c r="K89" s="113">
        <v>189</v>
      </c>
      <c r="L89" s="113">
        <v>8</v>
      </c>
      <c r="M89" s="113">
        <v>95</v>
      </c>
      <c r="N89" s="113">
        <v>64</v>
      </c>
      <c r="O89" s="113">
        <v>59</v>
      </c>
      <c r="P89" s="113">
        <v>90</v>
      </c>
      <c r="Q89" s="113">
        <v>6</v>
      </c>
      <c r="R89" s="6">
        <v>0.31034482758620691</v>
      </c>
      <c r="S89" s="14">
        <v>98.855359001040583</v>
      </c>
      <c r="T89" s="14">
        <v>20.833333333333332</v>
      </c>
      <c r="U89" s="14">
        <v>64</v>
      </c>
      <c r="V89" s="14">
        <v>15.915119363395226</v>
      </c>
      <c r="W89" s="84">
        <v>42.528523541532046</v>
      </c>
      <c r="X89" s="14">
        <v>242.1323352393012</v>
      </c>
      <c r="Y89" s="14">
        <v>0</v>
      </c>
      <c r="Z89" s="14">
        <v>0</v>
      </c>
      <c r="AA89" s="14">
        <v>242.1323352393012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13" t="s">
        <v>7128</v>
      </c>
      <c r="AK89" s="113" t="s">
        <v>7128</v>
      </c>
      <c r="AL89" s="113">
        <v>10</v>
      </c>
      <c r="AM89" s="113" t="s">
        <v>7128</v>
      </c>
      <c r="AN89" s="113" t="s">
        <v>7128</v>
      </c>
      <c r="AO89" s="113" t="s">
        <v>7128</v>
      </c>
      <c r="AP89" s="113" t="s">
        <v>7128</v>
      </c>
      <c r="AQ89" s="113" t="s">
        <v>7128</v>
      </c>
      <c r="AR89" s="113" t="s">
        <v>7128</v>
      </c>
      <c r="AS89" s="113" t="s">
        <v>7128</v>
      </c>
      <c r="AT89" s="113" t="s">
        <v>7128</v>
      </c>
      <c r="AU89" s="149" t="s">
        <v>7128</v>
      </c>
      <c r="AV89" s="14">
        <v>157.46821407201281</v>
      </c>
      <c r="AW89" s="14">
        <v>84.664121167288386</v>
      </c>
      <c r="AX89" s="17">
        <v>88</v>
      </c>
      <c r="AY89" s="15">
        <v>84.664121167288386</v>
      </c>
      <c r="AZ89" s="15">
        <v>1.4102366887435949</v>
      </c>
      <c r="BA89" s="15">
        <v>83.253884478544791</v>
      </c>
      <c r="BB89" s="63">
        <v>12.709880276837774</v>
      </c>
      <c r="BC89" s="26"/>
      <c r="BD89" s="15">
        <v>84.664121167288386</v>
      </c>
      <c r="BE89" s="26">
        <v>12.705330493693317</v>
      </c>
      <c r="BF89" s="26" t="s">
        <v>7216</v>
      </c>
      <c r="BG89" s="84"/>
    </row>
    <row r="90" spans="1:59" ht="15" customHeight="1" x14ac:dyDescent="0.25">
      <c r="A90" s="79" t="s">
        <v>1971</v>
      </c>
      <c r="B90" s="2" t="s">
        <v>2630</v>
      </c>
      <c r="C90" s="3" t="s">
        <v>2631</v>
      </c>
      <c r="D90" s="3" t="s">
        <v>601</v>
      </c>
      <c r="E90" s="3" t="s">
        <v>1020</v>
      </c>
      <c r="F90" s="4" t="s">
        <v>2510</v>
      </c>
      <c r="G90" s="3" t="s">
        <v>1015</v>
      </c>
      <c r="H90" s="41" t="s">
        <v>4341</v>
      </c>
      <c r="I90" s="113">
        <v>667</v>
      </c>
      <c r="J90" s="113">
        <v>571</v>
      </c>
      <c r="K90" s="113">
        <v>148</v>
      </c>
      <c r="L90" s="113">
        <v>23</v>
      </c>
      <c r="M90" s="113">
        <v>90</v>
      </c>
      <c r="N90" s="113">
        <v>79</v>
      </c>
      <c r="O90" s="113">
        <v>88</v>
      </c>
      <c r="P90" s="113">
        <v>94</v>
      </c>
      <c r="Q90" s="113">
        <v>5</v>
      </c>
      <c r="R90" s="6">
        <v>0.25919439579684761</v>
      </c>
      <c r="S90" s="14">
        <v>93.652445369406877</v>
      </c>
      <c r="T90" s="14">
        <v>59.895833333333329</v>
      </c>
      <c r="U90" s="14">
        <v>79</v>
      </c>
      <c r="V90" s="14">
        <v>13.262599469496021</v>
      </c>
      <c r="W90" s="84">
        <v>-4.9403326531872862</v>
      </c>
      <c r="X90" s="44">
        <v>240.87054551904896</v>
      </c>
      <c r="Y90" s="44">
        <v>0</v>
      </c>
      <c r="Z90" s="44">
        <v>240.87054551904896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145" t="s">
        <v>7128</v>
      </c>
      <c r="AK90" s="113">
        <v>14</v>
      </c>
      <c r="AL90" s="113" t="s">
        <v>7128</v>
      </c>
      <c r="AM90" s="113" t="s">
        <v>7128</v>
      </c>
      <c r="AN90" s="113" t="s">
        <v>7128</v>
      </c>
      <c r="AO90" s="113" t="s">
        <v>7128</v>
      </c>
      <c r="AP90" s="113" t="s">
        <v>7128</v>
      </c>
      <c r="AQ90" s="113" t="s">
        <v>7128</v>
      </c>
      <c r="AR90" s="113" t="s">
        <v>7128</v>
      </c>
      <c r="AS90" s="113" t="s">
        <v>7128</v>
      </c>
      <c r="AT90" s="113" t="s">
        <v>7128</v>
      </c>
      <c r="AU90" s="149" t="s">
        <v>7128</v>
      </c>
      <c r="AV90" s="14">
        <v>157.52538612333203</v>
      </c>
      <c r="AW90" s="14">
        <v>83.345159395716934</v>
      </c>
      <c r="AX90" s="17">
        <v>89</v>
      </c>
      <c r="AY90" s="15">
        <v>83.345159395716934</v>
      </c>
      <c r="AZ90" s="15">
        <v>1.4102366887435949</v>
      </c>
      <c r="BA90" s="15">
        <v>81.934922706973339</v>
      </c>
      <c r="BB90" s="63">
        <v>12.524364795709589</v>
      </c>
      <c r="BC90" s="26"/>
      <c r="BD90" s="15">
        <v>83.345159395716934</v>
      </c>
      <c r="BE90" s="26">
        <v>12.522975994149345</v>
      </c>
      <c r="BF90" s="26" t="s">
        <v>7217</v>
      </c>
      <c r="BG90" s="84"/>
    </row>
    <row r="91" spans="1:59" x14ac:dyDescent="0.25">
      <c r="A91" s="79" t="s">
        <v>6268</v>
      </c>
      <c r="B91" s="2" t="s">
        <v>6270</v>
      </c>
      <c r="C91" s="3" t="s">
        <v>6269</v>
      </c>
      <c r="D91" s="3" t="s">
        <v>5745</v>
      </c>
      <c r="E91" s="3" t="s">
        <v>1001</v>
      </c>
      <c r="F91" s="4" t="s">
        <v>2510</v>
      </c>
      <c r="G91" s="3" t="s">
        <v>656</v>
      </c>
      <c r="H91" s="41" t="s">
        <v>5746</v>
      </c>
      <c r="I91" s="113">
        <v>564</v>
      </c>
      <c r="J91" s="113">
        <v>529</v>
      </c>
      <c r="K91" s="113">
        <v>158</v>
      </c>
      <c r="L91" s="113">
        <v>18</v>
      </c>
      <c r="M91" s="113">
        <v>69</v>
      </c>
      <c r="N91" s="113">
        <v>75</v>
      </c>
      <c r="O91" s="113">
        <v>22</v>
      </c>
      <c r="P91" s="113">
        <v>62</v>
      </c>
      <c r="Q91" s="113">
        <v>3</v>
      </c>
      <c r="R91" s="6">
        <v>0.29867674858223064</v>
      </c>
      <c r="S91" s="14">
        <v>71.800208116545264</v>
      </c>
      <c r="T91" s="14">
        <v>46.875</v>
      </c>
      <c r="U91" s="14">
        <v>75</v>
      </c>
      <c r="V91" s="14">
        <v>7.9575596816976129</v>
      </c>
      <c r="W91" s="84">
        <v>28.01567310383415</v>
      </c>
      <c r="X91" s="14">
        <v>229.64844090207703</v>
      </c>
      <c r="Y91" s="14">
        <v>0</v>
      </c>
      <c r="Z91" s="14">
        <v>0</v>
      </c>
      <c r="AA91" s="14">
        <v>0</v>
      </c>
      <c r="AB91" s="14">
        <v>229.64844090207703</v>
      </c>
      <c r="AC91" s="14">
        <v>0</v>
      </c>
      <c r="AD91" s="14">
        <v>0</v>
      </c>
      <c r="AE91" s="14">
        <v>229.64844090207703</v>
      </c>
      <c r="AF91" s="14">
        <v>0</v>
      </c>
      <c r="AG91" s="14">
        <v>0</v>
      </c>
      <c r="AH91" s="14">
        <v>0</v>
      </c>
      <c r="AI91" s="14">
        <v>0</v>
      </c>
      <c r="AJ91" s="113" t="s">
        <v>7128</v>
      </c>
      <c r="AK91" s="113" t="s">
        <v>7128</v>
      </c>
      <c r="AL91" s="113" t="s">
        <v>7128</v>
      </c>
      <c r="AM91" s="113">
        <v>16</v>
      </c>
      <c r="AN91" s="113" t="s">
        <v>7128</v>
      </c>
      <c r="AO91" s="113" t="s">
        <v>7128</v>
      </c>
      <c r="AP91" s="113">
        <v>1</v>
      </c>
      <c r="AQ91" s="113" t="s">
        <v>7128</v>
      </c>
      <c r="AR91" s="113" t="s">
        <v>7128</v>
      </c>
      <c r="AS91" s="113" t="s">
        <v>7128</v>
      </c>
      <c r="AT91" s="113" t="s">
        <v>7128</v>
      </c>
      <c r="AU91" s="149" t="s">
        <v>7128</v>
      </c>
      <c r="AV91" s="14">
        <v>149.30537599349879</v>
      </c>
      <c r="AW91" s="14">
        <v>80.343064908578242</v>
      </c>
      <c r="AX91" s="17">
        <v>90</v>
      </c>
      <c r="AY91" s="15">
        <v>80.343064908578242</v>
      </c>
      <c r="AZ91" s="15">
        <v>1.4102366887435949</v>
      </c>
      <c r="BA91" s="15">
        <v>78.932828219834647</v>
      </c>
      <c r="BB91" s="63">
        <v>12.102112221618487</v>
      </c>
      <c r="BC91" s="26"/>
      <c r="BD91" s="15">
        <v>80.343064908578242</v>
      </c>
      <c r="BE91" s="26">
        <v>12.107918143660131</v>
      </c>
      <c r="BF91" s="26" t="s">
        <v>7218</v>
      </c>
      <c r="BG91" s="84"/>
    </row>
    <row r="92" spans="1:59" ht="15" customHeight="1" x14ac:dyDescent="0.25">
      <c r="A92" s="79" t="s">
        <v>2242</v>
      </c>
      <c r="B92" s="2" t="s">
        <v>3092</v>
      </c>
      <c r="C92" s="3" t="s">
        <v>2546</v>
      </c>
      <c r="D92" s="3" t="s">
        <v>950</v>
      </c>
      <c r="E92" s="3" t="s">
        <v>1122</v>
      </c>
      <c r="F92" s="4" t="s">
        <v>2510</v>
      </c>
      <c r="G92" s="3" t="s">
        <v>656</v>
      </c>
      <c r="H92" s="41" t="s">
        <v>4786</v>
      </c>
      <c r="I92" s="113">
        <v>483</v>
      </c>
      <c r="J92" s="113">
        <v>424</v>
      </c>
      <c r="K92" s="113">
        <v>112</v>
      </c>
      <c r="L92" s="113">
        <v>28</v>
      </c>
      <c r="M92" s="113">
        <v>75</v>
      </c>
      <c r="N92" s="113">
        <v>77</v>
      </c>
      <c r="O92" s="113">
        <v>54</v>
      </c>
      <c r="P92" s="113">
        <v>173</v>
      </c>
      <c r="Q92" s="113">
        <v>0</v>
      </c>
      <c r="R92" s="6">
        <v>0.26415094339622641</v>
      </c>
      <c r="S92" s="14">
        <v>78.043704474505731</v>
      </c>
      <c r="T92" s="14">
        <v>72.916666666666671</v>
      </c>
      <c r="U92" s="14">
        <v>77</v>
      </c>
      <c r="V92" s="14">
        <v>0</v>
      </c>
      <c r="W92" s="84">
        <v>8.3637109627505202E-2</v>
      </c>
      <c r="X92" s="14">
        <v>228.04400825079992</v>
      </c>
      <c r="Y92" s="14">
        <v>0</v>
      </c>
      <c r="Z92" s="14">
        <v>0</v>
      </c>
      <c r="AA92" s="14">
        <v>0</v>
      </c>
      <c r="AB92" s="14">
        <v>228.04400825079992</v>
      </c>
      <c r="AC92" s="14">
        <v>0</v>
      </c>
      <c r="AD92" s="14">
        <v>0</v>
      </c>
      <c r="AE92" s="14">
        <v>228.04400825079992</v>
      </c>
      <c r="AF92" s="14">
        <v>0</v>
      </c>
      <c r="AG92" s="14">
        <v>0</v>
      </c>
      <c r="AH92" s="14">
        <v>0</v>
      </c>
      <c r="AI92" s="14">
        <v>0</v>
      </c>
      <c r="AJ92" s="113" t="s">
        <v>7128</v>
      </c>
      <c r="AK92" s="113" t="s">
        <v>7128</v>
      </c>
      <c r="AL92" s="113" t="s">
        <v>7128</v>
      </c>
      <c r="AM92" s="113">
        <v>17</v>
      </c>
      <c r="AN92" s="113" t="s">
        <v>7128</v>
      </c>
      <c r="AO92" s="113" t="s">
        <v>7128</v>
      </c>
      <c r="AP92" s="113">
        <v>2</v>
      </c>
      <c r="AQ92" s="113" t="s">
        <v>7128</v>
      </c>
      <c r="AR92" s="113" t="s">
        <v>7128</v>
      </c>
      <c r="AS92" s="113" t="s">
        <v>7128</v>
      </c>
      <c r="AT92" s="113" t="s">
        <v>7128</v>
      </c>
      <c r="AU92" s="149" t="s">
        <v>7128</v>
      </c>
      <c r="AV92" s="14">
        <v>149.30537599349879</v>
      </c>
      <c r="AW92" s="14">
        <v>78.738632257301134</v>
      </c>
      <c r="AX92" s="17">
        <v>91</v>
      </c>
      <c r="AY92" s="15">
        <v>78.738632257301134</v>
      </c>
      <c r="AZ92" s="15">
        <v>1.4102366887435949</v>
      </c>
      <c r="BA92" s="15">
        <v>77.328395568557539</v>
      </c>
      <c r="BB92" s="63">
        <v>11.876444502011408</v>
      </c>
      <c r="BC92" s="26"/>
      <c r="BD92" s="15">
        <v>78.738632257301134</v>
      </c>
      <c r="BE92" s="26">
        <v>11.886095556014499</v>
      </c>
      <c r="BF92" s="26" t="s">
        <v>7219</v>
      </c>
      <c r="BG92" s="84"/>
    </row>
    <row r="93" spans="1:59" x14ac:dyDescent="0.25">
      <c r="A93" s="88" t="s">
        <v>6365</v>
      </c>
      <c r="B93" s="2" t="s">
        <v>6367</v>
      </c>
      <c r="C93" s="3" t="s">
        <v>6366</v>
      </c>
      <c r="D93" s="3" t="s">
        <v>5974</v>
      </c>
      <c r="E93" s="3" t="s">
        <v>1053</v>
      </c>
      <c r="F93" s="4" t="s">
        <v>2510</v>
      </c>
      <c r="G93" s="3" t="s">
        <v>1453</v>
      </c>
      <c r="H93" s="41" t="s">
        <v>5975</v>
      </c>
      <c r="I93" s="113">
        <v>586</v>
      </c>
      <c r="J93" s="113">
        <v>543</v>
      </c>
      <c r="K93" s="113">
        <v>159</v>
      </c>
      <c r="L93" s="113">
        <v>24</v>
      </c>
      <c r="M93" s="113">
        <v>65</v>
      </c>
      <c r="N93" s="113">
        <v>78</v>
      </c>
      <c r="O93" s="113">
        <v>33</v>
      </c>
      <c r="P93" s="113">
        <v>139</v>
      </c>
      <c r="Q93" s="113">
        <v>1</v>
      </c>
      <c r="R93" s="6">
        <v>0.29281767955801102</v>
      </c>
      <c r="S93" s="14">
        <v>67.63787721123829</v>
      </c>
      <c r="T93" s="14">
        <v>62.5</v>
      </c>
      <c r="U93" s="14">
        <v>78</v>
      </c>
      <c r="V93" s="14">
        <v>2.6525198938992043</v>
      </c>
      <c r="W93" s="84">
        <v>23.711980136561134</v>
      </c>
      <c r="X93" s="14">
        <v>234.50237724169861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234.50237724169861</v>
      </c>
      <c r="AI93" s="14">
        <v>0</v>
      </c>
      <c r="AJ93" s="113" t="s">
        <v>7128</v>
      </c>
      <c r="AK93" s="113" t="s">
        <v>7128</v>
      </c>
      <c r="AL93" s="113" t="s">
        <v>7128</v>
      </c>
      <c r="AM93" s="113" t="s">
        <v>7128</v>
      </c>
      <c r="AN93" s="113" t="s">
        <v>7128</v>
      </c>
      <c r="AO93" s="113" t="s">
        <v>7128</v>
      </c>
      <c r="AP93" s="113" t="s">
        <v>7128</v>
      </c>
      <c r="AQ93" s="113" t="s">
        <v>7128</v>
      </c>
      <c r="AR93" s="113" t="s">
        <v>7128</v>
      </c>
      <c r="AS93" s="113">
        <v>1</v>
      </c>
      <c r="AT93" s="113" t="s">
        <v>7128</v>
      </c>
      <c r="AU93" s="149" t="s">
        <v>7128</v>
      </c>
      <c r="AV93" s="14">
        <v>157.52538612333203</v>
      </c>
      <c r="AW93" s="14">
        <v>76.976991118366584</v>
      </c>
      <c r="AX93" s="17">
        <v>92</v>
      </c>
      <c r="AY93" s="15">
        <v>76.976991118366584</v>
      </c>
      <c r="AZ93" s="15">
        <v>1.4102366887435949</v>
      </c>
      <c r="BA93" s="15">
        <v>75.566754429622989</v>
      </c>
      <c r="BB93" s="63">
        <v>11.628664990498143</v>
      </c>
      <c r="BC93" s="26"/>
      <c r="BD93" s="15">
        <v>76.976991118366584</v>
      </c>
      <c r="BE93" s="26">
        <v>11.64253793729463</v>
      </c>
      <c r="BF93" s="26" t="s">
        <v>7220</v>
      </c>
      <c r="BG93" s="84"/>
    </row>
    <row r="94" spans="1:59" ht="15" customHeight="1" x14ac:dyDescent="0.25">
      <c r="A94" s="110" t="s">
        <v>1203</v>
      </c>
      <c r="B94" s="2" t="s">
        <v>2825</v>
      </c>
      <c r="C94" s="3" t="s">
        <v>3123</v>
      </c>
      <c r="D94" s="3" t="s">
        <v>380</v>
      </c>
      <c r="E94" s="3" t="s">
        <v>1053</v>
      </c>
      <c r="F94" s="4" t="s">
        <v>2510</v>
      </c>
      <c r="G94" s="3" t="s">
        <v>1035</v>
      </c>
      <c r="H94" s="41" t="s">
        <v>4791</v>
      </c>
      <c r="I94" s="113">
        <v>365</v>
      </c>
      <c r="J94" s="113">
        <v>341</v>
      </c>
      <c r="K94" s="113">
        <v>96</v>
      </c>
      <c r="L94" s="113">
        <v>20</v>
      </c>
      <c r="M94" s="113">
        <v>44</v>
      </c>
      <c r="N94" s="113">
        <v>53</v>
      </c>
      <c r="O94" s="113">
        <v>22</v>
      </c>
      <c r="P94" s="113">
        <v>97</v>
      </c>
      <c r="Q94" s="113">
        <v>0</v>
      </c>
      <c r="R94" s="106">
        <v>0.28152492668621704</v>
      </c>
      <c r="S94" s="107">
        <v>45.785639958376692</v>
      </c>
      <c r="T94" s="107">
        <v>52.083333333333336</v>
      </c>
      <c r="U94" s="107">
        <v>53</v>
      </c>
      <c r="V94" s="107">
        <v>0</v>
      </c>
      <c r="W94" s="84">
        <v>9.923030244961426</v>
      </c>
      <c r="X94" s="108">
        <v>160.79200353667147</v>
      </c>
      <c r="Y94" s="108">
        <v>160.79200353667147</v>
      </c>
      <c r="Z94" s="108">
        <v>0</v>
      </c>
      <c r="AA94" s="108">
        <v>0</v>
      </c>
      <c r="AB94" s="108">
        <v>0</v>
      </c>
      <c r="AC94" s="108">
        <v>0</v>
      </c>
      <c r="AD94" s="108">
        <v>0</v>
      </c>
      <c r="AE94" s="108">
        <v>0</v>
      </c>
      <c r="AF94" s="108">
        <v>0</v>
      </c>
      <c r="AG94" s="108">
        <v>0</v>
      </c>
      <c r="AH94" s="108">
        <v>0</v>
      </c>
      <c r="AI94" s="108">
        <v>0</v>
      </c>
      <c r="AJ94" s="126">
        <v>8</v>
      </c>
      <c r="AK94" s="113" t="s">
        <v>7128</v>
      </c>
      <c r="AL94" s="113" t="s">
        <v>7128</v>
      </c>
      <c r="AM94" s="113" t="s">
        <v>7128</v>
      </c>
      <c r="AN94" s="113" t="s">
        <v>7128</v>
      </c>
      <c r="AO94" s="113" t="s">
        <v>7128</v>
      </c>
      <c r="AP94" s="113" t="s">
        <v>7128</v>
      </c>
      <c r="AQ94" s="113" t="s">
        <v>7128</v>
      </c>
      <c r="AR94" s="113" t="s">
        <v>7128</v>
      </c>
      <c r="AS94" s="113" t="s">
        <v>7128</v>
      </c>
      <c r="AT94" s="113" t="s">
        <v>7128</v>
      </c>
      <c r="AU94" s="149" t="s">
        <v>7128</v>
      </c>
      <c r="AV94" s="107">
        <v>84.000840393280313</v>
      </c>
      <c r="AW94" s="14">
        <v>76.791163143391159</v>
      </c>
      <c r="AX94" s="17">
        <v>93</v>
      </c>
      <c r="AY94" s="107">
        <v>76.791163143391159</v>
      </c>
      <c r="AZ94" s="107">
        <v>1.4102366887435949</v>
      </c>
      <c r="BA94" s="107">
        <v>75.380926454647565</v>
      </c>
      <c r="BB94" s="109">
        <v>11.602527791583295</v>
      </c>
      <c r="BC94" s="107"/>
      <c r="BD94" s="107">
        <v>76.791163143391159</v>
      </c>
      <c r="BE94" s="107">
        <v>11.616846087759416</v>
      </c>
      <c r="BF94" s="107" t="s">
        <v>7221</v>
      </c>
      <c r="BG94" s="84"/>
    </row>
    <row r="95" spans="1:59" ht="15" customHeight="1" x14ac:dyDescent="0.25">
      <c r="A95" s="79" t="s">
        <v>2286</v>
      </c>
      <c r="B95" s="2" t="s">
        <v>3137</v>
      </c>
      <c r="C95" s="3" t="s">
        <v>3138</v>
      </c>
      <c r="D95" s="3" t="s">
        <v>941</v>
      </c>
      <c r="E95" s="3" t="s">
        <v>1122</v>
      </c>
      <c r="F95" s="4" t="s">
        <v>2510</v>
      </c>
      <c r="G95" s="3" t="s">
        <v>1004</v>
      </c>
      <c r="H95" s="41" t="s">
        <v>3955</v>
      </c>
      <c r="I95" s="113">
        <v>511</v>
      </c>
      <c r="J95" s="113">
        <v>462</v>
      </c>
      <c r="K95" s="113">
        <v>117</v>
      </c>
      <c r="L95" s="113">
        <v>16</v>
      </c>
      <c r="M95" s="113">
        <v>69</v>
      </c>
      <c r="N95" s="113">
        <v>51</v>
      </c>
      <c r="O95" s="113">
        <v>38</v>
      </c>
      <c r="P95" s="113">
        <v>150</v>
      </c>
      <c r="Q95" s="113">
        <v>29</v>
      </c>
      <c r="R95" s="42">
        <v>0.25324675324675322</v>
      </c>
      <c r="S95" s="43">
        <v>71.800208116545264</v>
      </c>
      <c r="T95" s="43">
        <v>41.666666666666664</v>
      </c>
      <c r="U95" s="43">
        <v>51</v>
      </c>
      <c r="V95" s="43">
        <v>76.92307692307692</v>
      </c>
      <c r="W95" s="84">
        <v>-7.9939099998433463</v>
      </c>
      <c r="X95" s="44">
        <v>233.39604170644552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233.39604170644552</v>
      </c>
      <c r="AE95" s="44">
        <v>0</v>
      </c>
      <c r="AF95" s="44">
        <v>0</v>
      </c>
      <c r="AG95" s="44">
        <v>0</v>
      </c>
      <c r="AH95" s="44">
        <v>0</v>
      </c>
      <c r="AI95" s="44">
        <v>0</v>
      </c>
      <c r="AJ95" s="145" t="s">
        <v>7128</v>
      </c>
      <c r="AK95" s="113" t="s">
        <v>7128</v>
      </c>
      <c r="AL95" s="113" t="s">
        <v>7128</v>
      </c>
      <c r="AM95" s="113" t="s">
        <v>7128</v>
      </c>
      <c r="AN95" s="113" t="s">
        <v>7128</v>
      </c>
      <c r="AO95" s="113">
        <v>32</v>
      </c>
      <c r="AP95" s="113" t="s">
        <v>7128</v>
      </c>
      <c r="AQ95" s="113" t="s">
        <v>7128</v>
      </c>
      <c r="AR95" s="113" t="s">
        <v>7128</v>
      </c>
      <c r="AS95" s="113" t="s">
        <v>7128</v>
      </c>
      <c r="AT95" s="113" t="s">
        <v>7128</v>
      </c>
      <c r="AU95" s="149" t="s">
        <v>7128</v>
      </c>
      <c r="AV95" s="43">
        <v>157.41716867537716</v>
      </c>
      <c r="AW95" s="14">
        <v>75.97887303106836</v>
      </c>
      <c r="AX95" s="17">
        <v>94</v>
      </c>
      <c r="AY95" s="43">
        <v>75.97887303106836</v>
      </c>
      <c r="AZ95" s="43">
        <v>1.4102366887435949</v>
      </c>
      <c r="BA95" s="43">
        <v>74.568636342324766</v>
      </c>
      <c r="BB95" s="65">
        <v>11.488277026890023</v>
      </c>
      <c r="BC95" s="43"/>
      <c r="BD95" s="43">
        <v>75.97887303106836</v>
      </c>
      <c r="BE95" s="43">
        <v>11.504542031561744</v>
      </c>
      <c r="BF95" s="43" t="s">
        <v>7222</v>
      </c>
      <c r="BG95" s="84"/>
    </row>
    <row r="96" spans="1:59" ht="15" customHeight="1" x14ac:dyDescent="0.25">
      <c r="A96" s="88" t="s">
        <v>5612</v>
      </c>
      <c r="B96" s="2" t="s">
        <v>3380</v>
      </c>
      <c r="C96" s="3" t="s">
        <v>2612</v>
      </c>
      <c r="D96" s="3" t="s">
        <v>161</v>
      </c>
      <c r="E96" s="3" t="s">
        <v>1030</v>
      </c>
      <c r="F96" s="4" t="s">
        <v>3755</v>
      </c>
      <c r="G96" s="3" t="s">
        <v>1015</v>
      </c>
      <c r="H96" s="41" t="s">
        <v>5828</v>
      </c>
      <c r="I96" s="113">
        <v>620</v>
      </c>
      <c r="J96" s="113">
        <v>549</v>
      </c>
      <c r="K96" s="113">
        <v>140</v>
      </c>
      <c r="L96" s="113">
        <v>26</v>
      </c>
      <c r="M96" s="113">
        <v>75</v>
      </c>
      <c r="N96" s="113">
        <v>90</v>
      </c>
      <c r="O96" s="113">
        <v>66</v>
      </c>
      <c r="P96" s="113">
        <v>117</v>
      </c>
      <c r="Q96" s="113">
        <v>2</v>
      </c>
      <c r="R96" s="46">
        <v>0.25500910746812389</v>
      </c>
      <c r="S96" s="47">
        <v>78.043704474505731</v>
      </c>
      <c r="T96" s="47">
        <v>67.708333333333329</v>
      </c>
      <c r="U96" s="47">
        <v>90</v>
      </c>
      <c r="V96" s="47">
        <v>5.3050397877984086</v>
      </c>
      <c r="W96" s="84">
        <v>-8.2519304121317667</v>
      </c>
      <c r="X96" s="48">
        <v>232.80514718350571</v>
      </c>
      <c r="Y96" s="48">
        <v>0</v>
      </c>
      <c r="Z96" s="48">
        <v>232.80514718350571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146" t="s">
        <v>7128</v>
      </c>
      <c r="AK96" s="113">
        <v>15</v>
      </c>
      <c r="AL96" s="113" t="s">
        <v>7128</v>
      </c>
      <c r="AM96" s="113" t="s">
        <v>7128</v>
      </c>
      <c r="AN96" s="113" t="s">
        <v>7128</v>
      </c>
      <c r="AO96" s="113" t="s">
        <v>7128</v>
      </c>
      <c r="AP96" s="113" t="s">
        <v>7128</v>
      </c>
      <c r="AQ96" s="113" t="s">
        <v>7128</v>
      </c>
      <c r="AR96" s="113" t="s">
        <v>7128</v>
      </c>
      <c r="AS96" s="113" t="s">
        <v>7128</v>
      </c>
      <c r="AT96" s="113" t="s">
        <v>7128</v>
      </c>
      <c r="AU96" s="149" t="s">
        <v>7128</v>
      </c>
      <c r="AV96" s="48">
        <v>157.52538612333203</v>
      </c>
      <c r="AW96" s="14">
        <v>75.279761060173684</v>
      </c>
      <c r="AX96" s="17">
        <v>95</v>
      </c>
      <c r="AY96" s="47">
        <v>75.279761060173684</v>
      </c>
      <c r="AZ96" s="47">
        <v>1.4102366887435949</v>
      </c>
      <c r="BA96" s="47">
        <v>73.869524371430089</v>
      </c>
      <c r="BB96" s="62">
        <v>11.389945068801143</v>
      </c>
      <c r="BC96" s="47"/>
      <c r="BD96" s="47">
        <v>75.279761060173684</v>
      </c>
      <c r="BE96" s="47">
        <v>11.407885542855626</v>
      </c>
      <c r="BF96" s="26" t="s">
        <v>7223</v>
      </c>
      <c r="BG96" s="84"/>
    </row>
    <row r="97" spans="1:59" ht="15" customHeight="1" x14ac:dyDescent="0.25">
      <c r="A97" s="79" t="s">
        <v>1990</v>
      </c>
      <c r="B97" s="2" t="s">
        <v>2576</v>
      </c>
      <c r="C97" s="3" t="s">
        <v>2577</v>
      </c>
      <c r="D97" s="3" t="s">
        <v>432</v>
      </c>
      <c r="E97" s="3" t="s">
        <v>1012</v>
      </c>
      <c r="F97" s="4" t="s">
        <v>2510</v>
      </c>
      <c r="G97" s="3" t="s">
        <v>656</v>
      </c>
      <c r="H97" s="41" t="s">
        <v>4097</v>
      </c>
      <c r="I97" s="113">
        <v>650</v>
      </c>
      <c r="J97" s="113">
        <v>578</v>
      </c>
      <c r="K97" s="113">
        <v>144</v>
      </c>
      <c r="L97" s="113">
        <v>27</v>
      </c>
      <c r="M97" s="113">
        <v>72</v>
      </c>
      <c r="N97" s="113">
        <v>88</v>
      </c>
      <c r="O97" s="113">
        <v>58</v>
      </c>
      <c r="P97" s="113">
        <v>110</v>
      </c>
      <c r="Q97" s="113">
        <v>2</v>
      </c>
      <c r="R97" s="6">
        <v>0.2491349480968858</v>
      </c>
      <c r="S97" s="14">
        <v>74.92195629552549</v>
      </c>
      <c r="T97" s="14">
        <v>70.3125</v>
      </c>
      <c r="U97" s="14">
        <v>88</v>
      </c>
      <c r="V97" s="14">
        <v>5.3050397877984086</v>
      </c>
      <c r="W97" s="84">
        <v>-13.998919002393571</v>
      </c>
      <c r="X97" s="14">
        <v>224.54057708093035</v>
      </c>
      <c r="Y97" s="14">
        <v>0</v>
      </c>
      <c r="Z97" s="14">
        <v>0</v>
      </c>
      <c r="AA97" s="14">
        <v>0</v>
      </c>
      <c r="AB97" s="14">
        <v>224.54057708093035</v>
      </c>
      <c r="AC97" s="14">
        <v>0</v>
      </c>
      <c r="AD97" s="14">
        <v>0</v>
      </c>
      <c r="AE97" s="14">
        <v>224.54057708093035</v>
      </c>
      <c r="AF97" s="14">
        <v>0</v>
      </c>
      <c r="AG97" s="14">
        <v>0</v>
      </c>
      <c r="AH97" s="14">
        <v>0</v>
      </c>
      <c r="AI97" s="14">
        <v>0</v>
      </c>
      <c r="AJ97" s="113" t="s">
        <v>7128</v>
      </c>
      <c r="AK97" s="113" t="s">
        <v>7128</v>
      </c>
      <c r="AL97" s="113" t="s">
        <v>7128</v>
      </c>
      <c r="AM97" s="113">
        <v>18</v>
      </c>
      <c r="AN97" s="113" t="s">
        <v>7128</v>
      </c>
      <c r="AO97" s="113" t="s">
        <v>7128</v>
      </c>
      <c r="AP97" s="113">
        <v>3</v>
      </c>
      <c r="AQ97" s="113" t="s">
        <v>7128</v>
      </c>
      <c r="AR97" s="113" t="s">
        <v>7128</v>
      </c>
      <c r="AS97" s="113" t="s">
        <v>7128</v>
      </c>
      <c r="AT97" s="113" t="s">
        <v>7128</v>
      </c>
      <c r="AU97" s="149" t="s">
        <v>7128</v>
      </c>
      <c r="AV97" s="14">
        <v>149.30537599349879</v>
      </c>
      <c r="AW97" s="14">
        <v>75.235201087431562</v>
      </c>
      <c r="AX97" s="17">
        <v>96</v>
      </c>
      <c r="AY97" s="15">
        <v>75.235201087431562</v>
      </c>
      <c r="AZ97" s="15">
        <v>1.4102366887435949</v>
      </c>
      <c r="BA97" s="15">
        <v>73.824964398687968</v>
      </c>
      <c r="BB97" s="63">
        <v>11.383677590121708</v>
      </c>
      <c r="BC97" s="26"/>
      <c r="BD97" s="15">
        <v>75.235201087431562</v>
      </c>
      <c r="BE97" s="26">
        <v>11.401724855181259</v>
      </c>
      <c r="BF97" s="26" t="s">
        <v>7224</v>
      </c>
      <c r="BG97" s="84"/>
    </row>
    <row r="98" spans="1:59" ht="15" customHeight="1" x14ac:dyDescent="0.25">
      <c r="A98" s="79" t="s">
        <v>1170</v>
      </c>
      <c r="B98" s="2" t="s">
        <v>2545</v>
      </c>
      <c r="C98" s="3" t="s">
        <v>2610</v>
      </c>
      <c r="D98" s="3" t="s">
        <v>581</v>
      </c>
      <c r="E98" s="3" t="s">
        <v>1063</v>
      </c>
      <c r="F98" s="4" t="s">
        <v>2510</v>
      </c>
      <c r="G98" s="3" t="s">
        <v>1004</v>
      </c>
      <c r="H98" s="41" t="s">
        <v>4270</v>
      </c>
      <c r="I98" s="113">
        <v>666</v>
      </c>
      <c r="J98" s="113">
        <v>620</v>
      </c>
      <c r="K98" s="113">
        <v>177</v>
      </c>
      <c r="L98" s="113">
        <v>17</v>
      </c>
      <c r="M98" s="113">
        <v>78</v>
      </c>
      <c r="N98" s="113">
        <v>85</v>
      </c>
      <c r="O98" s="113">
        <v>36</v>
      </c>
      <c r="P98" s="113">
        <v>74</v>
      </c>
      <c r="Q98" s="113">
        <v>1</v>
      </c>
      <c r="R98" s="6">
        <v>0.28548387096774192</v>
      </c>
      <c r="S98" s="14">
        <v>81.165452653485957</v>
      </c>
      <c r="T98" s="14">
        <v>44.270833333333336</v>
      </c>
      <c r="U98" s="14">
        <v>85</v>
      </c>
      <c r="V98" s="14">
        <v>2.6525198938992043</v>
      </c>
      <c r="W98" s="84">
        <v>19.530806196551811</v>
      </c>
      <c r="X98" s="14">
        <v>232.61961207727032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232.61961207727032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13" t="s">
        <v>7128</v>
      </c>
      <c r="AK98" s="113" t="s">
        <v>7128</v>
      </c>
      <c r="AL98" s="113" t="s">
        <v>7128</v>
      </c>
      <c r="AM98" s="113" t="s">
        <v>7128</v>
      </c>
      <c r="AN98" s="113" t="s">
        <v>7128</v>
      </c>
      <c r="AO98" s="113">
        <v>33</v>
      </c>
      <c r="AP98" s="113" t="s">
        <v>7128</v>
      </c>
      <c r="AQ98" s="113" t="s">
        <v>7128</v>
      </c>
      <c r="AR98" s="113" t="s">
        <v>7128</v>
      </c>
      <c r="AS98" s="113" t="s">
        <v>7128</v>
      </c>
      <c r="AT98" s="113" t="s">
        <v>7128</v>
      </c>
      <c r="AU98" s="149" t="s">
        <v>7128</v>
      </c>
      <c r="AV98" s="14">
        <v>157.41716867537716</v>
      </c>
      <c r="AW98" s="14">
        <v>75.202443401893163</v>
      </c>
      <c r="AX98" s="17">
        <v>97</v>
      </c>
      <c r="AY98" s="15">
        <v>75.202443401893163</v>
      </c>
      <c r="AZ98" s="15">
        <v>1.4102366887435949</v>
      </c>
      <c r="BA98" s="15">
        <v>73.792206713149568</v>
      </c>
      <c r="BB98" s="63">
        <v>11.37907013452725</v>
      </c>
      <c r="BC98" s="26"/>
      <c r="BD98" s="15">
        <v>75.202443401893163</v>
      </c>
      <c r="BE98" s="26">
        <v>11.397195905607946</v>
      </c>
      <c r="BF98" s="26" t="s">
        <v>7225</v>
      </c>
      <c r="BG98" s="84"/>
    </row>
    <row r="99" spans="1:59" ht="15" customHeight="1" x14ac:dyDescent="0.25">
      <c r="A99" s="79" t="s">
        <v>1644</v>
      </c>
      <c r="B99" s="2" t="s">
        <v>2568</v>
      </c>
      <c r="C99" s="3" t="s">
        <v>2569</v>
      </c>
      <c r="D99" s="3" t="s">
        <v>620</v>
      </c>
      <c r="E99" s="3" t="s">
        <v>1046</v>
      </c>
      <c r="F99" s="4" t="s">
        <v>2510</v>
      </c>
      <c r="G99" s="3" t="s">
        <v>656</v>
      </c>
      <c r="H99" s="41" t="s">
        <v>3780</v>
      </c>
      <c r="I99" s="113">
        <v>677</v>
      </c>
      <c r="J99" s="113">
        <v>613</v>
      </c>
      <c r="K99" s="113">
        <v>160</v>
      </c>
      <c r="L99" s="113">
        <v>20</v>
      </c>
      <c r="M99" s="113">
        <v>71</v>
      </c>
      <c r="N99" s="113">
        <v>86</v>
      </c>
      <c r="O99" s="113">
        <v>46</v>
      </c>
      <c r="P99" s="113">
        <v>109</v>
      </c>
      <c r="Q99" s="113">
        <v>6</v>
      </c>
      <c r="R99" s="6">
        <v>0.26101141924959215</v>
      </c>
      <c r="S99" s="14">
        <v>73.881373569198757</v>
      </c>
      <c r="T99" s="14">
        <v>52.083333333333336</v>
      </c>
      <c r="U99" s="14">
        <v>86</v>
      </c>
      <c r="V99" s="14">
        <v>15.915119363395226</v>
      </c>
      <c r="W99" s="84">
        <v>-3.7037037037039124</v>
      </c>
      <c r="X99" s="14">
        <v>224.17612256222341</v>
      </c>
      <c r="Y99" s="14">
        <v>0</v>
      </c>
      <c r="Z99" s="14">
        <v>0</v>
      </c>
      <c r="AA99" s="14">
        <v>0</v>
      </c>
      <c r="AB99" s="14">
        <v>224.17612256222341</v>
      </c>
      <c r="AC99" s="14">
        <v>0</v>
      </c>
      <c r="AD99" s="14">
        <v>0</v>
      </c>
      <c r="AE99" s="14">
        <v>224.17612256222341</v>
      </c>
      <c r="AF99" s="14">
        <v>0</v>
      </c>
      <c r="AG99" s="14">
        <v>0</v>
      </c>
      <c r="AH99" s="14">
        <v>0</v>
      </c>
      <c r="AI99" s="14">
        <v>0</v>
      </c>
      <c r="AJ99" s="113" t="s">
        <v>7128</v>
      </c>
      <c r="AK99" s="113" t="s">
        <v>7128</v>
      </c>
      <c r="AL99" s="113" t="s">
        <v>7128</v>
      </c>
      <c r="AM99" s="113">
        <v>19</v>
      </c>
      <c r="AN99" s="113" t="s">
        <v>7128</v>
      </c>
      <c r="AO99" s="113" t="s">
        <v>7128</v>
      </c>
      <c r="AP99" s="113">
        <v>4</v>
      </c>
      <c r="AQ99" s="113" t="s">
        <v>7128</v>
      </c>
      <c r="AR99" s="113" t="s">
        <v>7128</v>
      </c>
      <c r="AS99" s="113" t="s">
        <v>7128</v>
      </c>
      <c r="AT99" s="113" t="s">
        <v>7128</v>
      </c>
      <c r="AU99" s="149" t="s">
        <v>7128</v>
      </c>
      <c r="AV99" s="14">
        <v>149.30537599349879</v>
      </c>
      <c r="AW99" s="14">
        <v>74.870746568724627</v>
      </c>
      <c r="AX99" s="17">
        <v>98</v>
      </c>
      <c r="AY99" s="15">
        <v>74.870746568724627</v>
      </c>
      <c r="AZ99" s="15">
        <v>1.4102366887435949</v>
      </c>
      <c r="BA99" s="15">
        <v>73.460509879981032</v>
      </c>
      <c r="BB99" s="63">
        <v>11.332416092749648</v>
      </c>
      <c r="BC99" s="26"/>
      <c r="BD99" s="15">
        <v>74.870746568724627</v>
      </c>
      <c r="BE99" s="26">
        <v>11.35133679784874</v>
      </c>
      <c r="BF99" s="26" t="s">
        <v>7226</v>
      </c>
      <c r="BG99" s="84"/>
    </row>
    <row r="100" spans="1:59" ht="15" customHeight="1" x14ac:dyDescent="0.25">
      <c r="A100" s="79" t="s">
        <v>1906</v>
      </c>
      <c r="B100" s="2" t="s">
        <v>2582</v>
      </c>
      <c r="C100" s="3" t="s">
        <v>2535</v>
      </c>
      <c r="D100" s="3" t="s">
        <v>577</v>
      </c>
      <c r="E100" s="3" t="s">
        <v>1090</v>
      </c>
      <c r="F100" s="4" t="s">
        <v>3755</v>
      </c>
      <c r="G100" s="3" t="s">
        <v>656</v>
      </c>
      <c r="H100" s="41" t="s">
        <v>4864</v>
      </c>
      <c r="I100" s="113">
        <v>561</v>
      </c>
      <c r="J100" s="113">
        <v>501</v>
      </c>
      <c r="K100" s="113">
        <v>123</v>
      </c>
      <c r="L100" s="113">
        <v>15</v>
      </c>
      <c r="M100" s="113">
        <v>75</v>
      </c>
      <c r="N100" s="113">
        <v>58</v>
      </c>
      <c r="O100" s="113">
        <v>50</v>
      </c>
      <c r="P100" s="113">
        <v>79</v>
      </c>
      <c r="Q100" s="113">
        <v>24</v>
      </c>
      <c r="R100" s="6">
        <v>0.24550898203592814</v>
      </c>
      <c r="S100" s="14">
        <v>78.043704474505731</v>
      </c>
      <c r="T100" s="14">
        <v>39.0625</v>
      </c>
      <c r="U100" s="14">
        <v>58</v>
      </c>
      <c r="V100" s="14">
        <v>63.660477453580903</v>
      </c>
      <c r="W100" s="84">
        <v>-14.83874996097577</v>
      </c>
      <c r="X100" s="14">
        <v>223.92793196711085</v>
      </c>
      <c r="Y100" s="14">
        <v>0</v>
      </c>
      <c r="Z100" s="14">
        <v>0</v>
      </c>
      <c r="AA100" s="14">
        <v>0</v>
      </c>
      <c r="AB100" s="14">
        <v>223.92793196711085</v>
      </c>
      <c r="AC100" s="14">
        <v>0</v>
      </c>
      <c r="AD100" s="14">
        <v>0</v>
      </c>
      <c r="AE100" s="14">
        <v>223.92793196711085</v>
      </c>
      <c r="AF100" s="14">
        <v>0</v>
      </c>
      <c r="AG100" s="14">
        <v>0</v>
      </c>
      <c r="AH100" s="14">
        <v>0</v>
      </c>
      <c r="AI100" s="14">
        <v>0</v>
      </c>
      <c r="AJ100" s="113" t="s">
        <v>7128</v>
      </c>
      <c r="AK100" s="113" t="s">
        <v>7128</v>
      </c>
      <c r="AL100" s="113" t="s">
        <v>7128</v>
      </c>
      <c r="AM100" s="113">
        <v>20</v>
      </c>
      <c r="AN100" s="113" t="s">
        <v>7128</v>
      </c>
      <c r="AO100" s="113" t="s">
        <v>7128</v>
      </c>
      <c r="AP100" s="113">
        <v>5</v>
      </c>
      <c r="AQ100" s="113" t="s">
        <v>7128</v>
      </c>
      <c r="AR100" s="113" t="s">
        <v>7128</v>
      </c>
      <c r="AS100" s="113" t="s">
        <v>7128</v>
      </c>
      <c r="AT100" s="113" t="s">
        <v>7128</v>
      </c>
      <c r="AU100" s="149" t="s">
        <v>7128</v>
      </c>
      <c r="AV100" s="14">
        <v>149.30537599349879</v>
      </c>
      <c r="AW100" s="14">
        <v>74.622555973612066</v>
      </c>
      <c r="AX100" s="17">
        <v>99</v>
      </c>
      <c r="AY100" s="15">
        <v>74.622555973612066</v>
      </c>
      <c r="AZ100" s="15">
        <v>1.4102366887435949</v>
      </c>
      <c r="BA100" s="15">
        <v>73.212319284868471</v>
      </c>
      <c r="BB100" s="63">
        <v>11.297507425450716</v>
      </c>
      <c r="BC100" s="26"/>
      <c r="BD100" s="15">
        <v>74.622555973612066</v>
      </c>
      <c r="BE100" s="26">
        <v>11.317022936189694</v>
      </c>
      <c r="BF100" s="26" t="s">
        <v>7227</v>
      </c>
      <c r="BG100" s="84"/>
    </row>
    <row r="101" spans="1:59" x14ac:dyDescent="0.25">
      <c r="A101" s="79" t="s">
        <v>1431</v>
      </c>
      <c r="B101" s="2" t="s">
        <v>2872</v>
      </c>
      <c r="C101" s="3" t="s">
        <v>2873</v>
      </c>
      <c r="D101" s="3" t="s">
        <v>540</v>
      </c>
      <c r="E101" s="3" t="s">
        <v>1003</v>
      </c>
      <c r="F101" s="4" t="s">
        <v>3755</v>
      </c>
      <c r="G101" s="3" t="s">
        <v>1035</v>
      </c>
      <c r="H101" s="41" t="s">
        <v>4987</v>
      </c>
      <c r="I101" s="113">
        <v>482</v>
      </c>
      <c r="J101" s="113">
        <v>438</v>
      </c>
      <c r="K101" s="113">
        <v>108</v>
      </c>
      <c r="L101" s="113">
        <v>22</v>
      </c>
      <c r="M101" s="113">
        <v>50</v>
      </c>
      <c r="N101" s="113">
        <v>58</v>
      </c>
      <c r="O101" s="113">
        <v>40</v>
      </c>
      <c r="P101" s="113">
        <v>130</v>
      </c>
      <c r="Q101" s="113">
        <v>0</v>
      </c>
      <c r="R101" s="5">
        <v>0.24657534246575341</v>
      </c>
      <c r="S101" s="26">
        <v>52.029136316337151</v>
      </c>
      <c r="T101" s="26">
        <v>57.291666666666664</v>
      </c>
      <c r="U101" s="26">
        <v>58</v>
      </c>
      <c r="V101" s="26">
        <v>0</v>
      </c>
      <c r="W101" s="84">
        <v>-12.103315221671332</v>
      </c>
      <c r="X101" s="13">
        <v>155.21748776133251</v>
      </c>
      <c r="Y101" s="13">
        <v>155.21748776133251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12">
        <v>9</v>
      </c>
      <c r="AK101" s="113" t="s">
        <v>7128</v>
      </c>
      <c r="AL101" s="113" t="s">
        <v>7128</v>
      </c>
      <c r="AM101" s="113" t="s">
        <v>7128</v>
      </c>
      <c r="AN101" s="113" t="s">
        <v>7128</v>
      </c>
      <c r="AO101" s="113" t="s">
        <v>7128</v>
      </c>
      <c r="AP101" s="113" t="s">
        <v>7128</v>
      </c>
      <c r="AQ101" s="113" t="s">
        <v>7128</v>
      </c>
      <c r="AR101" s="113" t="s">
        <v>7128</v>
      </c>
      <c r="AS101" s="113" t="s">
        <v>7128</v>
      </c>
      <c r="AT101" s="113" t="s">
        <v>7128</v>
      </c>
      <c r="AU101" s="149" t="s">
        <v>7128</v>
      </c>
      <c r="AV101" s="13">
        <v>84.000840393280313</v>
      </c>
      <c r="AW101" s="14">
        <v>71.216647368052193</v>
      </c>
      <c r="AX101" s="17">
        <v>100</v>
      </c>
      <c r="AY101" s="26">
        <v>71.216647368052193</v>
      </c>
      <c r="AZ101" s="26">
        <v>1.4102366887435949</v>
      </c>
      <c r="BA101" s="26">
        <v>69.806410679308598</v>
      </c>
      <c r="BB101" s="60">
        <v>10.818457321605583</v>
      </c>
      <c r="BC101" s="26"/>
      <c r="BD101" s="26">
        <v>71.216647368052193</v>
      </c>
      <c r="BE101" s="26">
        <v>10.846135323943434</v>
      </c>
      <c r="BF101" s="26" t="s">
        <v>7228</v>
      </c>
      <c r="BG101" s="84"/>
    </row>
    <row r="102" spans="1:59" x14ac:dyDescent="0.25">
      <c r="A102" s="79" t="s">
        <v>2052</v>
      </c>
      <c r="B102" s="2" t="s">
        <v>3478</v>
      </c>
      <c r="C102" s="3" t="s">
        <v>2594</v>
      </c>
      <c r="D102" s="3" t="s">
        <v>211</v>
      </c>
      <c r="E102" s="3" t="s">
        <v>1044</v>
      </c>
      <c r="F102" s="4" t="s">
        <v>3755</v>
      </c>
      <c r="G102" s="3" t="s">
        <v>1004</v>
      </c>
      <c r="H102" s="41" t="s">
        <v>4140</v>
      </c>
      <c r="I102" s="113">
        <v>551</v>
      </c>
      <c r="J102" s="113">
        <v>469</v>
      </c>
      <c r="K102" s="113">
        <v>116</v>
      </c>
      <c r="L102" s="113">
        <v>31</v>
      </c>
      <c r="M102" s="113">
        <v>83</v>
      </c>
      <c r="N102" s="113">
        <v>63</v>
      </c>
      <c r="O102" s="113">
        <v>75</v>
      </c>
      <c r="P102" s="113">
        <v>163</v>
      </c>
      <c r="Q102" s="113">
        <v>4</v>
      </c>
      <c r="R102" s="6">
        <v>0.24733475479744135</v>
      </c>
      <c r="S102" s="14">
        <v>86.368366285119677</v>
      </c>
      <c r="T102" s="14">
        <v>80.729166666666671</v>
      </c>
      <c r="U102" s="14">
        <v>63</v>
      </c>
      <c r="V102" s="14">
        <v>10.610079575596817</v>
      </c>
      <c r="W102" s="84">
        <v>-12.48471163797165</v>
      </c>
      <c r="X102" s="14">
        <v>228.22290088941151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228.22290088941151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13" t="s">
        <v>7128</v>
      </c>
      <c r="AK102" s="113" t="s">
        <v>7128</v>
      </c>
      <c r="AL102" s="113" t="s">
        <v>7128</v>
      </c>
      <c r="AM102" s="113" t="s">
        <v>7128</v>
      </c>
      <c r="AN102" s="113" t="s">
        <v>7128</v>
      </c>
      <c r="AO102" s="113">
        <v>34</v>
      </c>
      <c r="AP102" s="113" t="s">
        <v>7128</v>
      </c>
      <c r="AQ102" s="113" t="s">
        <v>7128</v>
      </c>
      <c r="AR102" s="113" t="s">
        <v>7128</v>
      </c>
      <c r="AS102" s="113" t="s">
        <v>7128</v>
      </c>
      <c r="AT102" s="113" t="s">
        <v>7128</v>
      </c>
      <c r="AU102" s="149" t="s">
        <v>7128</v>
      </c>
      <c r="AV102" s="14">
        <v>157.41716867537716</v>
      </c>
      <c r="AW102" s="14">
        <v>70.80573221403435</v>
      </c>
      <c r="AX102" s="17">
        <v>101</v>
      </c>
      <c r="AY102" s="15">
        <v>70.80573221403435</v>
      </c>
      <c r="AZ102" s="15">
        <v>1.4102366887435949</v>
      </c>
      <c r="BA102" s="15">
        <v>69.395495525290755</v>
      </c>
      <c r="BB102" s="63">
        <v>10.76066101230872</v>
      </c>
      <c r="BC102" s="26"/>
      <c r="BD102" s="15">
        <v>70.80573221403435</v>
      </c>
      <c r="BE102" s="26">
        <v>10.789323800758284</v>
      </c>
      <c r="BF102" s="26" t="s">
        <v>7229</v>
      </c>
      <c r="BG102" s="84"/>
    </row>
    <row r="103" spans="1:59" ht="15" customHeight="1" x14ac:dyDescent="0.25">
      <c r="A103" s="79" t="s">
        <v>3536</v>
      </c>
      <c r="B103" s="2" t="s">
        <v>2934</v>
      </c>
      <c r="C103" s="3" t="s">
        <v>3037</v>
      </c>
      <c r="D103" s="3" t="s">
        <v>3672</v>
      </c>
      <c r="E103" s="3" t="s">
        <v>1046</v>
      </c>
      <c r="F103" s="4" t="s">
        <v>2510</v>
      </c>
      <c r="G103" s="3" t="s">
        <v>1040</v>
      </c>
      <c r="H103" s="41" t="s">
        <v>4283</v>
      </c>
      <c r="I103" s="113">
        <v>575</v>
      </c>
      <c r="J103" s="113">
        <v>533</v>
      </c>
      <c r="K103" s="113">
        <v>148</v>
      </c>
      <c r="L103" s="113">
        <v>22</v>
      </c>
      <c r="M103" s="113">
        <v>67</v>
      </c>
      <c r="N103" s="113">
        <v>62</v>
      </c>
      <c r="O103" s="113">
        <v>36</v>
      </c>
      <c r="P103" s="113">
        <v>167</v>
      </c>
      <c r="Q103" s="113">
        <v>6</v>
      </c>
      <c r="R103" s="6">
        <v>0.2776735459662289</v>
      </c>
      <c r="S103" s="14">
        <v>69.719042663891784</v>
      </c>
      <c r="T103" s="14">
        <v>57.291666666666664</v>
      </c>
      <c r="U103" s="14">
        <v>62</v>
      </c>
      <c r="V103" s="14">
        <v>15.915119363395226</v>
      </c>
      <c r="W103" s="84">
        <v>10.800310800310495</v>
      </c>
      <c r="X103" s="14">
        <v>215.72613949426417</v>
      </c>
      <c r="Y103" s="14">
        <v>0</v>
      </c>
      <c r="Z103" s="14">
        <v>0</v>
      </c>
      <c r="AA103" s="14">
        <v>0</v>
      </c>
      <c r="AB103" s="14">
        <v>0</v>
      </c>
      <c r="AC103" s="14">
        <v>215.72613949426417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13" t="s">
        <v>7128</v>
      </c>
      <c r="AK103" s="113" t="s">
        <v>7128</v>
      </c>
      <c r="AL103" s="113" t="s">
        <v>7128</v>
      </c>
      <c r="AM103" s="113" t="s">
        <v>7128</v>
      </c>
      <c r="AN103" s="113">
        <v>13</v>
      </c>
      <c r="AO103" s="113" t="s">
        <v>7128</v>
      </c>
      <c r="AP103" s="113" t="s">
        <v>7128</v>
      </c>
      <c r="AQ103" s="113" t="s">
        <v>7128</v>
      </c>
      <c r="AR103" s="113" t="s">
        <v>7128</v>
      </c>
      <c r="AS103" s="113" t="s">
        <v>7128</v>
      </c>
      <c r="AT103" s="113" t="s">
        <v>7128</v>
      </c>
      <c r="AU103" s="149" t="s">
        <v>7128</v>
      </c>
      <c r="AV103" s="14">
        <v>144.9549001855919</v>
      </c>
      <c r="AW103" s="14">
        <v>70.771239308672278</v>
      </c>
      <c r="AX103" s="17">
        <v>102</v>
      </c>
      <c r="AY103" s="15">
        <v>70.771239308672278</v>
      </c>
      <c r="AZ103" s="15">
        <v>1.4102366887435949</v>
      </c>
      <c r="BA103" s="15">
        <v>69.361002619928684</v>
      </c>
      <c r="BB103" s="63">
        <v>10.755809493431013</v>
      </c>
      <c r="BC103" s="26"/>
      <c r="BD103" s="15">
        <v>70.771239308672278</v>
      </c>
      <c r="BE103" s="26">
        <v>10.784554946474037</v>
      </c>
      <c r="BF103" s="26" t="s">
        <v>7230</v>
      </c>
      <c r="BG103" s="84"/>
    </row>
    <row r="104" spans="1:59" x14ac:dyDescent="0.25">
      <c r="A104" s="79" t="s">
        <v>5065</v>
      </c>
      <c r="B104" s="2" t="s">
        <v>5067</v>
      </c>
      <c r="C104" s="3" t="s">
        <v>2588</v>
      </c>
      <c r="D104" s="3" t="s">
        <v>5066</v>
      </c>
      <c r="E104" s="3" t="s">
        <v>1090</v>
      </c>
      <c r="F104" s="4" t="s">
        <v>3755</v>
      </c>
      <c r="G104" s="3" t="s">
        <v>1004</v>
      </c>
      <c r="H104" s="41" t="s">
        <v>5068</v>
      </c>
      <c r="I104" s="113">
        <v>440</v>
      </c>
      <c r="J104" s="113">
        <v>373</v>
      </c>
      <c r="K104" s="113">
        <v>104</v>
      </c>
      <c r="L104" s="113">
        <v>27</v>
      </c>
      <c r="M104" s="113">
        <v>72</v>
      </c>
      <c r="N104" s="113">
        <v>68</v>
      </c>
      <c r="O104" s="113">
        <v>57</v>
      </c>
      <c r="P104" s="113">
        <v>113</v>
      </c>
      <c r="Q104" s="113">
        <v>2</v>
      </c>
      <c r="R104" s="6">
        <v>0.27882037533512066</v>
      </c>
      <c r="S104" s="14">
        <v>74.92195629552549</v>
      </c>
      <c r="T104" s="14">
        <v>70.3125</v>
      </c>
      <c r="U104" s="14">
        <v>68</v>
      </c>
      <c r="V104" s="14">
        <v>5.3050397877984086</v>
      </c>
      <c r="W104" s="84">
        <v>9.0128755364805695</v>
      </c>
      <c r="X104" s="14">
        <v>227.55237161980449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  <c r="AD104" s="14">
        <v>227.55237161980449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13" t="s">
        <v>7128</v>
      </c>
      <c r="AK104" s="113" t="s">
        <v>7128</v>
      </c>
      <c r="AL104" s="113" t="s">
        <v>7128</v>
      </c>
      <c r="AM104" s="113" t="s">
        <v>7128</v>
      </c>
      <c r="AN104" s="113" t="s">
        <v>7128</v>
      </c>
      <c r="AO104" s="113">
        <v>35</v>
      </c>
      <c r="AP104" s="113" t="s">
        <v>7128</v>
      </c>
      <c r="AQ104" s="113" t="s">
        <v>7128</v>
      </c>
      <c r="AR104" s="113" t="s">
        <v>7128</v>
      </c>
      <c r="AS104" s="113" t="s">
        <v>7128</v>
      </c>
      <c r="AT104" s="113" t="s">
        <v>7128</v>
      </c>
      <c r="AU104" s="149" t="s">
        <v>7128</v>
      </c>
      <c r="AV104" s="14">
        <v>157.41716867537716</v>
      </c>
      <c r="AW104" s="14">
        <v>70.135202944427334</v>
      </c>
      <c r="AX104" s="17">
        <v>103</v>
      </c>
      <c r="AY104" s="15">
        <v>70.135202944427334</v>
      </c>
      <c r="AZ104" s="15">
        <v>1.4102366887435949</v>
      </c>
      <c r="BA104" s="15">
        <v>68.724966255683739</v>
      </c>
      <c r="BB104" s="63">
        <v>10.666349287175496</v>
      </c>
      <c r="BC104" s="26"/>
      <c r="BD104" s="15">
        <v>70.135202944427334</v>
      </c>
      <c r="BE104" s="26">
        <v>10.696619044620363</v>
      </c>
      <c r="BF104" s="26" t="s">
        <v>7231</v>
      </c>
      <c r="BG104" s="84"/>
    </row>
    <row r="105" spans="1:59" x14ac:dyDescent="0.25">
      <c r="A105" s="79" t="s">
        <v>5636</v>
      </c>
      <c r="B105" s="2" t="s">
        <v>5637</v>
      </c>
      <c r="C105" s="3" t="s">
        <v>2817</v>
      </c>
      <c r="D105" s="3" t="s">
        <v>5754</v>
      </c>
      <c r="E105" s="3" t="s">
        <v>1099</v>
      </c>
      <c r="F105" s="4" t="s">
        <v>3755</v>
      </c>
      <c r="G105" s="3" t="s">
        <v>1040</v>
      </c>
      <c r="H105" s="41" t="s">
        <v>5755</v>
      </c>
      <c r="I105" s="113">
        <v>555</v>
      </c>
      <c r="J105" s="113">
        <v>503</v>
      </c>
      <c r="K105" s="113">
        <v>120</v>
      </c>
      <c r="L105" s="113">
        <v>24</v>
      </c>
      <c r="M105" s="113">
        <v>68</v>
      </c>
      <c r="N105" s="113">
        <v>82</v>
      </c>
      <c r="O105" s="113">
        <v>49</v>
      </c>
      <c r="P105" s="113">
        <v>191</v>
      </c>
      <c r="Q105" s="113">
        <v>7</v>
      </c>
      <c r="R105" s="6">
        <v>0.23856858846918488</v>
      </c>
      <c r="S105" s="14">
        <v>70.759625390218531</v>
      </c>
      <c r="T105" s="14">
        <v>62.5</v>
      </c>
      <c r="U105" s="14">
        <v>82</v>
      </c>
      <c r="V105" s="14">
        <v>18.567639257294431</v>
      </c>
      <c r="W105" s="84">
        <v>-20.349563046192138</v>
      </c>
      <c r="X105" s="14">
        <v>213.4777016013208</v>
      </c>
      <c r="Y105" s="14">
        <v>0</v>
      </c>
      <c r="Z105" s="14">
        <v>0</v>
      </c>
      <c r="AA105" s="14">
        <v>0</v>
      </c>
      <c r="AB105" s="14">
        <v>0</v>
      </c>
      <c r="AC105" s="14">
        <v>213.4777016013208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13" t="s">
        <v>7128</v>
      </c>
      <c r="AK105" s="113" t="s">
        <v>7128</v>
      </c>
      <c r="AL105" s="113" t="s">
        <v>7128</v>
      </c>
      <c r="AM105" s="113" t="s">
        <v>7128</v>
      </c>
      <c r="AN105" s="113">
        <v>14</v>
      </c>
      <c r="AO105" s="113" t="s">
        <v>7128</v>
      </c>
      <c r="AP105" s="113" t="s">
        <v>7128</v>
      </c>
      <c r="AQ105" s="113" t="s">
        <v>7128</v>
      </c>
      <c r="AR105" s="113" t="s">
        <v>7128</v>
      </c>
      <c r="AS105" s="113" t="s">
        <v>7128</v>
      </c>
      <c r="AT105" s="113" t="s">
        <v>7128</v>
      </c>
      <c r="AU105" s="149" t="s">
        <v>7128</v>
      </c>
      <c r="AV105" s="14">
        <v>144.9549001855919</v>
      </c>
      <c r="AW105" s="14">
        <v>68.522801415728907</v>
      </c>
      <c r="AX105" s="17">
        <v>104</v>
      </c>
      <c r="AY105" s="15">
        <v>68.522801415728907</v>
      </c>
      <c r="AZ105" s="15">
        <v>1.4102366887435949</v>
      </c>
      <c r="BA105" s="15">
        <v>67.112564726985312</v>
      </c>
      <c r="BB105" s="63">
        <v>10.439560723764805</v>
      </c>
      <c r="BC105" s="26"/>
      <c r="BD105" s="15">
        <v>68.522801415728907</v>
      </c>
      <c r="BE105" s="26">
        <v>10.4736947111278</v>
      </c>
      <c r="BF105" s="26" t="s">
        <v>7232</v>
      </c>
      <c r="BG105" s="84"/>
    </row>
    <row r="106" spans="1:59" x14ac:dyDescent="0.25">
      <c r="A106" s="79" t="s">
        <v>6225</v>
      </c>
      <c r="B106" s="2" t="s">
        <v>6227</v>
      </c>
      <c r="C106" s="3" t="s">
        <v>6226</v>
      </c>
      <c r="D106" s="3" t="s">
        <v>5867</v>
      </c>
      <c r="E106" s="3" t="s">
        <v>1008</v>
      </c>
      <c r="F106" s="4" t="s">
        <v>2510</v>
      </c>
      <c r="G106" s="3" t="s">
        <v>656</v>
      </c>
      <c r="H106" s="41" t="s">
        <v>5868</v>
      </c>
      <c r="I106" s="113">
        <v>605</v>
      </c>
      <c r="J106" s="113">
        <v>576</v>
      </c>
      <c r="K106" s="113">
        <v>156</v>
      </c>
      <c r="L106" s="113">
        <v>25</v>
      </c>
      <c r="M106" s="113">
        <v>66</v>
      </c>
      <c r="N106" s="113">
        <v>78</v>
      </c>
      <c r="O106" s="113">
        <v>23</v>
      </c>
      <c r="P106" s="113">
        <v>142</v>
      </c>
      <c r="Q106" s="113">
        <v>0</v>
      </c>
      <c r="R106" s="46">
        <v>0.27083333333333331</v>
      </c>
      <c r="S106" s="47">
        <v>68.678459937565037</v>
      </c>
      <c r="T106" s="47">
        <v>65.104166666666671</v>
      </c>
      <c r="U106" s="47">
        <v>78</v>
      </c>
      <c r="V106" s="47">
        <v>0</v>
      </c>
      <c r="W106" s="84">
        <v>5.358604816410903</v>
      </c>
      <c r="X106" s="48">
        <v>217.14123142064261</v>
      </c>
      <c r="Y106" s="48">
        <v>0</v>
      </c>
      <c r="Z106" s="48">
        <v>0</v>
      </c>
      <c r="AA106" s="48">
        <v>0</v>
      </c>
      <c r="AB106" s="48">
        <v>217.14123142064261</v>
      </c>
      <c r="AC106" s="48">
        <v>0</v>
      </c>
      <c r="AD106" s="48">
        <v>0</v>
      </c>
      <c r="AE106" s="48">
        <v>217.14123142064261</v>
      </c>
      <c r="AF106" s="48">
        <v>0</v>
      </c>
      <c r="AG106" s="48">
        <v>0</v>
      </c>
      <c r="AH106" s="48">
        <v>0</v>
      </c>
      <c r="AI106" s="48">
        <v>0</v>
      </c>
      <c r="AJ106" s="146" t="s">
        <v>7128</v>
      </c>
      <c r="AK106" s="113" t="s">
        <v>7128</v>
      </c>
      <c r="AL106" s="113" t="s">
        <v>7128</v>
      </c>
      <c r="AM106" s="113">
        <v>21</v>
      </c>
      <c r="AN106" s="113" t="s">
        <v>7128</v>
      </c>
      <c r="AO106" s="113" t="s">
        <v>7128</v>
      </c>
      <c r="AP106" s="113">
        <v>8</v>
      </c>
      <c r="AQ106" s="113" t="s">
        <v>7128</v>
      </c>
      <c r="AR106" s="113" t="s">
        <v>7128</v>
      </c>
      <c r="AS106" s="113" t="s">
        <v>7128</v>
      </c>
      <c r="AT106" s="113" t="s">
        <v>7128</v>
      </c>
      <c r="AU106" s="149" t="s">
        <v>7128</v>
      </c>
      <c r="AV106" s="48">
        <v>149.30537599349879</v>
      </c>
      <c r="AW106" s="14">
        <v>67.835855427143827</v>
      </c>
      <c r="AX106" s="17">
        <v>105</v>
      </c>
      <c r="AY106" s="47">
        <v>67.835855427143827</v>
      </c>
      <c r="AZ106" s="47">
        <v>1.4102366887435949</v>
      </c>
      <c r="BA106" s="47">
        <v>66.425618738400232</v>
      </c>
      <c r="BB106" s="62">
        <v>10.34293994344484</v>
      </c>
      <c r="BC106" s="47"/>
      <c r="BD106" s="47">
        <v>67.835855427143827</v>
      </c>
      <c r="BE106" s="47">
        <v>10.378720243586619</v>
      </c>
      <c r="BF106" s="26" t="s">
        <v>7233</v>
      </c>
      <c r="BG106" s="84"/>
    </row>
    <row r="107" spans="1:59" ht="15" customHeight="1" x14ac:dyDescent="0.25">
      <c r="A107" s="110" t="s">
        <v>1858</v>
      </c>
      <c r="B107" s="2" t="s">
        <v>2778</v>
      </c>
      <c r="C107" s="3" t="s">
        <v>2669</v>
      </c>
      <c r="D107" s="3" t="s">
        <v>519</v>
      </c>
      <c r="E107" s="3" t="s">
        <v>1060</v>
      </c>
      <c r="F107" s="4" t="s">
        <v>3755</v>
      </c>
      <c r="G107" s="3" t="s">
        <v>657</v>
      </c>
      <c r="H107" s="41" t="s">
        <v>5032</v>
      </c>
      <c r="I107" s="126">
        <v>604</v>
      </c>
      <c r="J107" s="126">
        <v>572</v>
      </c>
      <c r="K107" s="126">
        <v>163</v>
      </c>
      <c r="L107" s="126">
        <v>13</v>
      </c>
      <c r="M107" s="126">
        <v>81</v>
      </c>
      <c r="N107" s="126">
        <v>60</v>
      </c>
      <c r="O107" s="126">
        <v>21</v>
      </c>
      <c r="P107" s="126">
        <v>73</v>
      </c>
      <c r="Q107" s="126">
        <v>11</v>
      </c>
      <c r="R107" s="106">
        <v>0.28496503496503495</v>
      </c>
      <c r="S107" s="107">
        <v>84.287200832466183</v>
      </c>
      <c r="T107" s="107">
        <v>33.854166666666664</v>
      </c>
      <c r="U107" s="107">
        <v>60</v>
      </c>
      <c r="V107" s="107">
        <v>29.177718832891248</v>
      </c>
      <c r="W107" s="107">
        <v>17.831254540115161</v>
      </c>
      <c r="X107" s="108">
        <v>225.15034087213928</v>
      </c>
      <c r="Y107" s="107">
        <v>0</v>
      </c>
      <c r="Z107" s="107">
        <v>0</v>
      </c>
      <c r="AA107" s="107">
        <v>225.15034087213928</v>
      </c>
      <c r="AB107" s="107">
        <v>0</v>
      </c>
      <c r="AC107" s="107">
        <v>0</v>
      </c>
      <c r="AD107" s="107">
        <v>0</v>
      </c>
      <c r="AE107" s="107">
        <v>0</v>
      </c>
      <c r="AF107" s="107">
        <v>0</v>
      </c>
      <c r="AG107" s="107">
        <v>0</v>
      </c>
      <c r="AH107" s="107">
        <v>0</v>
      </c>
      <c r="AI107" s="107">
        <v>0</v>
      </c>
      <c r="AJ107" s="126" t="s">
        <v>7128</v>
      </c>
      <c r="AK107" s="108" t="s">
        <v>7128</v>
      </c>
      <c r="AL107" s="108">
        <v>11</v>
      </c>
      <c r="AM107" s="108" t="s">
        <v>7128</v>
      </c>
      <c r="AN107" s="108" t="s">
        <v>7128</v>
      </c>
      <c r="AO107" s="108" t="s">
        <v>7128</v>
      </c>
      <c r="AP107" s="126" t="s">
        <v>7128</v>
      </c>
      <c r="AQ107" s="108" t="s">
        <v>7128</v>
      </c>
      <c r="AR107" s="108" t="s">
        <v>7128</v>
      </c>
      <c r="AS107" s="126" t="s">
        <v>7128</v>
      </c>
      <c r="AT107" s="126" t="s">
        <v>7128</v>
      </c>
      <c r="AU107" s="150" t="s">
        <v>7128</v>
      </c>
      <c r="AV107" s="107">
        <v>157.46821407201281</v>
      </c>
      <c r="AW107" s="107">
        <v>67.682126800126468</v>
      </c>
      <c r="AX107" s="127">
        <v>106</v>
      </c>
      <c r="AY107" s="107">
        <v>67.682126800126468</v>
      </c>
      <c r="AZ107" s="107">
        <v>1.4102366887435949</v>
      </c>
      <c r="BA107" s="107">
        <v>66.271890111382874</v>
      </c>
      <c r="BB107" s="148">
        <v>10.321317603192838</v>
      </c>
      <c r="BC107" s="107"/>
      <c r="BD107" s="107">
        <v>67.682126800126468</v>
      </c>
      <c r="BE107" s="107">
        <v>10.357466324443887</v>
      </c>
      <c r="BF107" s="107" t="s">
        <v>7234</v>
      </c>
      <c r="BG107" s="107"/>
    </row>
    <row r="108" spans="1:59" x14ac:dyDescent="0.25">
      <c r="A108" s="79" t="s">
        <v>2410</v>
      </c>
      <c r="B108" s="2" t="s">
        <v>2720</v>
      </c>
      <c r="C108" s="3" t="s">
        <v>2675</v>
      </c>
      <c r="D108" s="3" t="s">
        <v>2190</v>
      </c>
      <c r="E108" s="3" t="s">
        <v>1103</v>
      </c>
      <c r="F108" s="4" t="s">
        <v>3755</v>
      </c>
      <c r="G108" s="3" t="s">
        <v>1004</v>
      </c>
      <c r="H108" s="41" t="s">
        <v>4260</v>
      </c>
      <c r="I108" s="113">
        <v>577</v>
      </c>
      <c r="J108" s="113">
        <v>525</v>
      </c>
      <c r="K108" s="113">
        <v>154</v>
      </c>
      <c r="L108" s="113">
        <v>14</v>
      </c>
      <c r="M108" s="113">
        <v>82</v>
      </c>
      <c r="N108" s="113">
        <v>57</v>
      </c>
      <c r="O108" s="113">
        <v>43</v>
      </c>
      <c r="P108" s="113">
        <v>94</v>
      </c>
      <c r="Q108" s="113">
        <v>8</v>
      </c>
      <c r="R108" s="8">
        <v>0.29333333333333333</v>
      </c>
      <c r="S108" s="14">
        <v>85.32778355879293</v>
      </c>
      <c r="T108" s="14">
        <v>36.458333333333336</v>
      </c>
      <c r="U108" s="14">
        <v>57</v>
      </c>
      <c r="V108" s="14">
        <v>21.220159151193634</v>
      </c>
      <c r="W108" s="84">
        <v>23.469927502411327</v>
      </c>
      <c r="X108" s="14">
        <v>223.47620354573124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223.47620354573124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13" t="s">
        <v>7128</v>
      </c>
      <c r="AK108" s="113" t="s">
        <v>7128</v>
      </c>
      <c r="AL108" s="113" t="s">
        <v>7128</v>
      </c>
      <c r="AM108" s="113" t="s">
        <v>7128</v>
      </c>
      <c r="AN108" s="113" t="s">
        <v>7128</v>
      </c>
      <c r="AO108" s="113">
        <v>36</v>
      </c>
      <c r="AP108" s="113" t="s">
        <v>7128</v>
      </c>
      <c r="AQ108" s="113" t="s">
        <v>7128</v>
      </c>
      <c r="AR108" s="113" t="s">
        <v>7128</v>
      </c>
      <c r="AS108" s="113" t="s">
        <v>7128</v>
      </c>
      <c r="AT108" s="113" t="s">
        <v>7128</v>
      </c>
      <c r="AU108" s="149" t="s">
        <v>7128</v>
      </c>
      <c r="AV108" s="14">
        <v>157.41716867537716</v>
      </c>
      <c r="AW108" s="14">
        <v>66.059034870354083</v>
      </c>
      <c r="AX108" s="17">
        <v>107</v>
      </c>
      <c r="AY108" s="15">
        <v>66.059034870354083</v>
      </c>
      <c r="AZ108" s="15">
        <v>1.4102366887435949</v>
      </c>
      <c r="BA108" s="15">
        <v>64.648798181610488</v>
      </c>
      <c r="BB108" s="63">
        <v>10.093025406438532</v>
      </c>
      <c r="BC108" s="26"/>
      <c r="BD108" s="15">
        <v>66.059034870354083</v>
      </c>
      <c r="BE108" s="26">
        <v>10.133063977880905</v>
      </c>
      <c r="BF108" s="26" t="s">
        <v>7235</v>
      </c>
      <c r="BG108" s="84"/>
    </row>
    <row r="109" spans="1:59" x14ac:dyDescent="0.25">
      <c r="A109" s="79" t="s">
        <v>2036</v>
      </c>
      <c r="B109" s="2" t="s">
        <v>2921</v>
      </c>
      <c r="C109" s="3" t="s">
        <v>2922</v>
      </c>
      <c r="D109" s="3" t="s">
        <v>369</v>
      </c>
      <c r="E109" s="3" t="s">
        <v>1060</v>
      </c>
      <c r="F109" s="4" t="s">
        <v>3755</v>
      </c>
      <c r="G109" s="3" t="s">
        <v>1035</v>
      </c>
      <c r="H109" s="41" t="s">
        <v>4709</v>
      </c>
      <c r="I109" s="113">
        <v>309</v>
      </c>
      <c r="J109" s="113">
        <v>276</v>
      </c>
      <c r="K109" s="113">
        <v>78</v>
      </c>
      <c r="L109" s="113">
        <v>19</v>
      </c>
      <c r="M109" s="113">
        <v>38</v>
      </c>
      <c r="N109" s="113">
        <v>50</v>
      </c>
      <c r="O109" s="113">
        <v>17</v>
      </c>
      <c r="P109" s="113">
        <v>39</v>
      </c>
      <c r="Q109" s="113">
        <v>0</v>
      </c>
      <c r="R109" s="6">
        <v>0.28260869565217389</v>
      </c>
      <c r="S109" s="14">
        <v>39.542143600416232</v>
      </c>
      <c r="T109" s="14">
        <v>49.479166666666664</v>
      </c>
      <c r="U109" s="14">
        <v>50</v>
      </c>
      <c r="V109" s="14">
        <v>0</v>
      </c>
      <c r="W109" s="84">
        <v>8.9769008817316038</v>
      </c>
      <c r="X109" s="14">
        <v>147.99821114881451</v>
      </c>
      <c r="Y109" s="14">
        <v>147.99821114881451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13">
        <v>10</v>
      </c>
      <c r="AK109" s="113" t="s">
        <v>7128</v>
      </c>
      <c r="AL109" s="113" t="s">
        <v>7128</v>
      </c>
      <c r="AM109" s="113" t="s">
        <v>7128</v>
      </c>
      <c r="AN109" s="113" t="s">
        <v>7128</v>
      </c>
      <c r="AO109" s="113" t="s">
        <v>7128</v>
      </c>
      <c r="AP109" s="113" t="s">
        <v>7128</v>
      </c>
      <c r="AQ109" s="113" t="s">
        <v>7128</v>
      </c>
      <c r="AR109" s="113" t="s">
        <v>7128</v>
      </c>
      <c r="AS109" s="113" t="s">
        <v>7128</v>
      </c>
      <c r="AT109" s="113" t="s">
        <v>7128</v>
      </c>
      <c r="AU109" s="149" t="s">
        <v>7128</v>
      </c>
      <c r="AV109" s="14">
        <v>84.000840393280313</v>
      </c>
      <c r="AW109" s="14">
        <v>63.997370755534192</v>
      </c>
      <c r="AX109" s="17">
        <v>108</v>
      </c>
      <c r="AY109" s="15">
        <v>63.997370755534192</v>
      </c>
      <c r="AZ109" s="15">
        <v>1.4102366887435949</v>
      </c>
      <c r="BA109" s="15">
        <v>62.587134066790597</v>
      </c>
      <c r="BB109" s="63">
        <v>9.803046865415439</v>
      </c>
      <c r="BC109" s="26"/>
      <c r="BD109" s="15">
        <v>63.997370755534192</v>
      </c>
      <c r="BE109" s="26">
        <v>9.8480263551165823</v>
      </c>
      <c r="BF109" s="26" t="s">
        <v>7236</v>
      </c>
      <c r="BG109" s="84"/>
    </row>
    <row r="110" spans="1:59" ht="15" customHeight="1" x14ac:dyDescent="0.25">
      <c r="A110" s="79" t="s">
        <v>1024</v>
      </c>
      <c r="B110" s="2" t="s">
        <v>2746</v>
      </c>
      <c r="C110" s="3" t="s">
        <v>2747</v>
      </c>
      <c r="D110" s="3" t="s">
        <v>481</v>
      </c>
      <c r="E110" s="3" t="s">
        <v>1008</v>
      </c>
      <c r="F110" s="4" t="s">
        <v>2510</v>
      </c>
      <c r="G110" s="3" t="s">
        <v>1015</v>
      </c>
      <c r="H110" s="41" t="s">
        <v>4783</v>
      </c>
      <c r="I110" s="113">
        <v>521</v>
      </c>
      <c r="J110" s="113">
        <v>451</v>
      </c>
      <c r="K110" s="113">
        <v>120</v>
      </c>
      <c r="L110" s="113">
        <v>28</v>
      </c>
      <c r="M110" s="113">
        <v>72</v>
      </c>
      <c r="N110" s="113">
        <v>67</v>
      </c>
      <c r="O110" s="113">
        <v>68</v>
      </c>
      <c r="P110" s="113">
        <v>118</v>
      </c>
      <c r="Q110" s="113">
        <v>2</v>
      </c>
      <c r="R110" s="6">
        <v>0.26607538802660752</v>
      </c>
      <c r="S110" s="14">
        <v>74.92195629552549</v>
      </c>
      <c r="T110" s="14">
        <v>72.916666666666671</v>
      </c>
      <c r="U110" s="14">
        <v>67</v>
      </c>
      <c r="V110" s="14">
        <v>5.3050397877984086</v>
      </c>
      <c r="W110" s="84">
        <v>1.3267936867258603</v>
      </c>
      <c r="X110" s="14">
        <v>221.47045643671646</v>
      </c>
      <c r="Y110" s="14">
        <v>0</v>
      </c>
      <c r="Z110" s="14">
        <v>221.47045643671646</v>
      </c>
      <c r="AA110" s="14">
        <v>0</v>
      </c>
      <c r="AB110" s="14">
        <v>0</v>
      </c>
      <c r="AC110" s="14">
        <v>0</v>
      </c>
      <c r="AD110" s="14">
        <v>0</v>
      </c>
      <c r="AE110" s="14">
        <v>221.47045643671646</v>
      </c>
      <c r="AF110" s="14">
        <v>0</v>
      </c>
      <c r="AG110" s="14">
        <v>0</v>
      </c>
      <c r="AH110" s="14">
        <v>0</v>
      </c>
      <c r="AI110" s="14">
        <v>0</v>
      </c>
      <c r="AJ110" s="113" t="s">
        <v>7128</v>
      </c>
      <c r="AK110" s="113">
        <v>16</v>
      </c>
      <c r="AL110" s="113" t="s">
        <v>7128</v>
      </c>
      <c r="AM110" s="113" t="s">
        <v>7128</v>
      </c>
      <c r="AN110" s="113" t="s">
        <v>7128</v>
      </c>
      <c r="AO110" s="113" t="s">
        <v>7128</v>
      </c>
      <c r="AP110" s="113">
        <v>6</v>
      </c>
      <c r="AQ110" s="113" t="s">
        <v>7128</v>
      </c>
      <c r="AR110" s="113" t="s">
        <v>7128</v>
      </c>
      <c r="AS110" s="113" t="s">
        <v>7128</v>
      </c>
      <c r="AT110" s="113" t="s">
        <v>7128</v>
      </c>
      <c r="AU110" s="149" t="s">
        <v>7128</v>
      </c>
      <c r="AV110" s="14">
        <v>157.52538612333203</v>
      </c>
      <c r="AW110" s="14">
        <v>63.945070313384434</v>
      </c>
      <c r="AX110" s="17">
        <v>109</v>
      </c>
      <c r="AY110" s="15">
        <v>63.945070313384434</v>
      </c>
      <c r="AZ110" s="15">
        <v>1.4102366887435949</v>
      </c>
      <c r="BA110" s="15">
        <v>62.534833624640839</v>
      </c>
      <c r="BB110" s="63">
        <v>9.7956906691269978</v>
      </c>
      <c r="BC110" s="26"/>
      <c r="BD110" s="15">
        <v>63.945070313384434</v>
      </c>
      <c r="BE110" s="26">
        <v>9.8407955003945489</v>
      </c>
      <c r="BF110" s="26" t="s">
        <v>7237</v>
      </c>
      <c r="BG110" s="84"/>
    </row>
    <row r="111" spans="1:59" x14ac:dyDescent="0.25">
      <c r="A111" s="88" t="s">
        <v>1703</v>
      </c>
      <c r="B111" s="2" t="s">
        <v>2810</v>
      </c>
      <c r="C111" s="3" t="s">
        <v>2579</v>
      </c>
      <c r="D111" s="3" t="s">
        <v>554</v>
      </c>
      <c r="E111" s="3" t="s">
        <v>1001</v>
      </c>
      <c r="F111" s="4" t="s">
        <v>2510</v>
      </c>
      <c r="G111" s="3" t="s">
        <v>1035</v>
      </c>
      <c r="H111" s="41" t="s">
        <v>4734</v>
      </c>
      <c r="I111" s="113">
        <v>399</v>
      </c>
      <c r="J111" s="113">
        <v>349</v>
      </c>
      <c r="K111" s="113">
        <v>84</v>
      </c>
      <c r="L111" s="113">
        <v>18</v>
      </c>
      <c r="M111" s="113">
        <v>47</v>
      </c>
      <c r="N111" s="113">
        <v>62</v>
      </c>
      <c r="O111" s="113">
        <v>38</v>
      </c>
      <c r="P111" s="113">
        <v>58</v>
      </c>
      <c r="Q111" s="113">
        <v>1</v>
      </c>
      <c r="R111" s="6">
        <v>0.24068767908309455</v>
      </c>
      <c r="S111" s="14">
        <v>48.907388137356925</v>
      </c>
      <c r="T111" s="14">
        <v>46.875</v>
      </c>
      <c r="U111" s="14">
        <v>62</v>
      </c>
      <c r="V111" s="14">
        <v>2.6525198938992043</v>
      </c>
      <c r="W111" s="84">
        <v>-12.635977924522571</v>
      </c>
      <c r="X111" s="14">
        <v>147.79893010673356</v>
      </c>
      <c r="Y111" s="14">
        <v>147.79893010673356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13">
        <v>11</v>
      </c>
      <c r="AK111" s="113" t="s">
        <v>7128</v>
      </c>
      <c r="AL111" s="113" t="s">
        <v>7128</v>
      </c>
      <c r="AM111" s="113" t="s">
        <v>7128</v>
      </c>
      <c r="AN111" s="113" t="s">
        <v>7128</v>
      </c>
      <c r="AO111" s="113" t="s">
        <v>7128</v>
      </c>
      <c r="AP111" s="113" t="s">
        <v>7128</v>
      </c>
      <c r="AQ111" s="113" t="s">
        <v>7128</v>
      </c>
      <c r="AR111" s="113" t="s">
        <v>7128</v>
      </c>
      <c r="AS111" s="113" t="s">
        <v>7128</v>
      </c>
      <c r="AT111" s="113" t="s">
        <v>7128</v>
      </c>
      <c r="AU111" s="149" t="s">
        <v>7128</v>
      </c>
      <c r="AV111" s="14">
        <v>84.000840393280313</v>
      </c>
      <c r="AW111" s="14">
        <v>63.798089713453251</v>
      </c>
      <c r="AX111" s="17">
        <v>110</v>
      </c>
      <c r="AY111" s="15">
        <v>63.798089713453251</v>
      </c>
      <c r="AZ111" s="15">
        <v>1.4102366887435949</v>
      </c>
      <c r="BA111" s="15">
        <v>62.387853024709656</v>
      </c>
      <c r="BB111" s="63">
        <v>9.7750174568319554</v>
      </c>
      <c r="BC111" s="26"/>
      <c r="BD111" s="15">
        <v>63.798089713453251</v>
      </c>
      <c r="BE111" s="26">
        <v>9.8204745371029514</v>
      </c>
      <c r="BF111" s="26" t="s">
        <v>7238</v>
      </c>
      <c r="BG111" s="84"/>
    </row>
    <row r="112" spans="1:59" x14ac:dyDescent="0.25">
      <c r="A112" s="79" t="s">
        <v>5597</v>
      </c>
      <c r="B112" s="2" t="s">
        <v>3173</v>
      </c>
      <c r="C112" s="3" t="s">
        <v>3037</v>
      </c>
      <c r="D112" s="3" t="s">
        <v>5279</v>
      </c>
      <c r="E112" s="3" t="s">
        <v>1063</v>
      </c>
      <c r="F112" s="4" t="s">
        <v>2510</v>
      </c>
      <c r="G112" s="3" t="s">
        <v>1040</v>
      </c>
      <c r="H112" s="41" t="s">
        <v>5738</v>
      </c>
      <c r="I112" s="113">
        <v>606</v>
      </c>
      <c r="J112" s="113">
        <v>587</v>
      </c>
      <c r="K112" s="113">
        <v>151</v>
      </c>
      <c r="L112" s="113">
        <v>17</v>
      </c>
      <c r="M112" s="113">
        <v>72</v>
      </c>
      <c r="N112" s="113">
        <v>56</v>
      </c>
      <c r="O112" s="113">
        <v>13</v>
      </c>
      <c r="P112" s="113">
        <v>162</v>
      </c>
      <c r="Q112" s="113">
        <v>15</v>
      </c>
      <c r="R112" s="6">
        <v>0.25724020442930151</v>
      </c>
      <c r="S112" s="14">
        <v>74.92195629552549</v>
      </c>
      <c r="T112" s="14">
        <v>44.270833333333336</v>
      </c>
      <c r="U112" s="14">
        <v>56</v>
      </c>
      <c r="V112" s="14">
        <v>39.787798408488065</v>
      </c>
      <c r="W112" s="84">
        <v>-6.89123326547013</v>
      </c>
      <c r="X112" s="108">
        <v>208.08935477187677</v>
      </c>
      <c r="Y112" s="108">
        <v>0</v>
      </c>
      <c r="Z112" s="108">
        <v>0</v>
      </c>
      <c r="AA112" s="108">
        <v>0</v>
      </c>
      <c r="AB112" s="108">
        <v>0</v>
      </c>
      <c r="AC112" s="108">
        <v>208.08935477187677</v>
      </c>
      <c r="AD112" s="108">
        <v>0</v>
      </c>
      <c r="AE112" s="108">
        <v>0</v>
      </c>
      <c r="AF112" s="108">
        <v>0</v>
      </c>
      <c r="AG112" s="108">
        <v>0</v>
      </c>
      <c r="AH112" s="108">
        <v>0</v>
      </c>
      <c r="AI112" s="108">
        <v>0</v>
      </c>
      <c r="AJ112" s="126" t="s">
        <v>7128</v>
      </c>
      <c r="AK112" s="113" t="s">
        <v>7128</v>
      </c>
      <c r="AL112" s="113" t="s">
        <v>7128</v>
      </c>
      <c r="AM112" s="113" t="s">
        <v>7128</v>
      </c>
      <c r="AN112" s="113">
        <v>15</v>
      </c>
      <c r="AO112" s="113" t="s">
        <v>7128</v>
      </c>
      <c r="AP112" s="113" t="s">
        <v>7128</v>
      </c>
      <c r="AQ112" s="113" t="s">
        <v>7128</v>
      </c>
      <c r="AR112" s="113" t="s">
        <v>7128</v>
      </c>
      <c r="AS112" s="113" t="s">
        <v>7128</v>
      </c>
      <c r="AT112" s="113" t="s">
        <v>7128</v>
      </c>
      <c r="AU112" s="149" t="s">
        <v>7128</v>
      </c>
      <c r="AV112" s="14">
        <v>144.9549001855919</v>
      </c>
      <c r="AW112" s="14">
        <v>63.134454586284875</v>
      </c>
      <c r="AX112" s="17">
        <v>111</v>
      </c>
      <c r="AY112" s="15">
        <v>63.134454586284875</v>
      </c>
      <c r="AZ112" s="15">
        <v>1.4102366887435949</v>
      </c>
      <c r="BA112" s="15">
        <v>61.72421789754128</v>
      </c>
      <c r="BB112" s="63">
        <v>9.6816754111686265</v>
      </c>
      <c r="BC112" s="26"/>
      <c r="BD112" s="15">
        <v>63.134454586284875</v>
      </c>
      <c r="BE112" s="26">
        <v>9.728722938153723</v>
      </c>
      <c r="BF112" s="26" t="s">
        <v>7239</v>
      </c>
      <c r="BG112" s="84"/>
    </row>
    <row r="113" spans="1:59" ht="15" customHeight="1" x14ac:dyDescent="0.25">
      <c r="A113" s="79" t="s">
        <v>3537</v>
      </c>
      <c r="B113" s="2" t="s">
        <v>3538</v>
      </c>
      <c r="C113" s="3" t="s">
        <v>2640</v>
      </c>
      <c r="D113" s="3" t="s">
        <v>3675</v>
      </c>
      <c r="E113" s="3" t="s">
        <v>1028</v>
      </c>
      <c r="F113" s="4" t="s">
        <v>3755</v>
      </c>
      <c r="G113" s="3" t="s">
        <v>1015</v>
      </c>
      <c r="H113" s="41" t="s">
        <v>4311</v>
      </c>
      <c r="I113" s="113">
        <v>429</v>
      </c>
      <c r="J113" s="113">
        <v>377</v>
      </c>
      <c r="K113" s="113">
        <v>109</v>
      </c>
      <c r="L113" s="113">
        <v>25</v>
      </c>
      <c r="M113" s="113">
        <v>52</v>
      </c>
      <c r="N113" s="113">
        <v>83</v>
      </c>
      <c r="O113" s="113">
        <v>47</v>
      </c>
      <c r="P113" s="113">
        <v>95</v>
      </c>
      <c r="Q113" s="113">
        <v>1</v>
      </c>
      <c r="R113" s="6">
        <v>0.28912466843501328</v>
      </c>
      <c r="S113" s="14">
        <v>54.110301768990638</v>
      </c>
      <c r="T113" s="14">
        <v>65.104166666666671</v>
      </c>
      <c r="U113" s="14">
        <v>83</v>
      </c>
      <c r="V113" s="14">
        <v>2.6525198938992043</v>
      </c>
      <c r="W113" s="84">
        <v>15.254344994121888</v>
      </c>
      <c r="X113" s="14">
        <v>220.12133332367839</v>
      </c>
      <c r="Y113" s="14">
        <v>0</v>
      </c>
      <c r="Z113" s="14">
        <v>220.12133332367839</v>
      </c>
      <c r="AA113" s="14">
        <v>0</v>
      </c>
      <c r="AB113" s="14">
        <v>0</v>
      </c>
      <c r="AC113" s="14">
        <v>0</v>
      </c>
      <c r="AD113" s="14">
        <v>0</v>
      </c>
      <c r="AE113" s="14">
        <v>220.12133332367839</v>
      </c>
      <c r="AF113" s="14">
        <v>0</v>
      </c>
      <c r="AG113" s="14">
        <v>0</v>
      </c>
      <c r="AH113" s="14">
        <v>0</v>
      </c>
      <c r="AI113" s="14">
        <v>0</v>
      </c>
      <c r="AJ113" s="113" t="s">
        <v>7128</v>
      </c>
      <c r="AK113" s="113">
        <v>17</v>
      </c>
      <c r="AL113" s="113" t="s">
        <v>7128</v>
      </c>
      <c r="AM113" s="113" t="s">
        <v>7128</v>
      </c>
      <c r="AN113" s="113" t="s">
        <v>7128</v>
      </c>
      <c r="AO113" s="113" t="s">
        <v>7128</v>
      </c>
      <c r="AP113" s="113">
        <v>7</v>
      </c>
      <c r="AQ113" s="113" t="s">
        <v>7128</v>
      </c>
      <c r="AR113" s="113" t="s">
        <v>7128</v>
      </c>
      <c r="AS113" s="113" t="s">
        <v>7128</v>
      </c>
      <c r="AT113" s="113" t="s">
        <v>7128</v>
      </c>
      <c r="AU113" s="149" t="s">
        <v>7128</v>
      </c>
      <c r="AV113" s="14">
        <v>157.52538612333203</v>
      </c>
      <c r="AW113" s="14">
        <v>62.595947200346359</v>
      </c>
      <c r="AX113" s="17">
        <v>112</v>
      </c>
      <c r="AY113" s="15">
        <v>62.595947200346359</v>
      </c>
      <c r="AZ113" s="15">
        <v>1.4102366887435949</v>
      </c>
      <c r="BA113" s="15">
        <v>61.185710511602764</v>
      </c>
      <c r="BB113" s="63">
        <v>9.6059329151033772</v>
      </c>
      <c r="BC113" s="26"/>
      <c r="BD113" s="15">
        <v>62.595947200346359</v>
      </c>
      <c r="BE113" s="26">
        <v>9.6542710116611499</v>
      </c>
      <c r="BF113" s="26" t="s">
        <v>7240</v>
      </c>
      <c r="BG113" s="84"/>
    </row>
    <row r="114" spans="1:59" ht="15" customHeight="1" x14ac:dyDescent="0.25">
      <c r="A114" s="88" t="s">
        <v>2399</v>
      </c>
      <c r="B114" s="2" t="s">
        <v>2935</v>
      </c>
      <c r="C114" s="3" t="s">
        <v>2936</v>
      </c>
      <c r="D114" s="3" t="s">
        <v>946</v>
      </c>
      <c r="E114" s="3" t="s">
        <v>1039</v>
      </c>
      <c r="F114" s="4" t="s">
        <v>2510</v>
      </c>
      <c r="G114" s="3" t="s">
        <v>657</v>
      </c>
      <c r="H114" s="41" t="s">
        <v>4360</v>
      </c>
      <c r="I114" s="113">
        <v>651</v>
      </c>
      <c r="J114" s="113">
        <v>607</v>
      </c>
      <c r="K114" s="113">
        <v>124</v>
      </c>
      <c r="L114" s="113">
        <v>30</v>
      </c>
      <c r="M114" s="113">
        <v>79</v>
      </c>
      <c r="N114" s="113">
        <v>75</v>
      </c>
      <c r="O114" s="113">
        <v>32</v>
      </c>
      <c r="P114" s="113">
        <v>162</v>
      </c>
      <c r="Q114" s="113">
        <v>15</v>
      </c>
      <c r="R114" s="6">
        <v>0.2042833607907743</v>
      </c>
      <c r="S114" s="14">
        <v>82.206035379812704</v>
      </c>
      <c r="T114" s="14">
        <v>78.125</v>
      </c>
      <c r="U114" s="14">
        <v>75</v>
      </c>
      <c r="V114" s="14">
        <v>39.787798408488065</v>
      </c>
      <c r="W114" s="84">
        <v>-56.613756613756628</v>
      </c>
      <c r="X114" s="14">
        <v>218.50507717454414</v>
      </c>
      <c r="Y114" s="14">
        <v>0</v>
      </c>
      <c r="Z114" s="14">
        <v>0</v>
      </c>
      <c r="AA114" s="14">
        <v>218.50507717454414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13" t="s">
        <v>7128</v>
      </c>
      <c r="AK114" s="113" t="s">
        <v>7128</v>
      </c>
      <c r="AL114" s="113">
        <v>12</v>
      </c>
      <c r="AM114" s="113" t="s">
        <v>7128</v>
      </c>
      <c r="AN114" s="113" t="s">
        <v>7128</v>
      </c>
      <c r="AO114" s="113" t="s">
        <v>7128</v>
      </c>
      <c r="AP114" s="113" t="s">
        <v>7128</v>
      </c>
      <c r="AQ114" s="113" t="s">
        <v>7128</v>
      </c>
      <c r="AR114" s="113" t="s">
        <v>7128</v>
      </c>
      <c r="AS114" s="113" t="s">
        <v>7128</v>
      </c>
      <c r="AT114" s="113" t="s">
        <v>7128</v>
      </c>
      <c r="AU114" s="149" t="s">
        <v>7128</v>
      </c>
      <c r="AV114" s="14">
        <v>157.46821407201281</v>
      </c>
      <c r="AW114" s="14">
        <v>61.036863102531328</v>
      </c>
      <c r="AX114" s="17">
        <v>113</v>
      </c>
      <c r="AY114" s="15">
        <v>61.036863102531328</v>
      </c>
      <c r="AZ114" s="15">
        <v>1.4102366887435949</v>
      </c>
      <c r="BA114" s="15">
        <v>59.626626413787733</v>
      </c>
      <c r="BB114" s="63">
        <v>9.3866435901513334</v>
      </c>
      <c r="BC114" s="26"/>
      <c r="BD114" s="15">
        <v>61.036863102531328</v>
      </c>
      <c r="BE114" s="26">
        <v>9.4387181377781602</v>
      </c>
      <c r="BF114" s="26" t="s">
        <v>7241</v>
      </c>
      <c r="BG114" s="84"/>
    </row>
    <row r="115" spans="1:59" ht="15" customHeight="1" x14ac:dyDescent="0.25">
      <c r="A115" s="79" t="s">
        <v>6724</v>
      </c>
      <c r="B115" s="2" t="s">
        <v>6725</v>
      </c>
      <c r="C115" s="3" t="s">
        <v>2556</v>
      </c>
      <c r="D115" s="3" t="s">
        <v>6469</v>
      </c>
      <c r="E115" s="3" t="s">
        <v>1014</v>
      </c>
      <c r="F115" s="4" t="s">
        <v>3755</v>
      </c>
      <c r="G115" s="3" t="s">
        <v>1040</v>
      </c>
      <c r="H115" s="41" t="s">
        <v>6470</v>
      </c>
      <c r="I115" s="113">
        <v>443</v>
      </c>
      <c r="J115" s="113">
        <v>417</v>
      </c>
      <c r="K115" s="113">
        <v>119</v>
      </c>
      <c r="L115" s="113">
        <v>25</v>
      </c>
      <c r="M115" s="113">
        <v>55</v>
      </c>
      <c r="N115" s="113">
        <v>65</v>
      </c>
      <c r="O115" s="113">
        <v>21</v>
      </c>
      <c r="P115" s="113">
        <v>124</v>
      </c>
      <c r="Q115" s="113">
        <v>1</v>
      </c>
      <c r="R115" s="46">
        <v>0.28537170263788969</v>
      </c>
      <c r="S115" s="47">
        <v>57.232049947970864</v>
      </c>
      <c r="T115" s="47">
        <v>65.104166666666671</v>
      </c>
      <c r="U115" s="47">
        <v>65</v>
      </c>
      <c r="V115" s="47">
        <v>2.6525198938992043</v>
      </c>
      <c r="W115" s="84">
        <v>14.093450857738388</v>
      </c>
      <c r="X115" s="48">
        <v>204.08218736627512</v>
      </c>
      <c r="Y115" s="48">
        <v>0</v>
      </c>
      <c r="Z115" s="48">
        <v>0</v>
      </c>
      <c r="AA115" s="48">
        <v>0</v>
      </c>
      <c r="AB115" s="48">
        <v>0</v>
      </c>
      <c r="AC115" s="48">
        <v>204.08218736627512</v>
      </c>
      <c r="AD115" s="48">
        <v>0</v>
      </c>
      <c r="AE115" s="48">
        <v>0</v>
      </c>
      <c r="AF115" s="48">
        <v>204.08218736627512</v>
      </c>
      <c r="AG115" s="48">
        <v>0</v>
      </c>
      <c r="AH115" s="48">
        <v>0</v>
      </c>
      <c r="AI115" s="48">
        <v>0</v>
      </c>
      <c r="AJ115" s="146" t="s">
        <v>7128</v>
      </c>
      <c r="AK115" s="113" t="s">
        <v>7128</v>
      </c>
      <c r="AL115" s="113" t="s">
        <v>7128</v>
      </c>
      <c r="AM115" s="113" t="s">
        <v>7128</v>
      </c>
      <c r="AN115" s="113">
        <v>16</v>
      </c>
      <c r="AO115" s="113" t="s">
        <v>7128</v>
      </c>
      <c r="AP115" s="113" t="s">
        <v>7128</v>
      </c>
      <c r="AQ115" s="113">
        <v>2</v>
      </c>
      <c r="AR115" s="113" t="s">
        <v>7128</v>
      </c>
      <c r="AS115" s="113" t="s">
        <v>7128</v>
      </c>
      <c r="AT115" s="113" t="s">
        <v>7128</v>
      </c>
      <c r="AU115" s="149" t="s">
        <v>7128</v>
      </c>
      <c r="AV115" s="48">
        <v>144.9549001855919</v>
      </c>
      <c r="AW115" s="14">
        <v>59.127287180683226</v>
      </c>
      <c r="AX115" s="17">
        <v>114</v>
      </c>
      <c r="AY115" s="47">
        <v>59.127287180683226</v>
      </c>
      <c r="AZ115" s="47">
        <v>1.4102366887435949</v>
      </c>
      <c r="BA115" s="47">
        <v>57.717050491939631</v>
      </c>
      <c r="BB115" s="62">
        <v>9.1180566579687756</v>
      </c>
      <c r="BC115" s="47"/>
      <c r="BD115" s="47">
        <v>59.127287180683226</v>
      </c>
      <c r="BE115" s="47">
        <v>9.1747076341568548</v>
      </c>
      <c r="BF115" s="26" t="s">
        <v>7242</v>
      </c>
      <c r="BG115" s="84"/>
    </row>
    <row r="116" spans="1:59" x14ac:dyDescent="0.25">
      <c r="A116" s="79" t="s">
        <v>1867</v>
      </c>
      <c r="B116" s="2" t="s">
        <v>2767</v>
      </c>
      <c r="C116" s="3" t="s">
        <v>2768</v>
      </c>
      <c r="D116" s="3" t="s">
        <v>208</v>
      </c>
      <c r="E116" s="3" t="s">
        <v>1103</v>
      </c>
      <c r="F116" s="4" t="s">
        <v>3755</v>
      </c>
      <c r="G116" s="3" t="s">
        <v>1004</v>
      </c>
      <c r="H116" s="41" t="s">
        <v>4612</v>
      </c>
      <c r="I116" s="113">
        <v>466</v>
      </c>
      <c r="J116" s="113">
        <v>425</v>
      </c>
      <c r="K116" s="113">
        <v>113</v>
      </c>
      <c r="L116" s="113">
        <v>14</v>
      </c>
      <c r="M116" s="113">
        <v>73</v>
      </c>
      <c r="N116" s="113">
        <v>49</v>
      </c>
      <c r="O116" s="113">
        <v>35</v>
      </c>
      <c r="P116" s="113">
        <v>71</v>
      </c>
      <c r="Q116" s="113">
        <v>20</v>
      </c>
      <c r="R116" s="6">
        <v>0.26588235294117646</v>
      </c>
      <c r="S116" s="14">
        <v>75.962539021852237</v>
      </c>
      <c r="T116" s="14">
        <v>36.458333333333336</v>
      </c>
      <c r="U116" s="14">
        <v>49</v>
      </c>
      <c r="V116" s="14">
        <v>53.050397877984082</v>
      </c>
      <c r="W116" s="84">
        <v>1.2401779797407049</v>
      </c>
      <c r="X116" s="14">
        <v>215.71144821291037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215.71144821291037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13" t="s">
        <v>7128</v>
      </c>
      <c r="AK116" s="113" t="s">
        <v>7128</v>
      </c>
      <c r="AL116" s="113" t="s">
        <v>7128</v>
      </c>
      <c r="AM116" s="113" t="s">
        <v>7128</v>
      </c>
      <c r="AN116" s="113" t="s">
        <v>7128</v>
      </c>
      <c r="AO116" s="113">
        <v>37</v>
      </c>
      <c r="AP116" s="113" t="s">
        <v>7128</v>
      </c>
      <c r="AQ116" s="113" t="s">
        <v>7128</v>
      </c>
      <c r="AR116" s="113" t="s">
        <v>7128</v>
      </c>
      <c r="AS116" s="113" t="s">
        <v>7128</v>
      </c>
      <c r="AT116" s="113" t="s">
        <v>7128</v>
      </c>
      <c r="AU116" s="149" t="s">
        <v>7128</v>
      </c>
      <c r="AV116" s="14">
        <v>157.41716867537716</v>
      </c>
      <c r="AW116" s="14">
        <v>58.294279537533214</v>
      </c>
      <c r="AX116" s="17">
        <v>115</v>
      </c>
      <c r="AY116" s="15">
        <v>58.294279537533214</v>
      </c>
      <c r="AZ116" s="15">
        <v>1.4102366887435949</v>
      </c>
      <c r="BA116" s="15">
        <v>56.884042848789619</v>
      </c>
      <c r="BB116" s="63">
        <v>9.0008919174635889</v>
      </c>
      <c r="BC116" s="26"/>
      <c r="BD116" s="15">
        <v>58.294279537533214</v>
      </c>
      <c r="BE116" s="26">
        <v>9.0595392531188335</v>
      </c>
      <c r="BF116" s="26" t="s">
        <v>7243</v>
      </c>
      <c r="BG116" s="84"/>
    </row>
    <row r="117" spans="1:59" ht="15" customHeight="1" x14ac:dyDescent="0.25">
      <c r="A117" s="79" t="s">
        <v>1588</v>
      </c>
      <c r="B117" s="2" t="s">
        <v>2528</v>
      </c>
      <c r="C117" s="3" t="s">
        <v>2529</v>
      </c>
      <c r="D117" s="3" t="s">
        <v>594</v>
      </c>
      <c r="E117" s="3" t="s">
        <v>1022</v>
      </c>
      <c r="F117" s="4" t="s">
        <v>2510</v>
      </c>
      <c r="G117" s="3" t="s">
        <v>657</v>
      </c>
      <c r="H117" s="41" t="s">
        <v>4468</v>
      </c>
      <c r="I117" s="113">
        <v>613</v>
      </c>
      <c r="J117" s="113">
        <v>551</v>
      </c>
      <c r="K117" s="113">
        <v>130</v>
      </c>
      <c r="L117" s="113">
        <v>22</v>
      </c>
      <c r="M117" s="113">
        <v>90</v>
      </c>
      <c r="N117" s="113">
        <v>52</v>
      </c>
      <c r="O117" s="113">
        <v>55</v>
      </c>
      <c r="P117" s="113">
        <v>86</v>
      </c>
      <c r="Q117" s="113">
        <v>14</v>
      </c>
      <c r="R117" s="6">
        <v>0.23593466424682397</v>
      </c>
      <c r="S117" s="14">
        <v>93.652445369406877</v>
      </c>
      <c r="T117" s="14">
        <v>57.291666666666664</v>
      </c>
      <c r="U117" s="14">
        <v>52</v>
      </c>
      <c r="V117" s="14">
        <v>37.135278514588862</v>
      </c>
      <c r="W117" s="84">
        <v>-24.578373015872916</v>
      </c>
      <c r="X117" s="14">
        <v>215.50101753478947</v>
      </c>
      <c r="Y117" s="14">
        <v>0</v>
      </c>
      <c r="Z117" s="14">
        <v>0</v>
      </c>
      <c r="AA117" s="14">
        <v>215.50101753478947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13" t="s">
        <v>7128</v>
      </c>
      <c r="AK117" s="113" t="s">
        <v>7128</v>
      </c>
      <c r="AL117" s="113">
        <v>13</v>
      </c>
      <c r="AM117" s="113" t="s">
        <v>7128</v>
      </c>
      <c r="AN117" s="113" t="s">
        <v>7128</v>
      </c>
      <c r="AO117" s="113" t="s">
        <v>7128</v>
      </c>
      <c r="AP117" s="113" t="s">
        <v>7128</v>
      </c>
      <c r="AQ117" s="113" t="s">
        <v>7128</v>
      </c>
      <c r="AR117" s="113" t="s">
        <v>7128</v>
      </c>
      <c r="AS117" s="113" t="s">
        <v>7128</v>
      </c>
      <c r="AT117" s="113" t="s">
        <v>7128</v>
      </c>
      <c r="AU117" s="149" t="s">
        <v>7128</v>
      </c>
      <c r="AV117" s="14">
        <v>157.46821407201281</v>
      </c>
      <c r="AW117" s="14">
        <v>58.032803462776656</v>
      </c>
      <c r="AX117" s="17">
        <v>116</v>
      </c>
      <c r="AY117" s="15">
        <v>58.032803462776656</v>
      </c>
      <c r="AZ117" s="15">
        <v>1.4102366887435949</v>
      </c>
      <c r="BA117" s="15">
        <v>56.622566774033061</v>
      </c>
      <c r="BB117" s="63">
        <v>8.9641146121182054</v>
      </c>
      <c r="BC117" s="26"/>
      <c r="BD117" s="15">
        <v>58.032803462776656</v>
      </c>
      <c r="BE117" s="26">
        <v>9.0233885929688089</v>
      </c>
      <c r="BF117" s="26" t="s">
        <v>7244</v>
      </c>
      <c r="BG117" s="84"/>
    </row>
    <row r="118" spans="1:59" ht="15" customHeight="1" x14ac:dyDescent="0.25">
      <c r="A118" s="79" t="s">
        <v>5651</v>
      </c>
      <c r="B118" s="2" t="s">
        <v>5652</v>
      </c>
      <c r="C118" s="3" t="s">
        <v>5653</v>
      </c>
      <c r="D118" s="3" t="s">
        <v>5916</v>
      </c>
      <c r="E118" s="3" t="s">
        <v>1039</v>
      </c>
      <c r="F118" s="4" t="s">
        <v>2510</v>
      </c>
      <c r="G118" s="3" t="s">
        <v>1004</v>
      </c>
      <c r="H118" s="41" t="s">
        <v>5917</v>
      </c>
      <c r="I118" s="113">
        <v>616</v>
      </c>
      <c r="J118" s="113">
        <v>554</v>
      </c>
      <c r="K118" s="113">
        <v>140</v>
      </c>
      <c r="L118" s="113">
        <v>20</v>
      </c>
      <c r="M118" s="113">
        <v>64</v>
      </c>
      <c r="N118" s="113">
        <v>101</v>
      </c>
      <c r="O118" s="113">
        <v>55</v>
      </c>
      <c r="P118" s="113">
        <v>127</v>
      </c>
      <c r="Q118" s="113">
        <v>2</v>
      </c>
      <c r="R118" s="6">
        <v>0.25270758122743681</v>
      </c>
      <c r="S118" s="14">
        <v>66.597294484911558</v>
      </c>
      <c r="T118" s="14">
        <v>52.083333333333336</v>
      </c>
      <c r="U118" s="14">
        <v>101</v>
      </c>
      <c r="V118" s="14">
        <v>5.3050397877984086</v>
      </c>
      <c r="W118" s="84">
        <v>-10.314693441175008</v>
      </c>
      <c r="X118" s="14">
        <v>214.67097416486831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214.67097416486831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13" t="s">
        <v>7128</v>
      </c>
      <c r="AK118" s="113" t="s">
        <v>7128</v>
      </c>
      <c r="AL118" s="113" t="s">
        <v>7128</v>
      </c>
      <c r="AM118" s="113" t="s">
        <v>7128</v>
      </c>
      <c r="AN118" s="113" t="s">
        <v>7128</v>
      </c>
      <c r="AO118" s="113">
        <v>38</v>
      </c>
      <c r="AP118" s="113" t="s">
        <v>7128</v>
      </c>
      <c r="AQ118" s="113" t="s">
        <v>7128</v>
      </c>
      <c r="AR118" s="113" t="s">
        <v>7128</v>
      </c>
      <c r="AS118" s="113" t="s">
        <v>7128</v>
      </c>
      <c r="AT118" s="113" t="s">
        <v>7128</v>
      </c>
      <c r="AU118" s="149" t="s">
        <v>7128</v>
      </c>
      <c r="AV118" s="14">
        <v>157.41716867537716</v>
      </c>
      <c r="AW118" s="14">
        <v>57.253805489491157</v>
      </c>
      <c r="AX118" s="17">
        <v>117</v>
      </c>
      <c r="AY118" s="15">
        <v>57.253805489491157</v>
      </c>
      <c r="AZ118" s="15">
        <v>1.4102366887435949</v>
      </c>
      <c r="BA118" s="15">
        <v>55.843568800747562</v>
      </c>
      <c r="BB118" s="63">
        <v>8.8545464753254617</v>
      </c>
      <c r="BC118" s="26"/>
      <c r="BD118" s="15">
        <v>57.253805489491157</v>
      </c>
      <c r="BE118" s="26">
        <v>8.9156873777963632</v>
      </c>
      <c r="BF118" s="26" t="s">
        <v>7245</v>
      </c>
      <c r="BG118" s="84"/>
    </row>
    <row r="119" spans="1:59" ht="15" customHeight="1" x14ac:dyDescent="0.25">
      <c r="A119" s="79" t="s">
        <v>1748</v>
      </c>
      <c r="B119" s="2" t="s">
        <v>2779</v>
      </c>
      <c r="C119" s="3" t="s">
        <v>2780</v>
      </c>
      <c r="D119" s="3" t="s">
        <v>532</v>
      </c>
      <c r="E119" s="3" t="s">
        <v>1036</v>
      </c>
      <c r="F119" s="4" t="s">
        <v>2510</v>
      </c>
      <c r="G119" s="3" t="s">
        <v>1453</v>
      </c>
      <c r="H119" s="41" t="s">
        <v>4426</v>
      </c>
      <c r="I119" s="113">
        <v>608</v>
      </c>
      <c r="J119" s="113">
        <v>557</v>
      </c>
      <c r="K119" s="113">
        <v>139</v>
      </c>
      <c r="L119" s="113">
        <v>28</v>
      </c>
      <c r="M119" s="113">
        <v>67</v>
      </c>
      <c r="N119" s="113">
        <v>85</v>
      </c>
      <c r="O119" s="113">
        <v>43</v>
      </c>
      <c r="P119" s="113">
        <v>132</v>
      </c>
      <c r="Q119" s="113">
        <v>0</v>
      </c>
      <c r="R119" s="6">
        <v>0.24955116696588869</v>
      </c>
      <c r="S119" s="14">
        <v>69.719042663891784</v>
      </c>
      <c r="T119" s="14">
        <v>72.916666666666671</v>
      </c>
      <c r="U119" s="14">
        <v>85</v>
      </c>
      <c r="V119" s="14">
        <v>0</v>
      </c>
      <c r="W119" s="84">
        <v>-13.09977387479486</v>
      </c>
      <c r="X119" s="14">
        <v>214.53593545576359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214.53593545576359</v>
      </c>
      <c r="AI119" s="14">
        <v>0</v>
      </c>
      <c r="AJ119" s="113" t="s">
        <v>7128</v>
      </c>
      <c r="AK119" s="113" t="s">
        <v>7128</v>
      </c>
      <c r="AL119" s="113" t="s">
        <v>7128</v>
      </c>
      <c r="AM119" s="113" t="s">
        <v>7128</v>
      </c>
      <c r="AN119" s="113" t="s">
        <v>7128</v>
      </c>
      <c r="AO119" s="113" t="s">
        <v>7128</v>
      </c>
      <c r="AP119" s="113" t="s">
        <v>7128</v>
      </c>
      <c r="AQ119" s="113" t="s">
        <v>7128</v>
      </c>
      <c r="AR119" s="113" t="s">
        <v>7128</v>
      </c>
      <c r="AS119" s="113">
        <v>2</v>
      </c>
      <c r="AT119" s="113" t="s">
        <v>7128</v>
      </c>
      <c r="AU119" s="149" t="s">
        <v>7128</v>
      </c>
      <c r="AV119" s="14">
        <v>157.52538612333203</v>
      </c>
      <c r="AW119" s="14">
        <v>57.010549332431566</v>
      </c>
      <c r="AX119" s="17">
        <v>118</v>
      </c>
      <c r="AY119" s="15">
        <v>57.010549332431566</v>
      </c>
      <c r="AZ119" s="15">
        <v>1.4102366887435949</v>
      </c>
      <c r="BA119" s="15">
        <v>55.600312643687971</v>
      </c>
      <c r="BB119" s="63">
        <v>8.8203318498624839</v>
      </c>
      <c r="BC119" s="26"/>
      <c r="BD119" s="15">
        <v>57.010549332431566</v>
      </c>
      <c r="BE119" s="26">
        <v>8.8820557322569016</v>
      </c>
      <c r="BF119" s="26" t="s">
        <v>7246</v>
      </c>
      <c r="BG119" s="84"/>
    </row>
    <row r="120" spans="1:59" x14ac:dyDescent="0.25">
      <c r="A120" s="79" t="s">
        <v>1480</v>
      </c>
      <c r="B120" s="2" t="s">
        <v>2648</v>
      </c>
      <c r="C120" s="3" t="s">
        <v>2649</v>
      </c>
      <c r="D120" s="3" t="s">
        <v>575</v>
      </c>
      <c r="E120" s="3" t="s">
        <v>999</v>
      </c>
      <c r="F120" s="4" t="s">
        <v>2510</v>
      </c>
      <c r="G120" s="3" t="s">
        <v>656</v>
      </c>
      <c r="H120" s="41" t="s">
        <v>3988</v>
      </c>
      <c r="I120" s="113">
        <v>586</v>
      </c>
      <c r="J120" s="113">
        <v>512</v>
      </c>
      <c r="K120" s="113">
        <v>140</v>
      </c>
      <c r="L120" s="113">
        <v>12</v>
      </c>
      <c r="M120" s="113">
        <v>77</v>
      </c>
      <c r="N120" s="113">
        <v>61</v>
      </c>
      <c r="O120" s="113">
        <v>60</v>
      </c>
      <c r="P120" s="113">
        <v>132</v>
      </c>
      <c r="Q120" s="113">
        <v>9</v>
      </c>
      <c r="R120" s="6">
        <v>0.2734375</v>
      </c>
      <c r="S120" s="14">
        <v>80.12486992715921</v>
      </c>
      <c r="T120" s="14">
        <v>31.25</v>
      </c>
      <c r="U120" s="14">
        <v>61</v>
      </c>
      <c r="V120" s="14">
        <v>23.872679045092838</v>
      </c>
      <c r="W120" s="84">
        <v>7.1024454107633987</v>
      </c>
      <c r="X120" s="14">
        <v>203.34999438301546</v>
      </c>
      <c r="Y120" s="14">
        <v>0</v>
      </c>
      <c r="Z120" s="14">
        <v>0</v>
      </c>
      <c r="AA120" s="14">
        <v>0</v>
      </c>
      <c r="AB120" s="14">
        <v>203.34999438301546</v>
      </c>
      <c r="AC120" s="14">
        <v>0</v>
      </c>
      <c r="AD120" s="14">
        <v>0</v>
      </c>
      <c r="AE120" s="14">
        <v>203.34999438301546</v>
      </c>
      <c r="AF120" s="14">
        <v>0</v>
      </c>
      <c r="AG120" s="14">
        <v>0</v>
      </c>
      <c r="AH120" s="14">
        <v>0</v>
      </c>
      <c r="AI120" s="14">
        <v>0</v>
      </c>
      <c r="AJ120" s="113" t="s">
        <v>7128</v>
      </c>
      <c r="AK120" s="113" t="s">
        <v>7128</v>
      </c>
      <c r="AL120" s="113" t="s">
        <v>7128</v>
      </c>
      <c r="AM120" s="113">
        <v>22</v>
      </c>
      <c r="AN120" s="113" t="s">
        <v>7128</v>
      </c>
      <c r="AO120" s="113" t="s">
        <v>7128</v>
      </c>
      <c r="AP120" s="113">
        <v>9</v>
      </c>
      <c r="AQ120" s="113" t="s">
        <v>7128</v>
      </c>
      <c r="AR120" s="113" t="s">
        <v>7128</v>
      </c>
      <c r="AS120" s="113" t="s">
        <v>7128</v>
      </c>
      <c r="AT120" s="113" t="s">
        <v>7128</v>
      </c>
      <c r="AU120" s="149" t="s">
        <v>7128</v>
      </c>
      <c r="AV120" s="14">
        <v>149.30537599349879</v>
      </c>
      <c r="AW120" s="14">
        <v>54.044618389516671</v>
      </c>
      <c r="AX120" s="17">
        <v>119</v>
      </c>
      <c r="AY120" s="15">
        <v>54.044618389516671</v>
      </c>
      <c r="AZ120" s="15">
        <v>1.4102366887435949</v>
      </c>
      <c r="BA120" s="15">
        <v>52.634381700773076</v>
      </c>
      <c r="BB120" s="63">
        <v>8.4031657744482793</v>
      </c>
      <c r="BC120" s="26"/>
      <c r="BD120" s="15">
        <v>54.044618389516671</v>
      </c>
      <c r="BE120" s="26">
        <v>8.4719977120514791</v>
      </c>
      <c r="BF120" s="26" t="s">
        <v>7247</v>
      </c>
      <c r="BG120" s="84"/>
    </row>
    <row r="121" spans="1:59" ht="15" customHeight="1" x14ac:dyDescent="0.25">
      <c r="A121" s="79" t="s">
        <v>1191</v>
      </c>
      <c r="B121" s="2" t="s">
        <v>2614</v>
      </c>
      <c r="C121" s="3" t="s">
        <v>2615</v>
      </c>
      <c r="D121" s="3" t="s">
        <v>504</v>
      </c>
      <c r="E121" s="3" t="s">
        <v>1014</v>
      </c>
      <c r="F121" s="4" t="s">
        <v>3755</v>
      </c>
      <c r="G121" s="3" t="s">
        <v>657</v>
      </c>
      <c r="H121" s="41" t="s">
        <v>5024</v>
      </c>
      <c r="I121" s="113">
        <v>622</v>
      </c>
      <c r="J121" s="113">
        <v>497</v>
      </c>
      <c r="K121" s="113">
        <v>120</v>
      </c>
      <c r="L121" s="113">
        <v>23</v>
      </c>
      <c r="M121" s="113">
        <v>91</v>
      </c>
      <c r="N121" s="113">
        <v>69</v>
      </c>
      <c r="O121" s="113">
        <v>109</v>
      </c>
      <c r="P121" s="113">
        <v>125</v>
      </c>
      <c r="Q121" s="113">
        <v>2</v>
      </c>
      <c r="R121" s="6">
        <v>0.2414486921529175</v>
      </c>
      <c r="S121" s="14">
        <v>94.693028095733609</v>
      </c>
      <c r="T121" s="14">
        <v>59.895833333333329</v>
      </c>
      <c r="U121" s="14">
        <v>69</v>
      </c>
      <c r="V121" s="14">
        <v>5.3050397877984086</v>
      </c>
      <c r="W121" s="84">
        <v>-17.864617499140859</v>
      </c>
      <c r="X121" s="14">
        <v>211.0292837177245</v>
      </c>
      <c r="Y121" s="14">
        <v>0</v>
      </c>
      <c r="Z121" s="14">
        <v>0</v>
      </c>
      <c r="AA121" s="14">
        <v>211.0292837177245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13" t="s">
        <v>7128</v>
      </c>
      <c r="AK121" s="113" t="s">
        <v>7128</v>
      </c>
      <c r="AL121" s="113">
        <v>14</v>
      </c>
      <c r="AM121" s="113" t="s">
        <v>7128</v>
      </c>
      <c r="AN121" s="113" t="s">
        <v>7128</v>
      </c>
      <c r="AO121" s="113" t="s">
        <v>7128</v>
      </c>
      <c r="AP121" s="113" t="s">
        <v>7128</v>
      </c>
      <c r="AQ121" s="113" t="s">
        <v>7128</v>
      </c>
      <c r="AR121" s="113" t="s">
        <v>7128</v>
      </c>
      <c r="AS121" s="113" t="s">
        <v>7128</v>
      </c>
      <c r="AT121" s="113" t="s">
        <v>7128</v>
      </c>
      <c r="AU121" s="149" t="s">
        <v>7128</v>
      </c>
      <c r="AV121" s="14">
        <v>157.46821407201281</v>
      </c>
      <c r="AW121" s="14">
        <v>53.561069645711683</v>
      </c>
      <c r="AX121" s="17">
        <v>120</v>
      </c>
      <c r="AY121" s="15">
        <v>53.561069645711683</v>
      </c>
      <c r="AZ121" s="15">
        <v>1.4102366887435949</v>
      </c>
      <c r="BA121" s="15">
        <v>52.150832956968088</v>
      </c>
      <c r="BB121" s="63">
        <v>8.3351533575690304</v>
      </c>
      <c r="BC121" s="26"/>
      <c r="BD121" s="15">
        <v>53.561069645711683</v>
      </c>
      <c r="BE121" s="26">
        <v>8.4051441526214603</v>
      </c>
      <c r="BF121" s="26" t="s">
        <v>7248</v>
      </c>
      <c r="BG121" s="84"/>
    </row>
    <row r="122" spans="1:59" x14ac:dyDescent="0.25">
      <c r="A122" s="79" t="s">
        <v>6131</v>
      </c>
      <c r="B122" s="2" t="s">
        <v>2762</v>
      </c>
      <c r="C122" s="3" t="s">
        <v>2765</v>
      </c>
      <c r="D122" s="3" t="s">
        <v>5730</v>
      </c>
      <c r="E122" s="3" t="s">
        <v>1122</v>
      </c>
      <c r="F122" s="4" t="s">
        <v>2510</v>
      </c>
      <c r="G122" s="3" t="s">
        <v>1040</v>
      </c>
      <c r="H122" s="41" t="s">
        <v>5731</v>
      </c>
      <c r="I122" s="113">
        <v>544</v>
      </c>
      <c r="J122" s="113">
        <v>488</v>
      </c>
      <c r="K122" s="113">
        <v>125</v>
      </c>
      <c r="L122" s="113">
        <v>13</v>
      </c>
      <c r="M122" s="113">
        <v>60</v>
      </c>
      <c r="N122" s="113">
        <v>74</v>
      </c>
      <c r="O122" s="113">
        <v>41</v>
      </c>
      <c r="P122" s="113">
        <v>78</v>
      </c>
      <c r="Q122" s="113">
        <v>13</v>
      </c>
      <c r="R122" s="6">
        <v>0.25614754098360654</v>
      </c>
      <c r="S122" s="14">
        <v>62.434963579604577</v>
      </c>
      <c r="T122" s="14">
        <v>33.854166666666664</v>
      </c>
      <c r="U122" s="14">
        <v>74</v>
      </c>
      <c r="V122" s="14">
        <v>34.482758620689658</v>
      </c>
      <c r="W122" s="84">
        <v>-6.3101102509973321</v>
      </c>
      <c r="X122" s="14">
        <v>198.46177861596357</v>
      </c>
      <c r="Y122" s="14">
        <v>0</v>
      </c>
      <c r="Z122" s="14">
        <v>0</v>
      </c>
      <c r="AA122" s="14">
        <v>0</v>
      </c>
      <c r="AB122" s="14">
        <v>0</v>
      </c>
      <c r="AC122" s="14">
        <v>198.46177861596357</v>
      </c>
      <c r="AD122" s="14">
        <v>0</v>
      </c>
      <c r="AE122" s="14">
        <v>0</v>
      </c>
      <c r="AF122" s="14">
        <v>198.46177861596357</v>
      </c>
      <c r="AG122" s="14">
        <v>0</v>
      </c>
      <c r="AH122" s="14">
        <v>0</v>
      </c>
      <c r="AI122" s="14">
        <v>0</v>
      </c>
      <c r="AJ122" s="113" t="s">
        <v>7128</v>
      </c>
      <c r="AK122" s="113" t="s">
        <v>7128</v>
      </c>
      <c r="AL122" s="113" t="s">
        <v>7128</v>
      </c>
      <c r="AM122" s="113" t="s">
        <v>7128</v>
      </c>
      <c r="AN122" s="113">
        <v>17</v>
      </c>
      <c r="AO122" s="113" t="s">
        <v>7128</v>
      </c>
      <c r="AP122" s="113" t="s">
        <v>7128</v>
      </c>
      <c r="AQ122" s="113">
        <v>4</v>
      </c>
      <c r="AR122" s="113" t="s">
        <v>7128</v>
      </c>
      <c r="AS122" s="113" t="s">
        <v>7128</v>
      </c>
      <c r="AT122" s="113" t="s">
        <v>7128</v>
      </c>
      <c r="AU122" s="149" t="s">
        <v>7128</v>
      </c>
      <c r="AV122" s="14">
        <v>144.9549001855919</v>
      </c>
      <c r="AW122" s="14">
        <v>53.506878430371671</v>
      </c>
      <c r="AX122" s="17">
        <v>121</v>
      </c>
      <c r="AY122" s="15">
        <v>53.506878430371671</v>
      </c>
      <c r="AZ122" s="15">
        <v>1.4102366887435949</v>
      </c>
      <c r="BA122" s="15">
        <v>52.096641741628076</v>
      </c>
      <c r="BB122" s="63">
        <v>8.3275312190026138</v>
      </c>
      <c r="BC122" s="26"/>
      <c r="BD122" s="15">
        <v>53.506878430371671</v>
      </c>
      <c r="BE122" s="26">
        <v>8.3976518869879904</v>
      </c>
      <c r="BF122" s="26" t="s">
        <v>7249</v>
      </c>
      <c r="BG122" s="84"/>
    </row>
    <row r="123" spans="1:59" ht="15" customHeight="1" x14ac:dyDescent="0.25">
      <c r="A123" s="110" t="s">
        <v>1340</v>
      </c>
      <c r="B123" s="2" t="s">
        <v>2650</v>
      </c>
      <c r="C123" s="3" t="s">
        <v>3028</v>
      </c>
      <c r="D123" s="3" t="s">
        <v>24</v>
      </c>
      <c r="E123" s="3" t="s">
        <v>1122</v>
      </c>
      <c r="F123" s="4" t="s">
        <v>2510</v>
      </c>
      <c r="G123" s="3" t="s">
        <v>1040</v>
      </c>
      <c r="H123" s="41" t="s">
        <v>4814</v>
      </c>
      <c r="I123" s="113">
        <v>499</v>
      </c>
      <c r="J123" s="113">
        <v>457</v>
      </c>
      <c r="K123" s="113">
        <v>116</v>
      </c>
      <c r="L123" s="113">
        <v>21</v>
      </c>
      <c r="M123" s="113">
        <v>62</v>
      </c>
      <c r="N123" s="113">
        <v>73</v>
      </c>
      <c r="O123" s="113">
        <v>33</v>
      </c>
      <c r="P123" s="113">
        <v>98</v>
      </c>
      <c r="Q123" s="113">
        <v>5</v>
      </c>
      <c r="R123" s="85">
        <v>0.25382932166301969</v>
      </c>
      <c r="S123" s="84">
        <v>64.516129032258064</v>
      </c>
      <c r="T123" s="84">
        <v>54.6875</v>
      </c>
      <c r="U123" s="84">
        <v>73</v>
      </c>
      <c r="V123" s="84">
        <v>13.262599469496021</v>
      </c>
      <c r="W123" s="84">
        <v>-7.4733766845728553</v>
      </c>
      <c r="X123" s="103">
        <v>197.99285181718122</v>
      </c>
      <c r="Y123" s="103">
        <v>0</v>
      </c>
      <c r="Z123" s="103">
        <v>0</v>
      </c>
      <c r="AA123" s="103">
        <v>0</v>
      </c>
      <c r="AB123" s="103">
        <v>0</v>
      </c>
      <c r="AC123" s="103">
        <v>197.99285181718122</v>
      </c>
      <c r="AD123" s="103">
        <v>0</v>
      </c>
      <c r="AE123" s="103">
        <v>0</v>
      </c>
      <c r="AF123" s="103">
        <v>197.99285181718122</v>
      </c>
      <c r="AG123" s="103">
        <v>0</v>
      </c>
      <c r="AH123" s="103">
        <v>0</v>
      </c>
      <c r="AI123" s="103">
        <v>0</v>
      </c>
      <c r="AJ123" s="124" t="s">
        <v>7128</v>
      </c>
      <c r="AK123" s="113" t="s">
        <v>7128</v>
      </c>
      <c r="AL123" s="113" t="s">
        <v>7128</v>
      </c>
      <c r="AM123" s="113" t="s">
        <v>7128</v>
      </c>
      <c r="AN123" s="113">
        <v>18</v>
      </c>
      <c r="AO123" s="113" t="s">
        <v>7128</v>
      </c>
      <c r="AP123" s="113" t="s">
        <v>7128</v>
      </c>
      <c r="AQ123" s="113">
        <v>5</v>
      </c>
      <c r="AR123" s="113" t="s">
        <v>7128</v>
      </c>
      <c r="AS123" s="113" t="s">
        <v>7128</v>
      </c>
      <c r="AT123" s="113" t="s">
        <v>7128</v>
      </c>
      <c r="AU123" s="149" t="s">
        <v>7128</v>
      </c>
      <c r="AV123" s="84">
        <v>144.9549001855919</v>
      </c>
      <c r="AW123" s="14">
        <v>53.037951631589323</v>
      </c>
      <c r="AX123" s="17">
        <v>122</v>
      </c>
      <c r="AY123" s="84">
        <v>53.037951631589323</v>
      </c>
      <c r="AZ123" s="84">
        <v>1.4102366887435949</v>
      </c>
      <c r="BA123" s="84">
        <v>51.627714942845728</v>
      </c>
      <c r="BB123" s="104">
        <v>8.2615754175798326</v>
      </c>
      <c r="BC123" s="84"/>
      <c r="BD123" s="84">
        <v>53.037951631589323</v>
      </c>
      <c r="BE123" s="84">
        <v>8.3328199005287971</v>
      </c>
      <c r="BF123" s="84" t="s">
        <v>7250</v>
      </c>
      <c r="BG123" s="84"/>
    </row>
    <row r="124" spans="1:59" x14ac:dyDescent="0.25">
      <c r="A124" s="79" t="s">
        <v>5613</v>
      </c>
      <c r="B124" s="2" t="s">
        <v>3499</v>
      </c>
      <c r="C124" s="3" t="s">
        <v>2529</v>
      </c>
      <c r="D124" s="3" t="s">
        <v>5930</v>
      </c>
      <c r="E124" s="3" t="s">
        <v>1073</v>
      </c>
      <c r="F124" s="4" t="s">
        <v>3755</v>
      </c>
      <c r="G124" s="3" t="s">
        <v>1004</v>
      </c>
      <c r="H124" s="41" t="s">
        <v>6455</v>
      </c>
      <c r="I124" s="113">
        <v>413</v>
      </c>
      <c r="J124" s="113">
        <v>364</v>
      </c>
      <c r="K124" s="113">
        <v>92</v>
      </c>
      <c r="L124" s="113">
        <v>24</v>
      </c>
      <c r="M124" s="113">
        <v>62</v>
      </c>
      <c r="N124" s="113">
        <v>68</v>
      </c>
      <c r="O124" s="113">
        <v>39</v>
      </c>
      <c r="P124" s="113">
        <v>129</v>
      </c>
      <c r="Q124" s="113">
        <v>8</v>
      </c>
      <c r="R124" s="42">
        <v>0.25274725274725274</v>
      </c>
      <c r="S124" s="43">
        <v>64.516129032258064</v>
      </c>
      <c r="T124" s="43">
        <v>62.5</v>
      </c>
      <c r="U124" s="43">
        <v>68</v>
      </c>
      <c r="V124" s="43">
        <v>21.220159151193634</v>
      </c>
      <c r="W124" s="84">
        <v>-6.2502984290693471</v>
      </c>
      <c r="X124" s="44">
        <v>209.98598975438233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209.98598975438233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145" t="s">
        <v>7128</v>
      </c>
      <c r="AK124" s="113" t="s">
        <v>7128</v>
      </c>
      <c r="AL124" s="113" t="s">
        <v>7128</v>
      </c>
      <c r="AM124" s="113" t="s">
        <v>7128</v>
      </c>
      <c r="AN124" s="113" t="s">
        <v>7128</v>
      </c>
      <c r="AO124" s="113">
        <v>39</v>
      </c>
      <c r="AP124" s="113" t="s">
        <v>7128</v>
      </c>
      <c r="AQ124" s="113" t="s">
        <v>7128</v>
      </c>
      <c r="AR124" s="113" t="s">
        <v>7128</v>
      </c>
      <c r="AS124" s="113" t="s">
        <v>7128</v>
      </c>
      <c r="AT124" s="113" t="s">
        <v>7128</v>
      </c>
      <c r="AU124" s="149" t="s">
        <v>7128</v>
      </c>
      <c r="AV124" s="44">
        <v>157.41716867537716</v>
      </c>
      <c r="AW124" s="14">
        <v>52.568821079005176</v>
      </c>
      <c r="AX124" s="17">
        <v>123</v>
      </c>
      <c r="AY124" s="43">
        <v>52.568821079005176</v>
      </c>
      <c r="AZ124" s="43">
        <v>1.4102366887435949</v>
      </c>
      <c r="BA124" s="43">
        <v>51.158584390261581</v>
      </c>
      <c r="BB124" s="65">
        <v>8.1955909576429171</v>
      </c>
      <c r="BC124" s="43"/>
      <c r="BD124" s="43">
        <v>52.568821079005176</v>
      </c>
      <c r="BE124" s="43">
        <v>8.2679597438653154</v>
      </c>
      <c r="BF124" s="26" t="s">
        <v>7251</v>
      </c>
      <c r="BG124" s="84"/>
    </row>
    <row r="125" spans="1:59" ht="15" customHeight="1" x14ac:dyDescent="0.25">
      <c r="A125" s="79" t="s">
        <v>5648</v>
      </c>
      <c r="B125" s="2" t="s">
        <v>2771</v>
      </c>
      <c r="C125" s="3" t="s">
        <v>3387</v>
      </c>
      <c r="D125" s="3" t="s">
        <v>5972</v>
      </c>
      <c r="E125" s="3" t="s">
        <v>1044</v>
      </c>
      <c r="F125" s="4" t="s">
        <v>3755</v>
      </c>
      <c r="G125" s="3" t="s">
        <v>1040</v>
      </c>
      <c r="H125" s="41" t="s">
        <v>5973</v>
      </c>
      <c r="I125" s="113">
        <v>548</v>
      </c>
      <c r="J125" s="113">
        <v>506</v>
      </c>
      <c r="K125" s="113">
        <v>140</v>
      </c>
      <c r="L125" s="113">
        <v>15</v>
      </c>
      <c r="M125" s="113">
        <v>56</v>
      </c>
      <c r="N125" s="113">
        <v>53</v>
      </c>
      <c r="O125" s="113">
        <v>36</v>
      </c>
      <c r="P125" s="113">
        <v>100</v>
      </c>
      <c r="Q125" s="113">
        <v>14</v>
      </c>
      <c r="R125" s="6">
        <v>0.27667984189723321</v>
      </c>
      <c r="S125" s="14">
        <v>58.272632674297611</v>
      </c>
      <c r="T125" s="14">
        <v>39.0625</v>
      </c>
      <c r="U125" s="14">
        <v>53</v>
      </c>
      <c r="V125" s="14">
        <v>37.135278514588862</v>
      </c>
      <c r="W125" s="84">
        <v>9.6073751696383134</v>
      </c>
      <c r="X125" s="14">
        <v>197.07778635852478</v>
      </c>
      <c r="Y125" s="14">
        <v>0</v>
      </c>
      <c r="Z125" s="14">
        <v>0</v>
      </c>
      <c r="AA125" s="14">
        <v>0</v>
      </c>
      <c r="AB125" s="14">
        <v>0</v>
      </c>
      <c r="AC125" s="14">
        <v>197.07778635852478</v>
      </c>
      <c r="AD125" s="14">
        <v>0</v>
      </c>
      <c r="AE125" s="14">
        <v>0</v>
      </c>
      <c r="AF125" s="14">
        <v>197.07778635852478</v>
      </c>
      <c r="AG125" s="14">
        <v>0</v>
      </c>
      <c r="AH125" s="14">
        <v>0</v>
      </c>
      <c r="AI125" s="14">
        <v>0</v>
      </c>
      <c r="AJ125" s="113" t="s">
        <v>7128</v>
      </c>
      <c r="AK125" s="113" t="s">
        <v>7128</v>
      </c>
      <c r="AL125" s="113" t="s">
        <v>7128</v>
      </c>
      <c r="AM125" s="113" t="s">
        <v>7128</v>
      </c>
      <c r="AN125" s="113">
        <v>19</v>
      </c>
      <c r="AO125" s="113" t="s">
        <v>7128</v>
      </c>
      <c r="AP125" s="113" t="s">
        <v>7128</v>
      </c>
      <c r="AQ125" s="113">
        <v>6</v>
      </c>
      <c r="AR125" s="113" t="s">
        <v>7128</v>
      </c>
      <c r="AS125" s="113" t="s">
        <v>7128</v>
      </c>
      <c r="AT125" s="113" t="s">
        <v>7128</v>
      </c>
      <c r="AU125" s="149" t="s">
        <v>7128</v>
      </c>
      <c r="AV125" s="14">
        <v>144.9549001855919</v>
      </c>
      <c r="AW125" s="14">
        <v>52.12288617293288</v>
      </c>
      <c r="AX125" s="17">
        <v>124</v>
      </c>
      <c r="AY125" s="15">
        <v>52.12288617293288</v>
      </c>
      <c r="AZ125" s="15">
        <v>1.4102366887435949</v>
      </c>
      <c r="BA125" s="15">
        <v>50.712649484189285</v>
      </c>
      <c r="BB125" s="63">
        <v>8.1328690270798418</v>
      </c>
      <c r="BC125" s="26"/>
      <c r="BD125" s="15">
        <v>52.12288617293288</v>
      </c>
      <c r="BE125" s="26">
        <v>8.2063065266313409</v>
      </c>
      <c r="BF125" s="26" t="s">
        <v>7252</v>
      </c>
      <c r="BG125" s="84"/>
    </row>
    <row r="126" spans="1:59" ht="15" customHeight="1" x14ac:dyDescent="0.25">
      <c r="A126" s="79" t="s">
        <v>1569</v>
      </c>
      <c r="B126" s="2" t="s">
        <v>2831</v>
      </c>
      <c r="C126" s="3" t="s">
        <v>2615</v>
      </c>
      <c r="D126" s="3" t="s">
        <v>572</v>
      </c>
      <c r="E126" s="3" t="s">
        <v>1008</v>
      </c>
      <c r="F126" s="4" t="s">
        <v>2510</v>
      </c>
      <c r="G126" s="3" t="s">
        <v>1004</v>
      </c>
      <c r="H126" s="41" t="s">
        <v>4649</v>
      </c>
      <c r="I126" s="113">
        <v>544</v>
      </c>
      <c r="J126" s="113">
        <v>469</v>
      </c>
      <c r="K126" s="113">
        <v>114</v>
      </c>
      <c r="L126" s="113">
        <v>25</v>
      </c>
      <c r="M126" s="113">
        <v>78</v>
      </c>
      <c r="N126" s="113">
        <v>68</v>
      </c>
      <c r="O126" s="113">
        <v>66</v>
      </c>
      <c r="P126" s="113">
        <v>113</v>
      </c>
      <c r="Q126" s="113">
        <v>4</v>
      </c>
      <c r="R126" s="46">
        <v>0.24307036247334754</v>
      </c>
      <c r="S126" s="47">
        <v>81.165452653485957</v>
      </c>
      <c r="T126" s="47">
        <v>65.104166666666671</v>
      </c>
      <c r="U126" s="47">
        <v>68</v>
      </c>
      <c r="V126" s="47">
        <v>10.610079575596817</v>
      </c>
      <c r="W126" s="84">
        <v>-15.62078590021048</v>
      </c>
      <c r="X126" s="48">
        <v>209.25891299553896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209.25891299553896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146" t="s">
        <v>7128</v>
      </c>
      <c r="AK126" s="113" t="s">
        <v>7128</v>
      </c>
      <c r="AL126" s="113" t="s">
        <v>7128</v>
      </c>
      <c r="AM126" s="113" t="s">
        <v>7128</v>
      </c>
      <c r="AN126" s="113" t="s">
        <v>7128</v>
      </c>
      <c r="AO126" s="113">
        <v>40</v>
      </c>
      <c r="AP126" s="113" t="s">
        <v>7128</v>
      </c>
      <c r="AQ126" s="113" t="s">
        <v>7128</v>
      </c>
      <c r="AR126" s="113" t="s">
        <v>7128</v>
      </c>
      <c r="AS126" s="113" t="s">
        <v>7128</v>
      </c>
      <c r="AT126" s="113" t="s">
        <v>7128</v>
      </c>
      <c r="AU126" s="149" t="s">
        <v>7128</v>
      </c>
      <c r="AV126" s="48">
        <v>157.41716867537716</v>
      </c>
      <c r="AW126" s="14">
        <v>51.841744320161808</v>
      </c>
      <c r="AX126" s="17">
        <v>125</v>
      </c>
      <c r="AY126" s="47">
        <v>51.841744320161808</v>
      </c>
      <c r="AZ126" s="47">
        <v>1.4102366887435949</v>
      </c>
      <c r="BA126" s="47">
        <v>50.431507631418214</v>
      </c>
      <c r="BB126" s="62">
        <v>8.0933256777529294</v>
      </c>
      <c r="BC126" s="47"/>
      <c r="BD126" s="47">
        <v>51.841744320161808</v>
      </c>
      <c r="BE126" s="47">
        <v>8.1674369528742083</v>
      </c>
      <c r="BF126" s="26" t="s">
        <v>7253</v>
      </c>
      <c r="BG126" s="84"/>
    </row>
    <row r="127" spans="1:59" x14ac:dyDescent="0.25">
      <c r="A127" s="79" t="s">
        <v>3613</v>
      </c>
      <c r="B127" s="2" t="s">
        <v>2963</v>
      </c>
      <c r="C127" s="3" t="s">
        <v>2588</v>
      </c>
      <c r="D127" s="3" t="s">
        <v>230</v>
      </c>
      <c r="E127" s="3" t="s">
        <v>1042</v>
      </c>
      <c r="F127" s="4" t="s">
        <v>3755</v>
      </c>
      <c r="G127" s="3" t="s">
        <v>1004</v>
      </c>
      <c r="H127" s="41" t="s">
        <v>4633</v>
      </c>
      <c r="I127" s="113">
        <v>432</v>
      </c>
      <c r="J127" s="113">
        <v>399</v>
      </c>
      <c r="K127" s="113">
        <v>108</v>
      </c>
      <c r="L127" s="113">
        <v>19</v>
      </c>
      <c r="M127" s="113">
        <v>55</v>
      </c>
      <c r="N127" s="113">
        <v>53</v>
      </c>
      <c r="O127" s="113">
        <v>29</v>
      </c>
      <c r="P127" s="113">
        <v>137</v>
      </c>
      <c r="Q127" s="113">
        <v>17</v>
      </c>
      <c r="R127" s="6">
        <v>0.27067669172932329</v>
      </c>
      <c r="S127" s="14">
        <v>57.232049947970864</v>
      </c>
      <c r="T127" s="14">
        <v>49.479166666666664</v>
      </c>
      <c r="U127" s="14">
        <v>53</v>
      </c>
      <c r="V127" s="14">
        <v>45.092838196286472</v>
      </c>
      <c r="W127" s="84">
        <v>4.3202837957679998</v>
      </c>
      <c r="X127" s="14">
        <v>209.12433860669199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209.12433860669199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13" t="s">
        <v>7128</v>
      </c>
      <c r="AK127" s="113" t="s">
        <v>7128</v>
      </c>
      <c r="AL127" s="113" t="s">
        <v>7128</v>
      </c>
      <c r="AM127" s="113" t="s">
        <v>7128</v>
      </c>
      <c r="AN127" s="113" t="s">
        <v>7128</v>
      </c>
      <c r="AO127" s="113">
        <v>41</v>
      </c>
      <c r="AP127" s="113" t="s">
        <v>7128</v>
      </c>
      <c r="AQ127" s="113" t="s">
        <v>7128</v>
      </c>
      <c r="AR127" s="113" t="s">
        <v>7128</v>
      </c>
      <c r="AS127" s="113" t="s">
        <v>7128</v>
      </c>
      <c r="AT127" s="113" t="s">
        <v>7128</v>
      </c>
      <c r="AU127" s="149" t="s">
        <v>7128</v>
      </c>
      <c r="AV127" s="14">
        <v>157.41716867537716</v>
      </c>
      <c r="AW127" s="14">
        <v>51.707169931314837</v>
      </c>
      <c r="AX127" s="17">
        <v>126</v>
      </c>
      <c r="AY127" s="15">
        <v>51.707169931314837</v>
      </c>
      <c r="AZ127" s="15">
        <v>1.4102366887435949</v>
      </c>
      <c r="BA127" s="15">
        <v>50.296933242571242</v>
      </c>
      <c r="BB127" s="63">
        <v>8.074397432042872</v>
      </c>
      <c r="BC127" s="26"/>
      <c r="BD127" s="15">
        <v>51.707169931314837</v>
      </c>
      <c r="BE127" s="26">
        <v>8.148831223839025</v>
      </c>
      <c r="BF127" s="26" t="s">
        <v>7254</v>
      </c>
      <c r="BG127" s="84"/>
    </row>
    <row r="128" spans="1:59" x14ac:dyDescent="0.25">
      <c r="A128" s="110" t="s">
        <v>2219</v>
      </c>
      <c r="B128" s="2" t="s">
        <v>2965</v>
      </c>
      <c r="C128" s="3" t="s">
        <v>2966</v>
      </c>
      <c r="D128" s="3" t="s">
        <v>167</v>
      </c>
      <c r="E128" s="3" t="s">
        <v>1017</v>
      </c>
      <c r="F128" s="4" t="s">
        <v>3755</v>
      </c>
      <c r="G128" s="3" t="s">
        <v>657</v>
      </c>
      <c r="H128" s="41" t="s">
        <v>4961</v>
      </c>
      <c r="I128" s="126">
        <v>577</v>
      </c>
      <c r="J128" s="126">
        <v>511</v>
      </c>
      <c r="K128" s="126">
        <v>150</v>
      </c>
      <c r="L128" s="126">
        <v>9</v>
      </c>
      <c r="M128" s="126">
        <v>85</v>
      </c>
      <c r="N128" s="126">
        <v>34</v>
      </c>
      <c r="O128" s="126">
        <v>61</v>
      </c>
      <c r="P128" s="126">
        <v>104</v>
      </c>
      <c r="Q128" s="126">
        <v>15</v>
      </c>
      <c r="R128" s="106">
        <v>0.29354207436399216</v>
      </c>
      <c r="S128" s="107">
        <v>88.449531737773157</v>
      </c>
      <c r="T128" s="107">
        <v>23.4375</v>
      </c>
      <c r="U128" s="107">
        <v>34</v>
      </c>
      <c r="V128" s="107">
        <v>39.787798408488065</v>
      </c>
      <c r="W128" s="107">
        <v>23.107619403915798</v>
      </c>
      <c r="X128" s="108">
        <v>208.78244955017703</v>
      </c>
      <c r="Y128" s="107">
        <v>0</v>
      </c>
      <c r="Z128" s="107">
        <v>0</v>
      </c>
      <c r="AA128" s="107">
        <v>208.78244955017703</v>
      </c>
      <c r="AB128" s="107">
        <v>0</v>
      </c>
      <c r="AC128" s="107">
        <v>0</v>
      </c>
      <c r="AD128" s="107">
        <v>0</v>
      </c>
      <c r="AE128" s="107">
        <v>0</v>
      </c>
      <c r="AF128" s="107">
        <v>0</v>
      </c>
      <c r="AG128" s="107">
        <v>0</v>
      </c>
      <c r="AH128" s="107">
        <v>0</v>
      </c>
      <c r="AI128" s="107">
        <v>0</v>
      </c>
      <c r="AJ128" s="126" t="s">
        <v>7128</v>
      </c>
      <c r="AK128" s="108" t="s">
        <v>7128</v>
      </c>
      <c r="AL128" s="108">
        <v>15</v>
      </c>
      <c r="AM128" s="108" t="s">
        <v>7128</v>
      </c>
      <c r="AN128" s="108" t="s">
        <v>7128</v>
      </c>
      <c r="AO128" s="108" t="s">
        <v>7128</v>
      </c>
      <c r="AP128" s="126" t="s">
        <v>7128</v>
      </c>
      <c r="AQ128" s="108" t="s">
        <v>7128</v>
      </c>
      <c r="AR128" s="108" t="s">
        <v>7128</v>
      </c>
      <c r="AS128" s="126" t="s">
        <v>7128</v>
      </c>
      <c r="AT128" s="126" t="s">
        <v>7128</v>
      </c>
      <c r="AU128" s="150" t="s">
        <v>7128</v>
      </c>
      <c r="AV128" s="107">
        <v>157.46821407201281</v>
      </c>
      <c r="AW128" s="107">
        <v>51.314235478164221</v>
      </c>
      <c r="AX128" s="127">
        <v>127</v>
      </c>
      <c r="AY128" s="107">
        <v>51.314235478164221</v>
      </c>
      <c r="AZ128" s="107">
        <v>1.4102366887435949</v>
      </c>
      <c r="BA128" s="107">
        <v>49.903998789420626</v>
      </c>
      <c r="BB128" s="148">
        <v>8.0191301561450814</v>
      </c>
      <c r="BC128" s="107"/>
      <c r="BD128" s="107">
        <v>51.314235478164221</v>
      </c>
      <c r="BE128" s="107">
        <v>8.0945056420805059</v>
      </c>
      <c r="BF128" s="107" t="s">
        <v>7255</v>
      </c>
      <c r="BG128" s="107"/>
    </row>
    <row r="129" spans="1:59" ht="15" customHeight="1" x14ac:dyDescent="0.25">
      <c r="A129" s="79" t="s">
        <v>1451</v>
      </c>
      <c r="B129" s="2" t="s">
        <v>2702</v>
      </c>
      <c r="C129" s="3" t="s">
        <v>2703</v>
      </c>
      <c r="D129" s="3" t="s">
        <v>388</v>
      </c>
      <c r="E129" s="3" t="s">
        <v>1014</v>
      </c>
      <c r="F129" s="4" t="s">
        <v>3755</v>
      </c>
      <c r="G129" s="3" t="s">
        <v>1040</v>
      </c>
      <c r="H129" s="41" t="s">
        <v>5054</v>
      </c>
      <c r="I129" s="113">
        <v>481</v>
      </c>
      <c r="J129" s="113">
        <v>426</v>
      </c>
      <c r="K129" s="113">
        <v>116</v>
      </c>
      <c r="L129" s="113">
        <v>20</v>
      </c>
      <c r="M129" s="113">
        <v>52</v>
      </c>
      <c r="N129" s="113">
        <v>67</v>
      </c>
      <c r="O129" s="113">
        <v>47</v>
      </c>
      <c r="P129" s="113">
        <v>105</v>
      </c>
      <c r="Q129" s="113">
        <v>6</v>
      </c>
      <c r="R129" s="6">
        <v>0.27230046948356806</v>
      </c>
      <c r="S129" s="14">
        <v>54.110301768990638</v>
      </c>
      <c r="T129" s="14">
        <v>52.083333333333336</v>
      </c>
      <c r="U129" s="14">
        <v>67</v>
      </c>
      <c r="V129" s="14">
        <v>15.915119363395226</v>
      </c>
      <c r="W129" s="84">
        <v>5.5516115291778485</v>
      </c>
      <c r="X129" s="14">
        <v>194.66036599489706</v>
      </c>
      <c r="Y129" s="14">
        <v>0</v>
      </c>
      <c r="Z129" s="14">
        <v>0</v>
      </c>
      <c r="AA129" s="14">
        <v>0</v>
      </c>
      <c r="AB129" s="14">
        <v>0</v>
      </c>
      <c r="AC129" s="14">
        <v>194.66036599489706</v>
      </c>
      <c r="AD129" s="14">
        <v>0</v>
      </c>
      <c r="AE129" s="14">
        <v>0</v>
      </c>
      <c r="AF129" s="14">
        <v>194.66036599489706</v>
      </c>
      <c r="AG129" s="14">
        <v>0</v>
      </c>
      <c r="AH129" s="14">
        <v>0</v>
      </c>
      <c r="AI129" s="14">
        <v>0</v>
      </c>
      <c r="AJ129" s="113" t="s">
        <v>7128</v>
      </c>
      <c r="AK129" s="113" t="s">
        <v>7128</v>
      </c>
      <c r="AL129" s="113" t="s">
        <v>7128</v>
      </c>
      <c r="AM129" s="113" t="s">
        <v>7128</v>
      </c>
      <c r="AN129" s="113">
        <v>20</v>
      </c>
      <c r="AO129" s="113" t="s">
        <v>7128</v>
      </c>
      <c r="AP129" s="113" t="s">
        <v>7128</v>
      </c>
      <c r="AQ129" s="113">
        <v>7</v>
      </c>
      <c r="AR129" s="113" t="s">
        <v>7128</v>
      </c>
      <c r="AS129" s="113" t="s">
        <v>7128</v>
      </c>
      <c r="AT129" s="113" t="s">
        <v>7128</v>
      </c>
      <c r="AU129" s="149" t="s">
        <v>7128</v>
      </c>
      <c r="AV129" s="14">
        <v>144.9549001855919</v>
      </c>
      <c r="AW129" s="14">
        <v>49.705465809305167</v>
      </c>
      <c r="AX129" s="17">
        <v>128</v>
      </c>
      <c r="AY129" s="15">
        <v>49.705465809305167</v>
      </c>
      <c r="AZ129" s="15">
        <v>1.4102366887435949</v>
      </c>
      <c r="BA129" s="15">
        <v>48.295229120561572</v>
      </c>
      <c r="BB129" s="63">
        <v>7.7928524234802197</v>
      </c>
      <c r="BC129" s="26"/>
      <c r="BD129" s="15">
        <v>49.705465809305167</v>
      </c>
      <c r="BE129" s="26">
        <v>7.8720834353346749</v>
      </c>
      <c r="BF129" s="26" t="s">
        <v>7256</v>
      </c>
      <c r="BG129" s="84"/>
    </row>
    <row r="130" spans="1:59" ht="15" customHeight="1" x14ac:dyDescent="0.25">
      <c r="A130" s="110" t="s">
        <v>1391</v>
      </c>
      <c r="B130" s="2" t="s">
        <v>2886</v>
      </c>
      <c r="C130" s="3" t="s">
        <v>2887</v>
      </c>
      <c r="D130" s="3" t="s">
        <v>249</v>
      </c>
      <c r="E130" s="3" t="s">
        <v>1017</v>
      </c>
      <c r="F130" s="4" t="s">
        <v>3755</v>
      </c>
      <c r="G130" s="3" t="s">
        <v>1040</v>
      </c>
      <c r="H130" s="41" t="s">
        <v>4779</v>
      </c>
      <c r="I130" s="126">
        <v>663</v>
      </c>
      <c r="J130" s="126">
        <v>608</v>
      </c>
      <c r="K130" s="126">
        <v>155</v>
      </c>
      <c r="L130" s="126">
        <v>12</v>
      </c>
      <c r="M130" s="126">
        <v>71</v>
      </c>
      <c r="N130" s="126">
        <v>61</v>
      </c>
      <c r="O130" s="126">
        <v>45</v>
      </c>
      <c r="P130" s="126">
        <v>111</v>
      </c>
      <c r="Q130" s="126">
        <v>14</v>
      </c>
      <c r="R130" s="106">
        <v>0.25493421052631576</v>
      </c>
      <c r="S130" s="107">
        <v>73.881373569198757</v>
      </c>
      <c r="T130" s="107">
        <v>31.25</v>
      </c>
      <c r="U130" s="107">
        <v>61</v>
      </c>
      <c r="V130" s="107">
        <v>37.135278514588862</v>
      </c>
      <c r="W130" s="107">
        <v>-9.3425605536335947</v>
      </c>
      <c r="X130" s="108">
        <v>193.92409153015402</v>
      </c>
      <c r="Y130" s="108">
        <v>0</v>
      </c>
      <c r="Z130" s="108">
        <v>0</v>
      </c>
      <c r="AA130" s="108">
        <v>0</v>
      </c>
      <c r="AB130" s="108">
        <v>0</v>
      </c>
      <c r="AC130" s="108">
        <v>193.92409153015402</v>
      </c>
      <c r="AD130" s="108">
        <v>0</v>
      </c>
      <c r="AE130" s="108">
        <v>0</v>
      </c>
      <c r="AF130" s="108">
        <v>193.92409153015402</v>
      </c>
      <c r="AG130" s="108">
        <v>0</v>
      </c>
      <c r="AH130" s="108">
        <v>0</v>
      </c>
      <c r="AI130" s="108">
        <v>0</v>
      </c>
      <c r="AJ130" s="126" t="s">
        <v>7128</v>
      </c>
      <c r="AK130" s="113" t="s">
        <v>7128</v>
      </c>
      <c r="AL130" s="113" t="s">
        <v>7128</v>
      </c>
      <c r="AM130" s="113" t="s">
        <v>7128</v>
      </c>
      <c r="AN130" s="113">
        <v>21</v>
      </c>
      <c r="AO130" s="113" t="s">
        <v>7128</v>
      </c>
      <c r="AP130" s="113" t="s">
        <v>7128</v>
      </c>
      <c r="AQ130" s="113">
        <v>9</v>
      </c>
      <c r="AR130" s="113" t="s">
        <v>7128</v>
      </c>
      <c r="AS130" s="113" t="s">
        <v>7128</v>
      </c>
      <c r="AT130" s="113" t="s">
        <v>7128</v>
      </c>
      <c r="AU130" s="149" t="s">
        <v>7128</v>
      </c>
      <c r="AV130" s="107">
        <v>144.9549001855919</v>
      </c>
      <c r="AW130" s="107">
        <v>48.96919134456212</v>
      </c>
      <c r="AX130" s="127">
        <v>129</v>
      </c>
      <c r="AY130" s="107">
        <v>48.96919134456212</v>
      </c>
      <c r="AZ130" s="107">
        <v>1.4102366887435949</v>
      </c>
      <c r="BA130" s="107">
        <v>47.558954655818525</v>
      </c>
      <c r="BB130" s="109">
        <v>7.6892934617929036</v>
      </c>
      <c r="BC130" s="107"/>
      <c r="BD130" s="107">
        <v>48.96919134456212</v>
      </c>
      <c r="BE130" s="107">
        <v>7.7702890054739377</v>
      </c>
      <c r="BF130" s="107" t="s">
        <v>7257</v>
      </c>
      <c r="BG130" s="107"/>
    </row>
    <row r="131" spans="1:59" ht="15" customHeight="1" x14ac:dyDescent="0.25">
      <c r="A131" s="88" t="s">
        <v>1652</v>
      </c>
      <c r="B131" s="2" t="s">
        <v>2704</v>
      </c>
      <c r="C131" s="3" t="s">
        <v>2705</v>
      </c>
      <c r="D131" s="3" t="s">
        <v>486</v>
      </c>
      <c r="E131" s="3" t="s">
        <v>1008</v>
      </c>
      <c r="F131" s="4" t="s">
        <v>2510</v>
      </c>
      <c r="G131" s="3" t="s">
        <v>657</v>
      </c>
      <c r="H131" s="41" t="s">
        <v>3821</v>
      </c>
      <c r="I131" s="113">
        <v>645</v>
      </c>
      <c r="J131" s="113">
        <v>567</v>
      </c>
      <c r="K131" s="113">
        <v>157</v>
      </c>
      <c r="L131" s="113">
        <v>14</v>
      </c>
      <c r="M131" s="113">
        <v>86</v>
      </c>
      <c r="N131" s="113">
        <v>69</v>
      </c>
      <c r="O131" s="113">
        <v>73</v>
      </c>
      <c r="P131" s="113">
        <v>100</v>
      </c>
      <c r="Q131" s="113">
        <v>0</v>
      </c>
      <c r="R131" s="6">
        <v>0.27689594356261021</v>
      </c>
      <c r="S131" s="14">
        <v>89.490114464099904</v>
      </c>
      <c r="T131" s="14">
        <v>36.458333333333336</v>
      </c>
      <c r="U131" s="14">
        <v>69</v>
      </c>
      <c r="V131" s="14">
        <v>0</v>
      </c>
      <c r="W131" s="84">
        <v>10.628557287800037</v>
      </c>
      <c r="X131" s="14">
        <v>205.57700508523328</v>
      </c>
      <c r="Y131" s="14">
        <v>0</v>
      </c>
      <c r="Z131" s="14">
        <v>0</v>
      </c>
      <c r="AA131" s="14">
        <v>205.57700508523328</v>
      </c>
      <c r="AB131" s="14">
        <v>0</v>
      </c>
      <c r="AC131" s="14">
        <v>0</v>
      </c>
      <c r="AD131" s="14">
        <v>0</v>
      </c>
      <c r="AE131" s="14">
        <v>0</v>
      </c>
      <c r="AF131" s="14">
        <v>205.57700508523328</v>
      </c>
      <c r="AG131" s="14">
        <v>0</v>
      </c>
      <c r="AH131" s="14">
        <v>0</v>
      </c>
      <c r="AI131" s="14">
        <v>0</v>
      </c>
      <c r="AJ131" s="113" t="s">
        <v>7128</v>
      </c>
      <c r="AK131" s="113" t="s">
        <v>7128</v>
      </c>
      <c r="AL131" s="113">
        <v>16</v>
      </c>
      <c r="AM131" s="113" t="s">
        <v>7128</v>
      </c>
      <c r="AN131" s="113" t="s">
        <v>7128</v>
      </c>
      <c r="AO131" s="113" t="s">
        <v>7128</v>
      </c>
      <c r="AP131" s="113" t="s">
        <v>7128</v>
      </c>
      <c r="AQ131" s="113">
        <v>1</v>
      </c>
      <c r="AR131" s="113" t="s">
        <v>7128</v>
      </c>
      <c r="AS131" s="113" t="s">
        <v>7128</v>
      </c>
      <c r="AT131" s="113" t="s">
        <v>7128</v>
      </c>
      <c r="AU131" s="149" t="s">
        <v>7128</v>
      </c>
      <c r="AV131" s="14">
        <v>157.46821407201281</v>
      </c>
      <c r="AW131" s="14">
        <v>48.108791013220468</v>
      </c>
      <c r="AX131" s="17">
        <v>130</v>
      </c>
      <c r="AY131" s="15">
        <v>48.108791013220468</v>
      </c>
      <c r="AZ131" s="15">
        <v>1.4102366887435949</v>
      </c>
      <c r="BA131" s="15">
        <v>46.698554324476873</v>
      </c>
      <c r="BB131" s="63">
        <v>7.5682758668390155</v>
      </c>
      <c r="BC131" s="26"/>
      <c r="BD131" s="15">
        <v>48.108791013220468</v>
      </c>
      <c r="BE131" s="26">
        <v>7.6513334184273614</v>
      </c>
      <c r="BF131" s="26" t="s">
        <v>7258</v>
      </c>
      <c r="BG131" s="84"/>
    </row>
    <row r="132" spans="1:59" ht="15" customHeight="1" x14ac:dyDescent="0.25">
      <c r="A132" s="110" t="s">
        <v>1366</v>
      </c>
      <c r="B132" s="2" t="s">
        <v>2979</v>
      </c>
      <c r="C132" s="3" t="s">
        <v>2980</v>
      </c>
      <c r="D132" s="3" t="s">
        <v>447</v>
      </c>
      <c r="E132" s="3" t="s">
        <v>1060</v>
      </c>
      <c r="F132" s="4" t="s">
        <v>3755</v>
      </c>
      <c r="G132" s="3" t="s">
        <v>1035</v>
      </c>
      <c r="H132" s="41" t="s">
        <v>3837</v>
      </c>
      <c r="I132" s="124">
        <v>370</v>
      </c>
      <c r="J132" s="124">
        <v>317</v>
      </c>
      <c r="K132" s="124">
        <v>89</v>
      </c>
      <c r="L132" s="124">
        <v>12</v>
      </c>
      <c r="M132" s="124">
        <v>41</v>
      </c>
      <c r="N132" s="124">
        <v>49</v>
      </c>
      <c r="O132" s="124">
        <v>31</v>
      </c>
      <c r="P132" s="124">
        <v>82</v>
      </c>
      <c r="Q132" s="124">
        <v>0</v>
      </c>
      <c r="R132" s="85">
        <v>0.28075709779179808</v>
      </c>
      <c r="S132" s="84">
        <v>42.663891779396465</v>
      </c>
      <c r="T132" s="84">
        <v>31.25</v>
      </c>
      <c r="U132" s="84">
        <v>49</v>
      </c>
      <c r="V132" s="84">
        <v>0</v>
      </c>
      <c r="W132" s="84">
        <v>9.0087491587342861</v>
      </c>
      <c r="X132" s="103">
        <v>131.92264093813074</v>
      </c>
      <c r="Y132" s="103">
        <v>131.92264093813074</v>
      </c>
      <c r="Z132" s="103">
        <v>0</v>
      </c>
      <c r="AA132" s="103">
        <v>0</v>
      </c>
      <c r="AB132" s="103">
        <v>0</v>
      </c>
      <c r="AC132" s="103">
        <v>0</v>
      </c>
      <c r="AD132" s="103">
        <v>0</v>
      </c>
      <c r="AE132" s="103">
        <v>0</v>
      </c>
      <c r="AF132" s="103">
        <v>0</v>
      </c>
      <c r="AG132" s="103">
        <v>0</v>
      </c>
      <c r="AH132" s="103">
        <v>0</v>
      </c>
      <c r="AI132" s="103">
        <v>0</v>
      </c>
      <c r="AJ132" s="124">
        <v>12</v>
      </c>
      <c r="AK132" s="113" t="s">
        <v>7128</v>
      </c>
      <c r="AL132" s="113" t="s">
        <v>7128</v>
      </c>
      <c r="AM132" s="113" t="s">
        <v>7128</v>
      </c>
      <c r="AN132" s="113" t="s">
        <v>7128</v>
      </c>
      <c r="AO132" s="113" t="s">
        <v>7128</v>
      </c>
      <c r="AP132" s="113" t="s">
        <v>7128</v>
      </c>
      <c r="AQ132" s="113" t="s">
        <v>7128</v>
      </c>
      <c r="AR132" s="113" t="s">
        <v>7128</v>
      </c>
      <c r="AS132" s="113" t="s">
        <v>7128</v>
      </c>
      <c r="AT132" s="113" t="s">
        <v>7128</v>
      </c>
      <c r="AU132" s="149" t="s">
        <v>7128</v>
      </c>
      <c r="AV132" s="84">
        <v>84.000840393280313</v>
      </c>
      <c r="AW132" s="84">
        <v>47.921800544850427</v>
      </c>
      <c r="AX132" s="125">
        <v>131</v>
      </c>
      <c r="AY132" s="84">
        <v>47.921800544850427</v>
      </c>
      <c r="AZ132" s="84">
        <v>1.4102366887435949</v>
      </c>
      <c r="BA132" s="84">
        <v>46.511563856106832</v>
      </c>
      <c r="BB132" s="104">
        <v>7.541975160136408</v>
      </c>
      <c r="BC132" s="84"/>
      <c r="BD132" s="84">
        <v>47.921800544850427</v>
      </c>
      <c r="BE132" s="84">
        <v>7.6254808470988644</v>
      </c>
      <c r="BF132" s="84" t="s">
        <v>7259</v>
      </c>
      <c r="BG132" s="84"/>
    </row>
    <row r="133" spans="1:59" x14ac:dyDescent="0.25">
      <c r="A133" s="79" t="s">
        <v>1380</v>
      </c>
      <c r="B133" s="2" t="s">
        <v>2795</v>
      </c>
      <c r="C133" s="3" t="s">
        <v>2796</v>
      </c>
      <c r="D133" s="3" t="s">
        <v>513</v>
      </c>
      <c r="E133" s="3" t="s">
        <v>1063</v>
      </c>
      <c r="F133" s="4" t="s">
        <v>2510</v>
      </c>
      <c r="G133" s="3" t="s">
        <v>656</v>
      </c>
      <c r="H133" s="41" t="s">
        <v>3995</v>
      </c>
      <c r="I133" s="113">
        <v>576</v>
      </c>
      <c r="J133" s="113">
        <v>474</v>
      </c>
      <c r="K133" s="113">
        <v>101</v>
      </c>
      <c r="L133" s="113">
        <v>27</v>
      </c>
      <c r="M133" s="113">
        <v>74</v>
      </c>
      <c r="N133" s="113">
        <v>76</v>
      </c>
      <c r="O133" s="113">
        <v>83</v>
      </c>
      <c r="P133" s="113">
        <v>125</v>
      </c>
      <c r="Q133" s="113">
        <v>4</v>
      </c>
      <c r="R133" s="42">
        <v>0.21308016877637131</v>
      </c>
      <c r="S133" s="43">
        <v>77.003121748178984</v>
      </c>
      <c r="T133" s="43">
        <v>70.3125</v>
      </c>
      <c r="U133" s="43">
        <v>76</v>
      </c>
      <c r="V133" s="43">
        <v>10.610079575596817</v>
      </c>
      <c r="W133" s="84">
        <v>-38.071734123066669</v>
      </c>
      <c r="X133" s="44">
        <v>195.85396720070912</v>
      </c>
      <c r="Y133" s="44">
        <v>0</v>
      </c>
      <c r="Z133" s="44">
        <v>0</v>
      </c>
      <c r="AA133" s="44">
        <v>0</v>
      </c>
      <c r="AB133" s="44">
        <v>195.85396720070912</v>
      </c>
      <c r="AC133" s="44">
        <v>0</v>
      </c>
      <c r="AD133" s="44">
        <v>0</v>
      </c>
      <c r="AE133" s="44">
        <v>195.85396720070912</v>
      </c>
      <c r="AF133" s="44">
        <v>0</v>
      </c>
      <c r="AG133" s="44">
        <v>0</v>
      </c>
      <c r="AH133" s="44">
        <v>0</v>
      </c>
      <c r="AI133" s="44">
        <v>0</v>
      </c>
      <c r="AJ133" s="145" t="s">
        <v>7128</v>
      </c>
      <c r="AK133" s="113" t="s">
        <v>7128</v>
      </c>
      <c r="AL133" s="113" t="s">
        <v>7128</v>
      </c>
      <c r="AM133" s="113">
        <v>23</v>
      </c>
      <c r="AN133" s="113" t="s">
        <v>7128</v>
      </c>
      <c r="AO133" s="113" t="s">
        <v>7128</v>
      </c>
      <c r="AP133" s="113">
        <v>13</v>
      </c>
      <c r="AQ133" s="113" t="s">
        <v>7128</v>
      </c>
      <c r="AR133" s="113" t="s">
        <v>7128</v>
      </c>
      <c r="AS133" s="113" t="s">
        <v>7128</v>
      </c>
      <c r="AT133" s="113" t="s">
        <v>7128</v>
      </c>
      <c r="AU133" s="149" t="s">
        <v>7128</v>
      </c>
      <c r="AV133" s="44">
        <v>149.30537599349879</v>
      </c>
      <c r="AW133" s="14">
        <v>46.548591207210336</v>
      </c>
      <c r="AX133" s="17">
        <v>132</v>
      </c>
      <c r="AY133" s="43">
        <v>46.548591207210336</v>
      </c>
      <c r="AZ133" s="43">
        <v>1.4102366887435949</v>
      </c>
      <c r="BA133" s="43">
        <v>45.138354518466741</v>
      </c>
      <c r="BB133" s="65">
        <v>7.3488296145619527</v>
      </c>
      <c r="BC133" s="43"/>
      <c r="BD133" s="43">
        <v>46.548591207210336</v>
      </c>
      <c r="BE133" s="43">
        <v>7.4356262910899202</v>
      </c>
      <c r="BF133" s="26" t="s">
        <v>7260</v>
      </c>
      <c r="BG133" s="84"/>
    </row>
    <row r="134" spans="1:59" x14ac:dyDescent="0.25">
      <c r="A134" s="110" t="s">
        <v>1205</v>
      </c>
      <c r="B134" s="2" t="s">
        <v>2622</v>
      </c>
      <c r="C134" s="3" t="s">
        <v>2623</v>
      </c>
      <c r="D134" s="3" t="s">
        <v>560</v>
      </c>
      <c r="E134" s="3" t="s">
        <v>999</v>
      </c>
      <c r="F134" s="4" t="s">
        <v>2510</v>
      </c>
      <c r="G134" s="3" t="s">
        <v>657</v>
      </c>
      <c r="H134" s="41" t="s">
        <v>5013</v>
      </c>
      <c r="I134" s="126">
        <v>473</v>
      </c>
      <c r="J134" s="126">
        <v>443</v>
      </c>
      <c r="K134" s="126">
        <v>133</v>
      </c>
      <c r="L134" s="126">
        <v>16</v>
      </c>
      <c r="M134" s="126">
        <v>66</v>
      </c>
      <c r="N134" s="126">
        <v>63</v>
      </c>
      <c r="O134" s="126">
        <v>23</v>
      </c>
      <c r="P134" s="126">
        <v>93</v>
      </c>
      <c r="Q134" s="126">
        <v>2</v>
      </c>
      <c r="R134" s="106">
        <v>0.30022573363431149</v>
      </c>
      <c r="S134" s="107">
        <v>68.678459937565037</v>
      </c>
      <c r="T134" s="107">
        <v>41.666666666666664</v>
      </c>
      <c r="U134" s="107">
        <v>63</v>
      </c>
      <c r="V134" s="107">
        <v>5.3050397877984086</v>
      </c>
      <c r="W134" s="107">
        <v>25.14951211835043</v>
      </c>
      <c r="X134" s="108">
        <v>203.79967851038055</v>
      </c>
      <c r="Y134" s="108">
        <v>0</v>
      </c>
      <c r="Z134" s="108">
        <v>0</v>
      </c>
      <c r="AA134" s="108">
        <v>203.79967851038055</v>
      </c>
      <c r="AB134" s="108">
        <v>0</v>
      </c>
      <c r="AC134" s="108">
        <v>0</v>
      </c>
      <c r="AD134" s="108">
        <v>0</v>
      </c>
      <c r="AE134" s="108">
        <v>0</v>
      </c>
      <c r="AF134" s="108">
        <v>203.79967851038055</v>
      </c>
      <c r="AG134" s="108">
        <v>0</v>
      </c>
      <c r="AH134" s="108">
        <v>0</v>
      </c>
      <c r="AI134" s="108">
        <v>0</v>
      </c>
      <c r="AJ134" s="126" t="s">
        <v>7128</v>
      </c>
      <c r="AK134" s="113" t="s">
        <v>7128</v>
      </c>
      <c r="AL134" s="113">
        <v>17</v>
      </c>
      <c r="AM134" s="113" t="s">
        <v>7128</v>
      </c>
      <c r="AN134" s="113" t="s">
        <v>7128</v>
      </c>
      <c r="AO134" s="113" t="s">
        <v>7128</v>
      </c>
      <c r="AP134" s="113" t="s">
        <v>7128</v>
      </c>
      <c r="AQ134" s="113">
        <v>3</v>
      </c>
      <c r="AR134" s="113" t="s">
        <v>7128</v>
      </c>
      <c r="AS134" s="113" t="s">
        <v>7128</v>
      </c>
      <c r="AT134" s="113" t="s">
        <v>7128</v>
      </c>
      <c r="AU134" s="149" t="s">
        <v>7128</v>
      </c>
      <c r="AV134" s="107">
        <v>157.46821407201281</v>
      </c>
      <c r="AW134" s="107">
        <v>46.331464438367732</v>
      </c>
      <c r="AX134" s="127">
        <v>133</v>
      </c>
      <c r="AY134" s="107">
        <v>46.331464438367732</v>
      </c>
      <c r="AZ134" s="107">
        <v>1.4102366887435949</v>
      </c>
      <c r="BA134" s="107">
        <v>44.921227749624137</v>
      </c>
      <c r="BB134" s="109">
        <v>7.3182901570463255</v>
      </c>
      <c r="BC134" s="107"/>
      <c r="BD134" s="107">
        <v>46.331464438367732</v>
      </c>
      <c r="BE134" s="107">
        <v>7.4056071926419653</v>
      </c>
      <c r="BF134" s="107" t="s">
        <v>7261</v>
      </c>
      <c r="BG134" s="107"/>
    </row>
    <row r="135" spans="1:59" ht="15" customHeight="1" x14ac:dyDescent="0.25">
      <c r="A135" s="79" t="s">
        <v>2298</v>
      </c>
      <c r="B135" s="2" t="s">
        <v>2885</v>
      </c>
      <c r="C135" s="3" t="s">
        <v>2560</v>
      </c>
      <c r="D135" s="3" t="s">
        <v>259</v>
      </c>
      <c r="E135" s="3" t="s">
        <v>1039</v>
      </c>
      <c r="F135" s="4" t="s">
        <v>2510</v>
      </c>
      <c r="G135" s="3" t="s">
        <v>1035</v>
      </c>
      <c r="H135" s="41" t="s">
        <v>4274</v>
      </c>
      <c r="I135" s="113">
        <v>309</v>
      </c>
      <c r="J135" s="113">
        <v>263</v>
      </c>
      <c r="K135" s="113">
        <v>67</v>
      </c>
      <c r="L135" s="113">
        <v>17</v>
      </c>
      <c r="M135" s="113">
        <v>46</v>
      </c>
      <c r="N135" s="113">
        <v>38</v>
      </c>
      <c r="O135" s="113">
        <v>34</v>
      </c>
      <c r="P135" s="113">
        <v>79</v>
      </c>
      <c r="Q135" s="113">
        <v>1</v>
      </c>
      <c r="R135" s="6">
        <v>0.25475285171102663</v>
      </c>
      <c r="S135" s="14">
        <v>47.866805411030178</v>
      </c>
      <c r="T135" s="14">
        <v>44.270833333333336</v>
      </c>
      <c r="U135" s="14">
        <v>38</v>
      </c>
      <c r="V135" s="14">
        <v>2.6525198938992043</v>
      </c>
      <c r="W135" s="84">
        <v>-3.1653746770030384</v>
      </c>
      <c r="X135" s="14">
        <v>129.62478396125971</v>
      </c>
      <c r="Y135" s="14">
        <v>129.62478396125971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13">
        <v>13</v>
      </c>
      <c r="AK135" s="113" t="s">
        <v>7128</v>
      </c>
      <c r="AL135" s="113" t="s">
        <v>7128</v>
      </c>
      <c r="AM135" s="113" t="s">
        <v>7128</v>
      </c>
      <c r="AN135" s="113" t="s">
        <v>7128</v>
      </c>
      <c r="AO135" s="113" t="s">
        <v>7128</v>
      </c>
      <c r="AP135" s="113" t="s">
        <v>7128</v>
      </c>
      <c r="AQ135" s="113" t="s">
        <v>7128</v>
      </c>
      <c r="AR135" s="113" t="s">
        <v>7128</v>
      </c>
      <c r="AS135" s="113" t="s">
        <v>7128</v>
      </c>
      <c r="AT135" s="113" t="s">
        <v>7128</v>
      </c>
      <c r="AU135" s="149" t="s">
        <v>7128</v>
      </c>
      <c r="AV135" s="14">
        <v>84.000840393280313</v>
      </c>
      <c r="AW135" s="14">
        <v>45.623943567979396</v>
      </c>
      <c r="AX135" s="17">
        <v>134</v>
      </c>
      <c r="AY135" s="15">
        <v>45.623943567979396</v>
      </c>
      <c r="AZ135" s="15">
        <v>1.4102366887435949</v>
      </c>
      <c r="BA135" s="15">
        <v>44.213706879235801</v>
      </c>
      <c r="BB135" s="63">
        <v>7.2187754648790596</v>
      </c>
      <c r="BC135" s="26"/>
      <c r="BD135" s="15">
        <v>45.623943567979396</v>
      </c>
      <c r="BE135" s="26">
        <v>7.3077881223569614</v>
      </c>
      <c r="BF135" s="26" t="s">
        <v>7262</v>
      </c>
      <c r="BG135" s="84"/>
    </row>
    <row r="136" spans="1:59" x14ac:dyDescent="0.25">
      <c r="A136" s="110" t="s">
        <v>1399</v>
      </c>
      <c r="B136" s="2" t="s">
        <v>2699</v>
      </c>
      <c r="C136" s="3" t="s">
        <v>2569</v>
      </c>
      <c r="D136" s="3" t="s">
        <v>511</v>
      </c>
      <c r="E136" s="3" t="s">
        <v>1001</v>
      </c>
      <c r="F136" s="4" t="s">
        <v>2510</v>
      </c>
      <c r="G136" s="3" t="s">
        <v>1035</v>
      </c>
      <c r="H136" s="41" t="s">
        <v>3961</v>
      </c>
      <c r="I136" s="113">
        <v>325</v>
      </c>
      <c r="J136" s="113">
        <v>300</v>
      </c>
      <c r="K136" s="113">
        <v>79</v>
      </c>
      <c r="L136" s="113">
        <v>12</v>
      </c>
      <c r="M136" s="113">
        <v>41</v>
      </c>
      <c r="N136" s="113">
        <v>55</v>
      </c>
      <c r="O136" s="113">
        <v>18</v>
      </c>
      <c r="P136" s="113">
        <v>50</v>
      </c>
      <c r="Q136" s="113">
        <v>0</v>
      </c>
      <c r="R136" s="85">
        <v>0.26333333333333331</v>
      </c>
      <c r="S136" s="84">
        <v>42.663891779396465</v>
      </c>
      <c r="T136" s="84">
        <v>31.25</v>
      </c>
      <c r="U136" s="84">
        <v>55</v>
      </c>
      <c r="V136" s="84">
        <v>0</v>
      </c>
      <c r="W136" s="84">
        <v>0.25862207443815161</v>
      </c>
      <c r="X136" s="103">
        <v>129.17251385383463</v>
      </c>
      <c r="Y136" s="103">
        <v>129.17251385383463</v>
      </c>
      <c r="Z136" s="103">
        <v>0</v>
      </c>
      <c r="AA136" s="103">
        <v>0</v>
      </c>
      <c r="AB136" s="103">
        <v>0</v>
      </c>
      <c r="AC136" s="103">
        <v>0</v>
      </c>
      <c r="AD136" s="103">
        <v>0</v>
      </c>
      <c r="AE136" s="103">
        <v>0</v>
      </c>
      <c r="AF136" s="103">
        <v>0</v>
      </c>
      <c r="AG136" s="103">
        <v>0</v>
      </c>
      <c r="AH136" s="103">
        <v>0</v>
      </c>
      <c r="AI136" s="103">
        <v>0</v>
      </c>
      <c r="AJ136" s="124">
        <v>14</v>
      </c>
      <c r="AK136" s="113" t="s">
        <v>7128</v>
      </c>
      <c r="AL136" s="113" t="s">
        <v>7128</v>
      </c>
      <c r="AM136" s="113" t="s">
        <v>7128</v>
      </c>
      <c r="AN136" s="113" t="s">
        <v>7128</v>
      </c>
      <c r="AO136" s="113" t="s">
        <v>7128</v>
      </c>
      <c r="AP136" s="113" t="s">
        <v>7128</v>
      </c>
      <c r="AQ136" s="113" t="s">
        <v>7128</v>
      </c>
      <c r="AR136" s="113" t="s">
        <v>7128</v>
      </c>
      <c r="AS136" s="113" t="s">
        <v>7128</v>
      </c>
      <c r="AT136" s="113" t="s">
        <v>7128</v>
      </c>
      <c r="AU136" s="149" t="s">
        <v>7128</v>
      </c>
      <c r="AV136" s="84">
        <v>84.000840393280313</v>
      </c>
      <c r="AW136" s="14">
        <v>45.171673460554317</v>
      </c>
      <c r="AX136" s="17">
        <v>135</v>
      </c>
      <c r="AY136" s="84">
        <v>45.171673460554317</v>
      </c>
      <c r="AZ136" s="84">
        <v>1.4102366887435949</v>
      </c>
      <c r="BA136" s="84">
        <v>43.761436771810722</v>
      </c>
      <c r="BB136" s="104">
        <v>7.1551624713963946</v>
      </c>
      <c r="BC136" s="84"/>
      <c r="BD136" s="84">
        <v>45.171673460554317</v>
      </c>
      <c r="BE136" s="84">
        <v>7.2452590249442768</v>
      </c>
      <c r="BF136" s="84" t="s">
        <v>7263</v>
      </c>
      <c r="BG136" s="84"/>
    </row>
    <row r="137" spans="1:59" x14ac:dyDescent="0.25">
      <c r="A137" s="79" t="s">
        <v>1879</v>
      </c>
      <c r="B137" s="2" t="s">
        <v>2635</v>
      </c>
      <c r="C137" s="3" t="s">
        <v>2636</v>
      </c>
      <c r="D137" s="3" t="s">
        <v>630</v>
      </c>
      <c r="E137" s="3" t="s">
        <v>1067</v>
      </c>
      <c r="F137" s="4" t="s">
        <v>2510</v>
      </c>
      <c r="G137" s="3" t="s">
        <v>1015</v>
      </c>
      <c r="H137" s="41" t="s">
        <v>4290</v>
      </c>
      <c r="I137" s="113">
        <v>636</v>
      </c>
      <c r="J137" s="113">
        <v>593</v>
      </c>
      <c r="K137" s="113">
        <v>143</v>
      </c>
      <c r="L137" s="113">
        <v>23</v>
      </c>
      <c r="M137" s="113">
        <v>53</v>
      </c>
      <c r="N137" s="113">
        <v>101</v>
      </c>
      <c r="O137" s="113">
        <v>37</v>
      </c>
      <c r="P137" s="113">
        <v>93</v>
      </c>
      <c r="Q137" s="113">
        <v>3</v>
      </c>
      <c r="R137" s="6">
        <v>0.24114671163575041</v>
      </c>
      <c r="S137" s="14">
        <v>55.150884495317378</v>
      </c>
      <c r="T137" s="14">
        <v>59.895833333333329</v>
      </c>
      <c r="U137" s="14">
        <v>101</v>
      </c>
      <c r="V137" s="14">
        <v>7.9575596816976129</v>
      </c>
      <c r="W137" s="84">
        <v>-21.682847896440123</v>
      </c>
      <c r="X137" s="14">
        <v>202.32142961390821</v>
      </c>
      <c r="Y137" s="14">
        <v>0</v>
      </c>
      <c r="Z137" s="14">
        <v>202.32142961390821</v>
      </c>
      <c r="AA137" s="14">
        <v>0</v>
      </c>
      <c r="AB137" s="14">
        <v>0</v>
      </c>
      <c r="AC137" s="14">
        <v>0</v>
      </c>
      <c r="AD137" s="14">
        <v>0</v>
      </c>
      <c r="AE137" s="14">
        <v>202.32142961390821</v>
      </c>
      <c r="AF137" s="14">
        <v>0</v>
      </c>
      <c r="AG137" s="14">
        <v>0</v>
      </c>
      <c r="AH137" s="14">
        <v>0</v>
      </c>
      <c r="AI137" s="14">
        <v>0</v>
      </c>
      <c r="AJ137" s="113" t="s">
        <v>7128</v>
      </c>
      <c r="AK137" s="113">
        <v>18</v>
      </c>
      <c r="AL137" s="113" t="s">
        <v>7128</v>
      </c>
      <c r="AM137" s="113" t="s">
        <v>7128</v>
      </c>
      <c r="AN137" s="113" t="s">
        <v>7128</v>
      </c>
      <c r="AO137" s="113" t="s">
        <v>7128</v>
      </c>
      <c r="AP137" s="113">
        <v>10</v>
      </c>
      <c r="AQ137" s="113" t="s">
        <v>7128</v>
      </c>
      <c r="AR137" s="113" t="s">
        <v>7128</v>
      </c>
      <c r="AS137" s="113" t="s">
        <v>7128</v>
      </c>
      <c r="AT137" s="113" t="s">
        <v>7128</v>
      </c>
      <c r="AU137" s="149" t="s">
        <v>7128</v>
      </c>
      <c r="AV137" s="14">
        <v>157.52538612333203</v>
      </c>
      <c r="AW137" s="14">
        <v>44.796043490576182</v>
      </c>
      <c r="AX137" s="17">
        <v>136</v>
      </c>
      <c r="AY137" s="15">
        <v>44.796043490576182</v>
      </c>
      <c r="AZ137" s="15">
        <v>1.4102366887435949</v>
      </c>
      <c r="BA137" s="15">
        <v>43.385806801832587</v>
      </c>
      <c r="BB137" s="63">
        <v>7.1023291170804201</v>
      </c>
      <c r="BC137" s="26"/>
      <c r="BD137" s="15">
        <v>44.796043490576182</v>
      </c>
      <c r="BE137" s="26">
        <v>7.1933258933968247</v>
      </c>
      <c r="BF137" s="26" t="s">
        <v>7264</v>
      </c>
      <c r="BG137" s="84"/>
    </row>
    <row r="138" spans="1:59" x14ac:dyDescent="0.25">
      <c r="A138" s="88" t="s">
        <v>1271</v>
      </c>
      <c r="B138" s="2" t="s">
        <v>3221</v>
      </c>
      <c r="C138" s="3" t="s">
        <v>2830</v>
      </c>
      <c r="D138" s="3" t="s">
        <v>1272</v>
      </c>
      <c r="E138" s="3" t="s">
        <v>1090</v>
      </c>
      <c r="F138" s="4" t="s">
        <v>3755</v>
      </c>
      <c r="G138" s="3" t="s">
        <v>1035</v>
      </c>
      <c r="H138" s="41" t="s">
        <v>3756</v>
      </c>
      <c r="I138" s="113">
        <v>376</v>
      </c>
      <c r="J138" s="113">
        <v>348</v>
      </c>
      <c r="K138" s="113">
        <v>85</v>
      </c>
      <c r="L138" s="113">
        <v>16</v>
      </c>
      <c r="M138" s="113">
        <v>39</v>
      </c>
      <c r="N138" s="113">
        <v>57</v>
      </c>
      <c r="O138" s="113">
        <v>23</v>
      </c>
      <c r="P138" s="113">
        <v>59</v>
      </c>
      <c r="Q138" s="113">
        <v>0</v>
      </c>
      <c r="R138" s="6">
        <v>0.2442528735632184</v>
      </c>
      <c r="S138" s="14">
        <v>40.582726326742979</v>
      </c>
      <c r="T138" s="14">
        <v>41.666666666666664</v>
      </c>
      <c r="U138" s="14">
        <v>57</v>
      </c>
      <c r="V138" s="14">
        <v>0</v>
      </c>
      <c r="W138" s="84">
        <v>-10.616574938183193</v>
      </c>
      <c r="X138" s="14">
        <v>128.63281805522644</v>
      </c>
      <c r="Y138" s="14">
        <v>128.63281805522644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13">
        <v>15</v>
      </c>
      <c r="AK138" s="113" t="s">
        <v>7128</v>
      </c>
      <c r="AL138" s="113" t="s">
        <v>7128</v>
      </c>
      <c r="AM138" s="113" t="s">
        <v>7128</v>
      </c>
      <c r="AN138" s="113" t="s">
        <v>7128</v>
      </c>
      <c r="AO138" s="113" t="s">
        <v>7128</v>
      </c>
      <c r="AP138" s="113" t="s">
        <v>7128</v>
      </c>
      <c r="AQ138" s="113" t="s">
        <v>7128</v>
      </c>
      <c r="AR138" s="113" t="s">
        <v>7128</v>
      </c>
      <c r="AS138" s="113" t="s">
        <v>7128</v>
      </c>
      <c r="AT138" s="113" t="s">
        <v>7128</v>
      </c>
      <c r="AU138" s="149" t="s">
        <v>7128</v>
      </c>
      <c r="AV138" s="14">
        <v>84.000840393280313</v>
      </c>
      <c r="AW138" s="14">
        <v>44.631977661946124</v>
      </c>
      <c r="AX138" s="17">
        <v>137</v>
      </c>
      <c r="AY138" s="15">
        <v>44.631977661946124</v>
      </c>
      <c r="AZ138" s="15">
        <v>1.4102366887435949</v>
      </c>
      <c r="BA138" s="15">
        <v>43.221740973202529</v>
      </c>
      <c r="BB138" s="63">
        <v>7.079252821928411</v>
      </c>
      <c r="BC138" s="26"/>
      <c r="BD138" s="15">
        <v>44.631977661946124</v>
      </c>
      <c r="BE138" s="26">
        <v>7.1706427931607539</v>
      </c>
      <c r="BF138" s="26" t="s">
        <v>7265</v>
      </c>
      <c r="BG138" s="84"/>
    </row>
    <row r="139" spans="1:59" ht="15" customHeight="1" x14ac:dyDescent="0.25">
      <c r="A139" s="79" t="s">
        <v>1058</v>
      </c>
      <c r="B139" s="2" t="s">
        <v>2917</v>
      </c>
      <c r="C139" s="3" t="s">
        <v>2533</v>
      </c>
      <c r="D139" s="3" t="s">
        <v>546</v>
      </c>
      <c r="E139" s="3" t="s">
        <v>1022</v>
      </c>
      <c r="F139" s="4" t="s">
        <v>2510</v>
      </c>
      <c r="G139" s="3" t="s">
        <v>1035</v>
      </c>
      <c r="H139" s="41" t="s">
        <v>3892</v>
      </c>
      <c r="I139" s="113">
        <v>376</v>
      </c>
      <c r="J139" s="113">
        <v>311</v>
      </c>
      <c r="K139" s="113">
        <v>82</v>
      </c>
      <c r="L139" s="113">
        <v>14</v>
      </c>
      <c r="M139" s="113">
        <v>41</v>
      </c>
      <c r="N139" s="113">
        <v>49</v>
      </c>
      <c r="O139" s="113">
        <v>62</v>
      </c>
      <c r="P139" s="113">
        <v>120</v>
      </c>
      <c r="Q139" s="113">
        <v>0</v>
      </c>
      <c r="R139" s="6">
        <v>0.26366559485530544</v>
      </c>
      <c r="S139" s="14">
        <v>42.663891779396465</v>
      </c>
      <c r="T139" s="14">
        <v>36.458333333333336</v>
      </c>
      <c r="U139" s="14">
        <v>49</v>
      </c>
      <c r="V139" s="14">
        <v>0</v>
      </c>
      <c r="W139" s="84">
        <v>0.35925070567081419</v>
      </c>
      <c r="X139" s="14">
        <v>128.48147581840061</v>
      </c>
      <c r="Y139" s="14">
        <v>128.48147581840061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13">
        <v>16</v>
      </c>
      <c r="AK139" s="113" t="s">
        <v>7128</v>
      </c>
      <c r="AL139" s="113" t="s">
        <v>7128</v>
      </c>
      <c r="AM139" s="113" t="s">
        <v>7128</v>
      </c>
      <c r="AN139" s="113" t="s">
        <v>7128</v>
      </c>
      <c r="AO139" s="113" t="s">
        <v>7128</v>
      </c>
      <c r="AP139" s="113" t="s">
        <v>7128</v>
      </c>
      <c r="AQ139" s="113" t="s">
        <v>7128</v>
      </c>
      <c r="AR139" s="113" t="s">
        <v>7128</v>
      </c>
      <c r="AS139" s="113" t="s">
        <v>7128</v>
      </c>
      <c r="AT139" s="113" t="s">
        <v>7128</v>
      </c>
      <c r="AU139" s="149" t="s">
        <v>7128</v>
      </c>
      <c r="AV139" s="14">
        <v>84.000840393280313</v>
      </c>
      <c r="AW139" s="14">
        <v>44.480635425120298</v>
      </c>
      <c r="AX139" s="17">
        <v>138</v>
      </c>
      <c r="AY139" s="15">
        <v>44.480635425120298</v>
      </c>
      <c r="AZ139" s="15">
        <v>1.4102366887435949</v>
      </c>
      <c r="BA139" s="15">
        <v>43.070398736376703</v>
      </c>
      <c r="BB139" s="63">
        <v>7.0579661338037756</v>
      </c>
      <c r="BC139" s="26"/>
      <c r="BD139" s="15">
        <v>44.480635425120298</v>
      </c>
      <c r="BE139" s="26">
        <v>7.1497188069990036</v>
      </c>
      <c r="BF139" s="26" t="s">
        <v>7266</v>
      </c>
      <c r="BG139" s="84"/>
    </row>
    <row r="140" spans="1:59" x14ac:dyDescent="0.25">
      <c r="A140" s="79" t="s">
        <v>1106</v>
      </c>
      <c r="B140" s="2" t="s">
        <v>2599</v>
      </c>
      <c r="C140" s="3" t="s">
        <v>2565</v>
      </c>
      <c r="D140" s="3" t="s">
        <v>626</v>
      </c>
      <c r="E140" s="3" t="s">
        <v>1039</v>
      </c>
      <c r="F140" s="4" t="s">
        <v>2510</v>
      </c>
      <c r="G140" s="3" t="s">
        <v>656</v>
      </c>
      <c r="H140" s="41" t="s">
        <v>4128</v>
      </c>
      <c r="I140" s="113">
        <v>389</v>
      </c>
      <c r="J140" s="113">
        <v>340</v>
      </c>
      <c r="K140" s="113">
        <v>106</v>
      </c>
      <c r="L140" s="113">
        <v>17</v>
      </c>
      <c r="M140" s="113">
        <v>47</v>
      </c>
      <c r="N140" s="113">
        <v>71</v>
      </c>
      <c r="O140" s="113">
        <v>39</v>
      </c>
      <c r="P140" s="113">
        <v>52</v>
      </c>
      <c r="Q140" s="113">
        <v>1</v>
      </c>
      <c r="R140" s="6">
        <v>0.31176470588235294</v>
      </c>
      <c r="S140" s="14">
        <v>48.907388137356925</v>
      </c>
      <c r="T140" s="14">
        <v>44.270833333333336</v>
      </c>
      <c r="U140" s="14">
        <v>71</v>
      </c>
      <c r="V140" s="14">
        <v>2.6525198938992043</v>
      </c>
      <c r="W140" s="84">
        <v>26.32200980627022</v>
      </c>
      <c r="X140" s="14">
        <v>193.15275117085969</v>
      </c>
      <c r="Y140" s="14">
        <v>0</v>
      </c>
      <c r="Z140" s="14">
        <v>0</v>
      </c>
      <c r="AA140" s="14">
        <v>0</v>
      </c>
      <c r="AB140" s="14">
        <v>193.15275117085969</v>
      </c>
      <c r="AC140" s="14">
        <v>0</v>
      </c>
      <c r="AD140" s="14">
        <v>0</v>
      </c>
      <c r="AE140" s="14">
        <v>193.15275117085969</v>
      </c>
      <c r="AF140" s="14">
        <v>0</v>
      </c>
      <c r="AG140" s="14">
        <v>0</v>
      </c>
      <c r="AH140" s="14">
        <v>0</v>
      </c>
      <c r="AI140" s="14">
        <v>0</v>
      </c>
      <c r="AJ140" s="113" t="s">
        <v>7128</v>
      </c>
      <c r="AK140" s="113" t="s">
        <v>7128</v>
      </c>
      <c r="AL140" s="113" t="s">
        <v>7128</v>
      </c>
      <c r="AM140" s="113">
        <v>24</v>
      </c>
      <c r="AN140" s="113" t="s">
        <v>7128</v>
      </c>
      <c r="AO140" s="113" t="s">
        <v>7128</v>
      </c>
      <c r="AP140" s="113">
        <v>14</v>
      </c>
      <c r="AQ140" s="113" t="s">
        <v>7128</v>
      </c>
      <c r="AR140" s="113" t="s">
        <v>7128</v>
      </c>
      <c r="AS140" s="113" t="s">
        <v>7128</v>
      </c>
      <c r="AT140" s="113" t="s">
        <v>7128</v>
      </c>
      <c r="AU140" s="149" t="s">
        <v>7128</v>
      </c>
      <c r="AV140" s="14">
        <v>149.30537599349879</v>
      </c>
      <c r="AW140" s="14">
        <v>43.847375177360902</v>
      </c>
      <c r="AX140" s="17">
        <v>139</v>
      </c>
      <c r="AY140" s="15">
        <v>43.847375177360902</v>
      </c>
      <c r="AZ140" s="15">
        <v>1.4102366887435949</v>
      </c>
      <c r="BA140" s="15">
        <v>42.437138488617308</v>
      </c>
      <c r="BB140" s="63">
        <v>6.968896395715408</v>
      </c>
      <c r="BC140" s="26"/>
      <c r="BD140" s="15">
        <v>43.847375177360902</v>
      </c>
      <c r="BE140" s="26">
        <v>7.0621667201605263</v>
      </c>
      <c r="BF140" s="26" t="s">
        <v>7267</v>
      </c>
      <c r="BG140" s="84"/>
    </row>
    <row r="141" spans="1:59" x14ac:dyDescent="0.25">
      <c r="A141" s="110" t="s">
        <v>1371</v>
      </c>
      <c r="B141" s="2" t="s">
        <v>2689</v>
      </c>
      <c r="C141" s="3" t="s">
        <v>2690</v>
      </c>
      <c r="D141" s="3" t="s">
        <v>617</v>
      </c>
      <c r="E141" s="3" t="s">
        <v>1014</v>
      </c>
      <c r="F141" s="4" t="s">
        <v>3755</v>
      </c>
      <c r="G141" s="3" t="s">
        <v>1004</v>
      </c>
      <c r="H141" s="41" t="s">
        <v>4990</v>
      </c>
      <c r="I141" s="113">
        <v>491</v>
      </c>
      <c r="J141" s="113">
        <v>420</v>
      </c>
      <c r="K141" s="113">
        <v>111</v>
      </c>
      <c r="L141" s="113">
        <v>18</v>
      </c>
      <c r="M141" s="113">
        <v>68</v>
      </c>
      <c r="N141" s="113">
        <v>64</v>
      </c>
      <c r="O141" s="113">
        <v>63</v>
      </c>
      <c r="P141" s="113">
        <v>101</v>
      </c>
      <c r="Q141" s="113">
        <v>7</v>
      </c>
      <c r="R141" s="85">
        <v>0.26428571428571429</v>
      </c>
      <c r="S141" s="84">
        <v>70.759625390218531</v>
      </c>
      <c r="T141" s="84">
        <v>46.875</v>
      </c>
      <c r="U141" s="84">
        <v>64</v>
      </c>
      <c r="V141" s="84">
        <v>18.567639257294431</v>
      </c>
      <c r="W141" s="84">
        <v>0.19105363712437451</v>
      </c>
      <c r="X141" s="103">
        <v>200.39331828463733</v>
      </c>
      <c r="Y141" s="103">
        <v>0</v>
      </c>
      <c r="Z141" s="103">
        <v>0</v>
      </c>
      <c r="AA141" s="103">
        <v>0</v>
      </c>
      <c r="AB141" s="103">
        <v>0</v>
      </c>
      <c r="AC141" s="103">
        <v>0</v>
      </c>
      <c r="AD141" s="103">
        <v>200.39331828463733</v>
      </c>
      <c r="AE141" s="103">
        <v>0</v>
      </c>
      <c r="AF141" s="103">
        <v>0</v>
      </c>
      <c r="AG141" s="103">
        <v>0</v>
      </c>
      <c r="AH141" s="103">
        <v>0</v>
      </c>
      <c r="AI141" s="103">
        <v>0</v>
      </c>
      <c r="AJ141" s="124" t="s">
        <v>7128</v>
      </c>
      <c r="AK141" s="113" t="s">
        <v>7128</v>
      </c>
      <c r="AL141" s="113" t="s">
        <v>7128</v>
      </c>
      <c r="AM141" s="113" t="s">
        <v>7128</v>
      </c>
      <c r="AN141" s="113" t="s">
        <v>7128</v>
      </c>
      <c r="AO141" s="113">
        <v>42</v>
      </c>
      <c r="AP141" s="113" t="s">
        <v>7128</v>
      </c>
      <c r="AQ141" s="113" t="s">
        <v>7128</v>
      </c>
      <c r="AR141" s="113" t="s">
        <v>7128</v>
      </c>
      <c r="AS141" s="113" t="s">
        <v>7128</v>
      </c>
      <c r="AT141" s="113" t="s">
        <v>7128</v>
      </c>
      <c r="AU141" s="149" t="s">
        <v>7128</v>
      </c>
      <c r="AV141" s="84">
        <v>157.41716867537716</v>
      </c>
      <c r="AW141" s="14">
        <v>42.976149609260176</v>
      </c>
      <c r="AX141" s="17">
        <v>140</v>
      </c>
      <c r="AY141" s="84">
        <v>42.976149609260176</v>
      </c>
      <c r="AZ141" s="84">
        <v>1.4102366887435949</v>
      </c>
      <c r="BA141" s="84">
        <v>41.565912920516581</v>
      </c>
      <c r="BB141" s="104">
        <v>6.8463562024201803</v>
      </c>
      <c r="BC141" s="84"/>
      <c r="BD141" s="84">
        <v>42.976149609260176</v>
      </c>
      <c r="BE141" s="84">
        <v>6.9417144781886941</v>
      </c>
      <c r="BF141" s="84" t="s">
        <v>7268</v>
      </c>
      <c r="BG141" s="84"/>
    </row>
    <row r="142" spans="1:59" x14ac:dyDescent="0.25">
      <c r="A142" s="110" t="s">
        <v>5600</v>
      </c>
      <c r="B142" s="2" t="s">
        <v>5601</v>
      </c>
      <c r="C142" s="3" t="s">
        <v>2983</v>
      </c>
      <c r="D142" s="3" t="s">
        <v>5276</v>
      </c>
      <c r="E142" s="3" t="s">
        <v>1051</v>
      </c>
      <c r="F142" s="4" t="s">
        <v>3755</v>
      </c>
      <c r="G142" s="3" t="s">
        <v>1004</v>
      </c>
      <c r="H142" s="41" t="s">
        <v>5277</v>
      </c>
      <c r="I142" s="126">
        <v>531</v>
      </c>
      <c r="J142" s="126">
        <v>473</v>
      </c>
      <c r="K142" s="126">
        <v>110</v>
      </c>
      <c r="L142" s="126">
        <v>30</v>
      </c>
      <c r="M142" s="126">
        <v>63</v>
      </c>
      <c r="N142" s="126">
        <v>67</v>
      </c>
      <c r="O142" s="126">
        <v>39</v>
      </c>
      <c r="P142" s="126">
        <v>125</v>
      </c>
      <c r="Q142" s="126">
        <v>5</v>
      </c>
      <c r="R142" s="106">
        <v>0.23255813953488372</v>
      </c>
      <c r="S142" s="107">
        <v>65.556711758584811</v>
      </c>
      <c r="T142" s="107">
        <v>78.125</v>
      </c>
      <c r="U142" s="107">
        <v>67</v>
      </c>
      <c r="V142" s="107">
        <v>13.262599469496021</v>
      </c>
      <c r="W142" s="107">
        <v>-23.554301833568335</v>
      </c>
      <c r="X142" s="108">
        <v>200.3900093945125</v>
      </c>
      <c r="Y142" s="108">
        <v>0</v>
      </c>
      <c r="Z142" s="108">
        <v>0</v>
      </c>
      <c r="AA142" s="108">
        <v>0</v>
      </c>
      <c r="AB142" s="108">
        <v>0</v>
      </c>
      <c r="AC142" s="108">
        <v>0</v>
      </c>
      <c r="AD142" s="108">
        <v>200.3900093945125</v>
      </c>
      <c r="AE142" s="108">
        <v>0</v>
      </c>
      <c r="AF142" s="108">
        <v>0</v>
      </c>
      <c r="AG142" s="108">
        <v>0</v>
      </c>
      <c r="AH142" s="108">
        <v>0</v>
      </c>
      <c r="AI142" s="108">
        <v>0</v>
      </c>
      <c r="AJ142" s="126" t="s">
        <v>7128</v>
      </c>
      <c r="AK142" s="113" t="s">
        <v>7128</v>
      </c>
      <c r="AL142" s="113" t="s">
        <v>7128</v>
      </c>
      <c r="AM142" s="113" t="s">
        <v>7128</v>
      </c>
      <c r="AN142" s="113" t="s">
        <v>7128</v>
      </c>
      <c r="AO142" s="113">
        <v>43</v>
      </c>
      <c r="AP142" s="113" t="s">
        <v>7128</v>
      </c>
      <c r="AQ142" s="113" t="s">
        <v>7128</v>
      </c>
      <c r="AR142" s="113" t="s">
        <v>7128</v>
      </c>
      <c r="AS142" s="113" t="s">
        <v>7128</v>
      </c>
      <c r="AT142" s="113" t="s">
        <v>7128</v>
      </c>
      <c r="AU142" s="149" t="s">
        <v>7128</v>
      </c>
      <c r="AV142" s="107">
        <v>157.41716867537716</v>
      </c>
      <c r="AW142" s="107">
        <v>42.972840719135348</v>
      </c>
      <c r="AX142" s="127">
        <v>141</v>
      </c>
      <c r="AY142" s="107">
        <v>42.972840719135348</v>
      </c>
      <c r="AZ142" s="107">
        <v>1.4102366887435949</v>
      </c>
      <c r="BA142" s="107">
        <v>41.562604030391753</v>
      </c>
      <c r="BB142" s="109">
        <v>6.8458907982236834</v>
      </c>
      <c r="BC142" s="107"/>
      <c r="BD142" s="107">
        <v>42.972840719135348</v>
      </c>
      <c r="BE142" s="107">
        <v>6.9412570039724093</v>
      </c>
      <c r="BF142" s="107" t="s">
        <v>7269</v>
      </c>
      <c r="BG142" s="107"/>
    </row>
    <row r="143" spans="1:59" ht="15" customHeight="1" x14ac:dyDescent="0.25">
      <c r="A143" s="79" t="s">
        <v>1863</v>
      </c>
      <c r="B143" s="2" t="s">
        <v>3469</v>
      </c>
      <c r="C143" s="3" t="s">
        <v>2629</v>
      </c>
      <c r="D143" s="3" t="s">
        <v>226</v>
      </c>
      <c r="E143" s="3" t="s">
        <v>1044</v>
      </c>
      <c r="F143" s="4" t="s">
        <v>3755</v>
      </c>
      <c r="G143" s="3" t="s">
        <v>1035</v>
      </c>
      <c r="H143" s="41" t="s">
        <v>4497</v>
      </c>
      <c r="I143" s="113">
        <v>359</v>
      </c>
      <c r="J143" s="113">
        <v>330</v>
      </c>
      <c r="K143" s="113">
        <v>92</v>
      </c>
      <c r="L143" s="113">
        <v>9</v>
      </c>
      <c r="M143" s="113">
        <v>45</v>
      </c>
      <c r="N143" s="113">
        <v>43</v>
      </c>
      <c r="O143" s="113">
        <v>20</v>
      </c>
      <c r="P143" s="113">
        <v>79</v>
      </c>
      <c r="Q143" s="113">
        <v>2</v>
      </c>
      <c r="R143" s="6">
        <v>0.27878787878787881</v>
      </c>
      <c r="S143" s="14">
        <v>46.826222684703438</v>
      </c>
      <c r="T143" s="14">
        <v>23.4375</v>
      </c>
      <c r="U143" s="14">
        <v>43</v>
      </c>
      <c r="V143" s="14">
        <v>5.3050397877984086</v>
      </c>
      <c r="W143" s="84">
        <v>8.2385682068999682</v>
      </c>
      <c r="X143" s="14">
        <v>126.80733067940182</v>
      </c>
      <c r="Y143" s="14">
        <v>126.80733067940182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13">
        <v>17</v>
      </c>
      <c r="AK143" s="113" t="s">
        <v>7128</v>
      </c>
      <c r="AL143" s="113" t="s">
        <v>7128</v>
      </c>
      <c r="AM143" s="113" t="s">
        <v>7128</v>
      </c>
      <c r="AN143" s="113" t="s">
        <v>7128</v>
      </c>
      <c r="AO143" s="113" t="s">
        <v>7128</v>
      </c>
      <c r="AP143" s="113" t="s">
        <v>7128</v>
      </c>
      <c r="AQ143" s="113" t="s">
        <v>7128</v>
      </c>
      <c r="AR143" s="113" t="s">
        <v>7128</v>
      </c>
      <c r="AS143" s="113" t="s">
        <v>7128</v>
      </c>
      <c r="AT143" s="113" t="s">
        <v>7128</v>
      </c>
      <c r="AU143" s="149" t="s">
        <v>7128</v>
      </c>
      <c r="AV143" s="14">
        <v>84.000840393280313</v>
      </c>
      <c r="AW143" s="14">
        <v>42.806490286121502</v>
      </c>
      <c r="AX143" s="17">
        <v>142</v>
      </c>
      <c r="AY143" s="15">
        <v>42.806490286121502</v>
      </c>
      <c r="AZ143" s="15">
        <v>1.4102366887435949</v>
      </c>
      <c r="BA143" s="15">
        <v>41.396253597377907</v>
      </c>
      <c r="BB143" s="63">
        <v>6.8224931673888811</v>
      </c>
      <c r="BC143" s="26"/>
      <c r="BD143" s="15">
        <v>42.806490286121502</v>
      </c>
      <c r="BE143" s="26">
        <v>6.9182580432633198</v>
      </c>
      <c r="BF143" s="26" t="s">
        <v>7270</v>
      </c>
      <c r="BG143" s="84"/>
    </row>
    <row r="144" spans="1:59" ht="15" customHeight="1" x14ac:dyDescent="0.25">
      <c r="A144" s="79" t="s">
        <v>1696</v>
      </c>
      <c r="B144" s="2" t="s">
        <v>2620</v>
      </c>
      <c r="C144" s="3" t="s">
        <v>2621</v>
      </c>
      <c r="D144" s="3" t="s">
        <v>611</v>
      </c>
      <c r="E144" s="3" t="s">
        <v>1122</v>
      </c>
      <c r="F144" s="4" t="s">
        <v>2510</v>
      </c>
      <c r="G144" s="3" t="s">
        <v>1015</v>
      </c>
      <c r="H144" s="41" t="s">
        <v>4172</v>
      </c>
      <c r="I144" s="113">
        <v>597</v>
      </c>
      <c r="J144" s="113">
        <v>525</v>
      </c>
      <c r="K144" s="113">
        <v>160</v>
      </c>
      <c r="L144" s="113">
        <v>7</v>
      </c>
      <c r="M144" s="113">
        <v>69</v>
      </c>
      <c r="N144" s="113">
        <v>71</v>
      </c>
      <c r="O144" s="113">
        <v>66</v>
      </c>
      <c r="P144" s="113">
        <v>83</v>
      </c>
      <c r="Q144" s="113">
        <v>2</v>
      </c>
      <c r="R144" s="6">
        <v>0.30476190476190479</v>
      </c>
      <c r="S144" s="14">
        <v>71.800208116545264</v>
      </c>
      <c r="T144" s="14">
        <v>18.229166666666668</v>
      </c>
      <c r="U144" s="14">
        <v>71</v>
      </c>
      <c r="V144" s="14">
        <v>5.3050397877984086</v>
      </c>
      <c r="W144" s="84">
        <v>32.804380970160828</v>
      </c>
      <c r="X144" s="14">
        <v>199.13879554117119</v>
      </c>
      <c r="Y144" s="14">
        <v>0</v>
      </c>
      <c r="Z144" s="14">
        <v>199.13879554117119</v>
      </c>
      <c r="AA144" s="14">
        <v>0</v>
      </c>
      <c r="AB144" s="14">
        <v>0</v>
      </c>
      <c r="AC144" s="14">
        <v>0</v>
      </c>
      <c r="AD144" s="14">
        <v>0</v>
      </c>
      <c r="AE144" s="14">
        <v>199.13879554117119</v>
      </c>
      <c r="AF144" s="14">
        <v>0</v>
      </c>
      <c r="AG144" s="14">
        <v>0</v>
      </c>
      <c r="AH144" s="14">
        <v>0</v>
      </c>
      <c r="AI144" s="14">
        <v>0</v>
      </c>
      <c r="AJ144" s="113" t="s">
        <v>7128</v>
      </c>
      <c r="AK144" s="113">
        <v>19</v>
      </c>
      <c r="AL144" s="113" t="s">
        <v>7128</v>
      </c>
      <c r="AM144" s="113" t="s">
        <v>7128</v>
      </c>
      <c r="AN144" s="113" t="s">
        <v>7128</v>
      </c>
      <c r="AO144" s="113" t="s">
        <v>7128</v>
      </c>
      <c r="AP144" s="113">
        <v>11</v>
      </c>
      <c r="AQ144" s="113" t="s">
        <v>7128</v>
      </c>
      <c r="AR144" s="113" t="s">
        <v>7128</v>
      </c>
      <c r="AS144" s="113" t="s">
        <v>7128</v>
      </c>
      <c r="AT144" s="113" t="s">
        <v>7128</v>
      </c>
      <c r="AU144" s="149" t="s">
        <v>7128</v>
      </c>
      <c r="AV144" s="14">
        <v>157.52538612333203</v>
      </c>
      <c r="AW144" s="14">
        <v>41.613409417839165</v>
      </c>
      <c r="AX144" s="17">
        <v>143</v>
      </c>
      <c r="AY144" s="15">
        <v>41.613409417839165</v>
      </c>
      <c r="AZ144" s="15">
        <v>1.4102366887435949</v>
      </c>
      <c r="BA144" s="15">
        <v>40.20317272909557</v>
      </c>
      <c r="BB144" s="63">
        <v>6.6546831701055451</v>
      </c>
      <c r="BC144" s="26"/>
      <c r="BD144" s="15">
        <v>41.613409417839165</v>
      </c>
      <c r="BE144" s="26">
        <v>6.7533073454186798</v>
      </c>
      <c r="BF144" s="26" t="s">
        <v>7271</v>
      </c>
      <c r="BG144" s="84"/>
    </row>
    <row r="145" spans="1:59" x14ac:dyDescent="0.25">
      <c r="A145" s="110" t="s">
        <v>1749</v>
      </c>
      <c r="B145" s="2" t="s">
        <v>2893</v>
      </c>
      <c r="C145" s="3" t="s">
        <v>2894</v>
      </c>
      <c r="D145" s="3" t="s">
        <v>505</v>
      </c>
      <c r="E145" s="3" t="s">
        <v>1010</v>
      </c>
      <c r="F145" s="4" t="s">
        <v>2510</v>
      </c>
      <c r="G145" s="3" t="s">
        <v>1015</v>
      </c>
      <c r="H145" s="41" t="s">
        <v>5081</v>
      </c>
      <c r="I145" s="126">
        <v>576</v>
      </c>
      <c r="J145" s="126">
        <v>508</v>
      </c>
      <c r="K145" s="126">
        <v>125</v>
      </c>
      <c r="L145" s="126">
        <v>22</v>
      </c>
      <c r="M145" s="126">
        <v>73</v>
      </c>
      <c r="N145" s="126">
        <v>79</v>
      </c>
      <c r="O145" s="126">
        <v>57</v>
      </c>
      <c r="P145" s="126">
        <v>120</v>
      </c>
      <c r="Q145" s="126">
        <v>0</v>
      </c>
      <c r="R145" s="106">
        <v>0.24606299212598426</v>
      </c>
      <c r="S145" s="107">
        <v>75.962539021852237</v>
      </c>
      <c r="T145" s="107">
        <v>57.291666666666664</v>
      </c>
      <c r="U145" s="107">
        <v>79</v>
      </c>
      <c r="V145" s="107">
        <v>0</v>
      </c>
      <c r="W145" s="107">
        <v>-14.619883040935717</v>
      </c>
      <c r="X145" s="108">
        <v>197.63432264758319</v>
      </c>
      <c r="Y145" s="108">
        <v>0</v>
      </c>
      <c r="Z145" s="108">
        <v>197.63432264758319</v>
      </c>
      <c r="AA145" s="108">
        <v>0</v>
      </c>
      <c r="AB145" s="108">
        <v>0</v>
      </c>
      <c r="AC145" s="108">
        <v>0</v>
      </c>
      <c r="AD145" s="108">
        <v>0</v>
      </c>
      <c r="AE145" s="108">
        <v>197.63432264758319</v>
      </c>
      <c r="AF145" s="108">
        <v>0</v>
      </c>
      <c r="AG145" s="108">
        <v>0</v>
      </c>
      <c r="AH145" s="108">
        <v>0</v>
      </c>
      <c r="AI145" s="108">
        <v>0</v>
      </c>
      <c r="AJ145" s="126" t="s">
        <v>7128</v>
      </c>
      <c r="AK145" s="113">
        <v>20</v>
      </c>
      <c r="AL145" s="113" t="s">
        <v>7128</v>
      </c>
      <c r="AM145" s="113" t="s">
        <v>7128</v>
      </c>
      <c r="AN145" s="113" t="s">
        <v>7128</v>
      </c>
      <c r="AO145" s="113" t="s">
        <v>7128</v>
      </c>
      <c r="AP145" s="113">
        <v>12</v>
      </c>
      <c r="AQ145" s="113" t="s">
        <v>7128</v>
      </c>
      <c r="AR145" s="113" t="s">
        <v>7128</v>
      </c>
      <c r="AS145" s="113" t="s">
        <v>7128</v>
      </c>
      <c r="AT145" s="113" t="s">
        <v>7128</v>
      </c>
      <c r="AU145" s="149" t="s">
        <v>7128</v>
      </c>
      <c r="AV145" s="107">
        <v>157.52538612333203</v>
      </c>
      <c r="AW145" s="107">
        <v>40.108936524251163</v>
      </c>
      <c r="AX145" s="127">
        <v>144</v>
      </c>
      <c r="AY145" s="107">
        <v>40.108936524251163</v>
      </c>
      <c r="AZ145" s="107">
        <v>1.4102366887435949</v>
      </c>
      <c r="BA145" s="107">
        <v>38.698699835507568</v>
      </c>
      <c r="BB145" s="109">
        <v>6.4430750562738917</v>
      </c>
      <c r="BC145" s="107"/>
      <c r="BD145" s="107">
        <v>40.108936524251163</v>
      </c>
      <c r="BE145" s="107">
        <v>6.5453048031912093</v>
      </c>
      <c r="BF145" s="107" t="s">
        <v>7272</v>
      </c>
      <c r="BG145" s="107"/>
    </row>
    <row r="146" spans="1:59" ht="15" customHeight="1" x14ac:dyDescent="0.25">
      <c r="A146" s="79" t="s">
        <v>3563</v>
      </c>
      <c r="B146" s="2" t="s">
        <v>3251</v>
      </c>
      <c r="C146" s="3" t="s">
        <v>3564</v>
      </c>
      <c r="D146" s="3" t="s">
        <v>3699</v>
      </c>
      <c r="E146" s="3" t="s">
        <v>1017</v>
      </c>
      <c r="F146" s="4" t="s">
        <v>3755</v>
      </c>
      <c r="G146" s="3" t="s">
        <v>1004</v>
      </c>
      <c r="H146" s="41" t="s">
        <v>4063</v>
      </c>
      <c r="I146" s="113">
        <v>563</v>
      </c>
      <c r="J146" s="113">
        <v>526</v>
      </c>
      <c r="K146" s="113">
        <v>148</v>
      </c>
      <c r="L146" s="113">
        <v>14</v>
      </c>
      <c r="M146" s="113">
        <v>67</v>
      </c>
      <c r="N146" s="113">
        <v>56</v>
      </c>
      <c r="O146" s="113">
        <v>31</v>
      </c>
      <c r="P146" s="113">
        <v>126</v>
      </c>
      <c r="Q146" s="113">
        <v>8</v>
      </c>
      <c r="R146" s="6">
        <v>0.28136882129277568</v>
      </c>
      <c r="S146" s="14">
        <v>69.719042663891784</v>
      </c>
      <c r="T146" s="14">
        <v>36.458333333333336</v>
      </c>
      <c r="U146" s="14">
        <v>56</v>
      </c>
      <c r="V146" s="14">
        <v>21.220159151193634</v>
      </c>
      <c r="W146" s="84">
        <v>13.718170081042677</v>
      </c>
      <c r="X146" s="44">
        <v>197.11570522946141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197.11570522946141</v>
      </c>
      <c r="AE146" s="44">
        <v>0</v>
      </c>
      <c r="AF146" s="44">
        <v>0</v>
      </c>
      <c r="AG146" s="44">
        <v>0</v>
      </c>
      <c r="AH146" s="44">
        <v>0</v>
      </c>
      <c r="AI146" s="44">
        <v>0</v>
      </c>
      <c r="AJ146" s="145" t="s">
        <v>7128</v>
      </c>
      <c r="AK146" s="113" t="s">
        <v>7128</v>
      </c>
      <c r="AL146" s="113" t="s">
        <v>7128</v>
      </c>
      <c r="AM146" s="113" t="s">
        <v>7128</v>
      </c>
      <c r="AN146" s="113" t="s">
        <v>7128</v>
      </c>
      <c r="AO146" s="113">
        <v>44</v>
      </c>
      <c r="AP146" s="113" t="s">
        <v>7128</v>
      </c>
      <c r="AQ146" s="113" t="s">
        <v>7128</v>
      </c>
      <c r="AR146" s="113" t="s">
        <v>7128</v>
      </c>
      <c r="AS146" s="113" t="s">
        <v>7128</v>
      </c>
      <c r="AT146" s="113" t="s">
        <v>7128</v>
      </c>
      <c r="AU146" s="149" t="s">
        <v>7128</v>
      </c>
      <c r="AV146" s="14">
        <v>157.41716867537716</v>
      </c>
      <c r="AW146" s="14">
        <v>39.698536554084257</v>
      </c>
      <c r="AX146" s="17">
        <v>145</v>
      </c>
      <c r="AY146" s="15">
        <v>39.698536554084257</v>
      </c>
      <c r="AZ146" s="15">
        <v>1.4102366887435949</v>
      </c>
      <c r="BA146" s="15">
        <v>38.288299865340662</v>
      </c>
      <c r="BB146" s="63">
        <v>6.3853512089558633</v>
      </c>
      <c r="BC146" s="26"/>
      <c r="BD146" s="15">
        <v>39.698536554084257</v>
      </c>
      <c r="BE146" s="26">
        <v>6.488564507311759</v>
      </c>
      <c r="BF146" s="26" t="s">
        <v>7273</v>
      </c>
      <c r="BG146" s="84"/>
    </row>
    <row r="147" spans="1:59" x14ac:dyDescent="0.25">
      <c r="A147" s="79" t="s">
        <v>6166</v>
      </c>
      <c r="B147" s="2" t="s">
        <v>3509</v>
      </c>
      <c r="C147" s="3" t="s">
        <v>6167</v>
      </c>
      <c r="D147" s="3" t="s">
        <v>5726</v>
      </c>
      <c r="E147" s="3" t="s">
        <v>1044</v>
      </c>
      <c r="F147" s="4" t="s">
        <v>3755</v>
      </c>
      <c r="G147" s="3" t="s">
        <v>1004</v>
      </c>
      <c r="H147" s="41" t="s">
        <v>5727</v>
      </c>
      <c r="I147" s="113">
        <v>463</v>
      </c>
      <c r="J147" s="113">
        <v>414</v>
      </c>
      <c r="K147" s="113">
        <v>91</v>
      </c>
      <c r="L147" s="113">
        <v>20</v>
      </c>
      <c r="M147" s="113">
        <v>66</v>
      </c>
      <c r="N147" s="113">
        <v>49</v>
      </c>
      <c r="O147" s="113">
        <v>40</v>
      </c>
      <c r="P147" s="113">
        <v>175</v>
      </c>
      <c r="Q147" s="113">
        <v>21</v>
      </c>
      <c r="R147" s="6">
        <v>0.21980676328502416</v>
      </c>
      <c r="S147" s="14">
        <v>68.678459937565037</v>
      </c>
      <c r="T147" s="14">
        <v>52.083333333333336</v>
      </c>
      <c r="U147" s="14">
        <v>49</v>
      </c>
      <c r="V147" s="14">
        <v>55.702917771883286</v>
      </c>
      <c r="W147" s="84">
        <v>-28.883199797721492</v>
      </c>
      <c r="X147" s="14">
        <v>196.58151124506017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196.58151124506017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13" t="s">
        <v>7128</v>
      </c>
      <c r="AK147" s="113" t="s">
        <v>7128</v>
      </c>
      <c r="AL147" s="113" t="s">
        <v>7128</v>
      </c>
      <c r="AM147" s="113" t="s">
        <v>7128</v>
      </c>
      <c r="AN147" s="113" t="s">
        <v>7128</v>
      </c>
      <c r="AO147" s="113">
        <v>45</v>
      </c>
      <c r="AP147" s="113" t="s">
        <v>7128</v>
      </c>
      <c r="AQ147" s="113" t="s">
        <v>7128</v>
      </c>
      <c r="AR147" s="113" t="s">
        <v>7128</v>
      </c>
      <c r="AS147" s="113" t="s">
        <v>7128</v>
      </c>
      <c r="AT147" s="113" t="s">
        <v>7128</v>
      </c>
      <c r="AU147" s="149" t="s">
        <v>7128</v>
      </c>
      <c r="AV147" s="14">
        <v>157.41716867537716</v>
      </c>
      <c r="AW147" s="14">
        <v>39.164342569683015</v>
      </c>
      <c r="AX147" s="17">
        <v>146</v>
      </c>
      <c r="AY147" s="15">
        <v>39.164342569683015</v>
      </c>
      <c r="AZ147" s="15">
        <v>1.4102366887435949</v>
      </c>
      <c r="BA147" s="15">
        <v>37.75410588093942</v>
      </c>
      <c r="BB147" s="63">
        <v>6.3102154042889049</v>
      </c>
      <c r="BC147" s="26"/>
      <c r="BD147" s="15">
        <v>39.164342569683015</v>
      </c>
      <c r="BE147" s="26">
        <v>6.4147089348573516</v>
      </c>
      <c r="BF147" s="26" t="s">
        <v>7274</v>
      </c>
      <c r="BG147" s="84"/>
    </row>
    <row r="148" spans="1:59" ht="15" customHeight="1" x14ac:dyDescent="0.25">
      <c r="A148" s="88" t="s">
        <v>1528</v>
      </c>
      <c r="B148" s="2" t="s">
        <v>2900</v>
      </c>
      <c r="C148" s="3" t="s">
        <v>2647</v>
      </c>
      <c r="D148" s="3" t="s">
        <v>475</v>
      </c>
      <c r="E148" s="3" t="s">
        <v>1103</v>
      </c>
      <c r="F148" s="4" t="s">
        <v>3755</v>
      </c>
      <c r="G148" s="3" t="s">
        <v>1035</v>
      </c>
      <c r="H148" s="41" t="s">
        <v>4723</v>
      </c>
      <c r="I148" s="113">
        <v>316</v>
      </c>
      <c r="J148" s="113">
        <v>272</v>
      </c>
      <c r="K148" s="113">
        <v>69</v>
      </c>
      <c r="L148" s="113">
        <v>17</v>
      </c>
      <c r="M148" s="113">
        <v>38</v>
      </c>
      <c r="N148" s="113">
        <v>43</v>
      </c>
      <c r="O148" s="113">
        <v>37</v>
      </c>
      <c r="P148" s="113">
        <v>87</v>
      </c>
      <c r="Q148" s="113">
        <v>0</v>
      </c>
      <c r="R148" s="6">
        <v>0.25367647058823528</v>
      </c>
      <c r="S148" s="14">
        <v>39.542143600416232</v>
      </c>
      <c r="T148" s="14">
        <v>44.270833333333336</v>
      </c>
      <c r="U148" s="14">
        <v>43</v>
      </c>
      <c r="V148" s="14">
        <v>0</v>
      </c>
      <c r="W148" s="84">
        <v>-3.811228851147769</v>
      </c>
      <c r="X148" s="14">
        <v>123.00174808260179</v>
      </c>
      <c r="Y148" s="14">
        <v>123.00174808260179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13">
        <v>18</v>
      </c>
      <c r="AK148" s="113" t="s">
        <v>7128</v>
      </c>
      <c r="AL148" s="113" t="s">
        <v>7128</v>
      </c>
      <c r="AM148" s="113" t="s">
        <v>7128</v>
      </c>
      <c r="AN148" s="113" t="s">
        <v>7128</v>
      </c>
      <c r="AO148" s="113" t="s">
        <v>7128</v>
      </c>
      <c r="AP148" s="113" t="s">
        <v>7128</v>
      </c>
      <c r="AQ148" s="113" t="s">
        <v>7128</v>
      </c>
      <c r="AR148" s="113" t="s">
        <v>7128</v>
      </c>
      <c r="AS148" s="113" t="s">
        <v>7128</v>
      </c>
      <c r="AT148" s="113" t="s">
        <v>7128</v>
      </c>
      <c r="AU148" s="149" t="s">
        <v>7128</v>
      </c>
      <c r="AV148" s="14">
        <v>84.000840393280313</v>
      </c>
      <c r="AW148" s="14">
        <v>39.00090768932148</v>
      </c>
      <c r="AX148" s="17">
        <v>147</v>
      </c>
      <c r="AY148" s="15">
        <v>39.00090768932148</v>
      </c>
      <c r="AZ148" s="15">
        <v>1.4102366887435949</v>
      </c>
      <c r="BA148" s="15">
        <v>37.590671000577885</v>
      </c>
      <c r="BB148" s="63">
        <v>6.2872278536889556</v>
      </c>
      <c r="BC148" s="26"/>
      <c r="BD148" s="15">
        <v>39.00090768932148</v>
      </c>
      <c r="BE148" s="26">
        <v>6.3921130670629056</v>
      </c>
      <c r="BF148" s="26" t="s">
        <v>7275</v>
      </c>
      <c r="BG148" s="84"/>
    </row>
    <row r="149" spans="1:59" ht="15" customHeight="1" x14ac:dyDescent="0.25">
      <c r="A149" s="110" t="s">
        <v>1168</v>
      </c>
      <c r="B149" s="2" t="s">
        <v>2545</v>
      </c>
      <c r="C149" s="3" t="s">
        <v>2643</v>
      </c>
      <c r="D149" s="3" t="s">
        <v>524</v>
      </c>
      <c r="E149" s="3" t="s">
        <v>1090</v>
      </c>
      <c r="F149" s="4" t="s">
        <v>3755</v>
      </c>
      <c r="G149" s="3" t="s">
        <v>1040</v>
      </c>
      <c r="H149" s="41" t="s">
        <v>4979</v>
      </c>
      <c r="I149" s="126">
        <v>540</v>
      </c>
      <c r="J149" s="126">
        <v>479</v>
      </c>
      <c r="K149" s="126">
        <v>134</v>
      </c>
      <c r="L149" s="126">
        <v>14</v>
      </c>
      <c r="M149" s="126">
        <v>66</v>
      </c>
      <c r="N149" s="126">
        <v>59</v>
      </c>
      <c r="O149" s="126">
        <v>50</v>
      </c>
      <c r="P149" s="126">
        <v>83</v>
      </c>
      <c r="Q149" s="126">
        <v>3</v>
      </c>
      <c r="R149" s="106">
        <v>0.27974947807933193</v>
      </c>
      <c r="S149" s="107">
        <v>68.678459937565037</v>
      </c>
      <c r="T149" s="107">
        <v>36.458333333333336</v>
      </c>
      <c r="U149" s="107">
        <v>59</v>
      </c>
      <c r="V149" s="107">
        <v>7.9575596816976129</v>
      </c>
      <c r="W149" s="107">
        <v>11.537016159338418</v>
      </c>
      <c r="X149" s="108">
        <v>183.63136911193439</v>
      </c>
      <c r="Y149" s="108">
        <v>0</v>
      </c>
      <c r="Z149" s="108">
        <v>0</v>
      </c>
      <c r="AA149" s="108">
        <v>0</v>
      </c>
      <c r="AB149" s="108">
        <v>0</v>
      </c>
      <c r="AC149" s="108">
        <v>183.63136911193439</v>
      </c>
      <c r="AD149" s="108">
        <v>0</v>
      </c>
      <c r="AE149" s="108">
        <v>0</v>
      </c>
      <c r="AF149" s="108">
        <v>183.63136911193439</v>
      </c>
      <c r="AG149" s="108">
        <v>0</v>
      </c>
      <c r="AH149" s="108">
        <v>0</v>
      </c>
      <c r="AI149" s="108">
        <v>0</v>
      </c>
      <c r="AJ149" s="126" t="s">
        <v>7128</v>
      </c>
      <c r="AK149" s="113" t="s">
        <v>7128</v>
      </c>
      <c r="AL149" s="113" t="s">
        <v>7128</v>
      </c>
      <c r="AM149" s="113" t="s">
        <v>7128</v>
      </c>
      <c r="AN149" s="113">
        <v>22</v>
      </c>
      <c r="AO149" s="113" t="s">
        <v>7128</v>
      </c>
      <c r="AP149" s="113" t="s">
        <v>7128</v>
      </c>
      <c r="AQ149" s="113">
        <v>10</v>
      </c>
      <c r="AR149" s="113" t="s">
        <v>7128</v>
      </c>
      <c r="AS149" s="113" t="s">
        <v>7128</v>
      </c>
      <c r="AT149" s="113" t="s">
        <v>7128</v>
      </c>
      <c r="AU149" s="149" t="s">
        <v>7128</v>
      </c>
      <c r="AV149" s="107">
        <v>144.9549001855919</v>
      </c>
      <c r="AW149" s="107">
        <v>38.676468926342494</v>
      </c>
      <c r="AX149" s="127">
        <v>148</v>
      </c>
      <c r="AY149" s="107">
        <v>38.676468926342494</v>
      </c>
      <c r="AZ149" s="107">
        <v>1.4102366887435949</v>
      </c>
      <c r="BA149" s="107">
        <v>37.266232237598899</v>
      </c>
      <c r="BB149" s="109">
        <v>6.2415946787873287</v>
      </c>
      <c r="BC149" s="107"/>
      <c r="BD149" s="107">
        <v>38.676468926342494</v>
      </c>
      <c r="BE149" s="107">
        <v>6.347257431720867</v>
      </c>
      <c r="BF149" s="107" t="s">
        <v>7276</v>
      </c>
      <c r="BG149" s="107"/>
    </row>
    <row r="150" spans="1:59" ht="15" customHeight="1" x14ac:dyDescent="0.25">
      <c r="A150" s="79" t="s">
        <v>1175</v>
      </c>
      <c r="B150" s="2" t="s">
        <v>2655</v>
      </c>
      <c r="C150" s="3" t="s">
        <v>2656</v>
      </c>
      <c r="D150" s="3" t="s">
        <v>200</v>
      </c>
      <c r="E150" s="3" t="s">
        <v>1067</v>
      </c>
      <c r="F150" s="4" t="s">
        <v>2510</v>
      </c>
      <c r="G150" s="3" t="s">
        <v>1004</v>
      </c>
      <c r="H150" s="41" t="s">
        <v>5055</v>
      </c>
      <c r="I150" s="113">
        <v>654</v>
      </c>
      <c r="J150" s="113">
        <v>569</v>
      </c>
      <c r="K150" s="113">
        <v>139</v>
      </c>
      <c r="L150" s="113">
        <v>19</v>
      </c>
      <c r="M150" s="113">
        <v>77</v>
      </c>
      <c r="N150" s="113">
        <v>71</v>
      </c>
      <c r="O150" s="113">
        <v>71</v>
      </c>
      <c r="P150" s="113">
        <v>134</v>
      </c>
      <c r="Q150" s="113">
        <v>5</v>
      </c>
      <c r="R150" s="50">
        <v>0.24428822495606328</v>
      </c>
      <c r="S150" s="51">
        <v>80.12486992715921</v>
      </c>
      <c r="T150" s="51">
        <v>49.479166666666664</v>
      </c>
      <c r="U150" s="51">
        <v>71</v>
      </c>
      <c r="V150" s="51">
        <v>13.262599469496021</v>
      </c>
      <c r="W150" s="84">
        <v>-18.031975755326986</v>
      </c>
      <c r="X150" s="52">
        <v>195.83466030799491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195.83466030799491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144" t="s">
        <v>7128</v>
      </c>
      <c r="AK150" s="113" t="s">
        <v>7128</v>
      </c>
      <c r="AL150" s="113" t="s">
        <v>7128</v>
      </c>
      <c r="AM150" s="113" t="s">
        <v>7128</v>
      </c>
      <c r="AN150" s="113" t="s">
        <v>7128</v>
      </c>
      <c r="AO150" s="113">
        <v>46</v>
      </c>
      <c r="AP150" s="113" t="s">
        <v>7128</v>
      </c>
      <c r="AQ150" s="113" t="s">
        <v>7128</v>
      </c>
      <c r="AR150" s="113" t="s">
        <v>7128</v>
      </c>
      <c r="AS150" s="113" t="s">
        <v>7128</v>
      </c>
      <c r="AT150" s="113" t="s">
        <v>7128</v>
      </c>
      <c r="AU150" s="149" t="s">
        <v>7128</v>
      </c>
      <c r="AV150" s="52">
        <v>157.41716867537716</v>
      </c>
      <c r="AW150" s="14">
        <v>38.417491632617754</v>
      </c>
      <c r="AX150" s="17">
        <v>149</v>
      </c>
      <c r="AY150" s="51">
        <v>38.417491632617754</v>
      </c>
      <c r="AZ150" s="51">
        <v>1.4102366887435949</v>
      </c>
      <c r="BA150" s="51">
        <v>37.007254943874159</v>
      </c>
      <c r="BB150" s="64">
        <v>6.2051688336399149</v>
      </c>
      <c r="BC150" s="51"/>
      <c r="BD150" s="51">
        <v>38.417491632617754</v>
      </c>
      <c r="BE150" s="51">
        <v>6.3114522432701357</v>
      </c>
      <c r="BF150" s="26" t="s">
        <v>7277</v>
      </c>
      <c r="BG150" s="84"/>
    </row>
    <row r="151" spans="1:59" x14ac:dyDescent="0.25">
      <c r="A151" s="79" t="s">
        <v>3619</v>
      </c>
      <c r="B151" s="2" t="s">
        <v>3531</v>
      </c>
      <c r="C151" s="3" t="s">
        <v>2541</v>
      </c>
      <c r="D151" s="3" t="s">
        <v>3751</v>
      </c>
      <c r="E151" s="3" t="s">
        <v>1010</v>
      </c>
      <c r="F151" s="4" t="s">
        <v>2510</v>
      </c>
      <c r="G151" s="3" t="s">
        <v>1035</v>
      </c>
      <c r="H151" s="41" t="s">
        <v>4601</v>
      </c>
      <c r="I151" s="113">
        <v>345</v>
      </c>
      <c r="J151" s="113">
        <v>324</v>
      </c>
      <c r="K151" s="113">
        <v>94</v>
      </c>
      <c r="L151" s="113">
        <v>5</v>
      </c>
      <c r="M151" s="113">
        <v>43</v>
      </c>
      <c r="N151" s="113">
        <v>32</v>
      </c>
      <c r="O151" s="113">
        <v>17</v>
      </c>
      <c r="P151" s="113">
        <v>64</v>
      </c>
      <c r="Q151" s="113">
        <v>7</v>
      </c>
      <c r="R151" s="46">
        <v>0.29012345679012347</v>
      </c>
      <c r="S151" s="47">
        <v>44.745057232049952</v>
      </c>
      <c r="T151" s="47">
        <v>13.020833333333334</v>
      </c>
      <c r="U151" s="47">
        <v>32</v>
      </c>
      <c r="V151" s="47">
        <v>18.567639257294431</v>
      </c>
      <c r="W151" s="84">
        <v>14.011749827914766</v>
      </c>
      <c r="X151" s="48">
        <v>122.34527965059249</v>
      </c>
      <c r="Y151" s="48">
        <v>122.34527965059249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146">
        <v>19</v>
      </c>
      <c r="AK151" s="113" t="s">
        <v>7128</v>
      </c>
      <c r="AL151" s="113" t="s">
        <v>7128</v>
      </c>
      <c r="AM151" s="113" t="s">
        <v>7128</v>
      </c>
      <c r="AN151" s="113" t="s">
        <v>7128</v>
      </c>
      <c r="AO151" s="113" t="s">
        <v>7128</v>
      </c>
      <c r="AP151" s="113" t="s">
        <v>7128</v>
      </c>
      <c r="AQ151" s="113" t="s">
        <v>7128</v>
      </c>
      <c r="AR151" s="113" t="s">
        <v>7128</v>
      </c>
      <c r="AS151" s="113" t="s">
        <v>7128</v>
      </c>
      <c r="AT151" s="113" t="s">
        <v>7128</v>
      </c>
      <c r="AU151" s="149" t="s">
        <v>7128</v>
      </c>
      <c r="AV151" s="48">
        <v>84.000840393280313</v>
      </c>
      <c r="AW151" s="14">
        <v>38.344439257312175</v>
      </c>
      <c r="AX151" s="17">
        <v>150</v>
      </c>
      <c r="AY151" s="47">
        <v>38.344439257312175</v>
      </c>
      <c r="AZ151" s="47">
        <v>1.4102366887435949</v>
      </c>
      <c r="BA151" s="47">
        <v>36.93420256856858</v>
      </c>
      <c r="BB151" s="62">
        <v>6.1948938227605437</v>
      </c>
      <c r="BC151" s="47"/>
      <c r="BD151" s="47">
        <v>38.344439257312175</v>
      </c>
      <c r="BE151" s="47">
        <v>6.3013523073762574</v>
      </c>
      <c r="BF151" s="26" t="s">
        <v>7278</v>
      </c>
      <c r="BG151" s="84"/>
    </row>
    <row r="152" spans="1:59" ht="15" customHeight="1" x14ac:dyDescent="0.25">
      <c r="A152" s="110" t="s">
        <v>3685</v>
      </c>
      <c r="B152" s="2" t="s">
        <v>3547</v>
      </c>
      <c r="C152" s="3" t="s">
        <v>3548</v>
      </c>
      <c r="D152" s="3" t="s">
        <v>3683</v>
      </c>
      <c r="E152" s="3" t="s">
        <v>1039</v>
      </c>
      <c r="F152" s="4" t="s">
        <v>2510</v>
      </c>
      <c r="G152" s="3" t="s">
        <v>1004</v>
      </c>
      <c r="H152" s="41" t="s">
        <v>4549</v>
      </c>
      <c r="I152" s="124">
        <v>440</v>
      </c>
      <c r="J152" s="124">
        <v>376</v>
      </c>
      <c r="K152" s="124">
        <v>101</v>
      </c>
      <c r="L152" s="124">
        <v>6</v>
      </c>
      <c r="M152" s="124">
        <v>75</v>
      </c>
      <c r="N152" s="124">
        <v>22</v>
      </c>
      <c r="O152" s="124">
        <v>44</v>
      </c>
      <c r="P152" s="124">
        <v>109</v>
      </c>
      <c r="Q152" s="124">
        <v>29</v>
      </c>
      <c r="R152" s="85">
        <v>0.26861702127659576</v>
      </c>
      <c r="S152" s="84">
        <v>78.043704474505731</v>
      </c>
      <c r="T152" s="84">
        <v>15.625</v>
      </c>
      <c r="U152" s="84">
        <v>22</v>
      </c>
      <c r="V152" s="84">
        <v>76.92307692307692</v>
      </c>
      <c r="W152" s="84">
        <v>2.9696363029697701</v>
      </c>
      <c r="X152" s="103">
        <v>195.56141770055243</v>
      </c>
      <c r="Y152" s="84">
        <v>0</v>
      </c>
      <c r="Z152" s="84">
        <v>0</v>
      </c>
      <c r="AA152" s="84">
        <v>0</v>
      </c>
      <c r="AB152" s="84">
        <v>0</v>
      </c>
      <c r="AC152" s="84">
        <v>0</v>
      </c>
      <c r="AD152" s="84">
        <v>195.56141770055243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124" t="s">
        <v>7128</v>
      </c>
      <c r="AK152" s="103" t="s">
        <v>7128</v>
      </c>
      <c r="AL152" s="103" t="s">
        <v>7128</v>
      </c>
      <c r="AM152" s="103" t="s">
        <v>7128</v>
      </c>
      <c r="AN152" s="103" t="s">
        <v>7128</v>
      </c>
      <c r="AO152" s="103">
        <v>47</v>
      </c>
      <c r="AP152" s="124" t="s">
        <v>7128</v>
      </c>
      <c r="AQ152" s="103" t="s">
        <v>7128</v>
      </c>
      <c r="AR152" s="103" t="s">
        <v>7128</v>
      </c>
      <c r="AS152" s="124" t="s">
        <v>7128</v>
      </c>
      <c r="AT152" s="124" t="s">
        <v>7128</v>
      </c>
      <c r="AU152" s="151" t="s">
        <v>7128</v>
      </c>
      <c r="AV152" s="84">
        <v>157.41716867537716</v>
      </c>
      <c r="AW152" s="84">
        <v>38.14424902517527</v>
      </c>
      <c r="AX152" s="125">
        <v>151</v>
      </c>
      <c r="AY152" s="84">
        <v>38.14424902517527</v>
      </c>
      <c r="AZ152" s="84">
        <v>1.4102366887435949</v>
      </c>
      <c r="BA152" s="84">
        <v>36.734012336431675</v>
      </c>
      <c r="BB152" s="147">
        <v>6.1667365341775753</v>
      </c>
      <c r="BC152" s="84"/>
      <c r="BD152" s="84">
        <v>38.14424902517527</v>
      </c>
      <c r="BE152" s="84">
        <v>6.2736747882989432</v>
      </c>
      <c r="BF152" s="84" t="s">
        <v>7279</v>
      </c>
      <c r="BG152" s="84"/>
    </row>
    <row r="153" spans="1:59" ht="15" customHeight="1" x14ac:dyDescent="0.25">
      <c r="A153" s="79" t="s">
        <v>1473</v>
      </c>
      <c r="B153" s="2" t="s">
        <v>2729</v>
      </c>
      <c r="C153" s="3" t="s">
        <v>2612</v>
      </c>
      <c r="D153" s="3" t="s">
        <v>205</v>
      </c>
      <c r="E153" s="3" t="s">
        <v>1030</v>
      </c>
      <c r="F153" s="4" t="s">
        <v>3755</v>
      </c>
      <c r="G153" s="3" t="s">
        <v>657</v>
      </c>
      <c r="H153" s="41" t="s">
        <v>4530</v>
      </c>
      <c r="I153" s="113">
        <v>542</v>
      </c>
      <c r="J153" s="113">
        <v>486</v>
      </c>
      <c r="K153" s="113">
        <v>132</v>
      </c>
      <c r="L153" s="113">
        <v>16</v>
      </c>
      <c r="M153" s="113">
        <v>66</v>
      </c>
      <c r="N153" s="113">
        <v>47</v>
      </c>
      <c r="O153" s="113">
        <v>28</v>
      </c>
      <c r="P153" s="113">
        <v>90</v>
      </c>
      <c r="Q153" s="113">
        <v>12</v>
      </c>
      <c r="R153" s="50">
        <v>0.27160493827160492</v>
      </c>
      <c r="S153" s="51">
        <v>68.678459937565037</v>
      </c>
      <c r="T153" s="51">
        <v>41.666666666666664</v>
      </c>
      <c r="U153" s="51">
        <v>47</v>
      </c>
      <c r="V153" s="51">
        <v>31.830238726790451</v>
      </c>
      <c r="W153" s="84">
        <v>5.4734306318144412</v>
      </c>
      <c r="X153" s="52">
        <v>194.64879596283657</v>
      </c>
      <c r="Y153" s="52">
        <v>0</v>
      </c>
      <c r="Z153" s="52">
        <v>0</v>
      </c>
      <c r="AA153" s="52">
        <v>194.64879596283657</v>
      </c>
      <c r="AB153" s="52">
        <v>0</v>
      </c>
      <c r="AC153" s="52">
        <v>0</v>
      </c>
      <c r="AD153" s="52">
        <v>0</v>
      </c>
      <c r="AE153" s="52">
        <v>0</v>
      </c>
      <c r="AF153" s="52">
        <v>194.64879596283657</v>
      </c>
      <c r="AG153" s="52">
        <v>0</v>
      </c>
      <c r="AH153" s="52">
        <v>0</v>
      </c>
      <c r="AI153" s="52">
        <v>0</v>
      </c>
      <c r="AJ153" s="144" t="s">
        <v>7128</v>
      </c>
      <c r="AK153" s="113" t="s">
        <v>7128</v>
      </c>
      <c r="AL153" s="113">
        <v>18</v>
      </c>
      <c r="AM153" s="113" t="s">
        <v>7128</v>
      </c>
      <c r="AN153" s="113" t="s">
        <v>7128</v>
      </c>
      <c r="AO153" s="113" t="s">
        <v>7128</v>
      </c>
      <c r="AP153" s="113" t="s">
        <v>7128</v>
      </c>
      <c r="AQ153" s="113">
        <v>8</v>
      </c>
      <c r="AR153" s="113" t="s">
        <v>7128</v>
      </c>
      <c r="AS153" s="113" t="s">
        <v>7128</v>
      </c>
      <c r="AT153" s="113" t="s">
        <v>7128</v>
      </c>
      <c r="AU153" s="149" t="s">
        <v>7128</v>
      </c>
      <c r="AV153" s="52">
        <v>157.46821407201281</v>
      </c>
      <c r="AW153" s="14">
        <v>37.18058189082376</v>
      </c>
      <c r="AX153" s="17">
        <v>152</v>
      </c>
      <c r="AY153" s="51">
        <v>37.18058189082376</v>
      </c>
      <c r="AZ153" s="51">
        <v>1.4102366887435949</v>
      </c>
      <c r="BA153" s="51">
        <v>35.770345202080165</v>
      </c>
      <c r="BB153" s="64">
        <v>6.0311941887283655</v>
      </c>
      <c r="BC153" s="51"/>
      <c r="BD153" s="51">
        <v>37.18058189082376</v>
      </c>
      <c r="BE153" s="51">
        <v>6.1404419366733238</v>
      </c>
      <c r="BF153" s="26" t="s">
        <v>7280</v>
      </c>
      <c r="BG153" s="84"/>
    </row>
    <row r="154" spans="1:59" ht="15" customHeight="1" x14ac:dyDescent="0.25">
      <c r="A154" s="88" t="s">
        <v>3576</v>
      </c>
      <c r="B154" s="2" t="s">
        <v>2810</v>
      </c>
      <c r="C154" s="3" t="s">
        <v>2673</v>
      </c>
      <c r="D154" s="3" t="s">
        <v>3717</v>
      </c>
      <c r="E154" s="3" t="s">
        <v>1022</v>
      </c>
      <c r="F154" s="4" t="s">
        <v>2510</v>
      </c>
      <c r="G154" s="3" t="s">
        <v>1035</v>
      </c>
      <c r="H154" s="41" t="s">
        <v>4196</v>
      </c>
      <c r="I154" s="113">
        <v>391</v>
      </c>
      <c r="J154" s="113">
        <v>352</v>
      </c>
      <c r="K154" s="113">
        <v>89</v>
      </c>
      <c r="L154" s="113">
        <v>13</v>
      </c>
      <c r="M154" s="113">
        <v>39</v>
      </c>
      <c r="N154" s="113">
        <v>49</v>
      </c>
      <c r="O154" s="113">
        <v>26</v>
      </c>
      <c r="P154" s="113">
        <v>89</v>
      </c>
      <c r="Q154" s="113">
        <v>1</v>
      </c>
      <c r="R154" s="5">
        <v>0.25284090909090912</v>
      </c>
      <c r="S154" s="26">
        <v>40.582726326742979</v>
      </c>
      <c r="T154" s="26">
        <v>33.854166666666664</v>
      </c>
      <c r="U154" s="26">
        <v>49</v>
      </c>
      <c r="V154" s="26">
        <v>2.6525198938992043</v>
      </c>
      <c r="W154" s="84">
        <v>-5.9358109724017005</v>
      </c>
      <c r="X154" s="13">
        <v>120.15360191490716</v>
      </c>
      <c r="Y154" s="13">
        <v>120.15360191490716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12">
        <v>20</v>
      </c>
      <c r="AK154" s="113" t="s">
        <v>7128</v>
      </c>
      <c r="AL154" s="113" t="s">
        <v>7128</v>
      </c>
      <c r="AM154" s="113" t="s">
        <v>7128</v>
      </c>
      <c r="AN154" s="113" t="s">
        <v>7128</v>
      </c>
      <c r="AO154" s="113" t="s">
        <v>7128</v>
      </c>
      <c r="AP154" s="113" t="s">
        <v>7128</v>
      </c>
      <c r="AQ154" s="113" t="s">
        <v>7128</v>
      </c>
      <c r="AR154" s="113" t="s">
        <v>7128</v>
      </c>
      <c r="AS154" s="113" t="s">
        <v>7128</v>
      </c>
      <c r="AT154" s="113" t="s">
        <v>7128</v>
      </c>
      <c r="AU154" s="149" t="s">
        <v>7128</v>
      </c>
      <c r="AV154" s="13">
        <v>84.000840393280313</v>
      </c>
      <c r="AW154" s="14">
        <v>36.152761521626843</v>
      </c>
      <c r="AX154" s="17">
        <v>153</v>
      </c>
      <c r="AY154" s="26">
        <v>36.152761521626843</v>
      </c>
      <c r="AZ154" s="26">
        <v>1.4102366887435949</v>
      </c>
      <c r="BA154" s="26">
        <v>34.742524832883248</v>
      </c>
      <c r="BB154" s="60">
        <v>5.8866285201739714</v>
      </c>
      <c r="BC154" s="26"/>
      <c r="BD154" s="26">
        <v>36.152761521626843</v>
      </c>
      <c r="BE154" s="26">
        <v>5.9983395095326975</v>
      </c>
      <c r="BF154" s="26" t="s">
        <v>7281</v>
      </c>
      <c r="BG154" s="84"/>
    </row>
    <row r="155" spans="1:59" x14ac:dyDescent="0.25">
      <c r="A155" s="110" t="s">
        <v>1414</v>
      </c>
      <c r="B155" s="2" t="s">
        <v>2858</v>
      </c>
      <c r="C155" s="3" t="s">
        <v>2859</v>
      </c>
      <c r="D155" s="3" t="s">
        <v>132</v>
      </c>
      <c r="E155" s="3" t="s">
        <v>1020</v>
      </c>
      <c r="F155" s="4" t="s">
        <v>2510</v>
      </c>
      <c r="G155" s="3" t="s">
        <v>1035</v>
      </c>
      <c r="H155" s="41" t="s">
        <v>4428</v>
      </c>
      <c r="I155" s="113">
        <v>383</v>
      </c>
      <c r="J155" s="113">
        <v>341</v>
      </c>
      <c r="K155" s="113">
        <v>79</v>
      </c>
      <c r="L155" s="113">
        <v>14</v>
      </c>
      <c r="M155" s="113">
        <v>43</v>
      </c>
      <c r="N155" s="113">
        <v>56</v>
      </c>
      <c r="O155" s="113">
        <v>31</v>
      </c>
      <c r="P155" s="113">
        <v>99</v>
      </c>
      <c r="Q155" s="113">
        <v>0</v>
      </c>
      <c r="R155" s="106">
        <v>0.2316715542521994</v>
      </c>
      <c r="S155" s="107">
        <v>44.745057232049952</v>
      </c>
      <c r="T155" s="107">
        <v>36.458333333333336</v>
      </c>
      <c r="U155" s="107">
        <v>56</v>
      </c>
      <c r="V155" s="107">
        <v>0</v>
      </c>
      <c r="W155" s="84">
        <v>-17.223978793395261</v>
      </c>
      <c r="X155" s="108">
        <v>119.97941177198804</v>
      </c>
      <c r="Y155" s="108">
        <v>119.97941177198804</v>
      </c>
      <c r="Z155" s="108">
        <v>0</v>
      </c>
      <c r="AA155" s="108">
        <v>0</v>
      </c>
      <c r="AB155" s="108">
        <v>0</v>
      </c>
      <c r="AC155" s="108">
        <v>0</v>
      </c>
      <c r="AD155" s="108">
        <v>0</v>
      </c>
      <c r="AE155" s="108">
        <v>0</v>
      </c>
      <c r="AF155" s="108">
        <v>0</v>
      </c>
      <c r="AG155" s="108">
        <v>0</v>
      </c>
      <c r="AH155" s="108">
        <v>0</v>
      </c>
      <c r="AI155" s="108">
        <v>0</v>
      </c>
      <c r="AJ155" s="126">
        <v>21</v>
      </c>
      <c r="AK155" s="113" t="s">
        <v>7128</v>
      </c>
      <c r="AL155" s="113" t="s">
        <v>7128</v>
      </c>
      <c r="AM155" s="113" t="s">
        <v>7128</v>
      </c>
      <c r="AN155" s="113" t="s">
        <v>7128</v>
      </c>
      <c r="AO155" s="113" t="s">
        <v>7128</v>
      </c>
      <c r="AP155" s="113" t="s">
        <v>7128</v>
      </c>
      <c r="AQ155" s="113" t="s">
        <v>7128</v>
      </c>
      <c r="AR155" s="113" t="s">
        <v>7128</v>
      </c>
      <c r="AS155" s="113" t="s">
        <v>7128</v>
      </c>
      <c r="AT155" s="113" t="s">
        <v>7128</v>
      </c>
      <c r="AU155" s="149" t="s">
        <v>7128</v>
      </c>
      <c r="AV155" s="107">
        <v>84.000840393280313</v>
      </c>
      <c r="AW155" s="14">
        <v>35.978571378707727</v>
      </c>
      <c r="AX155" s="17">
        <v>154</v>
      </c>
      <c r="AY155" s="107">
        <v>35.978571378707727</v>
      </c>
      <c r="AZ155" s="107">
        <v>1.4102366887435949</v>
      </c>
      <c r="BA155" s="107">
        <v>34.568334689964132</v>
      </c>
      <c r="BB155" s="109">
        <v>5.8621282132902275</v>
      </c>
      <c r="BC155" s="107"/>
      <c r="BD155" s="107">
        <v>35.978571378707727</v>
      </c>
      <c r="BE155" s="107">
        <v>5.9742566611726096</v>
      </c>
      <c r="BF155" s="107" t="s">
        <v>7282</v>
      </c>
      <c r="BG155" s="84"/>
    </row>
    <row r="156" spans="1:59" x14ac:dyDescent="0.25">
      <c r="A156" s="79" t="s">
        <v>3561</v>
      </c>
      <c r="B156" s="2" t="s">
        <v>3562</v>
      </c>
      <c r="C156" s="3" t="s">
        <v>2567</v>
      </c>
      <c r="D156" s="3" t="s">
        <v>3698</v>
      </c>
      <c r="E156" s="3" t="s">
        <v>1025</v>
      </c>
      <c r="F156" s="4" t="s">
        <v>3755</v>
      </c>
      <c r="G156" s="3" t="s">
        <v>1035</v>
      </c>
      <c r="H156" s="41" t="s">
        <v>5047</v>
      </c>
      <c r="I156" s="113">
        <v>417</v>
      </c>
      <c r="J156" s="113">
        <v>387</v>
      </c>
      <c r="K156" s="113">
        <v>83</v>
      </c>
      <c r="L156" s="113">
        <v>18</v>
      </c>
      <c r="M156" s="113">
        <v>36</v>
      </c>
      <c r="N156" s="113">
        <v>55</v>
      </c>
      <c r="O156" s="113">
        <v>23</v>
      </c>
      <c r="P156" s="113">
        <v>122</v>
      </c>
      <c r="Q156" s="113">
        <v>4</v>
      </c>
      <c r="R156" s="6">
        <v>0.2144702842377261</v>
      </c>
      <c r="S156" s="14">
        <v>37.460978147762745</v>
      </c>
      <c r="T156" s="14">
        <v>46.875</v>
      </c>
      <c r="U156" s="14">
        <v>55</v>
      </c>
      <c r="V156" s="14">
        <v>10.610079575596817</v>
      </c>
      <c r="W156" s="84">
        <v>-30.249381305920881</v>
      </c>
      <c r="X156" s="14">
        <v>119.69667641743868</v>
      </c>
      <c r="Y156" s="14">
        <v>119.69667641743868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13">
        <v>22</v>
      </c>
      <c r="AK156" s="113" t="s">
        <v>7128</v>
      </c>
      <c r="AL156" s="113" t="s">
        <v>7128</v>
      </c>
      <c r="AM156" s="113" t="s">
        <v>7128</v>
      </c>
      <c r="AN156" s="113" t="s">
        <v>7128</v>
      </c>
      <c r="AO156" s="113" t="s">
        <v>7128</v>
      </c>
      <c r="AP156" s="113" t="s">
        <v>7128</v>
      </c>
      <c r="AQ156" s="113" t="s">
        <v>7128</v>
      </c>
      <c r="AR156" s="113" t="s">
        <v>7128</v>
      </c>
      <c r="AS156" s="113" t="s">
        <v>7128</v>
      </c>
      <c r="AT156" s="113" t="s">
        <v>7128</v>
      </c>
      <c r="AU156" s="149" t="s">
        <v>7128</v>
      </c>
      <c r="AV156" s="14">
        <v>84.000840393280313</v>
      </c>
      <c r="AW156" s="14">
        <v>35.695836024158368</v>
      </c>
      <c r="AX156" s="17">
        <v>155</v>
      </c>
      <c r="AY156" s="15">
        <v>35.695836024158368</v>
      </c>
      <c r="AZ156" s="15">
        <v>1.4102366887435949</v>
      </c>
      <c r="BA156" s="15">
        <v>34.285599335414773</v>
      </c>
      <c r="BB156" s="63">
        <v>5.8223607337000649</v>
      </c>
      <c r="BC156" s="26"/>
      <c r="BD156" s="15">
        <v>35.695836024158368</v>
      </c>
      <c r="BE156" s="26">
        <v>5.935166776087609</v>
      </c>
      <c r="BF156" s="26" t="s">
        <v>7283</v>
      </c>
      <c r="BG156" s="84"/>
    </row>
    <row r="157" spans="1:59" ht="15" customHeight="1" x14ac:dyDescent="0.25">
      <c r="A157" s="79" t="s">
        <v>4043</v>
      </c>
      <c r="B157" s="2" t="s">
        <v>4045</v>
      </c>
      <c r="C157" s="3" t="s">
        <v>2586</v>
      </c>
      <c r="D157" s="3" t="s">
        <v>4044</v>
      </c>
      <c r="E157" s="3" t="s">
        <v>1017</v>
      </c>
      <c r="F157" s="4" t="s">
        <v>3755</v>
      </c>
      <c r="G157" s="3" t="s">
        <v>1004</v>
      </c>
      <c r="H157" s="41" t="s">
        <v>4046</v>
      </c>
      <c r="I157" s="113">
        <v>412</v>
      </c>
      <c r="J157" s="113">
        <v>372</v>
      </c>
      <c r="K157" s="113">
        <v>101</v>
      </c>
      <c r="L157" s="113">
        <v>19</v>
      </c>
      <c r="M157" s="113">
        <v>58</v>
      </c>
      <c r="N157" s="113">
        <v>65</v>
      </c>
      <c r="O157" s="113">
        <v>32</v>
      </c>
      <c r="P157" s="113">
        <v>104</v>
      </c>
      <c r="Q157" s="113">
        <v>5</v>
      </c>
      <c r="R157" s="6">
        <v>0.271505376344086</v>
      </c>
      <c r="S157" s="14">
        <v>60.353798126951098</v>
      </c>
      <c r="T157" s="14">
        <v>49.479166666666664</v>
      </c>
      <c r="U157" s="14">
        <v>65</v>
      </c>
      <c r="V157" s="14">
        <v>13.262599469496021</v>
      </c>
      <c r="W157" s="84">
        <v>4.6692421424138821</v>
      </c>
      <c r="X157" s="14">
        <v>192.76480640552765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192.76480640552765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13" t="s">
        <v>7128</v>
      </c>
      <c r="AK157" s="113" t="s">
        <v>7128</v>
      </c>
      <c r="AL157" s="113" t="s">
        <v>7128</v>
      </c>
      <c r="AM157" s="113" t="s">
        <v>7128</v>
      </c>
      <c r="AN157" s="113" t="s">
        <v>7128</v>
      </c>
      <c r="AO157" s="113">
        <v>48</v>
      </c>
      <c r="AP157" s="113" t="s">
        <v>7128</v>
      </c>
      <c r="AQ157" s="113" t="s">
        <v>7128</v>
      </c>
      <c r="AR157" s="113" t="s">
        <v>7128</v>
      </c>
      <c r="AS157" s="113" t="s">
        <v>7128</v>
      </c>
      <c r="AT157" s="113" t="s">
        <v>7128</v>
      </c>
      <c r="AU157" s="149" t="s">
        <v>7128</v>
      </c>
      <c r="AV157" s="14">
        <v>157.41716867537716</v>
      </c>
      <c r="AW157" s="14">
        <v>35.347637730150495</v>
      </c>
      <c r="AX157" s="17">
        <v>156</v>
      </c>
      <c r="AY157" s="15">
        <v>35.347637730150495</v>
      </c>
      <c r="AZ157" s="15">
        <v>1.4102366887435949</v>
      </c>
      <c r="BA157" s="15">
        <v>33.937401041406901</v>
      </c>
      <c r="BB157" s="63">
        <v>5.7733857175675496</v>
      </c>
      <c r="BC157" s="26"/>
      <c r="BD157" s="15">
        <v>35.347637730150495</v>
      </c>
      <c r="BE157" s="26">
        <v>5.8870262408466072</v>
      </c>
      <c r="BF157" s="26" t="s">
        <v>7284</v>
      </c>
      <c r="BG157" s="84"/>
    </row>
    <row r="158" spans="1:59" ht="15" customHeight="1" x14ac:dyDescent="0.25">
      <c r="A158" s="110" t="s">
        <v>1699</v>
      </c>
      <c r="B158" s="2" t="s">
        <v>3155</v>
      </c>
      <c r="C158" s="3" t="s">
        <v>3156</v>
      </c>
      <c r="D158" s="3" t="s">
        <v>306</v>
      </c>
      <c r="E158" s="3" t="s">
        <v>1067</v>
      </c>
      <c r="F158" s="4" t="s">
        <v>2510</v>
      </c>
      <c r="G158" s="3" t="s">
        <v>1004</v>
      </c>
      <c r="H158" s="41" t="s">
        <v>4382</v>
      </c>
      <c r="I158" s="126">
        <v>450</v>
      </c>
      <c r="J158" s="126">
        <v>395</v>
      </c>
      <c r="K158" s="126">
        <v>90</v>
      </c>
      <c r="L158" s="126">
        <v>10</v>
      </c>
      <c r="M158" s="126">
        <v>63</v>
      </c>
      <c r="N158" s="126">
        <v>35</v>
      </c>
      <c r="O158" s="126">
        <v>51</v>
      </c>
      <c r="P158" s="126">
        <v>94</v>
      </c>
      <c r="Q158" s="126">
        <v>33</v>
      </c>
      <c r="R158" s="106">
        <v>0.22784810126582278</v>
      </c>
      <c r="S158" s="107">
        <v>65.556711758584811</v>
      </c>
      <c r="T158" s="107">
        <v>26.041666666666668</v>
      </c>
      <c r="U158" s="107">
        <v>35</v>
      </c>
      <c r="V158" s="107">
        <v>87.533156498673733</v>
      </c>
      <c r="W158" s="107">
        <v>-22.507447550231447</v>
      </c>
      <c r="X158" s="108">
        <v>191.62408737369378</v>
      </c>
      <c r="Y158" s="108">
        <v>0</v>
      </c>
      <c r="Z158" s="108">
        <v>0</v>
      </c>
      <c r="AA158" s="108">
        <v>0</v>
      </c>
      <c r="AB158" s="108">
        <v>0</v>
      </c>
      <c r="AC158" s="108">
        <v>0</v>
      </c>
      <c r="AD158" s="108">
        <v>191.62408737369378</v>
      </c>
      <c r="AE158" s="108">
        <v>0</v>
      </c>
      <c r="AF158" s="108">
        <v>0</v>
      </c>
      <c r="AG158" s="108">
        <v>0</v>
      </c>
      <c r="AH158" s="108">
        <v>0</v>
      </c>
      <c r="AI158" s="108">
        <v>0</v>
      </c>
      <c r="AJ158" s="126" t="s">
        <v>7128</v>
      </c>
      <c r="AK158" s="113" t="s">
        <v>7128</v>
      </c>
      <c r="AL158" s="113" t="s">
        <v>7128</v>
      </c>
      <c r="AM158" s="113" t="s">
        <v>7128</v>
      </c>
      <c r="AN158" s="113" t="s">
        <v>7128</v>
      </c>
      <c r="AO158" s="113">
        <v>49</v>
      </c>
      <c r="AP158" s="113" t="s">
        <v>7128</v>
      </c>
      <c r="AQ158" s="113" t="s">
        <v>7128</v>
      </c>
      <c r="AR158" s="113" t="s">
        <v>7128</v>
      </c>
      <c r="AS158" s="113" t="s">
        <v>7128</v>
      </c>
      <c r="AT158" s="113" t="s">
        <v>7128</v>
      </c>
      <c r="AU158" s="149" t="s">
        <v>7128</v>
      </c>
      <c r="AV158" s="107">
        <v>157.41716867537716</v>
      </c>
      <c r="AW158" s="107">
        <v>34.206918698316628</v>
      </c>
      <c r="AX158" s="127">
        <v>157</v>
      </c>
      <c r="AY158" s="107">
        <v>34.206918698316628</v>
      </c>
      <c r="AZ158" s="107">
        <v>1.4102366887435949</v>
      </c>
      <c r="BA158" s="107">
        <v>32.796682009573033</v>
      </c>
      <c r="BB158" s="109">
        <v>5.612940551844054</v>
      </c>
      <c r="BC158" s="107"/>
      <c r="BD158" s="107">
        <v>34.206918698316628</v>
      </c>
      <c r="BE158" s="107">
        <v>5.7293148858597878</v>
      </c>
      <c r="BF158" s="107" t="s">
        <v>7285</v>
      </c>
      <c r="BG158" s="107"/>
    </row>
    <row r="159" spans="1:59" ht="15" customHeight="1" x14ac:dyDescent="0.25">
      <c r="A159" s="79" t="s">
        <v>1144</v>
      </c>
      <c r="B159" s="2" t="s">
        <v>2641</v>
      </c>
      <c r="C159" s="3" t="s">
        <v>2642</v>
      </c>
      <c r="D159" s="3" t="s">
        <v>641</v>
      </c>
      <c r="E159" s="3" t="s">
        <v>1044</v>
      </c>
      <c r="F159" s="4" t="s">
        <v>3755</v>
      </c>
      <c r="G159" s="3" t="s">
        <v>1004</v>
      </c>
      <c r="H159" s="41" t="s">
        <v>4404</v>
      </c>
      <c r="I159" s="113">
        <v>425</v>
      </c>
      <c r="J159" s="113">
        <v>380</v>
      </c>
      <c r="K159" s="113">
        <v>102</v>
      </c>
      <c r="L159" s="113">
        <v>17</v>
      </c>
      <c r="M159" s="113">
        <v>58</v>
      </c>
      <c r="N159" s="113">
        <v>52</v>
      </c>
      <c r="O159" s="113">
        <v>38</v>
      </c>
      <c r="P159" s="113">
        <v>76</v>
      </c>
      <c r="Q159" s="113">
        <v>12</v>
      </c>
      <c r="R159" s="6">
        <v>0.26842105263157895</v>
      </c>
      <c r="S159" s="14">
        <v>60.353798126951098</v>
      </c>
      <c r="T159" s="14">
        <v>44.270833333333336</v>
      </c>
      <c r="U159" s="14">
        <v>52</v>
      </c>
      <c r="V159" s="14">
        <v>31.830238726790451</v>
      </c>
      <c r="W159" s="84">
        <v>2.8599558540959915</v>
      </c>
      <c r="X159" s="14">
        <v>191.31482604117087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191.31482604117087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13" t="s">
        <v>7128</v>
      </c>
      <c r="AK159" s="113" t="s">
        <v>7128</v>
      </c>
      <c r="AL159" s="113" t="s">
        <v>7128</v>
      </c>
      <c r="AM159" s="113" t="s">
        <v>7128</v>
      </c>
      <c r="AN159" s="113" t="s">
        <v>7128</v>
      </c>
      <c r="AO159" s="113">
        <v>50</v>
      </c>
      <c r="AP159" s="113" t="s">
        <v>7128</v>
      </c>
      <c r="AQ159" s="113" t="s">
        <v>7128</v>
      </c>
      <c r="AR159" s="113" t="s">
        <v>7128</v>
      </c>
      <c r="AS159" s="113" t="s">
        <v>7128</v>
      </c>
      <c r="AT159" s="113" t="s">
        <v>7128</v>
      </c>
      <c r="AU159" s="149" t="s">
        <v>7128</v>
      </c>
      <c r="AV159" s="14">
        <v>157.41716867537716</v>
      </c>
      <c r="AW159" s="14">
        <v>33.897657365793719</v>
      </c>
      <c r="AX159" s="17">
        <v>158</v>
      </c>
      <c r="AY159" s="15">
        <v>33.897657365793719</v>
      </c>
      <c r="AZ159" s="15">
        <v>1.4102366887435949</v>
      </c>
      <c r="BA159" s="15">
        <v>32.487420677050125</v>
      </c>
      <c r="BB159" s="63">
        <v>5.5694421229024966</v>
      </c>
      <c r="BC159" s="26"/>
      <c r="BD159" s="15">
        <v>33.897657365793719</v>
      </c>
      <c r="BE159" s="26">
        <v>5.6865576227335595</v>
      </c>
      <c r="BF159" s="26" t="s">
        <v>7286</v>
      </c>
      <c r="BG159" s="84"/>
    </row>
    <row r="160" spans="1:59" ht="15" customHeight="1" x14ac:dyDescent="0.25">
      <c r="A160" s="121" t="s">
        <v>3592</v>
      </c>
      <c r="B160" s="2" t="s">
        <v>3593</v>
      </c>
      <c r="C160" s="3" t="s">
        <v>2813</v>
      </c>
      <c r="D160" s="3" t="s">
        <v>3729</v>
      </c>
      <c r="E160" s="3" t="s">
        <v>1036</v>
      </c>
      <c r="F160" s="4" t="s">
        <v>2510</v>
      </c>
      <c r="G160" s="3" t="s">
        <v>1004</v>
      </c>
      <c r="H160" s="41" t="s">
        <v>5005</v>
      </c>
      <c r="I160" s="113">
        <v>632</v>
      </c>
      <c r="J160" s="113">
        <v>587</v>
      </c>
      <c r="K160" s="113">
        <v>150</v>
      </c>
      <c r="L160" s="113">
        <v>16</v>
      </c>
      <c r="M160" s="113">
        <v>72</v>
      </c>
      <c r="N160" s="113">
        <v>42</v>
      </c>
      <c r="O160" s="113">
        <v>33</v>
      </c>
      <c r="P160" s="113">
        <v>95</v>
      </c>
      <c r="Q160" s="113">
        <v>15</v>
      </c>
      <c r="R160" s="50">
        <v>0.25553662691652468</v>
      </c>
      <c r="S160" s="51">
        <v>74.92195629552549</v>
      </c>
      <c r="T160" s="51">
        <v>41.666666666666664</v>
      </c>
      <c r="U160" s="51">
        <v>42</v>
      </c>
      <c r="V160" s="51">
        <v>39.787798408488065</v>
      </c>
      <c r="W160" s="84">
        <v>-8.4335862792279173</v>
      </c>
      <c r="X160" s="52">
        <v>189.94283509145231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189.94283509145231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144" t="s">
        <v>7128</v>
      </c>
      <c r="AK160" s="113" t="s">
        <v>7128</v>
      </c>
      <c r="AL160" s="113" t="s">
        <v>7128</v>
      </c>
      <c r="AM160" s="113" t="s">
        <v>7128</v>
      </c>
      <c r="AN160" s="113" t="s">
        <v>7128</v>
      </c>
      <c r="AO160" s="113">
        <v>51</v>
      </c>
      <c r="AP160" s="113" t="s">
        <v>7128</v>
      </c>
      <c r="AQ160" s="113" t="s">
        <v>7128</v>
      </c>
      <c r="AR160" s="113" t="s">
        <v>7128</v>
      </c>
      <c r="AS160" s="113" t="s">
        <v>7128</v>
      </c>
      <c r="AT160" s="113" t="s">
        <v>7128</v>
      </c>
      <c r="AU160" s="149" t="s">
        <v>7128</v>
      </c>
      <c r="AV160" s="52">
        <v>157.41716867537716</v>
      </c>
      <c r="AW160" s="14">
        <v>32.525666416075154</v>
      </c>
      <c r="AX160" s="17">
        <v>159</v>
      </c>
      <c r="AY160" s="51">
        <v>32.525666416075154</v>
      </c>
      <c r="AZ160" s="51">
        <v>1.4102366887435949</v>
      </c>
      <c r="BA160" s="51">
        <v>31.115429727331559</v>
      </c>
      <c r="BB160" s="64">
        <v>5.3764679468296714</v>
      </c>
      <c r="BC160" s="51"/>
      <c r="BD160" s="51">
        <v>32.525666416075154</v>
      </c>
      <c r="BE160" s="51">
        <v>5.4968715162767321</v>
      </c>
      <c r="BF160" s="26" t="s">
        <v>7287</v>
      </c>
      <c r="BG160" s="84"/>
    </row>
    <row r="161" spans="1:59" ht="15" customHeight="1" x14ac:dyDescent="0.25">
      <c r="A161" s="79" t="s">
        <v>6371</v>
      </c>
      <c r="B161" s="2" t="s">
        <v>3087</v>
      </c>
      <c r="C161" s="3" t="s">
        <v>2567</v>
      </c>
      <c r="D161" s="3" t="s">
        <v>5908</v>
      </c>
      <c r="E161" s="3" t="s">
        <v>1003</v>
      </c>
      <c r="F161" s="4" t="s">
        <v>3755</v>
      </c>
      <c r="G161" s="3" t="s">
        <v>1035</v>
      </c>
      <c r="H161" s="41" t="s">
        <v>5909</v>
      </c>
      <c r="I161" s="113">
        <v>262</v>
      </c>
      <c r="J161" s="113">
        <v>218</v>
      </c>
      <c r="K161" s="113">
        <v>63</v>
      </c>
      <c r="L161" s="113">
        <v>8</v>
      </c>
      <c r="M161" s="113">
        <v>35</v>
      </c>
      <c r="N161" s="113">
        <v>38</v>
      </c>
      <c r="O161" s="113">
        <v>39</v>
      </c>
      <c r="P161" s="113">
        <v>43</v>
      </c>
      <c r="Q161" s="113">
        <v>4</v>
      </c>
      <c r="R161" s="6">
        <v>0.28899082568807338</v>
      </c>
      <c r="S161" s="14">
        <v>36.420395421436005</v>
      </c>
      <c r="T161" s="14">
        <v>20.833333333333332</v>
      </c>
      <c r="U161" s="14">
        <v>38</v>
      </c>
      <c r="V161" s="14">
        <v>10.610079575596817</v>
      </c>
      <c r="W161" s="84">
        <v>9.8431276924326738</v>
      </c>
      <c r="X161" s="14">
        <v>115.70693602279883</v>
      </c>
      <c r="Y161" s="14">
        <v>115.70693602279883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13">
        <v>23</v>
      </c>
      <c r="AK161" s="113" t="s">
        <v>7128</v>
      </c>
      <c r="AL161" s="113" t="s">
        <v>7128</v>
      </c>
      <c r="AM161" s="113" t="s">
        <v>7128</v>
      </c>
      <c r="AN161" s="113" t="s">
        <v>7128</v>
      </c>
      <c r="AO161" s="113" t="s">
        <v>7128</v>
      </c>
      <c r="AP161" s="113" t="s">
        <v>7128</v>
      </c>
      <c r="AQ161" s="113" t="s">
        <v>7128</v>
      </c>
      <c r="AR161" s="113" t="s">
        <v>7128</v>
      </c>
      <c r="AS161" s="113" t="s">
        <v>7128</v>
      </c>
      <c r="AT161" s="113" t="s">
        <v>7128</v>
      </c>
      <c r="AU161" s="149" t="s">
        <v>7128</v>
      </c>
      <c r="AV161" s="14">
        <v>84.000840393280313</v>
      </c>
      <c r="AW161" s="14">
        <v>31.706095629518515</v>
      </c>
      <c r="AX161" s="17">
        <v>160</v>
      </c>
      <c r="AY161" s="15">
        <v>31.706095629518515</v>
      </c>
      <c r="AZ161" s="15">
        <v>1.4102366887435949</v>
      </c>
      <c r="BA161" s="15">
        <v>30.29585894077492</v>
      </c>
      <c r="BB161" s="63">
        <v>5.2611931359414745</v>
      </c>
      <c r="BC161" s="26"/>
      <c r="BD161" s="15">
        <v>31.706095629518515</v>
      </c>
      <c r="BE161" s="26">
        <v>5.3835608625150746</v>
      </c>
      <c r="BF161" s="26" t="s">
        <v>7288</v>
      </c>
      <c r="BG161" s="84"/>
    </row>
    <row r="162" spans="1:59" ht="15" customHeight="1" x14ac:dyDescent="0.25">
      <c r="A162" s="79" t="s">
        <v>1818</v>
      </c>
      <c r="B162" s="2" t="s">
        <v>2967</v>
      </c>
      <c r="C162" s="3" t="s">
        <v>2968</v>
      </c>
      <c r="D162" s="3" t="s">
        <v>445</v>
      </c>
      <c r="E162" s="3" t="s">
        <v>1099</v>
      </c>
      <c r="F162" s="4" t="s">
        <v>3755</v>
      </c>
      <c r="G162" s="3" t="s">
        <v>1004</v>
      </c>
      <c r="H162" s="41" t="s">
        <v>4019</v>
      </c>
      <c r="I162" s="113">
        <v>425</v>
      </c>
      <c r="J162" s="113">
        <v>392</v>
      </c>
      <c r="K162" s="113">
        <v>121</v>
      </c>
      <c r="L162" s="113">
        <v>10</v>
      </c>
      <c r="M162" s="113">
        <v>56</v>
      </c>
      <c r="N162" s="113">
        <v>71</v>
      </c>
      <c r="O162" s="113">
        <v>20</v>
      </c>
      <c r="P162" s="113">
        <v>67</v>
      </c>
      <c r="Q162" s="113">
        <v>2</v>
      </c>
      <c r="R162" s="6">
        <v>0.30867346938775508</v>
      </c>
      <c r="S162" s="14">
        <v>58.272632674297611</v>
      </c>
      <c r="T162" s="14">
        <v>26.041666666666668</v>
      </c>
      <c r="U162" s="14">
        <v>71</v>
      </c>
      <c r="V162" s="14">
        <v>5.3050397877984086</v>
      </c>
      <c r="W162" s="84">
        <v>27.895879900445099</v>
      </c>
      <c r="X162" s="14">
        <v>188.5152190292078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188.5152190292078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13" t="s">
        <v>7128</v>
      </c>
      <c r="AK162" s="113" t="s">
        <v>7128</v>
      </c>
      <c r="AL162" s="113" t="s">
        <v>7128</v>
      </c>
      <c r="AM162" s="113" t="s">
        <v>7128</v>
      </c>
      <c r="AN162" s="113" t="s">
        <v>7128</v>
      </c>
      <c r="AO162" s="113">
        <v>52</v>
      </c>
      <c r="AP162" s="113" t="s">
        <v>7128</v>
      </c>
      <c r="AQ162" s="113" t="s">
        <v>7128</v>
      </c>
      <c r="AR162" s="113" t="s">
        <v>7128</v>
      </c>
      <c r="AS162" s="113" t="s">
        <v>7128</v>
      </c>
      <c r="AT162" s="113" t="s">
        <v>7128</v>
      </c>
      <c r="AU162" s="149" t="s">
        <v>7128</v>
      </c>
      <c r="AV162" s="14">
        <v>157.41716867537716</v>
      </c>
      <c r="AW162" s="14">
        <v>31.098050353830644</v>
      </c>
      <c r="AX162" s="17">
        <v>161</v>
      </c>
      <c r="AY162" s="15">
        <v>31.098050353830644</v>
      </c>
      <c r="AZ162" s="15">
        <v>1.4102366887435949</v>
      </c>
      <c r="BA162" s="15">
        <v>29.687813665087049</v>
      </c>
      <c r="BB162" s="63">
        <v>5.1756699507375856</v>
      </c>
      <c r="BC162" s="26"/>
      <c r="BD162" s="15">
        <v>31.098050353830644</v>
      </c>
      <c r="BE162" s="26">
        <v>5.2994948991657109</v>
      </c>
      <c r="BF162" s="26" t="s">
        <v>7289</v>
      </c>
      <c r="BG162" s="84"/>
    </row>
    <row r="163" spans="1:59" x14ac:dyDescent="0.25">
      <c r="A163" s="79" t="s">
        <v>2017</v>
      </c>
      <c r="B163" s="2" t="s">
        <v>2589</v>
      </c>
      <c r="C163" s="3" t="s">
        <v>2590</v>
      </c>
      <c r="D163" s="3" t="s">
        <v>430</v>
      </c>
      <c r="E163" s="3" t="s">
        <v>1006</v>
      </c>
      <c r="F163" s="4" t="s">
        <v>3755</v>
      </c>
      <c r="G163" s="3" t="s">
        <v>1004</v>
      </c>
      <c r="H163" s="41" t="s">
        <v>3858</v>
      </c>
      <c r="I163" s="113">
        <v>542</v>
      </c>
      <c r="J163" s="113">
        <v>497</v>
      </c>
      <c r="K163" s="113">
        <v>135</v>
      </c>
      <c r="L163" s="113">
        <v>12</v>
      </c>
      <c r="M163" s="113">
        <v>73</v>
      </c>
      <c r="N163" s="113">
        <v>43</v>
      </c>
      <c r="O163" s="113">
        <v>40</v>
      </c>
      <c r="P163" s="113">
        <v>69</v>
      </c>
      <c r="Q163" s="113">
        <v>12</v>
      </c>
      <c r="R163" s="6">
        <v>0.2716297786720322</v>
      </c>
      <c r="S163" s="14">
        <v>75.962539021852237</v>
      </c>
      <c r="T163" s="14">
        <v>31.25</v>
      </c>
      <c r="U163" s="14">
        <v>43</v>
      </c>
      <c r="V163" s="14">
        <v>31.830238726790451</v>
      </c>
      <c r="W163" s="84">
        <v>5.563364883016181</v>
      </c>
      <c r="X163" s="14">
        <v>187.60614263165888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187.60614263165888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13" t="s">
        <v>7128</v>
      </c>
      <c r="AK163" s="113" t="s">
        <v>7128</v>
      </c>
      <c r="AL163" s="113" t="s">
        <v>7128</v>
      </c>
      <c r="AM163" s="113" t="s">
        <v>7128</v>
      </c>
      <c r="AN163" s="113" t="s">
        <v>7128</v>
      </c>
      <c r="AO163" s="113">
        <v>53</v>
      </c>
      <c r="AP163" s="113" t="s">
        <v>7128</v>
      </c>
      <c r="AQ163" s="113" t="s">
        <v>7128</v>
      </c>
      <c r="AR163" s="113" t="s">
        <v>7128</v>
      </c>
      <c r="AS163" s="113" t="s">
        <v>7128</v>
      </c>
      <c r="AT163" s="113" t="s">
        <v>7128</v>
      </c>
      <c r="AU163" s="149" t="s">
        <v>7128</v>
      </c>
      <c r="AV163" s="14">
        <v>157.41716867537716</v>
      </c>
      <c r="AW163" s="14">
        <v>30.188973956281728</v>
      </c>
      <c r="AX163" s="17">
        <v>162</v>
      </c>
      <c r="AY163" s="15">
        <v>30.188973956281728</v>
      </c>
      <c r="AZ163" s="15">
        <v>1.4102366887435949</v>
      </c>
      <c r="BA163" s="15">
        <v>28.778737267538133</v>
      </c>
      <c r="BB163" s="63">
        <v>5.0478059376110851</v>
      </c>
      <c r="BC163" s="26"/>
      <c r="BD163" s="15">
        <v>30.188973956281728</v>
      </c>
      <c r="BE163" s="26">
        <v>5.1738095494495013</v>
      </c>
      <c r="BF163" s="26" t="s">
        <v>7290</v>
      </c>
      <c r="BG163" s="84"/>
    </row>
    <row r="164" spans="1:59" ht="15" customHeight="1" x14ac:dyDescent="0.25">
      <c r="A164" s="79" t="s">
        <v>1430</v>
      </c>
      <c r="B164" s="2" t="s">
        <v>2785</v>
      </c>
      <c r="C164" s="3" t="s">
        <v>2786</v>
      </c>
      <c r="D164" s="3" t="s">
        <v>604</v>
      </c>
      <c r="E164" s="3" t="s">
        <v>1090</v>
      </c>
      <c r="F164" s="4" t="s">
        <v>3755</v>
      </c>
      <c r="G164" s="3" t="s">
        <v>1004</v>
      </c>
      <c r="H164" s="41" t="s">
        <v>4598</v>
      </c>
      <c r="I164" s="113">
        <v>527</v>
      </c>
      <c r="J164" s="113">
        <v>449</v>
      </c>
      <c r="K164" s="113">
        <v>95</v>
      </c>
      <c r="L164" s="113">
        <v>26</v>
      </c>
      <c r="M164" s="113">
        <v>74</v>
      </c>
      <c r="N164" s="113">
        <v>64</v>
      </c>
      <c r="O164" s="113">
        <v>71</v>
      </c>
      <c r="P164" s="113">
        <v>123</v>
      </c>
      <c r="Q164" s="113">
        <v>6</v>
      </c>
      <c r="R164" s="6">
        <v>0.21158129175946547</v>
      </c>
      <c r="S164" s="14">
        <v>77.003121748178984</v>
      </c>
      <c r="T164" s="14">
        <v>67.708333333333329</v>
      </c>
      <c r="U164" s="14">
        <v>64</v>
      </c>
      <c r="V164" s="14">
        <v>15.915119363395226</v>
      </c>
      <c r="W164" s="84">
        <v>-37.145013680535868</v>
      </c>
      <c r="X164" s="14">
        <v>187.48156076437169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187.48156076437169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13" t="s">
        <v>7128</v>
      </c>
      <c r="AK164" s="113" t="s">
        <v>7128</v>
      </c>
      <c r="AL164" s="113" t="s">
        <v>7128</v>
      </c>
      <c r="AM164" s="113" t="s">
        <v>7128</v>
      </c>
      <c r="AN164" s="113" t="s">
        <v>7128</v>
      </c>
      <c r="AO164" s="113">
        <v>54</v>
      </c>
      <c r="AP164" s="113" t="s">
        <v>7128</v>
      </c>
      <c r="AQ164" s="113" t="s">
        <v>7128</v>
      </c>
      <c r="AR164" s="113" t="s">
        <v>7128</v>
      </c>
      <c r="AS164" s="113" t="s">
        <v>7128</v>
      </c>
      <c r="AT164" s="113" t="s">
        <v>7128</v>
      </c>
      <c r="AU164" s="149" t="s">
        <v>7128</v>
      </c>
      <c r="AV164" s="14">
        <v>157.41716867537716</v>
      </c>
      <c r="AW164" s="14">
        <v>30.064392088994538</v>
      </c>
      <c r="AX164" s="17">
        <v>163</v>
      </c>
      <c r="AY164" s="15">
        <v>30.064392088994538</v>
      </c>
      <c r="AZ164" s="15">
        <v>1.4102366887435949</v>
      </c>
      <c r="BA164" s="15">
        <v>28.654155400250943</v>
      </c>
      <c r="BB164" s="63">
        <v>5.0302831666348693</v>
      </c>
      <c r="BC164" s="26"/>
      <c r="BD164" s="15">
        <v>30.064392088994538</v>
      </c>
      <c r="BE164" s="26">
        <v>5.1565853473906786</v>
      </c>
      <c r="BF164" s="26" t="s">
        <v>7291</v>
      </c>
      <c r="BG164" s="84"/>
    </row>
    <row r="165" spans="1:59" x14ac:dyDescent="0.25">
      <c r="A165" s="79" t="s">
        <v>5598</v>
      </c>
      <c r="B165" s="2" t="s">
        <v>5599</v>
      </c>
      <c r="C165" s="3" t="s">
        <v>3487</v>
      </c>
      <c r="D165" s="3" t="s">
        <v>5273</v>
      </c>
      <c r="E165" s="3" t="s">
        <v>1122</v>
      </c>
      <c r="F165" s="4" t="s">
        <v>2510</v>
      </c>
      <c r="G165" s="3" t="s">
        <v>1004</v>
      </c>
      <c r="H165" s="41" t="s">
        <v>5274</v>
      </c>
      <c r="I165" s="113">
        <v>568</v>
      </c>
      <c r="J165" s="113">
        <v>511</v>
      </c>
      <c r="K165" s="113">
        <v>124</v>
      </c>
      <c r="L165" s="113">
        <v>19</v>
      </c>
      <c r="M165" s="113">
        <v>67</v>
      </c>
      <c r="N165" s="113">
        <v>69</v>
      </c>
      <c r="O165" s="113">
        <v>47</v>
      </c>
      <c r="P165" s="113">
        <v>114</v>
      </c>
      <c r="Q165" s="113">
        <v>6</v>
      </c>
      <c r="R165" s="6">
        <v>0.24266144814090018</v>
      </c>
      <c r="S165" s="14">
        <v>69.719042663891784</v>
      </c>
      <c r="T165" s="14">
        <v>49.479166666666664</v>
      </c>
      <c r="U165" s="14">
        <v>69</v>
      </c>
      <c r="V165" s="14">
        <v>15.915119363395226</v>
      </c>
      <c r="W165" s="84">
        <v>-17.421124828532257</v>
      </c>
      <c r="X165" s="14">
        <v>186.69220386542145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186.69220386542145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13" t="s">
        <v>7128</v>
      </c>
      <c r="AK165" s="113" t="s">
        <v>7128</v>
      </c>
      <c r="AL165" s="113" t="s">
        <v>7128</v>
      </c>
      <c r="AM165" s="113" t="s">
        <v>7128</v>
      </c>
      <c r="AN165" s="113" t="s">
        <v>7128</v>
      </c>
      <c r="AO165" s="113">
        <v>55</v>
      </c>
      <c r="AP165" s="113" t="s">
        <v>7128</v>
      </c>
      <c r="AQ165" s="113" t="s">
        <v>7128</v>
      </c>
      <c r="AR165" s="113" t="s">
        <v>7128</v>
      </c>
      <c r="AS165" s="113" t="s">
        <v>7128</v>
      </c>
      <c r="AT165" s="113" t="s">
        <v>7128</v>
      </c>
      <c r="AU165" s="149" t="s">
        <v>7128</v>
      </c>
      <c r="AV165" s="14">
        <v>157.41716867537716</v>
      </c>
      <c r="AW165" s="14">
        <v>29.275035190044292</v>
      </c>
      <c r="AX165" s="17">
        <v>164</v>
      </c>
      <c r="AY165" s="15">
        <v>29.275035190044292</v>
      </c>
      <c r="AZ165" s="15">
        <v>1.4102366887435949</v>
      </c>
      <c r="BA165" s="15">
        <v>27.864798501300697</v>
      </c>
      <c r="BB165" s="63">
        <v>4.9192580193964197</v>
      </c>
      <c r="BC165" s="26"/>
      <c r="BD165" s="15">
        <v>29.275035190044292</v>
      </c>
      <c r="BE165" s="26">
        <v>5.0474519476423634</v>
      </c>
      <c r="BF165" s="26" t="s">
        <v>7292</v>
      </c>
      <c r="BG165" s="84"/>
    </row>
    <row r="166" spans="1:59" ht="15" customHeight="1" x14ac:dyDescent="0.25">
      <c r="A166" s="79" t="s">
        <v>2366</v>
      </c>
      <c r="B166" s="2" t="s">
        <v>2812</v>
      </c>
      <c r="C166" s="3" t="s">
        <v>2813</v>
      </c>
      <c r="D166" s="3" t="s">
        <v>961</v>
      </c>
      <c r="E166" s="3" t="s">
        <v>1046</v>
      </c>
      <c r="F166" s="4" t="s">
        <v>2510</v>
      </c>
      <c r="G166" s="3" t="s">
        <v>1004</v>
      </c>
      <c r="H166" s="41" t="s">
        <v>4666</v>
      </c>
      <c r="I166" s="113">
        <v>421</v>
      </c>
      <c r="J166" s="113">
        <v>380</v>
      </c>
      <c r="K166" s="113">
        <v>105</v>
      </c>
      <c r="L166" s="113">
        <v>15</v>
      </c>
      <c r="M166" s="113">
        <v>56</v>
      </c>
      <c r="N166" s="113">
        <v>39</v>
      </c>
      <c r="O166" s="113">
        <v>31</v>
      </c>
      <c r="P166" s="113">
        <v>99</v>
      </c>
      <c r="Q166" s="113">
        <v>16</v>
      </c>
      <c r="R166" s="50">
        <v>0.27631578947368424</v>
      </c>
      <c r="S166" s="51">
        <v>58.272632674297611</v>
      </c>
      <c r="T166" s="51">
        <v>39.0625</v>
      </c>
      <c r="U166" s="51">
        <v>39</v>
      </c>
      <c r="V166" s="51">
        <v>42.440318302387269</v>
      </c>
      <c r="W166" s="84">
        <v>7.6239023073379171</v>
      </c>
      <c r="X166" s="52">
        <v>186.39935328402277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186.39935328402277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144" t="s">
        <v>7128</v>
      </c>
      <c r="AK166" s="113" t="s">
        <v>7128</v>
      </c>
      <c r="AL166" s="113" t="s">
        <v>7128</v>
      </c>
      <c r="AM166" s="113" t="s">
        <v>7128</v>
      </c>
      <c r="AN166" s="113" t="s">
        <v>7128</v>
      </c>
      <c r="AO166" s="113">
        <v>56</v>
      </c>
      <c r="AP166" s="113" t="s">
        <v>7128</v>
      </c>
      <c r="AQ166" s="113" t="s">
        <v>7128</v>
      </c>
      <c r="AR166" s="113" t="s">
        <v>7128</v>
      </c>
      <c r="AS166" s="113" t="s">
        <v>7128</v>
      </c>
      <c r="AT166" s="113" t="s">
        <v>7128</v>
      </c>
      <c r="AU166" s="149" t="s">
        <v>7128</v>
      </c>
      <c r="AV166" s="52">
        <v>157.41716867537716</v>
      </c>
      <c r="AW166" s="14">
        <v>28.982184608645611</v>
      </c>
      <c r="AX166" s="17">
        <v>165</v>
      </c>
      <c r="AY166" s="51">
        <v>28.982184608645611</v>
      </c>
      <c r="AZ166" s="51">
        <v>1.4102366887435949</v>
      </c>
      <c r="BA166" s="51">
        <v>27.571947919902016</v>
      </c>
      <c r="BB166" s="64">
        <v>4.8780678062470901</v>
      </c>
      <c r="BC166" s="51"/>
      <c r="BD166" s="51">
        <v>28.982184608645611</v>
      </c>
      <c r="BE166" s="51">
        <v>5.0069635708272466</v>
      </c>
      <c r="BF166" s="26" t="s">
        <v>7293</v>
      </c>
      <c r="BG166" s="84"/>
    </row>
    <row r="167" spans="1:59" x14ac:dyDescent="0.25">
      <c r="A167" s="79" t="s">
        <v>1671</v>
      </c>
      <c r="B167" s="2" t="s">
        <v>2572</v>
      </c>
      <c r="C167" s="3" t="s">
        <v>2573</v>
      </c>
      <c r="D167" s="3" t="s">
        <v>563</v>
      </c>
      <c r="E167" s="3" t="s">
        <v>1060</v>
      </c>
      <c r="F167" s="4" t="s">
        <v>3755</v>
      </c>
      <c r="G167" s="3" t="s">
        <v>1004</v>
      </c>
      <c r="H167" s="41" t="s">
        <v>5045</v>
      </c>
      <c r="I167" s="113">
        <v>670</v>
      </c>
      <c r="J167" s="113">
        <v>593</v>
      </c>
      <c r="K167" s="113">
        <v>163</v>
      </c>
      <c r="L167" s="113">
        <v>8</v>
      </c>
      <c r="M167" s="113">
        <v>76</v>
      </c>
      <c r="N167" s="113">
        <v>76</v>
      </c>
      <c r="O167" s="113">
        <v>68</v>
      </c>
      <c r="P167" s="113">
        <v>110</v>
      </c>
      <c r="Q167" s="113">
        <v>0</v>
      </c>
      <c r="R167" s="6">
        <v>0.2748735244519393</v>
      </c>
      <c r="S167" s="14">
        <v>79.084287200832463</v>
      </c>
      <c r="T167" s="14">
        <v>20.833333333333332</v>
      </c>
      <c r="U167" s="14">
        <v>76</v>
      </c>
      <c r="V167" s="14">
        <v>0</v>
      </c>
      <c r="W167" s="84">
        <v>9.1385421482508757</v>
      </c>
      <c r="X167" s="14">
        <v>185.05616268241667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185.05616268241667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13" t="s">
        <v>7128</v>
      </c>
      <c r="AK167" s="113" t="s">
        <v>7128</v>
      </c>
      <c r="AL167" s="113" t="s">
        <v>7128</v>
      </c>
      <c r="AM167" s="113" t="s">
        <v>7128</v>
      </c>
      <c r="AN167" s="113" t="s">
        <v>7128</v>
      </c>
      <c r="AO167" s="113">
        <v>57</v>
      </c>
      <c r="AP167" s="113" t="s">
        <v>7128</v>
      </c>
      <c r="AQ167" s="113" t="s">
        <v>7128</v>
      </c>
      <c r="AR167" s="113" t="s">
        <v>7128</v>
      </c>
      <c r="AS167" s="113" t="s">
        <v>7128</v>
      </c>
      <c r="AT167" s="113" t="s">
        <v>7128</v>
      </c>
      <c r="AU167" s="149" t="s">
        <v>7128</v>
      </c>
      <c r="AV167" s="14">
        <v>157.41716867537716</v>
      </c>
      <c r="AW167" s="14">
        <v>27.638994007039514</v>
      </c>
      <c r="AX167" s="17">
        <v>166</v>
      </c>
      <c r="AY167" s="15">
        <v>27.638994007039514</v>
      </c>
      <c r="AZ167" s="15">
        <v>1.4102366887435949</v>
      </c>
      <c r="BA167" s="15">
        <v>26.228757318295919</v>
      </c>
      <c r="BB167" s="63">
        <v>4.6891444757346932</v>
      </c>
      <c r="BC167" s="26"/>
      <c r="BD167" s="15">
        <v>27.638994007039514</v>
      </c>
      <c r="BE167" s="26">
        <v>4.8212592879379699</v>
      </c>
      <c r="BF167" s="26" t="s">
        <v>7294</v>
      </c>
      <c r="BG167" s="84"/>
    </row>
    <row r="168" spans="1:59" x14ac:dyDescent="0.25">
      <c r="A168" s="79" t="s">
        <v>1204</v>
      </c>
      <c r="B168" s="2" t="s">
        <v>2622</v>
      </c>
      <c r="C168" s="3" t="s">
        <v>2619</v>
      </c>
      <c r="D168" s="3" t="s">
        <v>221</v>
      </c>
      <c r="E168" s="3" t="s">
        <v>1122</v>
      </c>
      <c r="F168" s="4" t="s">
        <v>2510</v>
      </c>
      <c r="G168" s="3" t="s">
        <v>1035</v>
      </c>
      <c r="H168" s="41" t="s">
        <v>4465</v>
      </c>
      <c r="I168" s="113">
        <v>407</v>
      </c>
      <c r="J168" s="113">
        <v>356</v>
      </c>
      <c r="K168" s="113">
        <v>86</v>
      </c>
      <c r="L168" s="113">
        <v>10</v>
      </c>
      <c r="M168" s="113">
        <v>49</v>
      </c>
      <c r="N168" s="113">
        <v>47</v>
      </c>
      <c r="O168" s="113">
        <v>45</v>
      </c>
      <c r="P168" s="113">
        <v>108</v>
      </c>
      <c r="Q168" s="113">
        <v>0</v>
      </c>
      <c r="R168" s="6">
        <v>0.24157303370786518</v>
      </c>
      <c r="S168" s="14">
        <v>50.988553590010405</v>
      </c>
      <c r="T168" s="14">
        <v>26.041666666666668</v>
      </c>
      <c r="U168" s="14">
        <v>47</v>
      </c>
      <c r="V168" s="14">
        <v>0</v>
      </c>
      <c r="W168" s="84">
        <v>-12.414551364787874</v>
      </c>
      <c r="X168" s="14">
        <v>111.6156688918892</v>
      </c>
      <c r="Y168" s="14">
        <v>111.6156688918892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13">
        <v>24</v>
      </c>
      <c r="AK168" s="113" t="s">
        <v>7128</v>
      </c>
      <c r="AL168" s="113" t="s">
        <v>7128</v>
      </c>
      <c r="AM168" s="113" t="s">
        <v>7128</v>
      </c>
      <c r="AN168" s="113" t="s">
        <v>7128</v>
      </c>
      <c r="AO168" s="113" t="s">
        <v>7128</v>
      </c>
      <c r="AP168" s="113" t="s">
        <v>7128</v>
      </c>
      <c r="AQ168" s="113" t="s">
        <v>7128</v>
      </c>
      <c r="AR168" s="113" t="s">
        <v>7128</v>
      </c>
      <c r="AS168" s="113" t="s">
        <v>7128</v>
      </c>
      <c r="AT168" s="113" t="s">
        <v>7128</v>
      </c>
      <c r="AU168" s="149" t="s">
        <v>7128</v>
      </c>
      <c r="AV168" s="14">
        <v>84.000840393280313</v>
      </c>
      <c r="AW168" s="14">
        <v>27.614828498608887</v>
      </c>
      <c r="AX168" s="17">
        <v>167</v>
      </c>
      <c r="AY168" s="15">
        <v>27.614828498608887</v>
      </c>
      <c r="AZ168" s="15">
        <v>1.4102366887435949</v>
      </c>
      <c r="BA168" s="15">
        <v>26.204591809865292</v>
      </c>
      <c r="BB168" s="63">
        <v>4.6857455327024979</v>
      </c>
      <c r="BC168" s="26"/>
      <c r="BD168" s="15">
        <v>27.614828498608887</v>
      </c>
      <c r="BE168" s="26">
        <v>4.8179182591901526</v>
      </c>
      <c r="BF168" s="26" t="s">
        <v>7295</v>
      </c>
      <c r="BG168" s="84"/>
    </row>
    <row r="169" spans="1:59" x14ac:dyDescent="0.25">
      <c r="A169" s="79" t="s">
        <v>1256</v>
      </c>
      <c r="B169" s="2" t="s">
        <v>2668</v>
      </c>
      <c r="C169" s="3" t="s">
        <v>2669</v>
      </c>
      <c r="D169" s="3" t="s">
        <v>84</v>
      </c>
      <c r="E169" s="3" t="s">
        <v>1006</v>
      </c>
      <c r="F169" s="4" t="s">
        <v>3755</v>
      </c>
      <c r="G169" s="3" t="s">
        <v>1040</v>
      </c>
      <c r="H169" s="41" t="s">
        <v>3944</v>
      </c>
      <c r="I169" s="113">
        <v>570</v>
      </c>
      <c r="J169" s="113">
        <v>518</v>
      </c>
      <c r="K169" s="113">
        <v>131</v>
      </c>
      <c r="L169" s="113">
        <v>14</v>
      </c>
      <c r="M169" s="113">
        <v>58</v>
      </c>
      <c r="N169" s="113">
        <v>77</v>
      </c>
      <c r="O169" s="113">
        <v>42</v>
      </c>
      <c r="P169" s="113">
        <v>113</v>
      </c>
      <c r="Q169" s="113">
        <v>3</v>
      </c>
      <c r="R169" s="6">
        <v>0.25289575289575289</v>
      </c>
      <c r="S169" s="14">
        <v>60.353798126951098</v>
      </c>
      <c r="T169" s="14">
        <v>36.458333333333336</v>
      </c>
      <c r="U169" s="14">
        <v>77</v>
      </c>
      <c r="V169" s="14">
        <v>7.9575596816976129</v>
      </c>
      <c r="W169" s="84">
        <v>-9.413688390563161</v>
      </c>
      <c r="X169" s="14">
        <v>172.35600275141888</v>
      </c>
      <c r="Y169" s="14">
        <v>0</v>
      </c>
      <c r="Z169" s="14">
        <v>0</v>
      </c>
      <c r="AA169" s="14">
        <v>0</v>
      </c>
      <c r="AB169" s="14">
        <v>0</v>
      </c>
      <c r="AC169" s="14">
        <v>172.35600275141888</v>
      </c>
      <c r="AD169" s="14">
        <v>0</v>
      </c>
      <c r="AE169" s="14">
        <v>0</v>
      </c>
      <c r="AF169" s="14">
        <v>172.35600275141888</v>
      </c>
      <c r="AG169" s="14">
        <v>0</v>
      </c>
      <c r="AH169" s="14">
        <v>0</v>
      </c>
      <c r="AI169" s="14">
        <v>0</v>
      </c>
      <c r="AJ169" s="113" t="s">
        <v>7128</v>
      </c>
      <c r="AK169" s="113" t="s">
        <v>7128</v>
      </c>
      <c r="AL169" s="113" t="s">
        <v>7128</v>
      </c>
      <c r="AM169" s="113" t="s">
        <v>7128</v>
      </c>
      <c r="AN169" s="113">
        <v>23</v>
      </c>
      <c r="AO169" s="113" t="s">
        <v>7128</v>
      </c>
      <c r="AP169" s="113" t="s">
        <v>7128</v>
      </c>
      <c r="AQ169" s="113">
        <v>12</v>
      </c>
      <c r="AR169" s="113" t="s">
        <v>7128</v>
      </c>
      <c r="AS169" s="113" t="s">
        <v>7128</v>
      </c>
      <c r="AT169" s="113" t="s">
        <v>7128</v>
      </c>
      <c r="AU169" s="149" t="s">
        <v>7128</v>
      </c>
      <c r="AV169" s="14">
        <v>144.9549001855919</v>
      </c>
      <c r="AW169" s="14">
        <v>27.401102565826989</v>
      </c>
      <c r="AX169" s="17">
        <v>168</v>
      </c>
      <c r="AY169" s="15">
        <v>27.401102565826989</v>
      </c>
      <c r="AZ169" s="15">
        <v>1.4102366887435949</v>
      </c>
      <c r="BA169" s="15">
        <v>25.990865877083394</v>
      </c>
      <c r="BB169" s="63">
        <v>4.6556844118237901</v>
      </c>
      <c r="BC169" s="26"/>
      <c r="BD169" s="15">
        <v>27.401102565826989</v>
      </c>
      <c r="BE169" s="26">
        <v>4.7883693470442177</v>
      </c>
      <c r="BF169" s="26" t="s">
        <v>7296</v>
      </c>
      <c r="BG169" s="84"/>
    </row>
    <row r="170" spans="1:59" ht="15" customHeight="1" x14ac:dyDescent="0.25">
      <c r="A170" s="79" t="s">
        <v>2492</v>
      </c>
      <c r="B170" s="2" t="s">
        <v>3410</v>
      </c>
      <c r="C170" s="3" t="s">
        <v>3411</v>
      </c>
      <c r="D170" s="3" t="s">
        <v>952</v>
      </c>
      <c r="E170" s="3" t="s">
        <v>1017</v>
      </c>
      <c r="F170" s="4" t="s">
        <v>3755</v>
      </c>
      <c r="G170" s="3" t="s">
        <v>656</v>
      </c>
      <c r="H170" s="41" t="s">
        <v>4068</v>
      </c>
      <c r="I170" s="113">
        <v>623</v>
      </c>
      <c r="J170" s="113">
        <v>575</v>
      </c>
      <c r="K170" s="113">
        <v>132</v>
      </c>
      <c r="L170" s="113">
        <v>24</v>
      </c>
      <c r="M170" s="113">
        <v>66</v>
      </c>
      <c r="N170" s="113">
        <v>76</v>
      </c>
      <c r="O170" s="113">
        <v>41</v>
      </c>
      <c r="P170" s="113">
        <v>95</v>
      </c>
      <c r="Q170" s="113">
        <v>0</v>
      </c>
      <c r="R170" s="50">
        <v>0.22956521739130434</v>
      </c>
      <c r="S170" s="51">
        <v>68.678459937565037</v>
      </c>
      <c r="T170" s="51">
        <v>62.5</v>
      </c>
      <c r="U170" s="51">
        <v>76</v>
      </c>
      <c r="V170" s="51">
        <v>0</v>
      </c>
      <c r="W170" s="84">
        <v>-31.306389815845115</v>
      </c>
      <c r="X170" s="52">
        <v>175.87207012171993</v>
      </c>
      <c r="Y170" s="52">
        <v>0</v>
      </c>
      <c r="Z170" s="52">
        <v>0</v>
      </c>
      <c r="AA170" s="52">
        <v>0</v>
      </c>
      <c r="AB170" s="52">
        <v>175.87207012171993</v>
      </c>
      <c r="AC170" s="52">
        <v>0</v>
      </c>
      <c r="AD170" s="52">
        <v>0</v>
      </c>
      <c r="AE170" s="52">
        <v>175.87207012171993</v>
      </c>
      <c r="AF170" s="52">
        <v>0</v>
      </c>
      <c r="AG170" s="52">
        <v>0</v>
      </c>
      <c r="AH170" s="52">
        <v>0</v>
      </c>
      <c r="AI170" s="52">
        <v>0</v>
      </c>
      <c r="AJ170" s="144" t="s">
        <v>7128</v>
      </c>
      <c r="AK170" s="113" t="s">
        <v>7128</v>
      </c>
      <c r="AL170" s="113" t="s">
        <v>7128</v>
      </c>
      <c r="AM170" s="113">
        <v>25</v>
      </c>
      <c r="AN170" s="113" t="s">
        <v>7128</v>
      </c>
      <c r="AO170" s="113" t="s">
        <v>7128</v>
      </c>
      <c r="AP170" s="113">
        <v>15</v>
      </c>
      <c r="AQ170" s="113" t="s">
        <v>7128</v>
      </c>
      <c r="AR170" s="113" t="s">
        <v>7128</v>
      </c>
      <c r="AS170" s="113" t="s">
        <v>7128</v>
      </c>
      <c r="AT170" s="113" t="s">
        <v>7128</v>
      </c>
      <c r="AU170" s="149" t="s">
        <v>7128</v>
      </c>
      <c r="AV170" s="52">
        <v>149.30537599349879</v>
      </c>
      <c r="AW170" s="14">
        <v>26.566694128221144</v>
      </c>
      <c r="AX170" s="17">
        <v>169</v>
      </c>
      <c r="AY170" s="51">
        <v>26.566694128221144</v>
      </c>
      <c r="AZ170" s="51">
        <v>1.4102366887435949</v>
      </c>
      <c r="BA170" s="51">
        <v>25.156457439477549</v>
      </c>
      <c r="BB170" s="64">
        <v>4.538322645852789</v>
      </c>
      <c r="BC170" s="51"/>
      <c r="BD170" s="51">
        <v>26.566694128221144</v>
      </c>
      <c r="BE170" s="51">
        <v>4.6730072976395594</v>
      </c>
      <c r="BF170" s="26" t="s">
        <v>7297</v>
      </c>
      <c r="BG170" s="84"/>
    </row>
    <row r="171" spans="1:59" ht="15" customHeight="1" x14ac:dyDescent="0.25">
      <c r="A171" s="79" t="s">
        <v>1333</v>
      </c>
      <c r="B171" s="2" t="s">
        <v>2570</v>
      </c>
      <c r="C171" s="3" t="s">
        <v>2571</v>
      </c>
      <c r="D171" s="3" t="s">
        <v>573</v>
      </c>
      <c r="E171" s="3" t="s">
        <v>999</v>
      </c>
      <c r="F171" s="4" t="s">
        <v>2510</v>
      </c>
      <c r="G171" s="3" t="s">
        <v>1004</v>
      </c>
      <c r="H171" s="41" t="s">
        <v>3896</v>
      </c>
      <c r="I171" s="113">
        <v>409</v>
      </c>
      <c r="J171" s="113">
        <v>356</v>
      </c>
      <c r="K171" s="113">
        <v>94</v>
      </c>
      <c r="L171" s="113">
        <v>7</v>
      </c>
      <c r="M171" s="113">
        <v>65</v>
      </c>
      <c r="N171" s="113">
        <v>39</v>
      </c>
      <c r="O171" s="113">
        <v>41</v>
      </c>
      <c r="P171" s="113">
        <v>63</v>
      </c>
      <c r="Q171" s="113">
        <v>22</v>
      </c>
      <c r="R171" s="6">
        <v>0.2640449438202247</v>
      </c>
      <c r="S171" s="14">
        <v>67.63787721123829</v>
      </c>
      <c r="T171" s="14">
        <v>18.229166666666668</v>
      </c>
      <c r="U171" s="14">
        <v>39</v>
      </c>
      <c r="V171" s="14">
        <v>58.355437665782496</v>
      </c>
      <c r="W171" s="84">
        <v>0.33303057826203658</v>
      </c>
      <c r="X171" s="14">
        <v>183.55551212194948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183.55551212194948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13" t="s">
        <v>7128</v>
      </c>
      <c r="AK171" s="113" t="s">
        <v>7128</v>
      </c>
      <c r="AL171" s="113" t="s">
        <v>7128</v>
      </c>
      <c r="AM171" s="113" t="s">
        <v>7128</v>
      </c>
      <c r="AN171" s="113" t="s">
        <v>7128</v>
      </c>
      <c r="AO171" s="113">
        <v>58</v>
      </c>
      <c r="AP171" s="113" t="s">
        <v>7128</v>
      </c>
      <c r="AQ171" s="113" t="s">
        <v>7128</v>
      </c>
      <c r="AR171" s="113" t="s">
        <v>7128</v>
      </c>
      <c r="AS171" s="113" t="s">
        <v>7128</v>
      </c>
      <c r="AT171" s="113" t="s">
        <v>7128</v>
      </c>
      <c r="AU171" s="149" t="s">
        <v>7128</v>
      </c>
      <c r="AV171" s="14">
        <v>157.41716867537716</v>
      </c>
      <c r="AW171" s="14">
        <v>26.138343446572321</v>
      </c>
      <c r="AX171" s="17">
        <v>170</v>
      </c>
      <c r="AY171" s="15">
        <v>26.138343446572321</v>
      </c>
      <c r="AZ171" s="15">
        <v>1.4102366887435949</v>
      </c>
      <c r="BA171" s="15">
        <v>24.728106757828726</v>
      </c>
      <c r="BB171" s="63">
        <v>4.4780739832224921</v>
      </c>
      <c r="BC171" s="26"/>
      <c r="BD171" s="15">
        <v>26.138343446572321</v>
      </c>
      <c r="BE171" s="26">
        <v>4.6137852065486822</v>
      </c>
      <c r="BF171" s="26" t="s">
        <v>7298</v>
      </c>
      <c r="BG171" s="84"/>
    </row>
    <row r="172" spans="1:59" ht="15" customHeight="1" x14ac:dyDescent="0.25">
      <c r="A172" s="110" t="s">
        <v>2069</v>
      </c>
      <c r="B172" s="2" t="s">
        <v>2711</v>
      </c>
      <c r="C172" s="3" t="s">
        <v>2712</v>
      </c>
      <c r="D172" s="3" t="s">
        <v>571</v>
      </c>
      <c r="E172" s="3" t="s">
        <v>1053</v>
      </c>
      <c r="F172" s="4" t="s">
        <v>2510</v>
      </c>
      <c r="G172" s="3" t="s">
        <v>1004</v>
      </c>
      <c r="H172" s="41" t="s">
        <v>3912</v>
      </c>
      <c r="I172" s="113">
        <v>603</v>
      </c>
      <c r="J172" s="113">
        <v>559</v>
      </c>
      <c r="K172" s="113">
        <v>131</v>
      </c>
      <c r="L172" s="113">
        <v>23</v>
      </c>
      <c r="M172" s="113">
        <v>79</v>
      </c>
      <c r="N172" s="113">
        <v>65</v>
      </c>
      <c r="O172" s="113">
        <v>42</v>
      </c>
      <c r="P172" s="113">
        <v>149</v>
      </c>
      <c r="Q172" s="113">
        <v>1</v>
      </c>
      <c r="R172" s="85">
        <v>0.23434704830053668</v>
      </c>
      <c r="S172" s="84">
        <v>82.206035379812704</v>
      </c>
      <c r="T172" s="84">
        <v>59.895833333333329</v>
      </c>
      <c r="U172" s="84">
        <v>65</v>
      </c>
      <c r="V172" s="84">
        <v>2.6525198938992043</v>
      </c>
      <c r="W172" s="84">
        <v>-26.309921962095842</v>
      </c>
      <c r="X172" s="103">
        <v>183.44446664494939</v>
      </c>
      <c r="Y172" s="103">
        <v>0</v>
      </c>
      <c r="Z172" s="103">
        <v>0</v>
      </c>
      <c r="AA172" s="103">
        <v>0</v>
      </c>
      <c r="AB172" s="103">
        <v>0</v>
      </c>
      <c r="AC172" s="103">
        <v>0</v>
      </c>
      <c r="AD172" s="103">
        <v>183.44446664494939</v>
      </c>
      <c r="AE172" s="103">
        <v>0</v>
      </c>
      <c r="AF172" s="103">
        <v>0</v>
      </c>
      <c r="AG172" s="103">
        <v>0</v>
      </c>
      <c r="AH172" s="103">
        <v>0</v>
      </c>
      <c r="AI172" s="103">
        <v>0</v>
      </c>
      <c r="AJ172" s="124" t="s">
        <v>7128</v>
      </c>
      <c r="AK172" s="113" t="s">
        <v>7128</v>
      </c>
      <c r="AL172" s="113" t="s">
        <v>7128</v>
      </c>
      <c r="AM172" s="113" t="s">
        <v>7128</v>
      </c>
      <c r="AN172" s="113" t="s">
        <v>7128</v>
      </c>
      <c r="AO172" s="113">
        <v>59</v>
      </c>
      <c r="AP172" s="113" t="s">
        <v>7128</v>
      </c>
      <c r="AQ172" s="113" t="s">
        <v>7128</v>
      </c>
      <c r="AR172" s="113" t="s">
        <v>7128</v>
      </c>
      <c r="AS172" s="113" t="s">
        <v>7128</v>
      </c>
      <c r="AT172" s="113" t="s">
        <v>7128</v>
      </c>
      <c r="AU172" s="149" t="s">
        <v>7128</v>
      </c>
      <c r="AV172" s="84">
        <v>157.41716867537716</v>
      </c>
      <c r="AW172" s="14">
        <v>26.027297969572231</v>
      </c>
      <c r="AX172" s="17">
        <v>171</v>
      </c>
      <c r="AY172" s="84">
        <v>26.027297969572231</v>
      </c>
      <c r="AZ172" s="84">
        <v>1.4102366887435949</v>
      </c>
      <c r="BA172" s="84">
        <v>24.617061280828636</v>
      </c>
      <c r="BB172" s="104">
        <v>4.4624551415420113</v>
      </c>
      <c r="BC172" s="84"/>
      <c r="BD172" s="84">
        <v>26.027297969572231</v>
      </c>
      <c r="BE172" s="84">
        <v>4.5984324929057028</v>
      </c>
      <c r="BF172" s="84" t="s">
        <v>7299</v>
      </c>
      <c r="BG172" s="84"/>
    </row>
    <row r="173" spans="1:59" x14ac:dyDescent="0.25">
      <c r="A173" s="110" t="s">
        <v>1088</v>
      </c>
      <c r="B173" s="2" t="s">
        <v>2544</v>
      </c>
      <c r="C173" s="3" t="s">
        <v>2535</v>
      </c>
      <c r="D173" s="3" t="s">
        <v>644</v>
      </c>
      <c r="E173" s="3" t="s">
        <v>1036</v>
      </c>
      <c r="F173" s="4" t="s">
        <v>2510</v>
      </c>
      <c r="G173" s="3" t="s">
        <v>1004</v>
      </c>
      <c r="H173" s="41" t="s">
        <v>4059</v>
      </c>
      <c r="I173" s="113">
        <v>686</v>
      </c>
      <c r="J173" s="113">
        <v>587</v>
      </c>
      <c r="K173" s="113">
        <v>119</v>
      </c>
      <c r="L173" s="113">
        <v>23</v>
      </c>
      <c r="M173" s="113">
        <v>92</v>
      </c>
      <c r="N173" s="113">
        <v>65</v>
      </c>
      <c r="O173" s="113">
        <v>84</v>
      </c>
      <c r="P173" s="113">
        <v>170</v>
      </c>
      <c r="Q173" s="113">
        <v>6</v>
      </c>
      <c r="R173" s="85">
        <v>0.20272572402044292</v>
      </c>
      <c r="S173" s="84">
        <v>95.733610822060356</v>
      </c>
      <c r="T173" s="84">
        <v>59.895833333333329</v>
      </c>
      <c r="U173" s="84">
        <v>65</v>
      </c>
      <c r="V173" s="84">
        <v>15.915119363395226</v>
      </c>
      <c r="W173" s="84">
        <v>-56.246529705719325</v>
      </c>
      <c r="X173" s="103">
        <v>180.29803381306959</v>
      </c>
      <c r="Y173" s="103">
        <v>0</v>
      </c>
      <c r="Z173" s="103">
        <v>0</v>
      </c>
      <c r="AA173" s="103">
        <v>0</v>
      </c>
      <c r="AB173" s="103">
        <v>0</v>
      </c>
      <c r="AC173" s="103">
        <v>0</v>
      </c>
      <c r="AD173" s="103">
        <v>180.29803381306959</v>
      </c>
      <c r="AE173" s="103">
        <v>0</v>
      </c>
      <c r="AF173" s="103">
        <v>0</v>
      </c>
      <c r="AG173" s="103">
        <v>0</v>
      </c>
      <c r="AH173" s="103">
        <v>0</v>
      </c>
      <c r="AI173" s="103">
        <v>0</v>
      </c>
      <c r="AJ173" s="124" t="s">
        <v>7128</v>
      </c>
      <c r="AK173" s="113" t="s">
        <v>7128</v>
      </c>
      <c r="AL173" s="113" t="s">
        <v>7128</v>
      </c>
      <c r="AM173" s="113" t="s">
        <v>7128</v>
      </c>
      <c r="AN173" s="113" t="s">
        <v>7128</v>
      </c>
      <c r="AO173" s="113">
        <v>60</v>
      </c>
      <c r="AP173" s="113" t="s">
        <v>7128</v>
      </c>
      <c r="AQ173" s="113" t="s">
        <v>7128</v>
      </c>
      <c r="AR173" s="113" t="s">
        <v>7128</v>
      </c>
      <c r="AS173" s="113" t="s">
        <v>7128</v>
      </c>
      <c r="AT173" s="113" t="s">
        <v>7128</v>
      </c>
      <c r="AU173" s="149" t="s">
        <v>7128</v>
      </c>
      <c r="AV173" s="84">
        <v>157.41716867537716</v>
      </c>
      <c r="AW173" s="14">
        <v>22.880865137692439</v>
      </c>
      <c r="AX173" s="17">
        <v>172</v>
      </c>
      <c r="AY173" s="84">
        <v>22.880865137692439</v>
      </c>
      <c r="AZ173" s="84">
        <v>1.4102366887435949</v>
      </c>
      <c r="BA173" s="84">
        <v>21.470628448948844</v>
      </c>
      <c r="BB173" s="104">
        <v>4.0199009953757852</v>
      </c>
      <c r="BC173" s="84"/>
      <c r="BD173" s="84">
        <v>22.880865137692439</v>
      </c>
      <c r="BE173" s="84">
        <v>4.1634189870005542</v>
      </c>
      <c r="BF173" s="84" t="s">
        <v>7300</v>
      </c>
      <c r="BG173" s="84"/>
    </row>
    <row r="174" spans="1:59" ht="15" customHeight="1" x14ac:dyDescent="0.25">
      <c r="A174" s="79" t="s">
        <v>1653</v>
      </c>
      <c r="B174" s="2" t="s">
        <v>2823</v>
      </c>
      <c r="C174" s="3" t="s">
        <v>2800</v>
      </c>
      <c r="D174" s="3" t="s">
        <v>516</v>
      </c>
      <c r="E174" s="3" t="s">
        <v>1039</v>
      </c>
      <c r="F174" s="4" t="s">
        <v>2510</v>
      </c>
      <c r="G174" s="3" t="s">
        <v>1035</v>
      </c>
      <c r="H174" s="41" t="s">
        <v>4527</v>
      </c>
      <c r="I174" s="113">
        <v>481</v>
      </c>
      <c r="J174" s="113">
        <v>423</v>
      </c>
      <c r="K174" s="113">
        <v>112</v>
      </c>
      <c r="L174" s="113">
        <v>6</v>
      </c>
      <c r="M174" s="113">
        <v>45</v>
      </c>
      <c r="N174" s="113">
        <v>40</v>
      </c>
      <c r="O174" s="113">
        <v>46</v>
      </c>
      <c r="P174" s="113">
        <v>51</v>
      </c>
      <c r="Q174" s="113">
        <v>1</v>
      </c>
      <c r="R174" s="42">
        <v>0.26477541371158392</v>
      </c>
      <c r="S174" s="43">
        <v>46.826222684703438</v>
      </c>
      <c r="T174" s="43">
        <v>15.625</v>
      </c>
      <c r="U174" s="43">
        <v>40</v>
      </c>
      <c r="V174" s="43">
        <v>2.6525198938992043</v>
      </c>
      <c r="W174" s="84">
        <v>0.50505050505016902</v>
      </c>
      <c r="X174" s="44">
        <v>105.60879308365281</v>
      </c>
      <c r="Y174" s="44">
        <v>105.60879308365281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145">
        <v>25</v>
      </c>
      <c r="AK174" s="113" t="s">
        <v>7128</v>
      </c>
      <c r="AL174" s="113" t="s">
        <v>7128</v>
      </c>
      <c r="AM174" s="113" t="s">
        <v>7128</v>
      </c>
      <c r="AN174" s="113" t="s">
        <v>7128</v>
      </c>
      <c r="AO174" s="113" t="s">
        <v>7128</v>
      </c>
      <c r="AP174" s="113" t="s">
        <v>7128</v>
      </c>
      <c r="AQ174" s="113" t="s">
        <v>7128</v>
      </c>
      <c r="AR174" s="113" t="s">
        <v>7128</v>
      </c>
      <c r="AS174" s="113" t="s">
        <v>7128</v>
      </c>
      <c r="AT174" s="113" t="s">
        <v>7128</v>
      </c>
      <c r="AU174" s="149" t="s">
        <v>7128</v>
      </c>
      <c r="AV174" s="43">
        <v>84.000840393280313</v>
      </c>
      <c r="AW174" s="14">
        <v>21.6079526903725</v>
      </c>
      <c r="AX174" s="17">
        <v>173</v>
      </c>
      <c r="AY174" s="43">
        <v>21.6079526903725</v>
      </c>
      <c r="AZ174" s="43">
        <v>1.4102366887435949</v>
      </c>
      <c r="BA174" s="43">
        <v>20.197716001628905</v>
      </c>
      <c r="BB174" s="65">
        <v>3.8408624741779622</v>
      </c>
      <c r="BC174" s="43"/>
      <c r="BD174" s="43">
        <v>21.6079526903725</v>
      </c>
      <c r="BE174" s="43">
        <v>3.987431087049699</v>
      </c>
      <c r="BF174" s="43" t="s">
        <v>7301</v>
      </c>
      <c r="BG174" s="84"/>
    </row>
    <row r="175" spans="1:59" ht="15" customHeight="1" x14ac:dyDescent="0.25">
      <c r="A175" s="79" t="s">
        <v>2515</v>
      </c>
      <c r="B175" s="2" t="s">
        <v>3027</v>
      </c>
      <c r="C175" s="3" t="s">
        <v>6597</v>
      </c>
      <c r="D175" s="3" t="s">
        <v>6484</v>
      </c>
      <c r="E175" s="3" t="s">
        <v>1063</v>
      </c>
      <c r="F175" s="4" t="s">
        <v>2510</v>
      </c>
      <c r="G175" s="3" t="s">
        <v>657</v>
      </c>
      <c r="H175" s="41" t="s">
        <v>4364</v>
      </c>
      <c r="I175" s="113">
        <v>534</v>
      </c>
      <c r="J175" s="113">
        <v>484</v>
      </c>
      <c r="K175" s="113">
        <v>129</v>
      </c>
      <c r="L175" s="113">
        <v>12</v>
      </c>
      <c r="M175" s="113">
        <v>63</v>
      </c>
      <c r="N175" s="113">
        <v>59</v>
      </c>
      <c r="O175" s="113">
        <v>35</v>
      </c>
      <c r="P175" s="113">
        <v>111</v>
      </c>
      <c r="Q175" s="113">
        <v>8</v>
      </c>
      <c r="R175" s="6">
        <v>0.26652892561983471</v>
      </c>
      <c r="S175" s="14">
        <v>65.556711758584811</v>
      </c>
      <c r="T175" s="14">
        <v>31.25</v>
      </c>
      <c r="U175" s="14">
        <v>59</v>
      </c>
      <c r="V175" s="14">
        <v>21.220159151193634</v>
      </c>
      <c r="W175" s="84">
        <v>1.6163607629595924</v>
      </c>
      <c r="X175" s="14">
        <v>178.64323167273804</v>
      </c>
      <c r="Y175" s="14">
        <v>0</v>
      </c>
      <c r="Z175" s="14">
        <v>0</v>
      </c>
      <c r="AA175" s="14">
        <v>178.64323167273804</v>
      </c>
      <c r="AB175" s="14">
        <v>0</v>
      </c>
      <c r="AC175" s="14">
        <v>0</v>
      </c>
      <c r="AD175" s="14">
        <v>0</v>
      </c>
      <c r="AE175" s="14">
        <v>0</v>
      </c>
      <c r="AF175" s="14">
        <v>178.64323167273804</v>
      </c>
      <c r="AG175" s="14">
        <v>0</v>
      </c>
      <c r="AH175" s="14">
        <v>0</v>
      </c>
      <c r="AI175" s="14">
        <v>0</v>
      </c>
      <c r="AJ175" s="113" t="s">
        <v>7128</v>
      </c>
      <c r="AK175" s="113" t="s">
        <v>7128</v>
      </c>
      <c r="AL175" s="113">
        <v>19</v>
      </c>
      <c r="AM175" s="113" t="s">
        <v>7128</v>
      </c>
      <c r="AN175" s="113" t="s">
        <v>7128</v>
      </c>
      <c r="AO175" s="113" t="s">
        <v>7128</v>
      </c>
      <c r="AP175" s="113" t="s">
        <v>7128</v>
      </c>
      <c r="AQ175" s="113">
        <v>11</v>
      </c>
      <c r="AR175" s="113" t="s">
        <v>7128</v>
      </c>
      <c r="AS175" s="113" t="s">
        <v>7128</v>
      </c>
      <c r="AT175" s="113" t="s">
        <v>7128</v>
      </c>
      <c r="AU175" s="149" t="s">
        <v>7128</v>
      </c>
      <c r="AV175" s="14">
        <v>157.46821407201281</v>
      </c>
      <c r="AW175" s="14">
        <v>21.175017600725226</v>
      </c>
      <c r="AX175" s="17">
        <v>174</v>
      </c>
      <c r="AY175" s="15">
        <v>21.175017600725226</v>
      </c>
      <c r="AZ175" s="15">
        <v>1.4102366887435949</v>
      </c>
      <c r="BA175" s="15">
        <v>19.764780911981632</v>
      </c>
      <c r="BB175" s="63">
        <v>3.7799690023698322</v>
      </c>
      <c r="BC175" s="26"/>
      <c r="BD175" s="15">
        <v>21.175017600725226</v>
      </c>
      <c r="BE175" s="26">
        <v>3.9275751736265279</v>
      </c>
      <c r="BF175" s="26" t="s">
        <v>7302</v>
      </c>
      <c r="BG175" s="84"/>
    </row>
    <row r="176" spans="1:59" x14ac:dyDescent="0.25">
      <c r="A176" s="79" t="s">
        <v>2253</v>
      </c>
      <c r="B176" s="2" t="s">
        <v>3149</v>
      </c>
      <c r="C176" s="3" t="s">
        <v>2800</v>
      </c>
      <c r="D176" s="3" t="s">
        <v>43</v>
      </c>
      <c r="E176" s="3" t="s">
        <v>1044</v>
      </c>
      <c r="F176" s="4" t="s">
        <v>3755</v>
      </c>
      <c r="G176" s="3" t="s">
        <v>1040</v>
      </c>
      <c r="H176" s="41" t="s">
        <v>4098</v>
      </c>
      <c r="I176" s="113">
        <v>436</v>
      </c>
      <c r="J176" s="113">
        <v>403</v>
      </c>
      <c r="K176" s="113">
        <v>97</v>
      </c>
      <c r="L176" s="113">
        <v>11</v>
      </c>
      <c r="M176" s="113">
        <v>49</v>
      </c>
      <c r="N176" s="113">
        <v>40</v>
      </c>
      <c r="O176" s="113">
        <v>30</v>
      </c>
      <c r="P176" s="113">
        <v>132</v>
      </c>
      <c r="Q176" s="113">
        <v>23</v>
      </c>
      <c r="R176" s="6">
        <v>0.24069478908188585</v>
      </c>
      <c r="S176" s="14">
        <v>50.988553590010405</v>
      </c>
      <c r="T176" s="14">
        <v>28.645833333333332</v>
      </c>
      <c r="U176" s="14">
        <v>40</v>
      </c>
      <c r="V176" s="14">
        <v>61.007957559681699</v>
      </c>
      <c r="W176" s="84">
        <v>-14.783159227603635</v>
      </c>
      <c r="X176" s="14">
        <v>165.85918525542181</v>
      </c>
      <c r="Y176" s="14">
        <v>0</v>
      </c>
      <c r="Z176" s="14">
        <v>0</v>
      </c>
      <c r="AA176" s="14">
        <v>0</v>
      </c>
      <c r="AB176" s="14">
        <v>0</v>
      </c>
      <c r="AC176" s="14">
        <v>165.85918525542181</v>
      </c>
      <c r="AD176" s="14">
        <v>0</v>
      </c>
      <c r="AE176" s="14">
        <v>0</v>
      </c>
      <c r="AF176" s="14">
        <v>165.85918525542181</v>
      </c>
      <c r="AG176" s="14">
        <v>0</v>
      </c>
      <c r="AH176" s="14">
        <v>0</v>
      </c>
      <c r="AI176" s="14">
        <v>0</v>
      </c>
      <c r="AJ176" s="113" t="s">
        <v>7128</v>
      </c>
      <c r="AK176" s="113" t="s">
        <v>7128</v>
      </c>
      <c r="AL176" s="113" t="s">
        <v>7128</v>
      </c>
      <c r="AM176" s="113" t="s">
        <v>7128</v>
      </c>
      <c r="AN176" s="113">
        <v>24</v>
      </c>
      <c r="AO176" s="113" t="s">
        <v>7128</v>
      </c>
      <c r="AP176" s="113" t="s">
        <v>7128</v>
      </c>
      <c r="AQ176" s="113">
        <v>15</v>
      </c>
      <c r="AR176" s="113" t="s">
        <v>7128</v>
      </c>
      <c r="AS176" s="113" t="s">
        <v>7128</v>
      </c>
      <c r="AT176" s="113" t="s">
        <v>7128</v>
      </c>
      <c r="AU176" s="149" t="s">
        <v>7128</v>
      </c>
      <c r="AV176" s="14">
        <v>144.9549001855919</v>
      </c>
      <c r="AW176" s="14">
        <v>20.904285069829911</v>
      </c>
      <c r="AX176" s="17">
        <v>175</v>
      </c>
      <c r="AY176" s="15">
        <v>20.904285069829911</v>
      </c>
      <c r="AZ176" s="15">
        <v>1.4102366887435949</v>
      </c>
      <c r="BA176" s="15">
        <v>19.494048381086316</v>
      </c>
      <c r="BB176" s="63">
        <v>3.7418897518497385</v>
      </c>
      <c r="BC176" s="26"/>
      <c r="BD176" s="15">
        <v>20.904285069829911</v>
      </c>
      <c r="BE176" s="26">
        <v>3.890144752028434</v>
      </c>
      <c r="BF176" s="26" t="s">
        <v>7303</v>
      </c>
      <c r="BG176" s="84"/>
    </row>
    <row r="177" spans="1:59" ht="15" customHeight="1" x14ac:dyDescent="0.25">
      <c r="A177" s="79" t="s">
        <v>1415</v>
      </c>
      <c r="B177" s="2" t="s">
        <v>2644</v>
      </c>
      <c r="C177" s="3" t="s">
        <v>2631</v>
      </c>
      <c r="D177" s="3" t="s">
        <v>411</v>
      </c>
      <c r="E177" s="3" t="s">
        <v>1039</v>
      </c>
      <c r="F177" s="4" t="s">
        <v>2510</v>
      </c>
      <c r="G177" s="3" t="s">
        <v>1004</v>
      </c>
      <c r="H177" s="41" t="s">
        <v>3927</v>
      </c>
      <c r="I177" s="113">
        <v>426</v>
      </c>
      <c r="J177" s="113">
        <v>368</v>
      </c>
      <c r="K177" s="113">
        <v>94</v>
      </c>
      <c r="L177" s="113">
        <v>17</v>
      </c>
      <c r="M177" s="113">
        <v>51</v>
      </c>
      <c r="N177" s="113">
        <v>51</v>
      </c>
      <c r="O177" s="113">
        <v>31</v>
      </c>
      <c r="P177" s="113">
        <v>127</v>
      </c>
      <c r="Q177" s="113">
        <v>13</v>
      </c>
      <c r="R177" s="5">
        <v>0.25543478260869568</v>
      </c>
      <c r="S177" s="26">
        <v>53.069719042663891</v>
      </c>
      <c r="T177" s="26">
        <v>44.270833333333336</v>
      </c>
      <c r="U177" s="26">
        <v>51</v>
      </c>
      <c r="V177" s="26">
        <v>34.482758620689658</v>
      </c>
      <c r="W177" s="84">
        <v>-4.7641772051224915</v>
      </c>
      <c r="X177" s="14">
        <v>178.05913379156439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178.05913379156439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13" t="s">
        <v>7128</v>
      </c>
      <c r="AK177" s="113" t="s">
        <v>7128</v>
      </c>
      <c r="AL177" s="113" t="s">
        <v>7128</v>
      </c>
      <c r="AM177" s="113" t="s">
        <v>7128</v>
      </c>
      <c r="AN177" s="113" t="s">
        <v>7128</v>
      </c>
      <c r="AO177" s="113">
        <v>61</v>
      </c>
      <c r="AP177" s="113" t="s">
        <v>7128</v>
      </c>
      <c r="AQ177" s="113" t="s">
        <v>7128</v>
      </c>
      <c r="AR177" s="113" t="s">
        <v>7128</v>
      </c>
      <c r="AS177" s="113" t="s">
        <v>7128</v>
      </c>
      <c r="AT177" s="113" t="s">
        <v>7128</v>
      </c>
      <c r="AU177" s="149" t="s">
        <v>7128</v>
      </c>
      <c r="AV177" s="13">
        <v>157.41716867537716</v>
      </c>
      <c r="AW177" s="14">
        <v>20.641965116187237</v>
      </c>
      <c r="AX177" s="17">
        <v>176</v>
      </c>
      <c r="AY177" s="26">
        <v>20.641965116187237</v>
      </c>
      <c r="AZ177" s="26">
        <v>1.4102366887435949</v>
      </c>
      <c r="BA177" s="26">
        <v>19.231728427443642</v>
      </c>
      <c r="BB177" s="60">
        <v>3.7049937526946124</v>
      </c>
      <c r="BC177" s="26"/>
      <c r="BD177" s="26">
        <v>20.641965116187237</v>
      </c>
      <c r="BE177" s="26">
        <v>3.8538774204818074</v>
      </c>
      <c r="BF177" s="26" t="s">
        <v>7304</v>
      </c>
      <c r="BG177" s="84"/>
    </row>
    <row r="178" spans="1:59" x14ac:dyDescent="0.25">
      <c r="A178" s="79" t="s">
        <v>6284</v>
      </c>
      <c r="B178" s="2" t="s">
        <v>3414</v>
      </c>
      <c r="C178" s="3" t="s">
        <v>2552</v>
      </c>
      <c r="D178" s="3" t="s">
        <v>5819</v>
      </c>
      <c r="E178" s="3" t="s">
        <v>1012</v>
      </c>
      <c r="F178" s="4" t="s">
        <v>2510</v>
      </c>
      <c r="G178" s="3" t="s">
        <v>1004</v>
      </c>
      <c r="H178" s="41" t="s">
        <v>5820</v>
      </c>
      <c r="I178" s="113">
        <v>550</v>
      </c>
      <c r="J178" s="113">
        <v>509</v>
      </c>
      <c r="K178" s="113">
        <v>140</v>
      </c>
      <c r="L178" s="113">
        <v>11</v>
      </c>
      <c r="M178" s="113">
        <v>68</v>
      </c>
      <c r="N178" s="113">
        <v>59</v>
      </c>
      <c r="O178" s="113">
        <v>36</v>
      </c>
      <c r="P178" s="113">
        <v>122</v>
      </c>
      <c r="Q178" s="113">
        <v>4</v>
      </c>
      <c r="R178" s="6">
        <v>0.27504911591355602</v>
      </c>
      <c r="S178" s="14">
        <v>70.759625390218531</v>
      </c>
      <c r="T178" s="14">
        <v>28.645833333333332</v>
      </c>
      <c r="U178" s="14">
        <v>59</v>
      </c>
      <c r="V178" s="14">
        <v>10.610079575596817</v>
      </c>
      <c r="W178" s="84">
        <v>8.354383010571329</v>
      </c>
      <c r="X178" s="14">
        <v>177.36992130972001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177.36992130972001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13" t="s">
        <v>7128</v>
      </c>
      <c r="AK178" s="113" t="s">
        <v>7128</v>
      </c>
      <c r="AL178" s="113" t="s">
        <v>7128</v>
      </c>
      <c r="AM178" s="113" t="s">
        <v>7128</v>
      </c>
      <c r="AN178" s="113" t="s">
        <v>7128</v>
      </c>
      <c r="AO178" s="113">
        <v>62</v>
      </c>
      <c r="AP178" s="113" t="s">
        <v>7128</v>
      </c>
      <c r="AQ178" s="113" t="s">
        <v>7128</v>
      </c>
      <c r="AR178" s="113" t="s">
        <v>7128</v>
      </c>
      <c r="AS178" s="113" t="s">
        <v>7128</v>
      </c>
      <c r="AT178" s="113" t="s">
        <v>7128</v>
      </c>
      <c r="AU178" s="149" t="s">
        <v>7128</v>
      </c>
      <c r="AV178" s="14">
        <v>157.41716867537716</v>
      </c>
      <c r="AW178" s="14">
        <v>19.952752634342858</v>
      </c>
      <c r="AX178" s="17">
        <v>177</v>
      </c>
      <c r="AY178" s="15">
        <v>19.952752634342858</v>
      </c>
      <c r="AZ178" s="15">
        <v>1.4102366887435949</v>
      </c>
      <c r="BA178" s="15">
        <v>18.542515945599263</v>
      </c>
      <c r="BB178" s="63">
        <v>3.6080541840696823</v>
      </c>
      <c r="BC178" s="26"/>
      <c r="BD178" s="15">
        <v>19.952752634342858</v>
      </c>
      <c r="BE178" s="26">
        <v>3.7585895964408951</v>
      </c>
      <c r="BF178" s="26" t="s">
        <v>7305</v>
      </c>
      <c r="BG178" s="84"/>
    </row>
    <row r="179" spans="1:59" ht="15" customHeight="1" x14ac:dyDescent="0.25">
      <c r="A179" s="88" t="s">
        <v>5140</v>
      </c>
      <c r="B179" s="2" t="s">
        <v>5142</v>
      </c>
      <c r="C179" s="3" t="s">
        <v>3617</v>
      </c>
      <c r="D179" s="3" t="s">
        <v>5141</v>
      </c>
      <c r="E179" s="3" t="s">
        <v>1051</v>
      </c>
      <c r="F179" s="4" t="s">
        <v>3755</v>
      </c>
      <c r="G179" s="3" t="s">
        <v>1035</v>
      </c>
      <c r="H179" s="41" t="s">
        <v>5143</v>
      </c>
      <c r="I179" s="113">
        <v>423</v>
      </c>
      <c r="J179" s="113">
        <v>370</v>
      </c>
      <c r="K179" s="113">
        <v>100</v>
      </c>
      <c r="L179" s="113">
        <v>7</v>
      </c>
      <c r="M179" s="113">
        <v>26</v>
      </c>
      <c r="N179" s="113">
        <v>44</v>
      </c>
      <c r="O179" s="113">
        <v>42</v>
      </c>
      <c r="P179" s="113">
        <v>68</v>
      </c>
      <c r="Q179" s="113">
        <v>4</v>
      </c>
      <c r="R179" s="6">
        <v>0.27027027027027029</v>
      </c>
      <c r="S179" s="14">
        <v>27.055150884495319</v>
      </c>
      <c r="T179" s="14">
        <v>18.229166666666668</v>
      </c>
      <c r="U179" s="14">
        <v>44</v>
      </c>
      <c r="V179" s="14">
        <v>10.610079575596817</v>
      </c>
      <c r="W179" s="84">
        <v>3.9295199020399845</v>
      </c>
      <c r="X179" s="14">
        <v>103.82391702879879</v>
      </c>
      <c r="Y179" s="14">
        <v>103.82391702879879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13">
        <v>26</v>
      </c>
      <c r="AK179" s="113" t="s">
        <v>7128</v>
      </c>
      <c r="AL179" s="113" t="s">
        <v>7128</v>
      </c>
      <c r="AM179" s="113" t="s">
        <v>7128</v>
      </c>
      <c r="AN179" s="113" t="s">
        <v>7128</v>
      </c>
      <c r="AO179" s="113" t="s">
        <v>7128</v>
      </c>
      <c r="AP179" s="113" t="s">
        <v>7128</v>
      </c>
      <c r="AQ179" s="113" t="s">
        <v>7128</v>
      </c>
      <c r="AR179" s="113" t="s">
        <v>7128</v>
      </c>
      <c r="AS179" s="113" t="s">
        <v>7128</v>
      </c>
      <c r="AT179" s="113" t="s">
        <v>7128</v>
      </c>
      <c r="AU179" s="149" t="s">
        <v>7128</v>
      </c>
      <c r="AV179" s="14">
        <v>84.000840393280313</v>
      </c>
      <c r="AW179" s="14">
        <v>19.823076635518476</v>
      </c>
      <c r="AX179" s="17">
        <v>178</v>
      </c>
      <c r="AY179" s="15">
        <v>19.823076635518476</v>
      </c>
      <c r="AZ179" s="15">
        <v>1.4102366887435949</v>
      </c>
      <c r="BA179" s="15">
        <v>18.412839946774881</v>
      </c>
      <c r="BB179" s="63">
        <v>3.5898149099442307</v>
      </c>
      <c r="BC179" s="26"/>
      <c r="BD179" s="15">
        <v>19.823076635518476</v>
      </c>
      <c r="BE179" s="26">
        <v>3.7406610996655023</v>
      </c>
      <c r="BF179" s="26" t="s">
        <v>7306</v>
      </c>
      <c r="BG179" s="84"/>
    </row>
    <row r="180" spans="1:59" x14ac:dyDescent="0.25">
      <c r="A180" s="79" t="s">
        <v>1845</v>
      </c>
      <c r="B180" s="2" t="s">
        <v>2842</v>
      </c>
      <c r="C180" s="3" t="s">
        <v>3073</v>
      </c>
      <c r="D180" s="3" t="s">
        <v>9</v>
      </c>
      <c r="E180" s="3" t="s">
        <v>1044</v>
      </c>
      <c r="F180" s="4" t="s">
        <v>3755</v>
      </c>
      <c r="G180" s="3" t="s">
        <v>656</v>
      </c>
      <c r="H180" s="41" t="s">
        <v>4735</v>
      </c>
      <c r="I180" s="113">
        <v>458</v>
      </c>
      <c r="J180" s="113">
        <v>432</v>
      </c>
      <c r="K180" s="113">
        <v>112</v>
      </c>
      <c r="L180" s="113">
        <v>14</v>
      </c>
      <c r="M180" s="113">
        <v>47</v>
      </c>
      <c r="N180" s="113">
        <v>51</v>
      </c>
      <c r="O180" s="113">
        <v>20</v>
      </c>
      <c r="P180" s="113">
        <v>79</v>
      </c>
      <c r="Q180" s="113">
        <v>13</v>
      </c>
      <c r="R180" s="6">
        <v>0.25925925925925924</v>
      </c>
      <c r="S180" s="14">
        <v>48.907388137356925</v>
      </c>
      <c r="T180" s="14">
        <v>36.458333333333336</v>
      </c>
      <c r="U180" s="14">
        <v>51</v>
      </c>
      <c r="V180" s="14">
        <v>34.482758620689658</v>
      </c>
      <c r="W180" s="84">
        <v>-3.2833656468216836</v>
      </c>
      <c r="X180" s="14">
        <v>167.56511444455822</v>
      </c>
      <c r="Y180" s="14">
        <v>0</v>
      </c>
      <c r="Z180" s="14">
        <v>0</v>
      </c>
      <c r="AA180" s="14">
        <v>0</v>
      </c>
      <c r="AB180" s="14">
        <v>167.56511444455822</v>
      </c>
      <c r="AC180" s="14">
        <v>0</v>
      </c>
      <c r="AD180" s="14">
        <v>0</v>
      </c>
      <c r="AE180" s="14">
        <v>167.56511444455822</v>
      </c>
      <c r="AF180" s="14">
        <v>0</v>
      </c>
      <c r="AG180" s="14">
        <v>167.56511444455822</v>
      </c>
      <c r="AH180" s="14">
        <v>167.56511444455822</v>
      </c>
      <c r="AI180" s="14">
        <v>0</v>
      </c>
      <c r="AJ180" s="113" t="s">
        <v>7128</v>
      </c>
      <c r="AK180" s="113" t="s">
        <v>7128</v>
      </c>
      <c r="AL180" s="113" t="s">
        <v>7128</v>
      </c>
      <c r="AM180" s="113">
        <v>26</v>
      </c>
      <c r="AN180" s="113" t="s">
        <v>7128</v>
      </c>
      <c r="AO180" s="113" t="s">
        <v>7128</v>
      </c>
      <c r="AP180" s="113">
        <v>17</v>
      </c>
      <c r="AQ180" s="113" t="s">
        <v>7128</v>
      </c>
      <c r="AR180" s="113">
        <v>2</v>
      </c>
      <c r="AS180" s="113">
        <v>4</v>
      </c>
      <c r="AT180" s="113" t="s">
        <v>7128</v>
      </c>
      <c r="AU180" s="149" t="s">
        <v>7128</v>
      </c>
      <c r="AV180" s="14">
        <v>149.30537599349879</v>
      </c>
      <c r="AW180" s="14">
        <v>18.259738451059434</v>
      </c>
      <c r="AX180" s="17">
        <v>179</v>
      </c>
      <c r="AY180" s="15">
        <v>18.259738451059434</v>
      </c>
      <c r="AZ180" s="15">
        <v>1.4102366887435949</v>
      </c>
      <c r="BA180" s="15">
        <v>16.849501762315839</v>
      </c>
      <c r="BB180" s="63">
        <v>3.3699272363913884</v>
      </c>
      <c r="BC180" s="26"/>
      <c r="BD180" s="15">
        <v>18.259738451059434</v>
      </c>
      <c r="BE180" s="26">
        <v>3.5245200723896666</v>
      </c>
      <c r="BF180" s="26" t="s">
        <v>7307</v>
      </c>
      <c r="BG180" s="84"/>
    </row>
    <row r="181" spans="1:59" ht="15" customHeight="1" x14ac:dyDescent="0.25">
      <c r="A181" s="79" t="s">
        <v>1687</v>
      </c>
      <c r="B181" s="2" t="s">
        <v>2562</v>
      </c>
      <c r="C181" s="3" t="s">
        <v>2827</v>
      </c>
      <c r="D181" s="3" t="s">
        <v>402</v>
      </c>
      <c r="E181" s="3" t="s">
        <v>1036</v>
      </c>
      <c r="F181" s="4" t="s">
        <v>2510</v>
      </c>
      <c r="G181" s="3" t="s">
        <v>1035</v>
      </c>
      <c r="H181" s="41" t="s">
        <v>3967</v>
      </c>
      <c r="I181" s="113">
        <v>365</v>
      </c>
      <c r="J181" s="113">
        <v>307</v>
      </c>
      <c r="K181" s="113">
        <v>68</v>
      </c>
      <c r="L181" s="113">
        <v>13</v>
      </c>
      <c r="M181" s="113">
        <v>49</v>
      </c>
      <c r="N181" s="113">
        <v>35</v>
      </c>
      <c r="O181" s="113">
        <v>50</v>
      </c>
      <c r="P181" s="113">
        <v>83</v>
      </c>
      <c r="Q181" s="113">
        <v>1</v>
      </c>
      <c r="R181" s="6">
        <v>0.22149837133550487</v>
      </c>
      <c r="S181" s="14">
        <v>50.988553590010405</v>
      </c>
      <c r="T181" s="14">
        <v>33.854166666666664</v>
      </c>
      <c r="U181" s="14">
        <v>35</v>
      </c>
      <c r="V181" s="14">
        <v>2.6525198938992043</v>
      </c>
      <c r="W181" s="84">
        <v>-20.392836510687818</v>
      </c>
      <c r="X181" s="14">
        <v>102.10240363988846</v>
      </c>
      <c r="Y181" s="14">
        <v>102.10240363988846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13">
        <v>27</v>
      </c>
      <c r="AK181" s="113" t="s">
        <v>7128</v>
      </c>
      <c r="AL181" s="113" t="s">
        <v>7128</v>
      </c>
      <c r="AM181" s="113" t="s">
        <v>7128</v>
      </c>
      <c r="AN181" s="113" t="s">
        <v>7128</v>
      </c>
      <c r="AO181" s="113" t="s">
        <v>7128</v>
      </c>
      <c r="AP181" s="113" t="s">
        <v>7128</v>
      </c>
      <c r="AQ181" s="113" t="s">
        <v>7128</v>
      </c>
      <c r="AR181" s="113" t="s">
        <v>7128</v>
      </c>
      <c r="AS181" s="113" t="s">
        <v>7128</v>
      </c>
      <c r="AT181" s="113" t="s">
        <v>7128</v>
      </c>
      <c r="AU181" s="149" t="s">
        <v>7128</v>
      </c>
      <c r="AV181" s="14">
        <v>84.000840393280313</v>
      </c>
      <c r="AW181" s="14">
        <v>18.101563246608151</v>
      </c>
      <c r="AX181" s="17">
        <v>180</v>
      </c>
      <c r="AY181" s="15">
        <v>18.101563246608151</v>
      </c>
      <c r="AZ181" s="15">
        <v>1.4102366887435949</v>
      </c>
      <c r="BA181" s="15">
        <v>16.691326557864556</v>
      </c>
      <c r="BB181" s="63">
        <v>3.3476794731970334</v>
      </c>
      <c r="BC181" s="26"/>
      <c r="BD181" s="15">
        <v>18.101563246608151</v>
      </c>
      <c r="BE181" s="26">
        <v>3.5026513868298013</v>
      </c>
      <c r="BF181" s="26" t="s">
        <v>7308</v>
      </c>
      <c r="BG181" s="84"/>
    </row>
    <row r="182" spans="1:59" ht="15" customHeight="1" x14ac:dyDescent="0.25">
      <c r="A182" s="79" t="s">
        <v>1498</v>
      </c>
      <c r="B182" s="2" t="s">
        <v>2933</v>
      </c>
      <c r="C182" s="3" t="s">
        <v>2586</v>
      </c>
      <c r="D182" s="3" t="s">
        <v>271</v>
      </c>
      <c r="E182" s="3" t="s">
        <v>999</v>
      </c>
      <c r="F182" s="4" t="s">
        <v>2510</v>
      </c>
      <c r="G182" s="3" t="s">
        <v>1004</v>
      </c>
      <c r="H182" s="41" t="s">
        <v>4376</v>
      </c>
      <c r="I182" s="113">
        <v>361</v>
      </c>
      <c r="J182" s="113">
        <v>301</v>
      </c>
      <c r="K182" s="113">
        <v>80</v>
      </c>
      <c r="L182" s="113">
        <v>15</v>
      </c>
      <c r="M182" s="113">
        <v>54</v>
      </c>
      <c r="N182" s="113">
        <v>52</v>
      </c>
      <c r="O182" s="113">
        <v>51</v>
      </c>
      <c r="P182" s="113">
        <v>67</v>
      </c>
      <c r="Q182" s="113">
        <v>10</v>
      </c>
      <c r="R182" s="6">
        <v>0.26578073089700999</v>
      </c>
      <c r="S182" s="14">
        <v>56.191467221644125</v>
      </c>
      <c r="T182" s="14">
        <v>39.0625</v>
      </c>
      <c r="U182" s="14">
        <v>52</v>
      </c>
      <c r="V182" s="14">
        <v>26.525198938992041</v>
      </c>
      <c r="W182" s="84">
        <v>1.4358677845234997</v>
      </c>
      <c r="X182" s="14">
        <v>175.21503394515969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175.21503394515969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13" t="s">
        <v>7128</v>
      </c>
      <c r="AK182" s="113" t="s">
        <v>7128</v>
      </c>
      <c r="AL182" s="113" t="s">
        <v>7128</v>
      </c>
      <c r="AM182" s="113" t="s">
        <v>7128</v>
      </c>
      <c r="AN182" s="113" t="s">
        <v>7128</v>
      </c>
      <c r="AO182" s="113">
        <v>63</v>
      </c>
      <c r="AP182" s="113" t="s">
        <v>7128</v>
      </c>
      <c r="AQ182" s="113" t="s">
        <v>7128</v>
      </c>
      <c r="AR182" s="113" t="s">
        <v>7128</v>
      </c>
      <c r="AS182" s="113" t="s">
        <v>7128</v>
      </c>
      <c r="AT182" s="113" t="s">
        <v>7128</v>
      </c>
      <c r="AU182" s="149" t="s">
        <v>7128</v>
      </c>
      <c r="AV182" s="14">
        <v>157.41716867537716</v>
      </c>
      <c r="AW182" s="14">
        <v>17.797865269782534</v>
      </c>
      <c r="AX182" s="17">
        <v>181</v>
      </c>
      <c r="AY182" s="15">
        <v>17.797865269782534</v>
      </c>
      <c r="AZ182" s="15">
        <v>1.4102366887435949</v>
      </c>
      <c r="BA182" s="15">
        <v>16.387628581038939</v>
      </c>
      <c r="BB182" s="63">
        <v>3.3049635450307946</v>
      </c>
      <c r="BC182" s="26"/>
      <c r="BD182" s="15">
        <v>17.797865269782534</v>
      </c>
      <c r="BE182" s="26">
        <v>3.4606632915186157</v>
      </c>
      <c r="BF182" s="26" t="s">
        <v>7309</v>
      </c>
      <c r="BG182" s="84"/>
    </row>
    <row r="183" spans="1:59" x14ac:dyDescent="0.25">
      <c r="A183" s="88" t="s">
        <v>1420</v>
      </c>
      <c r="B183" s="2" t="s">
        <v>2494</v>
      </c>
      <c r="C183" s="3" t="s">
        <v>2631</v>
      </c>
      <c r="D183" s="3" t="s">
        <v>638</v>
      </c>
      <c r="E183" s="3" t="s">
        <v>1099</v>
      </c>
      <c r="F183" s="4" t="s">
        <v>3755</v>
      </c>
      <c r="G183" s="3" t="s">
        <v>1004</v>
      </c>
      <c r="H183" s="41" t="s">
        <v>4661</v>
      </c>
      <c r="I183" s="113">
        <v>534</v>
      </c>
      <c r="J183" s="113">
        <v>470</v>
      </c>
      <c r="K183" s="113">
        <v>123</v>
      </c>
      <c r="L183" s="113">
        <v>14</v>
      </c>
      <c r="M183" s="113">
        <v>72</v>
      </c>
      <c r="N183" s="113">
        <v>57</v>
      </c>
      <c r="O183" s="113">
        <v>56</v>
      </c>
      <c r="P183" s="113">
        <v>119</v>
      </c>
      <c r="Q183" s="113">
        <v>3</v>
      </c>
      <c r="R183" s="6">
        <v>0.26170212765957446</v>
      </c>
      <c r="S183" s="14">
        <v>74.92195629552549</v>
      </c>
      <c r="T183" s="14">
        <v>36.458333333333336</v>
      </c>
      <c r="U183" s="14">
        <v>57</v>
      </c>
      <c r="V183" s="14">
        <v>7.9575596816976129</v>
      </c>
      <c r="W183" s="84">
        <v>-1.9268457112395527</v>
      </c>
      <c r="X183" s="14">
        <v>174.41100359931687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174.41100359931687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13" t="s">
        <v>7128</v>
      </c>
      <c r="AK183" s="113" t="s">
        <v>7128</v>
      </c>
      <c r="AL183" s="113" t="s">
        <v>7128</v>
      </c>
      <c r="AM183" s="113" t="s">
        <v>7128</v>
      </c>
      <c r="AN183" s="113" t="s">
        <v>7128</v>
      </c>
      <c r="AO183" s="113">
        <v>64</v>
      </c>
      <c r="AP183" s="113" t="s">
        <v>7128</v>
      </c>
      <c r="AQ183" s="113" t="s">
        <v>7128</v>
      </c>
      <c r="AR183" s="113" t="s">
        <v>7128</v>
      </c>
      <c r="AS183" s="113" t="s">
        <v>7128</v>
      </c>
      <c r="AT183" s="113" t="s">
        <v>7128</v>
      </c>
      <c r="AU183" s="149" t="s">
        <v>7128</v>
      </c>
      <c r="AV183" s="14">
        <v>157.41716867537716</v>
      </c>
      <c r="AW183" s="14">
        <v>16.993834923939716</v>
      </c>
      <c r="AX183" s="17">
        <v>182</v>
      </c>
      <c r="AY183" s="15">
        <v>16.993834923939716</v>
      </c>
      <c r="AZ183" s="15">
        <v>1.4102366887435949</v>
      </c>
      <c r="BA183" s="15">
        <v>15.583598235196121</v>
      </c>
      <c r="BB183" s="63">
        <v>3.1918745384608944</v>
      </c>
      <c r="BC183" s="26"/>
      <c r="BD183" s="15">
        <v>16.993834923939716</v>
      </c>
      <c r="BE183" s="26">
        <v>3.3495011983522245</v>
      </c>
      <c r="BF183" s="26" t="s">
        <v>7310</v>
      </c>
      <c r="BG183" s="84"/>
    </row>
    <row r="184" spans="1:59" ht="15" customHeight="1" x14ac:dyDescent="0.25">
      <c r="A184" s="79" t="s">
        <v>4312</v>
      </c>
      <c r="B184" s="2" t="s">
        <v>4314</v>
      </c>
      <c r="C184" s="3" t="s">
        <v>2577</v>
      </c>
      <c r="D184" s="3" t="s">
        <v>4313</v>
      </c>
      <c r="E184" s="3" t="s">
        <v>1073</v>
      </c>
      <c r="F184" s="4" t="s">
        <v>3755</v>
      </c>
      <c r="G184" s="3" t="s">
        <v>1004</v>
      </c>
      <c r="H184" s="41" t="s">
        <v>4315</v>
      </c>
      <c r="I184" s="113">
        <v>486</v>
      </c>
      <c r="J184" s="113">
        <v>422</v>
      </c>
      <c r="K184" s="113">
        <v>89</v>
      </c>
      <c r="L184" s="113">
        <v>30</v>
      </c>
      <c r="M184" s="113">
        <v>67</v>
      </c>
      <c r="N184" s="113">
        <v>59</v>
      </c>
      <c r="O184" s="113">
        <v>59</v>
      </c>
      <c r="P184" s="113">
        <v>150</v>
      </c>
      <c r="Q184" s="113">
        <v>1</v>
      </c>
      <c r="R184" s="6">
        <v>0.2109004739336493</v>
      </c>
      <c r="S184" s="14">
        <v>69.719042663891784</v>
      </c>
      <c r="T184" s="14">
        <v>78.125</v>
      </c>
      <c r="U184" s="14">
        <v>59</v>
      </c>
      <c r="V184" s="14">
        <v>2.6525198938992043</v>
      </c>
      <c r="W184" s="84">
        <v>-35.379078467585714</v>
      </c>
      <c r="X184" s="14">
        <v>174.11748409020529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174.11748409020529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13" t="s">
        <v>7128</v>
      </c>
      <c r="AK184" s="113" t="s">
        <v>7128</v>
      </c>
      <c r="AL184" s="113" t="s">
        <v>7128</v>
      </c>
      <c r="AM184" s="113" t="s">
        <v>7128</v>
      </c>
      <c r="AN184" s="113" t="s">
        <v>7128</v>
      </c>
      <c r="AO184" s="113">
        <v>65</v>
      </c>
      <c r="AP184" s="113" t="s">
        <v>7128</v>
      </c>
      <c r="AQ184" s="113" t="s">
        <v>7128</v>
      </c>
      <c r="AR184" s="113" t="s">
        <v>7128</v>
      </c>
      <c r="AS184" s="113" t="s">
        <v>7128</v>
      </c>
      <c r="AT184" s="113" t="s">
        <v>7128</v>
      </c>
      <c r="AU184" s="149" t="s">
        <v>7128</v>
      </c>
      <c r="AV184" s="14">
        <v>157.41716867537716</v>
      </c>
      <c r="AW184" s="14">
        <v>16.70031541482814</v>
      </c>
      <c r="AX184" s="17">
        <v>183</v>
      </c>
      <c r="AY184" s="15">
        <v>16.70031541482814</v>
      </c>
      <c r="AZ184" s="15">
        <v>1.4102366887435949</v>
      </c>
      <c r="BA184" s="15">
        <v>15.290078726084545</v>
      </c>
      <c r="BB184" s="63">
        <v>3.1505902388496434</v>
      </c>
      <c r="BC184" s="26"/>
      <c r="BD184" s="15">
        <v>16.70031541482814</v>
      </c>
      <c r="BE184" s="26">
        <v>3.3089203382059424</v>
      </c>
      <c r="BF184" s="26" t="s">
        <v>7311</v>
      </c>
      <c r="BG184" s="84"/>
    </row>
    <row r="185" spans="1:59" ht="15" customHeight="1" x14ac:dyDescent="0.25">
      <c r="A185" s="79" t="s">
        <v>2278</v>
      </c>
      <c r="B185" s="2" t="s">
        <v>4541</v>
      </c>
      <c r="C185" s="3" t="s">
        <v>3158</v>
      </c>
      <c r="D185" s="3" t="s">
        <v>2203</v>
      </c>
      <c r="E185" s="3" t="s">
        <v>1010</v>
      </c>
      <c r="F185" s="4" t="s">
        <v>2510</v>
      </c>
      <c r="G185" s="3" t="s">
        <v>1004</v>
      </c>
      <c r="H185" s="41" t="s">
        <v>4542</v>
      </c>
      <c r="I185" s="113">
        <v>541</v>
      </c>
      <c r="J185" s="113">
        <v>482</v>
      </c>
      <c r="K185" s="113">
        <v>118</v>
      </c>
      <c r="L185" s="113">
        <v>17</v>
      </c>
      <c r="M185" s="113">
        <v>58</v>
      </c>
      <c r="N185" s="113">
        <v>63</v>
      </c>
      <c r="O185" s="113">
        <v>48</v>
      </c>
      <c r="P185" s="113">
        <v>124</v>
      </c>
      <c r="Q185" s="113">
        <v>8</v>
      </c>
      <c r="R185" s="6">
        <v>0.24481327800829875</v>
      </c>
      <c r="S185" s="14">
        <v>60.353798126951098</v>
      </c>
      <c r="T185" s="14">
        <v>44.270833333333336</v>
      </c>
      <c r="U185" s="14">
        <v>63</v>
      </c>
      <c r="V185" s="14">
        <v>21.220159151193634</v>
      </c>
      <c r="W185" s="84">
        <v>-14.764207791395027</v>
      </c>
      <c r="X185" s="14">
        <v>174.08058282008304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174.08058282008304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13" t="s">
        <v>7128</v>
      </c>
      <c r="AK185" s="113" t="s">
        <v>7128</v>
      </c>
      <c r="AL185" s="113" t="s">
        <v>7128</v>
      </c>
      <c r="AM185" s="113" t="s">
        <v>7128</v>
      </c>
      <c r="AN185" s="113" t="s">
        <v>7128</v>
      </c>
      <c r="AO185" s="113">
        <v>66</v>
      </c>
      <c r="AP185" s="113" t="s">
        <v>7128</v>
      </c>
      <c r="AQ185" s="113" t="s">
        <v>7128</v>
      </c>
      <c r="AR185" s="113" t="s">
        <v>7128</v>
      </c>
      <c r="AS185" s="113" t="s">
        <v>7128</v>
      </c>
      <c r="AT185" s="113" t="s">
        <v>7128</v>
      </c>
      <c r="AU185" s="149" t="s">
        <v>7128</v>
      </c>
      <c r="AV185" s="14">
        <v>157.41716867537716</v>
      </c>
      <c r="AW185" s="14">
        <v>16.663414144705882</v>
      </c>
      <c r="AX185" s="17">
        <v>184</v>
      </c>
      <c r="AY185" s="15">
        <v>16.663414144705882</v>
      </c>
      <c r="AZ185" s="15">
        <v>1.4102366887435949</v>
      </c>
      <c r="BA185" s="15">
        <v>15.253177455962287</v>
      </c>
      <c r="BB185" s="63">
        <v>3.1453999770630445</v>
      </c>
      <c r="BC185" s="26"/>
      <c r="BD185" s="15">
        <v>16.663414144705882</v>
      </c>
      <c r="BE185" s="26">
        <v>3.3038185128227369</v>
      </c>
      <c r="BF185" s="26" t="s">
        <v>7312</v>
      </c>
      <c r="BG185" s="84"/>
    </row>
    <row r="186" spans="1:59" ht="15" customHeight="1" x14ac:dyDescent="0.25">
      <c r="A186" s="79" t="s">
        <v>6153</v>
      </c>
      <c r="B186" s="2" t="s">
        <v>6154</v>
      </c>
      <c r="C186" s="3" t="s">
        <v>2894</v>
      </c>
      <c r="D186" s="3" t="s">
        <v>5961</v>
      </c>
      <c r="E186" s="3" t="s">
        <v>1012</v>
      </c>
      <c r="F186" s="4" t="s">
        <v>2510</v>
      </c>
      <c r="G186" s="3" t="s">
        <v>1004</v>
      </c>
      <c r="H186" s="41" t="s">
        <v>5962</v>
      </c>
      <c r="I186" s="113">
        <v>410</v>
      </c>
      <c r="J186" s="113">
        <v>369</v>
      </c>
      <c r="K186" s="113">
        <v>104</v>
      </c>
      <c r="L186" s="113">
        <v>16</v>
      </c>
      <c r="M186" s="113">
        <v>58</v>
      </c>
      <c r="N186" s="113">
        <v>47</v>
      </c>
      <c r="O186" s="113">
        <v>31</v>
      </c>
      <c r="P186" s="113">
        <v>93</v>
      </c>
      <c r="Q186" s="113">
        <v>5</v>
      </c>
      <c r="R186" s="42">
        <v>0.28184281842818426</v>
      </c>
      <c r="S186" s="43">
        <v>60.353798126951098</v>
      </c>
      <c r="T186" s="43">
        <v>41.666666666666664</v>
      </c>
      <c r="U186" s="43">
        <v>47</v>
      </c>
      <c r="V186" s="43">
        <v>13.262599469496021</v>
      </c>
      <c r="W186" s="84">
        <v>10.71667143811387</v>
      </c>
      <c r="X186" s="14">
        <v>172.99973570122765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172.99973570122765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13" t="s">
        <v>7128</v>
      </c>
      <c r="AK186" s="113" t="s">
        <v>7128</v>
      </c>
      <c r="AL186" s="113" t="s">
        <v>7128</v>
      </c>
      <c r="AM186" s="113" t="s">
        <v>7128</v>
      </c>
      <c r="AN186" s="113" t="s">
        <v>7128</v>
      </c>
      <c r="AO186" s="113">
        <v>67</v>
      </c>
      <c r="AP186" s="113" t="s">
        <v>7128</v>
      </c>
      <c r="AQ186" s="113" t="s">
        <v>7128</v>
      </c>
      <c r="AR186" s="113" t="s">
        <v>7128</v>
      </c>
      <c r="AS186" s="113" t="s">
        <v>7128</v>
      </c>
      <c r="AT186" s="113" t="s">
        <v>7128</v>
      </c>
      <c r="AU186" s="149" t="s">
        <v>7128</v>
      </c>
      <c r="AV186" s="44">
        <v>157.41716867537716</v>
      </c>
      <c r="AW186" s="14">
        <v>15.582567025850494</v>
      </c>
      <c r="AX186" s="17">
        <v>185</v>
      </c>
      <c r="AY186" s="43">
        <v>15.582567025850494</v>
      </c>
      <c r="AZ186" s="43">
        <v>1.4102366887435949</v>
      </c>
      <c r="BA186" s="43">
        <v>14.172330337106899</v>
      </c>
      <c r="BB186" s="65">
        <v>2.9933759551373971</v>
      </c>
      <c r="BC186" s="43"/>
      <c r="BD186" s="43">
        <v>15.582567025850494</v>
      </c>
      <c r="BE186" s="43">
        <v>3.154384814522603</v>
      </c>
      <c r="BF186" s="26" t="s">
        <v>7313</v>
      </c>
      <c r="BG186" s="84"/>
    </row>
    <row r="187" spans="1:59" ht="15" customHeight="1" x14ac:dyDescent="0.25">
      <c r="A187" s="79" t="s">
        <v>2130</v>
      </c>
      <c r="B187" s="2" t="s">
        <v>2840</v>
      </c>
      <c r="C187" s="3" t="s">
        <v>2615</v>
      </c>
      <c r="D187" s="3" t="s">
        <v>536</v>
      </c>
      <c r="E187" s="3" t="s">
        <v>1042</v>
      </c>
      <c r="F187" s="4" t="s">
        <v>3755</v>
      </c>
      <c r="G187" s="3" t="s">
        <v>1035</v>
      </c>
      <c r="H187" s="156" t="s">
        <v>4180</v>
      </c>
      <c r="I187" s="112">
        <v>465</v>
      </c>
      <c r="J187" s="112">
        <v>422</v>
      </c>
      <c r="K187" s="112">
        <v>95</v>
      </c>
      <c r="L187" s="112">
        <v>10</v>
      </c>
      <c r="M187" s="112">
        <v>43</v>
      </c>
      <c r="N187" s="112">
        <v>52</v>
      </c>
      <c r="O187" s="112">
        <v>38</v>
      </c>
      <c r="P187" s="112">
        <v>94</v>
      </c>
      <c r="Q187" s="112">
        <v>1</v>
      </c>
      <c r="R187" s="5">
        <v>0.22511848341232227</v>
      </c>
      <c r="S187" s="26">
        <v>44.745057232049952</v>
      </c>
      <c r="T187" s="26">
        <v>26.041666666666668</v>
      </c>
      <c r="U187" s="26">
        <v>52</v>
      </c>
      <c r="V187" s="26">
        <v>2.6525198938992043</v>
      </c>
      <c r="W187" s="26">
        <v>-25.908036179381508</v>
      </c>
      <c r="X187" s="13">
        <v>99.531207613234315</v>
      </c>
      <c r="Y187" s="26">
        <v>99.531207613234315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112">
        <v>28</v>
      </c>
      <c r="AK187" s="13" t="s">
        <v>7128</v>
      </c>
      <c r="AL187" s="13" t="s">
        <v>7128</v>
      </c>
      <c r="AM187" s="13" t="s">
        <v>7128</v>
      </c>
      <c r="AN187" s="13" t="s">
        <v>7128</v>
      </c>
      <c r="AO187" s="13" t="s">
        <v>7128</v>
      </c>
      <c r="AP187" s="112" t="s">
        <v>7128</v>
      </c>
      <c r="AQ187" s="13" t="s">
        <v>7128</v>
      </c>
      <c r="AR187" s="13" t="s">
        <v>7128</v>
      </c>
      <c r="AS187" s="112" t="s">
        <v>7128</v>
      </c>
      <c r="AT187" s="112" t="s">
        <v>7128</v>
      </c>
      <c r="AU187" s="149" t="s">
        <v>7128</v>
      </c>
      <c r="AV187" s="26">
        <v>84.000840393280313</v>
      </c>
      <c r="AW187" s="26">
        <v>15.530367219954002</v>
      </c>
      <c r="AX187" s="157">
        <v>186</v>
      </c>
      <c r="AY187" s="26">
        <v>15.530367219954002</v>
      </c>
      <c r="AZ187" s="26">
        <v>1.4102366887435949</v>
      </c>
      <c r="BA187" s="26">
        <v>14.120130531210407</v>
      </c>
      <c r="BB187" s="158">
        <v>2.9860339136056337</v>
      </c>
      <c r="BC187" s="26"/>
      <c r="BD187" s="26">
        <v>15.530367219954002</v>
      </c>
      <c r="BE187" s="26">
        <v>3.147167873375623</v>
      </c>
      <c r="BF187" s="26" t="s">
        <v>7314</v>
      </c>
      <c r="BG187" s="26"/>
    </row>
    <row r="188" spans="1:59" x14ac:dyDescent="0.25">
      <c r="A188" s="79" t="s">
        <v>1142</v>
      </c>
      <c r="B188" s="2" t="s">
        <v>2587</v>
      </c>
      <c r="C188" s="3" t="s">
        <v>2588</v>
      </c>
      <c r="D188" s="3" t="s">
        <v>409</v>
      </c>
      <c r="E188" s="3" t="s">
        <v>1020</v>
      </c>
      <c r="F188" s="4" t="s">
        <v>2510</v>
      </c>
      <c r="G188" s="3" t="s">
        <v>1004</v>
      </c>
      <c r="H188" s="41" t="s">
        <v>4397</v>
      </c>
      <c r="I188" s="113">
        <v>375</v>
      </c>
      <c r="J188" s="113">
        <v>338</v>
      </c>
      <c r="K188" s="113">
        <v>101</v>
      </c>
      <c r="L188" s="113">
        <v>9</v>
      </c>
      <c r="M188" s="113">
        <v>47</v>
      </c>
      <c r="N188" s="113">
        <v>52</v>
      </c>
      <c r="O188" s="113">
        <v>31</v>
      </c>
      <c r="P188" s="113">
        <v>50</v>
      </c>
      <c r="Q188" s="113">
        <v>11</v>
      </c>
      <c r="R188" s="6">
        <v>0.29881656804733731</v>
      </c>
      <c r="S188" s="14">
        <v>48.907388137356925</v>
      </c>
      <c r="T188" s="14">
        <v>23.4375</v>
      </c>
      <c r="U188" s="14">
        <v>52</v>
      </c>
      <c r="V188" s="14">
        <v>29.177718832891248</v>
      </c>
      <c r="W188" s="84">
        <v>19.194823867721112</v>
      </c>
      <c r="X188" s="14">
        <v>172.71743083796929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172.71743083796929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13" t="s">
        <v>7128</v>
      </c>
      <c r="AK188" s="113" t="s">
        <v>7128</v>
      </c>
      <c r="AL188" s="113" t="s">
        <v>7128</v>
      </c>
      <c r="AM188" s="113" t="s">
        <v>7128</v>
      </c>
      <c r="AN188" s="113" t="s">
        <v>7128</v>
      </c>
      <c r="AO188" s="113">
        <v>68</v>
      </c>
      <c r="AP188" s="113" t="s">
        <v>7128</v>
      </c>
      <c r="AQ188" s="113" t="s">
        <v>7128</v>
      </c>
      <c r="AR188" s="113" t="s">
        <v>7128</v>
      </c>
      <c r="AS188" s="113" t="s">
        <v>7128</v>
      </c>
      <c r="AT188" s="113" t="s">
        <v>7128</v>
      </c>
      <c r="AU188" s="149" t="s">
        <v>7128</v>
      </c>
      <c r="AV188" s="14">
        <v>157.41716867537716</v>
      </c>
      <c r="AW188" s="14">
        <v>15.300262162592134</v>
      </c>
      <c r="AX188" s="17">
        <v>187</v>
      </c>
      <c r="AY188" s="15">
        <v>15.300262162592134</v>
      </c>
      <c r="AZ188" s="15">
        <v>1.4102366887435949</v>
      </c>
      <c r="BA188" s="15">
        <v>13.890025473848539</v>
      </c>
      <c r="BB188" s="63">
        <v>2.9536690252922631</v>
      </c>
      <c r="BC188" s="26"/>
      <c r="BD188" s="15">
        <v>15.300262162592134</v>
      </c>
      <c r="BE188" s="26">
        <v>3.1153544474809762</v>
      </c>
      <c r="BF188" s="26" t="s">
        <v>7315</v>
      </c>
      <c r="BG188" s="84"/>
    </row>
    <row r="189" spans="1:59" ht="15" customHeight="1" x14ac:dyDescent="0.25">
      <c r="A189" s="79" t="s">
        <v>5609</v>
      </c>
      <c r="B189" s="2" t="s">
        <v>5610</v>
      </c>
      <c r="C189" s="3" t="s">
        <v>5611</v>
      </c>
      <c r="D189" s="3" t="s">
        <v>5842</v>
      </c>
      <c r="E189" s="3" t="s">
        <v>1025</v>
      </c>
      <c r="F189" s="4" t="s">
        <v>3755</v>
      </c>
      <c r="G189" s="3" t="s">
        <v>1004</v>
      </c>
      <c r="H189" s="41" t="s">
        <v>5843</v>
      </c>
      <c r="I189" s="113">
        <v>529</v>
      </c>
      <c r="J189" s="113">
        <v>487</v>
      </c>
      <c r="K189" s="113">
        <v>128</v>
      </c>
      <c r="L189" s="113">
        <v>13</v>
      </c>
      <c r="M189" s="113">
        <v>53</v>
      </c>
      <c r="N189" s="113">
        <v>39</v>
      </c>
      <c r="O189" s="113">
        <v>35</v>
      </c>
      <c r="P189" s="113">
        <v>106</v>
      </c>
      <c r="Q189" s="113">
        <v>17</v>
      </c>
      <c r="R189" s="6">
        <v>0.26283367556468173</v>
      </c>
      <c r="S189" s="14">
        <v>55.150884495317378</v>
      </c>
      <c r="T189" s="14">
        <v>33.854166666666664</v>
      </c>
      <c r="U189" s="14">
        <v>39</v>
      </c>
      <c r="V189" s="14">
        <v>45.092838196286472</v>
      </c>
      <c r="W189" s="84">
        <v>-1.2012012012014355</v>
      </c>
      <c r="X189" s="14">
        <v>171.89668815706909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171.89668815706909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13" t="s">
        <v>7128</v>
      </c>
      <c r="AK189" s="113" t="s">
        <v>7128</v>
      </c>
      <c r="AL189" s="113" t="s">
        <v>7128</v>
      </c>
      <c r="AM189" s="113" t="s">
        <v>7128</v>
      </c>
      <c r="AN189" s="113" t="s">
        <v>7128</v>
      </c>
      <c r="AO189" s="113">
        <v>69</v>
      </c>
      <c r="AP189" s="113" t="s">
        <v>7128</v>
      </c>
      <c r="AQ189" s="113" t="s">
        <v>7128</v>
      </c>
      <c r="AR189" s="113" t="s">
        <v>7128</v>
      </c>
      <c r="AS189" s="113" t="s">
        <v>7128</v>
      </c>
      <c r="AT189" s="113" t="s">
        <v>7128</v>
      </c>
      <c r="AU189" s="149" t="s">
        <v>7128</v>
      </c>
      <c r="AV189" s="14">
        <v>157.41716867537716</v>
      </c>
      <c r="AW189" s="14">
        <v>14.479519481691938</v>
      </c>
      <c r="AX189" s="17">
        <v>188</v>
      </c>
      <c r="AY189" s="15">
        <v>14.479519481691938</v>
      </c>
      <c r="AZ189" s="15">
        <v>1.4102366887435949</v>
      </c>
      <c r="BA189" s="15">
        <v>13.069282792948343</v>
      </c>
      <c r="BB189" s="63">
        <v>2.8382293843478341</v>
      </c>
      <c r="BC189" s="26"/>
      <c r="BD189" s="15">
        <v>14.479519481691938</v>
      </c>
      <c r="BE189" s="26">
        <v>3.0018817721875779</v>
      </c>
      <c r="BF189" s="26" t="s">
        <v>7316</v>
      </c>
      <c r="BG189" s="84"/>
    </row>
    <row r="190" spans="1:59" x14ac:dyDescent="0.25">
      <c r="A190" s="79" t="s">
        <v>2230</v>
      </c>
      <c r="B190" s="2" t="s">
        <v>2920</v>
      </c>
      <c r="C190" s="3" t="s">
        <v>2647</v>
      </c>
      <c r="D190" s="3" t="s">
        <v>87</v>
      </c>
      <c r="E190" s="3" t="s">
        <v>1103</v>
      </c>
      <c r="F190" s="4" t="s">
        <v>3755</v>
      </c>
      <c r="G190" s="3" t="s">
        <v>1040</v>
      </c>
      <c r="H190" s="41" t="s">
        <v>4505</v>
      </c>
      <c r="I190" s="113">
        <v>386</v>
      </c>
      <c r="J190" s="113">
        <v>362</v>
      </c>
      <c r="K190" s="113">
        <v>97</v>
      </c>
      <c r="L190" s="113">
        <v>12</v>
      </c>
      <c r="M190" s="113">
        <v>41</v>
      </c>
      <c r="N190" s="113">
        <v>51</v>
      </c>
      <c r="O190" s="113">
        <v>17</v>
      </c>
      <c r="P190" s="113">
        <v>87</v>
      </c>
      <c r="Q190" s="113">
        <v>12</v>
      </c>
      <c r="R190" s="46">
        <v>0.26795580110497236</v>
      </c>
      <c r="S190" s="47">
        <v>42.663891779396465</v>
      </c>
      <c r="T190" s="47">
        <v>31.25</v>
      </c>
      <c r="U190" s="47">
        <v>51</v>
      </c>
      <c r="V190" s="47">
        <v>31.830238726790451</v>
      </c>
      <c r="W190" s="84">
        <v>2.5584690579671943</v>
      </c>
      <c r="X190" s="48">
        <v>159.30259956415409</v>
      </c>
      <c r="Y190" s="48">
        <v>0</v>
      </c>
      <c r="Z190" s="48">
        <v>0</v>
      </c>
      <c r="AA190" s="48">
        <v>0</v>
      </c>
      <c r="AB190" s="48">
        <v>0</v>
      </c>
      <c r="AC190" s="48">
        <v>159.30259956415409</v>
      </c>
      <c r="AD190" s="48">
        <v>0</v>
      </c>
      <c r="AE190" s="48">
        <v>0</v>
      </c>
      <c r="AF190" s="48">
        <v>159.30259956415409</v>
      </c>
      <c r="AG190" s="48">
        <v>159.30259956415409</v>
      </c>
      <c r="AH190" s="48">
        <v>159.30259956415409</v>
      </c>
      <c r="AI190" s="48">
        <v>0</v>
      </c>
      <c r="AJ190" s="146" t="s">
        <v>7128</v>
      </c>
      <c r="AK190" s="113" t="s">
        <v>7128</v>
      </c>
      <c r="AL190" s="113" t="s">
        <v>7128</v>
      </c>
      <c r="AM190" s="113" t="s">
        <v>7128</v>
      </c>
      <c r="AN190" s="113">
        <v>25</v>
      </c>
      <c r="AO190" s="113" t="s">
        <v>7128</v>
      </c>
      <c r="AP190" s="113" t="s">
        <v>7128</v>
      </c>
      <c r="AQ190" s="113">
        <v>17</v>
      </c>
      <c r="AR190" s="113">
        <v>10</v>
      </c>
      <c r="AS190" s="113">
        <v>13</v>
      </c>
      <c r="AT190" s="113" t="s">
        <v>7128</v>
      </c>
      <c r="AU190" s="149" t="s">
        <v>7128</v>
      </c>
      <c r="AV190" s="48">
        <v>144.9549001855919</v>
      </c>
      <c r="AW190" s="14">
        <v>14.347699378562197</v>
      </c>
      <c r="AX190" s="17">
        <v>189</v>
      </c>
      <c r="AY190" s="47">
        <v>14.347699378562197</v>
      </c>
      <c r="AZ190" s="47">
        <v>1.4102366887435949</v>
      </c>
      <c r="BA190" s="47">
        <v>12.937462689818602</v>
      </c>
      <c r="BB190" s="62">
        <v>2.8196885362492994</v>
      </c>
      <c r="BC190" s="47"/>
      <c r="BD190" s="47">
        <v>14.347699378562197</v>
      </c>
      <c r="BE190" s="47">
        <v>2.9836568399308838</v>
      </c>
      <c r="BF190" s="26" t="s">
        <v>7317</v>
      </c>
      <c r="BG190" s="84"/>
    </row>
    <row r="191" spans="1:59" x14ac:dyDescent="0.25">
      <c r="A191" s="79" t="s">
        <v>2442</v>
      </c>
      <c r="B191" s="2" t="s">
        <v>2998</v>
      </c>
      <c r="C191" s="3" t="s">
        <v>2999</v>
      </c>
      <c r="D191" s="3" t="s">
        <v>303</v>
      </c>
      <c r="E191" s="3" t="s">
        <v>1025</v>
      </c>
      <c r="F191" s="4" t="s">
        <v>3755</v>
      </c>
      <c r="G191" s="3" t="s">
        <v>656</v>
      </c>
      <c r="H191" s="41" t="s">
        <v>4434</v>
      </c>
      <c r="I191" s="113">
        <v>512</v>
      </c>
      <c r="J191" s="113">
        <v>466</v>
      </c>
      <c r="K191" s="113">
        <v>119</v>
      </c>
      <c r="L191" s="113">
        <v>18</v>
      </c>
      <c r="M191" s="113">
        <v>49</v>
      </c>
      <c r="N191" s="113">
        <v>64</v>
      </c>
      <c r="O191" s="113">
        <v>37</v>
      </c>
      <c r="P191" s="113">
        <v>61</v>
      </c>
      <c r="Q191" s="113">
        <v>3</v>
      </c>
      <c r="R191" s="6">
        <v>0.25536480686695279</v>
      </c>
      <c r="S191" s="14">
        <v>50.988553590010405</v>
      </c>
      <c r="T191" s="14">
        <v>46.875</v>
      </c>
      <c r="U191" s="14">
        <v>64</v>
      </c>
      <c r="V191" s="14">
        <v>7.9575596816976129</v>
      </c>
      <c r="W191" s="84">
        <v>-6.5273659936939916</v>
      </c>
      <c r="X191" s="14">
        <v>163.29374727801402</v>
      </c>
      <c r="Y191" s="14">
        <v>0</v>
      </c>
      <c r="Z191" s="14">
        <v>0</v>
      </c>
      <c r="AA191" s="14">
        <v>0</v>
      </c>
      <c r="AB191" s="14">
        <v>163.29374727801402</v>
      </c>
      <c r="AC191" s="14">
        <v>0</v>
      </c>
      <c r="AD191" s="14">
        <v>0</v>
      </c>
      <c r="AE191" s="14">
        <v>163.29374727801402</v>
      </c>
      <c r="AF191" s="14">
        <v>0</v>
      </c>
      <c r="AG191" s="14">
        <v>163.29374727801402</v>
      </c>
      <c r="AH191" s="14">
        <v>163.29374727801402</v>
      </c>
      <c r="AI191" s="14">
        <v>0</v>
      </c>
      <c r="AJ191" s="113" t="s">
        <v>7128</v>
      </c>
      <c r="AK191" s="113" t="s">
        <v>7128</v>
      </c>
      <c r="AL191" s="113" t="s">
        <v>7128</v>
      </c>
      <c r="AM191" s="113">
        <v>27</v>
      </c>
      <c r="AN191" s="113" t="s">
        <v>7128</v>
      </c>
      <c r="AO191" s="113" t="s">
        <v>7128</v>
      </c>
      <c r="AP191" s="113">
        <v>21</v>
      </c>
      <c r="AQ191" s="113" t="s">
        <v>7128</v>
      </c>
      <c r="AR191" s="113">
        <v>7</v>
      </c>
      <c r="AS191" s="113">
        <v>9</v>
      </c>
      <c r="AT191" s="113" t="s">
        <v>7128</v>
      </c>
      <c r="AU191" s="149" t="s">
        <v>7128</v>
      </c>
      <c r="AV191" s="14">
        <v>149.30537599349879</v>
      </c>
      <c r="AW191" s="14">
        <v>13.988371284515239</v>
      </c>
      <c r="AX191" s="17">
        <v>190</v>
      </c>
      <c r="AY191" s="15">
        <v>13.988371284515239</v>
      </c>
      <c r="AZ191" s="15">
        <v>1.4102366887435949</v>
      </c>
      <c r="BA191" s="15">
        <v>12.578134595771644</v>
      </c>
      <c r="BB191" s="63">
        <v>2.769148084140082</v>
      </c>
      <c r="BC191" s="26"/>
      <c r="BD191" s="15">
        <v>13.988371284515239</v>
      </c>
      <c r="BE191" s="26">
        <v>2.9339775420358785</v>
      </c>
      <c r="BF191" s="26" t="s">
        <v>7318</v>
      </c>
      <c r="BG191" s="84"/>
    </row>
    <row r="192" spans="1:59" ht="15" customHeight="1" x14ac:dyDescent="0.25">
      <c r="A192" s="79" t="s">
        <v>3586</v>
      </c>
      <c r="B192" s="2" t="s">
        <v>3587</v>
      </c>
      <c r="C192" s="3" t="s">
        <v>2535</v>
      </c>
      <c r="D192" s="3" t="s">
        <v>3726</v>
      </c>
      <c r="E192" s="3" t="s">
        <v>1051</v>
      </c>
      <c r="F192" s="4" t="s">
        <v>3755</v>
      </c>
      <c r="G192" s="3" t="s">
        <v>1040</v>
      </c>
      <c r="H192" s="41" t="s">
        <v>4940</v>
      </c>
      <c r="I192" s="113">
        <v>518</v>
      </c>
      <c r="J192" s="113">
        <v>487</v>
      </c>
      <c r="K192" s="113">
        <v>126</v>
      </c>
      <c r="L192" s="113">
        <v>5</v>
      </c>
      <c r="M192" s="113">
        <v>50</v>
      </c>
      <c r="N192" s="113">
        <v>37</v>
      </c>
      <c r="O192" s="113">
        <v>20</v>
      </c>
      <c r="P192" s="113">
        <v>70</v>
      </c>
      <c r="Q192" s="113">
        <v>23</v>
      </c>
      <c r="R192" s="6">
        <v>0.25872689938398358</v>
      </c>
      <c r="S192" s="14">
        <v>52.029136316337151</v>
      </c>
      <c r="T192" s="14">
        <v>13.020833333333334</v>
      </c>
      <c r="U192" s="14">
        <v>37</v>
      </c>
      <c r="V192" s="14">
        <v>61.007957559681699</v>
      </c>
      <c r="W192" s="84">
        <v>-4.3293293293296857</v>
      </c>
      <c r="X192" s="14">
        <v>158.72859788002251</v>
      </c>
      <c r="Y192" s="14">
        <v>0</v>
      </c>
      <c r="Z192" s="14">
        <v>0</v>
      </c>
      <c r="AA192" s="14">
        <v>0</v>
      </c>
      <c r="AB192" s="14">
        <v>0</v>
      </c>
      <c r="AC192" s="14">
        <v>158.72859788002251</v>
      </c>
      <c r="AD192" s="14">
        <v>0</v>
      </c>
      <c r="AE192" s="14">
        <v>0</v>
      </c>
      <c r="AF192" s="14">
        <v>158.72859788002251</v>
      </c>
      <c r="AG192" s="14">
        <v>158.72859788002251</v>
      </c>
      <c r="AH192" s="14">
        <v>158.72859788002251</v>
      </c>
      <c r="AI192" s="14">
        <v>0</v>
      </c>
      <c r="AJ192" s="113" t="s">
        <v>7128</v>
      </c>
      <c r="AK192" s="113" t="s">
        <v>7128</v>
      </c>
      <c r="AL192" s="113" t="s">
        <v>7128</v>
      </c>
      <c r="AM192" s="113" t="s">
        <v>7128</v>
      </c>
      <c r="AN192" s="113">
        <v>26</v>
      </c>
      <c r="AO192" s="113" t="s">
        <v>7128</v>
      </c>
      <c r="AP192" s="113" t="s">
        <v>7128</v>
      </c>
      <c r="AQ192" s="113">
        <v>18</v>
      </c>
      <c r="AR192" s="113">
        <v>12</v>
      </c>
      <c r="AS192" s="113">
        <v>15</v>
      </c>
      <c r="AT192" s="113" t="s">
        <v>7128</v>
      </c>
      <c r="AU192" s="149" t="s">
        <v>7128</v>
      </c>
      <c r="AV192" s="14">
        <v>144.9549001855919</v>
      </c>
      <c r="AW192" s="14">
        <v>13.773697694430609</v>
      </c>
      <c r="AX192" s="17">
        <v>191</v>
      </c>
      <c r="AY192" s="15">
        <v>13.773697694430609</v>
      </c>
      <c r="AZ192" s="15">
        <v>1.4102366887435949</v>
      </c>
      <c r="BA192" s="15">
        <v>12.363461005687014</v>
      </c>
      <c r="BB192" s="63">
        <v>2.7389536727413226</v>
      </c>
      <c r="BC192" s="26"/>
      <c r="BD192" s="15">
        <v>13.773697694430609</v>
      </c>
      <c r="BE192" s="26">
        <v>2.9042976104950653</v>
      </c>
      <c r="BF192" s="26" t="s">
        <v>7319</v>
      </c>
      <c r="BG192" s="84"/>
    </row>
    <row r="193" spans="1:59" ht="15" customHeight="1" x14ac:dyDescent="0.25">
      <c r="A193" s="79" t="s">
        <v>1013</v>
      </c>
      <c r="B193" s="2" t="s">
        <v>2818</v>
      </c>
      <c r="C193" s="3" t="s">
        <v>2615</v>
      </c>
      <c r="D193" s="3" t="s">
        <v>463</v>
      </c>
      <c r="E193" s="3" t="s">
        <v>1014</v>
      </c>
      <c r="F193" s="4" t="s">
        <v>3755</v>
      </c>
      <c r="G193" s="3" t="s">
        <v>1015</v>
      </c>
      <c r="H193" s="41" t="s">
        <v>4291</v>
      </c>
      <c r="I193" s="113">
        <v>367</v>
      </c>
      <c r="J193" s="113">
        <v>339</v>
      </c>
      <c r="K193" s="113">
        <v>93</v>
      </c>
      <c r="L193" s="113">
        <v>20</v>
      </c>
      <c r="M193" s="113">
        <v>46</v>
      </c>
      <c r="N193" s="113">
        <v>65</v>
      </c>
      <c r="O193" s="113">
        <v>23</v>
      </c>
      <c r="P193" s="113">
        <v>88</v>
      </c>
      <c r="Q193" s="113">
        <v>0</v>
      </c>
      <c r="R193" s="6">
        <v>0.27433628318584069</v>
      </c>
      <c r="S193" s="14">
        <v>47.866805411030178</v>
      </c>
      <c r="T193" s="14">
        <v>52.083333333333336</v>
      </c>
      <c r="U193" s="14">
        <v>65</v>
      </c>
      <c r="V193" s="14">
        <v>0</v>
      </c>
      <c r="W193" s="84">
        <v>5.986837901731132</v>
      </c>
      <c r="X193" s="14">
        <v>170.93697664609465</v>
      </c>
      <c r="Y193" s="14">
        <v>0</v>
      </c>
      <c r="Z193" s="14">
        <v>170.93697664609465</v>
      </c>
      <c r="AA193" s="14">
        <v>0</v>
      </c>
      <c r="AB193" s="14">
        <v>0</v>
      </c>
      <c r="AC193" s="14">
        <v>0</v>
      </c>
      <c r="AD193" s="14">
        <v>0</v>
      </c>
      <c r="AE193" s="14">
        <v>170.93697664609465</v>
      </c>
      <c r="AF193" s="14">
        <v>0</v>
      </c>
      <c r="AG193" s="14">
        <v>170.93697664609465</v>
      </c>
      <c r="AH193" s="14">
        <v>170.93697664609465</v>
      </c>
      <c r="AI193" s="14">
        <v>0</v>
      </c>
      <c r="AJ193" s="113" t="s">
        <v>7128</v>
      </c>
      <c r="AK193" s="113">
        <v>21</v>
      </c>
      <c r="AL193" s="113" t="s">
        <v>7128</v>
      </c>
      <c r="AM193" s="113" t="s">
        <v>7128</v>
      </c>
      <c r="AN193" s="113" t="s">
        <v>7128</v>
      </c>
      <c r="AO193" s="113" t="s">
        <v>7128</v>
      </c>
      <c r="AP193" s="113">
        <v>16</v>
      </c>
      <c r="AQ193" s="113" t="s">
        <v>7128</v>
      </c>
      <c r="AR193" s="113">
        <v>1</v>
      </c>
      <c r="AS193" s="113">
        <v>3</v>
      </c>
      <c r="AT193" s="113" t="s">
        <v>7128</v>
      </c>
      <c r="AU193" s="149" t="s">
        <v>7128</v>
      </c>
      <c r="AV193" s="14">
        <v>157.52538612333203</v>
      </c>
      <c r="AW193" s="14">
        <v>13.411590522762623</v>
      </c>
      <c r="AX193" s="17">
        <v>192</v>
      </c>
      <c r="AY193" s="15">
        <v>13.411590522762623</v>
      </c>
      <c r="AZ193" s="15">
        <v>1.4102366887435949</v>
      </c>
      <c r="BA193" s="15">
        <v>12.001353834019028</v>
      </c>
      <c r="BB193" s="63">
        <v>2.6880223359733764</v>
      </c>
      <c r="BC193" s="26"/>
      <c r="BD193" s="15">
        <v>13.411590522762623</v>
      </c>
      <c r="BE193" s="26">
        <v>2.854234088189846</v>
      </c>
      <c r="BF193" s="26" t="s">
        <v>7320</v>
      </c>
      <c r="BG193" s="84"/>
    </row>
    <row r="194" spans="1:59" ht="15" customHeight="1" x14ac:dyDescent="0.25">
      <c r="A194" s="110" t="s">
        <v>1579</v>
      </c>
      <c r="B194" s="2" t="s">
        <v>2724</v>
      </c>
      <c r="C194" s="3" t="s">
        <v>2615</v>
      </c>
      <c r="D194" s="3" t="s">
        <v>637</v>
      </c>
      <c r="E194" s="3" t="s">
        <v>1060</v>
      </c>
      <c r="F194" s="4" t="s">
        <v>3755</v>
      </c>
      <c r="G194" s="3" t="s">
        <v>1004</v>
      </c>
      <c r="H194" s="41" t="s">
        <v>4168</v>
      </c>
      <c r="I194" s="113">
        <v>467</v>
      </c>
      <c r="J194" s="113">
        <v>438</v>
      </c>
      <c r="K194" s="113">
        <v>121</v>
      </c>
      <c r="L194" s="113">
        <v>19</v>
      </c>
      <c r="M194" s="113">
        <v>47</v>
      </c>
      <c r="N194" s="113">
        <v>64</v>
      </c>
      <c r="O194" s="113">
        <v>27</v>
      </c>
      <c r="P194" s="113">
        <v>99</v>
      </c>
      <c r="Q194" s="113">
        <v>0</v>
      </c>
      <c r="R194" s="85">
        <v>0.27625570776255709</v>
      </c>
      <c r="S194" s="84">
        <v>48.907388137356925</v>
      </c>
      <c r="T194" s="84">
        <v>49.479166666666664</v>
      </c>
      <c r="U194" s="84">
        <v>64</v>
      </c>
      <c r="V194" s="84">
        <v>0</v>
      </c>
      <c r="W194" s="84">
        <v>8.3707378533742141</v>
      </c>
      <c r="X194" s="103">
        <v>170.75729265739781</v>
      </c>
      <c r="Y194" s="103">
        <v>0</v>
      </c>
      <c r="Z194" s="103">
        <v>0</v>
      </c>
      <c r="AA194" s="103">
        <v>0</v>
      </c>
      <c r="AB194" s="103">
        <v>0</v>
      </c>
      <c r="AC194" s="103">
        <v>0</v>
      </c>
      <c r="AD194" s="103">
        <v>170.75729265739781</v>
      </c>
      <c r="AE194" s="103">
        <v>0</v>
      </c>
      <c r="AF194" s="103">
        <v>0</v>
      </c>
      <c r="AG194" s="103">
        <v>0</v>
      </c>
      <c r="AH194" s="103">
        <v>0</v>
      </c>
      <c r="AI194" s="103">
        <v>0</v>
      </c>
      <c r="AJ194" s="124" t="s">
        <v>7128</v>
      </c>
      <c r="AK194" s="113" t="s">
        <v>7128</v>
      </c>
      <c r="AL194" s="113" t="s">
        <v>7128</v>
      </c>
      <c r="AM194" s="113" t="s">
        <v>7128</v>
      </c>
      <c r="AN194" s="113" t="s">
        <v>7128</v>
      </c>
      <c r="AO194" s="113">
        <v>70</v>
      </c>
      <c r="AP194" s="113" t="s">
        <v>7128</v>
      </c>
      <c r="AQ194" s="113" t="s">
        <v>7128</v>
      </c>
      <c r="AR194" s="113" t="s">
        <v>7128</v>
      </c>
      <c r="AS194" s="113" t="s">
        <v>7128</v>
      </c>
      <c r="AT194" s="113" t="s">
        <v>7128</v>
      </c>
      <c r="AU194" s="149" t="s">
        <v>7128</v>
      </c>
      <c r="AV194" s="84">
        <v>157.41716867537716</v>
      </c>
      <c r="AW194" s="14">
        <v>13.340123982020657</v>
      </c>
      <c r="AX194" s="17">
        <v>193</v>
      </c>
      <c r="AY194" s="84">
        <v>13.340123982020657</v>
      </c>
      <c r="AZ194" s="84">
        <v>1.4102366887435949</v>
      </c>
      <c r="BA194" s="84">
        <v>11.929887293277062</v>
      </c>
      <c r="BB194" s="104">
        <v>2.6779703769431187</v>
      </c>
      <c r="BC194" s="84"/>
      <c r="BD194" s="84">
        <v>13.340123982020657</v>
      </c>
      <c r="BE194" s="84">
        <v>2.8443534035847016</v>
      </c>
      <c r="BF194" s="84" t="s">
        <v>7321</v>
      </c>
      <c r="BG194" s="84"/>
    </row>
    <row r="195" spans="1:59" ht="15" customHeight="1" x14ac:dyDescent="0.25">
      <c r="A195" s="79" t="s">
        <v>2404</v>
      </c>
      <c r="B195" s="2" t="s">
        <v>2701</v>
      </c>
      <c r="C195" s="3" t="s">
        <v>2621</v>
      </c>
      <c r="D195" s="3" t="s">
        <v>218</v>
      </c>
      <c r="E195" s="3" t="s">
        <v>1006</v>
      </c>
      <c r="F195" s="4" t="s">
        <v>3755</v>
      </c>
      <c r="G195" s="3" t="s">
        <v>657</v>
      </c>
      <c r="H195" s="41" t="s">
        <v>4012</v>
      </c>
      <c r="I195" s="113">
        <v>573</v>
      </c>
      <c r="J195" s="113">
        <v>511</v>
      </c>
      <c r="K195" s="113">
        <v>147</v>
      </c>
      <c r="L195" s="113">
        <v>10</v>
      </c>
      <c r="M195" s="113">
        <v>60</v>
      </c>
      <c r="N195" s="113">
        <v>53</v>
      </c>
      <c r="O195" s="113">
        <v>46</v>
      </c>
      <c r="P195" s="113">
        <v>54</v>
      </c>
      <c r="Q195" s="113">
        <v>4</v>
      </c>
      <c r="R195" s="5">
        <v>0.28767123287671231</v>
      </c>
      <c r="S195" s="26">
        <v>62.434963579604577</v>
      </c>
      <c r="T195" s="26">
        <v>26.041666666666668</v>
      </c>
      <c r="U195" s="26">
        <v>53</v>
      </c>
      <c r="V195" s="26">
        <v>10.610079575596817</v>
      </c>
      <c r="W195" s="84">
        <v>18.431225838633214</v>
      </c>
      <c r="X195" s="13">
        <v>170.51793566050128</v>
      </c>
      <c r="Y195" s="13">
        <v>0</v>
      </c>
      <c r="Z195" s="13">
        <v>0</v>
      </c>
      <c r="AA195" s="13">
        <v>170.51793566050128</v>
      </c>
      <c r="AB195" s="13">
        <v>0</v>
      </c>
      <c r="AC195" s="13">
        <v>0</v>
      </c>
      <c r="AD195" s="13">
        <v>0</v>
      </c>
      <c r="AE195" s="13">
        <v>0</v>
      </c>
      <c r="AF195" s="13">
        <v>170.51793566050128</v>
      </c>
      <c r="AG195" s="13">
        <v>0</v>
      </c>
      <c r="AH195" s="13">
        <v>0</v>
      </c>
      <c r="AI195" s="13">
        <v>0</v>
      </c>
      <c r="AJ195" s="112" t="s">
        <v>7128</v>
      </c>
      <c r="AK195" s="113" t="s">
        <v>7128</v>
      </c>
      <c r="AL195" s="113">
        <v>20</v>
      </c>
      <c r="AM195" s="113" t="s">
        <v>7128</v>
      </c>
      <c r="AN195" s="113" t="s">
        <v>7128</v>
      </c>
      <c r="AO195" s="113" t="s">
        <v>7128</v>
      </c>
      <c r="AP195" s="113" t="s">
        <v>7128</v>
      </c>
      <c r="AQ195" s="113">
        <v>13</v>
      </c>
      <c r="AR195" s="113" t="s">
        <v>7128</v>
      </c>
      <c r="AS195" s="113" t="s">
        <v>7128</v>
      </c>
      <c r="AT195" s="113" t="s">
        <v>7128</v>
      </c>
      <c r="AU195" s="149" t="s">
        <v>7128</v>
      </c>
      <c r="AV195" s="13">
        <v>157.46821407201281</v>
      </c>
      <c r="AW195" s="14">
        <v>13.049721588488467</v>
      </c>
      <c r="AX195" s="17">
        <v>194</v>
      </c>
      <c r="AY195" s="26">
        <v>13.049721588488467</v>
      </c>
      <c r="AZ195" s="26">
        <v>1.4102366887435949</v>
      </c>
      <c r="BA195" s="26">
        <v>11.639484899744872</v>
      </c>
      <c r="BB195" s="60">
        <v>2.6371245079284966</v>
      </c>
      <c r="BC195" s="26"/>
      <c r="BD195" s="26">
        <v>13.049721588488467</v>
      </c>
      <c r="BE195" s="26">
        <v>2.8042035036555775</v>
      </c>
      <c r="BF195" s="26" t="s">
        <v>7322</v>
      </c>
      <c r="BG195" s="84"/>
    </row>
    <row r="196" spans="1:59" ht="15" customHeight="1" x14ac:dyDescent="0.25">
      <c r="A196" s="110" t="s">
        <v>3558</v>
      </c>
      <c r="B196" s="2" t="s">
        <v>3559</v>
      </c>
      <c r="C196" s="3" t="s">
        <v>3560</v>
      </c>
      <c r="D196" s="3" t="s">
        <v>3696</v>
      </c>
      <c r="E196" s="3" t="s">
        <v>1014</v>
      </c>
      <c r="F196" s="4" t="s">
        <v>3755</v>
      </c>
      <c r="G196" s="3" t="s">
        <v>1004</v>
      </c>
      <c r="H196" s="41" t="s">
        <v>4052</v>
      </c>
      <c r="I196" s="126">
        <v>442</v>
      </c>
      <c r="J196" s="126">
        <v>412</v>
      </c>
      <c r="K196" s="126">
        <v>98</v>
      </c>
      <c r="L196" s="126">
        <v>22</v>
      </c>
      <c r="M196" s="126">
        <v>53</v>
      </c>
      <c r="N196" s="126">
        <v>59</v>
      </c>
      <c r="O196" s="126">
        <v>26</v>
      </c>
      <c r="P196" s="126">
        <v>133</v>
      </c>
      <c r="Q196" s="126">
        <v>6</v>
      </c>
      <c r="R196" s="106">
        <v>0.23786407766990292</v>
      </c>
      <c r="S196" s="107">
        <v>55.150884495317378</v>
      </c>
      <c r="T196" s="107">
        <v>57.291666666666664</v>
      </c>
      <c r="U196" s="107">
        <v>59</v>
      </c>
      <c r="V196" s="107">
        <v>15.915119363395226</v>
      </c>
      <c r="W196" s="107">
        <v>-16.9820268411817</v>
      </c>
      <c r="X196" s="108">
        <v>170.3756436841976</v>
      </c>
      <c r="Y196" s="108">
        <v>0</v>
      </c>
      <c r="Z196" s="108">
        <v>0</v>
      </c>
      <c r="AA196" s="108">
        <v>0</v>
      </c>
      <c r="AB196" s="108">
        <v>0</v>
      </c>
      <c r="AC196" s="108">
        <v>0</v>
      </c>
      <c r="AD196" s="108">
        <v>170.3756436841976</v>
      </c>
      <c r="AE196" s="108">
        <v>0</v>
      </c>
      <c r="AF196" s="108">
        <v>0</v>
      </c>
      <c r="AG196" s="108">
        <v>0</v>
      </c>
      <c r="AH196" s="108">
        <v>0</v>
      </c>
      <c r="AI196" s="108">
        <v>0</v>
      </c>
      <c r="AJ196" s="126" t="s">
        <v>7128</v>
      </c>
      <c r="AK196" s="113" t="s">
        <v>7128</v>
      </c>
      <c r="AL196" s="113" t="s">
        <v>7128</v>
      </c>
      <c r="AM196" s="113" t="s">
        <v>7128</v>
      </c>
      <c r="AN196" s="113" t="s">
        <v>7128</v>
      </c>
      <c r="AO196" s="113">
        <v>71</v>
      </c>
      <c r="AP196" s="113" t="s">
        <v>7128</v>
      </c>
      <c r="AQ196" s="113" t="s">
        <v>7128</v>
      </c>
      <c r="AR196" s="113" t="s">
        <v>7128</v>
      </c>
      <c r="AS196" s="113" t="s">
        <v>7128</v>
      </c>
      <c r="AT196" s="113" t="s">
        <v>7128</v>
      </c>
      <c r="AU196" s="149" t="s">
        <v>7128</v>
      </c>
      <c r="AV196" s="107">
        <v>157.41716867537716</v>
      </c>
      <c r="AW196" s="107">
        <v>12.958475008820443</v>
      </c>
      <c r="AX196" s="127">
        <v>195</v>
      </c>
      <c r="AY196" s="107">
        <v>12.958475008820443</v>
      </c>
      <c r="AZ196" s="107">
        <v>1.4102366887435949</v>
      </c>
      <c r="BA196" s="107">
        <v>11.548238320076848</v>
      </c>
      <c r="BB196" s="109">
        <v>2.6242904338156086</v>
      </c>
      <c r="BC196" s="107"/>
      <c r="BD196" s="107">
        <v>12.958475008820443</v>
      </c>
      <c r="BE196" s="107">
        <v>2.7915881081762701</v>
      </c>
      <c r="BF196" s="107" t="s">
        <v>7323</v>
      </c>
      <c r="BG196" s="107"/>
    </row>
    <row r="197" spans="1:59" x14ac:dyDescent="0.25">
      <c r="A197" s="79" t="s">
        <v>1326</v>
      </c>
      <c r="B197" s="2" t="s">
        <v>2976</v>
      </c>
      <c r="C197" s="3" t="s">
        <v>2888</v>
      </c>
      <c r="D197" s="3" t="s">
        <v>59</v>
      </c>
      <c r="E197" s="3" t="s">
        <v>1012</v>
      </c>
      <c r="F197" s="4" t="s">
        <v>2510</v>
      </c>
      <c r="G197" s="3" t="s">
        <v>1004</v>
      </c>
      <c r="H197" s="41" t="s">
        <v>4131</v>
      </c>
      <c r="I197" s="113">
        <v>390</v>
      </c>
      <c r="J197" s="113">
        <v>346</v>
      </c>
      <c r="K197" s="113">
        <v>87</v>
      </c>
      <c r="L197" s="113">
        <v>5</v>
      </c>
      <c r="M197" s="113">
        <v>56</v>
      </c>
      <c r="N197" s="113">
        <v>30</v>
      </c>
      <c r="O197" s="113">
        <v>28</v>
      </c>
      <c r="P197" s="113">
        <v>55</v>
      </c>
      <c r="Q197" s="113">
        <v>28</v>
      </c>
      <c r="R197" s="6">
        <v>0.25144508670520233</v>
      </c>
      <c r="S197" s="14">
        <v>58.272632674297611</v>
      </c>
      <c r="T197" s="14">
        <v>13.020833333333334</v>
      </c>
      <c r="U197" s="14">
        <v>30</v>
      </c>
      <c r="V197" s="14">
        <v>74.270557029177724</v>
      </c>
      <c r="W197" s="84">
        <v>-6.5760288509106619</v>
      </c>
      <c r="X197" s="14">
        <v>168.987994185898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168.987994185898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13" t="s">
        <v>7128</v>
      </c>
      <c r="AK197" s="113" t="s">
        <v>7128</v>
      </c>
      <c r="AL197" s="113" t="s">
        <v>7128</v>
      </c>
      <c r="AM197" s="113" t="s">
        <v>7128</v>
      </c>
      <c r="AN197" s="113" t="s">
        <v>7128</v>
      </c>
      <c r="AO197" s="113">
        <v>72</v>
      </c>
      <c r="AP197" s="113" t="s">
        <v>7128</v>
      </c>
      <c r="AQ197" s="113" t="s">
        <v>7128</v>
      </c>
      <c r="AR197" s="113" t="s">
        <v>7128</v>
      </c>
      <c r="AS197" s="113" t="s">
        <v>7128</v>
      </c>
      <c r="AT197" s="113" t="s">
        <v>7128</v>
      </c>
      <c r="AU197" s="149" t="s">
        <v>7128</v>
      </c>
      <c r="AV197" s="14">
        <v>157.41716867537716</v>
      </c>
      <c r="AW197" s="14">
        <v>11.570825510520848</v>
      </c>
      <c r="AX197" s="17">
        <v>196</v>
      </c>
      <c r="AY197" s="15">
        <v>11.570825510520848</v>
      </c>
      <c r="AZ197" s="15">
        <v>1.4102366887435949</v>
      </c>
      <c r="BA197" s="15">
        <v>10.160588821777253</v>
      </c>
      <c r="BB197" s="63">
        <v>2.4291138412388404</v>
      </c>
      <c r="BC197" s="26"/>
      <c r="BD197" s="15">
        <v>11.570825510520848</v>
      </c>
      <c r="BE197" s="26">
        <v>2.5997371119920656</v>
      </c>
      <c r="BF197" s="26" t="s">
        <v>7324</v>
      </c>
      <c r="BG197" s="84"/>
    </row>
    <row r="198" spans="1:59" ht="15" customHeight="1" x14ac:dyDescent="0.25">
      <c r="A198" s="79" t="s">
        <v>2084</v>
      </c>
      <c r="B198" s="2" t="s">
        <v>3118</v>
      </c>
      <c r="C198" s="3" t="s">
        <v>2851</v>
      </c>
      <c r="D198" s="3" t="s">
        <v>168</v>
      </c>
      <c r="E198" s="3" t="s">
        <v>1012</v>
      </c>
      <c r="F198" s="4" t="s">
        <v>2510</v>
      </c>
      <c r="G198" s="3" t="s">
        <v>656</v>
      </c>
      <c r="H198" s="41" t="s">
        <v>4343</v>
      </c>
      <c r="I198" s="113">
        <v>500</v>
      </c>
      <c r="J198" s="113">
        <v>450</v>
      </c>
      <c r="K198" s="113">
        <v>115</v>
      </c>
      <c r="L198" s="113">
        <v>15</v>
      </c>
      <c r="M198" s="113">
        <v>54</v>
      </c>
      <c r="N198" s="113">
        <v>66</v>
      </c>
      <c r="O198" s="113">
        <v>40</v>
      </c>
      <c r="P198" s="113">
        <v>122</v>
      </c>
      <c r="Q198" s="113">
        <v>2</v>
      </c>
      <c r="R198" s="6">
        <v>0.25555555555555554</v>
      </c>
      <c r="S198" s="14">
        <v>56.191467221644125</v>
      </c>
      <c r="T198" s="14">
        <v>39.0625</v>
      </c>
      <c r="U198" s="14">
        <v>66</v>
      </c>
      <c r="V198" s="14">
        <v>5.3050397877984086</v>
      </c>
      <c r="W198" s="84">
        <v>-6.1144914548055196</v>
      </c>
      <c r="X198" s="14">
        <v>160.44451555463704</v>
      </c>
      <c r="Y198" s="14">
        <v>0</v>
      </c>
      <c r="Z198" s="14">
        <v>0</v>
      </c>
      <c r="AA198" s="14">
        <v>0</v>
      </c>
      <c r="AB198" s="14">
        <v>160.44451555463704</v>
      </c>
      <c r="AC198" s="14">
        <v>0</v>
      </c>
      <c r="AD198" s="14">
        <v>0</v>
      </c>
      <c r="AE198" s="14">
        <v>160.44451555463704</v>
      </c>
      <c r="AF198" s="14">
        <v>0</v>
      </c>
      <c r="AG198" s="14">
        <v>160.44451555463704</v>
      </c>
      <c r="AH198" s="14">
        <v>160.44451555463704</v>
      </c>
      <c r="AI198" s="14">
        <v>0</v>
      </c>
      <c r="AJ198" s="113" t="s">
        <v>7128</v>
      </c>
      <c r="AK198" s="113" t="s">
        <v>7128</v>
      </c>
      <c r="AL198" s="113" t="s">
        <v>7128</v>
      </c>
      <c r="AM198" s="113">
        <v>28</v>
      </c>
      <c r="AN198" s="113" t="s">
        <v>7128</v>
      </c>
      <c r="AO198" s="113" t="s">
        <v>7128</v>
      </c>
      <c r="AP198" s="113">
        <v>23</v>
      </c>
      <c r="AQ198" s="113" t="s">
        <v>7128</v>
      </c>
      <c r="AR198" s="113">
        <v>9</v>
      </c>
      <c r="AS198" s="113">
        <v>11</v>
      </c>
      <c r="AT198" s="113" t="s">
        <v>7128</v>
      </c>
      <c r="AU198" s="149" t="s">
        <v>7128</v>
      </c>
      <c r="AV198" s="14">
        <v>149.30537599349879</v>
      </c>
      <c r="AW198" s="14">
        <v>11.139139561138251</v>
      </c>
      <c r="AX198" s="17">
        <v>197</v>
      </c>
      <c r="AY198" s="15">
        <v>11.139139561138251</v>
      </c>
      <c r="AZ198" s="15">
        <v>1.4102366887435949</v>
      </c>
      <c r="BA198" s="15">
        <v>9.7289028723946558</v>
      </c>
      <c r="BB198" s="63">
        <v>2.3683960643311934</v>
      </c>
      <c r="BC198" s="26"/>
      <c r="BD198" s="15">
        <v>11.139139561138251</v>
      </c>
      <c r="BE198" s="26">
        <v>2.5400538998197835</v>
      </c>
      <c r="BF198" s="26" t="s">
        <v>7325</v>
      </c>
      <c r="BG198" s="84"/>
    </row>
    <row r="199" spans="1:59" ht="15" customHeight="1" x14ac:dyDescent="0.25">
      <c r="A199" s="79" t="s">
        <v>3607</v>
      </c>
      <c r="B199" s="2" t="s">
        <v>3608</v>
      </c>
      <c r="C199" s="3" t="s">
        <v>3521</v>
      </c>
      <c r="D199" s="3" t="s">
        <v>3744</v>
      </c>
      <c r="E199" s="3" t="s">
        <v>1025</v>
      </c>
      <c r="F199" s="4" t="s">
        <v>3755</v>
      </c>
      <c r="G199" s="3" t="s">
        <v>657</v>
      </c>
      <c r="H199" s="41" t="s">
        <v>4823</v>
      </c>
      <c r="I199" s="113">
        <v>486</v>
      </c>
      <c r="J199" s="113">
        <v>444</v>
      </c>
      <c r="K199" s="113">
        <v>117</v>
      </c>
      <c r="L199" s="113">
        <v>13</v>
      </c>
      <c r="M199" s="113">
        <v>57</v>
      </c>
      <c r="N199" s="113">
        <v>46</v>
      </c>
      <c r="O199" s="113">
        <v>34</v>
      </c>
      <c r="P199" s="113">
        <v>128</v>
      </c>
      <c r="Q199" s="113">
        <v>11</v>
      </c>
      <c r="R199" s="6">
        <v>0.26351351351351349</v>
      </c>
      <c r="S199" s="14">
        <v>59.313215400624351</v>
      </c>
      <c r="T199" s="14">
        <v>33.854166666666664</v>
      </c>
      <c r="U199" s="14">
        <v>46</v>
      </c>
      <c r="V199" s="14">
        <v>29.177718832891248</v>
      </c>
      <c r="W199" s="84">
        <v>-0.45162000975657651</v>
      </c>
      <c r="X199" s="14">
        <v>167.89348089042571</v>
      </c>
      <c r="Y199" s="14">
        <v>0</v>
      </c>
      <c r="Z199" s="14">
        <v>0</v>
      </c>
      <c r="AA199" s="14">
        <v>167.89348089042571</v>
      </c>
      <c r="AB199" s="14">
        <v>0</v>
      </c>
      <c r="AC199" s="14">
        <v>0</v>
      </c>
      <c r="AD199" s="14">
        <v>0</v>
      </c>
      <c r="AE199" s="14">
        <v>0</v>
      </c>
      <c r="AF199" s="14">
        <v>167.89348089042571</v>
      </c>
      <c r="AG199" s="14">
        <v>0</v>
      </c>
      <c r="AH199" s="14">
        <v>0</v>
      </c>
      <c r="AI199" s="14">
        <v>0</v>
      </c>
      <c r="AJ199" s="113" t="s">
        <v>7128</v>
      </c>
      <c r="AK199" s="113" t="s">
        <v>7128</v>
      </c>
      <c r="AL199" s="113">
        <v>21</v>
      </c>
      <c r="AM199" s="113" t="s">
        <v>7128</v>
      </c>
      <c r="AN199" s="113" t="s">
        <v>7128</v>
      </c>
      <c r="AO199" s="113" t="s">
        <v>7128</v>
      </c>
      <c r="AP199" s="113" t="s">
        <v>7128</v>
      </c>
      <c r="AQ199" s="113">
        <v>14</v>
      </c>
      <c r="AR199" s="113" t="s">
        <v>7128</v>
      </c>
      <c r="AS199" s="113" t="s">
        <v>7128</v>
      </c>
      <c r="AT199" s="113" t="s">
        <v>7128</v>
      </c>
      <c r="AU199" s="149" t="s">
        <v>7128</v>
      </c>
      <c r="AV199" s="14">
        <v>157.46821407201281</v>
      </c>
      <c r="AW199" s="14">
        <v>10.425266818412894</v>
      </c>
      <c r="AX199" s="17">
        <v>198</v>
      </c>
      <c r="AY199" s="15">
        <v>10.425266818412894</v>
      </c>
      <c r="AZ199" s="15">
        <v>1.4102366887435949</v>
      </c>
      <c r="BA199" s="15">
        <v>9.0150301296692987</v>
      </c>
      <c r="BB199" s="63">
        <v>2.267987964426065</v>
      </c>
      <c r="BC199" s="26"/>
      <c r="BD199" s="15">
        <v>10.425266818412894</v>
      </c>
      <c r="BE199" s="26">
        <v>2.4413566444909449</v>
      </c>
      <c r="BF199" s="26" t="s">
        <v>7326</v>
      </c>
      <c r="BG199" s="84"/>
    </row>
    <row r="200" spans="1:59" ht="15" customHeight="1" x14ac:dyDescent="0.25">
      <c r="A200" s="79" t="s">
        <v>1891</v>
      </c>
      <c r="B200" s="2" t="s">
        <v>2600</v>
      </c>
      <c r="C200" s="3" t="s">
        <v>2715</v>
      </c>
      <c r="D200" s="3" t="s">
        <v>568</v>
      </c>
      <c r="E200" s="3" t="s">
        <v>1010</v>
      </c>
      <c r="F200" s="4" t="s">
        <v>2510</v>
      </c>
      <c r="G200" s="3" t="s">
        <v>1015</v>
      </c>
      <c r="H200" s="41" t="s">
        <v>4963</v>
      </c>
      <c r="I200" s="113">
        <v>553</v>
      </c>
      <c r="J200" s="113">
        <v>496</v>
      </c>
      <c r="K200" s="113">
        <v>120</v>
      </c>
      <c r="L200" s="113">
        <v>23</v>
      </c>
      <c r="M200" s="113">
        <v>58</v>
      </c>
      <c r="N200" s="113">
        <v>62</v>
      </c>
      <c r="O200" s="113">
        <v>51</v>
      </c>
      <c r="P200" s="113">
        <v>116</v>
      </c>
      <c r="Q200" s="113">
        <v>1</v>
      </c>
      <c r="R200" s="6">
        <v>0.24193548387096775</v>
      </c>
      <c r="S200" s="14">
        <v>60.353798126951098</v>
      </c>
      <c r="T200" s="14">
        <v>59.895833333333329</v>
      </c>
      <c r="U200" s="14">
        <v>62</v>
      </c>
      <c r="V200" s="14">
        <v>2.6525198938992043</v>
      </c>
      <c r="W200" s="84">
        <v>-17.450052329850049</v>
      </c>
      <c r="X200" s="103">
        <v>167.45209902433359</v>
      </c>
      <c r="Y200" s="103">
        <v>0</v>
      </c>
      <c r="Z200" s="103">
        <v>167.45209902433359</v>
      </c>
      <c r="AA200" s="103">
        <v>0</v>
      </c>
      <c r="AB200" s="103">
        <v>0</v>
      </c>
      <c r="AC200" s="103">
        <v>0</v>
      </c>
      <c r="AD200" s="103">
        <v>0</v>
      </c>
      <c r="AE200" s="103">
        <v>167.45209902433359</v>
      </c>
      <c r="AF200" s="103">
        <v>0</v>
      </c>
      <c r="AG200" s="103">
        <v>167.45209902433359</v>
      </c>
      <c r="AH200" s="103">
        <v>167.45209902433359</v>
      </c>
      <c r="AI200" s="103">
        <v>0</v>
      </c>
      <c r="AJ200" s="124" t="s">
        <v>7128</v>
      </c>
      <c r="AK200" s="113">
        <v>22</v>
      </c>
      <c r="AL200" s="113" t="s">
        <v>7128</v>
      </c>
      <c r="AM200" s="113" t="s">
        <v>7128</v>
      </c>
      <c r="AN200" s="113" t="s">
        <v>7128</v>
      </c>
      <c r="AO200" s="113" t="s">
        <v>7128</v>
      </c>
      <c r="AP200" s="113">
        <v>18</v>
      </c>
      <c r="AQ200" s="113" t="s">
        <v>7128</v>
      </c>
      <c r="AR200" s="113">
        <v>3</v>
      </c>
      <c r="AS200" s="113">
        <v>5</v>
      </c>
      <c r="AT200" s="113" t="s">
        <v>7128</v>
      </c>
      <c r="AU200" s="149" t="s">
        <v>7128</v>
      </c>
      <c r="AV200" s="14">
        <v>157.52538612333203</v>
      </c>
      <c r="AW200" s="14">
        <v>9.9267129010015651</v>
      </c>
      <c r="AX200" s="17">
        <v>199</v>
      </c>
      <c r="AY200" s="15">
        <v>9.9267129010015651</v>
      </c>
      <c r="AZ200" s="15">
        <v>1.4102366887435949</v>
      </c>
      <c r="BA200" s="15">
        <v>8.5164762122579702</v>
      </c>
      <c r="BB200" s="63">
        <v>2.1978650299708011</v>
      </c>
      <c r="BC200" s="26"/>
      <c r="BD200" s="15">
        <v>9.9267129010015651</v>
      </c>
      <c r="BE200" s="26">
        <v>2.3724285284039164</v>
      </c>
      <c r="BF200" s="26" t="s">
        <v>7327</v>
      </c>
      <c r="BG200" s="84"/>
    </row>
    <row r="201" spans="1:59" x14ac:dyDescent="0.25">
      <c r="A201" s="79" t="s">
        <v>5049</v>
      </c>
      <c r="B201" s="2" t="s">
        <v>5051</v>
      </c>
      <c r="C201" s="3" t="s">
        <v>2581</v>
      </c>
      <c r="D201" s="3" t="s">
        <v>5050</v>
      </c>
      <c r="E201" s="3" t="s">
        <v>1025</v>
      </c>
      <c r="F201" s="4" t="s">
        <v>3755</v>
      </c>
      <c r="G201" s="3" t="s">
        <v>1004</v>
      </c>
      <c r="H201" s="41" t="s">
        <v>5864</v>
      </c>
      <c r="I201" s="113">
        <v>479</v>
      </c>
      <c r="J201" s="113">
        <v>445</v>
      </c>
      <c r="K201" s="113">
        <v>103</v>
      </c>
      <c r="L201" s="113">
        <v>26</v>
      </c>
      <c r="M201" s="113">
        <v>51</v>
      </c>
      <c r="N201" s="113">
        <v>58</v>
      </c>
      <c r="O201" s="113">
        <v>27</v>
      </c>
      <c r="P201" s="113">
        <v>140</v>
      </c>
      <c r="Q201" s="113">
        <v>3</v>
      </c>
      <c r="R201" s="6">
        <v>0.23146067415730337</v>
      </c>
      <c r="S201" s="14">
        <v>53.069719042663891</v>
      </c>
      <c r="T201" s="14">
        <v>67.708333333333329</v>
      </c>
      <c r="U201" s="14">
        <v>58</v>
      </c>
      <c r="V201" s="14">
        <v>7.9575596816976129</v>
      </c>
      <c r="W201" s="84">
        <v>-22.898769627741991</v>
      </c>
      <c r="X201" s="14">
        <v>163.83684242995284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163.83684242995284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13" t="s">
        <v>7128</v>
      </c>
      <c r="AK201" s="113" t="s">
        <v>7128</v>
      </c>
      <c r="AL201" s="113" t="s">
        <v>7128</v>
      </c>
      <c r="AM201" s="113" t="s">
        <v>7128</v>
      </c>
      <c r="AN201" s="113" t="s">
        <v>7128</v>
      </c>
      <c r="AO201" s="113">
        <v>73</v>
      </c>
      <c r="AP201" s="113" t="s">
        <v>7128</v>
      </c>
      <c r="AQ201" s="113" t="s">
        <v>7128</v>
      </c>
      <c r="AR201" s="113" t="s">
        <v>7128</v>
      </c>
      <c r="AS201" s="113" t="s">
        <v>7128</v>
      </c>
      <c r="AT201" s="113" t="s">
        <v>7128</v>
      </c>
      <c r="AU201" s="149" t="s">
        <v>7128</v>
      </c>
      <c r="AV201" s="14">
        <v>157.41716867537716</v>
      </c>
      <c r="AW201" s="14">
        <v>6.4196737545756832</v>
      </c>
      <c r="AX201" s="17">
        <v>200</v>
      </c>
      <c r="AY201" s="15">
        <v>6.4196737545756832</v>
      </c>
      <c r="AZ201" s="15">
        <v>1.4102366887435949</v>
      </c>
      <c r="BA201" s="15">
        <v>5.0094370658320884</v>
      </c>
      <c r="BB201" s="63">
        <v>1.7045906465825555</v>
      </c>
      <c r="BC201" s="26"/>
      <c r="BD201" s="15">
        <v>6.4196737545756832</v>
      </c>
      <c r="BE201" s="26">
        <v>1.8875590028333147</v>
      </c>
      <c r="BF201" s="26" t="s">
        <v>7328</v>
      </c>
      <c r="BG201" s="84"/>
    </row>
    <row r="202" spans="1:59" x14ac:dyDescent="0.25">
      <c r="A202" s="110" t="s">
        <v>1668</v>
      </c>
      <c r="B202" s="2" t="s">
        <v>3035</v>
      </c>
      <c r="C202" s="3" t="s">
        <v>2562</v>
      </c>
      <c r="D202" s="3" t="s">
        <v>196</v>
      </c>
      <c r="E202" s="3" t="s">
        <v>1067</v>
      </c>
      <c r="F202" s="4" t="s">
        <v>2510</v>
      </c>
      <c r="G202" s="3" t="s">
        <v>1035</v>
      </c>
      <c r="H202" s="41" t="s">
        <v>4700</v>
      </c>
      <c r="I202" s="124">
        <v>471</v>
      </c>
      <c r="J202" s="124">
        <v>429</v>
      </c>
      <c r="K202" s="124">
        <v>95</v>
      </c>
      <c r="L202" s="124">
        <v>14</v>
      </c>
      <c r="M202" s="124">
        <v>43</v>
      </c>
      <c r="N202" s="124">
        <v>38</v>
      </c>
      <c r="O202" s="124">
        <v>15</v>
      </c>
      <c r="P202" s="124">
        <v>119</v>
      </c>
      <c r="Q202" s="124">
        <v>0</v>
      </c>
      <c r="R202" s="85">
        <v>0.22144522144522144</v>
      </c>
      <c r="S202" s="84">
        <v>44.745057232049952</v>
      </c>
      <c r="T202" s="84">
        <v>36.458333333333336</v>
      </c>
      <c r="U202" s="84">
        <v>38</v>
      </c>
      <c r="V202" s="84">
        <v>0</v>
      </c>
      <c r="W202" s="84">
        <v>-28.829595988267965</v>
      </c>
      <c r="X202" s="103">
        <v>90.373794577115319</v>
      </c>
      <c r="Y202" s="103">
        <v>90.373794577115319</v>
      </c>
      <c r="Z202" s="103">
        <v>0</v>
      </c>
      <c r="AA202" s="103">
        <v>0</v>
      </c>
      <c r="AB202" s="103">
        <v>0</v>
      </c>
      <c r="AC202" s="103">
        <v>0</v>
      </c>
      <c r="AD202" s="103">
        <v>0</v>
      </c>
      <c r="AE202" s="103">
        <v>0</v>
      </c>
      <c r="AF202" s="103">
        <v>0</v>
      </c>
      <c r="AG202" s="103">
        <v>0</v>
      </c>
      <c r="AH202" s="103">
        <v>0</v>
      </c>
      <c r="AI202" s="103">
        <v>0</v>
      </c>
      <c r="AJ202" s="124">
        <v>29</v>
      </c>
      <c r="AK202" s="113" t="s">
        <v>7128</v>
      </c>
      <c r="AL202" s="113" t="s">
        <v>7128</v>
      </c>
      <c r="AM202" s="113" t="s">
        <v>7128</v>
      </c>
      <c r="AN202" s="113" t="s">
        <v>7128</v>
      </c>
      <c r="AO202" s="113" t="s">
        <v>7128</v>
      </c>
      <c r="AP202" s="113" t="s">
        <v>7128</v>
      </c>
      <c r="AQ202" s="113" t="s">
        <v>7128</v>
      </c>
      <c r="AR202" s="113" t="s">
        <v>7128</v>
      </c>
      <c r="AS202" s="113" t="s">
        <v>7128</v>
      </c>
      <c r="AT202" s="113" t="s">
        <v>7128</v>
      </c>
      <c r="AU202" s="149" t="s">
        <v>7128</v>
      </c>
      <c r="AV202" s="84">
        <v>84.000840393280313</v>
      </c>
      <c r="AW202" s="84">
        <v>6.3729541838350059</v>
      </c>
      <c r="AX202" s="125">
        <v>201</v>
      </c>
      <c r="AY202" s="84">
        <v>6.3729541838350059</v>
      </c>
      <c r="AZ202" s="84">
        <v>1.4102366887435949</v>
      </c>
      <c r="BA202" s="84">
        <v>4.962717495091411</v>
      </c>
      <c r="BB202" s="104">
        <v>1.698019414700882</v>
      </c>
      <c r="BC202" s="84"/>
      <c r="BD202" s="84">
        <v>6.3729541838350059</v>
      </c>
      <c r="BE202" s="84">
        <v>1.8810997375801795</v>
      </c>
      <c r="BF202" s="84" t="s">
        <v>7329</v>
      </c>
      <c r="BG202" s="84"/>
    </row>
    <row r="203" spans="1:59" ht="15" customHeight="1" x14ac:dyDescent="0.25">
      <c r="A203" s="110" t="s">
        <v>1275</v>
      </c>
      <c r="B203" s="2" t="s">
        <v>2739</v>
      </c>
      <c r="C203" s="3" t="s">
        <v>2647</v>
      </c>
      <c r="D203" s="3" t="s">
        <v>501</v>
      </c>
      <c r="E203" s="3" t="s">
        <v>1053</v>
      </c>
      <c r="F203" s="4" t="s">
        <v>2510</v>
      </c>
      <c r="G203" s="3" t="s">
        <v>1015</v>
      </c>
      <c r="H203" s="41" t="s">
        <v>4572</v>
      </c>
      <c r="I203" s="126">
        <v>524</v>
      </c>
      <c r="J203" s="126">
        <v>456</v>
      </c>
      <c r="K203" s="126">
        <v>98</v>
      </c>
      <c r="L203" s="126">
        <v>26</v>
      </c>
      <c r="M203" s="126">
        <v>65</v>
      </c>
      <c r="N203" s="126">
        <v>61</v>
      </c>
      <c r="O203" s="126">
        <v>61</v>
      </c>
      <c r="P203" s="126">
        <v>195</v>
      </c>
      <c r="Q203" s="126">
        <v>1</v>
      </c>
      <c r="R203" s="106">
        <v>0.21491228070175439</v>
      </c>
      <c r="S203" s="107">
        <v>67.63787721123829</v>
      </c>
      <c r="T203" s="107">
        <v>67.708333333333329</v>
      </c>
      <c r="U203" s="107">
        <v>61</v>
      </c>
      <c r="V203" s="107">
        <v>2.6525198938992043</v>
      </c>
      <c r="W203" s="107">
        <v>-35.331542485508535</v>
      </c>
      <c r="X203" s="14">
        <v>163.66718795296231</v>
      </c>
      <c r="Y203" s="14">
        <v>0</v>
      </c>
      <c r="Z203" s="14">
        <v>163.66718795296231</v>
      </c>
      <c r="AA203" s="14">
        <v>0</v>
      </c>
      <c r="AB203" s="14">
        <v>0</v>
      </c>
      <c r="AC203" s="14">
        <v>0</v>
      </c>
      <c r="AD203" s="14">
        <v>0</v>
      </c>
      <c r="AE203" s="14">
        <v>163.66718795296231</v>
      </c>
      <c r="AF203" s="14">
        <v>0</v>
      </c>
      <c r="AG203" s="14">
        <v>163.66718795296231</v>
      </c>
      <c r="AH203" s="14">
        <v>163.66718795296231</v>
      </c>
      <c r="AI203" s="14">
        <v>0</v>
      </c>
      <c r="AJ203" s="113" t="s">
        <v>7128</v>
      </c>
      <c r="AK203" s="113">
        <v>23</v>
      </c>
      <c r="AL203" s="113" t="s">
        <v>7128</v>
      </c>
      <c r="AM203" s="113" t="s">
        <v>7128</v>
      </c>
      <c r="AN203" s="113" t="s">
        <v>7128</v>
      </c>
      <c r="AO203" s="113" t="s">
        <v>7128</v>
      </c>
      <c r="AP203" s="113">
        <v>19</v>
      </c>
      <c r="AQ203" s="113" t="s">
        <v>7128</v>
      </c>
      <c r="AR203" s="113">
        <v>4</v>
      </c>
      <c r="AS203" s="113">
        <v>6</v>
      </c>
      <c r="AT203" s="113" t="s">
        <v>7128</v>
      </c>
      <c r="AU203" s="149" t="s">
        <v>7128</v>
      </c>
      <c r="AV203" s="107">
        <v>157.52538612333203</v>
      </c>
      <c r="AW203" s="107">
        <v>6.1418018296302819</v>
      </c>
      <c r="AX203" s="127">
        <v>202</v>
      </c>
      <c r="AY203" s="107">
        <v>6.1418018296302819</v>
      </c>
      <c r="AZ203" s="107">
        <v>1.4102366887435949</v>
      </c>
      <c r="BA203" s="107">
        <v>4.731565140886687</v>
      </c>
      <c r="BB203" s="109">
        <v>1.6655072213011364</v>
      </c>
      <c r="BC203" s="107"/>
      <c r="BD203" s="107">
        <v>6.1418018296302819</v>
      </c>
      <c r="BE203" s="107">
        <v>1.8491415165172651</v>
      </c>
      <c r="BF203" s="107" t="s">
        <v>7330</v>
      </c>
      <c r="BG203" s="107"/>
    </row>
    <row r="204" spans="1:59" ht="15" customHeight="1" x14ac:dyDescent="0.25">
      <c r="A204" s="79" t="s">
        <v>6177</v>
      </c>
      <c r="B204" s="2" t="s">
        <v>3079</v>
      </c>
      <c r="C204" s="3" t="s">
        <v>3024</v>
      </c>
      <c r="D204" s="3" t="s">
        <v>5716</v>
      </c>
      <c r="E204" s="3" t="s">
        <v>1017</v>
      </c>
      <c r="F204" s="4" t="s">
        <v>3755</v>
      </c>
      <c r="G204" s="3" t="s">
        <v>1015</v>
      </c>
      <c r="H204" s="41" t="s">
        <v>5717</v>
      </c>
      <c r="I204" s="113">
        <v>533</v>
      </c>
      <c r="J204" s="113">
        <v>495</v>
      </c>
      <c r="K204" s="113">
        <v>119</v>
      </c>
      <c r="L204" s="113">
        <v>22</v>
      </c>
      <c r="M204" s="113">
        <v>51</v>
      </c>
      <c r="N204" s="113">
        <v>69</v>
      </c>
      <c r="O204" s="113">
        <v>33</v>
      </c>
      <c r="P204" s="113">
        <v>129</v>
      </c>
      <c r="Q204" s="113">
        <v>1</v>
      </c>
      <c r="R204" s="6">
        <v>0.2404040404040404</v>
      </c>
      <c r="S204" s="14">
        <v>53.069719042663891</v>
      </c>
      <c r="T204" s="14">
        <v>57.291666666666664</v>
      </c>
      <c r="U204" s="14">
        <v>69</v>
      </c>
      <c r="V204" s="14">
        <v>2.6525198938992043</v>
      </c>
      <c r="W204" s="84">
        <v>-18.597675290588704</v>
      </c>
      <c r="X204" s="14">
        <v>163.41623031264106</v>
      </c>
      <c r="Y204" s="14">
        <v>0</v>
      </c>
      <c r="Z204" s="14">
        <v>163.41623031264106</v>
      </c>
      <c r="AA204" s="14">
        <v>0</v>
      </c>
      <c r="AB204" s="14">
        <v>0</v>
      </c>
      <c r="AC204" s="14">
        <v>0</v>
      </c>
      <c r="AD204" s="14">
        <v>0</v>
      </c>
      <c r="AE204" s="14">
        <v>163.41623031264106</v>
      </c>
      <c r="AF204" s="14">
        <v>0</v>
      </c>
      <c r="AG204" s="14">
        <v>163.41623031264106</v>
      </c>
      <c r="AH204" s="14">
        <v>163.41623031264106</v>
      </c>
      <c r="AI204" s="14">
        <v>0</v>
      </c>
      <c r="AJ204" s="113" t="s">
        <v>7128</v>
      </c>
      <c r="AK204" s="113">
        <v>24</v>
      </c>
      <c r="AL204" s="113" t="s">
        <v>7128</v>
      </c>
      <c r="AM204" s="113" t="s">
        <v>7128</v>
      </c>
      <c r="AN204" s="113" t="s">
        <v>7128</v>
      </c>
      <c r="AO204" s="113" t="s">
        <v>7128</v>
      </c>
      <c r="AP204" s="113">
        <v>20</v>
      </c>
      <c r="AQ204" s="113" t="s">
        <v>7128</v>
      </c>
      <c r="AR204" s="113">
        <v>5</v>
      </c>
      <c r="AS204" s="113">
        <v>7</v>
      </c>
      <c r="AT204" s="113" t="s">
        <v>7128</v>
      </c>
      <c r="AU204" s="149" t="s">
        <v>7128</v>
      </c>
      <c r="AV204" s="14">
        <v>157.52538612333203</v>
      </c>
      <c r="AW204" s="14">
        <v>5.8908441893090355</v>
      </c>
      <c r="AX204" s="17">
        <v>203</v>
      </c>
      <c r="AY204" s="15">
        <v>5.8908441893090355</v>
      </c>
      <c r="AZ204" s="15">
        <v>1.4102366887435949</v>
      </c>
      <c r="BA204" s="15">
        <v>4.4806075005654407</v>
      </c>
      <c r="BB204" s="63">
        <v>1.6302093617342734</v>
      </c>
      <c r="BC204" s="26"/>
      <c r="BD204" s="15">
        <v>5.8908441893090355</v>
      </c>
      <c r="BE204" s="26">
        <v>1.8144450940023098</v>
      </c>
      <c r="BF204" s="26" t="s">
        <v>7331</v>
      </c>
      <c r="BG204" s="84"/>
    </row>
    <row r="205" spans="1:59" ht="15" customHeight="1" x14ac:dyDescent="0.25">
      <c r="A205" s="110" t="s">
        <v>1580</v>
      </c>
      <c r="B205" s="2" t="s">
        <v>2742</v>
      </c>
      <c r="C205" s="3" t="s">
        <v>2743</v>
      </c>
      <c r="D205" s="3" t="s">
        <v>416</v>
      </c>
      <c r="E205" s="3" t="s">
        <v>1017</v>
      </c>
      <c r="F205" s="4" t="s">
        <v>3755</v>
      </c>
      <c r="G205" s="3" t="s">
        <v>657</v>
      </c>
      <c r="H205" s="41" t="s">
        <v>4942</v>
      </c>
      <c r="I205" s="126">
        <v>334</v>
      </c>
      <c r="J205" s="126">
        <v>305</v>
      </c>
      <c r="K205" s="126">
        <v>96</v>
      </c>
      <c r="L205" s="126">
        <v>9</v>
      </c>
      <c r="M205" s="126">
        <v>40</v>
      </c>
      <c r="N205" s="126">
        <v>41</v>
      </c>
      <c r="O205" s="126">
        <v>22</v>
      </c>
      <c r="P205" s="126">
        <v>68</v>
      </c>
      <c r="Q205" s="126">
        <v>12</v>
      </c>
      <c r="R205" s="106">
        <v>0.31475409836065577</v>
      </c>
      <c r="S205" s="107">
        <v>41.623309053069718</v>
      </c>
      <c r="T205" s="107">
        <v>23.4375</v>
      </c>
      <c r="U205" s="107">
        <v>41</v>
      </c>
      <c r="V205" s="107">
        <v>31.830238726790451</v>
      </c>
      <c r="W205" s="107">
        <v>25.403704773828569</v>
      </c>
      <c r="X205" s="108">
        <v>163.29475255368874</v>
      </c>
      <c r="Y205" s="108">
        <v>0</v>
      </c>
      <c r="Z205" s="108">
        <v>0</v>
      </c>
      <c r="AA205" s="108">
        <v>163.29475255368874</v>
      </c>
      <c r="AB205" s="108">
        <v>0</v>
      </c>
      <c r="AC205" s="108">
        <v>0</v>
      </c>
      <c r="AD205" s="108">
        <v>0</v>
      </c>
      <c r="AE205" s="108">
        <v>0</v>
      </c>
      <c r="AF205" s="108">
        <v>163.29475255368874</v>
      </c>
      <c r="AG205" s="108">
        <v>163.29475255368874</v>
      </c>
      <c r="AH205" s="108">
        <v>163.29475255368874</v>
      </c>
      <c r="AI205" s="108">
        <v>0</v>
      </c>
      <c r="AJ205" s="126" t="s">
        <v>7128</v>
      </c>
      <c r="AK205" s="113" t="s">
        <v>7128</v>
      </c>
      <c r="AL205" s="113">
        <v>22</v>
      </c>
      <c r="AM205" s="113" t="s">
        <v>7128</v>
      </c>
      <c r="AN205" s="113" t="s">
        <v>7128</v>
      </c>
      <c r="AO205" s="113" t="s">
        <v>7128</v>
      </c>
      <c r="AP205" s="113" t="s">
        <v>7128</v>
      </c>
      <c r="AQ205" s="113">
        <v>16</v>
      </c>
      <c r="AR205" s="113">
        <v>6</v>
      </c>
      <c r="AS205" s="113">
        <v>8</v>
      </c>
      <c r="AT205" s="113" t="s">
        <v>7128</v>
      </c>
      <c r="AU205" s="149" t="s">
        <v>7128</v>
      </c>
      <c r="AV205" s="107">
        <v>157.46821407201281</v>
      </c>
      <c r="AW205" s="107">
        <v>5.8265384816759251</v>
      </c>
      <c r="AX205" s="127">
        <v>204</v>
      </c>
      <c r="AY205" s="107">
        <v>5.8265384816759251</v>
      </c>
      <c r="AZ205" s="107">
        <v>1.4102366887435949</v>
      </c>
      <c r="BA205" s="107">
        <v>4.4163017929323303</v>
      </c>
      <c r="BB205" s="109">
        <v>1.621164592925977</v>
      </c>
      <c r="BC205" s="107"/>
      <c r="BD205" s="107">
        <v>5.8265384816759251</v>
      </c>
      <c r="BE205" s="107">
        <v>1.8055544381955948</v>
      </c>
      <c r="BF205" s="107" t="s">
        <v>7332</v>
      </c>
      <c r="BG205" s="107"/>
    </row>
    <row r="206" spans="1:59" ht="15" customHeight="1" x14ac:dyDescent="0.25">
      <c r="A206" s="110" t="s">
        <v>1319</v>
      </c>
      <c r="B206" s="2" t="s">
        <v>2624</v>
      </c>
      <c r="C206" s="3" t="s">
        <v>2625</v>
      </c>
      <c r="D206" s="3" t="s">
        <v>518</v>
      </c>
      <c r="E206" s="3" t="s">
        <v>1090</v>
      </c>
      <c r="F206" s="4" t="s">
        <v>3755</v>
      </c>
      <c r="G206" s="3" t="s">
        <v>1015</v>
      </c>
      <c r="H206" s="41" t="s">
        <v>3799</v>
      </c>
      <c r="I206" s="113">
        <v>491</v>
      </c>
      <c r="J206" s="113">
        <v>423</v>
      </c>
      <c r="K206" s="113">
        <v>92</v>
      </c>
      <c r="L206" s="113">
        <v>30</v>
      </c>
      <c r="M206" s="113">
        <v>50</v>
      </c>
      <c r="N206" s="113">
        <v>64</v>
      </c>
      <c r="O206" s="113">
        <v>60</v>
      </c>
      <c r="P206" s="113">
        <v>135</v>
      </c>
      <c r="Q206" s="113">
        <v>0</v>
      </c>
      <c r="R206" s="85">
        <v>0.21749408983451538</v>
      </c>
      <c r="S206" s="84">
        <v>52.029136316337151</v>
      </c>
      <c r="T206" s="84">
        <v>78.125</v>
      </c>
      <c r="U206" s="84">
        <v>64</v>
      </c>
      <c r="V206" s="84">
        <v>0</v>
      </c>
      <c r="W206" s="84">
        <v>-31.060606060606059</v>
      </c>
      <c r="X206" s="103">
        <v>163.09353025573108</v>
      </c>
      <c r="Y206" s="103">
        <v>0</v>
      </c>
      <c r="Z206" s="103">
        <v>163.09353025573108</v>
      </c>
      <c r="AA206" s="103">
        <v>0</v>
      </c>
      <c r="AB206" s="103">
        <v>0</v>
      </c>
      <c r="AC206" s="103">
        <v>0</v>
      </c>
      <c r="AD206" s="103">
        <v>0</v>
      </c>
      <c r="AE206" s="103">
        <v>163.09353025573108</v>
      </c>
      <c r="AF206" s="103">
        <v>0</v>
      </c>
      <c r="AG206" s="103">
        <v>163.09353025573108</v>
      </c>
      <c r="AH206" s="103">
        <v>163.09353025573108</v>
      </c>
      <c r="AI206" s="103">
        <v>0</v>
      </c>
      <c r="AJ206" s="124" t="s">
        <v>7128</v>
      </c>
      <c r="AK206" s="113">
        <v>25</v>
      </c>
      <c r="AL206" s="113" t="s">
        <v>7128</v>
      </c>
      <c r="AM206" s="113" t="s">
        <v>7128</v>
      </c>
      <c r="AN206" s="113" t="s">
        <v>7128</v>
      </c>
      <c r="AO206" s="113" t="s">
        <v>7128</v>
      </c>
      <c r="AP206" s="113">
        <v>22</v>
      </c>
      <c r="AQ206" s="113" t="s">
        <v>7128</v>
      </c>
      <c r="AR206" s="113">
        <v>8</v>
      </c>
      <c r="AS206" s="113">
        <v>10</v>
      </c>
      <c r="AT206" s="113" t="s">
        <v>7128</v>
      </c>
      <c r="AU206" s="149" t="s">
        <v>7128</v>
      </c>
      <c r="AV206" s="84">
        <v>157.52538612333203</v>
      </c>
      <c r="AW206" s="14">
        <v>5.5681441323990555</v>
      </c>
      <c r="AX206" s="17">
        <v>205</v>
      </c>
      <c r="AY206" s="84">
        <v>5.5681441323990555</v>
      </c>
      <c r="AZ206" s="84">
        <v>1.4102366887435949</v>
      </c>
      <c r="BA206" s="84">
        <v>4.1579074436554606</v>
      </c>
      <c r="BB206" s="104">
        <v>1.5848207404655754</v>
      </c>
      <c r="BC206" s="84"/>
      <c r="BD206" s="84">
        <v>5.5681441323990555</v>
      </c>
      <c r="BE206" s="84">
        <v>1.7698298453658614</v>
      </c>
      <c r="BF206" s="84" t="s">
        <v>7333</v>
      </c>
      <c r="BG206" s="84"/>
    </row>
    <row r="207" spans="1:59" ht="15" customHeight="1" x14ac:dyDescent="0.25">
      <c r="A207" s="79" t="s">
        <v>6152</v>
      </c>
      <c r="B207" s="2" t="s">
        <v>2686</v>
      </c>
      <c r="C207" s="3" t="s">
        <v>2535</v>
      </c>
      <c r="D207" s="3" t="s">
        <v>5267</v>
      </c>
      <c r="E207" s="3" t="s">
        <v>1014</v>
      </c>
      <c r="F207" s="4" t="s">
        <v>3755</v>
      </c>
      <c r="G207" s="3" t="s">
        <v>1004</v>
      </c>
      <c r="H207" s="41" t="s">
        <v>5854</v>
      </c>
      <c r="I207" s="113">
        <v>307</v>
      </c>
      <c r="J207" s="113">
        <v>272</v>
      </c>
      <c r="K207" s="113">
        <v>84</v>
      </c>
      <c r="L207" s="113">
        <v>14</v>
      </c>
      <c r="M207" s="113">
        <v>47</v>
      </c>
      <c r="N207" s="113">
        <v>46</v>
      </c>
      <c r="O207" s="113">
        <v>32</v>
      </c>
      <c r="P207" s="113">
        <v>60</v>
      </c>
      <c r="Q207" s="113">
        <v>4</v>
      </c>
      <c r="R207" s="6">
        <v>0.30882352941176472</v>
      </c>
      <c r="S207" s="14">
        <v>48.907388137356925</v>
      </c>
      <c r="T207" s="14">
        <v>36.458333333333336</v>
      </c>
      <c r="U207" s="14">
        <v>46</v>
      </c>
      <c r="V207" s="14">
        <v>10.610079575596817</v>
      </c>
      <c r="W207" s="84">
        <v>20.381929323720627</v>
      </c>
      <c r="X207" s="14">
        <v>162.35773037000769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162.35773037000769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13" t="s">
        <v>7128</v>
      </c>
      <c r="AK207" s="113" t="s">
        <v>7128</v>
      </c>
      <c r="AL207" s="113" t="s">
        <v>7128</v>
      </c>
      <c r="AM207" s="113" t="s">
        <v>7128</v>
      </c>
      <c r="AN207" s="113" t="s">
        <v>7128</v>
      </c>
      <c r="AO207" s="113">
        <v>74</v>
      </c>
      <c r="AP207" s="113" t="s">
        <v>7128</v>
      </c>
      <c r="AQ207" s="113" t="s">
        <v>7128</v>
      </c>
      <c r="AR207" s="113" t="s">
        <v>7128</v>
      </c>
      <c r="AS207" s="113" t="s">
        <v>7128</v>
      </c>
      <c r="AT207" s="113" t="s">
        <v>7128</v>
      </c>
      <c r="AU207" s="149" t="s">
        <v>7128</v>
      </c>
      <c r="AV207" s="14">
        <v>157.41716867537716</v>
      </c>
      <c r="AW207" s="14">
        <v>4.9405616946305315</v>
      </c>
      <c r="AX207" s="17">
        <v>206</v>
      </c>
      <c r="AY207" s="15">
        <v>4.9405616946305315</v>
      </c>
      <c r="AZ207" s="15">
        <v>1.4102366887435949</v>
      </c>
      <c r="BA207" s="15">
        <v>3.5303250058869367</v>
      </c>
      <c r="BB207" s="63">
        <v>1.4965496014533257</v>
      </c>
      <c r="BC207" s="26"/>
      <c r="BD207" s="15">
        <v>4.9405616946305315</v>
      </c>
      <c r="BE207" s="26">
        <v>1.6830627503457269</v>
      </c>
      <c r="BF207" s="26" t="s">
        <v>7334</v>
      </c>
      <c r="BG207" s="84"/>
    </row>
    <row r="208" spans="1:59" x14ac:dyDescent="0.25">
      <c r="A208" s="79" t="s">
        <v>4074</v>
      </c>
      <c r="B208" s="2" t="s">
        <v>4076</v>
      </c>
      <c r="C208" s="3" t="s">
        <v>3156</v>
      </c>
      <c r="D208" s="3" t="s">
        <v>4075</v>
      </c>
      <c r="E208" s="3" t="s">
        <v>1017</v>
      </c>
      <c r="F208" s="4" t="s">
        <v>3755</v>
      </c>
      <c r="G208" s="3" t="s">
        <v>1035</v>
      </c>
      <c r="H208" s="41" t="s">
        <v>4077</v>
      </c>
      <c r="I208" s="113">
        <v>331</v>
      </c>
      <c r="J208" s="113">
        <v>295</v>
      </c>
      <c r="K208" s="113">
        <v>64</v>
      </c>
      <c r="L208" s="113">
        <v>14</v>
      </c>
      <c r="M208" s="113">
        <v>35</v>
      </c>
      <c r="N208" s="113">
        <v>34</v>
      </c>
      <c r="O208" s="113">
        <v>34</v>
      </c>
      <c r="P208" s="113">
        <v>114</v>
      </c>
      <c r="Q208" s="113">
        <v>1</v>
      </c>
      <c r="R208" s="5">
        <v>0.21694915254237288</v>
      </c>
      <c r="S208" s="26">
        <v>36.420395421436005</v>
      </c>
      <c r="T208" s="26">
        <v>36.458333333333336</v>
      </c>
      <c r="U208" s="26">
        <v>34</v>
      </c>
      <c r="V208" s="26">
        <v>2.6525198938992043</v>
      </c>
      <c r="W208" s="84">
        <v>-21.707818930041501</v>
      </c>
      <c r="X208" s="14">
        <v>87.823429718627054</v>
      </c>
      <c r="Y208" s="14">
        <v>87.823429718627054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13">
        <v>30</v>
      </c>
      <c r="AK208" s="113" t="s">
        <v>7128</v>
      </c>
      <c r="AL208" s="113" t="s">
        <v>7128</v>
      </c>
      <c r="AM208" s="113" t="s">
        <v>7128</v>
      </c>
      <c r="AN208" s="113" t="s">
        <v>7128</v>
      </c>
      <c r="AO208" s="113" t="s">
        <v>7128</v>
      </c>
      <c r="AP208" s="113" t="s">
        <v>7128</v>
      </c>
      <c r="AQ208" s="113" t="s">
        <v>7128</v>
      </c>
      <c r="AR208" s="113" t="s">
        <v>7128</v>
      </c>
      <c r="AS208" s="113" t="s">
        <v>7128</v>
      </c>
      <c r="AT208" s="113" t="s">
        <v>7128</v>
      </c>
      <c r="AU208" s="149" t="s">
        <v>7128</v>
      </c>
      <c r="AV208" s="13">
        <v>84.000840393280313</v>
      </c>
      <c r="AW208" s="14">
        <v>3.8225893253467405</v>
      </c>
      <c r="AX208" s="17">
        <v>207</v>
      </c>
      <c r="AY208" s="26">
        <v>3.8225893253467405</v>
      </c>
      <c r="AZ208" s="26">
        <v>1.4102366887435949</v>
      </c>
      <c r="BA208" s="26">
        <v>2.4123526366031456</v>
      </c>
      <c r="BB208" s="60">
        <v>1.3393038143153142</v>
      </c>
      <c r="BC208" s="26"/>
      <c r="BD208" s="26">
        <v>3.8225893253467405</v>
      </c>
      <c r="BE208" s="26">
        <v>1.5284962600206584</v>
      </c>
      <c r="BF208" s="26" t="s">
        <v>7335</v>
      </c>
      <c r="BG208" s="84"/>
    </row>
    <row r="209" spans="1:59" x14ac:dyDescent="0.25">
      <c r="A209" s="110" t="s">
        <v>1678</v>
      </c>
      <c r="B209" s="2" t="s">
        <v>2632</v>
      </c>
      <c r="C209" s="3" t="s">
        <v>2633</v>
      </c>
      <c r="D209" s="3" t="s">
        <v>468</v>
      </c>
      <c r="E209" s="3" t="s">
        <v>1030</v>
      </c>
      <c r="F209" s="4" t="s">
        <v>3755</v>
      </c>
      <c r="G209" s="3" t="s">
        <v>1004</v>
      </c>
      <c r="H209" s="41" t="s">
        <v>4640</v>
      </c>
      <c r="I209" s="124">
        <v>339</v>
      </c>
      <c r="J209" s="124">
        <v>309</v>
      </c>
      <c r="K209" s="124">
        <v>85</v>
      </c>
      <c r="L209" s="124">
        <v>7</v>
      </c>
      <c r="M209" s="124">
        <v>48</v>
      </c>
      <c r="N209" s="124">
        <v>31</v>
      </c>
      <c r="O209" s="124">
        <v>20</v>
      </c>
      <c r="P209" s="124">
        <v>63</v>
      </c>
      <c r="Q209" s="124">
        <v>21</v>
      </c>
      <c r="R209" s="85">
        <v>0.27508090614886732</v>
      </c>
      <c r="S209" s="84">
        <v>49.947970863683665</v>
      </c>
      <c r="T209" s="84">
        <v>18.229166666666668</v>
      </c>
      <c r="U209" s="84">
        <v>31</v>
      </c>
      <c r="V209" s="84">
        <v>55.702917771883286</v>
      </c>
      <c r="W209" s="84">
        <v>6.0288125260691636</v>
      </c>
      <c r="X209" s="103">
        <v>160.90886782830279</v>
      </c>
      <c r="Y209" s="103">
        <v>0</v>
      </c>
      <c r="Z209" s="103">
        <v>0</v>
      </c>
      <c r="AA209" s="103">
        <v>0</v>
      </c>
      <c r="AB209" s="103">
        <v>0</v>
      </c>
      <c r="AC209" s="103">
        <v>0</v>
      </c>
      <c r="AD209" s="103">
        <v>160.90886782830279</v>
      </c>
      <c r="AE209" s="103">
        <v>0</v>
      </c>
      <c r="AF209" s="103">
        <v>0</v>
      </c>
      <c r="AG209" s="103">
        <v>0</v>
      </c>
      <c r="AH209" s="103">
        <v>0</v>
      </c>
      <c r="AI209" s="103">
        <v>0</v>
      </c>
      <c r="AJ209" s="124" t="s">
        <v>7128</v>
      </c>
      <c r="AK209" s="113" t="s">
        <v>7128</v>
      </c>
      <c r="AL209" s="113" t="s">
        <v>7128</v>
      </c>
      <c r="AM209" s="113" t="s">
        <v>7128</v>
      </c>
      <c r="AN209" s="113" t="s">
        <v>7128</v>
      </c>
      <c r="AO209" s="113">
        <v>75</v>
      </c>
      <c r="AP209" s="113" t="s">
        <v>7128</v>
      </c>
      <c r="AQ209" s="113" t="s">
        <v>7128</v>
      </c>
      <c r="AR209" s="113" t="s">
        <v>7128</v>
      </c>
      <c r="AS209" s="113" t="s">
        <v>7128</v>
      </c>
      <c r="AT209" s="113" t="s">
        <v>7128</v>
      </c>
      <c r="AU209" s="149" t="s">
        <v>7128</v>
      </c>
      <c r="AV209" s="84">
        <v>157.41716867537716</v>
      </c>
      <c r="AW209" s="84">
        <v>3.4916991529256336</v>
      </c>
      <c r="AX209" s="125">
        <v>208</v>
      </c>
      <c r="AY209" s="84">
        <v>3.4916991529256336</v>
      </c>
      <c r="AZ209" s="84">
        <v>1.4102366887435949</v>
      </c>
      <c r="BA209" s="84">
        <v>2.0814624641820387</v>
      </c>
      <c r="BB209" s="104">
        <v>1.2927632315172597</v>
      </c>
      <c r="BC209" s="84"/>
      <c r="BD209" s="84">
        <v>3.4916991529256336</v>
      </c>
      <c r="BE209" s="84">
        <v>1.4827486780236612</v>
      </c>
      <c r="BF209" s="84" t="s">
        <v>7336</v>
      </c>
      <c r="BG209" s="84"/>
    </row>
    <row r="210" spans="1:59" x14ac:dyDescent="0.25">
      <c r="A210" s="79" t="s">
        <v>1837</v>
      </c>
      <c r="B210" s="2" t="s">
        <v>2580</v>
      </c>
      <c r="C210" s="3" t="s">
        <v>2581</v>
      </c>
      <c r="D210" s="3" t="s">
        <v>460</v>
      </c>
      <c r="E210" s="3" t="s">
        <v>1006</v>
      </c>
      <c r="F210" s="4" t="s">
        <v>3755</v>
      </c>
      <c r="G210" s="3" t="s">
        <v>1004</v>
      </c>
      <c r="H210" s="41" t="s">
        <v>4885</v>
      </c>
      <c r="I210" s="113">
        <v>539</v>
      </c>
      <c r="J210" s="113">
        <v>493</v>
      </c>
      <c r="K210" s="113">
        <v>128</v>
      </c>
      <c r="L210" s="113">
        <v>13</v>
      </c>
      <c r="M210" s="113">
        <v>55</v>
      </c>
      <c r="N210" s="113">
        <v>67</v>
      </c>
      <c r="O210" s="113">
        <v>40</v>
      </c>
      <c r="P210" s="113">
        <v>102</v>
      </c>
      <c r="Q210" s="113">
        <v>2</v>
      </c>
      <c r="R210" s="5">
        <v>0.25963488843813387</v>
      </c>
      <c r="S210" s="26">
        <v>57.232049947970864</v>
      </c>
      <c r="T210" s="26">
        <v>33.854166666666664</v>
      </c>
      <c r="U210" s="26">
        <v>67</v>
      </c>
      <c r="V210" s="26">
        <v>5.3050397877984086</v>
      </c>
      <c r="W210" s="84">
        <v>-3.7037037037039124</v>
      </c>
      <c r="X210" s="13">
        <v>159.68755269873202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159.68755269873202</v>
      </c>
      <c r="AE210" s="13">
        <v>0</v>
      </c>
      <c r="AF210" s="13">
        <v>0</v>
      </c>
      <c r="AG210" s="13">
        <v>0</v>
      </c>
      <c r="AH210" s="13">
        <v>159.68755269873202</v>
      </c>
      <c r="AI210" s="13">
        <v>0</v>
      </c>
      <c r="AJ210" s="112" t="s">
        <v>7128</v>
      </c>
      <c r="AK210" s="113" t="s">
        <v>7128</v>
      </c>
      <c r="AL210" s="113" t="s">
        <v>7128</v>
      </c>
      <c r="AM210" s="113" t="s">
        <v>7128</v>
      </c>
      <c r="AN210" s="113" t="s">
        <v>7128</v>
      </c>
      <c r="AO210" s="113">
        <v>76</v>
      </c>
      <c r="AP210" s="113" t="s">
        <v>7128</v>
      </c>
      <c r="AQ210" s="113" t="s">
        <v>7128</v>
      </c>
      <c r="AR210" s="113" t="s">
        <v>7128</v>
      </c>
      <c r="AS210" s="113">
        <v>12</v>
      </c>
      <c r="AT210" s="113" t="s">
        <v>7128</v>
      </c>
      <c r="AU210" s="149" t="s">
        <v>7128</v>
      </c>
      <c r="AV210" s="13">
        <v>157.41716867537716</v>
      </c>
      <c r="AW210" s="14">
        <v>2.2703840233548647</v>
      </c>
      <c r="AX210" s="17">
        <v>209</v>
      </c>
      <c r="AY210" s="26">
        <v>2.2703840233548647</v>
      </c>
      <c r="AZ210" s="26">
        <v>1.4102366887435949</v>
      </c>
      <c r="BA210" s="26">
        <v>0.8601473346112698</v>
      </c>
      <c r="BB210" s="60">
        <v>1.1209820102908805</v>
      </c>
      <c r="BC210" s="26"/>
      <c r="BD210" s="26">
        <v>2.2703840233548647</v>
      </c>
      <c r="BE210" s="26">
        <v>1.3138944215632844</v>
      </c>
      <c r="BF210" s="26" t="s">
        <v>7337</v>
      </c>
      <c r="BG210" s="84"/>
    </row>
    <row r="211" spans="1:59" x14ac:dyDescent="0.25">
      <c r="A211" s="79" t="s">
        <v>1770</v>
      </c>
      <c r="B211" s="2" t="s">
        <v>2766</v>
      </c>
      <c r="C211" s="3" t="s">
        <v>2531</v>
      </c>
      <c r="D211" s="3" t="s">
        <v>623</v>
      </c>
      <c r="E211" s="3" t="s">
        <v>1039</v>
      </c>
      <c r="F211" s="4" t="s">
        <v>2510</v>
      </c>
      <c r="G211" s="3" t="s">
        <v>1015</v>
      </c>
      <c r="H211" s="41" t="s">
        <v>3947</v>
      </c>
      <c r="I211" s="113">
        <v>485</v>
      </c>
      <c r="J211" s="113">
        <v>425</v>
      </c>
      <c r="K211" s="113">
        <v>82</v>
      </c>
      <c r="L211" s="113">
        <v>29</v>
      </c>
      <c r="M211" s="113">
        <v>60</v>
      </c>
      <c r="N211" s="113">
        <v>66</v>
      </c>
      <c r="O211" s="113">
        <v>49</v>
      </c>
      <c r="P211" s="113">
        <v>163</v>
      </c>
      <c r="Q211" s="113">
        <v>1</v>
      </c>
      <c r="R211" s="6">
        <v>0.19294117647058823</v>
      </c>
      <c r="S211" s="14">
        <v>62.434963579604577</v>
      </c>
      <c r="T211" s="14">
        <v>75.520833333333329</v>
      </c>
      <c r="U211" s="14">
        <v>66</v>
      </c>
      <c r="V211" s="14">
        <v>2.6525198938992043</v>
      </c>
      <c r="W211" s="84">
        <v>-47.672693994761495</v>
      </c>
      <c r="X211" s="14">
        <v>158.93562281207562</v>
      </c>
      <c r="Y211" s="14">
        <v>0</v>
      </c>
      <c r="Z211" s="14">
        <v>158.93562281207562</v>
      </c>
      <c r="AA211" s="14">
        <v>0</v>
      </c>
      <c r="AB211" s="14">
        <v>0</v>
      </c>
      <c r="AC211" s="14">
        <v>0</v>
      </c>
      <c r="AD211" s="14">
        <v>0</v>
      </c>
      <c r="AE211" s="14">
        <v>158.93562281207562</v>
      </c>
      <c r="AF211" s="14">
        <v>0</v>
      </c>
      <c r="AG211" s="14">
        <v>158.93562281207562</v>
      </c>
      <c r="AH211" s="14">
        <v>158.93562281207562</v>
      </c>
      <c r="AI211" s="14">
        <v>0</v>
      </c>
      <c r="AJ211" s="113" t="s">
        <v>7128</v>
      </c>
      <c r="AK211" s="113">
        <v>26</v>
      </c>
      <c r="AL211" s="113" t="s">
        <v>7128</v>
      </c>
      <c r="AM211" s="113" t="s">
        <v>7128</v>
      </c>
      <c r="AN211" s="113" t="s">
        <v>7128</v>
      </c>
      <c r="AO211" s="113" t="s">
        <v>7128</v>
      </c>
      <c r="AP211" s="113">
        <v>24</v>
      </c>
      <c r="AQ211" s="113" t="s">
        <v>7128</v>
      </c>
      <c r="AR211" s="113">
        <v>11</v>
      </c>
      <c r="AS211" s="113">
        <v>14</v>
      </c>
      <c r="AT211" s="113" t="s">
        <v>7128</v>
      </c>
      <c r="AU211" s="149" t="s">
        <v>7128</v>
      </c>
      <c r="AV211" s="14">
        <v>157.52538612333203</v>
      </c>
      <c r="AW211" s="14">
        <v>1.4102366887435949</v>
      </c>
      <c r="AX211" s="17">
        <v>210</v>
      </c>
      <c r="AY211" s="15">
        <v>1.4102366887435949</v>
      </c>
      <c r="AZ211" s="15">
        <v>1.4102366887435949</v>
      </c>
      <c r="BA211" s="15">
        <v>0</v>
      </c>
      <c r="BB211" s="63">
        <v>1</v>
      </c>
      <c r="BC211" s="26"/>
      <c r="BD211" s="15">
        <v>1.4102366887435949</v>
      </c>
      <c r="BE211" s="26">
        <v>1.1949738128558454</v>
      </c>
      <c r="BF211" s="26" t="s">
        <v>7338</v>
      </c>
      <c r="BG211" s="84"/>
    </row>
    <row r="212" spans="1:59" ht="15" customHeight="1" x14ac:dyDescent="0.25">
      <c r="A212" s="79" t="s">
        <v>1105</v>
      </c>
      <c r="B212" s="2" t="s">
        <v>2684</v>
      </c>
      <c r="C212" s="3" t="s">
        <v>2669</v>
      </c>
      <c r="D212" s="3" t="s">
        <v>592</v>
      </c>
      <c r="E212" s="3" t="s">
        <v>1006</v>
      </c>
      <c r="F212" s="4" t="s">
        <v>3755</v>
      </c>
      <c r="G212" s="3" t="s">
        <v>1015</v>
      </c>
      <c r="H212" s="41" t="s">
        <v>4564</v>
      </c>
      <c r="I212" s="113">
        <v>451</v>
      </c>
      <c r="J212" s="113">
        <v>382</v>
      </c>
      <c r="K212" s="113">
        <v>92</v>
      </c>
      <c r="L212" s="113">
        <v>18</v>
      </c>
      <c r="M212" s="113">
        <v>63</v>
      </c>
      <c r="N212" s="113">
        <v>51</v>
      </c>
      <c r="O212" s="113">
        <v>66</v>
      </c>
      <c r="P212" s="113">
        <v>104</v>
      </c>
      <c r="Q212" s="113">
        <v>3</v>
      </c>
      <c r="R212" s="6">
        <v>0.24083769633507854</v>
      </c>
      <c r="S212" s="14">
        <v>65.556711758584811</v>
      </c>
      <c r="T212" s="14">
        <v>46.875</v>
      </c>
      <c r="U212" s="14">
        <v>51</v>
      </c>
      <c r="V212" s="14">
        <v>7.9575596816976129</v>
      </c>
      <c r="W212" s="84">
        <v>-13.863885316950375</v>
      </c>
      <c r="X212" s="44">
        <v>157.52538612333203</v>
      </c>
      <c r="Y212" s="44">
        <v>0</v>
      </c>
      <c r="Z212" s="44">
        <v>157.52538612333203</v>
      </c>
      <c r="AA212" s="44">
        <v>0</v>
      </c>
      <c r="AB212" s="44">
        <v>0</v>
      </c>
      <c r="AC212" s="44">
        <v>0</v>
      </c>
      <c r="AD212" s="44">
        <v>0</v>
      </c>
      <c r="AE212" s="44">
        <v>157.52538612333203</v>
      </c>
      <c r="AF212" s="44">
        <v>0</v>
      </c>
      <c r="AG212" s="44">
        <v>157.52538612333203</v>
      </c>
      <c r="AH212" s="44">
        <v>157.52538612333203</v>
      </c>
      <c r="AI212" s="44">
        <v>157.52538612333203</v>
      </c>
      <c r="AJ212" s="145" t="s">
        <v>7128</v>
      </c>
      <c r="AK212" s="113">
        <v>27</v>
      </c>
      <c r="AL212" s="113" t="s">
        <v>7128</v>
      </c>
      <c r="AM212" s="113" t="s">
        <v>7128</v>
      </c>
      <c r="AN212" s="113" t="s">
        <v>7128</v>
      </c>
      <c r="AO212" s="113" t="s">
        <v>7128</v>
      </c>
      <c r="AP212" s="113">
        <v>25</v>
      </c>
      <c r="AQ212" s="113" t="s">
        <v>7128</v>
      </c>
      <c r="AR212" s="113">
        <v>13</v>
      </c>
      <c r="AS212" s="113">
        <v>16</v>
      </c>
      <c r="AT212" s="113">
        <v>1</v>
      </c>
      <c r="AU212" s="149" t="s">
        <v>7339</v>
      </c>
      <c r="AV212" s="14">
        <v>157.52538612333203</v>
      </c>
      <c r="AW212" s="14">
        <v>0</v>
      </c>
      <c r="AX212" s="17">
        <v>211</v>
      </c>
      <c r="AY212" s="15">
        <v>0</v>
      </c>
      <c r="AZ212" s="15">
        <v>1.4102366887435949</v>
      </c>
      <c r="BA212" s="15">
        <v>-1.4102366887435949</v>
      </c>
      <c r="BB212" s="63">
        <v>0.80164645901360498</v>
      </c>
      <c r="BC212" s="26"/>
      <c r="BD212" s="15">
        <v>0</v>
      </c>
      <c r="BE212" s="26">
        <v>0</v>
      </c>
      <c r="BF212" s="26" t="s">
        <v>7340</v>
      </c>
      <c r="BG212" s="84"/>
    </row>
    <row r="213" spans="1:59" x14ac:dyDescent="0.25">
      <c r="A213" s="79" t="s">
        <v>1633</v>
      </c>
      <c r="B213" s="2" t="s">
        <v>2700</v>
      </c>
      <c r="C213" s="3" t="s">
        <v>2558</v>
      </c>
      <c r="D213" s="3" t="s">
        <v>531</v>
      </c>
      <c r="E213" s="3" t="s">
        <v>1042</v>
      </c>
      <c r="F213" s="4" t="s">
        <v>3755</v>
      </c>
      <c r="G213" s="3" t="s">
        <v>1015</v>
      </c>
      <c r="H213" s="41" t="s">
        <v>3934</v>
      </c>
      <c r="I213" s="113">
        <v>301</v>
      </c>
      <c r="J213" s="113">
        <v>267</v>
      </c>
      <c r="K213" s="113">
        <v>81</v>
      </c>
      <c r="L213" s="113">
        <v>14</v>
      </c>
      <c r="M213" s="113">
        <v>39</v>
      </c>
      <c r="N213" s="113">
        <v>59</v>
      </c>
      <c r="O213" s="113">
        <v>28</v>
      </c>
      <c r="P213" s="113">
        <v>47</v>
      </c>
      <c r="Q213" s="113">
        <v>1</v>
      </c>
      <c r="R213" s="6">
        <v>0.30337078651685395</v>
      </c>
      <c r="S213" s="14">
        <v>40.582726326742979</v>
      </c>
      <c r="T213" s="14">
        <v>36.458333333333336</v>
      </c>
      <c r="U213" s="14">
        <v>59</v>
      </c>
      <c r="V213" s="14">
        <v>2.6525198938992043</v>
      </c>
      <c r="W213" s="84">
        <v>17.709342113758012</v>
      </c>
      <c r="X213" s="14">
        <v>156.40292166773355</v>
      </c>
      <c r="Y213" s="14">
        <v>0</v>
      </c>
      <c r="Z213" s="14">
        <v>156.40292166773355</v>
      </c>
      <c r="AA213" s="14">
        <v>0</v>
      </c>
      <c r="AB213" s="14">
        <v>0</v>
      </c>
      <c r="AC213" s="14">
        <v>0</v>
      </c>
      <c r="AD213" s="14">
        <v>0</v>
      </c>
      <c r="AE213" s="14">
        <v>156.40292166773355</v>
      </c>
      <c r="AF213" s="14">
        <v>0</v>
      </c>
      <c r="AG213" s="14">
        <v>156.40292166773355</v>
      </c>
      <c r="AH213" s="14">
        <v>156.40292166773355</v>
      </c>
      <c r="AI213" s="14">
        <v>156.40292166773355</v>
      </c>
      <c r="AJ213" s="113" t="s">
        <v>7128</v>
      </c>
      <c r="AK213" s="113">
        <v>28</v>
      </c>
      <c r="AL213" s="113" t="s">
        <v>7128</v>
      </c>
      <c r="AM213" s="113" t="s">
        <v>7128</v>
      </c>
      <c r="AN213" s="113" t="s">
        <v>7128</v>
      </c>
      <c r="AO213" s="113" t="s">
        <v>7128</v>
      </c>
      <c r="AP213" s="113">
        <v>26</v>
      </c>
      <c r="AQ213" s="113" t="s">
        <v>7128</v>
      </c>
      <c r="AR213" s="113">
        <v>15</v>
      </c>
      <c r="AS213" s="113">
        <v>19</v>
      </c>
      <c r="AT213" s="113">
        <v>4</v>
      </c>
      <c r="AU213" s="149" t="s">
        <v>7128</v>
      </c>
      <c r="AV213" s="14">
        <v>157.52538612333203</v>
      </c>
      <c r="AW213" s="14">
        <v>-1.1224644555984753</v>
      </c>
      <c r="AX213" s="17">
        <v>219</v>
      </c>
      <c r="AY213" s="15">
        <v>0</v>
      </c>
      <c r="AZ213" s="15">
        <v>1.4102366887435949</v>
      </c>
      <c r="BA213" s="15">
        <v>-1.4102366887435949</v>
      </c>
      <c r="BB213" s="63">
        <v>0.80164645901360498</v>
      </c>
      <c r="BC213" s="26"/>
      <c r="BD213" s="15">
        <v>0</v>
      </c>
      <c r="BE213" s="26">
        <v>0</v>
      </c>
      <c r="BF213" s="26" t="s">
        <v>7341</v>
      </c>
      <c r="BG213" s="84"/>
    </row>
    <row r="214" spans="1:59" ht="15" customHeight="1" x14ac:dyDescent="0.25">
      <c r="A214" s="110" t="s">
        <v>6183</v>
      </c>
      <c r="B214" s="2" t="s">
        <v>2795</v>
      </c>
      <c r="C214" s="3" t="s">
        <v>2558</v>
      </c>
      <c r="D214" s="3" t="s">
        <v>5993</v>
      </c>
      <c r="E214" s="3" t="s">
        <v>1030</v>
      </c>
      <c r="F214" s="4" t="s">
        <v>3755</v>
      </c>
      <c r="G214" s="3" t="s">
        <v>1004</v>
      </c>
      <c r="H214" s="41" t="s">
        <v>5994</v>
      </c>
      <c r="I214" s="113">
        <v>454</v>
      </c>
      <c r="J214" s="113">
        <v>406</v>
      </c>
      <c r="K214" s="113">
        <v>112</v>
      </c>
      <c r="L214" s="113">
        <v>6</v>
      </c>
      <c r="M214" s="113">
        <v>55</v>
      </c>
      <c r="N214" s="113">
        <v>53</v>
      </c>
      <c r="O214" s="113">
        <v>36</v>
      </c>
      <c r="P214" s="113">
        <v>57</v>
      </c>
      <c r="Q214" s="113">
        <v>9</v>
      </c>
      <c r="R214" s="85">
        <v>0.27586206896551724</v>
      </c>
      <c r="S214" s="84">
        <v>57.232049947970864</v>
      </c>
      <c r="T214" s="84">
        <v>15.625</v>
      </c>
      <c r="U214" s="84">
        <v>53</v>
      </c>
      <c r="V214" s="84">
        <v>23.872679045092838</v>
      </c>
      <c r="W214" s="84">
        <v>7.6874396823134452</v>
      </c>
      <c r="X214" s="103">
        <v>157.41716867537716</v>
      </c>
      <c r="Y214" s="103">
        <v>0</v>
      </c>
      <c r="Z214" s="103">
        <v>0</v>
      </c>
      <c r="AA214" s="103">
        <v>0</v>
      </c>
      <c r="AB214" s="103">
        <v>0</v>
      </c>
      <c r="AC214" s="103">
        <v>0</v>
      </c>
      <c r="AD214" s="103">
        <v>157.41716867537716</v>
      </c>
      <c r="AE214" s="103">
        <v>0</v>
      </c>
      <c r="AF214" s="103">
        <v>0</v>
      </c>
      <c r="AG214" s="103">
        <v>0</v>
      </c>
      <c r="AH214" s="103">
        <v>157.41716867537716</v>
      </c>
      <c r="AI214" s="103">
        <v>157.41716867537716</v>
      </c>
      <c r="AJ214" s="124" t="s">
        <v>7128</v>
      </c>
      <c r="AK214" s="113" t="s">
        <v>7128</v>
      </c>
      <c r="AL214" s="113" t="s">
        <v>7128</v>
      </c>
      <c r="AM214" s="113" t="s">
        <v>7128</v>
      </c>
      <c r="AN214" s="113" t="s">
        <v>7128</v>
      </c>
      <c r="AO214" s="113">
        <v>77</v>
      </c>
      <c r="AP214" s="113" t="s">
        <v>7128</v>
      </c>
      <c r="AQ214" s="113" t="s">
        <v>7128</v>
      </c>
      <c r="AR214" s="113" t="s">
        <v>7128</v>
      </c>
      <c r="AS214" s="113">
        <v>18</v>
      </c>
      <c r="AT214" s="113">
        <v>3</v>
      </c>
      <c r="AU214" s="149" t="s">
        <v>7339</v>
      </c>
      <c r="AV214" s="84">
        <v>157.41716867537716</v>
      </c>
      <c r="AW214" s="14">
        <v>0</v>
      </c>
      <c r="AX214" s="17">
        <v>211</v>
      </c>
      <c r="AY214" s="84">
        <v>0</v>
      </c>
      <c r="AZ214" s="84">
        <v>1.4102366887435949</v>
      </c>
      <c r="BA214" s="84">
        <v>-1.4102366887435949</v>
      </c>
      <c r="BB214" s="104">
        <v>0.80164645901360498</v>
      </c>
      <c r="BC214" s="84"/>
      <c r="BD214" s="84">
        <v>0</v>
      </c>
      <c r="BE214" s="84">
        <v>0</v>
      </c>
      <c r="BF214" s="84" t="s">
        <v>7342</v>
      </c>
      <c r="BG214" s="84"/>
    </row>
    <row r="215" spans="1:59" x14ac:dyDescent="0.25">
      <c r="A215" s="79" t="s">
        <v>1830</v>
      </c>
      <c r="B215" s="2" t="s">
        <v>2547</v>
      </c>
      <c r="C215" s="3" t="s">
        <v>2548</v>
      </c>
      <c r="D215" s="3" t="s">
        <v>610</v>
      </c>
      <c r="E215" s="3" t="s">
        <v>1010</v>
      </c>
      <c r="F215" s="4" t="s">
        <v>2510</v>
      </c>
      <c r="G215" s="3" t="s">
        <v>657</v>
      </c>
      <c r="H215" s="41" t="s">
        <v>4904</v>
      </c>
      <c r="I215" s="113">
        <v>463</v>
      </c>
      <c r="J215" s="113">
        <v>406</v>
      </c>
      <c r="K215" s="113">
        <v>119</v>
      </c>
      <c r="L215" s="113">
        <v>7</v>
      </c>
      <c r="M215" s="113">
        <v>46</v>
      </c>
      <c r="N215" s="113">
        <v>62</v>
      </c>
      <c r="O215" s="113">
        <v>49</v>
      </c>
      <c r="P215" s="113">
        <v>48</v>
      </c>
      <c r="Q215" s="113">
        <v>4</v>
      </c>
      <c r="R215" s="42">
        <v>0.29310344827586204</v>
      </c>
      <c r="S215" s="43">
        <v>47.866805411030178</v>
      </c>
      <c r="T215" s="43">
        <v>18.229166666666668</v>
      </c>
      <c r="U215" s="43">
        <v>62</v>
      </c>
      <c r="V215" s="43">
        <v>10.610079575596817</v>
      </c>
      <c r="W215" s="84">
        <v>18.762162418719161</v>
      </c>
      <c r="X215" s="44">
        <v>157.46821407201281</v>
      </c>
      <c r="Y215" s="44">
        <v>0</v>
      </c>
      <c r="Z215" s="44">
        <v>0</v>
      </c>
      <c r="AA215" s="44">
        <v>157.46821407201281</v>
      </c>
      <c r="AB215" s="44">
        <v>0</v>
      </c>
      <c r="AC215" s="44">
        <v>0</v>
      </c>
      <c r="AD215" s="44">
        <v>0</v>
      </c>
      <c r="AE215" s="44">
        <v>0</v>
      </c>
      <c r="AF215" s="44">
        <v>157.46821407201281</v>
      </c>
      <c r="AG215" s="44">
        <v>157.46821407201281</v>
      </c>
      <c r="AH215" s="44">
        <v>157.46821407201281</v>
      </c>
      <c r="AI215" s="44">
        <v>157.46821407201281</v>
      </c>
      <c r="AJ215" s="145" t="s">
        <v>7128</v>
      </c>
      <c r="AK215" s="113" t="s">
        <v>7128</v>
      </c>
      <c r="AL215" s="113">
        <v>23</v>
      </c>
      <c r="AM215" s="113" t="s">
        <v>7128</v>
      </c>
      <c r="AN215" s="113" t="s">
        <v>7128</v>
      </c>
      <c r="AO215" s="113" t="s">
        <v>7128</v>
      </c>
      <c r="AP215" s="113" t="s">
        <v>7128</v>
      </c>
      <c r="AQ215" s="113">
        <v>19</v>
      </c>
      <c r="AR215" s="113">
        <v>14</v>
      </c>
      <c r="AS215" s="113">
        <v>17</v>
      </c>
      <c r="AT215" s="113">
        <v>2</v>
      </c>
      <c r="AU215" s="149" t="s">
        <v>7339</v>
      </c>
      <c r="AV215" s="44">
        <v>157.46821407201281</v>
      </c>
      <c r="AW215" s="14">
        <v>0</v>
      </c>
      <c r="AX215" s="17">
        <v>211</v>
      </c>
      <c r="AY215" s="43">
        <v>0</v>
      </c>
      <c r="AZ215" s="43">
        <v>1.4102366887435949</v>
      </c>
      <c r="BA215" s="43">
        <v>-1.4102366887435949</v>
      </c>
      <c r="BB215" s="65">
        <v>0.80164645901360498</v>
      </c>
      <c r="BC215" s="43"/>
      <c r="BD215" s="43">
        <v>0</v>
      </c>
      <c r="BE215" s="43">
        <v>0</v>
      </c>
      <c r="BF215" s="26" t="s">
        <v>7343</v>
      </c>
      <c r="BG215" s="84"/>
    </row>
    <row r="216" spans="1:59" ht="15" customHeight="1" x14ac:dyDescent="0.25">
      <c r="A216" s="79" t="s">
        <v>2254</v>
      </c>
      <c r="B216" s="2" t="s">
        <v>2899</v>
      </c>
      <c r="C216" s="3" t="s">
        <v>2879</v>
      </c>
      <c r="D216" s="3" t="s">
        <v>121</v>
      </c>
      <c r="E216" s="3" t="s">
        <v>1008</v>
      </c>
      <c r="F216" s="4" t="s">
        <v>2510</v>
      </c>
      <c r="G216" s="3" t="s">
        <v>1035</v>
      </c>
      <c r="H216" s="41" t="s">
        <v>4483</v>
      </c>
      <c r="I216" s="113">
        <v>303</v>
      </c>
      <c r="J216" s="113">
        <v>279</v>
      </c>
      <c r="K216" s="113">
        <v>65</v>
      </c>
      <c r="L216" s="113">
        <v>12</v>
      </c>
      <c r="M216" s="113">
        <v>25</v>
      </c>
      <c r="N216" s="113">
        <v>40</v>
      </c>
      <c r="O216" s="113">
        <v>21</v>
      </c>
      <c r="P216" s="113">
        <v>56</v>
      </c>
      <c r="Q216" s="113">
        <v>0</v>
      </c>
      <c r="R216" s="6">
        <v>0.23297491039426524</v>
      </c>
      <c r="S216" s="14">
        <v>26.014568158168576</v>
      </c>
      <c r="T216" s="14">
        <v>31.25</v>
      </c>
      <c r="U216" s="14">
        <v>40</v>
      </c>
      <c r="V216" s="14">
        <v>0</v>
      </c>
      <c r="W216" s="84">
        <v>-13.263727764888253</v>
      </c>
      <c r="X216" s="14">
        <v>84.000840393280313</v>
      </c>
      <c r="Y216" s="14">
        <v>84.000840393280313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84.000840393280313</v>
      </c>
      <c r="AI216" s="14">
        <v>84.000840393280313</v>
      </c>
      <c r="AJ216" s="113">
        <v>31</v>
      </c>
      <c r="AK216" s="113" t="s">
        <v>7128</v>
      </c>
      <c r="AL216" s="113" t="s">
        <v>7128</v>
      </c>
      <c r="AM216" s="113" t="s">
        <v>7128</v>
      </c>
      <c r="AN216" s="113" t="s">
        <v>7128</v>
      </c>
      <c r="AO216" s="113" t="s">
        <v>7128</v>
      </c>
      <c r="AP216" s="113" t="s">
        <v>7128</v>
      </c>
      <c r="AQ216" s="113" t="s">
        <v>7128</v>
      </c>
      <c r="AR216" s="113" t="s">
        <v>7128</v>
      </c>
      <c r="AS216" s="113">
        <v>95</v>
      </c>
      <c r="AT216" s="113">
        <v>80</v>
      </c>
      <c r="AU216" s="149" t="s">
        <v>7339</v>
      </c>
      <c r="AV216" s="14">
        <v>84.000840393280313</v>
      </c>
      <c r="AW216" s="14">
        <v>0</v>
      </c>
      <c r="AX216" s="17">
        <v>211</v>
      </c>
      <c r="AY216" s="15">
        <v>0</v>
      </c>
      <c r="AZ216" s="15">
        <v>1.4102366887435949</v>
      </c>
      <c r="BA216" s="15">
        <v>-1.4102366887435949</v>
      </c>
      <c r="BB216" s="63">
        <v>0.80164645901360498</v>
      </c>
      <c r="BC216" s="26"/>
      <c r="BD216" s="15">
        <v>0</v>
      </c>
      <c r="BE216" s="26">
        <v>0</v>
      </c>
      <c r="BF216" s="26" t="s">
        <v>7344</v>
      </c>
      <c r="BG216" s="84"/>
    </row>
    <row r="217" spans="1:59" x14ac:dyDescent="0.25">
      <c r="A217" s="88" t="s">
        <v>1497</v>
      </c>
      <c r="B217" s="2" t="s">
        <v>2654</v>
      </c>
      <c r="C217" s="3" t="s">
        <v>2619</v>
      </c>
      <c r="D217" s="3" t="s">
        <v>607</v>
      </c>
      <c r="E217" s="3" t="s">
        <v>1073</v>
      </c>
      <c r="F217" s="4" t="s">
        <v>3755</v>
      </c>
      <c r="G217" s="3" t="s">
        <v>1004</v>
      </c>
      <c r="H217" s="41" t="s">
        <v>4231</v>
      </c>
      <c r="I217" s="113">
        <v>481</v>
      </c>
      <c r="J217" s="113">
        <v>432</v>
      </c>
      <c r="K217" s="113">
        <v>112</v>
      </c>
      <c r="L217" s="113">
        <v>11</v>
      </c>
      <c r="M217" s="113">
        <v>59</v>
      </c>
      <c r="N217" s="113">
        <v>59</v>
      </c>
      <c r="O217" s="113">
        <v>41</v>
      </c>
      <c r="P217" s="113">
        <v>67</v>
      </c>
      <c r="Q217" s="113">
        <v>4</v>
      </c>
      <c r="R217" s="46">
        <v>0.25925925925925924</v>
      </c>
      <c r="S217" s="47">
        <v>61.394380853277838</v>
      </c>
      <c r="T217" s="47">
        <v>28.645833333333332</v>
      </c>
      <c r="U217" s="47">
        <v>59</v>
      </c>
      <c r="V217" s="47">
        <v>10.610079575596817</v>
      </c>
      <c r="W217" s="84">
        <v>-3.2833656468216836</v>
      </c>
      <c r="X217" s="14">
        <v>156.36692811538629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156.36692811538629</v>
      </c>
      <c r="AE217" s="14">
        <v>0</v>
      </c>
      <c r="AF217" s="14">
        <v>0</v>
      </c>
      <c r="AG217" s="14">
        <v>0</v>
      </c>
      <c r="AH217" s="14">
        <v>156.36692811538629</v>
      </c>
      <c r="AI217" s="14">
        <v>156.36692811538629</v>
      </c>
      <c r="AJ217" s="113" t="s">
        <v>7128</v>
      </c>
      <c r="AK217" s="113" t="s">
        <v>7128</v>
      </c>
      <c r="AL217" s="113" t="s">
        <v>7128</v>
      </c>
      <c r="AM217" s="113" t="s">
        <v>7128</v>
      </c>
      <c r="AN217" s="113" t="s">
        <v>7128</v>
      </c>
      <c r="AO217" s="113">
        <v>78</v>
      </c>
      <c r="AP217" s="113" t="s">
        <v>7128</v>
      </c>
      <c r="AQ217" s="113" t="s">
        <v>7128</v>
      </c>
      <c r="AR217" s="113" t="s">
        <v>7128</v>
      </c>
      <c r="AS217" s="113">
        <v>20</v>
      </c>
      <c r="AT217" s="113">
        <v>5</v>
      </c>
      <c r="AU217" s="149" t="s">
        <v>7128</v>
      </c>
      <c r="AV217" s="48">
        <v>157.41716867537716</v>
      </c>
      <c r="AW217" s="14">
        <v>-1.0502405599908684</v>
      </c>
      <c r="AX217" s="17">
        <v>218</v>
      </c>
      <c r="AY217" s="47">
        <v>0</v>
      </c>
      <c r="AZ217" s="47">
        <v>1.4102366887435949</v>
      </c>
      <c r="BA217" s="47">
        <v>-1.4102366887435949</v>
      </c>
      <c r="BB217" s="62">
        <v>0.80164645901360498</v>
      </c>
      <c r="BC217" s="47"/>
      <c r="BD217" s="47">
        <v>0</v>
      </c>
      <c r="BE217" s="47">
        <v>0</v>
      </c>
      <c r="BF217" s="26" t="s">
        <v>7345</v>
      </c>
      <c r="BG217" s="84"/>
    </row>
    <row r="218" spans="1:59" x14ac:dyDescent="0.25">
      <c r="A218" s="110" t="s">
        <v>1895</v>
      </c>
      <c r="B218" s="2" t="s">
        <v>2889</v>
      </c>
      <c r="C218" s="3" t="s">
        <v>2890</v>
      </c>
      <c r="D218" s="3" t="s">
        <v>415</v>
      </c>
      <c r="E218" s="3" t="s">
        <v>1046</v>
      </c>
      <c r="F218" s="4" t="s">
        <v>2510</v>
      </c>
      <c r="G218" s="3" t="s">
        <v>1035</v>
      </c>
      <c r="H218" s="41" t="s">
        <v>4833</v>
      </c>
      <c r="I218" s="124">
        <v>224</v>
      </c>
      <c r="J218" s="124">
        <v>208</v>
      </c>
      <c r="K218" s="124">
        <v>54</v>
      </c>
      <c r="L218" s="124">
        <v>11</v>
      </c>
      <c r="M218" s="124">
        <v>19</v>
      </c>
      <c r="N218" s="124">
        <v>35</v>
      </c>
      <c r="O218" s="124">
        <v>10</v>
      </c>
      <c r="P218" s="124">
        <v>36</v>
      </c>
      <c r="Q218" s="124">
        <v>0</v>
      </c>
      <c r="R218" s="85">
        <v>0.25961538461538464</v>
      </c>
      <c r="S218" s="84">
        <v>19.771071800208116</v>
      </c>
      <c r="T218" s="84">
        <v>28.645833333333332</v>
      </c>
      <c r="U218" s="84">
        <v>35</v>
      </c>
      <c r="V218" s="84">
        <v>0</v>
      </c>
      <c r="W218" s="84">
        <v>-0.44770044770079148</v>
      </c>
      <c r="X218" s="103">
        <v>82.969204685840651</v>
      </c>
      <c r="Y218" s="103">
        <v>82.969204685840651</v>
      </c>
      <c r="Z218" s="103">
        <v>0</v>
      </c>
      <c r="AA218" s="103">
        <v>0</v>
      </c>
      <c r="AB218" s="103">
        <v>0</v>
      </c>
      <c r="AC218" s="103">
        <v>0</v>
      </c>
      <c r="AD218" s="103">
        <v>0</v>
      </c>
      <c r="AE218" s="103">
        <v>0</v>
      </c>
      <c r="AF218" s="103">
        <v>0</v>
      </c>
      <c r="AG218" s="103">
        <v>0</v>
      </c>
      <c r="AH218" s="103">
        <v>82.969204685840651</v>
      </c>
      <c r="AI218" s="103">
        <v>82.969204685840651</v>
      </c>
      <c r="AJ218" s="124">
        <v>32</v>
      </c>
      <c r="AK218" s="113" t="s">
        <v>7128</v>
      </c>
      <c r="AL218" s="113" t="s">
        <v>7128</v>
      </c>
      <c r="AM218" s="113" t="s">
        <v>7128</v>
      </c>
      <c r="AN218" s="113" t="s">
        <v>7128</v>
      </c>
      <c r="AO218" s="113" t="s">
        <v>7128</v>
      </c>
      <c r="AP218" s="113" t="s">
        <v>7128</v>
      </c>
      <c r="AQ218" s="113" t="s">
        <v>7128</v>
      </c>
      <c r="AR218" s="113" t="s">
        <v>7128</v>
      </c>
      <c r="AS218" s="113">
        <v>98</v>
      </c>
      <c r="AT218" s="113">
        <v>83</v>
      </c>
      <c r="AU218" s="149" t="s">
        <v>7128</v>
      </c>
      <c r="AV218" s="84">
        <v>84.000840393280313</v>
      </c>
      <c r="AW218" s="14">
        <v>-1.031635707439662</v>
      </c>
      <c r="AX218" s="125">
        <v>217</v>
      </c>
      <c r="AY218" s="84">
        <v>0</v>
      </c>
      <c r="AZ218" s="84">
        <v>1.4102366887435949</v>
      </c>
      <c r="BA218" s="84">
        <v>-1.4102366887435949</v>
      </c>
      <c r="BB218" s="104">
        <v>0.80164645901360498</v>
      </c>
      <c r="BC218" s="84"/>
      <c r="BD218" s="84">
        <v>0</v>
      </c>
      <c r="BE218" s="84">
        <v>0</v>
      </c>
      <c r="BF218" s="84" t="s">
        <v>7346</v>
      </c>
      <c r="BG218" s="84"/>
    </row>
    <row r="219" spans="1:59" ht="15" customHeight="1" x14ac:dyDescent="0.25">
      <c r="A219" s="79" t="s">
        <v>2423</v>
      </c>
      <c r="B219" s="2" t="s">
        <v>2923</v>
      </c>
      <c r="C219" s="3" t="s">
        <v>2924</v>
      </c>
      <c r="D219" s="3" t="s">
        <v>45</v>
      </c>
      <c r="E219" s="3" t="s">
        <v>1090</v>
      </c>
      <c r="F219" s="4" t="s">
        <v>3755</v>
      </c>
      <c r="G219" s="3" t="s">
        <v>1035</v>
      </c>
      <c r="H219" s="41" t="s">
        <v>4391</v>
      </c>
      <c r="I219" s="113">
        <v>237</v>
      </c>
      <c r="J219" s="113">
        <v>218</v>
      </c>
      <c r="K219" s="113">
        <v>55</v>
      </c>
      <c r="L219" s="113">
        <v>10</v>
      </c>
      <c r="M219" s="113">
        <v>23</v>
      </c>
      <c r="N219" s="113">
        <v>35</v>
      </c>
      <c r="O219" s="113">
        <v>14</v>
      </c>
      <c r="P219" s="113">
        <v>70</v>
      </c>
      <c r="Q219" s="113">
        <v>0</v>
      </c>
      <c r="R219" s="6">
        <v>0.25229357798165136</v>
      </c>
      <c r="S219" s="14">
        <v>23.933402705515089</v>
      </c>
      <c r="T219" s="14">
        <v>26.041666666666668</v>
      </c>
      <c r="U219" s="14">
        <v>35</v>
      </c>
      <c r="V219" s="14">
        <v>0</v>
      </c>
      <c r="W219" s="84">
        <v>-3.1618304478583008</v>
      </c>
      <c r="X219" s="14">
        <v>81.813238924323457</v>
      </c>
      <c r="Y219" s="14">
        <v>81.813238924323457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81.813238924323457</v>
      </c>
      <c r="AI219" s="14">
        <v>81.813238924323457</v>
      </c>
      <c r="AJ219" s="113">
        <v>33</v>
      </c>
      <c r="AK219" s="113" t="s">
        <v>7128</v>
      </c>
      <c r="AL219" s="113" t="s">
        <v>7128</v>
      </c>
      <c r="AM219" s="113" t="s">
        <v>7128</v>
      </c>
      <c r="AN219" s="113" t="s">
        <v>7128</v>
      </c>
      <c r="AO219" s="113" t="s">
        <v>7128</v>
      </c>
      <c r="AP219" s="113" t="s">
        <v>7128</v>
      </c>
      <c r="AQ219" s="113" t="s">
        <v>7128</v>
      </c>
      <c r="AR219" s="113" t="s">
        <v>7128</v>
      </c>
      <c r="AS219" s="113">
        <v>101</v>
      </c>
      <c r="AT219" s="113">
        <v>86</v>
      </c>
      <c r="AU219" s="149" t="s">
        <v>7128</v>
      </c>
      <c r="AV219" s="14">
        <v>84.000840393280313</v>
      </c>
      <c r="AW219" s="14">
        <v>-2.1876014689568564</v>
      </c>
      <c r="AX219" s="17">
        <v>220</v>
      </c>
      <c r="AY219" s="15">
        <v>0</v>
      </c>
      <c r="AZ219" s="15">
        <v>1.4102366887435949</v>
      </c>
      <c r="BA219" s="15">
        <v>-1.4102366887435949</v>
      </c>
      <c r="BB219" s="63">
        <v>0.80164645901360498</v>
      </c>
      <c r="BC219" s="26"/>
      <c r="BD219" s="15">
        <v>0</v>
      </c>
      <c r="BE219" s="26">
        <v>0</v>
      </c>
      <c r="BF219" s="26" t="s">
        <v>7347</v>
      </c>
      <c r="BG219" s="84"/>
    </row>
    <row r="220" spans="1:59" x14ac:dyDescent="0.25">
      <c r="A220" s="110" t="s">
        <v>1277</v>
      </c>
      <c r="B220" s="2" t="s">
        <v>2739</v>
      </c>
      <c r="C220" s="3" t="s">
        <v>2891</v>
      </c>
      <c r="D220" s="3" t="s">
        <v>224</v>
      </c>
      <c r="E220" s="3" t="s">
        <v>1008</v>
      </c>
      <c r="F220" s="4" t="s">
        <v>2510</v>
      </c>
      <c r="G220" s="3" t="s">
        <v>1004</v>
      </c>
      <c r="H220" s="41" t="s">
        <v>4275</v>
      </c>
      <c r="I220" s="124">
        <v>366</v>
      </c>
      <c r="J220" s="124">
        <v>336</v>
      </c>
      <c r="K220" s="124">
        <v>79</v>
      </c>
      <c r="L220" s="124">
        <v>5</v>
      </c>
      <c r="M220" s="124">
        <v>56</v>
      </c>
      <c r="N220" s="124">
        <v>20</v>
      </c>
      <c r="O220" s="124">
        <v>27</v>
      </c>
      <c r="P220" s="124">
        <v>83</v>
      </c>
      <c r="Q220" s="124">
        <v>29</v>
      </c>
      <c r="R220" s="85">
        <v>0.23511904761904762</v>
      </c>
      <c r="S220" s="84">
        <v>58.272632674297611</v>
      </c>
      <c r="T220" s="84">
        <v>13.020833333333334</v>
      </c>
      <c r="U220" s="84">
        <v>20</v>
      </c>
      <c r="V220" s="84">
        <v>76.92307692307692</v>
      </c>
      <c r="W220" s="84">
        <v>-15.102993112485628</v>
      </c>
      <c r="X220" s="103">
        <v>153.11354981822225</v>
      </c>
      <c r="Y220" s="103">
        <v>0</v>
      </c>
      <c r="Z220" s="103">
        <v>0</v>
      </c>
      <c r="AA220" s="103">
        <v>0</v>
      </c>
      <c r="AB220" s="103">
        <v>0</v>
      </c>
      <c r="AC220" s="103">
        <v>0</v>
      </c>
      <c r="AD220" s="103">
        <v>153.11354981822225</v>
      </c>
      <c r="AE220" s="103">
        <v>0</v>
      </c>
      <c r="AF220" s="103">
        <v>0</v>
      </c>
      <c r="AG220" s="103">
        <v>0</v>
      </c>
      <c r="AH220" s="103">
        <v>153.11354981822225</v>
      </c>
      <c r="AI220" s="103">
        <v>153.11354981822225</v>
      </c>
      <c r="AJ220" s="124" t="s">
        <v>7128</v>
      </c>
      <c r="AK220" s="113" t="s">
        <v>7128</v>
      </c>
      <c r="AL220" s="113" t="s">
        <v>7128</v>
      </c>
      <c r="AM220" s="113" t="s">
        <v>7128</v>
      </c>
      <c r="AN220" s="113" t="s">
        <v>7128</v>
      </c>
      <c r="AO220" s="113">
        <v>79</v>
      </c>
      <c r="AP220" s="113" t="s">
        <v>7128</v>
      </c>
      <c r="AQ220" s="113" t="s">
        <v>7128</v>
      </c>
      <c r="AR220" s="113" t="s">
        <v>7128</v>
      </c>
      <c r="AS220" s="113">
        <v>21</v>
      </c>
      <c r="AT220" s="113">
        <v>6</v>
      </c>
      <c r="AU220" s="149" t="s">
        <v>7128</v>
      </c>
      <c r="AV220" s="84">
        <v>157.41716867537716</v>
      </c>
      <c r="AW220" s="84">
        <v>-4.3036188571549019</v>
      </c>
      <c r="AX220" s="125">
        <v>223</v>
      </c>
      <c r="AY220" s="84">
        <v>0</v>
      </c>
      <c r="AZ220" s="84">
        <v>1.4102366887435949</v>
      </c>
      <c r="BA220" s="84">
        <v>-1.4102366887435949</v>
      </c>
      <c r="BB220" s="104">
        <v>0.80164645901360498</v>
      </c>
      <c r="BC220" s="84"/>
      <c r="BD220" s="84">
        <v>0</v>
      </c>
      <c r="BE220" s="84">
        <v>0</v>
      </c>
      <c r="BF220" s="84" t="s">
        <v>7348</v>
      </c>
      <c r="BG220" s="84"/>
    </row>
    <row r="221" spans="1:59" ht="15" customHeight="1" x14ac:dyDescent="0.25">
      <c r="A221" s="110" t="s">
        <v>1294</v>
      </c>
      <c r="B221" s="2" t="s">
        <v>2539</v>
      </c>
      <c r="C221" s="3" t="s">
        <v>2529</v>
      </c>
      <c r="D221" s="3" t="s">
        <v>489</v>
      </c>
      <c r="E221" s="3" t="s">
        <v>1099</v>
      </c>
      <c r="F221" s="4" t="s">
        <v>3755</v>
      </c>
      <c r="G221" s="3" t="s">
        <v>1004</v>
      </c>
      <c r="H221" s="41" t="s">
        <v>4139</v>
      </c>
      <c r="I221" s="126">
        <v>373</v>
      </c>
      <c r="J221" s="126">
        <v>339</v>
      </c>
      <c r="K221" s="126">
        <v>93</v>
      </c>
      <c r="L221" s="126">
        <v>7</v>
      </c>
      <c r="M221" s="126">
        <v>47</v>
      </c>
      <c r="N221" s="126">
        <v>40</v>
      </c>
      <c r="O221" s="126">
        <v>24</v>
      </c>
      <c r="P221" s="126">
        <v>87</v>
      </c>
      <c r="Q221" s="126">
        <v>15</v>
      </c>
      <c r="R221" s="106">
        <v>0.27433628318584069</v>
      </c>
      <c r="S221" s="107">
        <v>48.907388137356925</v>
      </c>
      <c r="T221" s="107">
        <v>18.229166666666668</v>
      </c>
      <c r="U221" s="107">
        <v>40</v>
      </c>
      <c r="V221" s="107">
        <v>39.787798408488065</v>
      </c>
      <c r="W221" s="107">
        <v>5.986837901731132</v>
      </c>
      <c r="X221" s="108">
        <v>152.91119111424277</v>
      </c>
      <c r="Y221" s="108">
        <v>0</v>
      </c>
      <c r="Z221" s="108">
        <v>0</v>
      </c>
      <c r="AA221" s="108">
        <v>0</v>
      </c>
      <c r="AB221" s="108">
        <v>0</v>
      </c>
      <c r="AC221" s="108">
        <v>0</v>
      </c>
      <c r="AD221" s="108">
        <v>152.91119111424277</v>
      </c>
      <c r="AE221" s="108">
        <v>0</v>
      </c>
      <c r="AF221" s="108">
        <v>0</v>
      </c>
      <c r="AG221" s="108">
        <v>0</v>
      </c>
      <c r="AH221" s="108">
        <v>152.91119111424277</v>
      </c>
      <c r="AI221" s="108">
        <v>152.91119111424277</v>
      </c>
      <c r="AJ221" s="126" t="s">
        <v>7128</v>
      </c>
      <c r="AK221" s="113" t="s">
        <v>7128</v>
      </c>
      <c r="AL221" s="113" t="s">
        <v>7128</v>
      </c>
      <c r="AM221" s="113" t="s">
        <v>7128</v>
      </c>
      <c r="AN221" s="113" t="s">
        <v>7128</v>
      </c>
      <c r="AO221" s="113">
        <v>80</v>
      </c>
      <c r="AP221" s="113" t="s">
        <v>7128</v>
      </c>
      <c r="AQ221" s="113" t="s">
        <v>7128</v>
      </c>
      <c r="AR221" s="113" t="s">
        <v>7128</v>
      </c>
      <c r="AS221" s="113">
        <v>22</v>
      </c>
      <c r="AT221" s="113">
        <v>7</v>
      </c>
      <c r="AU221" s="149" t="s">
        <v>7128</v>
      </c>
      <c r="AV221" s="107">
        <v>157.41716867537716</v>
      </c>
      <c r="AW221" s="107">
        <v>-4.5059775611343866</v>
      </c>
      <c r="AX221" s="127">
        <v>224</v>
      </c>
      <c r="AY221" s="107">
        <v>0</v>
      </c>
      <c r="AZ221" s="107">
        <v>1.4102366887435949</v>
      </c>
      <c r="BA221" s="107">
        <v>-1.4102366887435949</v>
      </c>
      <c r="BB221" s="109">
        <v>0.80164645901360498</v>
      </c>
      <c r="BC221" s="107"/>
      <c r="BD221" s="107">
        <v>0</v>
      </c>
      <c r="BE221" s="107">
        <v>0</v>
      </c>
      <c r="BF221" s="107" t="s">
        <v>7349</v>
      </c>
      <c r="BG221" s="107"/>
    </row>
    <row r="222" spans="1:59" ht="15" customHeight="1" x14ac:dyDescent="0.25">
      <c r="A222" s="79" t="s">
        <v>2500</v>
      </c>
      <c r="B222" s="2" t="s">
        <v>3079</v>
      </c>
      <c r="C222" s="3" t="s">
        <v>3080</v>
      </c>
      <c r="D222" s="3" t="s">
        <v>111</v>
      </c>
      <c r="E222" s="3" t="s">
        <v>1053</v>
      </c>
      <c r="F222" s="4" t="s">
        <v>2510</v>
      </c>
      <c r="G222" s="3" t="s">
        <v>1035</v>
      </c>
      <c r="H222" s="41" t="s">
        <v>4531</v>
      </c>
      <c r="I222" s="113">
        <v>266</v>
      </c>
      <c r="J222" s="113">
        <v>254</v>
      </c>
      <c r="K222" s="113">
        <v>65</v>
      </c>
      <c r="L222" s="113">
        <v>8</v>
      </c>
      <c r="M222" s="113">
        <v>31</v>
      </c>
      <c r="N222" s="113">
        <v>28</v>
      </c>
      <c r="O222" s="113">
        <v>10</v>
      </c>
      <c r="P222" s="113">
        <v>72</v>
      </c>
      <c r="Q222" s="113">
        <v>0</v>
      </c>
      <c r="R222" s="50">
        <v>0.25590551181102361</v>
      </c>
      <c r="S222" s="51">
        <v>32.258064516129032</v>
      </c>
      <c r="T222" s="51">
        <v>20.833333333333332</v>
      </c>
      <c r="U222" s="51">
        <v>28</v>
      </c>
      <c r="V222" s="51">
        <v>0</v>
      </c>
      <c r="W222" s="84">
        <v>-2.517828554795789</v>
      </c>
      <c r="X222" s="52">
        <v>78.573569294666584</v>
      </c>
      <c r="Y222" s="52">
        <v>78.573569294666584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</v>
      </c>
      <c r="AF222" s="52">
        <v>0</v>
      </c>
      <c r="AG222" s="52">
        <v>0</v>
      </c>
      <c r="AH222" s="52">
        <v>78.573569294666584</v>
      </c>
      <c r="AI222" s="52">
        <v>78.573569294666584</v>
      </c>
      <c r="AJ222" s="144">
        <v>34</v>
      </c>
      <c r="AK222" s="113" t="s">
        <v>7128</v>
      </c>
      <c r="AL222" s="113" t="s">
        <v>7128</v>
      </c>
      <c r="AM222" s="113" t="s">
        <v>7128</v>
      </c>
      <c r="AN222" s="113" t="s">
        <v>7128</v>
      </c>
      <c r="AO222" s="113" t="s">
        <v>7128</v>
      </c>
      <c r="AP222" s="113" t="s">
        <v>7128</v>
      </c>
      <c r="AQ222" s="113" t="s">
        <v>7128</v>
      </c>
      <c r="AR222" s="113" t="s">
        <v>7128</v>
      </c>
      <c r="AS222" s="113">
        <v>106</v>
      </c>
      <c r="AT222" s="113">
        <v>91</v>
      </c>
      <c r="AU222" s="149" t="s">
        <v>7128</v>
      </c>
      <c r="AV222" s="52">
        <v>84.000840393280313</v>
      </c>
      <c r="AW222" s="14">
        <v>-5.4272710986137298</v>
      </c>
      <c r="AX222" s="17">
        <v>227</v>
      </c>
      <c r="AY222" s="51">
        <v>0</v>
      </c>
      <c r="AZ222" s="51">
        <v>1.4102366887435949</v>
      </c>
      <c r="BA222" s="51">
        <v>-1.4102366887435949</v>
      </c>
      <c r="BB222" s="64">
        <v>0.80164645901360498</v>
      </c>
      <c r="BC222" s="51"/>
      <c r="BD222" s="51">
        <v>0</v>
      </c>
      <c r="BE222" s="51">
        <v>0</v>
      </c>
      <c r="BF222" s="26" t="s">
        <v>7350</v>
      </c>
      <c r="BG222" s="84"/>
    </row>
    <row r="223" spans="1:59" ht="15" customHeight="1" x14ac:dyDescent="0.25">
      <c r="A223" s="110" t="s">
        <v>1524</v>
      </c>
      <c r="B223" s="2" t="s">
        <v>2997</v>
      </c>
      <c r="C223" s="3" t="s">
        <v>2573</v>
      </c>
      <c r="D223" s="3" t="s">
        <v>126</v>
      </c>
      <c r="E223" s="3" t="s">
        <v>1006</v>
      </c>
      <c r="F223" s="4" t="s">
        <v>3755</v>
      </c>
      <c r="G223" s="3" t="s">
        <v>1035</v>
      </c>
      <c r="H223" s="41" t="s">
        <v>4508</v>
      </c>
      <c r="I223" s="126">
        <v>303</v>
      </c>
      <c r="J223" s="126">
        <v>287</v>
      </c>
      <c r="K223" s="126">
        <v>70</v>
      </c>
      <c r="L223" s="126">
        <v>9</v>
      </c>
      <c r="M223" s="126">
        <v>27</v>
      </c>
      <c r="N223" s="126">
        <v>35</v>
      </c>
      <c r="O223" s="126">
        <v>12</v>
      </c>
      <c r="P223" s="126">
        <v>81</v>
      </c>
      <c r="Q223" s="126">
        <v>0</v>
      </c>
      <c r="R223" s="106">
        <v>0.24390243902439024</v>
      </c>
      <c r="S223" s="107">
        <v>28.095733610822062</v>
      </c>
      <c r="T223" s="107">
        <v>23.4375</v>
      </c>
      <c r="U223" s="107">
        <v>35</v>
      </c>
      <c r="V223" s="107">
        <v>0</v>
      </c>
      <c r="W223" s="107">
        <v>-8.6391142011076205</v>
      </c>
      <c r="X223" s="108">
        <v>77.894119409714449</v>
      </c>
      <c r="Y223" s="107">
        <v>77.894119409714449</v>
      </c>
      <c r="Z223" s="107">
        <v>0</v>
      </c>
      <c r="AA223" s="107">
        <v>0</v>
      </c>
      <c r="AB223" s="107">
        <v>0</v>
      </c>
      <c r="AC223" s="107">
        <v>0</v>
      </c>
      <c r="AD223" s="107">
        <v>0</v>
      </c>
      <c r="AE223" s="107">
        <v>0</v>
      </c>
      <c r="AF223" s="107">
        <v>0</v>
      </c>
      <c r="AG223" s="107">
        <v>0</v>
      </c>
      <c r="AH223" s="107">
        <v>77.894119409714449</v>
      </c>
      <c r="AI223" s="107">
        <v>77.894119409714449</v>
      </c>
      <c r="AJ223" s="126">
        <v>35</v>
      </c>
      <c r="AK223" s="108" t="s">
        <v>7128</v>
      </c>
      <c r="AL223" s="108" t="s">
        <v>7128</v>
      </c>
      <c r="AM223" s="108" t="s">
        <v>7128</v>
      </c>
      <c r="AN223" s="108" t="s">
        <v>7128</v>
      </c>
      <c r="AO223" s="108" t="s">
        <v>7128</v>
      </c>
      <c r="AP223" s="126" t="s">
        <v>7128</v>
      </c>
      <c r="AQ223" s="108" t="s">
        <v>7128</v>
      </c>
      <c r="AR223" s="108" t="s">
        <v>7128</v>
      </c>
      <c r="AS223" s="126">
        <v>107</v>
      </c>
      <c r="AT223" s="126">
        <v>92</v>
      </c>
      <c r="AU223" s="150" t="s">
        <v>7128</v>
      </c>
      <c r="AV223" s="107">
        <v>84.000840393280313</v>
      </c>
      <c r="AW223" s="107">
        <v>-6.1067209835658645</v>
      </c>
      <c r="AX223" s="127">
        <v>229</v>
      </c>
      <c r="AY223" s="107">
        <v>0</v>
      </c>
      <c r="AZ223" s="107">
        <v>1.4102366887435949</v>
      </c>
      <c r="BA223" s="107">
        <v>-1.4102366887435949</v>
      </c>
      <c r="BB223" s="148">
        <v>0.80164645901360498</v>
      </c>
      <c r="BC223" s="107"/>
      <c r="BD223" s="107">
        <v>0</v>
      </c>
      <c r="BE223" s="107">
        <v>0</v>
      </c>
      <c r="BF223" s="107" t="s">
        <v>7351</v>
      </c>
      <c r="BG223" s="107"/>
    </row>
    <row r="224" spans="1:59" ht="15" customHeight="1" x14ac:dyDescent="0.25">
      <c r="A224" s="79" t="s">
        <v>1171</v>
      </c>
      <c r="B224" s="2" t="s">
        <v>2545</v>
      </c>
      <c r="C224" s="3" t="s">
        <v>2546</v>
      </c>
      <c r="D224" s="3" t="s">
        <v>643</v>
      </c>
      <c r="E224" s="3" t="s">
        <v>1022</v>
      </c>
      <c r="F224" s="4" t="s">
        <v>2510</v>
      </c>
      <c r="G224" s="3" t="s">
        <v>1015</v>
      </c>
      <c r="H224" s="41" t="s">
        <v>4993</v>
      </c>
      <c r="I224" s="113">
        <v>529</v>
      </c>
      <c r="J224" s="113">
        <v>469</v>
      </c>
      <c r="K224" s="113">
        <v>117</v>
      </c>
      <c r="L224" s="113">
        <v>16</v>
      </c>
      <c r="M224" s="113">
        <v>50</v>
      </c>
      <c r="N224" s="113">
        <v>60</v>
      </c>
      <c r="O224" s="113">
        <v>54</v>
      </c>
      <c r="P224" s="113">
        <v>110</v>
      </c>
      <c r="Q224" s="113">
        <v>0</v>
      </c>
      <c r="R224" s="6">
        <v>0.24946695095948826</v>
      </c>
      <c r="S224" s="14">
        <v>52.029136316337151</v>
      </c>
      <c r="T224" s="14">
        <v>41.666666666666664</v>
      </c>
      <c r="U224" s="14">
        <v>60</v>
      </c>
      <c r="V224" s="14">
        <v>0</v>
      </c>
      <c r="W224" s="84">
        <v>-10.916674506852544</v>
      </c>
      <c r="X224" s="14">
        <v>142.7791284761513</v>
      </c>
      <c r="Y224" s="14">
        <v>0</v>
      </c>
      <c r="Z224" s="14">
        <v>142.7791284761513</v>
      </c>
      <c r="AA224" s="14">
        <v>0</v>
      </c>
      <c r="AB224" s="14">
        <v>0</v>
      </c>
      <c r="AC224" s="14">
        <v>0</v>
      </c>
      <c r="AD224" s="14">
        <v>0</v>
      </c>
      <c r="AE224" s="14">
        <v>142.7791284761513</v>
      </c>
      <c r="AF224" s="14">
        <v>0</v>
      </c>
      <c r="AG224" s="14">
        <v>142.7791284761513</v>
      </c>
      <c r="AH224" s="14">
        <v>142.7791284761513</v>
      </c>
      <c r="AI224" s="14">
        <v>142.7791284761513</v>
      </c>
      <c r="AJ224" s="113" t="s">
        <v>7128</v>
      </c>
      <c r="AK224" s="113">
        <v>29</v>
      </c>
      <c r="AL224" s="113" t="s">
        <v>7128</v>
      </c>
      <c r="AM224" s="113" t="s">
        <v>7128</v>
      </c>
      <c r="AN224" s="113" t="s">
        <v>7128</v>
      </c>
      <c r="AO224" s="113" t="s">
        <v>7128</v>
      </c>
      <c r="AP224" s="113">
        <v>29</v>
      </c>
      <c r="AQ224" s="113" t="s">
        <v>7128</v>
      </c>
      <c r="AR224" s="113">
        <v>21</v>
      </c>
      <c r="AS224" s="113">
        <v>34</v>
      </c>
      <c r="AT224" s="113">
        <v>19</v>
      </c>
      <c r="AU224" s="149" t="s">
        <v>7128</v>
      </c>
      <c r="AV224" s="14">
        <v>157.52538612333203</v>
      </c>
      <c r="AW224" s="14">
        <v>-14.746257647180727</v>
      </c>
      <c r="AX224" s="17">
        <v>243</v>
      </c>
      <c r="AY224" s="15">
        <v>0</v>
      </c>
      <c r="AZ224" s="15">
        <v>1.4102366887435949</v>
      </c>
      <c r="BA224" s="15">
        <v>-1.4102366887435949</v>
      </c>
      <c r="BB224" s="63">
        <v>0.80164645901360498</v>
      </c>
      <c r="BC224" s="26"/>
      <c r="BD224" s="15">
        <v>0</v>
      </c>
      <c r="BE224" s="26">
        <v>0</v>
      </c>
      <c r="BF224" s="26" t="s">
        <v>7352</v>
      </c>
      <c r="BG224" s="84"/>
    </row>
    <row r="225" spans="1:59" ht="15" customHeight="1" x14ac:dyDescent="0.25">
      <c r="A225" s="88" t="s">
        <v>5663</v>
      </c>
      <c r="B225" s="2" t="s">
        <v>5664</v>
      </c>
      <c r="C225" s="3" t="s">
        <v>2615</v>
      </c>
      <c r="D225" s="3" t="s">
        <v>5759</v>
      </c>
      <c r="E225" s="3" t="s">
        <v>1008</v>
      </c>
      <c r="F225" s="4" t="s">
        <v>2510</v>
      </c>
      <c r="G225" s="3" t="s">
        <v>1015</v>
      </c>
      <c r="H225" s="41" t="s">
        <v>5760</v>
      </c>
      <c r="I225" s="113">
        <v>216</v>
      </c>
      <c r="J225" s="113">
        <v>189</v>
      </c>
      <c r="K225" s="113">
        <v>49</v>
      </c>
      <c r="L225" s="113">
        <v>24</v>
      </c>
      <c r="M225" s="113">
        <v>33</v>
      </c>
      <c r="N225" s="113">
        <v>45</v>
      </c>
      <c r="O225" s="113">
        <v>22</v>
      </c>
      <c r="P225" s="113">
        <v>60</v>
      </c>
      <c r="Q225" s="113">
        <v>0</v>
      </c>
      <c r="R225" s="6">
        <v>0.25925925925925924</v>
      </c>
      <c r="S225" s="14">
        <v>34.339229968782519</v>
      </c>
      <c r="T225" s="14">
        <v>62.5</v>
      </c>
      <c r="U225" s="14">
        <v>45</v>
      </c>
      <c r="V225" s="14">
        <v>0</v>
      </c>
      <c r="W225" s="84">
        <v>-0.32977438208144544</v>
      </c>
      <c r="X225" s="14">
        <v>141.50945558670108</v>
      </c>
      <c r="Y225" s="14">
        <v>0</v>
      </c>
      <c r="Z225" s="14">
        <v>141.50945558670108</v>
      </c>
      <c r="AA225" s="14">
        <v>0</v>
      </c>
      <c r="AB225" s="14">
        <v>0</v>
      </c>
      <c r="AC225" s="14">
        <v>0</v>
      </c>
      <c r="AD225" s="14">
        <v>0</v>
      </c>
      <c r="AE225" s="14">
        <v>141.50945558670108</v>
      </c>
      <c r="AF225" s="14">
        <v>0</v>
      </c>
      <c r="AG225" s="14">
        <v>141.50945558670108</v>
      </c>
      <c r="AH225" s="14">
        <v>141.50945558670108</v>
      </c>
      <c r="AI225" s="14">
        <v>141.50945558670108</v>
      </c>
      <c r="AJ225" s="113" t="s">
        <v>7128</v>
      </c>
      <c r="AK225" s="113">
        <v>30</v>
      </c>
      <c r="AL225" s="113" t="s">
        <v>7128</v>
      </c>
      <c r="AM225" s="113" t="s">
        <v>7128</v>
      </c>
      <c r="AN225" s="113" t="s">
        <v>7128</v>
      </c>
      <c r="AO225" s="113" t="s">
        <v>7128</v>
      </c>
      <c r="AP225" s="113">
        <v>30</v>
      </c>
      <c r="AQ225" s="113" t="s">
        <v>7128</v>
      </c>
      <c r="AR225" s="113">
        <v>22</v>
      </c>
      <c r="AS225" s="113">
        <v>36</v>
      </c>
      <c r="AT225" s="113">
        <v>21</v>
      </c>
      <c r="AU225" s="149" t="s">
        <v>7128</v>
      </c>
      <c r="AV225" s="14">
        <v>157.52538612333203</v>
      </c>
      <c r="AW225" s="14">
        <v>-16.015930536630947</v>
      </c>
      <c r="AX225" s="17">
        <v>245</v>
      </c>
      <c r="AY225" s="15">
        <v>0</v>
      </c>
      <c r="AZ225" s="15">
        <v>1.4102366887435949</v>
      </c>
      <c r="BA225" s="15">
        <v>-1.4102366887435949</v>
      </c>
      <c r="BB225" s="63">
        <v>0.80164645901360498</v>
      </c>
      <c r="BC225" s="26"/>
      <c r="BD225" s="15">
        <v>0</v>
      </c>
      <c r="BE225" s="26">
        <v>0</v>
      </c>
      <c r="BF225" s="26" t="s">
        <v>7353</v>
      </c>
      <c r="BG225" s="84"/>
    </row>
    <row r="226" spans="1:59" ht="15" customHeight="1" x14ac:dyDescent="0.25">
      <c r="A226" s="110" t="s">
        <v>1509</v>
      </c>
      <c r="B226" s="2" t="s">
        <v>2682</v>
      </c>
      <c r="C226" s="3" t="s">
        <v>2615</v>
      </c>
      <c r="D226" s="3" t="s">
        <v>629</v>
      </c>
      <c r="E226" s="3" t="s">
        <v>999</v>
      </c>
      <c r="F226" s="4" t="s">
        <v>2510</v>
      </c>
      <c r="G226" s="3" t="s">
        <v>1004</v>
      </c>
      <c r="H226" s="41" t="s">
        <v>4569</v>
      </c>
      <c r="I226" s="113">
        <v>427</v>
      </c>
      <c r="J226" s="113">
        <v>373</v>
      </c>
      <c r="K226" s="113">
        <v>86</v>
      </c>
      <c r="L226" s="113">
        <v>19</v>
      </c>
      <c r="M226" s="113">
        <v>50</v>
      </c>
      <c r="N226" s="113">
        <v>64</v>
      </c>
      <c r="O226" s="113">
        <v>46</v>
      </c>
      <c r="P226" s="113">
        <v>114</v>
      </c>
      <c r="Q226" s="113">
        <v>1</v>
      </c>
      <c r="R226" s="106">
        <v>0.23056300268096513</v>
      </c>
      <c r="S226" s="107">
        <v>52.029136316337151</v>
      </c>
      <c r="T226" s="107">
        <v>49.479166666666664</v>
      </c>
      <c r="U226" s="107">
        <v>64</v>
      </c>
      <c r="V226" s="107">
        <v>2.6525198938992043</v>
      </c>
      <c r="W226" s="84">
        <v>-19.599427753934513</v>
      </c>
      <c r="X226" s="108">
        <v>148.56139512296852</v>
      </c>
      <c r="Y226" s="108">
        <v>0</v>
      </c>
      <c r="Z226" s="108">
        <v>0</v>
      </c>
      <c r="AA226" s="108">
        <v>0</v>
      </c>
      <c r="AB226" s="108">
        <v>0</v>
      </c>
      <c r="AC226" s="108">
        <v>0</v>
      </c>
      <c r="AD226" s="108">
        <v>148.56139512296852</v>
      </c>
      <c r="AE226" s="108">
        <v>0</v>
      </c>
      <c r="AF226" s="108">
        <v>0</v>
      </c>
      <c r="AG226" s="108">
        <v>0</v>
      </c>
      <c r="AH226" s="108">
        <v>148.56139512296852</v>
      </c>
      <c r="AI226" s="108">
        <v>148.56139512296852</v>
      </c>
      <c r="AJ226" s="126" t="s">
        <v>7128</v>
      </c>
      <c r="AK226" s="113" t="s">
        <v>7128</v>
      </c>
      <c r="AL226" s="113" t="s">
        <v>7128</v>
      </c>
      <c r="AM226" s="113" t="s">
        <v>7128</v>
      </c>
      <c r="AN226" s="113" t="s">
        <v>7128</v>
      </c>
      <c r="AO226" s="113">
        <v>81</v>
      </c>
      <c r="AP226" s="113" t="s">
        <v>7128</v>
      </c>
      <c r="AQ226" s="113" t="s">
        <v>7128</v>
      </c>
      <c r="AR226" s="113" t="s">
        <v>7128</v>
      </c>
      <c r="AS226" s="113">
        <v>25</v>
      </c>
      <c r="AT226" s="113">
        <v>10</v>
      </c>
      <c r="AU226" s="149" t="s">
        <v>7128</v>
      </c>
      <c r="AV226" s="107">
        <v>157.41716867537716</v>
      </c>
      <c r="AW226" s="14">
        <v>-8.8557735524086354</v>
      </c>
      <c r="AX226" s="17">
        <v>230</v>
      </c>
      <c r="AY226" s="107">
        <v>0</v>
      </c>
      <c r="AZ226" s="107">
        <v>1.4102366887435949</v>
      </c>
      <c r="BA226" s="107">
        <v>-1.4102366887435949</v>
      </c>
      <c r="BB226" s="109">
        <v>0.80164645901360498</v>
      </c>
      <c r="BC226" s="107"/>
      <c r="BD226" s="107">
        <v>0</v>
      </c>
      <c r="BE226" s="107">
        <v>0</v>
      </c>
      <c r="BF226" s="107" t="s">
        <v>7354</v>
      </c>
      <c r="BG226" s="84"/>
    </row>
    <row r="227" spans="1:59" x14ac:dyDescent="0.25">
      <c r="A227" s="79" t="s">
        <v>5620</v>
      </c>
      <c r="B227" s="2" t="s">
        <v>3500</v>
      </c>
      <c r="C227" s="3" t="s">
        <v>2573</v>
      </c>
      <c r="D227" s="3" t="s">
        <v>5895</v>
      </c>
      <c r="E227" s="3" t="s">
        <v>1017</v>
      </c>
      <c r="F227" s="4" t="s">
        <v>3755</v>
      </c>
      <c r="G227" s="3" t="s">
        <v>1004</v>
      </c>
      <c r="H227" s="159" t="s">
        <v>6827</v>
      </c>
      <c r="I227" s="145">
        <v>343</v>
      </c>
      <c r="J227" s="145">
        <v>313</v>
      </c>
      <c r="K227" s="145">
        <v>90</v>
      </c>
      <c r="L227" s="145">
        <v>12</v>
      </c>
      <c r="M227" s="145">
        <v>45</v>
      </c>
      <c r="N227" s="145">
        <v>55</v>
      </c>
      <c r="O227" s="145">
        <v>20</v>
      </c>
      <c r="P227" s="145">
        <v>97</v>
      </c>
      <c r="Q227" s="145">
        <v>1</v>
      </c>
      <c r="R227" s="42">
        <v>0.28753993610223644</v>
      </c>
      <c r="S227" s="43">
        <v>46.826222684703438</v>
      </c>
      <c r="T227" s="43">
        <v>31.25</v>
      </c>
      <c r="U227" s="43">
        <v>55</v>
      </c>
      <c r="V227" s="43">
        <v>2.6525198938992043</v>
      </c>
      <c r="W227" s="43">
        <v>12.329645662979067</v>
      </c>
      <c r="X227" s="44">
        <v>148.05838824158172</v>
      </c>
      <c r="Y227" s="43">
        <v>0</v>
      </c>
      <c r="Z227" s="43">
        <v>0</v>
      </c>
      <c r="AA227" s="43">
        <v>0</v>
      </c>
      <c r="AB227" s="43">
        <v>0</v>
      </c>
      <c r="AC227" s="43">
        <v>0</v>
      </c>
      <c r="AD227" s="43">
        <v>148.05838824158172</v>
      </c>
      <c r="AE227" s="43">
        <v>0</v>
      </c>
      <c r="AF227" s="43">
        <v>0</v>
      </c>
      <c r="AG227" s="43">
        <v>0</v>
      </c>
      <c r="AH227" s="43">
        <v>148.05838824158172</v>
      </c>
      <c r="AI227" s="43">
        <v>148.05838824158172</v>
      </c>
      <c r="AJ227" s="145" t="s">
        <v>7128</v>
      </c>
      <c r="AK227" s="44" t="s">
        <v>7128</v>
      </c>
      <c r="AL227" s="44" t="s">
        <v>7128</v>
      </c>
      <c r="AM227" s="44" t="s">
        <v>7128</v>
      </c>
      <c r="AN227" s="44" t="s">
        <v>7128</v>
      </c>
      <c r="AO227" s="44">
        <v>82</v>
      </c>
      <c r="AP227" s="145" t="s">
        <v>7128</v>
      </c>
      <c r="AQ227" s="44" t="s">
        <v>7128</v>
      </c>
      <c r="AR227" s="44" t="s">
        <v>7128</v>
      </c>
      <c r="AS227" s="145">
        <v>26</v>
      </c>
      <c r="AT227" s="145">
        <v>11</v>
      </c>
      <c r="AU227" s="160" t="s">
        <v>7128</v>
      </c>
      <c r="AV227" s="43">
        <v>157.41716867537716</v>
      </c>
      <c r="AW227" s="43">
        <v>-9.358780433795431</v>
      </c>
      <c r="AX227" s="161">
        <v>231</v>
      </c>
      <c r="AY227" s="43">
        <v>0</v>
      </c>
      <c r="AZ227" s="43">
        <v>1.4102366887435949</v>
      </c>
      <c r="BA227" s="43">
        <v>-1.4102366887435949</v>
      </c>
      <c r="BB227" s="162">
        <v>0.80164645901360498</v>
      </c>
      <c r="BC227" s="43"/>
      <c r="BD227" s="43">
        <v>0</v>
      </c>
      <c r="BE227" s="43">
        <v>0</v>
      </c>
      <c r="BF227" s="43" t="s">
        <v>7355</v>
      </c>
      <c r="BG227" s="43"/>
    </row>
    <row r="228" spans="1:59" x14ac:dyDescent="0.25">
      <c r="A228" s="79" t="s">
        <v>1210</v>
      </c>
      <c r="B228" s="2" t="s">
        <v>2660</v>
      </c>
      <c r="C228" s="3" t="s">
        <v>2661</v>
      </c>
      <c r="D228" s="3" t="s">
        <v>591</v>
      </c>
      <c r="E228" s="3" t="s">
        <v>1090</v>
      </c>
      <c r="F228" s="4" t="s">
        <v>3755</v>
      </c>
      <c r="G228" s="3" t="s">
        <v>1004</v>
      </c>
      <c r="H228" s="41" t="s">
        <v>4210</v>
      </c>
      <c r="I228" s="113">
        <v>321</v>
      </c>
      <c r="J228" s="113">
        <v>291</v>
      </c>
      <c r="K228" s="113">
        <v>85</v>
      </c>
      <c r="L228" s="113">
        <v>17</v>
      </c>
      <c r="M228" s="113">
        <v>46</v>
      </c>
      <c r="N228" s="113">
        <v>42</v>
      </c>
      <c r="O228" s="113">
        <v>26</v>
      </c>
      <c r="P228" s="113">
        <v>61</v>
      </c>
      <c r="Q228" s="113">
        <v>0</v>
      </c>
      <c r="R228" s="46">
        <v>0.29209621993127149</v>
      </c>
      <c r="S228" s="47">
        <v>47.866805411030178</v>
      </c>
      <c r="T228" s="47">
        <v>44.270833333333336</v>
      </c>
      <c r="U228" s="47">
        <v>42</v>
      </c>
      <c r="V228" s="47">
        <v>0</v>
      </c>
      <c r="W228" s="84">
        <v>13.774689570868038</v>
      </c>
      <c r="X228" s="48">
        <v>147.91232831523158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147.91232831523158</v>
      </c>
      <c r="AE228" s="48">
        <v>0</v>
      </c>
      <c r="AF228" s="48">
        <v>0</v>
      </c>
      <c r="AG228" s="48">
        <v>0</v>
      </c>
      <c r="AH228" s="48">
        <v>147.91232831523158</v>
      </c>
      <c r="AI228" s="48">
        <v>147.91232831523158</v>
      </c>
      <c r="AJ228" s="146" t="s">
        <v>7128</v>
      </c>
      <c r="AK228" s="113" t="s">
        <v>7128</v>
      </c>
      <c r="AL228" s="113" t="s">
        <v>7128</v>
      </c>
      <c r="AM228" s="113" t="s">
        <v>7128</v>
      </c>
      <c r="AN228" s="113" t="s">
        <v>7128</v>
      </c>
      <c r="AO228" s="113">
        <v>83</v>
      </c>
      <c r="AP228" s="113" t="s">
        <v>7128</v>
      </c>
      <c r="AQ228" s="113" t="s">
        <v>7128</v>
      </c>
      <c r="AR228" s="113" t="s">
        <v>7128</v>
      </c>
      <c r="AS228" s="113">
        <v>27</v>
      </c>
      <c r="AT228" s="113">
        <v>12</v>
      </c>
      <c r="AU228" s="149" t="s">
        <v>7128</v>
      </c>
      <c r="AV228" s="48">
        <v>157.41716867537716</v>
      </c>
      <c r="AW228" s="14">
        <v>-9.5048403601455789</v>
      </c>
      <c r="AX228" s="17">
        <v>232</v>
      </c>
      <c r="AY228" s="47">
        <v>0</v>
      </c>
      <c r="AZ228" s="47">
        <v>1.4102366887435949</v>
      </c>
      <c r="BA228" s="47">
        <v>-1.4102366887435949</v>
      </c>
      <c r="BB228" s="62">
        <v>0.80164645901360498</v>
      </c>
      <c r="BC228" s="47"/>
      <c r="BD228" s="47">
        <v>0</v>
      </c>
      <c r="BE228" s="47">
        <v>0</v>
      </c>
      <c r="BF228" s="26" t="s">
        <v>7356</v>
      </c>
      <c r="BG228" s="84"/>
    </row>
    <row r="229" spans="1:59" ht="15" customHeight="1" x14ac:dyDescent="0.25">
      <c r="A229" s="110" t="s">
        <v>2110</v>
      </c>
      <c r="B229" s="2" t="s">
        <v>2789</v>
      </c>
      <c r="C229" s="3" t="s">
        <v>2790</v>
      </c>
      <c r="D229" s="3" t="s">
        <v>523</v>
      </c>
      <c r="E229" s="3" t="s">
        <v>1090</v>
      </c>
      <c r="F229" s="4" t="s">
        <v>3755</v>
      </c>
      <c r="G229" s="3" t="s">
        <v>657</v>
      </c>
      <c r="H229" s="41" t="s">
        <v>3879</v>
      </c>
      <c r="I229" s="126">
        <v>448</v>
      </c>
      <c r="J229" s="126">
        <v>385</v>
      </c>
      <c r="K229" s="126">
        <v>102</v>
      </c>
      <c r="L229" s="126">
        <v>14</v>
      </c>
      <c r="M229" s="126">
        <v>59</v>
      </c>
      <c r="N229" s="126">
        <v>49</v>
      </c>
      <c r="O229" s="126">
        <v>55</v>
      </c>
      <c r="P229" s="126">
        <v>77</v>
      </c>
      <c r="Q229" s="126">
        <v>0</v>
      </c>
      <c r="R229" s="106">
        <v>0.26493506493506491</v>
      </c>
      <c r="S229" s="107">
        <v>61.394380853277838</v>
      </c>
      <c r="T229" s="107">
        <v>36.458333333333336</v>
      </c>
      <c r="U229" s="107">
        <v>49</v>
      </c>
      <c r="V229" s="107">
        <v>0</v>
      </c>
      <c r="W229" s="107">
        <v>0.73947126217888126</v>
      </c>
      <c r="X229" s="108">
        <v>147.59218544879005</v>
      </c>
      <c r="Y229" s="107">
        <v>0</v>
      </c>
      <c r="Z229" s="107">
        <v>0</v>
      </c>
      <c r="AA229" s="107">
        <v>147.59218544879005</v>
      </c>
      <c r="AB229" s="107">
        <v>0</v>
      </c>
      <c r="AC229" s="107">
        <v>0</v>
      </c>
      <c r="AD229" s="107">
        <v>0</v>
      </c>
      <c r="AE229" s="107">
        <v>0</v>
      </c>
      <c r="AF229" s="107">
        <v>147.59218544879005</v>
      </c>
      <c r="AG229" s="107">
        <v>147.59218544879005</v>
      </c>
      <c r="AH229" s="107">
        <v>147.59218544879005</v>
      </c>
      <c r="AI229" s="107">
        <v>147.59218544879005</v>
      </c>
      <c r="AJ229" s="126" t="s">
        <v>7128</v>
      </c>
      <c r="AK229" s="108" t="s">
        <v>7128</v>
      </c>
      <c r="AL229" s="108">
        <v>24</v>
      </c>
      <c r="AM229" s="108" t="s">
        <v>7128</v>
      </c>
      <c r="AN229" s="108" t="s">
        <v>7128</v>
      </c>
      <c r="AO229" s="108" t="s">
        <v>7128</v>
      </c>
      <c r="AP229" s="126" t="s">
        <v>7128</v>
      </c>
      <c r="AQ229" s="108">
        <v>20</v>
      </c>
      <c r="AR229" s="108">
        <v>17</v>
      </c>
      <c r="AS229" s="126">
        <v>28</v>
      </c>
      <c r="AT229" s="126">
        <v>13</v>
      </c>
      <c r="AU229" s="150" t="s">
        <v>7128</v>
      </c>
      <c r="AV229" s="107">
        <v>157.46821407201281</v>
      </c>
      <c r="AW229" s="107">
        <v>-9.8760286232227656</v>
      </c>
      <c r="AX229" s="127">
        <v>234</v>
      </c>
      <c r="AY229" s="107">
        <v>0</v>
      </c>
      <c r="AZ229" s="107">
        <v>1.4102366887435949</v>
      </c>
      <c r="BA229" s="107">
        <v>-1.4102366887435949</v>
      </c>
      <c r="BB229" s="148">
        <v>0.80164645901360498</v>
      </c>
      <c r="BC229" s="107"/>
      <c r="BD229" s="107">
        <v>0</v>
      </c>
      <c r="BE229" s="107">
        <v>0</v>
      </c>
      <c r="BF229" s="107" t="s">
        <v>7357</v>
      </c>
      <c r="BG229" s="107"/>
    </row>
    <row r="230" spans="1:59" ht="15" customHeight="1" x14ac:dyDescent="0.25">
      <c r="A230" s="88" t="s">
        <v>1624</v>
      </c>
      <c r="B230" s="2" t="s">
        <v>3124</v>
      </c>
      <c r="C230" s="3" t="s">
        <v>3125</v>
      </c>
      <c r="D230" s="3" t="s">
        <v>119</v>
      </c>
      <c r="E230" s="3" t="s">
        <v>1010</v>
      </c>
      <c r="F230" s="4" t="s">
        <v>2510</v>
      </c>
      <c r="G230" s="3" t="s">
        <v>1035</v>
      </c>
      <c r="H230" s="41" t="s">
        <v>4013</v>
      </c>
      <c r="I230" s="113">
        <v>301</v>
      </c>
      <c r="J230" s="113">
        <v>271</v>
      </c>
      <c r="K230" s="113">
        <v>61</v>
      </c>
      <c r="L230" s="113">
        <v>7</v>
      </c>
      <c r="M230" s="113">
        <v>32</v>
      </c>
      <c r="N230" s="113">
        <v>39</v>
      </c>
      <c r="O230" s="113">
        <v>25</v>
      </c>
      <c r="P230" s="113">
        <v>74</v>
      </c>
      <c r="Q230" s="113">
        <v>0</v>
      </c>
      <c r="R230" s="6">
        <v>0.22509225092250923</v>
      </c>
      <c r="S230" s="14">
        <v>33.298647242455779</v>
      </c>
      <c r="T230" s="14">
        <v>18.229166666666668</v>
      </c>
      <c r="U230" s="14">
        <v>39</v>
      </c>
      <c r="V230" s="14">
        <v>0</v>
      </c>
      <c r="W230" s="84">
        <v>-16.285972383533402</v>
      </c>
      <c r="X230" s="14">
        <v>74.241841525589038</v>
      </c>
      <c r="Y230" s="14">
        <v>74.241841525589038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74.241841525589038</v>
      </c>
      <c r="AI230" s="14">
        <v>74.241841525589038</v>
      </c>
      <c r="AJ230" s="113">
        <v>36</v>
      </c>
      <c r="AK230" s="113" t="s">
        <v>7128</v>
      </c>
      <c r="AL230" s="113" t="s">
        <v>7128</v>
      </c>
      <c r="AM230" s="113" t="s">
        <v>7128</v>
      </c>
      <c r="AN230" s="113" t="s">
        <v>7128</v>
      </c>
      <c r="AO230" s="113" t="s">
        <v>7128</v>
      </c>
      <c r="AP230" s="113" t="s">
        <v>7128</v>
      </c>
      <c r="AQ230" s="113" t="s">
        <v>7128</v>
      </c>
      <c r="AR230" s="113" t="s">
        <v>7128</v>
      </c>
      <c r="AS230" s="113">
        <v>112</v>
      </c>
      <c r="AT230" s="113">
        <v>97</v>
      </c>
      <c r="AU230" s="149" t="s">
        <v>7128</v>
      </c>
      <c r="AV230" s="14">
        <v>84.000840393280313</v>
      </c>
      <c r="AW230" s="14">
        <v>-9.7589988676912753</v>
      </c>
      <c r="AX230" s="17">
        <v>233</v>
      </c>
      <c r="AY230" s="15">
        <v>0</v>
      </c>
      <c r="AZ230" s="15">
        <v>1.4102366887435949</v>
      </c>
      <c r="BA230" s="15">
        <v>-1.4102366887435949</v>
      </c>
      <c r="BB230" s="63">
        <v>0.80164645901360498</v>
      </c>
      <c r="BC230" s="26"/>
      <c r="BD230" s="15">
        <v>0</v>
      </c>
      <c r="BE230" s="26">
        <v>0</v>
      </c>
      <c r="BF230" s="26" t="s">
        <v>7358</v>
      </c>
      <c r="BG230" s="84"/>
    </row>
    <row r="231" spans="1:59" x14ac:dyDescent="0.25">
      <c r="A231" s="110" t="s">
        <v>1670</v>
      </c>
      <c r="B231" s="2" t="s">
        <v>2755</v>
      </c>
      <c r="C231" s="3" t="s">
        <v>2756</v>
      </c>
      <c r="D231" s="3" t="s">
        <v>245</v>
      </c>
      <c r="E231" s="3" t="s">
        <v>1001</v>
      </c>
      <c r="F231" s="4" t="s">
        <v>2510</v>
      </c>
      <c r="G231" s="3" t="s">
        <v>1004</v>
      </c>
      <c r="H231" s="41" t="s">
        <v>4323</v>
      </c>
      <c r="I231" s="113">
        <v>259</v>
      </c>
      <c r="J231" s="113">
        <v>230</v>
      </c>
      <c r="K231" s="113">
        <v>56</v>
      </c>
      <c r="L231" s="113">
        <v>16</v>
      </c>
      <c r="M231" s="113">
        <v>50</v>
      </c>
      <c r="N231" s="113">
        <v>35</v>
      </c>
      <c r="O231" s="113">
        <v>20</v>
      </c>
      <c r="P231" s="113">
        <v>90</v>
      </c>
      <c r="Q231" s="113">
        <v>9</v>
      </c>
      <c r="R231" s="106">
        <v>0.24347826086956523</v>
      </c>
      <c r="S231" s="107">
        <v>52.029136316337151</v>
      </c>
      <c r="T231" s="107">
        <v>41.666666666666664</v>
      </c>
      <c r="U231" s="107">
        <v>35</v>
      </c>
      <c r="V231" s="107">
        <v>23.872679045092838</v>
      </c>
      <c r="W231" s="84">
        <v>-6.7328757119906104</v>
      </c>
      <c r="X231" s="108">
        <v>145.83560631610607</v>
      </c>
      <c r="Y231" s="108">
        <v>0</v>
      </c>
      <c r="Z231" s="108">
        <v>0</v>
      </c>
      <c r="AA231" s="108">
        <v>0</v>
      </c>
      <c r="AB231" s="108">
        <v>0</v>
      </c>
      <c r="AC231" s="108">
        <v>0</v>
      </c>
      <c r="AD231" s="108">
        <v>145.83560631610607</v>
      </c>
      <c r="AE231" s="108">
        <v>0</v>
      </c>
      <c r="AF231" s="108">
        <v>0</v>
      </c>
      <c r="AG231" s="108">
        <v>0</v>
      </c>
      <c r="AH231" s="108">
        <v>145.83560631610607</v>
      </c>
      <c r="AI231" s="108">
        <v>145.83560631610607</v>
      </c>
      <c r="AJ231" s="126" t="s">
        <v>7128</v>
      </c>
      <c r="AK231" s="113" t="s">
        <v>7128</v>
      </c>
      <c r="AL231" s="113" t="s">
        <v>7128</v>
      </c>
      <c r="AM231" s="113" t="s">
        <v>7128</v>
      </c>
      <c r="AN231" s="113" t="s">
        <v>7128</v>
      </c>
      <c r="AO231" s="113">
        <v>84</v>
      </c>
      <c r="AP231" s="113" t="s">
        <v>7128</v>
      </c>
      <c r="AQ231" s="113" t="s">
        <v>7128</v>
      </c>
      <c r="AR231" s="113" t="s">
        <v>7128</v>
      </c>
      <c r="AS231" s="113">
        <v>29</v>
      </c>
      <c r="AT231" s="113">
        <v>14</v>
      </c>
      <c r="AU231" s="149" t="s">
        <v>7128</v>
      </c>
      <c r="AV231" s="107">
        <v>157.41716867537716</v>
      </c>
      <c r="AW231" s="14">
        <v>-11.581562359271089</v>
      </c>
      <c r="AX231" s="17">
        <v>237</v>
      </c>
      <c r="AY231" s="107">
        <v>0</v>
      </c>
      <c r="AZ231" s="107">
        <v>1.4102366887435949</v>
      </c>
      <c r="BA231" s="107">
        <v>-1.4102366887435949</v>
      </c>
      <c r="BB231" s="109">
        <v>0.80164645901360498</v>
      </c>
      <c r="BC231" s="107"/>
      <c r="BD231" s="107">
        <v>0</v>
      </c>
      <c r="BE231" s="107">
        <v>0</v>
      </c>
      <c r="BF231" s="107" t="s">
        <v>7359</v>
      </c>
      <c r="BG231" s="84"/>
    </row>
    <row r="232" spans="1:59" ht="15" customHeight="1" x14ac:dyDescent="0.25">
      <c r="A232" s="88" t="s">
        <v>1495</v>
      </c>
      <c r="B232" s="2" t="s">
        <v>3146</v>
      </c>
      <c r="C232" s="3" t="s">
        <v>2647</v>
      </c>
      <c r="D232" s="3" t="s">
        <v>51</v>
      </c>
      <c r="E232" s="3" t="s">
        <v>1103</v>
      </c>
      <c r="F232" s="4" t="s">
        <v>3755</v>
      </c>
      <c r="G232" s="3" t="s">
        <v>1035</v>
      </c>
      <c r="H232" s="41" t="s">
        <v>3958</v>
      </c>
      <c r="I232" s="113">
        <v>256</v>
      </c>
      <c r="J232" s="113">
        <v>226</v>
      </c>
      <c r="K232" s="113">
        <v>41</v>
      </c>
      <c r="L232" s="113">
        <v>10</v>
      </c>
      <c r="M232" s="113">
        <v>35</v>
      </c>
      <c r="N232" s="113">
        <v>27</v>
      </c>
      <c r="O232" s="113">
        <v>29</v>
      </c>
      <c r="P232" s="113">
        <v>67</v>
      </c>
      <c r="Q232" s="113">
        <v>5</v>
      </c>
      <c r="R232" s="6">
        <v>0.18141592920353983</v>
      </c>
      <c r="S232" s="14">
        <v>36.420395421436005</v>
      </c>
      <c r="T232" s="14">
        <v>26.041666666666668</v>
      </c>
      <c r="U232" s="14">
        <v>27</v>
      </c>
      <c r="V232" s="14">
        <v>13.262599469496021</v>
      </c>
      <c r="W232" s="84">
        <v>-29.358468507964218</v>
      </c>
      <c r="X232" s="14">
        <v>73.366193049634475</v>
      </c>
      <c r="Y232" s="14">
        <v>73.366193049634475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73.366193049634475</v>
      </c>
      <c r="AI232" s="14">
        <v>73.366193049634475</v>
      </c>
      <c r="AJ232" s="113">
        <v>37</v>
      </c>
      <c r="AK232" s="113" t="s">
        <v>7128</v>
      </c>
      <c r="AL232" s="113" t="s">
        <v>7128</v>
      </c>
      <c r="AM232" s="113" t="s">
        <v>7128</v>
      </c>
      <c r="AN232" s="113" t="s">
        <v>7128</v>
      </c>
      <c r="AO232" s="113" t="s">
        <v>7128</v>
      </c>
      <c r="AP232" s="113" t="s">
        <v>7128</v>
      </c>
      <c r="AQ232" s="113" t="s">
        <v>7128</v>
      </c>
      <c r="AR232" s="113" t="s">
        <v>7128</v>
      </c>
      <c r="AS232" s="113">
        <v>115</v>
      </c>
      <c r="AT232" s="113">
        <v>100</v>
      </c>
      <c r="AU232" s="149" t="s">
        <v>7128</v>
      </c>
      <c r="AV232" s="14">
        <v>84.000840393280313</v>
      </c>
      <c r="AW232" s="14">
        <v>-10.634647343645838</v>
      </c>
      <c r="AX232" s="17">
        <v>235</v>
      </c>
      <c r="AY232" s="15">
        <v>0</v>
      </c>
      <c r="AZ232" s="15">
        <v>1.4102366887435949</v>
      </c>
      <c r="BA232" s="15">
        <v>-1.4102366887435949</v>
      </c>
      <c r="BB232" s="63">
        <v>0.80164645901360498</v>
      </c>
      <c r="BC232" s="26"/>
      <c r="BD232" s="15">
        <v>0</v>
      </c>
      <c r="BE232" s="26">
        <v>0</v>
      </c>
      <c r="BF232" s="26" t="s">
        <v>7360</v>
      </c>
      <c r="BG232" s="84"/>
    </row>
    <row r="233" spans="1:59" ht="15" customHeight="1" x14ac:dyDescent="0.25">
      <c r="A233" s="110" t="s">
        <v>6812</v>
      </c>
      <c r="B233" s="2" t="s">
        <v>2865</v>
      </c>
      <c r="C233" s="3" t="s">
        <v>6813</v>
      </c>
      <c r="D233" s="3" t="s">
        <v>5869</v>
      </c>
      <c r="E233" s="3" t="s">
        <v>1063</v>
      </c>
      <c r="F233" s="4" t="s">
        <v>2510</v>
      </c>
      <c r="G233" s="3" t="s">
        <v>1035</v>
      </c>
      <c r="H233" s="41" t="s">
        <v>5870</v>
      </c>
      <c r="I233" s="113">
        <v>294</v>
      </c>
      <c r="J233" s="113">
        <v>276</v>
      </c>
      <c r="K233" s="113">
        <v>78</v>
      </c>
      <c r="L233" s="113">
        <v>4</v>
      </c>
      <c r="M233" s="113">
        <v>23</v>
      </c>
      <c r="N233" s="113">
        <v>30</v>
      </c>
      <c r="O233" s="113">
        <v>9</v>
      </c>
      <c r="P233" s="113">
        <v>46</v>
      </c>
      <c r="Q233" s="113">
        <v>0</v>
      </c>
      <c r="R233" s="85">
        <v>0.28260869565217389</v>
      </c>
      <c r="S233" s="84">
        <v>23.933402705515089</v>
      </c>
      <c r="T233" s="84">
        <v>10.416666666666666</v>
      </c>
      <c r="U233" s="84">
        <v>30</v>
      </c>
      <c r="V233" s="84">
        <v>0</v>
      </c>
      <c r="W233" s="84">
        <v>8.9769008817316038</v>
      </c>
      <c r="X233" s="103">
        <v>73.326970253913373</v>
      </c>
      <c r="Y233" s="103">
        <v>73.326970253913373</v>
      </c>
      <c r="Z233" s="103">
        <v>0</v>
      </c>
      <c r="AA233" s="103">
        <v>0</v>
      </c>
      <c r="AB233" s="103">
        <v>0</v>
      </c>
      <c r="AC233" s="103">
        <v>0</v>
      </c>
      <c r="AD233" s="103">
        <v>0</v>
      </c>
      <c r="AE233" s="103">
        <v>0</v>
      </c>
      <c r="AF233" s="103">
        <v>0</v>
      </c>
      <c r="AG233" s="103">
        <v>0</v>
      </c>
      <c r="AH233" s="103">
        <v>73.326970253913373</v>
      </c>
      <c r="AI233" s="103">
        <v>73.326970253913373</v>
      </c>
      <c r="AJ233" s="124">
        <v>38</v>
      </c>
      <c r="AK233" s="113" t="s">
        <v>7128</v>
      </c>
      <c r="AL233" s="113" t="s">
        <v>7128</v>
      </c>
      <c r="AM233" s="113" t="s">
        <v>7128</v>
      </c>
      <c r="AN233" s="113" t="s">
        <v>7128</v>
      </c>
      <c r="AO233" s="113" t="s">
        <v>7128</v>
      </c>
      <c r="AP233" s="113" t="s">
        <v>7128</v>
      </c>
      <c r="AQ233" s="113" t="s">
        <v>7128</v>
      </c>
      <c r="AR233" s="113" t="s">
        <v>7128</v>
      </c>
      <c r="AS233" s="113">
        <v>116</v>
      </c>
      <c r="AT233" s="113">
        <v>101</v>
      </c>
      <c r="AU233" s="149" t="s">
        <v>7128</v>
      </c>
      <c r="AV233" s="84">
        <v>84.000840393280313</v>
      </c>
      <c r="AW233" s="14">
        <v>-10.67387013936694</v>
      </c>
      <c r="AX233" s="17">
        <v>236</v>
      </c>
      <c r="AY233" s="84">
        <v>0</v>
      </c>
      <c r="AZ233" s="84">
        <v>1.4102366887435949</v>
      </c>
      <c r="BA233" s="84">
        <v>-1.4102366887435949</v>
      </c>
      <c r="BB233" s="104">
        <v>0.80164645901360498</v>
      </c>
      <c r="BC233" s="84"/>
      <c r="BD233" s="84">
        <v>0</v>
      </c>
      <c r="BE233" s="84">
        <v>0</v>
      </c>
      <c r="BF233" s="84" t="s">
        <v>7361</v>
      </c>
      <c r="BG233" s="84"/>
    </row>
    <row r="234" spans="1:59" ht="15" customHeight="1" x14ac:dyDescent="0.25">
      <c r="A234" s="79" t="s">
        <v>6386</v>
      </c>
      <c r="B234" s="2" t="s">
        <v>6388</v>
      </c>
      <c r="C234" s="3" t="s">
        <v>6387</v>
      </c>
      <c r="D234" s="3" t="s">
        <v>5856</v>
      </c>
      <c r="E234" s="3" t="s">
        <v>1017</v>
      </c>
      <c r="F234" s="4" t="s">
        <v>3755</v>
      </c>
      <c r="G234" s="3" t="s">
        <v>1015</v>
      </c>
      <c r="H234" s="41" t="s">
        <v>6752</v>
      </c>
      <c r="I234" s="113">
        <v>212</v>
      </c>
      <c r="J234" s="113">
        <v>170</v>
      </c>
      <c r="K234" s="113">
        <v>44</v>
      </c>
      <c r="L234" s="113">
        <v>18</v>
      </c>
      <c r="M234" s="113">
        <v>37</v>
      </c>
      <c r="N234" s="113">
        <v>48</v>
      </c>
      <c r="O234" s="113">
        <v>37</v>
      </c>
      <c r="P234" s="113">
        <v>46</v>
      </c>
      <c r="Q234" s="113">
        <v>2</v>
      </c>
      <c r="R234" s="6">
        <v>0.25882352941176473</v>
      </c>
      <c r="S234" s="14">
        <v>38.501560874089492</v>
      </c>
      <c r="T234" s="14">
        <v>46.875</v>
      </c>
      <c r="U234" s="14">
        <v>48</v>
      </c>
      <c r="V234" s="14">
        <v>5.3050397877984086</v>
      </c>
      <c r="W234" s="84">
        <v>-0.21118805559636497</v>
      </c>
      <c r="X234" s="14">
        <v>138.47041260629155</v>
      </c>
      <c r="Y234" s="14">
        <v>0</v>
      </c>
      <c r="Z234" s="14">
        <v>138.47041260629155</v>
      </c>
      <c r="AA234" s="14">
        <v>0</v>
      </c>
      <c r="AB234" s="14">
        <v>0</v>
      </c>
      <c r="AC234" s="14">
        <v>0</v>
      </c>
      <c r="AD234" s="14">
        <v>0</v>
      </c>
      <c r="AE234" s="14">
        <v>138.47041260629155</v>
      </c>
      <c r="AF234" s="14">
        <v>0</v>
      </c>
      <c r="AG234" s="14">
        <v>138.47041260629155</v>
      </c>
      <c r="AH234" s="14">
        <v>138.47041260629155</v>
      </c>
      <c r="AI234" s="14">
        <v>138.47041260629155</v>
      </c>
      <c r="AJ234" s="113" t="s">
        <v>7128</v>
      </c>
      <c r="AK234" s="113">
        <v>31</v>
      </c>
      <c r="AL234" s="113" t="s">
        <v>7128</v>
      </c>
      <c r="AM234" s="113" t="s">
        <v>7128</v>
      </c>
      <c r="AN234" s="113" t="s">
        <v>7128</v>
      </c>
      <c r="AO234" s="113" t="s">
        <v>7128</v>
      </c>
      <c r="AP234" s="113">
        <v>31</v>
      </c>
      <c r="AQ234" s="113" t="s">
        <v>7128</v>
      </c>
      <c r="AR234" s="113">
        <v>26</v>
      </c>
      <c r="AS234" s="113">
        <v>42</v>
      </c>
      <c r="AT234" s="113">
        <v>27</v>
      </c>
      <c r="AU234" s="149" t="s">
        <v>7128</v>
      </c>
      <c r="AV234" s="14">
        <v>157.52538612333203</v>
      </c>
      <c r="AW234" s="14">
        <v>-19.05497351704048</v>
      </c>
      <c r="AX234" s="17">
        <v>249</v>
      </c>
      <c r="AY234" s="15">
        <v>0</v>
      </c>
      <c r="AZ234" s="15">
        <v>1.4102366887435949</v>
      </c>
      <c r="BA234" s="15">
        <v>-1.4102366887435949</v>
      </c>
      <c r="BB234" s="63">
        <v>0.80164645901360498</v>
      </c>
      <c r="BC234" s="26"/>
      <c r="BD234" s="15">
        <v>0</v>
      </c>
      <c r="BE234" s="26">
        <v>0</v>
      </c>
      <c r="BF234" s="26" t="s">
        <v>7362</v>
      </c>
      <c r="BG234" s="84"/>
    </row>
    <row r="235" spans="1:59" ht="15" customHeight="1" x14ac:dyDescent="0.25">
      <c r="A235" s="79" t="s">
        <v>2305</v>
      </c>
      <c r="B235" s="2" t="s">
        <v>2977</v>
      </c>
      <c r="C235" s="3" t="s">
        <v>2978</v>
      </c>
      <c r="D235" s="3" t="s">
        <v>966</v>
      </c>
      <c r="E235" s="3" t="s">
        <v>1067</v>
      </c>
      <c r="F235" s="4" t="s">
        <v>2510</v>
      </c>
      <c r="G235" s="3" t="s">
        <v>1015</v>
      </c>
      <c r="H235" s="41" t="s">
        <v>3953</v>
      </c>
      <c r="I235" s="113">
        <v>373</v>
      </c>
      <c r="J235" s="113">
        <v>339</v>
      </c>
      <c r="K235" s="113">
        <v>84</v>
      </c>
      <c r="L235" s="113">
        <v>16</v>
      </c>
      <c r="M235" s="113">
        <v>39</v>
      </c>
      <c r="N235" s="113">
        <v>56</v>
      </c>
      <c r="O235" s="113">
        <v>22</v>
      </c>
      <c r="P235" s="113">
        <v>96</v>
      </c>
      <c r="Q235" s="113">
        <v>3</v>
      </c>
      <c r="R235" s="50">
        <v>0.24778761061946902</v>
      </c>
      <c r="S235" s="51">
        <v>40.582726326742979</v>
      </c>
      <c r="T235" s="51">
        <v>41.666666666666664</v>
      </c>
      <c r="U235" s="51">
        <v>56</v>
      </c>
      <c r="V235" s="51">
        <v>7.9575596816976129</v>
      </c>
      <c r="W235" s="84">
        <v>-8.3892403041340025</v>
      </c>
      <c r="X235" s="52">
        <v>137.81771237097323</v>
      </c>
      <c r="Y235" s="52">
        <v>0</v>
      </c>
      <c r="Z235" s="52">
        <v>137.81771237097323</v>
      </c>
      <c r="AA235" s="52">
        <v>0</v>
      </c>
      <c r="AB235" s="52">
        <v>0</v>
      </c>
      <c r="AC235" s="52">
        <v>0</v>
      </c>
      <c r="AD235" s="52">
        <v>0</v>
      </c>
      <c r="AE235" s="52">
        <v>137.81771237097323</v>
      </c>
      <c r="AF235" s="52">
        <v>0</v>
      </c>
      <c r="AG235" s="52">
        <v>137.81771237097323</v>
      </c>
      <c r="AH235" s="52">
        <v>137.81771237097323</v>
      </c>
      <c r="AI235" s="52">
        <v>137.81771237097323</v>
      </c>
      <c r="AJ235" s="144" t="s">
        <v>7128</v>
      </c>
      <c r="AK235" s="113">
        <v>32</v>
      </c>
      <c r="AL235" s="113" t="s">
        <v>7128</v>
      </c>
      <c r="AM235" s="113" t="s">
        <v>7128</v>
      </c>
      <c r="AN235" s="113" t="s">
        <v>7128</v>
      </c>
      <c r="AO235" s="113" t="s">
        <v>7128</v>
      </c>
      <c r="AP235" s="113">
        <v>32</v>
      </c>
      <c r="AQ235" s="113" t="s">
        <v>7128</v>
      </c>
      <c r="AR235" s="113">
        <v>27</v>
      </c>
      <c r="AS235" s="113">
        <v>43</v>
      </c>
      <c r="AT235" s="113">
        <v>28</v>
      </c>
      <c r="AU235" s="149" t="s">
        <v>7128</v>
      </c>
      <c r="AV235" s="52">
        <v>157.52538612333203</v>
      </c>
      <c r="AW235" s="14">
        <v>-19.707673752358801</v>
      </c>
      <c r="AX235" s="17">
        <v>250</v>
      </c>
      <c r="AY235" s="51">
        <v>0</v>
      </c>
      <c r="AZ235" s="51">
        <v>1.4102366887435949</v>
      </c>
      <c r="BA235" s="51">
        <v>-1.4102366887435949</v>
      </c>
      <c r="BB235" s="64">
        <v>0.80164645901360498</v>
      </c>
      <c r="BC235" s="51"/>
      <c r="BD235" s="51">
        <v>0</v>
      </c>
      <c r="BE235" s="51">
        <v>0</v>
      </c>
      <c r="BF235" s="26" t="s">
        <v>7363</v>
      </c>
      <c r="BG235" s="84"/>
    </row>
    <row r="236" spans="1:59" ht="15" customHeight="1" x14ac:dyDescent="0.25">
      <c r="A236" s="79" t="s">
        <v>6815</v>
      </c>
      <c r="B236" s="2" t="s">
        <v>6816</v>
      </c>
      <c r="C236" s="3" t="s">
        <v>3147</v>
      </c>
      <c r="D236" s="3" t="s">
        <v>5782</v>
      </c>
      <c r="E236" s="3" t="s">
        <v>1046</v>
      </c>
      <c r="F236" s="4" t="s">
        <v>2510</v>
      </c>
      <c r="G236" s="3" t="s">
        <v>1035</v>
      </c>
      <c r="H236" s="41" t="s">
        <v>5783</v>
      </c>
      <c r="I236" s="113">
        <v>192</v>
      </c>
      <c r="J236" s="113">
        <v>176</v>
      </c>
      <c r="K236" s="113">
        <v>45</v>
      </c>
      <c r="L236" s="113">
        <v>7</v>
      </c>
      <c r="M236" s="113">
        <v>20</v>
      </c>
      <c r="N236" s="113">
        <v>29</v>
      </c>
      <c r="O236" s="113">
        <v>7</v>
      </c>
      <c r="P236" s="113">
        <v>35</v>
      </c>
      <c r="Q236" s="113">
        <v>2</v>
      </c>
      <c r="R236" s="6">
        <v>0.25568181818181818</v>
      </c>
      <c r="S236" s="14">
        <v>20.811654526534859</v>
      </c>
      <c r="T236" s="14">
        <v>18.229166666666668</v>
      </c>
      <c r="U236" s="14">
        <v>29</v>
      </c>
      <c r="V236" s="14">
        <v>5.3050397877984086</v>
      </c>
      <c r="W236" s="84">
        <v>-1.1956752866514195</v>
      </c>
      <c r="X236" s="14">
        <v>72.150185694348508</v>
      </c>
      <c r="Y236" s="14">
        <v>72.150185694348508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72.150185694348508</v>
      </c>
      <c r="AI236" s="14">
        <v>72.150185694348508</v>
      </c>
      <c r="AJ236" s="113">
        <v>39</v>
      </c>
      <c r="AK236" s="113" t="s">
        <v>7128</v>
      </c>
      <c r="AL236" s="113" t="s">
        <v>7128</v>
      </c>
      <c r="AM236" s="113" t="s">
        <v>7128</v>
      </c>
      <c r="AN236" s="113" t="s">
        <v>7128</v>
      </c>
      <c r="AO236" s="113" t="s">
        <v>7128</v>
      </c>
      <c r="AP236" s="113" t="s">
        <v>7128</v>
      </c>
      <c r="AQ236" s="113" t="s">
        <v>7128</v>
      </c>
      <c r="AR236" s="113" t="s">
        <v>7128</v>
      </c>
      <c r="AS236" s="113">
        <v>117</v>
      </c>
      <c r="AT236" s="113">
        <v>102</v>
      </c>
      <c r="AU236" s="149" t="s">
        <v>7128</v>
      </c>
      <c r="AV236" s="14">
        <v>84.000840393280313</v>
      </c>
      <c r="AW236" s="14">
        <v>-11.850654698931805</v>
      </c>
      <c r="AX236" s="17">
        <v>238</v>
      </c>
      <c r="AY236" s="15">
        <v>0</v>
      </c>
      <c r="AZ236" s="15">
        <v>1.4102366887435949</v>
      </c>
      <c r="BA236" s="15">
        <v>-1.4102366887435949</v>
      </c>
      <c r="BB236" s="63">
        <v>0.80164645901360498</v>
      </c>
      <c r="BC236" s="26"/>
      <c r="BD236" s="15">
        <v>0</v>
      </c>
      <c r="BE236" s="26">
        <v>0</v>
      </c>
      <c r="BF236" s="26" t="s">
        <v>7364</v>
      </c>
      <c r="BG236" s="84"/>
    </row>
    <row r="237" spans="1:59" ht="15" customHeight="1" x14ac:dyDescent="0.25">
      <c r="A237" s="79" t="s">
        <v>3573</v>
      </c>
      <c r="B237" s="2" t="s">
        <v>3574</v>
      </c>
      <c r="C237" s="3" t="s">
        <v>3575</v>
      </c>
      <c r="D237" s="3" t="s">
        <v>3714</v>
      </c>
      <c r="E237" s="3" t="s">
        <v>1022</v>
      </c>
      <c r="F237" s="4" t="s">
        <v>2510</v>
      </c>
      <c r="G237" s="3" t="s">
        <v>1004</v>
      </c>
      <c r="H237" s="41" t="s">
        <v>4603</v>
      </c>
      <c r="I237" s="113">
        <v>379</v>
      </c>
      <c r="J237" s="113">
        <v>348</v>
      </c>
      <c r="K237" s="113">
        <v>96</v>
      </c>
      <c r="L237" s="113">
        <v>12</v>
      </c>
      <c r="M237" s="113">
        <v>50</v>
      </c>
      <c r="N237" s="113">
        <v>38</v>
      </c>
      <c r="O237" s="113">
        <v>23</v>
      </c>
      <c r="P237" s="113">
        <v>79</v>
      </c>
      <c r="Q237" s="113">
        <v>6</v>
      </c>
      <c r="R237" s="6">
        <v>0.27586206896551724</v>
      </c>
      <c r="S237" s="14">
        <v>52.029136316337151</v>
      </c>
      <c r="T237" s="14">
        <v>31.25</v>
      </c>
      <c r="U237" s="14">
        <v>38</v>
      </c>
      <c r="V237" s="14">
        <v>15.915119363395226</v>
      </c>
      <c r="W237" s="84">
        <v>6.9314828108796913</v>
      </c>
      <c r="X237" s="14">
        <v>144.12573849061206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144.12573849061206</v>
      </c>
      <c r="AE237" s="14">
        <v>0</v>
      </c>
      <c r="AF237" s="14">
        <v>0</v>
      </c>
      <c r="AG237" s="14">
        <v>0</v>
      </c>
      <c r="AH237" s="14">
        <v>144.12573849061206</v>
      </c>
      <c r="AI237" s="14">
        <v>144.12573849061206</v>
      </c>
      <c r="AJ237" s="113" t="s">
        <v>7128</v>
      </c>
      <c r="AK237" s="113" t="s">
        <v>7128</v>
      </c>
      <c r="AL237" s="113" t="s">
        <v>7128</v>
      </c>
      <c r="AM237" s="113" t="s">
        <v>7128</v>
      </c>
      <c r="AN237" s="113" t="s">
        <v>7128</v>
      </c>
      <c r="AO237" s="113">
        <v>85</v>
      </c>
      <c r="AP237" s="113" t="s">
        <v>7128</v>
      </c>
      <c r="AQ237" s="113" t="s">
        <v>7128</v>
      </c>
      <c r="AR237" s="113" t="s">
        <v>7128</v>
      </c>
      <c r="AS237" s="113">
        <v>32</v>
      </c>
      <c r="AT237" s="113">
        <v>17</v>
      </c>
      <c r="AU237" s="149" t="s">
        <v>7128</v>
      </c>
      <c r="AV237" s="14">
        <v>157.41716867537716</v>
      </c>
      <c r="AW237" s="14">
        <v>-13.29143018476509</v>
      </c>
      <c r="AX237" s="17">
        <v>239</v>
      </c>
      <c r="AY237" s="15">
        <v>0</v>
      </c>
      <c r="AZ237" s="15">
        <v>1.4102366887435949</v>
      </c>
      <c r="BA237" s="15">
        <v>-1.4102366887435949</v>
      </c>
      <c r="BB237" s="63">
        <v>0.80164645901360498</v>
      </c>
      <c r="BC237" s="26"/>
      <c r="BD237" s="15">
        <v>0</v>
      </c>
      <c r="BE237" s="26">
        <v>0</v>
      </c>
      <c r="BF237" s="26" t="s">
        <v>7365</v>
      </c>
      <c r="BG237" s="84"/>
    </row>
    <row r="238" spans="1:59" ht="15" customHeight="1" x14ac:dyDescent="0.25">
      <c r="A238" s="110" t="s">
        <v>5214</v>
      </c>
      <c r="B238" s="2" t="s">
        <v>5216</v>
      </c>
      <c r="C238" s="3" t="s">
        <v>3147</v>
      </c>
      <c r="D238" s="3" t="s">
        <v>5215</v>
      </c>
      <c r="E238" s="3" t="s">
        <v>1044</v>
      </c>
      <c r="F238" s="4" t="s">
        <v>3755</v>
      </c>
      <c r="G238" s="3" t="s">
        <v>1015</v>
      </c>
      <c r="H238" s="41" t="s">
        <v>5217</v>
      </c>
      <c r="I238" s="113">
        <v>311</v>
      </c>
      <c r="J238" s="113">
        <v>279</v>
      </c>
      <c r="K238" s="113">
        <v>74</v>
      </c>
      <c r="L238" s="113">
        <v>16</v>
      </c>
      <c r="M238" s="113">
        <v>40</v>
      </c>
      <c r="N238" s="113">
        <v>52</v>
      </c>
      <c r="O238" s="113">
        <v>25</v>
      </c>
      <c r="P238" s="113">
        <v>94</v>
      </c>
      <c r="Q238" s="113">
        <v>0</v>
      </c>
      <c r="R238" s="85">
        <v>0.26523297491039427</v>
      </c>
      <c r="S238" s="84">
        <v>41.623309053069718</v>
      </c>
      <c r="T238" s="84">
        <v>41.666666666666664</v>
      </c>
      <c r="U238" s="84">
        <v>52</v>
      </c>
      <c r="V238" s="84">
        <v>0</v>
      </c>
      <c r="W238" s="84">
        <v>1.237432327919372</v>
      </c>
      <c r="X238" s="103">
        <v>136.52740804765577</v>
      </c>
      <c r="Y238" s="103">
        <v>0</v>
      </c>
      <c r="Z238" s="103">
        <v>136.52740804765577</v>
      </c>
      <c r="AA238" s="103">
        <v>0</v>
      </c>
      <c r="AB238" s="103">
        <v>0</v>
      </c>
      <c r="AC238" s="103">
        <v>0</v>
      </c>
      <c r="AD238" s="103">
        <v>0</v>
      </c>
      <c r="AE238" s="103">
        <v>136.52740804765577</v>
      </c>
      <c r="AF238" s="103">
        <v>0</v>
      </c>
      <c r="AG238" s="103">
        <v>136.52740804765577</v>
      </c>
      <c r="AH238" s="103">
        <v>136.52740804765577</v>
      </c>
      <c r="AI238" s="103">
        <v>136.52740804765577</v>
      </c>
      <c r="AJ238" s="124" t="s">
        <v>7128</v>
      </c>
      <c r="AK238" s="113">
        <v>33</v>
      </c>
      <c r="AL238" s="113" t="s">
        <v>7128</v>
      </c>
      <c r="AM238" s="113" t="s">
        <v>7128</v>
      </c>
      <c r="AN238" s="113" t="s">
        <v>7128</v>
      </c>
      <c r="AO238" s="113" t="s">
        <v>7128</v>
      </c>
      <c r="AP238" s="113">
        <v>33</v>
      </c>
      <c r="AQ238" s="113" t="s">
        <v>7128</v>
      </c>
      <c r="AR238" s="113">
        <v>28</v>
      </c>
      <c r="AS238" s="113">
        <v>44</v>
      </c>
      <c r="AT238" s="113">
        <v>29</v>
      </c>
      <c r="AU238" s="149" t="s">
        <v>7128</v>
      </c>
      <c r="AV238" s="84">
        <v>157.52538612333203</v>
      </c>
      <c r="AW238" s="14">
        <v>-20.997978075676258</v>
      </c>
      <c r="AX238" s="17">
        <v>251</v>
      </c>
      <c r="AY238" s="84">
        <v>0</v>
      </c>
      <c r="AZ238" s="84">
        <v>1.4102366887435949</v>
      </c>
      <c r="BA238" s="84">
        <v>-1.4102366887435949</v>
      </c>
      <c r="BB238" s="104">
        <v>0.80164645901360498</v>
      </c>
      <c r="BC238" s="84"/>
      <c r="BD238" s="84">
        <v>0</v>
      </c>
      <c r="BE238" s="84">
        <v>0</v>
      </c>
      <c r="BF238" s="84" t="s">
        <v>7366</v>
      </c>
      <c r="BG238" s="84"/>
    </row>
    <row r="239" spans="1:59" ht="15" customHeight="1" x14ac:dyDescent="0.25">
      <c r="A239" s="110" t="s">
        <v>6751</v>
      </c>
      <c r="B239" s="2" t="s">
        <v>2933</v>
      </c>
      <c r="C239" s="3" t="s">
        <v>2913</v>
      </c>
      <c r="D239" s="3" t="s">
        <v>5922</v>
      </c>
      <c r="E239" s="3" t="s">
        <v>1022</v>
      </c>
      <c r="F239" s="4" t="s">
        <v>2510</v>
      </c>
      <c r="G239" s="3" t="s">
        <v>1035</v>
      </c>
      <c r="H239" s="41" t="s">
        <v>5923</v>
      </c>
      <c r="I239" s="124">
        <v>190</v>
      </c>
      <c r="J239" s="124">
        <v>173</v>
      </c>
      <c r="K239" s="124">
        <v>46</v>
      </c>
      <c r="L239" s="124">
        <v>6</v>
      </c>
      <c r="M239" s="124">
        <v>25</v>
      </c>
      <c r="N239" s="124">
        <v>22</v>
      </c>
      <c r="O239" s="124">
        <v>13</v>
      </c>
      <c r="P239" s="124">
        <v>51</v>
      </c>
      <c r="Q239" s="124">
        <v>2</v>
      </c>
      <c r="R239" s="85">
        <v>0.26589595375722541</v>
      </c>
      <c r="S239" s="84">
        <v>26.014568158168576</v>
      </c>
      <c r="T239" s="84">
        <v>15.625</v>
      </c>
      <c r="U239" s="84">
        <v>22</v>
      </c>
      <c r="V239" s="84">
        <v>5.3050397877984086</v>
      </c>
      <c r="W239" s="84">
        <v>1.7509409261984299</v>
      </c>
      <c r="X239" s="103">
        <v>70.695548872165404</v>
      </c>
      <c r="Y239" s="84">
        <v>70.695548872165404</v>
      </c>
      <c r="Z239" s="84">
        <v>0</v>
      </c>
      <c r="AA239" s="84">
        <v>0</v>
      </c>
      <c r="AB239" s="84">
        <v>0</v>
      </c>
      <c r="AC239" s="84">
        <v>0</v>
      </c>
      <c r="AD239" s="84">
        <v>0</v>
      </c>
      <c r="AE239" s="84">
        <v>0</v>
      </c>
      <c r="AF239" s="84">
        <v>0</v>
      </c>
      <c r="AG239" s="84">
        <v>0</v>
      </c>
      <c r="AH239" s="84">
        <v>70.695548872165404</v>
      </c>
      <c r="AI239" s="84">
        <v>70.695548872165404</v>
      </c>
      <c r="AJ239" s="124">
        <v>40</v>
      </c>
      <c r="AK239" s="103" t="s">
        <v>7128</v>
      </c>
      <c r="AL239" s="103" t="s">
        <v>7128</v>
      </c>
      <c r="AM239" s="103" t="s">
        <v>7128</v>
      </c>
      <c r="AN239" s="103" t="s">
        <v>7128</v>
      </c>
      <c r="AO239" s="103" t="s">
        <v>7128</v>
      </c>
      <c r="AP239" s="124" t="s">
        <v>7128</v>
      </c>
      <c r="AQ239" s="103" t="s">
        <v>7128</v>
      </c>
      <c r="AR239" s="103" t="s">
        <v>7128</v>
      </c>
      <c r="AS239" s="124">
        <v>122</v>
      </c>
      <c r="AT239" s="124">
        <v>107</v>
      </c>
      <c r="AU239" s="151" t="s">
        <v>7128</v>
      </c>
      <c r="AV239" s="84">
        <v>84.000840393280313</v>
      </c>
      <c r="AW239" s="84">
        <v>-13.30529152111491</v>
      </c>
      <c r="AX239" s="125">
        <v>240</v>
      </c>
      <c r="AY239" s="84">
        <v>0</v>
      </c>
      <c r="AZ239" s="84">
        <v>1.4102366887435949</v>
      </c>
      <c r="BA239" s="84">
        <v>-1.4102366887435949</v>
      </c>
      <c r="BB239" s="147">
        <v>0.80164645901360498</v>
      </c>
      <c r="BC239" s="84"/>
      <c r="BD239" s="84">
        <v>0</v>
      </c>
      <c r="BE239" s="84">
        <v>0</v>
      </c>
      <c r="BF239" s="84" t="s">
        <v>7367</v>
      </c>
      <c r="BG239" s="84"/>
    </row>
    <row r="240" spans="1:59" ht="15" customHeight="1" x14ac:dyDescent="0.25">
      <c r="A240" s="79" t="s">
        <v>1209</v>
      </c>
      <c r="B240" s="2" t="s">
        <v>2940</v>
      </c>
      <c r="C240" s="3" t="s">
        <v>2941</v>
      </c>
      <c r="D240" s="3" t="s">
        <v>99</v>
      </c>
      <c r="E240" s="3" t="s">
        <v>1030</v>
      </c>
      <c r="F240" s="4" t="s">
        <v>3755</v>
      </c>
      <c r="G240" s="3" t="s">
        <v>1035</v>
      </c>
      <c r="H240" s="41" t="s">
        <v>4898</v>
      </c>
      <c r="I240" s="113">
        <v>304</v>
      </c>
      <c r="J240" s="113">
        <v>265</v>
      </c>
      <c r="K240" s="113">
        <v>66</v>
      </c>
      <c r="L240" s="113">
        <v>5</v>
      </c>
      <c r="M240" s="113">
        <v>31</v>
      </c>
      <c r="N240" s="113">
        <v>31</v>
      </c>
      <c r="O240" s="113">
        <v>32</v>
      </c>
      <c r="P240" s="113">
        <v>65</v>
      </c>
      <c r="Q240" s="113">
        <v>0</v>
      </c>
      <c r="R240" s="6">
        <v>0.24905660377358491</v>
      </c>
      <c r="S240" s="14">
        <v>32.258064516129032</v>
      </c>
      <c r="T240" s="14">
        <v>13.020833333333334</v>
      </c>
      <c r="U240" s="14">
        <v>31</v>
      </c>
      <c r="V240" s="14">
        <v>0</v>
      </c>
      <c r="W240" s="84">
        <v>-5.6411249959636356</v>
      </c>
      <c r="X240" s="14">
        <v>70.637772853498731</v>
      </c>
      <c r="Y240" s="14">
        <v>70.637772853498731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70.637772853498731</v>
      </c>
      <c r="AI240" s="14">
        <v>70.637772853498731</v>
      </c>
      <c r="AJ240" s="113">
        <v>41</v>
      </c>
      <c r="AK240" s="113" t="s">
        <v>7128</v>
      </c>
      <c r="AL240" s="113" t="s">
        <v>7128</v>
      </c>
      <c r="AM240" s="113" t="s">
        <v>7128</v>
      </c>
      <c r="AN240" s="113" t="s">
        <v>7128</v>
      </c>
      <c r="AO240" s="113" t="s">
        <v>7128</v>
      </c>
      <c r="AP240" s="113" t="s">
        <v>7128</v>
      </c>
      <c r="AQ240" s="113" t="s">
        <v>7128</v>
      </c>
      <c r="AR240" s="113" t="s">
        <v>7128</v>
      </c>
      <c r="AS240" s="113">
        <v>123</v>
      </c>
      <c r="AT240" s="113">
        <v>108</v>
      </c>
      <c r="AU240" s="149" t="s">
        <v>7128</v>
      </c>
      <c r="AV240" s="14">
        <v>84.000840393280313</v>
      </c>
      <c r="AW240" s="14">
        <v>-13.363067539781582</v>
      </c>
      <c r="AX240" s="17">
        <v>241</v>
      </c>
      <c r="AY240" s="15">
        <v>0</v>
      </c>
      <c r="AZ240" s="15">
        <v>1.4102366887435949</v>
      </c>
      <c r="BA240" s="15">
        <v>-1.4102366887435949</v>
      </c>
      <c r="BB240" s="63">
        <v>0.80164645901360498</v>
      </c>
      <c r="BC240" s="26"/>
      <c r="BD240" s="15">
        <v>0</v>
      </c>
      <c r="BE240" s="26">
        <v>0</v>
      </c>
      <c r="BF240" s="26" t="s">
        <v>7368</v>
      </c>
      <c r="BG240" s="84"/>
    </row>
    <row r="241" spans="1:59" ht="15" customHeight="1" x14ac:dyDescent="0.25">
      <c r="A241" s="79" t="s">
        <v>2140</v>
      </c>
      <c r="B241" s="2" t="s">
        <v>2832</v>
      </c>
      <c r="C241" s="3" t="s">
        <v>2833</v>
      </c>
      <c r="D241" s="3" t="s">
        <v>440</v>
      </c>
      <c r="E241" s="3" t="s">
        <v>1014</v>
      </c>
      <c r="F241" s="4" t="s">
        <v>3755</v>
      </c>
      <c r="G241" s="3" t="s">
        <v>657</v>
      </c>
      <c r="H241" s="159" t="s">
        <v>4342</v>
      </c>
      <c r="I241" s="145">
        <v>411</v>
      </c>
      <c r="J241" s="145">
        <v>354</v>
      </c>
      <c r="K241" s="145">
        <v>101</v>
      </c>
      <c r="L241" s="145">
        <v>4</v>
      </c>
      <c r="M241" s="145">
        <v>55</v>
      </c>
      <c r="N241" s="145">
        <v>42</v>
      </c>
      <c r="O241" s="145">
        <v>41</v>
      </c>
      <c r="P241" s="145">
        <v>60</v>
      </c>
      <c r="Q241" s="145">
        <v>8</v>
      </c>
      <c r="R241" s="42">
        <v>0.28531073446327682</v>
      </c>
      <c r="S241" s="43">
        <v>57.232049947970864</v>
      </c>
      <c r="T241" s="43">
        <v>10.416666666666666</v>
      </c>
      <c r="U241" s="43">
        <v>42</v>
      </c>
      <c r="V241" s="43">
        <v>21.220159151193634</v>
      </c>
      <c r="W241" s="43">
        <v>12.341605699803557</v>
      </c>
      <c r="X241" s="44">
        <v>143.21048146563473</v>
      </c>
      <c r="Y241" s="43">
        <v>0</v>
      </c>
      <c r="Z241" s="43">
        <v>0</v>
      </c>
      <c r="AA241" s="43">
        <v>143.21048146563473</v>
      </c>
      <c r="AB241" s="43">
        <v>0</v>
      </c>
      <c r="AC241" s="43">
        <v>0</v>
      </c>
      <c r="AD241" s="43">
        <v>0</v>
      </c>
      <c r="AE241" s="43">
        <v>0</v>
      </c>
      <c r="AF241" s="43">
        <v>143.21048146563473</v>
      </c>
      <c r="AG241" s="43">
        <v>143.21048146563473</v>
      </c>
      <c r="AH241" s="43">
        <v>143.21048146563473</v>
      </c>
      <c r="AI241" s="43">
        <v>143.21048146563473</v>
      </c>
      <c r="AJ241" s="145" t="s">
        <v>7128</v>
      </c>
      <c r="AK241" s="44" t="s">
        <v>7128</v>
      </c>
      <c r="AL241" s="44">
        <v>25</v>
      </c>
      <c r="AM241" s="44" t="s">
        <v>7128</v>
      </c>
      <c r="AN241" s="44" t="s">
        <v>7128</v>
      </c>
      <c r="AO241" s="44" t="s">
        <v>7128</v>
      </c>
      <c r="AP241" s="145" t="s">
        <v>7128</v>
      </c>
      <c r="AQ241" s="44">
        <v>22</v>
      </c>
      <c r="AR241" s="44">
        <v>20</v>
      </c>
      <c r="AS241" s="145">
        <v>33</v>
      </c>
      <c r="AT241" s="145">
        <v>18</v>
      </c>
      <c r="AU241" s="160" t="s">
        <v>7128</v>
      </c>
      <c r="AV241" s="43">
        <v>157.46821407201281</v>
      </c>
      <c r="AW241" s="43">
        <v>-14.257732606378084</v>
      </c>
      <c r="AX241" s="161">
        <v>242</v>
      </c>
      <c r="AY241" s="43">
        <v>0</v>
      </c>
      <c r="AZ241" s="43">
        <v>1.4102366887435949</v>
      </c>
      <c r="BA241" s="43">
        <v>-1.4102366887435949</v>
      </c>
      <c r="BB241" s="162">
        <v>0.80164645901360498</v>
      </c>
      <c r="BC241" s="43"/>
      <c r="BD241" s="43">
        <v>0</v>
      </c>
      <c r="BE241" s="43">
        <v>0</v>
      </c>
      <c r="BF241" s="43" t="s">
        <v>7369</v>
      </c>
      <c r="BG241" s="43"/>
    </row>
    <row r="242" spans="1:59" ht="15" customHeight="1" x14ac:dyDescent="0.25">
      <c r="A242" s="110" t="s">
        <v>1548</v>
      </c>
      <c r="B242" s="2" t="s">
        <v>2794</v>
      </c>
      <c r="C242" s="3" t="s">
        <v>2892</v>
      </c>
      <c r="D242" s="3" t="s">
        <v>510</v>
      </c>
      <c r="E242" s="3" t="s">
        <v>1073</v>
      </c>
      <c r="F242" s="4" t="s">
        <v>3755</v>
      </c>
      <c r="G242" s="3" t="s">
        <v>1004</v>
      </c>
      <c r="H242" s="41" t="s">
        <v>4871</v>
      </c>
      <c r="I242" s="113">
        <v>433</v>
      </c>
      <c r="J242" s="113">
        <v>379</v>
      </c>
      <c r="K242" s="113">
        <v>112</v>
      </c>
      <c r="L242" s="113">
        <v>2</v>
      </c>
      <c r="M242" s="113">
        <v>65</v>
      </c>
      <c r="N242" s="113">
        <v>34</v>
      </c>
      <c r="O242" s="113">
        <v>37</v>
      </c>
      <c r="P242" s="113">
        <v>80</v>
      </c>
      <c r="Q242" s="113">
        <v>6</v>
      </c>
      <c r="R242" s="85">
        <v>0.29551451187335093</v>
      </c>
      <c r="S242" s="84">
        <v>67.63787721123829</v>
      </c>
      <c r="T242" s="84">
        <v>5.208333333333333</v>
      </c>
      <c r="U242" s="84">
        <v>34</v>
      </c>
      <c r="V242" s="84">
        <v>15.915119363395226</v>
      </c>
      <c r="W242" s="84">
        <v>19.166507845753195</v>
      </c>
      <c r="X242" s="103">
        <v>141.92783775372004</v>
      </c>
      <c r="Y242" s="103">
        <v>0</v>
      </c>
      <c r="Z242" s="103">
        <v>0</v>
      </c>
      <c r="AA242" s="103">
        <v>0</v>
      </c>
      <c r="AB242" s="103">
        <v>0</v>
      </c>
      <c r="AC242" s="103">
        <v>0</v>
      </c>
      <c r="AD242" s="103">
        <v>141.92783775372004</v>
      </c>
      <c r="AE242" s="103">
        <v>0</v>
      </c>
      <c r="AF242" s="103">
        <v>0</v>
      </c>
      <c r="AG242" s="103">
        <v>0</v>
      </c>
      <c r="AH242" s="103">
        <v>141.92783775372004</v>
      </c>
      <c r="AI242" s="103">
        <v>141.92783775372004</v>
      </c>
      <c r="AJ242" s="124" t="s">
        <v>7128</v>
      </c>
      <c r="AK242" s="113" t="s">
        <v>7128</v>
      </c>
      <c r="AL242" s="113" t="s">
        <v>7128</v>
      </c>
      <c r="AM242" s="113" t="s">
        <v>7128</v>
      </c>
      <c r="AN242" s="113" t="s">
        <v>7128</v>
      </c>
      <c r="AO242" s="113">
        <v>86</v>
      </c>
      <c r="AP242" s="113" t="s">
        <v>7128</v>
      </c>
      <c r="AQ242" s="113" t="s">
        <v>7128</v>
      </c>
      <c r="AR242" s="113" t="s">
        <v>7128</v>
      </c>
      <c r="AS242" s="113">
        <v>35</v>
      </c>
      <c r="AT242" s="113">
        <v>20</v>
      </c>
      <c r="AU242" s="149" t="s">
        <v>7128</v>
      </c>
      <c r="AV242" s="84">
        <v>157.41716867537716</v>
      </c>
      <c r="AW242" s="14">
        <v>-15.489330921657114</v>
      </c>
      <c r="AX242" s="17">
        <v>244</v>
      </c>
      <c r="AY242" s="84">
        <v>0</v>
      </c>
      <c r="AZ242" s="84">
        <v>1.4102366887435949</v>
      </c>
      <c r="BA242" s="84">
        <v>-1.4102366887435949</v>
      </c>
      <c r="BB242" s="104">
        <v>0.80164645901360498</v>
      </c>
      <c r="BC242" s="84"/>
      <c r="BD242" s="84">
        <v>0</v>
      </c>
      <c r="BE242" s="84">
        <v>0</v>
      </c>
      <c r="BF242" s="84" t="s">
        <v>7370</v>
      </c>
      <c r="BG242" s="84"/>
    </row>
    <row r="243" spans="1:59" x14ac:dyDescent="0.25">
      <c r="A243" s="79" t="s">
        <v>5625</v>
      </c>
      <c r="B243" s="2" t="s">
        <v>4932</v>
      </c>
      <c r="C243" s="3" t="s">
        <v>3157</v>
      </c>
      <c r="D243" s="3" t="s">
        <v>5833</v>
      </c>
      <c r="E243" s="3" t="s">
        <v>1020</v>
      </c>
      <c r="F243" s="4" t="s">
        <v>2510</v>
      </c>
      <c r="G243" s="3" t="s">
        <v>1004</v>
      </c>
      <c r="H243" s="159" t="s">
        <v>6569</v>
      </c>
      <c r="I243" s="145">
        <v>332</v>
      </c>
      <c r="J243" s="145">
        <v>299</v>
      </c>
      <c r="K243" s="145">
        <v>72</v>
      </c>
      <c r="L243" s="145">
        <v>8</v>
      </c>
      <c r="M243" s="145">
        <v>41</v>
      </c>
      <c r="N243" s="145">
        <v>39</v>
      </c>
      <c r="O243" s="145">
        <v>26</v>
      </c>
      <c r="P243" s="145">
        <v>99</v>
      </c>
      <c r="Q243" s="145">
        <v>18</v>
      </c>
      <c r="R243" s="42">
        <v>0.24080267558528429</v>
      </c>
      <c r="S243" s="43">
        <v>42.663891779396465</v>
      </c>
      <c r="T243" s="43">
        <v>20.833333333333332</v>
      </c>
      <c r="U243" s="43">
        <v>39</v>
      </c>
      <c r="V243" s="43">
        <v>47.745358090185675</v>
      </c>
      <c r="W243" s="43">
        <v>-10.558447400553042</v>
      </c>
      <c r="X243" s="44">
        <v>139.68413580236242</v>
      </c>
      <c r="Y243" s="43">
        <v>0</v>
      </c>
      <c r="Z243" s="43">
        <v>0</v>
      </c>
      <c r="AA243" s="43">
        <v>0</v>
      </c>
      <c r="AB243" s="43">
        <v>0</v>
      </c>
      <c r="AC243" s="43">
        <v>0</v>
      </c>
      <c r="AD243" s="43">
        <v>139.68413580236242</v>
      </c>
      <c r="AE243" s="43">
        <v>0</v>
      </c>
      <c r="AF243" s="43">
        <v>0</v>
      </c>
      <c r="AG243" s="43">
        <v>0</v>
      </c>
      <c r="AH243" s="43">
        <v>139.68413580236242</v>
      </c>
      <c r="AI243" s="43">
        <v>139.68413580236242</v>
      </c>
      <c r="AJ243" s="145" t="s">
        <v>7128</v>
      </c>
      <c r="AK243" s="44" t="s">
        <v>7128</v>
      </c>
      <c r="AL243" s="44" t="s">
        <v>7128</v>
      </c>
      <c r="AM243" s="44" t="s">
        <v>7128</v>
      </c>
      <c r="AN243" s="44" t="s">
        <v>7128</v>
      </c>
      <c r="AO243" s="44">
        <v>87</v>
      </c>
      <c r="AP243" s="145" t="s">
        <v>7128</v>
      </c>
      <c r="AQ243" s="44" t="s">
        <v>7128</v>
      </c>
      <c r="AR243" s="44" t="s">
        <v>7128</v>
      </c>
      <c r="AS243" s="145">
        <v>39</v>
      </c>
      <c r="AT243" s="145">
        <v>24</v>
      </c>
      <c r="AU243" s="160" t="s">
        <v>7128</v>
      </c>
      <c r="AV243" s="43">
        <v>157.41716867537716</v>
      </c>
      <c r="AW243" s="43">
        <v>-17.733032873014736</v>
      </c>
      <c r="AX243" s="161">
        <v>246</v>
      </c>
      <c r="AY243" s="43">
        <v>0</v>
      </c>
      <c r="AZ243" s="43">
        <v>1.4102366887435949</v>
      </c>
      <c r="BA243" s="43">
        <v>-1.4102366887435949</v>
      </c>
      <c r="BB243" s="162">
        <v>0.80164645901360498</v>
      </c>
      <c r="BC243" s="43"/>
      <c r="BD243" s="43">
        <v>0</v>
      </c>
      <c r="BE243" s="43">
        <v>0</v>
      </c>
      <c r="BF243" s="43" t="s">
        <v>7371</v>
      </c>
      <c r="BG243" s="43"/>
    </row>
    <row r="244" spans="1:59" ht="15" customHeight="1" x14ac:dyDescent="0.25">
      <c r="A244" s="79" t="s">
        <v>2245</v>
      </c>
      <c r="B244" s="2" t="s">
        <v>2709</v>
      </c>
      <c r="C244" s="3" t="s">
        <v>2710</v>
      </c>
      <c r="D244" s="3" t="s">
        <v>174</v>
      </c>
      <c r="E244" s="3" t="s">
        <v>1008</v>
      </c>
      <c r="F244" s="4" t="s">
        <v>2510</v>
      </c>
      <c r="G244" s="3" t="s">
        <v>1040</v>
      </c>
      <c r="H244" s="41" t="s">
        <v>4646</v>
      </c>
      <c r="I244" s="113">
        <v>386</v>
      </c>
      <c r="J244" s="113">
        <v>342</v>
      </c>
      <c r="K244" s="113">
        <v>85</v>
      </c>
      <c r="L244" s="113">
        <v>10</v>
      </c>
      <c r="M244" s="113">
        <v>53</v>
      </c>
      <c r="N244" s="113">
        <v>40</v>
      </c>
      <c r="O244" s="113">
        <v>38</v>
      </c>
      <c r="P244" s="113">
        <v>85</v>
      </c>
      <c r="Q244" s="113">
        <v>12</v>
      </c>
      <c r="R244" s="6">
        <v>0.24853801169590642</v>
      </c>
      <c r="S244" s="14">
        <v>55.150884495317378</v>
      </c>
      <c r="T244" s="14">
        <v>26.041666666666668</v>
      </c>
      <c r="U244" s="14">
        <v>40</v>
      </c>
      <c r="V244" s="14">
        <v>31.830238726790451</v>
      </c>
      <c r="W244" s="84">
        <v>-8.0678897031826047</v>
      </c>
      <c r="X244" s="14">
        <v>144.9549001855919</v>
      </c>
      <c r="Y244" s="14">
        <v>0</v>
      </c>
      <c r="Z244" s="14">
        <v>0</v>
      </c>
      <c r="AA244" s="14">
        <v>0</v>
      </c>
      <c r="AB244" s="14">
        <v>0</v>
      </c>
      <c r="AC244" s="14">
        <v>144.9549001855919</v>
      </c>
      <c r="AD244" s="14">
        <v>0</v>
      </c>
      <c r="AE244" s="14">
        <v>0</v>
      </c>
      <c r="AF244" s="14">
        <v>144.9549001855919</v>
      </c>
      <c r="AG244" s="14">
        <v>144.9549001855919</v>
      </c>
      <c r="AH244" s="14">
        <v>144.9549001855919</v>
      </c>
      <c r="AI244" s="14">
        <v>144.9549001855919</v>
      </c>
      <c r="AJ244" s="113" t="s">
        <v>7128</v>
      </c>
      <c r="AK244" s="113" t="s">
        <v>7128</v>
      </c>
      <c r="AL244" s="113" t="s">
        <v>7128</v>
      </c>
      <c r="AM244" s="113" t="s">
        <v>7128</v>
      </c>
      <c r="AN244" s="113">
        <v>27</v>
      </c>
      <c r="AO244" s="113" t="s">
        <v>7128</v>
      </c>
      <c r="AP244" s="113" t="s">
        <v>7128</v>
      </c>
      <c r="AQ244" s="113">
        <v>21</v>
      </c>
      <c r="AR244" s="113">
        <v>18</v>
      </c>
      <c r="AS244" s="113">
        <v>30</v>
      </c>
      <c r="AT244" s="113">
        <v>15</v>
      </c>
      <c r="AU244" s="149" t="s">
        <v>7339</v>
      </c>
      <c r="AV244" s="14">
        <v>144.9549001855919</v>
      </c>
      <c r="AW244" s="14">
        <v>0</v>
      </c>
      <c r="AX244" s="17">
        <v>211</v>
      </c>
      <c r="AY244" s="15">
        <v>0</v>
      </c>
      <c r="AZ244" s="15">
        <v>1.4102366887435949</v>
      </c>
      <c r="BA244" s="15">
        <v>-1.4102366887435949</v>
      </c>
      <c r="BB244" s="63">
        <v>0.80164645901360498</v>
      </c>
      <c r="BC244" s="26"/>
      <c r="BD244" s="15">
        <v>0</v>
      </c>
      <c r="BE244" s="26">
        <v>0</v>
      </c>
      <c r="BF244" s="26" t="s">
        <v>7372</v>
      </c>
      <c r="BG244" s="84"/>
    </row>
    <row r="245" spans="1:59" ht="15" customHeight="1" x14ac:dyDescent="0.25">
      <c r="A245" s="79" t="s">
        <v>6662</v>
      </c>
      <c r="B245" s="2" t="s">
        <v>2844</v>
      </c>
      <c r="C245" s="3" t="s">
        <v>2765</v>
      </c>
      <c r="D245" s="3" t="s">
        <v>5775</v>
      </c>
      <c r="E245" s="3" t="s">
        <v>1115</v>
      </c>
      <c r="F245" s="4" t="s">
        <v>2510</v>
      </c>
      <c r="G245" s="3" t="s">
        <v>1004</v>
      </c>
      <c r="H245" s="41" t="s">
        <v>6518</v>
      </c>
      <c r="I245" s="113">
        <v>422</v>
      </c>
      <c r="J245" s="113">
        <v>384</v>
      </c>
      <c r="K245" s="113">
        <v>98</v>
      </c>
      <c r="L245" s="113">
        <v>17</v>
      </c>
      <c r="M245" s="113">
        <v>55</v>
      </c>
      <c r="N245" s="113">
        <v>40</v>
      </c>
      <c r="O245" s="113">
        <v>35</v>
      </c>
      <c r="P245" s="113">
        <v>118</v>
      </c>
      <c r="Q245" s="113">
        <v>1</v>
      </c>
      <c r="R245" s="6">
        <v>0.25520833333333331</v>
      </c>
      <c r="S245" s="14">
        <v>57.232049947970864</v>
      </c>
      <c r="T245" s="14">
        <v>44.270833333333336</v>
      </c>
      <c r="U245" s="14">
        <v>40</v>
      </c>
      <c r="V245" s="14">
        <v>2.6525198938992043</v>
      </c>
      <c r="W245" s="84">
        <v>-5.1849735752038413</v>
      </c>
      <c r="X245" s="14">
        <v>138.97042959999959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138.97042959999959</v>
      </c>
      <c r="AE245" s="14">
        <v>0</v>
      </c>
      <c r="AF245" s="14">
        <v>0</v>
      </c>
      <c r="AG245" s="14">
        <v>0</v>
      </c>
      <c r="AH245" s="14">
        <v>138.97042959999959</v>
      </c>
      <c r="AI245" s="14">
        <v>138.97042959999959</v>
      </c>
      <c r="AJ245" s="113" t="s">
        <v>7128</v>
      </c>
      <c r="AK245" s="113" t="s">
        <v>7128</v>
      </c>
      <c r="AL245" s="113" t="s">
        <v>7128</v>
      </c>
      <c r="AM245" s="113" t="s">
        <v>7128</v>
      </c>
      <c r="AN245" s="113" t="s">
        <v>7128</v>
      </c>
      <c r="AO245" s="113">
        <v>88</v>
      </c>
      <c r="AP245" s="113" t="s">
        <v>7128</v>
      </c>
      <c r="AQ245" s="113" t="s">
        <v>7128</v>
      </c>
      <c r="AR245" s="113" t="s">
        <v>7128</v>
      </c>
      <c r="AS245" s="113">
        <v>41</v>
      </c>
      <c r="AT245" s="113">
        <v>26</v>
      </c>
      <c r="AU245" s="149" t="s">
        <v>7128</v>
      </c>
      <c r="AV245" s="14">
        <v>157.41716867537716</v>
      </c>
      <c r="AW245" s="14">
        <v>-18.446739075377565</v>
      </c>
      <c r="AX245" s="17">
        <v>247</v>
      </c>
      <c r="AY245" s="15">
        <v>0</v>
      </c>
      <c r="AZ245" s="15">
        <v>1.4102366887435949</v>
      </c>
      <c r="BA245" s="15">
        <v>-1.4102366887435949</v>
      </c>
      <c r="BB245" s="63">
        <v>0.80164645901360498</v>
      </c>
      <c r="BC245" s="26"/>
      <c r="BD245" s="15">
        <v>0</v>
      </c>
      <c r="BE245" s="26">
        <v>0</v>
      </c>
      <c r="BF245" s="26" t="s">
        <v>7373</v>
      </c>
      <c r="BG245" s="84"/>
    </row>
    <row r="246" spans="1:59" ht="15" customHeight="1" x14ac:dyDescent="0.25">
      <c r="A246" s="79" t="s">
        <v>2207</v>
      </c>
      <c r="B246" s="2" t="s">
        <v>3122</v>
      </c>
      <c r="C246" s="3" t="s">
        <v>2615</v>
      </c>
      <c r="D246" s="3" t="s">
        <v>359</v>
      </c>
      <c r="E246" s="3" t="s">
        <v>1063</v>
      </c>
      <c r="F246" s="4" t="s">
        <v>2510</v>
      </c>
      <c r="G246" s="3" t="s">
        <v>1453</v>
      </c>
      <c r="H246" s="41" t="s">
        <v>3949</v>
      </c>
      <c r="I246" s="113">
        <v>443</v>
      </c>
      <c r="J246" s="113">
        <v>414</v>
      </c>
      <c r="K246" s="113">
        <v>91</v>
      </c>
      <c r="L246" s="113">
        <v>26</v>
      </c>
      <c r="M246" s="113">
        <v>43</v>
      </c>
      <c r="N246" s="113">
        <v>68</v>
      </c>
      <c r="O246" s="113">
        <v>19</v>
      </c>
      <c r="P246" s="113">
        <v>165</v>
      </c>
      <c r="Q246" s="113">
        <v>0</v>
      </c>
      <c r="R246" s="6">
        <v>0.21980676328502416</v>
      </c>
      <c r="S246" s="14">
        <v>44.745057232049952</v>
      </c>
      <c r="T246" s="14">
        <v>67.708333333333329</v>
      </c>
      <c r="U246" s="14">
        <v>68</v>
      </c>
      <c r="V246" s="14">
        <v>0</v>
      </c>
      <c r="W246" s="84">
        <v>-28.883199797721492</v>
      </c>
      <c r="X246" s="14">
        <v>151.57019076766179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151.57019076766179</v>
      </c>
      <c r="AI246" s="14">
        <v>151.57019076766179</v>
      </c>
      <c r="AJ246" s="113" t="s">
        <v>7128</v>
      </c>
      <c r="AK246" s="113" t="s">
        <v>7128</v>
      </c>
      <c r="AL246" s="113" t="s">
        <v>7128</v>
      </c>
      <c r="AM246" s="113" t="s">
        <v>7128</v>
      </c>
      <c r="AN246" s="113" t="s">
        <v>7128</v>
      </c>
      <c r="AO246" s="113" t="s">
        <v>7128</v>
      </c>
      <c r="AP246" s="113" t="s">
        <v>7128</v>
      </c>
      <c r="AQ246" s="113" t="s">
        <v>7128</v>
      </c>
      <c r="AR246" s="113" t="s">
        <v>7128</v>
      </c>
      <c r="AS246" s="113">
        <v>23</v>
      </c>
      <c r="AT246" s="113">
        <v>8</v>
      </c>
      <c r="AU246" s="149" t="s">
        <v>7128</v>
      </c>
      <c r="AV246" s="14">
        <v>157.52538612333203</v>
      </c>
      <c r="AW246" s="14">
        <v>-5.9551953556702415</v>
      </c>
      <c r="AX246" s="17">
        <v>228</v>
      </c>
      <c r="AY246" s="15">
        <v>0</v>
      </c>
      <c r="AZ246" s="15">
        <v>1.4102366887435949</v>
      </c>
      <c r="BA246" s="15">
        <v>-1.4102366887435949</v>
      </c>
      <c r="BB246" s="63">
        <v>0.80164645901360498</v>
      </c>
      <c r="BC246" s="26"/>
      <c r="BD246" s="15">
        <v>0</v>
      </c>
      <c r="BE246" s="26">
        <v>0</v>
      </c>
      <c r="BF246" s="26" t="s">
        <v>7374</v>
      </c>
      <c r="BG246" s="84"/>
    </row>
    <row r="247" spans="1:59" x14ac:dyDescent="0.25">
      <c r="A247" s="110" t="s">
        <v>1724</v>
      </c>
      <c r="B247" s="2" t="s">
        <v>2733</v>
      </c>
      <c r="C247" s="3" t="s">
        <v>2734</v>
      </c>
      <c r="D247" s="3" t="s">
        <v>122</v>
      </c>
      <c r="E247" s="3" t="s">
        <v>1030</v>
      </c>
      <c r="F247" s="4" t="s">
        <v>3755</v>
      </c>
      <c r="G247" s="3" t="s">
        <v>1040</v>
      </c>
      <c r="H247" s="41" t="s">
        <v>4377</v>
      </c>
      <c r="I247" s="126">
        <v>558</v>
      </c>
      <c r="J247" s="126">
        <v>502</v>
      </c>
      <c r="K247" s="126">
        <v>128</v>
      </c>
      <c r="L247" s="126">
        <v>14</v>
      </c>
      <c r="M247" s="126">
        <v>52</v>
      </c>
      <c r="N247" s="126">
        <v>58</v>
      </c>
      <c r="O247" s="126">
        <v>51</v>
      </c>
      <c r="P247" s="126">
        <v>88</v>
      </c>
      <c r="Q247" s="126">
        <v>0</v>
      </c>
      <c r="R247" s="106">
        <v>0.2549800796812749</v>
      </c>
      <c r="S247" s="107">
        <v>54.110301768990638</v>
      </c>
      <c r="T247" s="107">
        <v>36.458333333333336</v>
      </c>
      <c r="U247" s="107">
        <v>58</v>
      </c>
      <c r="V247" s="107">
        <v>0</v>
      </c>
      <c r="W247" s="107">
        <v>-7.4495481575127034</v>
      </c>
      <c r="X247" s="108">
        <v>141.11908694481127</v>
      </c>
      <c r="Y247" s="108">
        <v>0</v>
      </c>
      <c r="Z247" s="108">
        <v>0</v>
      </c>
      <c r="AA247" s="108">
        <v>0</v>
      </c>
      <c r="AB247" s="108">
        <v>0</v>
      </c>
      <c r="AC247" s="108">
        <v>141.11908694481127</v>
      </c>
      <c r="AD247" s="108">
        <v>0</v>
      </c>
      <c r="AE247" s="108">
        <v>0</v>
      </c>
      <c r="AF247" s="108">
        <v>141.11908694481127</v>
      </c>
      <c r="AG247" s="108">
        <v>141.11908694481127</v>
      </c>
      <c r="AH247" s="108">
        <v>141.11908694481127</v>
      </c>
      <c r="AI247" s="108">
        <v>141.11908694481127</v>
      </c>
      <c r="AJ247" s="126" t="s">
        <v>7128</v>
      </c>
      <c r="AK247" s="113" t="s">
        <v>7128</v>
      </c>
      <c r="AL247" s="113" t="s">
        <v>7128</v>
      </c>
      <c r="AM247" s="113" t="s">
        <v>7128</v>
      </c>
      <c r="AN247" s="113">
        <v>28</v>
      </c>
      <c r="AO247" s="113" t="s">
        <v>7128</v>
      </c>
      <c r="AP247" s="113" t="s">
        <v>7128</v>
      </c>
      <c r="AQ247" s="113">
        <v>23</v>
      </c>
      <c r="AR247" s="113">
        <v>23</v>
      </c>
      <c r="AS247" s="113">
        <v>37</v>
      </c>
      <c r="AT247" s="113">
        <v>22</v>
      </c>
      <c r="AU247" s="149" t="s">
        <v>7128</v>
      </c>
      <c r="AV247" s="107">
        <v>144.9549001855919</v>
      </c>
      <c r="AW247" s="107">
        <v>-3.8358132407806238</v>
      </c>
      <c r="AX247" s="127">
        <v>221</v>
      </c>
      <c r="AY247" s="107">
        <v>0</v>
      </c>
      <c r="AZ247" s="107">
        <v>1.4102366887435949</v>
      </c>
      <c r="BA247" s="107">
        <v>-1.4102366887435949</v>
      </c>
      <c r="BB247" s="109">
        <v>0.80164645901360498</v>
      </c>
      <c r="BC247" s="107"/>
      <c r="BD247" s="107">
        <v>0</v>
      </c>
      <c r="BE247" s="107">
        <v>0</v>
      </c>
      <c r="BF247" s="107" t="s">
        <v>7375</v>
      </c>
      <c r="BG247" s="107"/>
    </row>
    <row r="248" spans="1:59" ht="15" customHeight="1" x14ac:dyDescent="0.25">
      <c r="A248" s="79" t="s">
        <v>1339</v>
      </c>
      <c r="B248" s="2" t="s">
        <v>2650</v>
      </c>
      <c r="C248" s="3" t="s">
        <v>2651</v>
      </c>
      <c r="D248" s="3" t="s">
        <v>255</v>
      </c>
      <c r="E248" s="3" t="s">
        <v>1115</v>
      </c>
      <c r="F248" s="4" t="s">
        <v>2510</v>
      </c>
      <c r="G248" s="3" t="s">
        <v>1040</v>
      </c>
      <c r="H248" s="41" t="s">
        <v>4482</v>
      </c>
      <c r="I248" s="113">
        <v>629</v>
      </c>
      <c r="J248" s="113">
        <v>599</v>
      </c>
      <c r="K248" s="113">
        <v>150</v>
      </c>
      <c r="L248" s="113">
        <v>6</v>
      </c>
      <c r="M248" s="113">
        <v>71</v>
      </c>
      <c r="N248" s="113">
        <v>54</v>
      </c>
      <c r="O248" s="113">
        <v>15</v>
      </c>
      <c r="P248" s="113">
        <v>102</v>
      </c>
      <c r="Q248" s="113">
        <v>4</v>
      </c>
      <c r="R248" s="6">
        <v>0.25041736227045075</v>
      </c>
      <c r="S248" s="14">
        <v>73.881373569198757</v>
      </c>
      <c r="T248" s="14">
        <v>15.625</v>
      </c>
      <c r="U248" s="14">
        <v>54</v>
      </c>
      <c r="V248" s="14">
        <v>10.610079575596817</v>
      </c>
      <c r="W248" s="84">
        <v>-13.353042621335371</v>
      </c>
      <c r="X248" s="14">
        <v>140.76341052346021</v>
      </c>
      <c r="Y248" s="14">
        <v>0</v>
      </c>
      <c r="Z248" s="14">
        <v>0</v>
      </c>
      <c r="AA248" s="14">
        <v>0</v>
      </c>
      <c r="AB248" s="14">
        <v>0</v>
      </c>
      <c r="AC248" s="14">
        <v>140.76341052346021</v>
      </c>
      <c r="AD248" s="14">
        <v>0</v>
      </c>
      <c r="AE248" s="14">
        <v>0</v>
      </c>
      <c r="AF248" s="14">
        <v>140.76341052346021</v>
      </c>
      <c r="AG248" s="14">
        <v>140.76341052346021</v>
      </c>
      <c r="AH248" s="14">
        <v>140.76341052346021</v>
      </c>
      <c r="AI248" s="14">
        <v>140.76341052346021</v>
      </c>
      <c r="AJ248" s="113" t="s">
        <v>7128</v>
      </c>
      <c r="AK248" s="113" t="s">
        <v>7128</v>
      </c>
      <c r="AL248" s="113" t="s">
        <v>7128</v>
      </c>
      <c r="AM248" s="113" t="s">
        <v>7128</v>
      </c>
      <c r="AN248" s="113">
        <v>29</v>
      </c>
      <c r="AO248" s="113" t="s">
        <v>7128</v>
      </c>
      <c r="AP248" s="113" t="s">
        <v>7128</v>
      </c>
      <c r="AQ248" s="113">
        <v>24</v>
      </c>
      <c r="AR248" s="113">
        <v>24</v>
      </c>
      <c r="AS248" s="113">
        <v>38</v>
      </c>
      <c r="AT248" s="113">
        <v>23</v>
      </c>
      <c r="AU248" s="149" t="s">
        <v>7128</v>
      </c>
      <c r="AV248" s="14">
        <v>144.9549001855919</v>
      </c>
      <c r="AW248" s="14">
        <v>-4.1914896621316871</v>
      </c>
      <c r="AX248" s="17">
        <v>222</v>
      </c>
      <c r="AY248" s="15">
        <v>0</v>
      </c>
      <c r="AZ248" s="15">
        <v>1.4102366887435949</v>
      </c>
      <c r="BA248" s="15">
        <v>-1.4102366887435949</v>
      </c>
      <c r="BB248" s="63">
        <v>0.80164645901360498</v>
      </c>
      <c r="BC248" s="26"/>
      <c r="BD248" s="15">
        <v>0</v>
      </c>
      <c r="BE248" s="26">
        <v>0</v>
      </c>
      <c r="BF248" s="26" t="s">
        <v>7376</v>
      </c>
      <c r="BG248" s="84"/>
    </row>
    <row r="249" spans="1:59" ht="15" customHeight="1" x14ac:dyDescent="0.25">
      <c r="A249" s="79" t="s">
        <v>3588</v>
      </c>
      <c r="B249" s="2" t="s">
        <v>2842</v>
      </c>
      <c r="C249" s="3" t="s">
        <v>3514</v>
      </c>
      <c r="D249" s="3" t="s">
        <v>3727</v>
      </c>
      <c r="E249" s="3" t="s">
        <v>1020</v>
      </c>
      <c r="F249" s="4" t="s">
        <v>2510</v>
      </c>
      <c r="G249" s="3" t="s">
        <v>1035</v>
      </c>
      <c r="H249" s="41" t="s">
        <v>4118</v>
      </c>
      <c r="I249" s="113">
        <v>248</v>
      </c>
      <c r="J249" s="113">
        <v>217</v>
      </c>
      <c r="K249" s="113">
        <v>45</v>
      </c>
      <c r="L249" s="113">
        <v>8</v>
      </c>
      <c r="M249" s="113">
        <v>22</v>
      </c>
      <c r="N249" s="113">
        <v>38</v>
      </c>
      <c r="O249" s="113">
        <v>26</v>
      </c>
      <c r="P249" s="113">
        <v>71</v>
      </c>
      <c r="Q249" s="113">
        <v>0</v>
      </c>
      <c r="R249" s="6">
        <v>0.20737327188940091</v>
      </c>
      <c r="S249" s="14">
        <v>22.892819979188346</v>
      </c>
      <c r="T249" s="14">
        <v>20.833333333333332</v>
      </c>
      <c r="U249" s="14">
        <v>38</v>
      </c>
      <c r="V249" s="14">
        <v>0</v>
      </c>
      <c r="W249" s="84">
        <v>-18.986765518811151</v>
      </c>
      <c r="X249" s="14">
        <v>62.73938779371052</v>
      </c>
      <c r="Y249" s="14">
        <v>62.73938779371052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62.73938779371052</v>
      </c>
      <c r="AI249" s="14">
        <v>62.73938779371052</v>
      </c>
      <c r="AJ249" s="113">
        <v>42</v>
      </c>
      <c r="AK249" s="113" t="s">
        <v>7128</v>
      </c>
      <c r="AL249" s="113" t="s">
        <v>7128</v>
      </c>
      <c r="AM249" s="113" t="s">
        <v>7128</v>
      </c>
      <c r="AN249" s="113" t="s">
        <v>7128</v>
      </c>
      <c r="AO249" s="113" t="s">
        <v>7128</v>
      </c>
      <c r="AP249" s="113" t="s">
        <v>7128</v>
      </c>
      <c r="AQ249" s="113" t="s">
        <v>7128</v>
      </c>
      <c r="AR249" s="113" t="s">
        <v>7128</v>
      </c>
      <c r="AS249" s="113">
        <v>138</v>
      </c>
      <c r="AT249" s="113">
        <v>123</v>
      </c>
      <c r="AU249" s="149" t="s">
        <v>7128</v>
      </c>
      <c r="AV249" s="14">
        <v>84.000840393280313</v>
      </c>
      <c r="AW249" s="14">
        <v>-21.261452599569793</v>
      </c>
      <c r="AX249" s="17">
        <v>252</v>
      </c>
      <c r="AY249" s="15">
        <v>0</v>
      </c>
      <c r="AZ249" s="15">
        <v>1.4102366887435949</v>
      </c>
      <c r="BA249" s="15">
        <v>-1.4102366887435949</v>
      </c>
      <c r="BB249" s="63">
        <v>0.80164645901360498</v>
      </c>
      <c r="BC249" s="26"/>
      <c r="BD249" s="15">
        <v>0</v>
      </c>
      <c r="BE249" s="26">
        <v>0</v>
      </c>
      <c r="BF249" s="26" t="s">
        <v>7377</v>
      </c>
      <c r="BG249" s="84"/>
    </row>
    <row r="250" spans="1:59" ht="15" customHeight="1" x14ac:dyDescent="0.25">
      <c r="A250" s="79" t="s">
        <v>1219</v>
      </c>
      <c r="B250" s="2" t="s">
        <v>2926</v>
      </c>
      <c r="C250" s="3" t="s">
        <v>2927</v>
      </c>
      <c r="D250" s="3" t="s">
        <v>352</v>
      </c>
      <c r="E250" s="3" t="s">
        <v>1020</v>
      </c>
      <c r="F250" s="4" t="s">
        <v>2510</v>
      </c>
      <c r="G250" s="3" t="s">
        <v>1004</v>
      </c>
      <c r="H250" s="41" t="s">
        <v>4148</v>
      </c>
      <c r="I250" s="113">
        <v>270</v>
      </c>
      <c r="J250" s="113">
        <v>236</v>
      </c>
      <c r="K250" s="113">
        <v>68</v>
      </c>
      <c r="L250" s="113">
        <v>12</v>
      </c>
      <c r="M250" s="113">
        <v>34</v>
      </c>
      <c r="N250" s="113">
        <v>53</v>
      </c>
      <c r="O250" s="113">
        <v>25</v>
      </c>
      <c r="P250" s="113">
        <v>55</v>
      </c>
      <c r="Q250" s="113">
        <v>2</v>
      </c>
      <c r="R250" s="6">
        <v>0.28813559322033899</v>
      </c>
      <c r="S250" s="14">
        <v>35.379812695109266</v>
      </c>
      <c r="T250" s="14">
        <v>31.25</v>
      </c>
      <c r="U250" s="14">
        <v>53</v>
      </c>
      <c r="V250" s="14">
        <v>5.3050397877984086</v>
      </c>
      <c r="W250" s="84">
        <v>10.131815749793283</v>
      </c>
      <c r="X250" s="14">
        <v>135.06666823270095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135.06666823270095</v>
      </c>
      <c r="AE250" s="14">
        <v>0</v>
      </c>
      <c r="AF250" s="14">
        <v>0</v>
      </c>
      <c r="AG250" s="14">
        <v>0</v>
      </c>
      <c r="AH250" s="14">
        <v>135.06666823270095</v>
      </c>
      <c r="AI250" s="14">
        <v>135.06666823270095</v>
      </c>
      <c r="AJ250" s="113" t="s">
        <v>7128</v>
      </c>
      <c r="AK250" s="113" t="s">
        <v>7128</v>
      </c>
      <c r="AL250" s="113" t="s">
        <v>7128</v>
      </c>
      <c r="AM250" s="113" t="s">
        <v>7128</v>
      </c>
      <c r="AN250" s="113" t="s">
        <v>7128</v>
      </c>
      <c r="AO250" s="113">
        <v>89</v>
      </c>
      <c r="AP250" s="113" t="s">
        <v>7128</v>
      </c>
      <c r="AQ250" s="113" t="s">
        <v>7128</v>
      </c>
      <c r="AR250" s="113" t="s">
        <v>7128</v>
      </c>
      <c r="AS250" s="113">
        <v>46</v>
      </c>
      <c r="AT250" s="113">
        <v>31</v>
      </c>
      <c r="AU250" s="149" t="s">
        <v>7128</v>
      </c>
      <c r="AV250" s="14">
        <v>157.41716867537716</v>
      </c>
      <c r="AW250" s="14">
        <v>-22.350500442676207</v>
      </c>
      <c r="AX250" s="17">
        <v>254</v>
      </c>
      <c r="AY250" s="15">
        <v>0</v>
      </c>
      <c r="AZ250" s="15">
        <v>1.4102366887435949</v>
      </c>
      <c r="BA250" s="15">
        <v>-1.4102366887435949</v>
      </c>
      <c r="BB250" s="63">
        <v>0.80164645901360498</v>
      </c>
      <c r="BC250" s="26"/>
      <c r="BD250" s="15">
        <v>0</v>
      </c>
      <c r="BE250" s="26">
        <v>0</v>
      </c>
      <c r="BF250" s="26" t="s">
        <v>7378</v>
      </c>
      <c r="BG250" s="84"/>
    </row>
    <row r="251" spans="1:59" ht="15" customHeight="1" x14ac:dyDescent="0.25">
      <c r="A251" s="79" t="s">
        <v>2209</v>
      </c>
      <c r="B251" s="2" t="s">
        <v>3119</v>
      </c>
      <c r="C251" s="3" t="s">
        <v>2915</v>
      </c>
      <c r="D251" s="3" t="s">
        <v>301</v>
      </c>
      <c r="E251" s="3" t="s">
        <v>1028</v>
      </c>
      <c r="F251" s="4" t="s">
        <v>3755</v>
      </c>
      <c r="G251" s="3" t="s">
        <v>657</v>
      </c>
      <c r="H251" s="41" t="s">
        <v>5043</v>
      </c>
      <c r="I251" s="113">
        <v>464</v>
      </c>
      <c r="J251" s="113">
        <v>406</v>
      </c>
      <c r="K251" s="113">
        <v>101</v>
      </c>
      <c r="L251" s="113">
        <v>13</v>
      </c>
      <c r="M251" s="113">
        <v>56</v>
      </c>
      <c r="N251" s="113">
        <v>53</v>
      </c>
      <c r="O251" s="113">
        <v>36</v>
      </c>
      <c r="P251" s="113">
        <v>98</v>
      </c>
      <c r="Q251" s="113">
        <v>0</v>
      </c>
      <c r="R251" s="6">
        <v>0.24876847290640394</v>
      </c>
      <c r="S251" s="14">
        <v>58.272632674297611</v>
      </c>
      <c r="T251" s="14">
        <v>33.854166666666664</v>
      </c>
      <c r="U251" s="14">
        <v>53</v>
      </c>
      <c r="V251" s="14">
        <v>0</v>
      </c>
      <c r="W251" s="84">
        <v>-9.7156960463239272</v>
      </c>
      <c r="X251" s="14">
        <v>135.41110329464036</v>
      </c>
      <c r="Y251" s="14">
        <v>0</v>
      </c>
      <c r="Z251" s="14">
        <v>0</v>
      </c>
      <c r="AA251" s="14">
        <v>135.41110329464036</v>
      </c>
      <c r="AB251" s="14">
        <v>0</v>
      </c>
      <c r="AC251" s="14">
        <v>0</v>
      </c>
      <c r="AD251" s="14">
        <v>0</v>
      </c>
      <c r="AE251" s="14">
        <v>0</v>
      </c>
      <c r="AF251" s="14">
        <v>135.41110329464036</v>
      </c>
      <c r="AG251" s="14">
        <v>135.41110329464036</v>
      </c>
      <c r="AH251" s="14">
        <v>135.41110329464036</v>
      </c>
      <c r="AI251" s="14">
        <v>135.41110329464036</v>
      </c>
      <c r="AJ251" s="113" t="s">
        <v>7128</v>
      </c>
      <c r="AK251" s="113" t="s">
        <v>7128</v>
      </c>
      <c r="AL251" s="113">
        <v>26</v>
      </c>
      <c r="AM251" s="113" t="s">
        <v>7128</v>
      </c>
      <c r="AN251" s="113" t="s">
        <v>7128</v>
      </c>
      <c r="AO251" s="113" t="s">
        <v>7128</v>
      </c>
      <c r="AP251" s="113" t="s">
        <v>7128</v>
      </c>
      <c r="AQ251" s="113">
        <v>26</v>
      </c>
      <c r="AR251" s="113">
        <v>29</v>
      </c>
      <c r="AS251" s="113">
        <v>45</v>
      </c>
      <c r="AT251" s="113">
        <v>30</v>
      </c>
      <c r="AU251" s="149" t="s">
        <v>7128</v>
      </c>
      <c r="AV251" s="14">
        <v>157.46821407201281</v>
      </c>
      <c r="AW251" s="14">
        <v>-22.057110777372458</v>
      </c>
      <c r="AX251" s="17">
        <v>253</v>
      </c>
      <c r="AY251" s="15">
        <v>0</v>
      </c>
      <c r="AZ251" s="15">
        <v>1.4102366887435949</v>
      </c>
      <c r="BA251" s="15">
        <v>-1.4102366887435949</v>
      </c>
      <c r="BB251" s="63">
        <v>0.80164645901360498</v>
      </c>
      <c r="BC251" s="26"/>
      <c r="BD251" s="15">
        <v>0</v>
      </c>
      <c r="BE251" s="26">
        <v>0</v>
      </c>
      <c r="BF251" s="26" t="s">
        <v>7379</v>
      </c>
      <c r="BG251" s="84"/>
    </row>
    <row r="252" spans="1:59" ht="15" customHeight="1" x14ac:dyDescent="0.25">
      <c r="A252" s="110" t="s">
        <v>1364</v>
      </c>
      <c r="B252" s="2" t="s">
        <v>2808</v>
      </c>
      <c r="C252" s="3" t="s">
        <v>2809</v>
      </c>
      <c r="D252" s="3" t="s">
        <v>219</v>
      </c>
      <c r="E252" s="3" t="s">
        <v>1090</v>
      </c>
      <c r="F252" s="4" t="s">
        <v>3755</v>
      </c>
      <c r="G252" s="3" t="s">
        <v>656</v>
      </c>
      <c r="H252" s="41" t="s">
        <v>4383</v>
      </c>
      <c r="I252" s="113">
        <v>362</v>
      </c>
      <c r="J252" s="113">
        <v>336</v>
      </c>
      <c r="K252" s="113">
        <v>91</v>
      </c>
      <c r="L252" s="113">
        <v>18</v>
      </c>
      <c r="M252" s="113">
        <v>42</v>
      </c>
      <c r="N252" s="113">
        <v>52</v>
      </c>
      <c r="O252" s="113">
        <v>17</v>
      </c>
      <c r="P252" s="113">
        <v>54</v>
      </c>
      <c r="Q252" s="113">
        <v>1</v>
      </c>
      <c r="R252" s="106">
        <v>0.27083333333333331</v>
      </c>
      <c r="S252" s="107">
        <v>43.704474505723205</v>
      </c>
      <c r="T252" s="107">
        <v>46.875</v>
      </c>
      <c r="U252" s="107">
        <v>52</v>
      </c>
      <c r="V252" s="107">
        <v>2.6525198938992043</v>
      </c>
      <c r="W252" s="84">
        <v>4.0733815938763671</v>
      </c>
      <c r="X252" s="108">
        <v>149.30537599349879</v>
      </c>
      <c r="Y252" s="108">
        <v>0</v>
      </c>
      <c r="Z252" s="108">
        <v>0</v>
      </c>
      <c r="AA252" s="108">
        <v>0</v>
      </c>
      <c r="AB252" s="108">
        <v>149.30537599349879</v>
      </c>
      <c r="AC252" s="108">
        <v>0</v>
      </c>
      <c r="AD252" s="108">
        <v>0</v>
      </c>
      <c r="AE252" s="108">
        <v>149.30537599349879</v>
      </c>
      <c r="AF252" s="108">
        <v>0</v>
      </c>
      <c r="AG252" s="108">
        <v>149.30537599349879</v>
      </c>
      <c r="AH252" s="108">
        <v>149.30537599349879</v>
      </c>
      <c r="AI252" s="108">
        <v>149.30537599349879</v>
      </c>
      <c r="AJ252" s="126" t="s">
        <v>7128</v>
      </c>
      <c r="AK252" s="113" t="s">
        <v>7128</v>
      </c>
      <c r="AL252" s="113" t="s">
        <v>7128</v>
      </c>
      <c r="AM252" s="113">
        <v>29</v>
      </c>
      <c r="AN252" s="113" t="s">
        <v>7128</v>
      </c>
      <c r="AO252" s="113" t="s">
        <v>7128</v>
      </c>
      <c r="AP252" s="113">
        <v>27</v>
      </c>
      <c r="AQ252" s="113" t="s">
        <v>7128</v>
      </c>
      <c r="AR252" s="113">
        <v>16</v>
      </c>
      <c r="AS252" s="113">
        <v>24</v>
      </c>
      <c r="AT252" s="113">
        <v>9</v>
      </c>
      <c r="AU252" s="149" t="s">
        <v>7339</v>
      </c>
      <c r="AV252" s="107">
        <v>149.30537599349879</v>
      </c>
      <c r="AW252" s="14">
        <v>0</v>
      </c>
      <c r="AX252" s="17">
        <v>211</v>
      </c>
      <c r="AY252" s="107">
        <v>0</v>
      </c>
      <c r="AZ252" s="107">
        <v>1.4102366887435949</v>
      </c>
      <c r="BA252" s="107">
        <v>-1.4102366887435949</v>
      </c>
      <c r="BB252" s="109">
        <v>0.80164645901360498</v>
      </c>
      <c r="BC252" s="107"/>
      <c r="BD252" s="107">
        <v>0</v>
      </c>
      <c r="BE252" s="107">
        <v>0</v>
      </c>
      <c r="BF252" s="107" t="s">
        <v>7380</v>
      </c>
      <c r="BG252" s="84"/>
    </row>
    <row r="253" spans="1:59" ht="15" customHeight="1" x14ac:dyDescent="0.25">
      <c r="A253" s="110" t="s">
        <v>1531</v>
      </c>
      <c r="B253" s="2" t="s">
        <v>2841</v>
      </c>
      <c r="C253" s="3" t="s">
        <v>2535</v>
      </c>
      <c r="D253" s="3" t="s">
        <v>44</v>
      </c>
      <c r="E253" s="3" t="s">
        <v>1022</v>
      </c>
      <c r="F253" s="4" t="s">
        <v>2510</v>
      </c>
      <c r="G253" s="3" t="s">
        <v>1040</v>
      </c>
      <c r="H253" s="41" t="s">
        <v>4720</v>
      </c>
      <c r="I253" s="126">
        <v>489</v>
      </c>
      <c r="J253" s="126">
        <v>463</v>
      </c>
      <c r="K253" s="126">
        <v>118</v>
      </c>
      <c r="L253" s="126">
        <v>6</v>
      </c>
      <c r="M253" s="126">
        <v>56</v>
      </c>
      <c r="N253" s="126">
        <v>54</v>
      </c>
      <c r="O253" s="126">
        <v>21</v>
      </c>
      <c r="P253" s="126">
        <v>65</v>
      </c>
      <c r="Q253" s="126">
        <v>7</v>
      </c>
      <c r="R253" s="106">
        <v>0.25485961123110151</v>
      </c>
      <c r="S253" s="107">
        <v>58.272632674297611</v>
      </c>
      <c r="T253" s="107">
        <v>15.625</v>
      </c>
      <c r="U253" s="107">
        <v>54</v>
      </c>
      <c r="V253" s="107">
        <v>18.567639257294431</v>
      </c>
      <c r="W253" s="107">
        <v>-6.8424356559953425</v>
      </c>
      <c r="X253" s="108">
        <v>139.62283627559671</v>
      </c>
      <c r="Y253" s="108">
        <v>0</v>
      </c>
      <c r="Z253" s="108">
        <v>0</v>
      </c>
      <c r="AA253" s="108">
        <v>0</v>
      </c>
      <c r="AB253" s="108">
        <v>0</v>
      </c>
      <c r="AC253" s="108">
        <v>139.62283627559671</v>
      </c>
      <c r="AD253" s="108">
        <v>0</v>
      </c>
      <c r="AE253" s="108">
        <v>0</v>
      </c>
      <c r="AF253" s="108">
        <v>139.62283627559671</v>
      </c>
      <c r="AG253" s="108">
        <v>139.62283627559671</v>
      </c>
      <c r="AH253" s="108">
        <v>139.62283627559671</v>
      </c>
      <c r="AI253" s="108">
        <v>139.62283627559671</v>
      </c>
      <c r="AJ253" s="126" t="s">
        <v>7128</v>
      </c>
      <c r="AK253" s="113" t="s">
        <v>7128</v>
      </c>
      <c r="AL253" s="113" t="s">
        <v>7128</v>
      </c>
      <c r="AM253" s="113" t="s">
        <v>7128</v>
      </c>
      <c r="AN253" s="113">
        <v>30</v>
      </c>
      <c r="AO253" s="113" t="s">
        <v>7128</v>
      </c>
      <c r="AP253" s="113" t="s">
        <v>7128</v>
      </c>
      <c r="AQ253" s="113">
        <v>25</v>
      </c>
      <c r="AR253" s="113">
        <v>25</v>
      </c>
      <c r="AS253" s="113">
        <v>40</v>
      </c>
      <c r="AT253" s="113">
        <v>25</v>
      </c>
      <c r="AU253" s="149" t="s">
        <v>7128</v>
      </c>
      <c r="AV253" s="107">
        <v>144.9549001855919</v>
      </c>
      <c r="AW253" s="107">
        <v>-5.3320639099951848</v>
      </c>
      <c r="AX253" s="127">
        <v>226</v>
      </c>
      <c r="AY253" s="107">
        <v>0</v>
      </c>
      <c r="AZ253" s="107">
        <v>1.4102366887435949</v>
      </c>
      <c r="BA253" s="107">
        <v>-1.4102366887435949</v>
      </c>
      <c r="BB253" s="109">
        <v>0.80164645901360498</v>
      </c>
      <c r="BC253" s="107"/>
      <c r="BD253" s="107">
        <v>0</v>
      </c>
      <c r="BE253" s="107">
        <v>0</v>
      </c>
      <c r="BF253" s="107" t="s">
        <v>7381</v>
      </c>
      <c r="BG253" s="107"/>
    </row>
    <row r="254" spans="1:59" ht="15" customHeight="1" x14ac:dyDescent="0.25">
      <c r="A254" s="79" t="s">
        <v>1539</v>
      </c>
      <c r="B254" s="2" t="s">
        <v>2566</v>
      </c>
      <c r="C254" s="3" t="s">
        <v>2567</v>
      </c>
      <c r="D254" s="3" t="s">
        <v>547</v>
      </c>
      <c r="E254" s="3" t="s">
        <v>1020</v>
      </c>
      <c r="F254" s="4" t="s">
        <v>2510</v>
      </c>
      <c r="G254" s="3" t="s">
        <v>1004</v>
      </c>
      <c r="H254" s="41" t="s">
        <v>4421</v>
      </c>
      <c r="I254" s="113">
        <v>318</v>
      </c>
      <c r="J254" s="113">
        <v>280</v>
      </c>
      <c r="K254" s="113">
        <v>89</v>
      </c>
      <c r="L254" s="113">
        <v>7</v>
      </c>
      <c r="M254" s="113">
        <v>46</v>
      </c>
      <c r="N254" s="113">
        <v>35</v>
      </c>
      <c r="O254" s="113">
        <v>33</v>
      </c>
      <c r="P254" s="113">
        <v>64</v>
      </c>
      <c r="Q254" s="113">
        <v>3</v>
      </c>
      <c r="R254" s="6">
        <v>0.31785714285714284</v>
      </c>
      <c r="S254" s="14">
        <v>47.866805411030178</v>
      </c>
      <c r="T254" s="14">
        <v>18.229166666666668</v>
      </c>
      <c r="U254" s="14">
        <v>35</v>
      </c>
      <c r="V254" s="14">
        <v>7.9575596816976129</v>
      </c>
      <c r="W254" s="84">
        <v>24.972210139673827</v>
      </c>
      <c r="X254" s="14">
        <v>134.02574189906829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134.02574189906829</v>
      </c>
      <c r="AE254" s="14">
        <v>0</v>
      </c>
      <c r="AF254" s="14">
        <v>0</v>
      </c>
      <c r="AG254" s="14">
        <v>0</v>
      </c>
      <c r="AH254" s="14">
        <v>134.02574189906829</v>
      </c>
      <c r="AI254" s="14">
        <v>134.02574189906829</v>
      </c>
      <c r="AJ254" s="113" t="s">
        <v>7128</v>
      </c>
      <c r="AK254" s="113" t="s">
        <v>7128</v>
      </c>
      <c r="AL254" s="113" t="s">
        <v>7128</v>
      </c>
      <c r="AM254" s="113" t="s">
        <v>7128</v>
      </c>
      <c r="AN254" s="113" t="s">
        <v>7128</v>
      </c>
      <c r="AO254" s="113">
        <v>90</v>
      </c>
      <c r="AP254" s="113" t="s">
        <v>7128</v>
      </c>
      <c r="AQ254" s="113" t="s">
        <v>7128</v>
      </c>
      <c r="AR254" s="113" t="s">
        <v>7128</v>
      </c>
      <c r="AS254" s="113">
        <v>48</v>
      </c>
      <c r="AT254" s="113">
        <v>33</v>
      </c>
      <c r="AU254" s="149" t="s">
        <v>7128</v>
      </c>
      <c r="AV254" s="14">
        <v>157.41716867537716</v>
      </c>
      <c r="AW254" s="14">
        <v>-23.391426776308862</v>
      </c>
      <c r="AX254" s="17">
        <v>256</v>
      </c>
      <c r="AY254" s="15">
        <v>0</v>
      </c>
      <c r="AZ254" s="15">
        <v>1.4102366887435949</v>
      </c>
      <c r="BA254" s="15">
        <v>-1.4102366887435949</v>
      </c>
      <c r="BB254" s="63">
        <v>0.80164645901360498</v>
      </c>
      <c r="BC254" s="26"/>
      <c r="BD254" s="15">
        <v>0</v>
      </c>
      <c r="BE254" s="26">
        <v>0</v>
      </c>
      <c r="BF254" s="26" t="s">
        <v>7382</v>
      </c>
      <c r="BG254" s="84"/>
    </row>
    <row r="255" spans="1:59" ht="15" customHeight="1" x14ac:dyDescent="0.25">
      <c r="A255" s="110" t="s">
        <v>3594</v>
      </c>
      <c r="B255" s="2" t="s">
        <v>3595</v>
      </c>
      <c r="C255" s="3" t="s">
        <v>2535</v>
      </c>
      <c r="D255" s="3" t="s">
        <v>3730</v>
      </c>
      <c r="E255" s="3" t="s">
        <v>1025</v>
      </c>
      <c r="F255" s="4" t="s">
        <v>3755</v>
      </c>
      <c r="G255" s="3" t="s">
        <v>657</v>
      </c>
      <c r="H255" s="41" t="s">
        <v>4451</v>
      </c>
      <c r="I255" s="113">
        <v>344</v>
      </c>
      <c r="J255" s="113">
        <v>312</v>
      </c>
      <c r="K255" s="113">
        <v>90</v>
      </c>
      <c r="L255" s="113">
        <v>10</v>
      </c>
      <c r="M255" s="113">
        <v>43</v>
      </c>
      <c r="N255" s="113">
        <v>40</v>
      </c>
      <c r="O255" s="113">
        <v>27</v>
      </c>
      <c r="P255" s="113">
        <v>71</v>
      </c>
      <c r="Q255" s="113">
        <v>4</v>
      </c>
      <c r="R255" s="85">
        <v>0.28846153846153844</v>
      </c>
      <c r="S255" s="84">
        <v>44.745057232049952</v>
      </c>
      <c r="T255" s="84">
        <v>26.041666666666668</v>
      </c>
      <c r="U255" s="84">
        <v>40</v>
      </c>
      <c r="V255" s="84">
        <v>10.610079575596817</v>
      </c>
      <c r="W255" s="84">
        <v>12.75957729991512</v>
      </c>
      <c r="X255" s="103">
        <v>134.15638077422855</v>
      </c>
      <c r="Y255" s="103">
        <v>0</v>
      </c>
      <c r="Z255" s="103">
        <v>0</v>
      </c>
      <c r="AA255" s="103">
        <v>134.15638077422855</v>
      </c>
      <c r="AB255" s="103">
        <v>0</v>
      </c>
      <c r="AC255" s="103">
        <v>0</v>
      </c>
      <c r="AD255" s="103">
        <v>0</v>
      </c>
      <c r="AE255" s="103">
        <v>0</v>
      </c>
      <c r="AF255" s="103">
        <v>134.15638077422855</v>
      </c>
      <c r="AG255" s="103">
        <v>134.15638077422855</v>
      </c>
      <c r="AH255" s="103">
        <v>134.15638077422855</v>
      </c>
      <c r="AI255" s="103">
        <v>134.15638077422855</v>
      </c>
      <c r="AJ255" s="124" t="s">
        <v>7128</v>
      </c>
      <c r="AK255" s="113" t="s">
        <v>7128</v>
      </c>
      <c r="AL255" s="113">
        <v>27</v>
      </c>
      <c r="AM255" s="113" t="s">
        <v>7128</v>
      </c>
      <c r="AN255" s="113" t="s">
        <v>7128</v>
      </c>
      <c r="AO255" s="113" t="s">
        <v>7128</v>
      </c>
      <c r="AP255" s="113" t="s">
        <v>7128</v>
      </c>
      <c r="AQ255" s="113">
        <v>27</v>
      </c>
      <c r="AR255" s="113">
        <v>30</v>
      </c>
      <c r="AS255" s="113">
        <v>47</v>
      </c>
      <c r="AT255" s="113">
        <v>32</v>
      </c>
      <c r="AU255" s="149" t="s">
        <v>7128</v>
      </c>
      <c r="AV255" s="84">
        <v>157.46821407201281</v>
      </c>
      <c r="AW255" s="14">
        <v>-23.311833297784261</v>
      </c>
      <c r="AX255" s="17">
        <v>255</v>
      </c>
      <c r="AY255" s="84">
        <v>0</v>
      </c>
      <c r="AZ255" s="84">
        <v>1.4102366887435949</v>
      </c>
      <c r="BA255" s="84">
        <v>-1.4102366887435949</v>
      </c>
      <c r="BB255" s="104">
        <v>0.80164645901360498</v>
      </c>
      <c r="BC255" s="84"/>
      <c r="BD255" s="84">
        <v>0</v>
      </c>
      <c r="BE255" s="84">
        <v>0</v>
      </c>
      <c r="BF255" s="84" t="s">
        <v>7383</v>
      </c>
      <c r="BG255" s="84"/>
    </row>
    <row r="256" spans="1:59" x14ac:dyDescent="0.25">
      <c r="A256" s="110" t="s">
        <v>1043</v>
      </c>
      <c r="B256" s="2" t="s">
        <v>2713</v>
      </c>
      <c r="C256" s="3" t="s">
        <v>2714</v>
      </c>
      <c r="D256" s="3" t="s">
        <v>508</v>
      </c>
      <c r="E256" s="3" t="s">
        <v>1001</v>
      </c>
      <c r="F256" s="4" t="s">
        <v>2510</v>
      </c>
      <c r="G256" s="3" t="s">
        <v>1004</v>
      </c>
      <c r="H256" s="41" t="s">
        <v>5000</v>
      </c>
      <c r="I256" s="124">
        <v>374</v>
      </c>
      <c r="J256" s="124">
        <v>336</v>
      </c>
      <c r="K256" s="124">
        <v>93</v>
      </c>
      <c r="L256" s="124">
        <v>5</v>
      </c>
      <c r="M256" s="124">
        <v>48</v>
      </c>
      <c r="N256" s="124">
        <v>35</v>
      </c>
      <c r="O256" s="124">
        <v>29</v>
      </c>
      <c r="P256" s="124">
        <v>44</v>
      </c>
      <c r="Q256" s="124">
        <v>10</v>
      </c>
      <c r="R256" s="85">
        <v>0.2767857142857143</v>
      </c>
      <c r="S256" s="84">
        <v>49.947970863683665</v>
      </c>
      <c r="T256" s="84">
        <v>13.020833333333334</v>
      </c>
      <c r="U256" s="84">
        <v>35</v>
      </c>
      <c r="V256" s="84">
        <v>26.525198938992041</v>
      </c>
      <c r="W256" s="84">
        <v>7.2694440449364937</v>
      </c>
      <c r="X256" s="103">
        <v>131.76344718094555</v>
      </c>
      <c r="Y256" s="103">
        <v>0</v>
      </c>
      <c r="Z256" s="103">
        <v>0</v>
      </c>
      <c r="AA256" s="103">
        <v>0</v>
      </c>
      <c r="AB256" s="103">
        <v>0</v>
      </c>
      <c r="AC256" s="103">
        <v>0</v>
      </c>
      <c r="AD256" s="103">
        <v>131.76344718094555</v>
      </c>
      <c r="AE256" s="103">
        <v>0</v>
      </c>
      <c r="AF256" s="103">
        <v>0</v>
      </c>
      <c r="AG256" s="103">
        <v>0</v>
      </c>
      <c r="AH256" s="103">
        <v>131.76344718094555</v>
      </c>
      <c r="AI256" s="103">
        <v>131.76344718094555</v>
      </c>
      <c r="AJ256" s="124" t="s">
        <v>7128</v>
      </c>
      <c r="AK256" s="113" t="s">
        <v>7128</v>
      </c>
      <c r="AL256" s="113" t="s">
        <v>7128</v>
      </c>
      <c r="AM256" s="113" t="s">
        <v>7128</v>
      </c>
      <c r="AN256" s="113" t="s">
        <v>7128</v>
      </c>
      <c r="AO256" s="113">
        <v>91</v>
      </c>
      <c r="AP256" s="113" t="s">
        <v>7128</v>
      </c>
      <c r="AQ256" s="113" t="s">
        <v>7128</v>
      </c>
      <c r="AR256" s="113" t="s">
        <v>7128</v>
      </c>
      <c r="AS256" s="113">
        <v>49</v>
      </c>
      <c r="AT256" s="113">
        <v>34</v>
      </c>
      <c r="AU256" s="149" t="s">
        <v>7128</v>
      </c>
      <c r="AV256" s="84">
        <v>157.41716867537716</v>
      </c>
      <c r="AW256" s="84">
        <v>-25.653721494431608</v>
      </c>
      <c r="AX256" s="125">
        <v>259</v>
      </c>
      <c r="AY256" s="84">
        <v>0</v>
      </c>
      <c r="AZ256" s="84">
        <v>1.4102366887435949</v>
      </c>
      <c r="BA256" s="84">
        <v>-1.4102366887435949</v>
      </c>
      <c r="BB256" s="104">
        <v>0.80164645901360498</v>
      </c>
      <c r="BC256" s="84"/>
      <c r="BD256" s="84">
        <v>0</v>
      </c>
      <c r="BE256" s="84">
        <v>0</v>
      </c>
      <c r="BF256" s="84" t="s">
        <v>7384</v>
      </c>
      <c r="BG256" s="84"/>
    </row>
    <row r="257" spans="1:59" x14ac:dyDescent="0.25">
      <c r="A257" s="110" t="s">
        <v>1443</v>
      </c>
      <c r="B257" s="2" t="s">
        <v>3093</v>
      </c>
      <c r="C257" s="3" t="s">
        <v>3094</v>
      </c>
      <c r="D257" s="3" t="s">
        <v>328</v>
      </c>
      <c r="E257" s="3" t="s">
        <v>1122</v>
      </c>
      <c r="F257" s="4" t="s">
        <v>2510</v>
      </c>
      <c r="G257" s="3" t="s">
        <v>1004</v>
      </c>
      <c r="H257" s="41" t="s">
        <v>4690</v>
      </c>
      <c r="I257" s="113">
        <v>456</v>
      </c>
      <c r="J257" s="113">
        <v>382</v>
      </c>
      <c r="K257" s="113">
        <v>94</v>
      </c>
      <c r="L257" s="113">
        <v>9</v>
      </c>
      <c r="M257" s="113">
        <v>62</v>
      </c>
      <c r="N257" s="113">
        <v>45</v>
      </c>
      <c r="O257" s="113">
        <v>67</v>
      </c>
      <c r="P257" s="113">
        <v>79</v>
      </c>
      <c r="Q257" s="113">
        <v>3</v>
      </c>
      <c r="R257" s="85">
        <v>0.24607329842931938</v>
      </c>
      <c r="S257" s="84">
        <v>64.516129032258064</v>
      </c>
      <c r="T257" s="84">
        <v>23.4375</v>
      </c>
      <c r="U257" s="84">
        <v>45</v>
      </c>
      <c r="V257" s="84">
        <v>7.9575596816976129</v>
      </c>
      <c r="W257" s="84">
        <v>-10.688828562811009</v>
      </c>
      <c r="X257" s="103">
        <v>130.22236015114464</v>
      </c>
      <c r="Y257" s="103">
        <v>0</v>
      </c>
      <c r="Z257" s="103">
        <v>0</v>
      </c>
      <c r="AA257" s="103">
        <v>0</v>
      </c>
      <c r="AB257" s="103">
        <v>0</v>
      </c>
      <c r="AC257" s="103">
        <v>0</v>
      </c>
      <c r="AD257" s="103">
        <v>130.22236015114464</v>
      </c>
      <c r="AE257" s="103">
        <v>0</v>
      </c>
      <c r="AF257" s="103">
        <v>0</v>
      </c>
      <c r="AG257" s="103">
        <v>0</v>
      </c>
      <c r="AH257" s="103">
        <v>130.22236015114464</v>
      </c>
      <c r="AI257" s="103">
        <v>130.22236015114464</v>
      </c>
      <c r="AJ257" s="124" t="s">
        <v>7128</v>
      </c>
      <c r="AK257" s="113" t="s">
        <v>7128</v>
      </c>
      <c r="AL257" s="113" t="s">
        <v>7128</v>
      </c>
      <c r="AM257" s="113" t="s">
        <v>7128</v>
      </c>
      <c r="AN257" s="113" t="s">
        <v>7128</v>
      </c>
      <c r="AO257" s="113">
        <v>92</v>
      </c>
      <c r="AP257" s="113" t="s">
        <v>7128</v>
      </c>
      <c r="AQ257" s="113" t="s">
        <v>7128</v>
      </c>
      <c r="AR257" s="113" t="s">
        <v>7128</v>
      </c>
      <c r="AS257" s="113">
        <v>51</v>
      </c>
      <c r="AT257" s="113">
        <v>36</v>
      </c>
      <c r="AU257" s="149" t="s">
        <v>7128</v>
      </c>
      <c r="AV257" s="84">
        <v>157.41716867537716</v>
      </c>
      <c r="AW257" s="14">
        <v>-27.194808524232513</v>
      </c>
      <c r="AX257" s="17">
        <v>261</v>
      </c>
      <c r="AY257" s="84">
        <v>0</v>
      </c>
      <c r="AZ257" s="84">
        <v>1.4102366887435949</v>
      </c>
      <c r="BA257" s="84">
        <v>-1.4102366887435949</v>
      </c>
      <c r="BB257" s="104">
        <v>0.80164645901360498</v>
      </c>
      <c r="BC257" s="84"/>
      <c r="BD257" s="84">
        <v>0</v>
      </c>
      <c r="BE257" s="84">
        <v>0</v>
      </c>
      <c r="BF257" s="84" t="s">
        <v>7385</v>
      </c>
      <c r="BG257" s="84"/>
    </row>
    <row r="258" spans="1:59" x14ac:dyDescent="0.25">
      <c r="A258" s="79" t="s">
        <v>6180</v>
      </c>
      <c r="B258" s="2" t="s">
        <v>6181</v>
      </c>
      <c r="C258" s="3" t="s">
        <v>2669</v>
      </c>
      <c r="D258" s="3" t="s">
        <v>5920</v>
      </c>
      <c r="E258" s="3" t="s">
        <v>1103</v>
      </c>
      <c r="F258" s="4" t="s">
        <v>3755</v>
      </c>
      <c r="G258" s="3" t="s">
        <v>656</v>
      </c>
      <c r="H258" s="41" t="s">
        <v>5921</v>
      </c>
      <c r="I258" s="113">
        <v>480</v>
      </c>
      <c r="J258" s="113">
        <v>445</v>
      </c>
      <c r="K258" s="113">
        <v>119</v>
      </c>
      <c r="L258" s="113">
        <v>13</v>
      </c>
      <c r="M258" s="113">
        <v>41</v>
      </c>
      <c r="N258" s="113">
        <v>63</v>
      </c>
      <c r="O258" s="113">
        <v>28</v>
      </c>
      <c r="P258" s="113">
        <v>103</v>
      </c>
      <c r="Q258" s="113">
        <v>1</v>
      </c>
      <c r="R258" s="6">
        <v>0.26741573033707866</v>
      </c>
      <c r="S258" s="14">
        <v>42.663891779396465</v>
      </c>
      <c r="T258" s="14">
        <v>33.854166666666664</v>
      </c>
      <c r="U258" s="14">
        <v>63</v>
      </c>
      <c r="V258" s="14">
        <v>2.6525198938992043</v>
      </c>
      <c r="W258" s="84">
        <v>2.2750873218161751</v>
      </c>
      <c r="X258" s="14">
        <v>144.44566566177852</v>
      </c>
      <c r="Y258" s="14">
        <v>0</v>
      </c>
      <c r="Z258" s="14">
        <v>0</v>
      </c>
      <c r="AA258" s="14">
        <v>0</v>
      </c>
      <c r="AB258" s="14">
        <v>144.44566566177852</v>
      </c>
      <c r="AC258" s="14">
        <v>0</v>
      </c>
      <c r="AD258" s="14">
        <v>0</v>
      </c>
      <c r="AE258" s="14">
        <v>144.44566566177852</v>
      </c>
      <c r="AF258" s="14">
        <v>0</v>
      </c>
      <c r="AG258" s="14">
        <v>144.44566566177852</v>
      </c>
      <c r="AH258" s="14">
        <v>144.44566566177852</v>
      </c>
      <c r="AI258" s="14">
        <v>144.44566566177852</v>
      </c>
      <c r="AJ258" s="113" t="s">
        <v>7128</v>
      </c>
      <c r="AK258" s="113" t="s">
        <v>7128</v>
      </c>
      <c r="AL258" s="113" t="s">
        <v>7128</v>
      </c>
      <c r="AM258" s="113">
        <v>30</v>
      </c>
      <c r="AN258" s="113" t="s">
        <v>7128</v>
      </c>
      <c r="AO258" s="113" t="s">
        <v>7128</v>
      </c>
      <c r="AP258" s="113">
        <v>28</v>
      </c>
      <c r="AQ258" s="113" t="s">
        <v>7128</v>
      </c>
      <c r="AR258" s="113">
        <v>19</v>
      </c>
      <c r="AS258" s="113">
        <v>31</v>
      </c>
      <c r="AT258" s="113">
        <v>16</v>
      </c>
      <c r="AU258" s="149" t="s">
        <v>7128</v>
      </c>
      <c r="AV258" s="14">
        <v>149.30537599349879</v>
      </c>
      <c r="AW258" s="14">
        <v>-4.8597103317202652</v>
      </c>
      <c r="AX258" s="17">
        <v>225</v>
      </c>
      <c r="AY258" s="15">
        <v>0</v>
      </c>
      <c r="AZ258" s="15">
        <v>1.4102366887435949</v>
      </c>
      <c r="BA258" s="15">
        <v>-1.4102366887435949</v>
      </c>
      <c r="BB258" s="63">
        <v>0.80164645901360498</v>
      </c>
      <c r="BC258" s="26"/>
      <c r="BD258" s="15">
        <v>0</v>
      </c>
      <c r="BE258" s="26">
        <v>0</v>
      </c>
      <c r="BF258" s="26" t="s">
        <v>7386</v>
      </c>
      <c r="BG258" s="84"/>
    </row>
    <row r="259" spans="1:59" x14ac:dyDescent="0.25">
      <c r="A259" s="79" t="s">
        <v>1791</v>
      </c>
      <c r="B259" s="2" t="s">
        <v>2914</v>
      </c>
      <c r="C259" s="3" t="s">
        <v>2915</v>
      </c>
      <c r="D259" s="3" t="s">
        <v>188</v>
      </c>
      <c r="E259" s="3" t="s">
        <v>1046</v>
      </c>
      <c r="F259" s="4" t="s">
        <v>2510</v>
      </c>
      <c r="G259" s="3" t="s">
        <v>1035</v>
      </c>
      <c r="H259" s="41" t="s">
        <v>4280</v>
      </c>
      <c r="I259" s="113">
        <v>198</v>
      </c>
      <c r="J259" s="113">
        <v>179</v>
      </c>
      <c r="K259" s="113">
        <v>36</v>
      </c>
      <c r="L259" s="113">
        <v>9</v>
      </c>
      <c r="M259" s="113">
        <v>21</v>
      </c>
      <c r="N259" s="113">
        <v>24</v>
      </c>
      <c r="O259" s="113">
        <v>12</v>
      </c>
      <c r="P259" s="113">
        <v>48</v>
      </c>
      <c r="Q259" s="113">
        <v>1</v>
      </c>
      <c r="R259" s="6">
        <v>0.2011173184357542</v>
      </c>
      <c r="S259" s="14">
        <v>21.852237252861602</v>
      </c>
      <c r="T259" s="14">
        <v>23.4375</v>
      </c>
      <c r="U259" s="14">
        <v>24</v>
      </c>
      <c r="V259" s="14">
        <v>2.6525198938992043</v>
      </c>
      <c r="W259" s="84">
        <v>-17.219279314629865</v>
      </c>
      <c r="X259" s="14">
        <v>54.722977832130944</v>
      </c>
      <c r="Y259" s="14">
        <v>54.722977832130944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54.722977832130944</v>
      </c>
      <c r="AI259" s="14">
        <v>54.722977832130944</v>
      </c>
      <c r="AJ259" s="113">
        <v>43</v>
      </c>
      <c r="AK259" s="113" t="s">
        <v>7128</v>
      </c>
      <c r="AL259" s="113" t="s">
        <v>7128</v>
      </c>
      <c r="AM259" s="113" t="s">
        <v>7128</v>
      </c>
      <c r="AN259" s="113" t="s">
        <v>7128</v>
      </c>
      <c r="AO259" s="113" t="s">
        <v>7128</v>
      </c>
      <c r="AP259" s="113" t="s">
        <v>7128</v>
      </c>
      <c r="AQ259" s="113" t="s">
        <v>7128</v>
      </c>
      <c r="AR259" s="113" t="s">
        <v>7128</v>
      </c>
      <c r="AS259" s="113">
        <v>152</v>
      </c>
      <c r="AT259" s="113">
        <v>137</v>
      </c>
      <c r="AU259" s="149" t="s">
        <v>7128</v>
      </c>
      <c r="AV259" s="14">
        <v>84.000840393280313</v>
      </c>
      <c r="AW259" s="14">
        <v>-29.277862561149369</v>
      </c>
      <c r="AX259" s="17">
        <v>262</v>
      </c>
      <c r="AY259" s="15">
        <v>0</v>
      </c>
      <c r="AZ259" s="15">
        <v>1.4102366887435949</v>
      </c>
      <c r="BA259" s="15">
        <v>-1.4102366887435949</v>
      </c>
      <c r="BB259" s="63">
        <v>0.80164645901360498</v>
      </c>
      <c r="BC259" s="26"/>
      <c r="BD259" s="15">
        <v>0</v>
      </c>
      <c r="BE259" s="26">
        <v>0</v>
      </c>
      <c r="BF259" s="26" t="s">
        <v>7387</v>
      </c>
      <c r="BG259" s="84"/>
    </row>
    <row r="260" spans="1:59" x14ac:dyDescent="0.25">
      <c r="A260" s="79" t="s">
        <v>5018</v>
      </c>
      <c r="B260" s="2" t="s">
        <v>5020</v>
      </c>
      <c r="C260" s="3" t="s">
        <v>2636</v>
      </c>
      <c r="D260" s="3" t="s">
        <v>5019</v>
      </c>
      <c r="E260" s="3" t="s">
        <v>1073</v>
      </c>
      <c r="F260" s="4" t="s">
        <v>3755</v>
      </c>
      <c r="G260" s="3" t="s">
        <v>1004</v>
      </c>
      <c r="H260" s="41" t="s">
        <v>5744</v>
      </c>
      <c r="I260" s="113">
        <v>323</v>
      </c>
      <c r="J260" s="113">
        <v>299</v>
      </c>
      <c r="K260" s="113">
        <v>89</v>
      </c>
      <c r="L260" s="113">
        <v>8</v>
      </c>
      <c r="M260" s="113">
        <v>39</v>
      </c>
      <c r="N260" s="113">
        <v>46</v>
      </c>
      <c r="O260" s="113">
        <v>19</v>
      </c>
      <c r="P260" s="113">
        <v>53</v>
      </c>
      <c r="Q260" s="113">
        <v>1</v>
      </c>
      <c r="R260" s="6">
        <v>0.2976588628762542</v>
      </c>
      <c r="S260" s="14">
        <v>40.582726326742979</v>
      </c>
      <c r="T260" s="14">
        <v>20.833333333333332</v>
      </c>
      <c r="U260" s="14">
        <v>46</v>
      </c>
      <c r="V260" s="14">
        <v>2.6525198938992043</v>
      </c>
      <c r="W260" s="84">
        <v>16.753422016579922</v>
      </c>
      <c r="X260" s="14">
        <v>126.82200157055544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126.82200157055544</v>
      </c>
      <c r="AE260" s="14">
        <v>0</v>
      </c>
      <c r="AF260" s="14">
        <v>0</v>
      </c>
      <c r="AG260" s="14">
        <v>0</v>
      </c>
      <c r="AH260" s="14">
        <v>126.82200157055544</v>
      </c>
      <c r="AI260" s="14">
        <v>126.82200157055544</v>
      </c>
      <c r="AJ260" s="113" t="s">
        <v>7128</v>
      </c>
      <c r="AK260" s="113" t="s">
        <v>7128</v>
      </c>
      <c r="AL260" s="113" t="s">
        <v>7128</v>
      </c>
      <c r="AM260" s="113" t="s">
        <v>7128</v>
      </c>
      <c r="AN260" s="113" t="s">
        <v>7128</v>
      </c>
      <c r="AO260" s="113">
        <v>93</v>
      </c>
      <c r="AP260" s="113" t="s">
        <v>7128</v>
      </c>
      <c r="AQ260" s="113" t="s">
        <v>7128</v>
      </c>
      <c r="AR260" s="113" t="s">
        <v>7128</v>
      </c>
      <c r="AS260" s="113">
        <v>52</v>
      </c>
      <c r="AT260" s="113">
        <v>37</v>
      </c>
      <c r="AU260" s="149" t="s">
        <v>7128</v>
      </c>
      <c r="AV260" s="14">
        <v>157.41716867537716</v>
      </c>
      <c r="AW260" s="14">
        <v>-30.595167104821712</v>
      </c>
      <c r="AX260" s="17">
        <v>264</v>
      </c>
      <c r="AY260" s="15">
        <v>0</v>
      </c>
      <c r="AZ260" s="15">
        <v>1.4102366887435949</v>
      </c>
      <c r="BA260" s="15">
        <v>-1.4102366887435949</v>
      </c>
      <c r="BB260" s="63">
        <v>0.80164645901360498</v>
      </c>
      <c r="BC260" s="26"/>
      <c r="BD260" s="15">
        <v>0</v>
      </c>
      <c r="BE260" s="26">
        <v>0</v>
      </c>
      <c r="BF260" s="26" t="s">
        <v>7388</v>
      </c>
      <c r="BG260" s="84"/>
    </row>
    <row r="261" spans="1:59" ht="15" customHeight="1" x14ac:dyDescent="0.25">
      <c r="A261" s="79" t="s">
        <v>4711</v>
      </c>
      <c r="B261" s="2" t="s">
        <v>3238</v>
      </c>
      <c r="C261" s="3" t="s">
        <v>2647</v>
      </c>
      <c r="D261" s="3" t="s">
        <v>4712</v>
      </c>
      <c r="E261" s="3" t="s">
        <v>2269</v>
      </c>
      <c r="F261" s="4" t="s">
        <v>2269</v>
      </c>
      <c r="G261" s="3" t="s">
        <v>1035</v>
      </c>
      <c r="H261" s="41" t="s">
        <v>4713</v>
      </c>
      <c r="I261" s="113">
        <v>225</v>
      </c>
      <c r="J261" s="113">
        <v>186</v>
      </c>
      <c r="K261" s="113">
        <v>41</v>
      </c>
      <c r="L261" s="113">
        <v>7</v>
      </c>
      <c r="M261" s="113">
        <v>28</v>
      </c>
      <c r="N261" s="113">
        <v>16</v>
      </c>
      <c r="O261" s="113">
        <v>33</v>
      </c>
      <c r="P261" s="113">
        <v>60</v>
      </c>
      <c r="Q261" s="113">
        <v>1</v>
      </c>
      <c r="R261" s="6">
        <v>0.22043010752688172</v>
      </c>
      <c r="S261" s="14">
        <v>29.136316337148806</v>
      </c>
      <c r="T261" s="14">
        <v>18.229166666666668</v>
      </c>
      <c r="U261" s="14">
        <v>16</v>
      </c>
      <c r="V261" s="14">
        <v>2.6525198938992043</v>
      </c>
      <c r="W261" s="84">
        <v>-12.087804400019564</v>
      </c>
      <c r="X261" s="14">
        <v>53.930198497695116</v>
      </c>
      <c r="Y261" s="14">
        <v>53.930198497695116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53.930198497695116</v>
      </c>
      <c r="AI261" s="14">
        <v>53.930198497695116</v>
      </c>
      <c r="AJ261" s="113">
        <v>44</v>
      </c>
      <c r="AK261" s="113" t="s">
        <v>7128</v>
      </c>
      <c r="AL261" s="113" t="s">
        <v>7128</v>
      </c>
      <c r="AM261" s="113" t="s">
        <v>7128</v>
      </c>
      <c r="AN261" s="113" t="s">
        <v>7128</v>
      </c>
      <c r="AO261" s="113" t="s">
        <v>7128</v>
      </c>
      <c r="AP261" s="113" t="s">
        <v>7128</v>
      </c>
      <c r="AQ261" s="113" t="s">
        <v>7128</v>
      </c>
      <c r="AR261" s="113" t="s">
        <v>7128</v>
      </c>
      <c r="AS261" s="113">
        <v>154</v>
      </c>
      <c r="AT261" s="113">
        <v>139</v>
      </c>
      <c r="AU261" s="149" t="s">
        <v>7128</v>
      </c>
      <c r="AV261" s="14">
        <v>84.000840393280313</v>
      </c>
      <c r="AW261" s="14">
        <v>-30.070641895585197</v>
      </c>
      <c r="AX261" s="17">
        <v>263</v>
      </c>
      <c r="AY261" s="15">
        <v>0</v>
      </c>
      <c r="AZ261" s="15">
        <v>1.4102366887435949</v>
      </c>
      <c r="BA261" s="15">
        <v>-1.4102366887435949</v>
      </c>
      <c r="BB261" s="63">
        <v>0.80164645901360498</v>
      </c>
      <c r="BC261" s="26"/>
      <c r="BD261" s="15">
        <v>0</v>
      </c>
      <c r="BE261" s="26">
        <v>0</v>
      </c>
      <c r="BF261" s="26" t="s">
        <v>7389</v>
      </c>
      <c r="BG261" s="84"/>
    </row>
    <row r="262" spans="1:59" ht="15" customHeight="1" x14ac:dyDescent="0.25">
      <c r="A262" s="110" t="s">
        <v>1107</v>
      </c>
      <c r="B262" s="2" t="s">
        <v>2850</v>
      </c>
      <c r="C262" s="3" t="s">
        <v>2631</v>
      </c>
      <c r="D262" s="3" t="s">
        <v>596</v>
      </c>
      <c r="E262" s="3" t="s">
        <v>1001</v>
      </c>
      <c r="F262" s="4" t="s">
        <v>2510</v>
      </c>
      <c r="G262" s="3" t="s">
        <v>1004</v>
      </c>
      <c r="H262" s="41" t="s">
        <v>3915</v>
      </c>
      <c r="I262" s="126">
        <v>509</v>
      </c>
      <c r="J262" s="126">
        <v>467</v>
      </c>
      <c r="K262" s="126">
        <v>108</v>
      </c>
      <c r="L262" s="126">
        <v>14</v>
      </c>
      <c r="M262" s="126">
        <v>60</v>
      </c>
      <c r="N262" s="126">
        <v>51</v>
      </c>
      <c r="O262" s="126">
        <v>33</v>
      </c>
      <c r="P262" s="126">
        <v>102</v>
      </c>
      <c r="Q262" s="126">
        <v>0</v>
      </c>
      <c r="R262" s="106">
        <v>0.23126338329764454</v>
      </c>
      <c r="S262" s="107">
        <v>62.434963579604577</v>
      </c>
      <c r="T262" s="107">
        <v>36.458333333333336</v>
      </c>
      <c r="U262" s="107">
        <v>51</v>
      </c>
      <c r="V262" s="107">
        <v>0</v>
      </c>
      <c r="W262" s="107">
        <v>-24.198506807202342</v>
      </c>
      <c r="X262" s="108">
        <v>125.69479010573556</v>
      </c>
      <c r="Y262" s="107">
        <v>0</v>
      </c>
      <c r="Z262" s="107">
        <v>0</v>
      </c>
      <c r="AA262" s="107">
        <v>0</v>
      </c>
      <c r="AB262" s="107">
        <v>0</v>
      </c>
      <c r="AC262" s="107">
        <v>0</v>
      </c>
      <c r="AD262" s="107">
        <v>125.69479010573556</v>
      </c>
      <c r="AE262" s="107">
        <v>0</v>
      </c>
      <c r="AF262" s="107">
        <v>0</v>
      </c>
      <c r="AG262" s="107">
        <v>0</v>
      </c>
      <c r="AH262" s="107">
        <v>125.69479010573556</v>
      </c>
      <c r="AI262" s="107">
        <v>125.69479010573556</v>
      </c>
      <c r="AJ262" s="126" t="s">
        <v>7128</v>
      </c>
      <c r="AK262" s="108" t="s">
        <v>7128</v>
      </c>
      <c r="AL262" s="108" t="s">
        <v>7128</v>
      </c>
      <c r="AM262" s="108" t="s">
        <v>7128</v>
      </c>
      <c r="AN262" s="108" t="s">
        <v>7128</v>
      </c>
      <c r="AO262" s="108">
        <v>94</v>
      </c>
      <c r="AP262" s="126" t="s">
        <v>7128</v>
      </c>
      <c r="AQ262" s="108" t="s">
        <v>7128</v>
      </c>
      <c r="AR262" s="108" t="s">
        <v>7128</v>
      </c>
      <c r="AS262" s="126">
        <v>53</v>
      </c>
      <c r="AT262" s="126">
        <v>38</v>
      </c>
      <c r="AU262" s="150" t="s">
        <v>7128</v>
      </c>
      <c r="AV262" s="107">
        <v>157.41716867537716</v>
      </c>
      <c r="AW262" s="107">
        <v>-31.722378569641592</v>
      </c>
      <c r="AX262" s="127">
        <v>266</v>
      </c>
      <c r="AY262" s="107">
        <v>0</v>
      </c>
      <c r="AZ262" s="107">
        <v>1.4102366887435949</v>
      </c>
      <c r="BA262" s="107">
        <v>-1.4102366887435949</v>
      </c>
      <c r="BB262" s="148">
        <v>0.80164645901360498</v>
      </c>
      <c r="BC262" s="107"/>
      <c r="BD262" s="107">
        <v>0</v>
      </c>
      <c r="BE262" s="107">
        <v>0</v>
      </c>
      <c r="BF262" s="107" t="s">
        <v>7390</v>
      </c>
      <c r="BG262" s="107"/>
    </row>
    <row r="263" spans="1:59" x14ac:dyDescent="0.25">
      <c r="A263" s="79" t="s">
        <v>2159</v>
      </c>
      <c r="B263" s="2" t="s">
        <v>2551</v>
      </c>
      <c r="C263" s="3" t="s">
        <v>2552</v>
      </c>
      <c r="D263" s="3" t="s">
        <v>603</v>
      </c>
      <c r="E263" s="3" t="s">
        <v>1073</v>
      </c>
      <c r="F263" s="4" t="s">
        <v>3755</v>
      </c>
      <c r="G263" s="3" t="s">
        <v>657</v>
      </c>
      <c r="H263" s="156" t="s">
        <v>4988</v>
      </c>
      <c r="I263" s="112">
        <v>496</v>
      </c>
      <c r="J263" s="112">
        <v>435</v>
      </c>
      <c r="K263" s="112">
        <v>101</v>
      </c>
      <c r="L263" s="112">
        <v>12</v>
      </c>
      <c r="M263" s="112">
        <v>58</v>
      </c>
      <c r="N263" s="112">
        <v>50</v>
      </c>
      <c r="O263" s="112">
        <v>54</v>
      </c>
      <c r="P263" s="112">
        <v>71</v>
      </c>
      <c r="Q263" s="112">
        <v>2</v>
      </c>
      <c r="R263" s="5">
        <v>0.23218390804597702</v>
      </c>
      <c r="S263" s="26">
        <v>60.353798126951098</v>
      </c>
      <c r="T263" s="26">
        <v>31.25</v>
      </c>
      <c r="U263" s="26">
        <v>50</v>
      </c>
      <c r="V263" s="26">
        <v>5.3050397877984086</v>
      </c>
      <c r="W263" s="26">
        <v>-21.875590848931719</v>
      </c>
      <c r="X263" s="13">
        <v>125.03324706581779</v>
      </c>
      <c r="Y263" s="26">
        <v>0</v>
      </c>
      <c r="Z263" s="26">
        <v>0</v>
      </c>
      <c r="AA263" s="26">
        <v>125.03324706581779</v>
      </c>
      <c r="AB263" s="26">
        <v>0</v>
      </c>
      <c r="AC263" s="26">
        <v>0</v>
      </c>
      <c r="AD263" s="26">
        <v>0</v>
      </c>
      <c r="AE263" s="26">
        <v>0</v>
      </c>
      <c r="AF263" s="26">
        <v>125.03324706581779</v>
      </c>
      <c r="AG263" s="26">
        <v>125.03324706581779</v>
      </c>
      <c r="AH263" s="26">
        <v>125.03324706581779</v>
      </c>
      <c r="AI263" s="26">
        <v>125.03324706581779</v>
      </c>
      <c r="AJ263" s="112" t="s">
        <v>7128</v>
      </c>
      <c r="AK263" s="13" t="s">
        <v>7128</v>
      </c>
      <c r="AL263" s="13">
        <v>28</v>
      </c>
      <c r="AM263" s="13" t="s">
        <v>7128</v>
      </c>
      <c r="AN263" s="13" t="s">
        <v>7128</v>
      </c>
      <c r="AO263" s="13" t="s">
        <v>7128</v>
      </c>
      <c r="AP263" s="112" t="s">
        <v>7128</v>
      </c>
      <c r="AQ263" s="13">
        <v>28</v>
      </c>
      <c r="AR263" s="13">
        <v>32</v>
      </c>
      <c r="AS263" s="112">
        <v>54</v>
      </c>
      <c r="AT263" s="112">
        <v>39</v>
      </c>
      <c r="AU263" s="149" t="s">
        <v>7128</v>
      </c>
      <c r="AV263" s="26">
        <v>157.46821407201281</v>
      </c>
      <c r="AW263" s="26">
        <v>-32.434967006195023</v>
      </c>
      <c r="AX263" s="157">
        <v>268</v>
      </c>
      <c r="AY263" s="26">
        <v>0</v>
      </c>
      <c r="AZ263" s="26">
        <v>1.4102366887435949</v>
      </c>
      <c r="BA263" s="26">
        <v>-1.4102366887435949</v>
      </c>
      <c r="BB263" s="158">
        <v>0.80164645901360498</v>
      </c>
      <c r="BC263" s="26"/>
      <c r="BD263" s="26">
        <v>0</v>
      </c>
      <c r="BE263" s="26">
        <v>0</v>
      </c>
      <c r="BF263" s="26" t="s">
        <v>7391</v>
      </c>
      <c r="BG263" s="26"/>
    </row>
    <row r="264" spans="1:59" x14ac:dyDescent="0.25">
      <c r="A264" s="79" t="s">
        <v>1968</v>
      </c>
      <c r="B264" s="2" t="s">
        <v>3027</v>
      </c>
      <c r="C264" s="3" t="s">
        <v>3163</v>
      </c>
      <c r="D264" s="3" t="s">
        <v>144</v>
      </c>
      <c r="E264" s="3" t="s">
        <v>1025</v>
      </c>
      <c r="F264" s="4" t="s">
        <v>3755</v>
      </c>
      <c r="G264" s="3" t="s">
        <v>1035</v>
      </c>
      <c r="H264" s="41" t="s">
        <v>3764</v>
      </c>
      <c r="I264" s="113">
        <v>143</v>
      </c>
      <c r="J264" s="113">
        <v>137</v>
      </c>
      <c r="K264" s="113">
        <v>30</v>
      </c>
      <c r="L264" s="113">
        <v>8</v>
      </c>
      <c r="M264" s="113">
        <v>14</v>
      </c>
      <c r="N264" s="113">
        <v>25</v>
      </c>
      <c r="O264" s="113">
        <v>5</v>
      </c>
      <c r="P264" s="113">
        <v>41</v>
      </c>
      <c r="Q264" s="113">
        <v>0</v>
      </c>
      <c r="R264" s="6">
        <v>0.21897810218978103</v>
      </c>
      <c r="S264" s="14">
        <v>14.568158168574403</v>
      </c>
      <c r="T264" s="14">
        <v>20.833333333333332</v>
      </c>
      <c r="U264" s="14">
        <v>25</v>
      </c>
      <c r="V264" s="14">
        <v>0</v>
      </c>
      <c r="W264" s="84">
        <v>-8.7487250353704109</v>
      </c>
      <c r="X264" s="14">
        <v>51.652766466537322</v>
      </c>
      <c r="Y264" s="14">
        <v>51.652766466537322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51.652766466537322</v>
      </c>
      <c r="AI264" s="14">
        <v>51.652766466537322</v>
      </c>
      <c r="AJ264" s="113">
        <v>45</v>
      </c>
      <c r="AK264" s="113" t="s">
        <v>7128</v>
      </c>
      <c r="AL264" s="113" t="s">
        <v>7128</v>
      </c>
      <c r="AM264" s="113" t="s">
        <v>7128</v>
      </c>
      <c r="AN264" s="113" t="s">
        <v>7128</v>
      </c>
      <c r="AO264" s="113" t="s">
        <v>7128</v>
      </c>
      <c r="AP264" s="113" t="s">
        <v>7128</v>
      </c>
      <c r="AQ264" s="113" t="s">
        <v>7128</v>
      </c>
      <c r="AR264" s="113" t="s">
        <v>7128</v>
      </c>
      <c r="AS264" s="113">
        <v>156</v>
      </c>
      <c r="AT264" s="113">
        <v>141</v>
      </c>
      <c r="AU264" s="149" t="s">
        <v>7128</v>
      </c>
      <c r="AV264" s="14">
        <v>84.000840393280313</v>
      </c>
      <c r="AW264" s="14">
        <v>-32.348073926742991</v>
      </c>
      <c r="AX264" s="17">
        <v>267</v>
      </c>
      <c r="AY264" s="15">
        <v>0</v>
      </c>
      <c r="AZ264" s="15">
        <v>1.4102366887435949</v>
      </c>
      <c r="BA264" s="15">
        <v>-1.4102366887435949</v>
      </c>
      <c r="BB264" s="63">
        <v>0.80164645901360498</v>
      </c>
      <c r="BC264" s="26"/>
      <c r="BD264" s="15">
        <v>0</v>
      </c>
      <c r="BE264" s="26">
        <v>0</v>
      </c>
      <c r="BF264" s="26" t="s">
        <v>7392</v>
      </c>
      <c r="BG264" s="84"/>
    </row>
    <row r="265" spans="1:59" ht="15" customHeight="1" x14ac:dyDescent="0.25">
      <c r="A265" s="79" t="s">
        <v>6604</v>
      </c>
      <c r="B265" s="2" t="s">
        <v>2776</v>
      </c>
      <c r="C265" s="3" t="s">
        <v>6605</v>
      </c>
      <c r="D265" s="3" t="s">
        <v>5935</v>
      </c>
      <c r="E265" s="3" t="s">
        <v>1063</v>
      </c>
      <c r="F265" s="4" t="s">
        <v>2510</v>
      </c>
      <c r="G265" s="3" t="s">
        <v>1004</v>
      </c>
      <c r="H265" s="41" t="s">
        <v>5936</v>
      </c>
      <c r="I265" s="113">
        <v>326</v>
      </c>
      <c r="J265" s="113">
        <v>300</v>
      </c>
      <c r="K265" s="113">
        <v>81</v>
      </c>
      <c r="L265" s="113">
        <v>9</v>
      </c>
      <c r="M265" s="113">
        <v>41</v>
      </c>
      <c r="N265" s="113">
        <v>33</v>
      </c>
      <c r="O265" s="113">
        <v>13</v>
      </c>
      <c r="P265" s="113">
        <v>69</v>
      </c>
      <c r="Q265" s="113">
        <v>8</v>
      </c>
      <c r="R265" s="6">
        <v>0.27</v>
      </c>
      <c r="S265" s="14">
        <v>42.663891779396465</v>
      </c>
      <c r="T265" s="14">
        <v>23.4375</v>
      </c>
      <c r="U265" s="14">
        <v>33</v>
      </c>
      <c r="V265" s="14">
        <v>21.220159151193634</v>
      </c>
      <c r="W265" s="84">
        <v>3.4713186513096121</v>
      </c>
      <c r="X265" s="14">
        <v>123.79286958189971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123.79286958189971</v>
      </c>
      <c r="AE265" s="14">
        <v>0</v>
      </c>
      <c r="AF265" s="14">
        <v>0</v>
      </c>
      <c r="AG265" s="14">
        <v>0</v>
      </c>
      <c r="AH265" s="14">
        <v>123.79286958189971</v>
      </c>
      <c r="AI265" s="14">
        <v>123.79286958189971</v>
      </c>
      <c r="AJ265" s="113" t="s">
        <v>7128</v>
      </c>
      <c r="AK265" s="113" t="s">
        <v>7128</v>
      </c>
      <c r="AL265" s="113" t="s">
        <v>7128</v>
      </c>
      <c r="AM265" s="113" t="s">
        <v>7128</v>
      </c>
      <c r="AN265" s="113" t="s">
        <v>7128</v>
      </c>
      <c r="AO265" s="113">
        <v>95</v>
      </c>
      <c r="AP265" s="113" t="s">
        <v>7128</v>
      </c>
      <c r="AQ265" s="113" t="s">
        <v>7128</v>
      </c>
      <c r="AR265" s="113" t="s">
        <v>7128</v>
      </c>
      <c r="AS265" s="113">
        <v>55</v>
      </c>
      <c r="AT265" s="113">
        <v>40</v>
      </c>
      <c r="AU265" s="149" t="s">
        <v>7128</v>
      </c>
      <c r="AV265" s="14">
        <v>157.41716867537716</v>
      </c>
      <c r="AW265" s="14">
        <v>-33.624299093477447</v>
      </c>
      <c r="AX265" s="17">
        <v>271</v>
      </c>
      <c r="AY265" s="15">
        <v>0</v>
      </c>
      <c r="AZ265" s="15">
        <v>1.4102366887435949</v>
      </c>
      <c r="BA265" s="15">
        <v>-1.4102366887435949</v>
      </c>
      <c r="BB265" s="63">
        <v>0.80164645901360498</v>
      </c>
      <c r="BC265" s="26"/>
      <c r="BD265" s="15">
        <v>0</v>
      </c>
      <c r="BE265" s="26">
        <v>0</v>
      </c>
      <c r="BF265" s="26" t="s">
        <v>7393</v>
      </c>
      <c r="BG265" s="84"/>
    </row>
    <row r="266" spans="1:59" x14ac:dyDescent="0.25">
      <c r="A266" s="79" t="s">
        <v>4958</v>
      </c>
      <c r="B266" s="2" t="s">
        <v>4960</v>
      </c>
      <c r="C266" s="3" t="s">
        <v>2765</v>
      </c>
      <c r="D266" s="3" t="s">
        <v>4959</v>
      </c>
      <c r="E266" s="3" t="s">
        <v>1017</v>
      </c>
      <c r="F266" s="4" t="s">
        <v>3755</v>
      </c>
      <c r="G266" s="3" t="s">
        <v>1035</v>
      </c>
      <c r="H266" s="41" t="s">
        <v>5951</v>
      </c>
      <c r="I266" s="113">
        <v>114</v>
      </c>
      <c r="J266" s="113">
        <v>107</v>
      </c>
      <c r="K266" s="113">
        <v>34</v>
      </c>
      <c r="L266" s="113">
        <v>5</v>
      </c>
      <c r="M266" s="113">
        <v>12</v>
      </c>
      <c r="N266" s="113">
        <v>14</v>
      </c>
      <c r="O266" s="113">
        <v>3</v>
      </c>
      <c r="P266" s="113">
        <v>33</v>
      </c>
      <c r="Q266" s="113">
        <v>0</v>
      </c>
      <c r="R266" s="6">
        <v>0.31775700934579437</v>
      </c>
      <c r="S266" s="14">
        <v>12.486992715920916</v>
      </c>
      <c r="T266" s="14">
        <v>13.020833333333334</v>
      </c>
      <c r="U266" s="14">
        <v>14</v>
      </c>
      <c r="V266" s="14">
        <v>0</v>
      </c>
      <c r="W266" s="84">
        <v>11.05823253354448</v>
      </c>
      <c r="X266" s="14">
        <v>50.566058582798732</v>
      </c>
      <c r="Y266" s="14">
        <v>50.566058582798732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50.566058582798732</v>
      </c>
      <c r="AI266" s="14">
        <v>50.566058582798732</v>
      </c>
      <c r="AJ266" s="113">
        <v>46</v>
      </c>
      <c r="AK266" s="113" t="s">
        <v>7128</v>
      </c>
      <c r="AL266" s="113" t="s">
        <v>7128</v>
      </c>
      <c r="AM266" s="113" t="s">
        <v>7128</v>
      </c>
      <c r="AN266" s="113" t="s">
        <v>7128</v>
      </c>
      <c r="AO266" s="113" t="s">
        <v>7128</v>
      </c>
      <c r="AP266" s="113" t="s">
        <v>7128</v>
      </c>
      <c r="AQ266" s="113" t="s">
        <v>7128</v>
      </c>
      <c r="AR266" s="113" t="s">
        <v>7128</v>
      </c>
      <c r="AS266" s="113">
        <v>157</v>
      </c>
      <c r="AT266" s="113">
        <v>142</v>
      </c>
      <c r="AU266" s="149" t="s">
        <v>7128</v>
      </c>
      <c r="AV266" s="14">
        <v>84.000840393280313</v>
      </c>
      <c r="AW266" s="14">
        <v>-33.434781810481581</v>
      </c>
      <c r="AX266" s="17">
        <v>270</v>
      </c>
      <c r="AY266" s="15">
        <v>0</v>
      </c>
      <c r="AZ266" s="15">
        <v>1.4102366887435949</v>
      </c>
      <c r="BA266" s="15">
        <v>-1.4102366887435949</v>
      </c>
      <c r="BB266" s="63">
        <v>0.80164645901360498</v>
      </c>
      <c r="BC266" s="26"/>
      <c r="BD266" s="15">
        <v>0</v>
      </c>
      <c r="BE266" s="26">
        <v>0</v>
      </c>
      <c r="BF266" s="26" t="s">
        <v>7394</v>
      </c>
      <c r="BG266" s="84"/>
    </row>
    <row r="267" spans="1:59" ht="15" customHeight="1" x14ac:dyDescent="0.25">
      <c r="A267" s="79" t="s">
        <v>1758</v>
      </c>
      <c r="B267" s="2" t="s">
        <v>2834</v>
      </c>
      <c r="C267" s="3" t="s">
        <v>2669</v>
      </c>
      <c r="D267" s="3" t="s">
        <v>465</v>
      </c>
      <c r="E267" s="3" t="s">
        <v>1115</v>
      </c>
      <c r="F267" s="4" t="s">
        <v>2510</v>
      </c>
      <c r="G267" s="3" t="s">
        <v>1004</v>
      </c>
      <c r="H267" s="41" t="s">
        <v>4058</v>
      </c>
      <c r="I267" s="113">
        <v>401</v>
      </c>
      <c r="J267" s="113">
        <v>362</v>
      </c>
      <c r="K267" s="113">
        <v>75</v>
      </c>
      <c r="L267" s="113">
        <v>22</v>
      </c>
      <c r="M267" s="113">
        <v>41</v>
      </c>
      <c r="N267" s="113">
        <v>50</v>
      </c>
      <c r="O267" s="113">
        <v>37</v>
      </c>
      <c r="P267" s="113">
        <v>128</v>
      </c>
      <c r="Q267" s="113">
        <v>2</v>
      </c>
      <c r="R267" s="50">
        <v>0.20718232044198895</v>
      </c>
      <c r="S267" s="51">
        <v>42.663891779396465</v>
      </c>
      <c r="T267" s="51">
        <v>57.291666666666664</v>
      </c>
      <c r="U267" s="51">
        <v>50</v>
      </c>
      <c r="V267" s="51">
        <v>5.3050397877984086</v>
      </c>
      <c r="W267" s="84">
        <v>-32.467242998837939</v>
      </c>
      <c r="X267" s="14">
        <v>122.7933552350236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122.7933552350236</v>
      </c>
      <c r="AE267" s="14">
        <v>0</v>
      </c>
      <c r="AF267" s="14">
        <v>0</v>
      </c>
      <c r="AG267" s="14">
        <v>0</v>
      </c>
      <c r="AH267" s="14">
        <v>122.7933552350236</v>
      </c>
      <c r="AI267" s="14">
        <v>122.7933552350236</v>
      </c>
      <c r="AJ267" s="113" t="s">
        <v>7128</v>
      </c>
      <c r="AK267" s="113" t="s">
        <v>7128</v>
      </c>
      <c r="AL267" s="113" t="s">
        <v>7128</v>
      </c>
      <c r="AM267" s="113" t="s">
        <v>7128</v>
      </c>
      <c r="AN267" s="113" t="s">
        <v>7128</v>
      </c>
      <c r="AO267" s="113">
        <v>96</v>
      </c>
      <c r="AP267" s="113" t="s">
        <v>7128</v>
      </c>
      <c r="AQ267" s="113" t="s">
        <v>7128</v>
      </c>
      <c r="AR267" s="113" t="s">
        <v>7128</v>
      </c>
      <c r="AS267" s="113">
        <v>57</v>
      </c>
      <c r="AT267" s="113">
        <v>42</v>
      </c>
      <c r="AU267" s="149" t="s">
        <v>7128</v>
      </c>
      <c r="AV267" s="52">
        <v>157.41716867537716</v>
      </c>
      <c r="AW267" s="14">
        <v>-34.623813440353558</v>
      </c>
      <c r="AX267" s="17">
        <v>274</v>
      </c>
      <c r="AY267" s="51">
        <v>0</v>
      </c>
      <c r="AZ267" s="51">
        <v>1.4102366887435949</v>
      </c>
      <c r="BA267" s="51">
        <v>-1.4102366887435949</v>
      </c>
      <c r="BB267" s="64">
        <v>0.80164645901360498</v>
      </c>
      <c r="BC267" s="51"/>
      <c r="BD267" s="51">
        <v>0</v>
      </c>
      <c r="BE267" s="51">
        <v>0</v>
      </c>
      <c r="BF267" s="26" t="s">
        <v>7395</v>
      </c>
      <c r="BG267" s="84"/>
    </row>
    <row r="268" spans="1:59" x14ac:dyDescent="0.25">
      <c r="A268" s="79" t="s">
        <v>1905</v>
      </c>
      <c r="B268" s="2" t="s">
        <v>2634</v>
      </c>
      <c r="C268" s="3" t="s">
        <v>2552</v>
      </c>
      <c r="D268" s="3" t="s">
        <v>263</v>
      </c>
      <c r="E268" s="3" t="s">
        <v>2269</v>
      </c>
      <c r="F268" s="4" t="s">
        <v>2269</v>
      </c>
      <c r="G268" s="3" t="s">
        <v>1004</v>
      </c>
      <c r="H268" s="41" t="s">
        <v>4049</v>
      </c>
      <c r="I268" s="113">
        <v>308</v>
      </c>
      <c r="J268" s="113">
        <v>291</v>
      </c>
      <c r="K268" s="113">
        <v>80</v>
      </c>
      <c r="L268" s="113">
        <v>1</v>
      </c>
      <c r="M268" s="113">
        <v>37</v>
      </c>
      <c r="N268" s="113">
        <v>20</v>
      </c>
      <c r="O268" s="113">
        <v>15</v>
      </c>
      <c r="P268" s="113">
        <v>25</v>
      </c>
      <c r="Q268" s="113">
        <v>21</v>
      </c>
      <c r="R268" s="6">
        <v>0.27491408934707906</v>
      </c>
      <c r="S268" s="14">
        <v>38.501560874089492</v>
      </c>
      <c r="T268" s="14">
        <v>2.6041666666666665</v>
      </c>
      <c r="U268" s="14">
        <v>20</v>
      </c>
      <c r="V268" s="14">
        <v>55.702917771883286</v>
      </c>
      <c r="W268" s="84">
        <v>5.7324840764329092</v>
      </c>
      <c r="X268" s="14">
        <v>122.54112938907235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122.54112938907235</v>
      </c>
      <c r="AE268" s="14">
        <v>0</v>
      </c>
      <c r="AF268" s="14">
        <v>0</v>
      </c>
      <c r="AG268" s="14">
        <v>0</v>
      </c>
      <c r="AH268" s="14">
        <v>122.54112938907235</v>
      </c>
      <c r="AI268" s="14">
        <v>122.54112938907235</v>
      </c>
      <c r="AJ268" s="113" t="s">
        <v>7128</v>
      </c>
      <c r="AK268" s="113" t="s">
        <v>7128</v>
      </c>
      <c r="AL268" s="113" t="s">
        <v>7128</v>
      </c>
      <c r="AM268" s="113" t="s">
        <v>7128</v>
      </c>
      <c r="AN268" s="113" t="s">
        <v>7128</v>
      </c>
      <c r="AO268" s="113">
        <v>97</v>
      </c>
      <c r="AP268" s="113" t="s">
        <v>7128</v>
      </c>
      <c r="AQ268" s="113" t="s">
        <v>7128</v>
      </c>
      <c r="AR268" s="113" t="s">
        <v>7128</v>
      </c>
      <c r="AS268" s="113">
        <v>58</v>
      </c>
      <c r="AT268" s="113">
        <v>43</v>
      </c>
      <c r="AU268" s="149" t="s">
        <v>7128</v>
      </c>
      <c r="AV268" s="14">
        <v>157.41716867537716</v>
      </c>
      <c r="AW268" s="14">
        <v>-34.876039286304803</v>
      </c>
      <c r="AX268" s="17">
        <v>276</v>
      </c>
      <c r="AY268" s="15">
        <v>0</v>
      </c>
      <c r="AZ268" s="15">
        <v>1.4102366887435949</v>
      </c>
      <c r="BA268" s="15">
        <v>-1.4102366887435949</v>
      </c>
      <c r="BB268" s="63">
        <v>0.80164645901360498</v>
      </c>
      <c r="BC268" s="26"/>
      <c r="BD268" s="15">
        <v>0</v>
      </c>
      <c r="BE268" s="26">
        <v>0</v>
      </c>
      <c r="BF268" s="26" t="s">
        <v>7396</v>
      </c>
      <c r="BG268" s="84"/>
    </row>
    <row r="269" spans="1:59" x14ac:dyDescent="0.25">
      <c r="A269" s="110" t="s">
        <v>6763</v>
      </c>
      <c r="B269" s="2" t="s">
        <v>6764</v>
      </c>
      <c r="C269" s="3" t="s">
        <v>2554</v>
      </c>
      <c r="D269" s="3" t="s">
        <v>5969</v>
      </c>
      <c r="E269" s="3" t="s">
        <v>1017</v>
      </c>
      <c r="F269" s="4" t="s">
        <v>3755</v>
      </c>
      <c r="G269" s="3" t="s">
        <v>1035</v>
      </c>
      <c r="H269" s="41" t="s">
        <v>6496</v>
      </c>
      <c r="I269" s="113">
        <v>204</v>
      </c>
      <c r="J269" s="113">
        <v>171</v>
      </c>
      <c r="K269" s="113">
        <v>44</v>
      </c>
      <c r="L269" s="113">
        <v>3</v>
      </c>
      <c r="M269" s="113">
        <v>26</v>
      </c>
      <c r="N269" s="113">
        <v>13</v>
      </c>
      <c r="O269" s="113">
        <v>31</v>
      </c>
      <c r="P269" s="113">
        <v>56</v>
      </c>
      <c r="Q269" s="113">
        <v>1</v>
      </c>
      <c r="R269" s="106">
        <v>0.25730994152046782</v>
      </c>
      <c r="S269" s="107">
        <v>27.055150884495319</v>
      </c>
      <c r="T269" s="107">
        <v>7.8125</v>
      </c>
      <c r="U269" s="107">
        <v>13</v>
      </c>
      <c r="V269" s="107">
        <v>2.6525198938992043</v>
      </c>
      <c r="W269" s="84">
        <v>-0.64820271066616064</v>
      </c>
      <c r="X269" s="108">
        <v>49.871968067728361</v>
      </c>
      <c r="Y269" s="108">
        <v>49.871968067728361</v>
      </c>
      <c r="Z269" s="108">
        <v>0</v>
      </c>
      <c r="AA269" s="108">
        <v>0</v>
      </c>
      <c r="AB269" s="108">
        <v>0</v>
      </c>
      <c r="AC269" s="108">
        <v>0</v>
      </c>
      <c r="AD269" s="108">
        <v>0</v>
      </c>
      <c r="AE269" s="108">
        <v>0</v>
      </c>
      <c r="AF269" s="108">
        <v>0</v>
      </c>
      <c r="AG269" s="108">
        <v>0</v>
      </c>
      <c r="AH269" s="108">
        <v>49.871968067728361</v>
      </c>
      <c r="AI269" s="108">
        <v>49.871968067728361</v>
      </c>
      <c r="AJ269" s="126">
        <v>47</v>
      </c>
      <c r="AK269" s="113" t="s">
        <v>7128</v>
      </c>
      <c r="AL269" s="113" t="s">
        <v>7128</v>
      </c>
      <c r="AM269" s="113" t="s">
        <v>7128</v>
      </c>
      <c r="AN269" s="113" t="s">
        <v>7128</v>
      </c>
      <c r="AO269" s="113" t="s">
        <v>7128</v>
      </c>
      <c r="AP269" s="113" t="s">
        <v>7128</v>
      </c>
      <c r="AQ269" s="113" t="s">
        <v>7128</v>
      </c>
      <c r="AR269" s="113" t="s">
        <v>7128</v>
      </c>
      <c r="AS269" s="113">
        <v>162</v>
      </c>
      <c r="AT269" s="113">
        <v>147</v>
      </c>
      <c r="AU269" s="149" t="s">
        <v>7128</v>
      </c>
      <c r="AV269" s="107">
        <v>84.000840393280313</v>
      </c>
      <c r="AW269" s="14">
        <v>-34.128872325551953</v>
      </c>
      <c r="AX269" s="17">
        <v>273</v>
      </c>
      <c r="AY269" s="107">
        <v>0</v>
      </c>
      <c r="AZ269" s="107">
        <v>1.4102366887435949</v>
      </c>
      <c r="BA269" s="107">
        <v>-1.4102366887435949</v>
      </c>
      <c r="BB269" s="109">
        <v>0.80164645901360498</v>
      </c>
      <c r="BC269" s="107"/>
      <c r="BD269" s="107">
        <v>0</v>
      </c>
      <c r="BE269" s="107">
        <v>0</v>
      </c>
      <c r="BF269" s="107" t="s">
        <v>7397</v>
      </c>
      <c r="BG269" s="84"/>
    </row>
    <row r="270" spans="1:59" ht="15" customHeight="1" x14ac:dyDescent="0.25">
      <c r="A270" s="79" t="s">
        <v>6288</v>
      </c>
      <c r="B270" s="2" t="s">
        <v>6289</v>
      </c>
      <c r="C270" s="3" t="s">
        <v>2822</v>
      </c>
      <c r="D270" s="3" t="s">
        <v>5918</v>
      </c>
      <c r="E270" s="3" t="s">
        <v>1063</v>
      </c>
      <c r="F270" s="4" t="s">
        <v>2510</v>
      </c>
      <c r="G270" s="3" t="s">
        <v>1035</v>
      </c>
      <c r="H270" s="41" t="s">
        <v>5919</v>
      </c>
      <c r="I270" s="113">
        <v>295</v>
      </c>
      <c r="J270" s="113">
        <v>253</v>
      </c>
      <c r="K270" s="113">
        <v>70</v>
      </c>
      <c r="L270" s="113">
        <v>2</v>
      </c>
      <c r="M270" s="113">
        <v>23</v>
      </c>
      <c r="N270" s="113">
        <v>14</v>
      </c>
      <c r="O270" s="113">
        <v>38</v>
      </c>
      <c r="P270" s="113">
        <v>45</v>
      </c>
      <c r="Q270" s="113">
        <v>0</v>
      </c>
      <c r="R270" s="6">
        <v>0.27667984189723321</v>
      </c>
      <c r="S270" s="14">
        <v>23.933402705515089</v>
      </c>
      <c r="T270" s="14">
        <v>5.208333333333333</v>
      </c>
      <c r="U270" s="14">
        <v>14</v>
      </c>
      <c r="V270" s="14">
        <v>0</v>
      </c>
      <c r="W270" s="84">
        <v>6.0003234675723123</v>
      </c>
      <c r="X270" s="14">
        <v>49.142059506420736</v>
      </c>
      <c r="Y270" s="14">
        <v>49.142059506420736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49.142059506420736</v>
      </c>
      <c r="AI270" s="14">
        <v>49.142059506420736</v>
      </c>
      <c r="AJ270" s="113">
        <v>48</v>
      </c>
      <c r="AK270" s="113" t="s">
        <v>7128</v>
      </c>
      <c r="AL270" s="113" t="s">
        <v>7128</v>
      </c>
      <c r="AM270" s="113" t="s">
        <v>7128</v>
      </c>
      <c r="AN270" s="113" t="s">
        <v>7128</v>
      </c>
      <c r="AO270" s="113" t="s">
        <v>7128</v>
      </c>
      <c r="AP270" s="113" t="s">
        <v>7128</v>
      </c>
      <c r="AQ270" s="113" t="s">
        <v>7128</v>
      </c>
      <c r="AR270" s="113" t="s">
        <v>7128</v>
      </c>
      <c r="AS270" s="113">
        <v>164</v>
      </c>
      <c r="AT270" s="113">
        <v>149</v>
      </c>
      <c r="AU270" s="149" t="s">
        <v>7128</v>
      </c>
      <c r="AV270" s="14">
        <v>84.000840393280313</v>
      </c>
      <c r="AW270" s="14">
        <v>-34.858780886859577</v>
      </c>
      <c r="AX270" s="17">
        <v>275</v>
      </c>
      <c r="AY270" s="15">
        <v>0</v>
      </c>
      <c r="AZ270" s="15">
        <v>1.4102366887435949</v>
      </c>
      <c r="BA270" s="15">
        <v>-1.4102366887435949</v>
      </c>
      <c r="BB270" s="63">
        <v>0.80164645901360498</v>
      </c>
      <c r="BC270" s="26"/>
      <c r="BD270" s="15">
        <v>0</v>
      </c>
      <c r="BE270" s="26">
        <v>0</v>
      </c>
      <c r="BF270" s="26" t="s">
        <v>7398</v>
      </c>
      <c r="BG270" s="84"/>
    </row>
    <row r="271" spans="1:59" x14ac:dyDescent="0.25">
      <c r="A271" s="110" t="s">
        <v>2003</v>
      </c>
      <c r="B271" s="2" t="s">
        <v>2865</v>
      </c>
      <c r="C271" s="3" t="s">
        <v>2866</v>
      </c>
      <c r="D271" s="3" t="s">
        <v>470</v>
      </c>
      <c r="E271" s="3" t="s">
        <v>1053</v>
      </c>
      <c r="F271" s="4" t="s">
        <v>2510</v>
      </c>
      <c r="G271" s="3" t="s">
        <v>1004</v>
      </c>
      <c r="H271" s="41" t="s">
        <v>4230</v>
      </c>
      <c r="I271" s="126">
        <v>373</v>
      </c>
      <c r="J271" s="126">
        <v>330</v>
      </c>
      <c r="K271" s="126">
        <v>85</v>
      </c>
      <c r="L271" s="126">
        <v>13</v>
      </c>
      <c r="M271" s="126">
        <v>50</v>
      </c>
      <c r="N271" s="126">
        <v>32</v>
      </c>
      <c r="O271" s="126">
        <v>36</v>
      </c>
      <c r="P271" s="126">
        <v>79</v>
      </c>
      <c r="Q271" s="126">
        <v>2</v>
      </c>
      <c r="R271" s="106">
        <v>0.25757575757575757</v>
      </c>
      <c r="S271" s="107">
        <v>52.029136316337151</v>
      </c>
      <c r="T271" s="107">
        <v>33.854166666666664</v>
      </c>
      <c r="U271" s="107">
        <v>32</v>
      </c>
      <c r="V271" s="107">
        <v>5.3050397877984086</v>
      </c>
      <c r="W271" s="107">
        <v>-2.9573117092914396</v>
      </c>
      <c r="X271" s="108">
        <v>120.23103106151078</v>
      </c>
      <c r="Y271" s="108">
        <v>0</v>
      </c>
      <c r="Z271" s="108">
        <v>0</v>
      </c>
      <c r="AA271" s="108">
        <v>0</v>
      </c>
      <c r="AB271" s="108">
        <v>0</v>
      </c>
      <c r="AC271" s="108">
        <v>0</v>
      </c>
      <c r="AD271" s="108">
        <v>120.23103106151078</v>
      </c>
      <c r="AE271" s="108">
        <v>0</v>
      </c>
      <c r="AF271" s="108">
        <v>0</v>
      </c>
      <c r="AG271" s="108">
        <v>0</v>
      </c>
      <c r="AH271" s="108">
        <v>120.23103106151078</v>
      </c>
      <c r="AI271" s="108">
        <v>120.23103106151078</v>
      </c>
      <c r="AJ271" s="126" t="s">
        <v>7128</v>
      </c>
      <c r="AK271" s="113" t="s">
        <v>7128</v>
      </c>
      <c r="AL271" s="113" t="s">
        <v>7128</v>
      </c>
      <c r="AM271" s="113" t="s">
        <v>7128</v>
      </c>
      <c r="AN271" s="113" t="s">
        <v>7128</v>
      </c>
      <c r="AO271" s="113">
        <v>98</v>
      </c>
      <c r="AP271" s="113" t="s">
        <v>7128</v>
      </c>
      <c r="AQ271" s="113" t="s">
        <v>7128</v>
      </c>
      <c r="AR271" s="113" t="s">
        <v>7128</v>
      </c>
      <c r="AS271" s="113">
        <v>59</v>
      </c>
      <c r="AT271" s="113">
        <v>44</v>
      </c>
      <c r="AU271" s="149" t="s">
        <v>7128</v>
      </c>
      <c r="AV271" s="107">
        <v>157.41716867537716</v>
      </c>
      <c r="AW271" s="107">
        <v>-37.186137613866379</v>
      </c>
      <c r="AX271" s="127">
        <v>278</v>
      </c>
      <c r="AY271" s="107">
        <v>0</v>
      </c>
      <c r="AZ271" s="107">
        <v>1.4102366887435949</v>
      </c>
      <c r="BA271" s="107">
        <v>-1.4102366887435949</v>
      </c>
      <c r="BB271" s="109">
        <v>0.80164645901360498</v>
      </c>
      <c r="BC271" s="107"/>
      <c r="BD271" s="107">
        <v>0</v>
      </c>
      <c r="BE271" s="107">
        <v>0</v>
      </c>
      <c r="BF271" s="107" t="s">
        <v>7399</v>
      </c>
      <c r="BG271" s="107"/>
    </row>
    <row r="272" spans="1:59" ht="15" customHeight="1" x14ac:dyDescent="0.25">
      <c r="A272" s="79" t="s">
        <v>1742</v>
      </c>
      <c r="B272" s="2" t="s">
        <v>2903</v>
      </c>
      <c r="C272" s="3" t="s">
        <v>2546</v>
      </c>
      <c r="D272" s="3" t="s">
        <v>578</v>
      </c>
      <c r="E272" s="3" t="s">
        <v>1073</v>
      </c>
      <c r="F272" s="4" t="s">
        <v>3755</v>
      </c>
      <c r="G272" s="3" t="s">
        <v>1035</v>
      </c>
      <c r="H272" s="41" t="s">
        <v>3904</v>
      </c>
      <c r="I272" s="113">
        <v>213</v>
      </c>
      <c r="J272" s="113">
        <v>185</v>
      </c>
      <c r="K272" s="113">
        <v>40</v>
      </c>
      <c r="L272" s="113">
        <v>6</v>
      </c>
      <c r="M272" s="113">
        <v>24</v>
      </c>
      <c r="N272" s="113">
        <v>16</v>
      </c>
      <c r="O272" s="113">
        <v>23</v>
      </c>
      <c r="P272" s="113">
        <v>47</v>
      </c>
      <c r="Q272" s="113">
        <v>1</v>
      </c>
      <c r="R272" s="6">
        <v>0.21621621621621623</v>
      </c>
      <c r="S272" s="14">
        <v>24.973985431841832</v>
      </c>
      <c r="T272" s="14">
        <v>15.625</v>
      </c>
      <c r="U272" s="14">
        <v>16</v>
      </c>
      <c r="V272" s="14">
        <v>2.6525198938992043</v>
      </c>
      <c r="W272" s="84">
        <v>-13.28694174915891</v>
      </c>
      <c r="X272" s="14">
        <v>45.964563576582123</v>
      </c>
      <c r="Y272" s="14">
        <v>45.964563576582123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45.964563576582123</v>
      </c>
      <c r="AI272" s="14">
        <v>45.964563576582123</v>
      </c>
      <c r="AJ272" s="113">
        <v>49</v>
      </c>
      <c r="AK272" s="113" t="s">
        <v>7128</v>
      </c>
      <c r="AL272" s="113" t="s">
        <v>7128</v>
      </c>
      <c r="AM272" s="113" t="s">
        <v>7128</v>
      </c>
      <c r="AN272" s="113" t="s">
        <v>7128</v>
      </c>
      <c r="AO272" s="113" t="s">
        <v>7128</v>
      </c>
      <c r="AP272" s="113" t="s">
        <v>7128</v>
      </c>
      <c r="AQ272" s="113" t="s">
        <v>7128</v>
      </c>
      <c r="AR272" s="113" t="s">
        <v>7128</v>
      </c>
      <c r="AS272" s="113">
        <v>175</v>
      </c>
      <c r="AT272" s="113">
        <v>160</v>
      </c>
      <c r="AU272" s="149" t="s">
        <v>7128</v>
      </c>
      <c r="AV272" s="14">
        <v>84.000840393280313</v>
      </c>
      <c r="AW272" s="14">
        <v>-38.036276816698191</v>
      </c>
      <c r="AX272" s="17">
        <v>279</v>
      </c>
      <c r="AY272" s="15">
        <v>0</v>
      </c>
      <c r="AZ272" s="15">
        <v>1.4102366887435949</v>
      </c>
      <c r="BA272" s="15">
        <v>-1.4102366887435949</v>
      </c>
      <c r="BB272" s="63">
        <v>0.80164645901360498</v>
      </c>
      <c r="BC272" s="26"/>
      <c r="BD272" s="15">
        <v>0</v>
      </c>
      <c r="BE272" s="26">
        <v>0</v>
      </c>
      <c r="BF272" s="26" t="s">
        <v>7400</v>
      </c>
      <c r="BG272" s="84"/>
    </row>
    <row r="273" spans="1:59" ht="15" customHeight="1" x14ac:dyDescent="0.25">
      <c r="A273" s="88" t="s">
        <v>6740</v>
      </c>
      <c r="B273" s="2" t="s">
        <v>6741</v>
      </c>
      <c r="C273" s="3" t="s">
        <v>2579</v>
      </c>
      <c r="D273" s="3" t="s">
        <v>5876</v>
      </c>
      <c r="E273" s="3" t="s">
        <v>1042</v>
      </c>
      <c r="F273" s="4" t="s">
        <v>3755</v>
      </c>
      <c r="G273" s="3" t="s">
        <v>1004</v>
      </c>
      <c r="H273" s="41" t="s">
        <v>5877</v>
      </c>
      <c r="I273" s="113">
        <v>278</v>
      </c>
      <c r="J273" s="113">
        <v>251</v>
      </c>
      <c r="K273" s="113">
        <v>63</v>
      </c>
      <c r="L273" s="113">
        <v>13</v>
      </c>
      <c r="M273" s="113">
        <v>41</v>
      </c>
      <c r="N273" s="113">
        <v>30</v>
      </c>
      <c r="O273" s="113">
        <v>23</v>
      </c>
      <c r="P273" s="113">
        <v>69</v>
      </c>
      <c r="Q273" s="113">
        <v>6</v>
      </c>
      <c r="R273" s="6">
        <v>0.25099601593625498</v>
      </c>
      <c r="S273" s="14">
        <v>42.663891779396465</v>
      </c>
      <c r="T273" s="14">
        <v>33.854166666666664</v>
      </c>
      <c r="U273" s="14">
        <v>30</v>
      </c>
      <c r="V273" s="14">
        <v>15.915119363395226</v>
      </c>
      <c r="W273" s="84">
        <v>-4.4586811622338018</v>
      </c>
      <c r="X273" s="14">
        <v>117.97449664722454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117.97449664722454</v>
      </c>
      <c r="AE273" s="14">
        <v>0</v>
      </c>
      <c r="AF273" s="14">
        <v>0</v>
      </c>
      <c r="AG273" s="14">
        <v>0</v>
      </c>
      <c r="AH273" s="14">
        <v>117.97449664722454</v>
      </c>
      <c r="AI273" s="14">
        <v>117.97449664722454</v>
      </c>
      <c r="AJ273" s="113" t="s">
        <v>7128</v>
      </c>
      <c r="AK273" s="113" t="s">
        <v>7128</v>
      </c>
      <c r="AL273" s="113" t="s">
        <v>7128</v>
      </c>
      <c r="AM273" s="113" t="s">
        <v>7128</v>
      </c>
      <c r="AN273" s="113" t="s">
        <v>7128</v>
      </c>
      <c r="AO273" s="113">
        <v>99</v>
      </c>
      <c r="AP273" s="113" t="s">
        <v>7128</v>
      </c>
      <c r="AQ273" s="113" t="s">
        <v>7128</v>
      </c>
      <c r="AR273" s="113" t="s">
        <v>7128</v>
      </c>
      <c r="AS273" s="113">
        <v>62</v>
      </c>
      <c r="AT273" s="113">
        <v>47</v>
      </c>
      <c r="AU273" s="149" t="s">
        <v>7128</v>
      </c>
      <c r="AV273" s="14">
        <v>157.41716867537716</v>
      </c>
      <c r="AW273" s="14">
        <v>-39.442672028152614</v>
      </c>
      <c r="AX273" s="17">
        <v>280</v>
      </c>
      <c r="AY273" s="15">
        <v>0</v>
      </c>
      <c r="AZ273" s="15">
        <v>1.4102366887435949</v>
      </c>
      <c r="BA273" s="15">
        <v>-1.4102366887435949</v>
      </c>
      <c r="BB273" s="63">
        <v>0.80164645901360498</v>
      </c>
      <c r="BC273" s="26"/>
      <c r="BD273" s="15">
        <v>0</v>
      </c>
      <c r="BE273" s="26">
        <v>0</v>
      </c>
      <c r="BF273" s="26" t="s">
        <v>7401</v>
      </c>
      <c r="BG273" s="84"/>
    </row>
    <row r="274" spans="1:59" ht="15" customHeight="1" x14ac:dyDescent="0.25">
      <c r="A274" s="79" t="s">
        <v>2234</v>
      </c>
      <c r="B274" s="2" t="s">
        <v>2762</v>
      </c>
      <c r="C274" s="3" t="s">
        <v>2763</v>
      </c>
      <c r="D274" s="3" t="s">
        <v>956</v>
      </c>
      <c r="E274" s="3" t="s">
        <v>1030</v>
      </c>
      <c r="F274" s="4" t="s">
        <v>3755</v>
      </c>
      <c r="G274" s="3" t="s">
        <v>1004</v>
      </c>
      <c r="H274" s="41" t="s">
        <v>4757</v>
      </c>
      <c r="I274" s="113">
        <v>411</v>
      </c>
      <c r="J274" s="113">
        <v>379</v>
      </c>
      <c r="K274" s="113">
        <v>95</v>
      </c>
      <c r="L274" s="113">
        <v>11</v>
      </c>
      <c r="M274" s="113">
        <v>39</v>
      </c>
      <c r="N274" s="113">
        <v>35</v>
      </c>
      <c r="O274" s="113">
        <v>27</v>
      </c>
      <c r="P274" s="113">
        <v>60</v>
      </c>
      <c r="Q274" s="113">
        <v>8</v>
      </c>
      <c r="R274" s="6">
        <v>0.25065963060686014</v>
      </c>
      <c r="S274" s="14">
        <v>40.582726326742979</v>
      </c>
      <c r="T274" s="14">
        <v>28.645833333333332</v>
      </c>
      <c r="U274" s="14">
        <v>35</v>
      </c>
      <c r="V274" s="14">
        <v>21.220159151193634</v>
      </c>
      <c r="W274" s="84">
        <v>-7.8330474556890604</v>
      </c>
      <c r="X274" s="14">
        <v>117.61567135558089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117.61567135558089</v>
      </c>
      <c r="AE274" s="14">
        <v>0</v>
      </c>
      <c r="AF274" s="14">
        <v>0</v>
      </c>
      <c r="AG274" s="14">
        <v>0</v>
      </c>
      <c r="AH274" s="14">
        <v>117.61567135558089</v>
      </c>
      <c r="AI274" s="14">
        <v>117.61567135558089</v>
      </c>
      <c r="AJ274" s="113" t="s">
        <v>7128</v>
      </c>
      <c r="AK274" s="113" t="s">
        <v>7128</v>
      </c>
      <c r="AL274" s="113" t="s">
        <v>7128</v>
      </c>
      <c r="AM274" s="113" t="s">
        <v>7128</v>
      </c>
      <c r="AN274" s="113" t="s">
        <v>7128</v>
      </c>
      <c r="AO274" s="113">
        <v>100</v>
      </c>
      <c r="AP274" s="113" t="s">
        <v>7128</v>
      </c>
      <c r="AQ274" s="113" t="s">
        <v>7128</v>
      </c>
      <c r="AR274" s="113" t="s">
        <v>7128</v>
      </c>
      <c r="AS274" s="113">
        <v>63</v>
      </c>
      <c r="AT274" s="113">
        <v>48</v>
      </c>
      <c r="AU274" s="149" t="s">
        <v>7128</v>
      </c>
      <c r="AV274" s="14">
        <v>157.41716867537716</v>
      </c>
      <c r="AW274" s="14">
        <v>-39.801497319796269</v>
      </c>
      <c r="AX274" s="17">
        <v>281</v>
      </c>
      <c r="AY274" s="15">
        <v>0</v>
      </c>
      <c r="AZ274" s="15">
        <v>1.4102366887435949</v>
      </c>
      <c r="BA274" s="15">
        <v>-1.4102366887435949</v>
      </c>
      <c r="BB274" s="63">
        <v>0.80164645901360498</v>
      </c>
      <c r="BC274" s="26"/>
      <c r="BD274" s="15">
        <v>0</v>
      </c>
      <c r="BE274" s="26">
        <v>0</v>
      </c>
      <c r="BF274" s="26" t="s">
        <v>7402</v>
      </c>
      <c r="BG274" s="84"/>
    </row>
    <row r="275" spans="1:59" ht="15" customHeight="1" x14ac:dyDescent="0.25">
      <c r="A275" s="110" t="s">
        <v>1194</v>
      </c>
      <c r="B275" s="2" t="s">
        <v>3205</v>
      </c>
      <c r="C275" s="3" t="s">
        <v>3206</v>
      </c>
      <c r="D275" s="3" t="s">
        <v>220</v>
      </c>
      <c r="E275" s="3" t="s">
        <v>1036</v>
      </c>
      <c r="F275" s="4" t="s">
        <v>2510</v>
      </c>
      <c r="G275" s="3" t="s">
        <v>1004</v>
      </c>
      <c r="H275" s="41" t="s">
        <v>4764</v>
      </c>
      <c r="I275" s="113">
        <v>325</v>
      </c>
      <c r="J275" s="113">
        <v>287</v>
      </c>
      <c r="K275" s="113">
        <v>81</v>
      </c>
      <c r="L275" s="113">
        <v>8</v>
      </c>
      <c r="M275" s="113">
        <v>38</v>
      </c>
      <c r="N275" s="113">
        <v>20</v>
      </c>
      <c r="O275" s="113">
        <v>30</v>
      </c>
      <c r="P275" s="113">
        <v>75</v>
      </c>
      <c r="Q275" s="113">
        <v>10</v>
      </c>
      <c r="R275" s="106">
        <v>0.28222996515679444</v>
      </c>
      <c r="S275" s="107">
        <v>39.542143600416232</v>
      </c>
      <c r="T275" s="107">
        <v>20.833333333333332</v>
      </c>
      <c r="U275" s="107">
        <v>20</v>
      </c>
      <c r="V275" s="107">
        <v>26.525198938992041</v>
      </c>
      <c r="W275" s="84">
        <v>9.06398867001427</v>
      </c>
      <c r="X275" s="108">
        <v>115.96466454275587</v>
      </c>
      <c r="Y275" s="108">
        <v>0</v>
      </c>
      <c r="Z275" s="108">
        <v>0</v>
      </c>
      <c r="AA275" s="108">
        <v>0</v>
      </c>
      <c r="AB275" s="108">
        <v>0</v>
      </c>
      <c r="AC275" s="108">
        <v>0</v>
      </c>
      <c r="AD275" s="108">
        <v>115.96466454275587</v>
      </c>
      <c r="AE275" s="108">
        <v>0</v>
      </c>
      <c r="AF275" s="108">
        <v>0</v>
      </c>
      <c r="AG275" s="108">
        <v>0</v>
      </c>
      <c r="AH275" s="108">
        <v>115.96466454275587</v>
      </c>
      <c r="AI275" s="108">
        <v>115.96466454275587</v>
      </c>
      <c r="AJ275" s="126" t="s">
        <v>7128</v>
      </c>
      <c r="AK275" s="113" t="s">
        <v>7128</v>
      </c>
      <c r="AL275" s="113" t="s">
        <v>7128</v>
      </c>
      <c r="AM275" s="113" t="s">
        <v>7128</v>
      </c>
      <c r="AN275" s="113" t="s">
        <v>7128</v>
      </c>
      <c r="AO275" s="113">
        <v>101</v>
      </c>
      <c r="AP275" s="113" t="s">
        <v>7128</v>
      </c>
      <c r="AQ275" s="113" t="s">
        <v>7128</v>
      </c>
      <c r="AR275" s="113" t="s">
        <v>7128</v>
      </c>
      <c r="AS275" s="113">
        <v>64</v>
      </c>
      <c r="AT275" s="113">
        <v>49</v>
      </c>
      <c r="AU275" s="149" t="s">
        <v>7128</v>
      </c>
      <c r="AV275" s="107">
        <v>157.41716867537716</v>
      </c>
      <c r="AW275" s="14">
        <v>-41.452504132621286</v>
      </c>
      <c r="AX275" s="17">
        <v>283</v>
      </c>
      <c r="AY275" s="107">
        <v>0</v>
      </c>
      <c r="AZ275" s="107">
        <v>1.4102366887435949</v>
      </c>
      <c r="BA275" s="107">
        <v>-1.4102366887435949</v>
      </c>
      <c r="BB275" s="109">
        <v>0.80164645901360498</v>
      </c>
      <c r="BC275" s="107"/>
      <c r="BD275" s="107">
        <v>0</v>
      </c>
      <c r="BE275" s="107">
        <v>0</v>
      </c>
      <c r="BF275" s="107" t="s">
        <v>7403</v>
      </c>
      <c r="BG275" s="84"/>
    </row>
    <row r="276" spans="1:59" x14ac:dyDescent="0.25">
      <c r="A276" s="79" t="s">
        <v>6322</v>
      </c>
      <c r="B276" s="2" t="s">
        <v>3285</v>
      </c>
      <c r="C276" s="3" t="s">
        <v>2793</v>
      </c>
      <c r="D276" s="3" t="s">
        <v>6323</v>
      </c>
      <c r="E276" s="3" t="s">
        <v>1008</v>
      </c>
      <c r="F276" s="4" t="s">
        <v>2510</v>
      </c>
      <c r="G276" s="3" t="s">
        <v>1035</v>
      </c>
      <c r="H276" s="41" t="s">
        <v>5761</v>
      </c>
      <c r="I276" s="113">
        <v>253</v>
      </c>
      <c r="J276" s="113">
        <v>219</v>
      </c>
      <c r="K276" s="113">
        <v>52</v>
      </c>
      <c r="L276" s="113">
        <v>3</v>
      </c>
      <c r="M276" s="113">
        <v>21</v>
      </c>
      <c r="N276" s="113">
        <v>22</v>
      </c>
      <c r="O276" s="113">
        <v>31</v>
      </c>
      <c r="P276" s="113">
        <v>63</v>
      </c>
      <c r="Q276" s="113">
        <v>0</v>
      </c>
      <c r="R276" s="46">
        <v>0.23744292237442921</v>
      </c>
      <c r="S276" s="47">
        <v>21.852237252861602</v>
      </c>
      <c r="T276" s="47">
        <v>7.8125</v>
      </c>
      <c r="U276" s="47">
        <v>22</v>
      </c>
      <c r="V276" s="47">
        <v>0</v>
      </c>
      <c r="W276" s="84">
        <v>-8.471490800338044</v>
      </c>
      <c r="X276" s="48">
        <v>43.193246452523553</v>
      </c>
      <c r="Y276" s="48">
        <v>43.193246452523553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43.193246452523553</v>
      </c>
      <c r="AI276" s="48">
        <v>43.193246452523553</v>
      </c>
      <c r="AJ276" s="146">
        <v>50</v>
      </c>
      <c r="AK276" s="113" t="s">
        <v>7128</v>
      </c>
      <c r="AL276" s="113" t="s">
        <v>7128</v>
      </c>
      <c r="AM276" s="113" t="s">
        <v>7128</v>
      </c>
      <c r="AN276" s="113" t="s">
        <v>7128</v>
      </c>
      <c r="AO276" s="113" t="s">
        <v>7128</v>
      </c>
      <c r="AP276" s="113" t="s">
        <v>7128</v>
      </c>
      <c r="AQ276" s="113" t="s">
        <v>7128</v>
      </c>
      <c r="AR276" s="113" t="s">
        <v>7128</v>
      </c>
      <c r="AS276" s="113">
        <v>183</v>
      </c>
      <c r="AT276" s="113">
        <v>168</v>
      </c>
      <c r="AU276" s="149" t="s">
        <v>7128</v>
      </c>
      <c r="AV276" s="48">
        <v>84.000840393280313</v>
      </c>
      <c r="AW276" s="14">
        <v>-40.80759394075676</v>
      </c>
      <c r="AX276" s="17">
        <v>282</v>
      </c>
      <c r="AY276" s="47">
        <v>0</v>
      </c>
      <c r="AZ276" s="47">
        <v>1.4102366887435949</v>
      </c>
      <c r="BA276" s="47">
        <v>-1.4102366887435949</v>
      </c>
      <c r="BB276" s="62">
        <v>0.80164645901360498</v>
      </c>
      <c r="BC276" s="47"/>
      <c r="BD276" s="47">
        <v>0</v>
      </c>
      <c r="BE276" s="47">
        <v>0</v>
      </c>
      <c r="BF276" s="26" t="s">
        <v>7404</v>
      </c>
      <c r="BG276" s="84"/>
    </row>
    <row r="277" spans="1:59" ht="15" customHeight="1" x14ac:dyDescent="0.25">
      <c r="A277" s="79" t="s">
        <v>2079</v>
      </c>
      <c r="B277" s="2" t="s">
        <v>2931</v>
      </c>
      <c r="C277" s="3" t="s">
        <v>2932</v>
      </c>
      <c r="D277" s="3" t="s">
        <v>366</v>
      </c>
      <c r="E277" s="3" t="s">
        <v>1067</v>
      </c>
      <c r="F277" s="4" t="s">
        <v>2510</v>
      </c>
      <c r="G277" s="3" t="s">
        <v>656</v>
      </c>
      <c r="H277" s="41" t="s">
        <v>4614</v>
      </c>
      <c r="I277" s="113">
        <v>401</v>
      </c>
      <c r="J277" s="113">
        <v>347</v>
      </c>
      <c r="K277" s="113">
        <v>69</v>
      </c>
      <c r="L277" s="113">
        <v>22</v>
      </c>
      <c r="M277" s="113">
        <v>42</v>
      </c>
      <c r="N277" s="113">
        <v>65</v>
      </c>
      <c r="O277" s="113">
        <v>48</v>
      </c>
      <c r="P277" s="113">
        <v>106</v>
      </c>
      <c r="Q277" s="113">
        <v>0</v>
      </c>
      <c r="R277" s="6">
        <v>0.19884726224783861</v>
      </c>
      <c r="S277" s="14">
        <v>43.704474505723205</v>
      </c>
      <c r="T277" s="14">
        <v>57.291666666666664</v>
      </c>
      <c r="U277" s="14">
        <v>65</v>
      </c>
      <c r="V277" s="14">
        <v>0</v>
      </c>
      <c r="W277" s="84">
        <v>-35.720211883336994</v>
      </c>
      <c r="X277" s="14">
        <v>130.27592928905287</v>
      </c>
      <c r="Y277" s="14">
        <v>0</v>
      </c>
      <c r="Z277" s="14">
        <v>0</v>
      </c>
      <c r="AA277" s="14">
        <v>0</v>
      </c>
      <c r="AB277" s="14">
        <v>130.27592928905287</v>
      </c>
      <c r="AC277" s="14">
        <v>0</v>
      </c>
      <c r="AD277" s="14">
        <v>0</v>
      </c>
      <c r="AE277" s="14">
        <v>130.27592928905287</v>
      </c>
      <c r="AF277" s="14">
        <v>0</v>
      </c>
      <c r="AG277" s="14">
        <v>130.27592928905287</v>
      </c>
      <c r="AH277" s="14">
        <v>130.27592928905287</v>
      </c>
      <c r="AI277" s="14">
        <v>130.27592928905287</v>
      </c>
      <c r="AJ277" s="113" t="s">
        <v>7128</v>
      </c>
      <c r="AK277" s="113" t="s">
        <v>7128</v>
      </c>
      <c r="AL277" s="113" t="s">
        <v>7128</v>
      </c>
      <c r="AM277" s="113">
        <v>31</v>
      </c>
      <c r="AN277" s="113" t="s">
        <v>7128</v>
      </c>
      <c r="AO277" s="113" t="s">
        <v>7128</v>
      </c>
      <c r="AP277" s="113">
        <v>34</v>
      </c>
      <c r="AQ277" s="113" t="s">
        <v>7128</v>
      </c>
      <c r="AR277" s="113">
        <v>31</v>
      </c>
      <c r="AS277" s="113">
        <v>50</v>
      </c>
      <c r="AT277" s="113">
        <v>35</v>
      </c>
      <c r="AU277" s="149" t="s">
        <v>7128</v>
      </c>
      <c r="AV277" s="14">
        <v>149.30537599349879</v>
      </c>
      <c r="AW277" s="14">
        <v>-19.029446704445917</v>
      </c>
      <c r="AX277" s="17">
        <v>248</v>
      </c>
      <c r="AY277" s="15">
        <v>0</v>
      </c>
      <c r="AZ277" s="15">
        <v>1.4102366887435949</v>
      </c>
      <c r="BA277" s="15">
        <v>-1.4102366887435949</v>
      </c>
      <c r="BB277" s="63">
        <v>0.80164645901360498</v>
      </c>
      <c r="BC277" s="26"/>
      <c r="BD277" s="15">
        <v>0</v>
      </c>
      <c r="BE277" s="26">
        <v>0</v>
      </c>
      <c r="BF277" s="26" t="s">
        <v>7405</v>
      </c>
      <c r="BG277" s="84"/>
    </row>
    <row r="278" spans="1:59" ht="15" customHeight="1" x14ac:dyDescent="0.25">
      <c r="A278" s="79" t="s">
        <v>3740</v>
      </c>
      <c r="B278" s="2" t="s">
        <v>2827</v>
      </c>
      <c r="C278" s="3" t="s">
        <v>3508</v>
      </c>
      <c r="D278" s="3" t="s">
        <v>3739</v>
      </c>
      <c r="E278" s="3" t="s">
        <v>1073</v>
      </c>
      <c r="F278" s="4" t="s">
        <v>3755</v>
      </c>
      <c r="G278" s="3" t="s">
        <v>1040</v>
      </c>
      <c r="H278" s="41" t="s">
        <v>4285</v>
      </c>
      <c r="I278" s="113">
        <v>385</v>
      </c>
      <c r="J278" s="113">
        <v>352</v>
      </c>
      <c r="K278" s="113">
        <v>84</v>
      </c>
      <c r="L278" s="113">
        <v>12</v>
      </c>
      <c r="M278" s="113">
        <v>52</v>
      </c>
      <c r="N278" s="113">
        <v>43</v>
      </c>
      <c r="O278" s="113">
        <v>29</v>
      </c>
      <c r="P278" s="113">
        <v>91</v>
      </c>
      <c r="Q278" s="113">
        <v>2</v>
      </c>
      <c r="R278" s="6">
        <v>0.23863636363636365</v>
      </c>
      <c r="S278" s="14">
        <v>54.110301768990638</v>
      </c>
      <c r="T278" s="14">
        <v>31.25</v>
      </c>
      <c r="U278" s="14">
        <v>43</v>
      </c>
      <c r="V278" s="14">
        <v>5.3050397877984086</v>
      </c>
      <c r="W278" s="84">
        <v>-13.907622646322812</v>
      </c>
      <c r="X278" s="14">
        <v>119.75771891046625</v>
      </c>
      <c r="Y278" s="14">
        <v>0</v>
      </c>
      <c r="Z278" s="14">
        <v>0</v>
      </c>
      <c r="AA278" s="14">
        <v>0</v>
      </c>
      <c r="AB278" s="14">
        <v>0</v>
      </c>
      <c r="AC278" s="14">
        <v>119.75771891046625</v>
      </c>
      <c r="AD278" s="14">
        <v>0</v>
      </c>
      <c r="AE278" s="14">
        <v>0</v>
      </c>
      <c r="AF278" s="14">
        <v>119.75771891046625</v>
      </c>
      <c r="AG278" s="14">
        <v>119.75771891046625</v>
      </c>
      <c r="AH278" s="14">
        <v>119.75771891046625</v>
      </c>
      <c r="AI278" s="14">
        <v>119.75771891046625</v>
      </c>
      <c r="AJ278" s="113" t="s">
        <v>7128</v>
      </c>
      <c r="AK278" s="113" t="s">
        <v>7128</v>
      </c>
      <c r="AL278" s="113" t="s">
        <v>7128</v>
      </c>
      <c r="AM278" s="113" t="s">
        <v>7128</v>
      </c>
      <c r="AN278" s="113">
        <v>31</v>
      </c>
      <c r="AO278" s="113" t="s">
        <v>7128</v>
      </c>
      <c r="AP278" s="113" t="s">
        <v>7128</v>
      </c>
      <c r="AQ278" s="113">
        <v>29</v>
      </c>
      <c r="AR278" s="113">
        <v>34</v>
      </c>
      <c r="AS278" s="113">
        <v>60</v>
      </c>
      <c r="AT278" s="113">
        <v>45</v>
      </c>
      <c r="AU278" s="149" t="s">
        <v>7128</v>
      </c>
      <c r="AV278" s="14">
        <v>144.9549001855919</v>
      </c>
      <c r="AW278" s="14">
        <v>-25.197181275125644</v>
      </c>
      <c r="AX278" s="17">
        <v>257</v>
      </c>
      <c r="AY278" s="15">
        <v>0</v>
      </c>
      <c r="AZ278" s="15">
        <v>1.4102366887435949</v>
      </c>
      <c r="BA278" s="15">
        <v>-1.4102366887435949</v>
      </c>
      <c r="BB278" s="63">
        <v>0.80164645901360498</v>
      </c>
      <c r="BC278" s="26"/>
      <c r="BD278" s="15">
        <v>0</v>
      </c>
      <c r="BE278" s="26">
        <v>0</v>
      </c>
      <c r="BF278" s="26" t="s">
        <v>7406</v>
      </c>
      <c r="BG278" s="84"/>
    </row>
    <row r="279" spans="1:59" ht="15" customHeight="1" x14ac:dyDescent="0.25">
      <c r="A279" s="79" t="s">
        <v>1293</v>
      </c>
      <c r="B279" s="2" t="s">
        <v>3010</v>
      </c>
      <c r="C279" s="3" t="s">
        <v>2638</v>
      </c>
      <c r="D279" s="3" t="s">
        <v>290</v>
      </c>
      <c r="E279" s="3" t="s">
        <v>1103</v>
      </c>
      <c r="F279" s="4" t="s">
        <v>3755</v>
      </c>
      <c r="G279" s="3" t="s">
        <v>1040</v>
      </c>
      <c r="H279" s="41" t="s">
        <v>4873</v>
      </c>
      <c r="I279" s="113">
        <v>398</v>
      </c>
      <c r="J279" s="113">
        <v>344</v>
      </c>
      <c r="K279" s="113">
        <v>80</v>
      </c>
      <c r="L279" s="113">
        <v>10</v>
      </c>
      <c r="M279" s="113">
        <v>47</v>
      </c>
      <c r="N279" s="113">
        <v>51</v>
      </c>
      <c r="O279" s="113">
        <v>48</v>
      </c>
      <c r="P279" s="113">
        <v>89</v>
      </c>
      <c r="Q279" s="113">
        <v>4</v>
      </c>
      <c r="R279" s="5">
        <v>0.23255813953488372</v>
      </c>
      <c r="S279" s="26">
        <v>48.907388137356925</v>
      </c>
      <c r="T279" s="26">
        <v>26.041666666666668</v>
      </c>
      <c r="U279" s="26">
        <v>51</v>
      </c>
      <c r="V279" s="26">
        <v>10.610079575596817</v>
      </c>
      <c r="W279" s="84">
        <v>-16.898912991428514</v>
      </c>
      <c r="X279" s="13">
        <v>119.6602213881919</v>
      </c>
      <c r="Y279" s="13">
        <v>0</v>
      </c>
      <c r="Z279" s="13">
        <v>0</v>
      </c>
      <c r="AA279" s="13">
        <v>0</v>
      </c>
      <c r="AB279" s="13">
        <v>0</v>
      </c>
      <c r="AC279" s="13">
        <v>119.6602213881919</v>
      </c>
      <c r="AD279" s="13">
        <v>0</v>
      </c>
      <c r="AE279" s="13">
        <v>0</v>
      </c>
      <c r="AF279" s="13">
        <v>119.6602213881919</v>
      </c>
      <c r="AG279" s="13">
        <v>119.6602213881919</v>
      </c>
      <c r="AH279" s="13">
        <v>119.6602213881919</v>
      </c>
      <c r="AI279" s="13">
        <v>119.6602213881919</v>
      </c>
      <c r="AJ279" s="112" t="s">
        <v>7128</v>
      </c>
      <c r="AK279" s="113" t="s">
        <v>7128</v>
      </c>
      <c r="AL279" s="113" t="s">
        <v>7128</v>
      </c>
      <c r="AM279" s="113" t="s">
        <v>7128</v>
      </c>
      <c r="AN279" s="113">
        <v>32</v>
      </c>
      <c r="AO279" s="113" t="s">
        <v>7128</v>
      </c>
      <c r="AP279" s="113" t="s">
        <v>7128</v>
      </c>
      <c r="AQ279" s="113">
        <v>30</v>
      </c>
      <c r="AR279" s="113">
        <v>35</v>
      </c>
      <c r="AS279" s="113">
        <v>61</v>
      </c>
      <c r="AT279" s="113">
        <v>46</v>
      </c>
      <c r="AU279" s="149" t="s">
        <v>7128</v>
      </c>
      <c r="AV279" s="13">
        <v>144.9549001855919</v>
      </c>
      <c r="AW279" s="14">
        <v>-25.294678797399996</v>
      </c>
      <c r="AX279" s="17">
        <v>258</v>
      </c>
      <c r="AY279" s="26">
        <v>0</v>
      </c>
      <c r="AZ279" s="26">
        <v>1.4102366887435949</v>
      </c>
      <c r="BA279" s="26">
        <v>-1.4102366887435949</v>
      </c>
      <c r="BB279" s="60">
        <v>0.80164645901360498</v>
      </c>
      <c r="BC279" s="26"/>
      <c r="BD279" s="26">
        <v>0</v>
      </c>
      <c r="BE279" s="26">
        <v>0</v>
      </c>
      <c r="BF279" s="26" t="s">
        <v>7407</v>
      </c>
      <c r="BG279" s="84"/>
    </row>
    <row r="280" spans="1:59" x14ac:dyDescent="0.25">
      <c r="A280" s="79" t="s">
        <v>6233</v>
      </c>
      <c r="B280" s="2" t="s">
        <v>6234</v>
      </c>
      <c r="C280" s="3" t="s">
        <v>2809</v>
      </c>
      <c r="D280" s="3" t="s">
        <v>5979</v>
      </c>
      <c r="E280" s="3" t="s">
        <v>1042</v>
      </c>
      <c r="F280" s="4" t="s">
        <v>3755</v>
      </c>
      <c r="G280" s="3" t="s">
        <v>657</v>
      </c>
      <c r="H280" s="41" t="s">
        <v>5980</v>
      </c>
      <c r="I280" s="113">
        <v>365</v>
      </c>
      <c r="J280" s="113">
        <v>332</v>
      </c>
      <c r="K280" s="113">
        <v>90</v>
      </c>
      <c r="L280" s="113">
        <v>5</v>
      </c>
      <c r="M280" s="113">
        <v>47</v>
      </c>
      <c r="N280" s="113">
        <v>21</v>
      </c>
      <c r="O280" s="113">
        <v>24</v>
      </c>
      <c r="P280" s="113">
        <v>74</v>
      </c>
      <c r="Q280" s="113">
        <v>10</v>
      </c>
      <c r="R280" s="50">
        <v>0.27108433734939757</v>
      </c>
      <c r="S280" s="51">
        <v>48.907388137356925</v>
      </c>
      <c r="T280" s="51">
        <v>13.020833333333334</v>
      </c>
      <c r="U280" s="51">
        <v>21</v>
      </c>
      <c r="V280" s="51">
        <v>26.525198938992041</v>
      </c>
      <c r="W280" s="84">
        <v>4.1844549975214269</v>
      </c>
      <c r="X280" s="14">
        <v>113.63787540720374</v>
      </c>
      <c r="Y280" s="14">
        <v>0</v>
      </c>
      <c r="Z280" s="14">
        <v>0</v>
      </c>
      <c r="AA280" s="14">
        <v>113.63787540720374</v>
      </c>
      <c r="AB280" s="14">
        <v>0</v>
      </c>
      <c r="AC280" s="14">
        <v>0</v>
      </c>
      <c r="AD280" s="14">
        <v>0</v>
      </c>
      <c r="AE280" s="14">
        <v>0</v>
      </c>
      <c r="AF280" s="14">
        <v>113.63787540720374</v>
      </c>
      <c r="AG280" s="14">
        <v>113.63787540720374</v>
      </c>
      <c r="AH280" s="14">
        <v>113.63787540720374</v>
      </c>
      <c r="AI280" s="14">
        <v>113.63787540720374</v>
      </c>
      <c r="AJ280" s="113" t="s">
        <v>7128</v>
      </c>
      <c r="AK280" s="113" t="s">
        <v>7128</v>
      </c>
      <c r="AL280" s="113">
        <v>29</v>
      </c>
      <c r="AM280" s="113" t="s">
        <v>7128</v>
      </c>
      <c r="AN280" s="113" t="s">
        <v>7128</v>
      </c>
      <c r="AO280" s="113" t="s">
        <v>7128</v>
      </c>
      <c r="AP280" s="113" t="s">
        <v>7128</v>
      </c>
      <c r="AQ280" s="113">
        <v>32</v>
      </c>
      <c r="AR280" s="113">
        <v>37</v>
      </c>
      <c r="AS280" s="113">
        <v>66</v>
      </c>
      <c r="AT280" s="113">
        <v>51</v>
      </c>
      <c r="AU280" s="149" t="s">
        <v>7128</v>
      </c>
      <c r="AV280" s="52">
        <v>157.46821407201281</v>
      </c>
      <c r="AW280" s="14">
        <v>-43.830338664809076</v>
      </c>
      <c r="AX280" s="17">
        <v>286</v>
      </c>
      <c r="AY280" s="51">
        <v>0</v>
      </c>
      <c r="AZ280" s="51">
        <v>1.4102366887435949</v>
      </c>
      <c r="BA280" s="51">
        <v>-1.4102366887435949</v>
      </c>
      <c r="BB280" s="64">
        <v>0.80164645901360498</v>
      </c>
      <c r="BC280" s="51"/>
      <c r="BD280" s="51">
        <v>0</v>
      </c>
      <c r="BE280" s="51">
        <v>0</v>
      </c>
      <c r="BF280" s="26" t="s">
        <v>7408</v>
      </c>
      <c r="BG280" s="84"/>
    </row>
    <row r="281" spans="1:59" ht="15" customHeight="1" x14ac:dyDescent="0.25">
      <c r="A281" s="110" t="s">
        <v>1828</v>
      </c>
      <c r="B281" s="2" t="s">
        <v>2727</v>
      </c>
      <c r="C281" s="3" t="s">
        <v>2728</v>
      </c>
      <c r="D281" s="3" t="s">
        <v>972</v>
      </c>
      <c r="E281" s="3" t="s">
        <v>1036</v>
      </c>
      <c r="F281" s="4" t="s">
        <v>2510</v>
      </c>
      <c r="G281" s="3" t="s">
        <v>1015</v>
      </c>
      <c r="H281" s="41" t="s">
        <v>3981</v>
      </c>
      <c r="I281" s="124">
        <v>348</v>
      </c>
      <c r="J281" s="124">
        <v>313</v>
      </c>
      <c r="K281" s="124">
        <v>79</v>
      </c>
      <c r="L281" s="124">
        <v>13</v>
      </c>
      <c r="M281" s="124">
        <v>38</v>
      </c>
      <c r="N281" s="124">
        <v>37</v>
      </c>
      <c r="O281" s="124">
        <v>27</v>
      </c>
      <c r="P281" s="124">
        <v>68</v>
      </c>
      <c r="Q281" s="124">
        <v>0</v>
      </c>
      <c r="R281" s="85">
        <v>0.25239616613418531</v>
      </c>
      <c r="S281" s="84">
        <v>39.542143600416232</v>
      </c>
      <c r="T281" s="84">
        <v>33.854166666666664</v>
      </c>
      <c r="U281" s="84">
        <v>37</v>
      </c>
      <c r="V281" s="84">
        <v>0</v>
      </c>
      <c r="W281" s="84">
        <v>-5.3070386403718404</v>
      </c>
      <c r="X281" s="108">
        <v>105.08927162671105</v>
      </c>
      <c r="Y281" s="108">
        <v>0</v>
      </c>
      <c r="Z281" s="108">
        <v>105.08927162671105</v>
      </c>
      <c r="AA281" s="108">
        <v>0</v>
      </c>
      <c r="AB281" s="108">
        <v>0</v>
      </c>
      <c r="AC281" s="108">
        <v>0</v>
      </c>
      <c r="AD281" s="108">
        <v>0</v>
      </c>
      <c r="AE281" s="108">
        <v>105.08927162671105</v>
      </c>
      <c r="AF281" s="108">
        <v>0</v>
      </c>
      <c r="AG281" s="108">
        <v>105.08927162671105</v>
      </c>
      <c r="AH281" s="108">
        <v>105.08927162671105</v>
      </c>
      <c r="AI281" s="108">
        <v>105.08927162671105</v>
      </c>
      <c r="AJ281" s="126" t="s">
        <v>7128</v>
      </c>
      <c r="AK281" s="113">
        <v>34</v>
      </c>
      <c r="AL281" s="113" t="s">
        <v>7128</v>
      </c>
      <c r="AM281" s="113" t="s">
        <v>7128</v>
      </c>
      <c r="AN281" s="113" t="s">
        <v>7128</v>
      </c>
      <c r="AO281" s="113" t="s">
        <v>7128</v>
      </c>
      <c r="AP281" s="113">
        <v>37</v>
      </c>
      <c r="AQ281" s="113" t="s">
        <v>7128</v>
      </c>
      <c r="AR281" s="113">
        <v>43</v>
      </c>
      <c r="AS281" s="113">
        <v>73</v>
      </c>
      <c r="AT281" s="113">
        <v>58</v>
      </c>
      <c r="AU281" s="149" t="s">
        <v>7128</v>
      </c>
      <c r="AV281" s="84">
        <v>157.52538612333203</v>
      </c>
      <c r="AW281" s="84">
        <v>-52.436114496620974</v>
      </c>
      <c r="AX281" s="125">
        <v>300</v>
      </c>
      <c r="AY281" s="84">
        <v>0</v>
      </c>
      <c r="AZ281" s="84">
        <v>1.4102366887435949</v>
      </c>
      <c r="BA281" s="84">
        <v>-1.4102366887435949</v>
      </c>
      <c r="BB281" s="104">
        <v>0.80164645901360498</v>
      </c>
      <c r="BC281" s="84"/>
      <c r="BD281" s="84">
        <v>0</v>
      </c>
      <c r="BE281" s="84">
        <v>0</v>
      </c>
      <c r="BF281" s="84" t="s">
        <v>7409</v>
      </c>
      <c r="BG281" s="84"/>
    </row>
    <row r="282" spans="1:59" ht="15" customHeight="1" x14ac:dyDescent="0.25">
      <c r="A282" s="110" t="s">
        <v>1727</v>
      </c>
      <c r="B282" s="2" t="s">
        <v>2897</v>
      </c>
      <c r="C282" s="3" t="s">
        <v>2898</v>
      </c>
      <c r="D282" s="3" t="s">
        <v>484</v>
      </c>
      <c r="E282" s="3" t="s">
        <v>1051</v>
      </c>
      <c r="F282" s="4" t="s">
        <v>3755</v>
      </c>
      <c r="G282" s="3" t="s">
        <v>1035</v>
      </c>
      <c r="H282" s="41" t="s">
        <v>4215</v>
      </c>
      <c r="I282" s="126">
        <v>165</v>
      </c>
      <c r="J282" s="126">
        <v>141</v>
      </c>
      <c r="K282" s="126">
        <v>30</v>
      </c>
      <c r="L282" s="126">
        <v>6</v>
      </c>
      <c r="M282" s="126">
        <v>17</v>
      </c>
      <c r="N282" s="126">
        <v>14</v>
      </c>
      <c r="O282" s="126">
        <v>18</v>
      </c>
      <c r="P282" s="126">
        <v>38</v>
      </c>
      <c r="Q282" s="126">
        <v>1</v>
      </c>
      <c r="R282" s="106">
        <v>0.21276595744680851</v>
      </c>
      <c r="S282" s="107">
        <v>17.689906347554633</v>
      </c>
      <c r="T282" s="107">
        <v>15.625</v>
      </c>
      <c r="U282" s="107">
        <v>14</v>
      </c>
      <c r="V282" s="107">
        <v>2.6525198938992043</v>
      </c>
      <c r="W282" s="107">
        <v>-10.499490316004081</v>
      </c>
      <c r="X282" s="108">
        <v>39.467935925449751</v>
      </c>
      <c r="Y282" s="108">
        <v>39.467935925449751</v>
      </c>
      <c r="Z282" s="108">
        <v>0</v>
      </c>
      <c r="AA282" s="108">
        <v>0</v>
      </c>
      <c r="AB282" s="108">
        <v>0</v>
      </c>
      <c r="AC282" s="108">
        <v>0</v>
      </c>
      <c r="AD282" s="108">
        <v>0</v>
      </c>
      <c r="AE282" s="108">
        <v>0</v>
      </c>
      <c r="AF282" s="108">
        <v>0</v>
      </c>
      <c r="AG282" s="108">
        <v>0</v>
      </c>
      <c r="AH282" s="108">
        <v>39.467935925449751</v>
      </c>
      <c r="AI282" s="108">
        <v>39.467935925449751</v>
      </c>
      <c r="AJ282" s="126">
        <v>51</v>
      </c>
      <c r="AK282" s="113" t="s">
        <v>7128</v>
      </c>
      <c r="AL282" s="113" t="s">
        <v>7128</v>
      </c>
      <c r="AM282" s="113" t="s">
        <v>7128</v>
      </c>
      <c r="AN282" s="113" t="s">
        <v>7128</v>
      </c>
      <c r="AO282" s="113" t="s">
        <v>7128</v>
      </c>
      <c r="AP282" s="113" t="s">
        <v>7128</v>
      </c>
      <c r="AQ282" s="113" t="s">
        <v>7128</v>
      </c>
      <c r="AR282" s="113" t="s">
        <v>7128</v>
      </c>
      <c r="AS282" s="113">
        <v>189</v>
      </c>
      <c r="AT282" s="113">
        <v>174</v>
      </c>
      <c r="AU282" s="149" t="s">
        <v>7128</v>
      </c>
      <c r="AV282" s="107">
        <v>84.000840393280313</v>
      </c>
      <c r="AW282" s="107">
        <v>-44.532904467830562</v>
      </c>
      <c r="AX282" s="127">
        <v>287</v>
      </c>
      <c r="AY282" s="107">
        <v>0</v>
      </c>
      <c r="AZ282" s="107">
        <v>1.4102366887435949</v>
      </c>
      <c r="BA282" s="107">
        <v>-1.4102366887435949</v>
      </c>
      <c r="BB282" s="109">
        <v>0.80164645901360498</v>
      </c>
      <c r="BC282" s="107"/>
      <c r="BD282" s="107">
        <v>0</v>
      </c>
      <c r="BE282" s="107">
        <v>0</v>
      </c>
      <c r="BF282" s="107" t="s">
        <v>7410</v>
      </c>
      <c r="BG282" s="107"/>
    </row>
    <row r="283" spans="1:59" ht="15" customHeight="1" x14ac:dyDescent="0.25">
      <c r="A283" s="79" t="s">
        <v>6172</v>
      </c>
      <c r="B283" s="2" t="s">
        <v>6173</v>
      </c>
      <c r="C283" s="3" t="s">
        <v>3034</v>
      </c>
      <c r="D283" s="3" t="s">
        <v>5840</v>
      </c>
      <c r="E283" s="3" t="s">
        <v>1099</v>
      </c>
      <c r="F283" s="4" t="s">
        <v>3755</v>
      </c>
      <c r="G283" s="3" t="s">
        <v>1035</v>
      </c>
      <c r="H283" s="156" t="s">
        <v>5841</v>
      </c>
      <c r="I283" s="112">
        <v>266</v>
      </c>
      <c r="J283" s="112">
        <v>229</v>
      </c>
      <c r="K283" s="112">
        <v>55</v>
      </c>
      <c r="L283" s="112">
        <v>0</v>
      </c>
      <c r="M283" s="112">
        <v>30</v>
      </c>
      <c r="N283" s="112">
        <v>16</v>
      </c>
      <c r="O283" s="112">
        <v>33</v>
      </c>
      <c r="P283" s="112">
        <v>55</v>
      </c>
      <c r="Q283" s="112">
        <v>0</v>
      </c>
      <c r="R283" s="5">
        <v>0.24017467248908297</v>
      </c>
      <c r="S283" s="26">
        <v>31.217481789802289</v>
      </c>
      <c r="T283" s="26">
        <v>0</v>
      </c>
      <c r="U283" s="26">
        <v>16</v>
      </c>
      <c r="V283" s="26">
        <v>0</v>
      </c>
      <c r="W283" s="26">
        <v>-7.9235238744442453</v>
      </c>
      <c r="X283" s="13">
        <v>39.29395791535805</v>
      </c>
      <c r="Y283" s="26">
        <v>39.29395791535805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39.29395791535805</v>
      </c>
      <c r="AI283" s="26">
        <v>39.29395791535805</v>
      </c>
      <c r="AJ283" s="112">
        <v>52</v>
      </c>
      <c r="AK283" s="13" t="s">
        <v>7128</v>
      </c>
      <c r="AL283" s="13" t="s">
        <v>7128</v>
      </c>
      <c r="AM283" s="13" t="s">
        <v>7128</v>
      </c>
      <c r="AN283" s="13" t="s">
        <v>7128</v>
      </c>
      <c r="AO283" s="13" t="s">
        <v>7128</v>
      </c>
      <c r="AP283" s="112" t="s">
        <v>7128</v>
      </c>
      <c r="AQ283" s="13" t="s">
        <v>7128</v>
      </c>
      <c r="AR283" s="13" t="s">
        <v>7128</v>
      </c>
      <c r="AS283" s="112">
        <v>190</v>
      </c>
      <c r="AT283" s="112">
        <v>175</v>
      </c>
      <c r="AU283" s="149" t="s">
        <v>7128</v>
      </c>
      <c r="AV283" s="26">
        <v>84.000840393280313</v>
      </c>
      <c r="AW283" s="26">
        <v>-44.706882477922264</v>
      </c>
      <c r="AX283" s="157">
        <v>288</v>
      </c>
      <c r="AY283" s="26">
        <v>0</v>
      </c>
      <c r="AZ283" s="26">
        <v>1.4102366887435949</v>
      </c>
      <c r="BA283" s="26">
        <v>-1.4102366887435949</v>
      </c>
      <c r="BB283" s="158">
        <v>0.80164645901360498</v>
      </c>
      <c r="BC283" s="26"/>
      <c r="BD283" s="26">
        <v>0</v>
      </c>
      <c r="BE283" s="26">
        <v>0</v>
      </c>
      <c r="BF283" s="26" t="s">
        <v>7411</v>
      </c>
      <c r="BG283" s="26"/>
    </row>
    <row r="284" spans="1:59" ht="15" customHeight="1" x14ac:dyDescent="0.25">
      <c r="A284" s="79" t="s">
        <v>1590</v>
      </c>
      <c r="B284" s="2" t="s">
        <v>2618</v>
      </c>
      <c r="C284" s="3" t="s">
        <v>2619</v>
      </c>
      <c r="D284" s="3" t="s">
        <v>466</v>
      </c>
      <c r="E284" s="3" t="s">
        <v>1020</v>
      </c>
      <c r="F284" s="4" t="s">
        <v>2510</v>
      </c>
      <c r="G284" s="3" t="s">
        <v>657</v>
      </c>
      <c r="H284" s="41" t="s">
        <v>4756</v>
      </c>
      <c r="I284" s="113">
        <v>373</v>
      </c>
      <c r="J284" s="113">
        <v>336</v>
      </c>
      <c r="K284" s="113">
        <v>78</v>
      </c>
      <c r="L284" s="113">
        <v>12</v>
      </c>
      <c r="M284" s="113">
        <v>43</v>
      </c>
      <c r="N284" s="113">
        <v>35</v>
      </c>
      <c r="O284" s="113">
        <v>28</v>
      </c>
      <c r="P284" s="113">
        <v>71</v>
      </c>
      <c r="Q284" s="113">
        <v>6</v>
      </c>
      <c r="R284" s="6">
        <v>0.23214285714285715</v>
      </c>
      <c r="S284" s="14">
        <v>44.745057232049952</v>
      </c>
      <c r="T284" s="14">
        <v>31.25</v>
      </c>
      <c r="U284" s="14">
        <v>35</v>
      </c>
      <c r="V284" s="14">
        <v>15.915119363395226</v>
      </c>
      <c r="W284" s="84">
        <v>-16.701024338015998</v>
      </c>
      <c r="X284" s="14">
        <v>110.20915225742918</v>
      </c>
      <c r="Y284" s="14">
        <v>0</v>
      </c>
      <c r="Z284" s="14">
        <v>0</v>
      </c>
      <c r="AA284" s="14">
        <v>110.20915225742918</v>
      </c>
      <c r="AB284" s="14">
        <v>0</v>
      </c>
      <c r="AC284" s="14">
        <v>0</v>
      </c>
      <c r="AD284" s="14">
        <v>0</v>
      </c>
      <c r="AE284" s="14">
        <v>0</v>
      </c>
      <c r="AF284" s="14">
        <v>110.20915225742918</v>
      </c>
      <c r="AG284" s="14">
        <v>110.20915225742918</v>
      </c>
      <c r="AH284" s="14">
        <v>110.20915225742918</v>
      </c>
      <c r="AI284" s="14">
        <v>110.20915225742918</v>
      </c>
      <c r="AJ284" s="113" t="s">
        <v>7128</v>
      </c>
      <c r="AK284" s="113" t="s">
        <v>7128</v>
      </c>
      <c r="AL284" s="113">
        <v>30</v>
      </c>
      <c r="AM284" s="113" t="s">
        <v>7128</v>
      </c>
      <c r="AN284" s="113" t="s">
        <v>7128</v>
      </c>
      <c r="AO284" s="113" t="s">
        <v>7128</v>
      </c>
      <c r="AP284" s="113" t="s">
        <v>7128</v>
      </c>
      <c r="AQ284" s="113">
        <v>35</v>
      </c>
      <c r="AR284" s="113">
        <v>40</v>
      </c>
      <c r="AS284" s="113">
        <v>69</v>
      </c>
      <c r="AT284" s="113">
        <v>54</v>
      </c>
      <c r="AU284" s="149" t="s">
        <v>7128</v>
      </c>
      <c r="AV284" s="14">
        <v>157.46821407201281</v>
      </c>
      <c r="AW284" s="14">
        <v>-47.259061814583632</v>
      </c>
      <c r="AX284" s="17">
        <v>292</v>
      </c>
      <c r="AY284" s="15">
        <v>0</v>
      </c>
      <c r="AZ284" s="15">
        <v>1.4102366887435949</v>
      </c>
      <c r="BA284" s="15">
        <v>-1.4102366887435949</v>
      </c>
      <c r="BB284" s="63">
        <v>0.80164645901360498</v>
      </c>
      <c r="BC284" s="26"/>
      <c r="BD284" s="15">
        <v>0</v>
      </c>
      <c r="BE284" s="26">
        <v>0</v>
      </c>
      <c r="BF284" s="26" t="s">
        <v>7412</v>
      </c>
      <c r="BG284" s="84"/>
    </row>
    <row r="285" spans="1:59" ht="15" customHeight="1" x14ac:dyDescent="0.25">
      <c r="A285" s="79" t="s">
        <v>6263</v>
      </c>
      <c r="B285" s="2" t="s">
        <v>6265</v>
      </c>
      <c r="C285" s="3" t="s">
        <v>6264</v>
      </c>
      <c r="D285" s="3" t="s">
        <v>5796</v>
      </c>
      <c r="E285" s="3" t="s">
        <v>1044</v>
      </c>
      <c r="F285" s="4" t="s">
        <v>3755</v>
      </c>
      <c r="G285" s="3" t="s">
        <v>1035</v>
      </c>
      <c r="H285" s="41" t="s">
        <v>5797</v>
      </c>
      <c r="I285" s="113">
        <v>188</v>
      </c>
      <c r="J285" s="113">
        <v>169</v>
      </c>
      <c r="K285" s="113">
        <v>35</v>
      </c>
      <c r="L285" s="113">
        <v>6</v>
      </c>
      <c r="M285" s="113">
        <v>14</v>
      </c>
      <c r="N285" s="113">
        <v>18</v>
      </c>
      <c r="O285" s="113">
        <v>15</v>
      </c>
      <c r="P285" s="113">
        <v>51</v>
      </c>
      <c r="Q285" s="113">
        <v>1</v>
      </c>
      <c r="R285" s="6">
        <v>0.20710059171597633</v>
      </c>
      <c r="S285" s="14">
        <v>14.568158168574403</v>
      </c>
      <c r="T285" s="14">
        <v>15.625</v>
      </c>
      <c r="U285" s="14">
        <v>18</v>
      </c>
      <c r="V285" s="14">
        <v>2.6525198938992043</v>
      </c>
      <c r="W285" s="84">
        <v>-14.510266234404568</v>
      </c>
      <c r="X285" s="14">
        <v>36.335411828069034</v>
      </c>
      <c r="Y285" s="14">
        <v>36.335411828069034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36.335411828069034</v>
      </c>
      <c r="AI285" s="14">
        <v>36.335411828069034</v>
      </c>
      <c r="AJ285" s="113">
        <v>53</v>
      </c>
      <c r="AK285" s="113" t="s">
        <v>7128</v>
      </c>
      <c r="AL285" s="113" t="s">
        <v>7128</v>
      </c>
      <c r="AM285" s="113" t="s">
        <v>7128</v>
      </c>
      <c r="AN285" s="113" t="s">
        <v>7128</v>
      </c>
      <c r="AO285" s="113" t="s">
        <v>7128</v>
      </c>
      <c r="AP285" s="113" t="s">
        <v>7128</v>
      </c>
      <c r="AQ285" s="113" t="s">
        <v>7128</v>
      </c>
      <c r="AR285" s="113" t="s">
        <v>7128</v>
      </c>
      <c r="AS285" s="113">
        <v>196</v>
      </c>
      <c r="AT285" s="113">
        <v>181</v>
      </c>
      <c r="AU285" s="149" t="s">
        <v>7128</v>
      </c>
      <c r="AV285" s="14">
        <v>84.000840393280313</v>
      </c>
      <c r="AW285" s="14">
        <v>-47.665428565211279</v>
      </c>
      <c r="AX285" s="17">
        <v>293</v>
      </c>
      <c r="AY285" s="15">
        <v>0</v>
      </c>
      <c r="AZ285" s="15">
        <v>1.4102366887435949</v>
      </c>
      <c r="BA285" s="15">
        <v>-1.4102366887435949</v>
      </c>
      <c r="BB285" s="63">
        <v>0.80164645901360498</v>
      </c>
      <c r="BC285" s="26"/>
      <c r="BD285" s="15">
        <v>0</v>
      </c>
      <c r="BE285" s="26">
        <v>0</v>
      </c>
      <c r="BF285" s="26" t="s">
        <v>7413</v>
      </c>
      <c r="BG285" s="84"/>
    </row>
    <row r="286" spans="1:59" x14ac:dyDescent="0.25">
      <c r="A286" s="79" t="s">
        <v>2331</v>
      </c>
      <c r="B286" s="2" t="s">
        <v>2956</v>
      </c>
      <c r="C286" s="3" t="s">
        <v>2642</v>
      </c>
      <c r="D286" s="3" t="s">
        <v>28</v>
      </c>
      <c r="E286" s="3" t="s">
        <v>1036</v>
      </c>
      <c r="F286" s="4" t="s">
        <v>2510</v>
      </c>
      <c r="G286" s="3" t="s">
        <v>1040</v>
      </c>
      <c r="H286" s="41" t="s">
        <v>5044</v>
      </c>
      <c r="I286" s="113">
        <v>459</v>
      </c>
      <c r="J286" s="113">
        <v>418</v>
      </c>
      <c r="K286" s="113">
        <v>99</v>
      </c>
      <c r="L286" s="113">
        <v>9</v>
      </c>
      <c r="M286" s="113">
        <v>37</v>
      </c>
      <c r="N286" s="113">
        <v>62</v>
      </c>
      <c r="O286" s="113">
        <v>31</v>
      </c>
      <c r="P286" s="113">
        <v>96</v>
      </c>
      <c r="Q286" s="113">
        <v>3</v>
      </c>
      <c r="R286" s="6">
        <v>0.23684210526315788</v>
      </c>
      <c r="S286" s="14">
        <v>38.501560874089492</v>
      </c>
      <c r="T286" s="14">
        <v>23.4375</v>
      </c>
      <c r="U286" s="14">
        <v>62</v>
      </c>
      <c r="V286" s="14">
        <v>7.9575596816976129</v>
      </c>
      <c r="W286" s="84">
        <v>-17.918344784016867</v>
      </c>
      <c r="X286" s="14">
        <v>113.97827577177024</v>
      </c>
      <c r="Y286" s="14">
        <v>0</v>
      </c>
      <c r="Z286" s="14">
        <v>0</v>
      </c>
      <c r="AA286" s="14">
        <v>0</v>
      </c>
      <c r="AB286" s="14">
        <v>0</v>
      </c>
      <c r="AC286" s="14">
        <v>113.97827577177024</v>
      </c>
      <c r="AD286" s="14">
        <v>0</v>
      </c>
      <c r="AE286" s="14">
        <v>0</v>
      </c>
      <c r="AF286" s="14">
        <v>113.97827577177024</v>
      </c>
      <c r="AG286" s="14">
        <v>113.97827577177024</v>
      </c>
      <c r="AH286" s="14">
        <v>113.97827577177024</v>
      </c>
      <c r="AI286" s="14">
        <v>113.97827577177024</v>
      </c>
      <c r="AJ286" s="113" t="s">
        <v>7128</v>
      </c>
      <c r="AK286" s="113" t="s">
        <v>7128</v>
      </c>
      <c r="AL286" s="113" t="s">
        <v>7128</v>
      </c>
      <c r="AM286" s="113" t="s">
        <v>7128</v>
      </c>
      <c r="AN286" s="113">
        <v>33</v>
      </c>
      <c r="AO286" s="113" t="s">
        <v>7128</v>
      </c>
      <c r="AP286" s="113" t="s">
        <v>7128</v>
      </c>
      <c r="AQ286" s="113">
        <v>31</v>
      </c>
      <c r="AR286" s="113">
        <v>36</v>
      </c>
      <c r="AS286" s="113">
        <v>65</v>
      </c>
      <c r="AT286" s="113">
        <v>50</v>
      </c>
      <c r="AU286" s="149" t="s">
        <v>7128</v>
      </c>
      <c r="AV286" s="14">
        <v>144.9549001855919</v>
      </c>
      <c r="AW286" s="14">
        <v>-30.976624413821654</v>
      </c>
      <c r="AX286" s="17">
        <v>265</v>
      </c>
      <c r="AY286" s="15">
        <v>0</v>
      </c>
      <c r="AZ286" s="15">
        <v>1.4102366887435949</v>
      </c>
      <c r="BA286" s="15">
        <v>-1.4102366887435949</v>
      </c>
      <c r="BB286" s="63">
        <v>0.80164645901360498</v>
      </c>
      <c r="BC286" s="26"/>
      <c r="BD286" s="15">
        <v>0</v>
      </c>
      <c r="BE286" s="26">
        <v>0</v>
      </c>
      <c r="BF286" s="26" t="s">
        <v>7414</v>
      </c>
      <c r="BG286" s="84"/>
    </row>
    <row r="287" spans="1:59" x14ac:dyDescent="0.25">
      <c r="A287" s="79" t="s">
        <v>1331</v>
      </c>
      <c r="B287" s="2" t="s">
        <v>3013</v>
      </c>
      <c r="C287" s="3" t="s">
        <v>2768</v>
      </c>
      <c r="D287" s="3" t="s">
        <v>425</v>
      </c>
      <c r="E287" s="3" t="s">
        <v>1028</v>
      </c>
      <c r="F287" s="4" t="s">
        <v>3755</v>
      </c>
      <c r="G287" s="3" t="s">
        <v>1035</v>
      </c>
      <c r="H287" s="41" t="s">
        <v>4136</v>
      </c>
      <c r="I287" s="113">
        <v>163</v>
      </c>
      <c r="J287" s="113">
        <v>143</v>
      </c>
      <c r="K287" s="113">
        <v>30</v>
      </c>
      <c r="L287" s="113">
        <v>6</v>
      </c>
      <c r="M287" s="113">
        <v>17</v>
      </c>
      <c r="N287" s="113">
        <v>14</v>
      </c>
      <c r="O287" s="113">
        <v>12</v>
      </c>
      <c r="P287" s="113">
        <v>29</v>
      </c>
      <c r="Q287" s="113">
        <v>0</v>
      </c>
      <c r="R287" s="6">
        <v>0.20979020979020979</v>
      </c>
      <c r="S287" s="14">
        <v>17.689906347554633</v>
      </c>
      <c r="T287" s="14">
        <v>15.625</v>
      </c>
      <c r="U287" s="14">
        <v>14</v>
      </c>
      <c r="V287" s="14">
        <v>0</v>
      </c>
      <c r="W287" s="84">
        <v>-11.374095989480976</v>
      </c>
      <c r="X287" s="14">
        <v>35.940810358073655</v>
      </c>
      <c r="Y287" s="14">
        <v>35.940810358073655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35.940810358073655</v>
      </c>
      <c r="AI287" s="14">
        <v>35.940810358073655</v>
      </c>
      <c r="AJ287" s="113">
        <v>54</v>
      </c>
      <c r="AK287" s="113" t="s">
        <v>7128</v>
      </c>
      <c r="AL287" s="113" t="s">
        <v>7128</v>
      </c>
      <c r="AM287" s="113" t="s">
        <v>7128</v>
      </c>
      <c r="AN287" s="113" t="s">
        <v>7128</v>
      </c>
      <c r="AO287" s="113" t="s">
        <v>7128</v>
      </c>
      <c r="AP287" s="113" t="s">
        <v>7128</v>
      </c>
      <c r="AQ287" s="113" t="s">
        <v>7128</v>
      </c>
      <c r="AR287" s="113" t="s">
        <v>7128</v>
      </c>
      <c r="AS287" s="113">
        <v>197</v>
      </c>
      <c r="AT287" s="113">
        <v>182</v>
      </c>
      <c r="AU287" s="149" t="s">
        <v>7128</v>
      </c>
      <c r="AV287" s="14">
        <v>84.000840393280313</v>
      </c>
      <c r="AW287" s="14">
        <v>-48.060030035206658</v>
      </c>
      <c r="AX287" s="17">
        <v>294</v>
      </c>
      <c r="AY287" s="15">
        <v>0</v>
      </c>
      <c r="AZ287" s="15">
        <v>1.4102366887435949</v>
      </c>
      <c r="BA287" s="15">
        <v>-1.4102366887435949</v>
      </c>
      <c r="BB287" s="63">
        <v>0.80164645901360498</v>
      </c>
      <c r="BC287" s="26"/>
      <c r="BD287" s="15">
        <v>0</v>
      </c>
      <c r="BE287" s="26">
        <v>0</v>
      </c>
      <c r="BF287" s="26" t="s">
        <v>7415</v>
      </c>
      <c r="BG287" s="84"/>
    </row>
    <row r="288" spans="1:59" ht="15" customHeight="1" x14ac:dyDescent="0.25">
      <c r="A288" s="79" t="s">
        <v>3596</v>
      </c>
      <c r="B288" s="2" t="s">
        <v>3597</v>
      </c>
      <c r="C288" s="3" t="s">
        <v>2813</v>
      </c>
      <c r="D288" s="3" t="s">
        <v>3731</v>
      </c>
      <c r="E288" s="3" t="s">
        <v>1090</v>
      </c>
      <c r="F288" s="4" t="s">
        <v>3755</v>
      </c>
      <c r="G288" s="3" t="s">
        <v>1035</v>
      </c>
      <c r="H288" s="41" t="s">
        <v>4815</v>
      </c>
      <c r="I288" s="113">
        <v>118</v>
      </c>
      <c r="J288" s="113">
        <v>100</v>
      </c>
      <c r="K288" s="113">
        <v>26</v>
      </c>
      <c r="L288" s="113">
        <v>3</v>
      </c>
      <c r="M288" s="113">
        <v>11</v>
      </c>
      <c r="N288" s="113">
        <v>13</v>
      </c>
      <c r="O288" s="113">
        <v>14</v>
      </c>
      <c r="P288" s="113">
        <v>17</v>
      </c>
      <c r="Q288" s="113">
        <v>1</v>
      </c>
      <c r="R288" s="6">
        <v>0.26</v>
      </c>
      <c r="S288" s="14">
        <v>11.446409989594173</v>
      </c>
      <c r="T288" s="14">
        <v>7.8125</v>
      </c>
      <c r="U288" s="14">
        <v>13</v>
      </c>
      <c r="V288" s="14">
        <v>2.6525198938992043</v>
      </c>
      <c r="W288" s="84">
        <v>0.9279936479576909</v>
      </c>
      <c r="X288" s="14">
        <v>35.839423531451068</v>
      </c>
      <c r="Y288" s="14">
        <v>35.839423531451068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35.839423531451068</v>
      </c>
      <c r="AI288" s="14">
        <v>35.839423531451068</v>
      </c>
      <c r="AJ288" s="113">
        <v>55</v>
      </c>
      <c r="AK288" s="113" t="s">
        <v>7128</v>
      </c>
      <c r="AL288" s="113" t="s">
        <v>7128</v>
      </c>
      <c r="AM288" s="113" t="s">
        <v>7128</v>
      </c>
      <c r="AN288" s="113" t="s">
        <v>7128</v>
      </c>
      <c r="AO288" s="113" t="s">
        <v>7128</v>
      </c>
      <c r="AP288" s="113" t="s">
        <v>7128</v>
      </c>
      <c r="AQ288" s="113" t="s">
        <v>7128</v>
      </c>
      <c r="AR288" s="113" t="s">
        <v>7128</v>
      </c>
      <c r="AS288" s="113">
        <v>198</v>
      </c>
      <c r="AT288" s="113">
        <v>183</v>
      </c>
      <c r="AU288" s="149" t="s">
        <v>7128</v>
      </c>
      <c r="AV288" s="14">
        <v>84.000840393280313</v>
      </c>
      <c r="AW288" s="14">
        <v>-48.161416861829245</v>
      </c>
      <c r="AX288" s="17">
        <v>295</v>
      </c>
      <c r="AY288" s="15">
        <v>0</v>
      </c>
      <c r="AZ288" s="15">
        <v>1.4102366887435949</v>
      </c>
      <c r="BA288" s="15">
        <v>-1.4102366887435949</v>
      </c>
      <c r="BB288" s="63">
        <v>0.80164645901360498</v>
      </c>
      <c r="BC288" s="26"/>
      <c r="BD288" s="15">
        <v>0</v>
      </c>
      <c r="BE288" s="26">
        <v>0</v>
      </c>
      <c r="BF288" s="26" t="s">
        <v>7416</v>
      </c>
      <c r="BG288" s="84"/>
    </row>
    <row r="289" spans="1:59" ht="15" customHeight="1" x14ac:dyDescent="0.25">
      <c r="A289" s="79" t="s">
        <v>1383</v>
      </c>
      <c r="B289" s="2" t="s">
        <v>2773</v>
      </c>
      <c r="C289" s="3" t="s">
        <v>2675</v>
      </c>
      <c r="D289" s="3" t="s">
        <v>557</v>
      </c>
      <c r="E289" s="3" t="s">
        <v>1030</v>
      </c>
      <c r="F289" s="4" t="s">
        <v>3755</v>
      </c>
      <c r="G289" s="3" t="s">
        <v>656</v>
      </c>
      <c r="H289" s="41" t="s">
        <v>4467</v>
      </c>
      <c r="I289" s="113">
        <v>503</v>
      </c>
      <c r="J289" s="113">
        <v>426</v>
      </c>
      <c r="K289" s="113">
        <v>112</v>
      </c>
      <c r="L289" s="113">
        <v>10</v>
      </c>
      <c r="M289" s="113">
        <v>44</v>
      </c>
      <c r="N289" s="113">
        <v>52</v>
      </c>
      <c r="O289" s="113">
        <v>58</v>
      </c>
      <c r="P289" s="113">
        <v>116</v>
      </c>
      <c r="Q289" s="113">
        <v>0</v>
      </c>
      <c r="R289" s="6">
        <v>0.26291079812206575</v>
      </c>
      <c r="S289" s="14">
        <v>45.785639958376692</v>
      </c>
      <c r="T289" s="14">
        <v>26.041666666666668</v>
      </c>
      <c r="U289" s="14">
        <v>52</v>
      </c>
      <c r="V289" s="14">
        <v>0</v>
      </c>
      <c r="W289" s="84">
        <v>-0.7588306750596876</v>
      </c>
      <c r="X289" s="14">
        <v>123.06847594998368</v>
      </c>
      <c r="Y289" s="14">
        <v>0</v>
      </c>
      <c r="Z289" s="14">
        <v>0</v>
      </c>
      <c r="AA289" s="14">
        <v>0</v>
      </c>
      <c r="AB289" s="14">
        <v>123.06847594998368</v>
      </c>
      <c r="AC289" s="14">
        <v>0</v>
      </c>
      <c r="AD289" s="14">
        <v>0</v>
      </c>
      <c r="AE289" s="14">
        <v>123.06847594998368</v>
      </c>
      <c r="AF289" s="14">
        <v>0</v>
      </c>
      <c r="AG289" s="14">
        <v>123.06847594998368</v>
      </c>
      <c r="AH289" s="14">
        <v>123.06847594998368</v>
      </c>
      <c r="AI289" s="14">
        <v>123.06847594998368</v>
      </c>
      <c r="AJ289" s="113" t="s">
        <v>7128</v>
      </c>
      <c r="AK289" s="113" t="s">
        <v>7128</v>
      </c>
      <c r="AL289" s="113" t="s">
        <v>7128</v>
      </c>
      <c r="AM289" s="113">
        <v>32</v>
      </c>
      <c r="AN289" s="113" t="s">
        <v>7128</v>
      </c>
      <c r="AO289" s="113" t="s">
        <v>7128</v>
      </c>
      <c r="AP289" s="113">
        <v>35</v>
      </c>
      <c r="AQ289" s="113" t="s">
        <v>7128</v>
      </c>
      <c r="AR289" s="113">
        <v>33</v>
      </c>
      <c r="AS289" s="113">
        <v>56</v>
      </c>
      <c r="AT289" s="113">
        <v>41</v>
      </c>
      <c r="AU289" s="149" t="s">
        <v>7128</v>
      </c>
      <c r="AV289" s="14">
        <v>149.30537599349879</v>
      </c>
      <c r="AW289" s="14">
        <v>-26.236900043515107</v>
      </c>
      <c r="AX289" s="17">
        <v>260</v>
      </c>
      <c r="AY289" s="15">
        <v>0</v>
      </c>
      <c r="AZ289" s="15">
        <v>1.4102366887435949</v>
      </c>
      <c r="BA289" s="15">
        <v>-1.4102366887435949</v>
      </c>
      <c r="BB289" s="63">
        <v>0.80164645901360498</v>
      </c>
      <c r="BC289" s="26"/>
      <c r="BD289" s="15">
        <v>0</v>
      </c>
      <c r="BE289" s="26">
        <v>0</v>
      </c>
      <c r="BF289" s="26" t="s">
        <v>7417</v>
      </c>
      <c r="BG289" s="84"/>
    </row>
    <row r="290" spans="1:59" ht="15" customHeight="1" x14ac:dyDescent="0.25">
      <c r="A290" s="79" t="s">
        <v>2456</v>
      </c>
      <c r="B290" s="2" t="s">
        <v>2828</v>
      </c>
      <c r="C290" s="3" t="s">
        <v>2829</v>
      </c>
      <c r="D290" s="3" t="s">
        <v>951</v>
      </c>
      <c r="E290" s="3" t="s">
        <v>1122</v>
      </c>
      <c r="F290" s="4" t="s">
        <v>2510</v>
      </c>
      <c r="G290" s="3" t="s">
        <v>1015</v>
      </c>
      <c r="H290" s="41" t="s">
        <v>3928</v>
      </c>
      <c r="I290" s="113">
        <v>264</v>
      </c>
      <c r="J290" s="113">
        <v>241</v>
      </c>
      <c r="K290" s="113">
        <v>61</v>
      </c>
      <c r="L290" s="113">
        <v>11</v>
      </c>
      <c r="M290" s="113">
        <v>33</v>
      </c>
      <c r="N290" s="113">
        <v>41</v>
      </c>
      <c r="O290" s="113">
        <v>20</v>
      </c>
      <c r="P290" s="113">
        <v>77</v>
      </c>
      <c r="Q290" s="113">
        <v>0</v>
      </c>
      <c r="R290" s="50">
        <v>0.25311203319502074</v>
      </c>
      <c r="S290" s="51">
        <v>34.339229968782519</v>
      </c>
      <c r="T290" s="51">
        <v>28.645833333333332</v>
      </c>
      <c r="U290" s="51">
        <v>41</v>
      </c>
      <c r="V290" s="51">
        <v>0</v>
      </c>
      <c r="W290" s="84">
        <v>-3.3796701338258588</v>
      </c>
      <c r="X290" s="52">
        <v>100.60539316828999</v>
      </c>
      <c r="Y290" s="52">
        <v>0</v>
      </c>
      <c r="Z290" s="52">
        <v>100.60539316828999</v>
      </c>
      <c r="AA290" s="52">
        <v>0</v>
      </c>
      <c r="AB290" s="52">
        <v>0</v>
      </c>
      <c r="AC290" s="52">
        <v>0</v>
      </c>
      <c r="AD290" s="52">
        <v>0</v>
      </c>
      <c r="AE290" s="52">
        <v>100.60539316828999</v>
      </c>
      <c r="AF290" s="52">
        <v>0</v>
      </c>
      <c r="AG290" s="52">
        <v>100.60539316828999</v>
      </c>
      <c r="AH290" s="52">
        <v>100.60539316828999</v>
      </c>
      <c r="AI290" s="52">
        <v>100.60539316828999</v>
      </c>
      <c r="AJ290" s="144" t="s">
        <v>7128</v>
      </c>
      <c r="AK290" s="113">
        <v>35</v>
      </c>
      <c r="AL290" s="113" t="s">
        <v>7128</v>
      </c>
      <c r="AM290" s="113" t="s">
        <v>7128</v>
      </c>
      <c r="AN290" s="113" t="s">
        <v>7128</v>
      </c>
      <c r="AO290" s="113" t="s">
        <v>7128</v>
      </c>
      <c r="AP290" s="113">
        <v>40</v>
      </c>
      <c r="AQ290" s="113" t="s">
        <v>7128</v>
      </c>
      <c r="AR290" s="113">
        <v>48</v>
      </c>
      <c r="AS290" s="113">
        <v>78</v>
      </c>
      <c r="AT290" s="113">
        <v>63</v>
      </c>
      <c r="AU290" s="149" t="s">
        <v>7128</v>
      </c>
      <c r="AV290" s="52">
        <v>157.52538612333203</v>
      </c>
      <c r="AW290" s="14">
        <v>-56.919992955042034</v>
      </c>
      <c r="AX290" s="17">
        <v>306</v>
      </c>
      <c r="AY290" s="51">
        <v>0</v>
      </c>
      <c r="AZ290" s="51">
        <v>1.4102366887435949</v>
      </c>
      <c r="BA290" s="51">
        <v>-1.4102366887435949</v>
      </c>
      <c r="BB290" s="64">
        <v>0.80164645901360498</v>
      </c>
      <c r="BC290" s="51"/>
      <c r="BD290" s="51">
        <v>0</v>
      </c>
      <c r="BE290" s="51">
        <v>0</v>
      </c>
      <c r="BF290" s="26" t="s">
        <v>7418</v>
      </c>
      <c r="BG290" s="84"/>
    </row>
    <row r="291" spans="1:59" ht="15" customHeight="1" x14ac:dyDescent="0.25">
      <c r="A291" s="79" t="s">
        <v>6353</v>
      </c>
      <c r="B291" s="2" t="s">
        <v>6354</v>
      </c>
      <c r="C291" s="3" t="s">
        <v>3356</v>
      </c>
      <c r="D291" s="3" t="s">
        <v>5956</v>
      </c>
      <c r="E291" s="3" t="s">
        <v>1008</v>
      </c>
      <c r="F291" s="4" t="s">
        <v>2510</v>
      </c>
      <c r="G291" s="3" t="s">
        <v>1040</v>
      </c>
      <c r="H291" s="41" t="s">
        <v>5957</v>
      </c>
      <c r="I291" s="113">
        <v>309</v>
      </c>
      <c r="J291" s="113">
        <v>282</v>
      </c>
      <c r="K291" s="113">
        <v>67</v>
      </c>
      <c r="L291" s="113">
        <v>15</v>
      </c>
      <c r="M291" s="113">
        <v>36</v>
      </c>
      <c r="N291" s="113">
        <v>42</v>
      </c>
      <c r="O291" s="113">
        <v>18</v>
      </c>
      <c r="P291" s="113">
        <v>92</v>
      </c>
      <c r="Q291" s="113">
        <v>2</v>
      </c>
      <c r="R291" s="6">
        <v>0.23758865248226951</v>
      </c>
      <c r="S291" s="14">
        <v>37.460978147762745</v>
      </c>
      <c r="T291" s="14">
        <v>39.0625</v>
      </c>
      <c r="U291" s="14">
        <v>42</v>
      </c>
      <c r="V291" s="14">
        <v>5.3050397877984086</v>
      </c>
      <c r="W291" s="84">
        <v>-11.32692338664223</v>
      </c>
      <c r="X291" s="14">
        <v>112.50159454891892</v>
      </c>
      <c r="Y291" s="14">
        <v>0</v>
      </c>
      <c r="Z291" s="14">
        <v>0</v>
      </c>
      <c r="AA291" s="14">
        <v>0</v>
      </c>
      <c r="AB291" s="14">
        <v>0</v>
      </c>
      <c r="AC291" s="14">
        <v>112.50159454891892</v>
      </c>
      <c r="AD291" s="14">
        <v>0</v>
      </c>
      <c r="AE291" s="14">
        <v>0</v>
      </c>
      <c r="AF291" s="14">
        <v>112.50159454891892</v>
      </c>
      <c r="AG291" s="14">
        <v>112.50159454891892</v>
      </c>
      <c r="AH291" s="14">
        <v>112.50159454891892</v>
      </c>
      <c r="AI291" s="14">
        <v>112.50159454891892</v>
      </c>
      <c r="AJ291" s="113" t="s">
        <v>7128</v>
      </c>
      <c r="AK291" s="113" t="s">
        <v>7128</v>
      </c>
      <c r="AL291" s="113" t="s">
        <v>7128</v>
      </c>
      <c r="AM291" s="113" t="s">
        <v>7128</v>
      </c>
      <c r="AN291" s="113">
        <v>34</v>
      </c>
      <c r="AO291" s="113" t="s">
        <v>7128</v>
      </c>
      <c r="AP291" s="113" t="s">
        <v>7128</v>
      </c>
      <c r="AQ291" s="113">
        <v>33</v>
      </c>
      <c r="AR291" s="113">
        <v>38</v>
      </c>
      <c r="AS291" s="113">
        <v>67</v>
      </c>
      <c r="AT291" s="113">
        <v>52</v>
      </c>
      <c r="AU291" s="149" t="s">
        <v>7128</v>
      </c>
      <c r="AV291" s="14">
        <v>144.9549001855919</v>
      </c>
      <c r="AW291" s="14">
        <v>-32.45330563667298</v>
      </c>
      <c r="AX291" s="17">
        <v>269</v>
      </c>
      <c r="AY291" s="15">
        <v>0</v>
      </c>
      <c r="AZ291" s="15">
        <v>1.4102366887435949</v>
      </c>
      <c r="BA291" s="15">
        <v>-1.4102366887435949</v>
      </c>
      <c r="BB291" s="63">
        <v>0.80164645901360498</v>
      </c>
      <c r="BC291" s="26"/>
      <c r="BD291" s="15">
        <v>0</v>
      </c>
      <c r="BE291" s="26">
        <v>0</v>
      </c>
      <c r="BF291" s="26" t="s">
        <v>7419</v>
      </c>
      <c r="BG291" s="84"/>
    </row>
    <row r="292" spans="1:59" ht="15" customHeight="1" x14ac:dyDescent="0.25">
      <c r="A292" s="110" t="s">
        <v>5614</v>
      </c>
      <c r="B292" s="2" t="s">
        <v>5615</v>
      </c>
      <c r="C292" s="3" t="s">
        <v>5616</v>
      </c>
      <c r="D292" s="3" t="s">
        <v>5811</v>
      </c>
      <c r="E292" s="3" t="s">
        <v>1060</v>
      </c>
      <c r="F292" s="4" t="s">
        <v>3755</v>
      </c>
      <c r="G292" s="3" t="s">
        <v>1040</v>
      </c>
      <c r="H292" s="41" t="s">
        <v>5812</v>
      </c>
      <c r="I292" s="113">
        <v>551</v>
      </c>
      <c r="J292" s="113">
        <v>488</v>
      </c>
      <c r="K292" s="113">
        <v>113</v>
      </c>
      <c r="L292" s="113">
        <v>6</v>
      </c>
      <c r="M292" s="113">
        <v>59</v>
      </c>
      <c r="N292" s="113">
        <v>51</v>
      </c>
      <c r="O292" s="113">
        <v>59</v>
      </c>
      <c r="P292" s="113">
        <v>120</v>
      </c>
      <c r="Q292" s="113">
        <v>3</v>
      </c>
      <c r="R292" s="106">
        <v>0.23155737704918034</v>
      </c>
      <c r="S292" s="107">
        <v>61.394380853277838</v>
      </c>
      <c r="T292" s="107">
        <v>15.625</v>
      </c>
      <c r="U292" s="107">
        <v>51</v>
      </c>
      <c r="V292" s="107">
        <v>7.9575596816976129</v>
      </c>
      <c r="W292" s="84">
        <v>-25.07623739150872</v>
      </c>
      <c r="X292" s="14">
        <v>110.9007031434667</v>
      </c>
      <c r="Y292" s="14">
        <v>0</v>
      </c>
      <c r="Z292" s="14">
        <v>0</v>
      </c>
      <c r="AA292" s="14">
        <v>0</v>
      </c>
      <c r="AB292" s="14">
        <v>0</v>
      </c>
      <c r="AC292" s="14">
        <v>110.9007031434667</v>
      </c>
      <c r="AD292" s="14">
        <v>0</v>
      </c>
      <c r="AE292" s="14">
        <v>0</v>
      </c>
      <c r="AF292" s="14">
        <v>110.9007031434667</v>
      </c>
      <c r="AG292" s="14">
        <v>110.9007031434667</v>
      </c>
      <c r="AH292" s="14">
        <v>110.9007031434667</v>
      </c>
      <c r="AI292" s="14">
        <v>110.9007031434667</v>
      </c>
      <c r="AJ292" s="113" t="s">
        <v>7128</v>
      </c>
      <c r="AK292" s="113" t="s">
        <v>7128</v>
      </c>
      <c r="AL292" s="113" t="s">
        <v>7128</v>
      </c>
      <c r="AM292" s="113" t="s">
        <v>7128</v>
      </c>
      <c r="AN292" s="113">
        <v>35</v>
      </c>
      <c r="AO292" s="113" t="s">
        <v>7128</v>
      </c>
      <c r="AP292" s="113" t="s">
        <v>7128</v>
      </c>
      <c r="AQ292" s="113">
        <v>34</v>
      </c>
      <c r="AR292" s="113">
        <v>39</v>
      </c>
      <c r="AS292" s="113">
        <v>68</v>
      </c>
      <c r="AT292" s="113">
        <v>53</v>
      </c>
      <c r="AU292" s="149" t="s">
        <v>7128</v>
      </c>
      <c r="AV292" s="107">
        <v>144.9549001855919</v>
      </c>
      <c r="AW292" s="14">
        <v>-34.054197042125196</v>
      </c>
      <c r="AX292" s="17">
        <v>272</v>
      </c>
      <c r="AY292" s="107">
        <v>0</v>
      </c>
      <c r="AZ292" s="107">
        <v>1.4102366887435949</v>
      </c>
      <c r="BA292" s="107">
        <v>-1.4102366887435949</v>
      </c>
      <c r="BB292" s="109">
        <v>0.80164645901360498</v>
      </c>
      <c r="BC292" s="107"/>
      <c r="BD292" s="107">
        <v>0</v>
      </c>
      <c r="BE292" s="107">
        <v>0</v>
      </c>
      <c r="BF292" s="107" t="s">
        <v>7420</v>
      </c>
      <c r="BG292" s="84"/>
    </row>
    <row r="293" spans="1:59" x14ac:dyDescent="0.25">
      <c r="A293" s="79" t="s">
        <v>1164</v>
      </c>
      <c r="B293" s="2" t="s">
        <v>3097</v>
      </c>
      <c r="C293" s="3" t="s">
        <v>2864</v>
      </c>
      <c r="D293" s="3" t="s">
        <v>17</v>
      </c>
      <c r="E293" s="3" t="s">
        <v>1115</v>
      </c>
      <c r="F293" s="4" t="s">
        <v>2510</v>
      </c>
      <c r="G293" s="3" t="s">
        <v>1035</v>
      </c>
      <c r="H293" s="41" t="s">
        <v>4336</v>
      </c>
      <c r="I293" s="113">
        <v>177</v>
      </c>
      <c r="J293" s="113">
        <v>163</v>
      </c>
      <c r="K293" s="113">
        <v>37</v>
      </c>
      <c r="L293" s="113">
        <v>3</v>
      </c>
      <c r="M293" s="113">
        <v>18</v>
      </c>
      <c r="N293" s="113">
        <v>14</v>
      </c>
      <c r="O293" s="113">
        <v>12</v>
      </c>
      <c r="P293" s="113">
        <v>41</v>
      </c>
      <c r="Q293" s="113">
        <v>0</v>
      </c>
      <c r="R293" s="46">
        <v>0.22699386503067484</v>
      </c>
      <c r="S293" s="47">
        <v>18.730489073881373</v>
      </c>
      <c r="T293" s="47">
        <v>7.8125</v>
      </c>
      <c r="U293" s="47">
        <v>14</v>
      </c>
      <c r="V293" s="47">
        <v>0</v>
      </c>
      <c r="W293" s="84">
        <v>-8.6201245493281817</v>
      </c>
      <c r="X293" s="48">
        <v>31.922864524553191</v>
      </c>
      <c r="Y293" s="48">
        <v>31.922864524553191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31.922864524553191</v>
      </c>
      <c r="AI293" s="48">
        <v>31.922864524553191</v>
      </c>
      <c r="AJ293" s="146">
        <v>56</v>
      </c>
      <c r="AK293" s="113" t="s">
        <v>7128</v>
      </c>
      <c r="AL293" s="113" t="s">
        <v>7128</v>
      </c>
      <c r="AM293" s="113" t="s">
        <v>7128</v>
      </c>
      <c r="AN293" s="113" t="s">
        <v>7128</v>
      </c>
      <c r="AO293" s="113" t="s">
        <v>7128</v>
      </c>
      <c r="AP293" s="113" t="s">
        <v>7128</v>
      </c>
      <c r="AQ293" s="113" t="s">
        <v>7128</v>
      </c>
      <c r="AR293" s="113" t="s">
        <v>7128</v>
      </c>
      <c r="AS293" s="113">
        <v>206</v>
      </c>
      <c r="AT293" s="113">
        <v>191</v>
      </c>
      <c r="AU293" s="149" t="s">
        <v>7128</v>
      </c>
      <c r="AV293" s="48">
        <v>84.000840393280313</v>
      </c>
      <c r="AW293" s="14">
        <v>-52.077975868727123</v>
      </c>
      <c r="AX293" s="17">
        <v>298</v>
      </c>
      <c r="AY293" s="47">
        <v>0</v>
      </c>
      <c r="AZ293" s="47">
        <v>1.4102366887435949</v>
      </c>
      <c r="BA293" s="47">
        <v>-1.4102366887435949</v>
      </c>
      <c r="BB293" s="62">
        <v>0.80164645901360498</v>
      </c>
      <c r="BC293" s="47"/>
      <c r="BD293" s="47">
        <v>0</v>
      </c>
      <c r="BE293" s="47">
        <v>0</v>
      </c>
      <c r="BF293" s="26" t="s">
        <v>7421</v>
      </c>
      <c r="BG293" s="84"/>
    </row>
    <row r="294" spans="1:59" ht="15" customHeight="1" x14ac:dyDescent="0.25">
      <c r="A294" s="79" t="s">
        <v>6731</v>
      </c>
      <c r="B294" s="2" t="s">
        <v>3225</v>
      </c>
      <c r="C294" s="3" t="s">
        <v>3497</v>
      </c>
      <c r="D294" s="3" t="s">
        <v>5778</v>
      </c>
      <c r="E294" s="3" t="s">
        <v>1030</v>
      </c>
      <c r="F294" s="4" t="s">
        <v>3755</v>
      </c>
      <c r="G294" s="3" t="s">
        <v>1035</v>
      </c>
      <c r="H294" s="41" t="s">
        <v>5779</v>
      </c>
      <c r="I294" s="113">
        <v>200</v>
      </c>
      <c r="J294" s="113">
        <v>188</v>
      </c>
      <c r="K294" s="113">
        <v>42</v>
      </c>
      <c r="L294" s="113">
        <v>1</v>
      </c>
      <c r="M294" s="113">
        <v>18</v>
      </c>
      <c r="N294" s="113">
        <v>19</v>
      </c>
      <c r="O294" s="113">
        <v>11</v>
      </c>
      <c r="P294" s="113">
        <v>38</v>
      </c>
      <c r="Q294" s="113">
        <v>1</v>
      </c>
      <c r="R294" s="6">
        <v>0.22340425531914893</v>
      </c>
      <c r="S294" s="14">
        <v>18.730489073881373</v>
      </c>
      <c r="T294" s="14">
        <v>2.6041666666666665</v>
      </c>
      <c r="U294" s="14">
        <v>19</v>
      </c>
      <c r="V294" s="14">
        <v>2.6525198938992043</v>
      </c>
      <c r="W294" s="84">
        <v>-11.323373336598792</v>
      </c>
      <c r="X294" s="103">
        <v>31.663802297848456</v>
      </c>
      <c r="Y294" s="103">
        <v>31.663802297848456</v>
      </c>
      <c r="Z294" s="103">
        <v>0</v>
      </c>
      <c r="AA294" s="103">
        <v>0</v>
      </c>
      <c r="AB294" s="103">
        <v>0</v>
      </c>
      <c r="AC294" s="103">
        <v>0</v>
      </c>
      <c r="AD294" s="103">
        <v>0</v>
      </c>
      <c r="AE294" s="103">
        <v>0</v>
      </c>
      <c r="AF294" s="103">
        <v>0</v>
      </c>
      <c r="AG294" s="103">
        <v>0</v>
      </c>
      <c r="AH294" s="103">
        <v>31.663802297848456</v>
      </c>
      <c r="AI294" s="103">
        <v>31.663802297848456</v>
      </c>
      <c r="AJ294" s="124">
        <v>57</v>
      </c>
      <c r="AK294" s="113" t="s">
        <v>7128</v>
      </c>
      <c r="AL294" s="113" t="s">
        <v>7128</v>
      </c>
      <c r="AM294" s="113" t="s">
        <v>7128</v>
      </c>
      <c r="AN294" s="113" t="s">
        <v>7128</v>
      </c>
      <c r="AO294" s="113" t="s">
        <v>7128</v>
      </c>
      <c r="AP294" s="113" t="s">
        <v>7128</v>
      </c>
      <c r="AQ294" s="113" t="s">
        <v>7128</v>
      </c>
      <c r="AR294" s="113" t="s">
        <v>7128</v>
      </c>
      <c r="AS294" s="113">
        <v>207</v>
      </c>
      <c r="AT294" s="113">
        <v>192</v>
      </c>
      <c r="AU294" s="149" t="s">
        <v>7128</v>
      </c>
      <c r="AV294" s="14">
        <v>84.000840393280313</v>
      </c>
      <c r="AW294" s="14">
        <v>-52.337038095431858</v>
      </c>
      <c r="AX294" s="17">
        <v>299</v>
      </c>
      <c r="AY294" s="15">
        <v>0</v>
      </c>
      <c r="AZ294" s="15">
        <v>1.4102366887435949</v>
      </c>
      <c r="BA294" s="15">
        <v>-1.4102366887435949</v>
      </c>
      <c r="BB294" s="63">
        <v>0.80164645901360498</v>
      </c>
      <c r="BC294" s="26"/>
      <c r="BD294" s="15">
        <v>0</v>
      </c>
      <c r="BE294" s="26">
        <v>0</v>
      </c>
      <c r="BF294" s="26" t="s">
        <v>7422</v>
      </c>
      <c r="BG294" s="84"/>
    </row>
    <row r="295" spans="1:59" x14ac:dyDescent="0.25">
      <c r="A295" s="121" t="s">
        <v>5642</v>
      </c>
      <c r="B295" s="2" t="s">
        <v>5643</v>
      </c>
      <c r="C295" s="3" t="s">
        <v>5644</v>
      </c>
      <c r="D295" s="3" t="s">
        <v>5699</v>
      </c>
      <c r="E295" s="3" t="s">
        <v>1060</v>
      </c>
      <c r="F295" s="4" t="s">
        <v>3755</v>
      </c>
      <c r="G295" s="3" t="s">
        <v>1040</v>
      </c>
      <c r="H295" s="41" t="s">
        <v>6690</v>
      </c>
      <c r="I295" s="113">
        <v>244</v>
      </c>
      <c r="J295" s="113">
        <v>217</v>
      </c>
      <c r="K295" s="113">
        <v>62</v>
      </c>
      <c r="L295" s="113">
        <v>6</v>
      </c>
      <c r="M295" s="113">
        <v>34</v>
      </c>
      <c r="N295" s="113">
        <v>28</v>
      </c>
      <c r="O295" s="113">
        <v>21</v>
      </c>
      <c r="P295" s="113">
        <v>36</v>
      </c>
      <c r="Q295" s="113">
        <v>8</v>
      </c>
      <c r="R295" s="6">
        <v>0.2857142857142857</v>
      </c>
      <c r="S295" s="14">
        <v>35.379812695109266</v>
      </c>
      <c r="T295" s="14">
        <v>15.625</v>
      </c>
      <c r="U295" s="14">
        <v>28</v>
      </c>
      <c r="V295" s="14">
        <v>21.220159151193634</v>
      </c>
      <c r="W295" s="84">
        <v>8.6528143595745703</v>
      </c>
      <c r="X295" s="14">
        <v>108.87778620587747</v>
      </c>
      <c r="Y295" s="14">
        <v>0</v>
      </c>
      <c r="Z295" s="14">
        <v>0</v>
      </c>
      <c r="AA295" s="14">
        <v>0</v>
      </c>
      <c r="AB295" s="14">
        <v>0</v>
      </c>
      <c r="AC295" s="14">
        <v>108.87778620587747</v>
      </c>
      <c r="AD295" s="14">
        <v>0</v>
      </c>
      <c r="AE295" s="14">
        <v>0</v>
      </c>
      <c r="AF295" s="14">
        <v>108.87778620587747</v>
      </c>
      <c r="AG295" s="14">
        <v>108.87778620587747</v>
      </c>
      <c r="AH295" s="14">
        <v>108.87778620587747</v>
      </c>
      <c r="AI295" s="14">
        <v>108.87778620587747</v>
      </c>
      <c r="AJ295" s="113" t="s">
        <v>7128</v>
      </c>
      <c r="AK295" s="113" t="s">
        <v>7128</v>
      </c>
      <c r="AL295" s="113" t="s">
        <v>7128</v>
      </c>
      <c r="AM295" s="113" t="s">
        <v>7128</v>
      </c>
      <c r="AN295" s="113">
        <v>36</v>
      </c>
      <c r="AO295" s="113" t="s">
        <v>7128</v>
      </c>
      <c r="AP295" s="113" t="s">
        <v>7128</v>
      </c>
      <c r="AQ295" s="113">
        <v>36</v>
      </c>
      <c r="AR295" s="113">
        <v>41</v>
      </c>
      <c r="AS295" s="113">
        <v>70</v>
      </c>
      <c r="AT295" s="113">
        <v>55</v>
      </c>
      <c r="AU295" s="149" t="s">
        <v>7128</v>
      </c>
      <c r="AV295" s="14">
        <v>144.9549001855919</v>
      </c>
      <c r="AW295" s="14">
        <v>-36.077113979714426</v>
      </c>
      <c r="AX295" s="17">
        <v>277</v>
      </c>
      <c r="AY295" s="15">
        <v>0</v>
      </c>
      <c r="AZ295" s="15">
        <v>1.4102366887435949</v>
      </c>
      <c r="BA295" s="15">
        <v>-1.4102366887435949</v>
      </c>
      <c r="BB295" s="63">
        <v>0.80164645901360498</v>
      </c>
      <c r="BC295" s="26"/>
      <c r="BD295" s="15">
        <v>0</v>
      </c>
      <c r="BE295" s="26">
        <v>0</v>
      </c>
      <c r="BF295" s="26" t="s">
        <v>7423</v>
      </c>
      <c r="BG295" s="84"/>
    </row>
    <row r="296" spans="1:59" x14ac:dyDescent="0.25">
      <c r="A296" s="110" t="s">
        <v>6334</v>
      </c>
      <c r="B296" s="2" t="s">
        <v>3026</v>
      </c>
      <c r="C296" s="3" t="s">
        <v>2567</v>
      </c>
      <c r="D296" s="3" t="s">
        <v>5734</v>
      </c>
      <c r="E296" s="3" t="s">
        <v>999</v>
      </c>
      <c r="F296" s="4" t="s">
        <v>2510</v>
      </c>
      <c r="G296" s="3" t="s">
        <v>1035</v>
      </c>
      <c r="H296" s="41" t="s">
        <v>5735</v>
      </c>
      <c r="I296" s="113">
        <v>252</v>
      </c>
      <c r="J296" s="113">
        <v>229</v>
      </c>
      <c r="K296" s="113">
        <v>50</v>
      </c>
      <c r="L296" s="113">
        <v>2</v>
      </c>
      <c r="M296" s="113">
        <v>19</v>
      </c>
      <c r="N296" s="113">
        <v>21</v>
      </c>
      <c r="O296" s="113">
        <v>16</v>
      </c>
      <c r="P296" s="113">
        <v>57</v>
      </c>
      <c r="Q296" s="113">
        <v>0</v>
      </c>
      <c r="R296" s="106">
        <v>0.2183406113537118</v>
      </c>
      <c r="S296" s="107">
        <v>19.771071800208116</v>
      </c>
      <c r="T296" s="107">
        <v>5.208333333333333</v>
      </c>
      <c r="U296" s="107">
        <v>21</v>
      </c>
      <c r="V296" s="107">
        <v>0</v>
      </c>
      <c r="W296" s="84">
        <v>-16.038562664329643</v>
      </c>
      <c r="X296" s="108">
        <v>29.940842469211805</v>
      </c>
      <c r="Y296" s="108">
        <v>29.940842469211805</v>
      </c>
      <c r="Z296" s="108">
        <v>0</v>
      </c>
      <c r="AA296" s="108">
        <v>0</v>
      </c>
      <c r="AB296" s="108">
        <v>0</v>
      </c>
      <c r="AC296" s="108">
        <v>0</v>
      </c>
      <c r="AD296" s="108">
        <v>0</v>
      </c>
      <c r="AE296" s="108">
        <v>0</v>
      </c>
      <c r="AF296" s="108">
        <v>0</v>
      </c>
      <c r="AG296" s="108">
        <v>0</v>
      </c>
      <c r="AH296" s="108">
        <v>29.940842469211805</v>
      </c>
      <c r="AI296" s="108">
        <v>29.940842469211805</v>
      </c>
      <c r="AJ296" s="126">
        <v>58</v>
      </c>
      <c r="AK296" s="113" t="s">
        <v>7128</v>
      </c>
      <c r="AL296" s="113" t="s">
        <v>7128</v>
      </c>
      <c r="AM296" s="113" t="s">
        <v>7128</v>
      </c>
      <c r="AN296" s="113" t="s">
        <v>7128</v>
      </c>
      <c r="AO296" s="113" t="s">
        <v>7128</v>
      </c>
      <c r="AP296" s="113" t="s">
        <v>7128</v>
      </c>
      <c r="AQ296" s="113" t="s">
        <v>7128</v>
      </c>
      <c r="AR296" s="113" t="s">
        <v>7128</v>
      </c>
      <c r="AS296" s="113">
        <v>212</v>
      </c>
      <c r="AT296" s="113">
        <v>197</v>
      </c>
      <c r="AU296" s="149" t="s">
        <v>7128</v>
      </c>
      <c r="AV296" s="107">
        <v>84.000840393280313</v>
      </c>
      <c r="AW296" s="14">
        <v>-54.059997924068512</v>
      </c>
      <c r="AX296" s="17">
        <v>302</v>
      </c>
      <c r="AY296" s="107">
        <v>0</v>
      </c>
      <c r="AZ296" s="107">
        <v>1.4102366887435949</v>
      </c>
      <c r="BA296" s="107">
        <v>-1.4102366887435949</v>
      </c>
      <c r="BB296" s="109">
        <v>0.80164645901360498</v>
      </c>
      <c r="BC296" s="107"/>
      <c r="BD296" s="107">
        <v>0</v>
      </c>
      <c r="BE296" s="107">
        <v>0</v>
      </c>
      <c r="BF296" s="107" t="s">
        <v>7424</v>
      </c>
      <c r="BG296" s="84"/>
    </row>
    <row r="297" spans="1:59" x14ac:dyDescent="0.25">
      <c r="A297" s="110" t="s">
        <v>2078</v>
      </c>
      <c r="B297" s="2" t="s">
        <v>2697</v>
      </c>
      <c r="C297" s="3" t="s">
        <v>2649</v>
      </c>
      <c r="D297" s="3" t="s">
        <v>590</v>
      </c>
      <c r="E297" s="3" t="s">
        <v>1003</v>
      </c>
      <c r="F297" s="4" t="s">
        <v>3755</v>
      </c>
      <c r="G297" s="3" t="s">
        <v>657</v>
      </c>
      <c r="H297" s="41" t="s">
        <v>4135</v>
      </c>
      <c r="I297" s="113">
        <v>353</v>
      </c>
      <c r="J297" s="113">
        <v>309</v>
      </c>
      <c r="K297" s="113">
        <v>73</v>
      </c>
      <c r="L297" s="113">
        <v>8</v>
      </c>
      <c r="M297" s="113">
        <v>43</v>
      </c>
      <c r="N297" s="113">
        <v>34</v>
      </c>
      <c r="O297" s="113">
        <v>32</v>
      </c>
      <c r="P297" s="113">
        <v>57</v>
      </c>
      <c r="Q297" s="113">
        <v>6</v>
      </c>
      <c r="R297" s="106">
        <v>0.23624595469255663</v>
      </c>
      <c r="S297" s="107">
        <v>44.745057232049952</v>
      </c>
      <c r="T297" s="107">
        <v>20.833333333333332</v>
      </c>
      <c r="U297" s="107">
        <v>34</v>
      </c>
      <c r="V297" s="107">
        <v>15.915119363395226</v>
      </c>
      <c r="W297" s="84">
        <v>-13.222318477877174</v>
      </c>
      <c r="X297" s="108">
        <v>102.27119145090134</v>
      </c>
      <c r="Y297" s="108">
        <v>0</v>
      </c>
      <c r="Z297" s="108">
        <v>0</v>
      </c>
      <c r="AA297" s="108">
        <v>102.27119145090134</v>
      </c>
      <c r="AB297" s="108">
        <v>0</v>
      </c>
      <c r="AC297" s="108">
        <v>0</v>
      </c>
      <c r="AD297" s="108">
        <v>0</v>
      </c>
      <c r="AE297" s="108">
        <v>0</v>
      </c>
      <c r="AF297" s="108">
        <v>102.27119145090134</v>
      </c>
      <c r="AG297" s="108">
        <v>102.27119145090134</v>
      </c>
      <c r="AH297" s="108">
        <v>102.27119145090134</v>
      </c>
      <c r="AI297" s="108">
        <v>102.27119145090134</v>
      </c>
      <c r="AJ297" s="126" t="s">
        <v>7128</v>
      </c>
      <c r="AK297" s="113" t="s">
        <v>7128</v>
      </c>
      <c r="AL297" s="113">
        <v>31</v>
      </c>
      <c r="AM297" s="113" t="s">
        <v>7128</v>
      </c>
      <c r="AN297" s="113" t="s">
        <v>7128</v>
      </c>
      <c r="AO297" s="113" t="s">
        <v>7128</v>
      </c>
      <c r="AP297" s="113" t="s">
        <v>7128</v>
      </c>
      <c r="AQ297" s="113">
        <v>38</v>
      </c>
      <c r="AR297" s="113">
        <v>47</v>
      </c>
      <c r="AS297" s="113">
        <v>77</v>
      </c>
      <c r="AT297" s="113">
        <v>62</v>
      </c>
      <c r="AU297" s="149" t="s">
        <v>7128</v>
      </c>
      <c r="AV297" s="107">
        <v>157.46821407201281</v>
      </c>
      <c r="AW297" s="14">
        <v>-55.197022621111472</v>
      </c>
      <c r="AX297" s="17">
        <v>303</v>
      </c>
      <c r="AY297" s="107">
        <v>0</v>
      </c>
      <c r="AZ297" s="107">
        <v>1.4102366887435949</v>
      </c>
      <c r="BA297" s="107">
        <v>-1.4102366887435949</v>
      </c>
      <c r="BB297" s="109">
        <v>0.80164645901360498</v>
      </c>
      <c r="BC297" s="107"/>
      <c r="BD297" s="107">
        <v>0</v>
      </c>
      <c r="BE297" s="107">
        <v>0</v>
      </c>
      <c r="BF297" s="107" t="s">
        <v>7425</v>
      </c>
      <c r="BG297" s="84"/>
    </row>
    <row r="298" spans="1:59" ht="15" customHeight="1" x14ac:dyDescent="0.25">
      <c r="A298" s="88" t="s">
        <v>1463</v>
      </c>
      <c r="B298" s="2" t="s">
        <v>3044</v>
      </c>
      <c r="C298" s="3" t="s">
        <v>2642</v>
      </c>
      <c r="D298" s="3" t="s">
        <v>395</v>
      </c>
      <c r="E298" s="3" t="s">
        <v>2269</v>
      </c>
      <c r="F298" s="4" t="s">
        <v>2269</v>
      </c>
      <c r="G298" s="3" t="s">
        <v>1035</v>
      </c>
      <c r="H298" s="41" t="s">
        <v>4154</v>
      </c>
      <c r="I298" s="113">
        <v>112</v>
      </c>
      <c r="J298" s="113">
        <v>101</v>
      </c>
      <c r="K298" s="113">
        <v>27</v>
      </c>
      <c r="L298" s="113">
        <v>2</v>
      </c>
      <c r="M298" s="113">
        <v>9</v>
      </c>
      <c r="N298" s="113">
        <v>12</v>
      </c>
      <c r="O298" s="113">
        <v>8</v>
      </c>
      <c r="P298" s="113">
        <v>26</v>
      </c>
      <c r="Q298" s="113">
        <v>0</v>
      </c>
      <c r="R298" s="50">
        <v>0.26732673267326734</v>
      </c>
      <c r="S298" s="51">
        <v>9.3652445369406863</v>
      </c>
      <c r="T298" s="51">
        <v>5.208333333333333</v>
      </c>
      <c r="U298" s="51">
        <v>12</v>
      </c>
      <c r="V298" s="51">
        <v>0</v>
      </c>
      <c r="W298" s="84">
        <v>2.1401872250334826</v>
      </c>
      <c r="X298" s="52">
        <v>28.713765095307501</v>
      </c>
      <c r="Y298" s="52">
        <v>28.713765095307501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  <c r="AG298" s="52">
        <v>0</v>
      </c>
      <c r="AH298" s="52">
        <v>28.713765095307501</v>
      </c>
      <c r="AI298" s="52">
        <v>28.713765095307501</v>
      </c>
      <c r="AJ298" s="144">
        <v>59</v>
      </c>
      <c r="AK298" s="113" t="s">
        <v>7128</v>
      </c>
      <c r="AL298" s="113" t="s">
        <v>7128</v>
      </c>
      <c r="AM298" s="113" t="s">
        <v>7128</v>
      </c>
      <c r="AN298" s="113" t="s">
        <v>7128</v>
      </c>
      <c r="AO298" s="113" t="s">
        <v>7128</v>
      </c>
      <c r="AP298" s="113" t="s">
        <v>7128</v>
      </c>
      <c r="AQ298" s="113" t="s">
        <v>7128</v>
      </c>
      <c r="AR298" s="113" t="s">
        <v>7128</v>
      </c>
      <c r="AS298" s="113">
        <v>217</v>
      </c>
      <c r="AT298" s="113">
        <v>202</v>
      </c>
      <c r="AU298" s="149" t="s">
        <v>7128</v>
      </c>
      <c r="AV298" s="52">
        <v>84.000840393280313</v>
      </c>
      <c r="AW298" s="14">
        <v>-55.287075297972812</v>
      </c>
      <c r="AX298" s="17">
        <v>304</v>
      </c>
      <c r="AY298" s="51">
        <v>0</v>
      </c>
      <c r="AZ298" s="51">
        <v>1.4102366887435949</v>
      </c>
      <c r="BA298" s="51">
        <v>-1.4102366887435949</v>
      </c>
      <c r="BB298" s="64">
        <v>0.80164645901360498</v>
      </c>
      <c r="BC298" s="51"/>
      <c r="BD298" s="51">
        <v>0</v>
      </c>
      <c r="BE298" s="51">
        <v>0</v>
      </c>
      <c r="BF298" s="26" t="s">
        <v>7426</v>
      </c>
      <c r="BG298" s="84"/>
    </row>
    <row r="299" spans="1:59" x14ac:dyDescent="0.25">
      <c r="A299" s="79" t="s">
        <v>1952</v>
      </c>
      <c r="B299" s="2" t="s">
        <v>2880</v>
      </c>
      <c r="C299" s="3" t="s">
        <v>2631</v>
      </c>
      <c r="D299" s="3" t="s">
        <v>598</v>
      </c>
      <c r="E299" s="3" t="s">
        <v>1012</v>
      </c>
      <c r="F299" s="4" t="s">
        <v>2510</v>
      </c>
      <c r="G299" s="3" t="s">
        <v>1035</v>
      </c>
      <c r="H299" s="41" t="s">
        <v>4643</v>
      </c>
      <c r="I299" s="113">
        <v>145</v>
      </c>
      <c r="J299" s="113">
        <v>125</v>
      </c>
      <c r="K299" s="113">
        <v>27</v>
      </c>
      <c r="L299" s="113">
        <v>3</v>
      </c>
      <c r="M299" s="113">
        <v>14</v>
      </c>
      <c r="N299" s="113">
        <v>11</v>
      </c>
      <c r="O299" s="113">
        <v>14</v>
      </c>
      <c r="P299" s="113">
        <v>38</v>
      </c>
      <c r="Q299" s="113">
        <v>1</v>
      </c>
      <c r="R299" s="46">
        <v>0.216</v>
      </c>
      <c r="S299" s="47">
        <v>14.568158168574403</v>
      </c>
      <c r="T299" s="47">
        <v>7.8125</v>
      </c>
      <c r="U299" s="47">
        <v>11</v>
      </c>
      <c r="V299" s="47">
        <v>2.6525198938992043</v>
      </c>
      <c r="W299" s="84">
        <v>-8.4280958502257342</v>
      </c>
      <c r="X299" s="14">
        <v>27.605082212247869</v>
      </c>
      <c r="Y299" s="14">
        <v>27.605082212247869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27.605082212247869</v>
      </c>
      <c r="AI299" s="14">
        <v>27.605082212247869</v>
      </c>
      <c r="AJ299" s="113">
        <v>60</v>
      </c>
      <c r="AK299" s="113" t="s">
        <v>7128</v>
      </c>
      <c r="AL299" s="113" t="s">
        <v>7128</v>
      </c>
      <c r="AM299" s="113" t="s">
        <v>7128</v>
      </c>
      <c r="AN299" s="113" t="s">
        <v>7128</v>
      </c>
      <c r="AO299" s="113" t="s">
        <v>7128</v>
      </c>
      <c r="AP299" s="113" t="s">
        <v>7128</v>
      </c>
      <c r="AQ299" s="113" t="s">
        <v>7128</v>
      </c>
      <c r="AR299" s="113" t="s">
        <v>7128</v>
      </c>
      <c r="AS299" s="113">
        <v>220</v>
      </c>
      <c r="AT299" s="113">
        <v>205</v>
      </c>
      <c r="AU299" s="149" t="s">
        <v>7128</v>
      </c>
      <c r="AV299" s="48">
        <v>84.000840393280313</v>
      </c>
      <c r="AW299" s="14">
        <v>-56.395758181032448</v>
      </c>
      <c r="AX299" s="17">
        <v>305</v>
      </c>
      <c r="AY299" s="47">
        <v>0</v>
      </c>
      <c r="AZ299" s="47">
        <v>1.4102366887435949</v>
      </c>
      <c r="BA299" s="47">
        <v>-1.4102366887435949</v>
      </c>
      <c r="BB299" s="62">
        <v>0.80164645901360498</v>
      </c>
      <c r="BC299" s="47"/>
      <c r="BD299" s="47">
        <v>0</v>
      </c>
      <c r="BE299" s="47">
        <v>0</v>
      </c>
      <c r="BF299" s="26" t="s">
        <v>7427</v>
      </c>
      <c r="BG299" s="84"/>
    </row>
    <row r="300" spans="1:59" x14ac:dyDescent="0.25">
      <c r="A300" s="79" t="s">
        <v>1124</v>
      </c>
      <c r="B300" s="2" t="s">
        <v>2984</v>
      </c>
      <c r="C300" s="3" t="s">
        <v>2985</v>
      </c>
      <c r="D300" s="3" t="s">
        <v>215</v>
      </c>
      <c r="E300" s="3" t="s">
        <v>2269</v>
      </c>
      <c r="F300" s="4" t="s">
        <v>2269</v>
      </c>
      <c r="G300" s="3" t="s">
        <v>1004</v>
      </c>
      <c r="H300" s="41" t="s">
        <v>4304</v>
      </c>
      <c r="I300" s="113">
        <v>256</v>
      </c>
      <c r="J300" s="113">
        <v>224</v>
      </c>
      <c r="K300" s="113">
        <v>55</v>
      </c>
      <c r="L300" s="113">
        <v>3</v>
      </c>
      <c r="M300" s="113">
        <v>43</v>
      </c>
      <c r="N300" s="113">
        <v>13</v>
      </c>
      <c r="O300" s="113">
        <v>31</v>
      </c>
      <c r="P300" s="113">
        <v>59</v>
      </c>
      <c r="Q300" s="113">
        <v>15</v>
      </c>
      <c r="R300" s="6">
        <v>0.24553571428571427</v>
      </c>
      <c r="S300" s="14">
        <v>44.745057232049952</v>
      </c>
      <c r="T300" s="14">
        <v>7.8125</v>
      </c>
      <c r="U300" s="14">
        <v>13</v>
      </c>
      <c r="V300" s="14">
        <v>39.787798408488065</v>
      </c>
      <c r="W300" s="84">
        <v>-5.7610160957628</v>
      </c>
      <c r="X300" s="14">
        <v>99.584339544775233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99.584339544775233</v>
      </c>
      <c r="AE300" s="14">
        <v>0</v>
      </c>
      <c r="AF300" s="14">
        <v>0</v>
      </c>
      <c r="AG300" s="14">
        <v>0</v>
      </c>
      <c r="AH300" s="14">
        <v>99.584339544775233</v>
      </c>
      <c r="AI300" s="14">
        <v>99.584339544775233</v>
      </c>
      <c r="AJ300" s="113" t="s">
        <v>7128</v>
      </c>
      <c r="AK300" s="113" t="s">
        <v>7128</v>
      </c>
      <c r="AL300" s="113" t="s">
        <v>7128</v>
      </c>
      <c r="AM300" s="113" t="s">
        <v>7128</v>
      </c>
      <c r="AN300" s="113" t="s">
        <v>7128</v>
      </c>
      <c r="AO300" s="113">
        <v>102</v>
      </c>
      <c r="AP300" s="113" t="s">
        <v>7128</v>
      </c>
      <c r="AQ300" s="113" t="s">
        <v>7128</v>
      </c>
      <c r="AR300" s="113" t="s">
        <v>7128</v>
      </c>
      <c r="AS300" s="113">
        <v>80</v>
      </c>
      <c r="AT300" s="113">
        <v>65</v>
      </c>
      <c r="AU300" s="149" t="s">
        <v>7128</v>
      </c>
      <c r="AV300" s="14">
        <v>157.41716867537716</v>
      </c>
      <c r="AW300" s="14">
        <v>-57.832829130601922</v>
      </c>
      <c r="AX300" s="17">
        <v>308</v>
      </c>
      <c r="AY300" s="15">
        <v>0</v>
      </c>
      <c r="AZ300" s="15">
        <v>1.4102366887435949</v>
      </c>
      <c r="BA300" s="15">
        <v>-1.4102366887435949</v>
      </c>
      <c r="BB300" s="63">
        <v>0.80164645901360498</v>
      </c>
      <c r="BC300" s="26"/>
      <c r="BD300" s="15">
        <v>0</v>
      </c>
      <c r="BE300" s="26">
        <v>0</v>
      </c>
      <c r="BF300" s="26" t="s">
        <v>7428</v>
      </c>
      <c r="BG300" s="84"/>
    </row>
    <row r="301" spans="1:59" ht="15" customHeight="1" x14ac:dyDescent="0.25">
      <c r="A301" s="88" t="s">
        <v>1425</v>
      </c>
      <c r="B301" s="2" t="s">
        <v>2532</v>
      </c>
      <c r="C301" s="3" t="s">
        <v>2533</v>
      </c>
      <c r="D301" s="3" t="s">
        <v>589</v>
      </c>
      <c r="E301" s="3" t="s">
        <v>1115</v>
      </c>
      <c r="F301" s="4" t="s">
        <v>2510</v>
      </c>
      <c r="G301" s="3" t="s">
        <v>1004</v>
      </c>
      <c r="H301" s="41" t="s">
        <v>4216</v>
      </c>
      <c r="I301" s="113">
        <v>541</v>
      </c>
      <c r="J301" s="113">
        <v>476</v>
      </c>
      <c r="K301" s="113">
        <v>99</v>
      </c>
      <c r="L301" s="113">
        <v>9</v>
      </c>
      <c r="M301" s="113">
        <v>52</v>
      </c>
      <c r="N301" s="113">
        <v>45</v>
      </c>
      <c r="O301" s="113">
        <v>45</v>
      </c>
      <c r="P301" s="113">
        <v>126</v>
      </c>
      <c r="Q301" s="113">
        <v>7</v>
      </c>
      <c r="R301" s="6">
        <v>0.20798319327731093</v>
      </c>
      <c r="S301" s="14">
        <v>54.110301768990638</v>
      </c>
      <c r="T301" s="14">
        <v>23.4375</v>
      </c>
      <c r="U301" s="14">
        <v>45</v>
      </c>
      <c r="V301" s="14">
        <v>18.567639257294431</v>
      </c>
      <c r="W301" s="84">
        <v>-42.030483888654146</v>
      </c>
      <c r="X301" s="14">
        <v>99.084957137630909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99.084957137630909</v>
      </c>
      <c r="AE301" s="14">
        <v>0</v>
      </c>
      <c r="AF301" s="14">
        <v>0</v>
      </c>
      <c r="AG301" s="14">
        <v>0</v>
      </c>
      <c r="AH301" s="14">
        <v>99.084957137630909</v>
      </c>
      <c r="AI301" s="14">
        <v>99.084957137630909</v>
      </c>
      <c r="AJ301" s="113" t="s">
        <v>7128</v>
      </c>
      <c r="AK301" s="113" t="s">
        <v>7128</v>
      </c>
      <c r="AL301" s="113" t="s">
        <v>7128</v>
      </c>
      <c r="AM301" s="113" t="s">
        <v>7128</v>
      </c>
      <c r="AN301" s="113" t="s">
        <v>7128</v>
      </c>
      <c r="AO301" s="113">
        <v>103</v>
      </c>
      <c r="AP301" s="113" t="s">
        <v>7128</v>
      </c>
      <c r="AQ301" s="113" t="s">
        <v>7128</v>
      </c>
      <c r="AR301" s="113" t="s">
        <v>7128</v>
      </c>
      <c r="AS301" s="113">
        <v>81</v>
      </c>
      <c r="AT301" s="113">
        <v>66</v>
      </c>
      <c r="AU301" s="149" t="s">
        <v>7128</v>
      </c>
      <c r="AV301" s="14">
        <v>157.41716867537716</v>
      </c>
      <c r="AW301" s="14">
        <v>-58.332211537746247</v>
      </c>
      <c r="AX301" s="17">
        <v>309</v>
      </c>
      <c r="AY301" s="15">
        <v>0</v>
      </c>
      <c r="AZ301" s="15">
        <v>1.4102366887435949</v>
      </c>
      <c r="BA301" s="15">
        <v>-1.4102366887435949</v>
      </c>
      <c r="BB301" s="63">
        <v>0.80164645901360498</v>
      </c>
      <c r="BC301" s="26"/>
      <c r="BD301" s="15">
        <v>0</v>
      </c>
      <c r="BE301" s="26">
        <v>0</v>
      </c>
      <c r="BF301" s="26" t="s">
        <v>7429</v>
      </c>
      <c r="BG301" s="84"/>
    </row>
    <row r="302" spans="1:59" x14ac:dyDescent="0.25">
      <c r="A302" s="79" t="s">
        <v>4093</v>
      </c>
      <c r="B302" s="2" t="s">
        <v>2965</v>
      </c>
      <c r="C302" s="3" t="s">
        <v>4095</v>
      </c>
      <c r="D302" s="3" t="s">
        <v>4094</v>
      </c>
      <c r="E302" s="3" t="s">
        <v>1003</v>
      </c>
      <c r="F302" s="4" t="s">
        <v>3755</v>
      </c>
      <c r="G302" s="3" t="s">
        <v>1004</v>
      </c>
      <c r="H302" s="41" t="s">
        <v>4096</v>
      </c>
      <c r="I302" s="113">
        <v>342</v>
      </c>
      <c r="J302" s="113">
        <v>297</v>
      </c>
      <c r="K302" s="113">
        <v>64</v>
      </c>
      <c r="L302" s="113">
        <v>11</v>
      </c>
      <c r="M302" s="113">
        <v>46</v>
      </c>
      <c r="N302" s="113">
        <v>37</v>
      </c>
      <c r="O302" s="113">
        <v>41</v>
      </c>
      <c r="P302" s="113">
        <v>80</v>
      </c>
      <c r="Q302" s="113">
        <v>3</v>
      </c>
      <c r="R302" s="6">
        <v>0.21548821548821548</v>
      </c>
      <c r="S302" s="14">
        <v>47.866805411030178</v>
      </c>
      <c r="T302" s="14">
        <v>28.645833333333332</v>
      </c>
      <c r="U302" s="14">
        <v>37</v>
      </c>
      <c r="V302" s="14">
        <v>7.9575596816976129</v>
      </c>
      <c r="W302" s="84">
        <v>-22.559701732394803</v>
      </c>
      <c r="X302" s="44">
        <v>98.910496693666332</v>
      </c>
      <c r="Y302" s="44">
        <v>0</v>
      </c>
      <c r="Z302" s="44">
        <v>0</v>
      </c>
      <c r="AA302" s="44">
        <v>0</v>
      </c>
      <c r="AB302" s="44">
        <v>0</v>
      </c>
      <c r="AC302" s="44">
        <v>0</v>
      </c>
      <c r="AD302" s="44">
        <v>98.910496693666332</v>
      </c>
      <c r="AE302" s="44">
        <v>0</v>
      </c>
      <c r="AF302" s="44">
        <v>0</v>
      </c>
      <c r="AG302" s="44">
        <v>0</v>
      </c>
      <c r="AH302" s="44">
        <v>98.910496693666332</v>
      </c>
      <c r="AI302" s="44">
        <v>98.910496693666332</v>
      </c>
      <c r="AJ302" s="145" t="s">
        <v>7128</v>
      </c>
      <c r="AK302" s="113" t="s">
        <v>7128</v>
      </c>
      <c r="AL302" s="113" t="s">
        <v>7128</v>
      </c>
      <c r="AM302" s="113" t="s">
        <v>7128</v>
      </c>
      <c r="AN302" s="113" t="s">
        <v>7128</v>
      </c>
      <c r="AO302" s="113">
        <v>104</v>
      </c>
      <c r="AP302" s="113" t="s">
        <v>7128</v>
      </c>
      <c r="AQ302" s="113" t="s">
        <v>7128</v>
      </c>
      <c r="AR302" s="113" t="s">
        <v>7128</v>
      </c>
      <c r="AS302" s="113">
        <v>82</v>
      </c>
      <c r="AT302" s="113">
        <v>67</v>
      </c>
      <c r="AU302" s="149" t="s">
        <v>7128</v>
      </c>
      <c r="AV302" s="14">
        <v>157.41716867537716</v>
      </c>
      <c r="AW302" s="14">
        <v>-58.506671981710824</v>
      </c>
      <c r="AX302" s="17">
        <v>310</v>
      </c>
      <c r="AY302" s="15">
        <v>0</v>
      </c>
      <c r="AZ302" s="15">
        <v>1.4102366887435949</v>
      </c>
      <c r="BA302" s="15">
        <v>-1.4102366887435949</v>
      </c>
      <c r="BB302" s="63">
        <v>0.80164645901360498</v>
      </c>
      <c r="BC302" s="26"/>
      <c r="BD302" s="15">
        <v>0</v>
      </c>
      <c r="BE302" s="26">
        <v>0</v>
      </c>
      <c r="BF302" s="26" t="s">
        <v>7430</v>
      </c>
      <c r="BG302" s="84"/>
    </row>
    <row r="303" spans="1:59" ht="15" customHeight="1" x14ac:dyDescent="0.25">
      <c r="A303" s="79" t="s">
        <v>2507</v>
      </c>
      <c r="B303" s="2" t="s">
        <v>2680</v>
      </c>
      <c r="C303" s="3" t="s">
        <v>2681</v>
      </c>
      <c r="D303" s="3" t="s">
        <v>435</v>
      </c>
      <c r="E303" s="3" t="s">
        <v>1003</v>
      </c>
      <c r="F303" s="4" t="s">
        <v>3755</v>
      </c>
      <c r="G303" s="3" t="s">
        <v>1004</v>
      </c>
      <c r="H303" s="41" t="s">
        <v>4689</v>
      </c>
      <c r="I303" s="113">
        <v>323</v>
      </c>
      <c r="J303" s="113">
        <v>273</v>
      </c>
      <c r="K303" s="113">
        <v>58</v>
      </c>
      <c r="L303" s="113">
        <v>11</v>
      </c>
      <c r="M303" s="113">
        <v>44</v>
      </c>
      <c r="N303" s="113">
        <v>35</v>
      </c>
      <c r="O303" s="113">
        <v>39</v>
      </c>
      <c r="P303" s="113">
        <v>68</v>
      </c>
      <c r="Q303" s="113">
        <v>4</v>
      </c>
      <c r="R303" s="46">
        <v>0.21245421245421245</v>
      </c>
      <c r="S303" s="47">
        <v>45.785639958376692</v>
      </c>
      <c r="T303" s="47">
        <v>28.645833333333332</v>
      </c>
      <c r="U303" s="47">
        <v>35</v>
      </c>
      <c r="V303" s="47">
        <v>10.610079575596817</v>
      </c>
      <c r="W303" s="84">
        <v>-21.980325753910719</v>
      </c>
      <c r="X303" s="14">
        <v>98.061227113396114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98.061227113396114</v>
      </c>
      <c r="AE303" s="14">
        <v>0</v>
      </c>
      <c r="AF303" s="14">
        <v>0</v>
      </c>
      <c r="AG303" s="14">
        <v>0</v>
      </c>
      <c r="AH303" s="14">
        <v>98.061227113396114</v>
      </c>
      <c r="AI303" s="14">
        <v>98.061227113396114</v>
      </c>
      <c r="AJ303" s="113" t="s">
        <v>7128</v>
      </c>
      <c r="AK303" s="113" t="s">
        <v>7128</v>
      </c>
      <c r="AL303" s="113" t="s">
        <v>7128</v>
      </c>
      <c r="AM303" s="113" t="s">
        <v>7128</v>
      </c>
      <c r="AN303" s="113" t="s">
        <v>7128</v>
      </c>
      <c r="AO303" s="113">
        <v>105</v>
      </c>
      <c r="AP303" s="113" t="s">
        <v>7128</v>
      </c>
      <c r="AQ303" s="113" t="s">
        <v>7128</v>
      </c>
      <c r="AR303" s="113" t="s">
        <v>7128</v>
      </c>
      <c r="AS303" s="113">
        <v>84</v>
      </c>
      <c r="AT303" s="113">
        <v>69</v>
      </c>
      <c r="AU303" s="149" t="s">
        <v>7128</v>
      </c>
      <c r="AV303" s="48">
        <v>157.41716867537716</v>
      </c>
      <c r="AW303" s="14">
        <v>-59.355941561981041</v>
      </c>
      <c r="AX303" s="17">
        <v>311</v>
      </c>
      <c r="AY303" s="47">
        <v>0</v>
      </c>
      <c r="AZ303" s="47">
        <v>1.4102366887435949</v>
      </c>
      <c r="BA303" s="47">
        <v>-1.4102366887435949</v>
      </c>
      <c r="BB303" s="62">
        <v>0.80164645901360498</v>
      </c>
      <c r="BC303" s="47"/>
      <c r="BD303" s="47">
        <v>0</v>
      </c>
      <c r="BE303" s="47">
        <v>0</v>
      </c>
      <c r="BF303" s="26" t="s">
        <v>7431</v>
      </c>
      <c r="BG303" s="84"/>
    </row>
    <row r="304" spans="1:59" x14ac:dyDescent="0.25">
      <c r="A304" s="79" t="s">
        <v>6292</v>
      </c>
      <c r="B304" s="2" t="s">
        <v>2865</v>
      </c>
      <c r="C304" s="3" t="s">
        <v>6293</v>
      </c>
      <c r="D304" s="3" t="s">
        <v>5954</v>
      </c>
      <c r="E304" s="3" t="s">
        <v>1046</v>
      </c>
      <c r="F304" s="4" t="s">
        <v>2510</v>
      </c>
      <c r="G304" s="3" t="s">
        <v>1004</v>
      </c>
      <c r="H304" s="41" t="s">
        <v>5955</v>
      </c>
      <c r="I304" s="113">
        <v>282</v>
      </c>
      <c r="J304" s="113">
        <v>256</v>
      </c>
      <c r="K304" s="113">
        <v>69</v>
      </c>
      <c r="L304" s="113">
        <v>2</v>
      </c>
      <c r="M304" s="113">
        <v>33</v>
      </c>
      <c r="N304" s="113">
        <v>12</v>
      </c>
      <c r="O304" s="113">
        <v>23</v>
      </c>
      <c r="P304" s="113">
        <v>62</v>
      </c>
      <c r="Q304" s="113">
        <v>16</v>
      </c>
      <c r="R304" s="6">
        <v>0.26953125</v>
      </c>
      <c r="S304" s="14">
        <v>34.339229968782519</v>
      </c>
      <c r="T304" s="14">
        <v>5.208333333333333</v>
      </c>
      <c r="U304" s="14">
        <v>12</v>
      </c>
      <c r="V304" s="14">
        <v>42.440318302387269</v>
      </c>
      <c r="W304" s="84">
        <v>3.0861503144346485</v>
      </c>
      <c r="X304" s="14">
        <v>97.074031918937763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97.074031918937763</v>
      </c>
      <c r="AE304" s="14">
        <v>0</v>
      </c>
      <c r="AF304" s="14">
        <v>0</v>
      </c>
      <c r="AG304" s="14">
        <v>0</v>
      </c>
      <c r="AH304" s="14">
        <v>97.074031918937763</v>
      </c>
      <c r="AI304" s="14">
        <v>97.074031918937763</v>
      </c>
      <c r="AJ304" s="113" t="s">
        <v>7128</v>
      </c>
      <c r="AK304" s="113" t="s">
        <v>7128</v>
      </c>
      <c r="AL304" s="113" t="s">
        <v>7128</v>
      </c>
      <c r="AM304" s="113" t="s">
        <v>7128</v>
      </c>
      <c r="AN304" s="113" t="s">
        <v>7128</v>
      </c>
      <c r="AO304" s="113">
        <v>106</v>
      </c>
      <c r="AP304" s="113" t="s">
        <v>7128</v>
      </c>
      <c r="AQ304" s="113" t="s">
        <v>7128</v>
      </c>
      <c r="AR304" s="113" t="s">
        <v>7128</v>
      </c>
      <c r="AS304" s="113">
        <v>85</v>
      </c>
      <c r="AT304" s="113">
        <v>70</v>
      </c>
      <c r="AU304" s="149" t="s">
        <v>7128</v>
      </c>
      <c r="AV304" s="14">
        <v>157.41716867537716</v>
      </c>
      <c r="AW304" s="14">
        <v>-60.343136756439392</v>
      </c>
      <c r="AX304" s="17">
        <v>313</v>
      </c>
      <c r="AY304" s="15">
        <v>0</v>
      </c>
      <c r="AZ304" s="15">
        <v>1.4102366887435949</v>
      </c>
      <c r="BA304" s="15">
        <v>-1.4102366887435949</v>
      </c>
      <c r="BB304" s="63">
        <v>0.80164645901360498</v>
      </c>
      <c r="BC304" s="26"/>
      <c r="BD304" s="15">
        <v>0</v>
      </c>
      <c r="BE304" s="26">
        <v>0</v>
      </c>
      <c r="BF304" s="26" t="s">
        <v>7432</v>
      </c>
      <c r="BG304" s="84"/>
    </row>
    <row r="305" spans="1:59" ht="15" customHeight="1" x14ac:dyDescent="0.25">
      <c r="A305" s="110" t="s">
        <v>6822</v>
      </c>
      <c r="B305" s="2" t="s">
        <v>6823</v>
      </c>
      <c r="C305" s="3" t="s">
        <v>3386</v>
      </c>
      <c r="D305" s="3" t="s">
        <v>5965</v>
      </c>
      <c r="E305" s="3" t="s">
        <v>1099</v>
      </c>
      <c r="F305" s="4" t="s">
        <v>3755</v>
      </c>
      <c r="G305" s="3" t="s">
        <v>1040</v>
      </c>
      <c r="H305" s="41" t="s">
        <v>5966</v>
      </c>
      <c r="I305" s="126">
        <v>195</v>
      </c>
      <c r="J305" s="126">
        <v>182</v>
      </c>
      <c r="K305" s="126">
        <v>47</v>
      </c>
      <c r="L305" s="126">
        <v>13</v>
      </c>
      <c r="M305" s="126">
        <v>28</v>
      </c>
      <c r="N305" s="126">
        <v>40</v>
      </c>
      <c r="O305" s="126">
        <v>7</v>
      </c>
      <c r="P305" s="126">
        <v>53</v>
      </c>
      <c r="Q305" s="126">
        <v>0</v>
      </c>
      <c r="R305" s="106">
        <v>0.25824175824175827</v>
      </c>
      <c r="S305" s="107">
        <v>29.136316337148806</v>
      </c>
      <c r="T305" s="107">
        <v>33.854166666666664</v>
      </c>
      <c r="U305" s="107">
        <v>40</v>
      </c>
      <c r="V305" s="107">
        <v>0</v>
      </c>
      <c r="W305" s="107">
        <v>-0.54419767612902248</v>
      </c>
      <c r="X305" s="108">
        <v>102.44628532768645</v>
      </c>
      <c r="Y305" s="108">
        <v>0</v>
      </c>
      <c r="Z305" s="108">
        <v>0</v>
      </c>
      <c r="AA305" s="108">
        <v>0</v>
      </c>
      <c r="AB305" s="108">
        <v>0</v>
      </c>
      <c r="AC305" s="108">
        <v>102.44628532768645</v>
      </c>
      <c r="AD305" s="108">
        <v>0</v>
      </c>
      <c r="AE305" s="108">
        <v>0</v>
      </c>
      <c r="AF305" s="108">
        <v>102.44628532768645</v>
      </c>
      <c r="AG305" s="108">
        <v>102.44628532768645</v>
      </c>
      <c r="AH305" s="108">
        <v>102.44628532768645</v>
      </c>
      <c r="AI305" s="108">
        <v>102.44628532768645</v>
      </c>
      <c r="AJ305" s="126" t="s">
        <v>7128</v>
      </c>
      <c r="AK305" s="113" t="s">
        <v>7128</v>
      </c>
      <c r="AL305" s="113" t="s">
        <v>7128</v>
      </c>
      <c r="AM305" s="113" t="s">
        <v>7128</v>
      </c>
      <c r="AN305" s="113">
        <v>37</v>
      </c>
      <c r="AO305" s="113" t="s">
        <v>7128</v>
      </c>
      <c r="AP305" s="113" t="s">
        <v>7128</v>
      </c>
      <c r="AQ305" s="113">
        <v>37</v>
      </c>
      <c r="AR305" s="113">
        <v>46</v>
      </c>
      <c r="AS305" s="113">
        <v>76</v>
      </c>
      <c r="AT305" s="113">
        <v>61</v>
      </c>
      <c r="AU305" s="149" t="s">
        <v>7128</v>
      </c>
      <c r="AV305" s="107">
        <v>144.9549001855919</v>
      </c>
      <c r="AW305" s="107">
        <v>-42.508614857905442</v>
      </c>
      <c r="AX305" s="127">
        <v>285</v>
      </c>
      <c r="AY305" s="107">
        <v>0</v>
      </c>
      <c r="AZ305" s="107">
        <v>1.4102366887435949</v>
      </c>
      <c r="BA305" s="107">
        <v>-1.4102366887435949</v>
      </c>
      <c r="BB305" s="109">
        <v>0.80164645901360498</v>
      </c>
      <c r="BC305" s="107"/>
      <c r="BD305" s="107">
        <v>0</v>
      </c>
      <c r="BE305" s="107">
        <v>0</v>
      </c>
      <c r="BF305" s="107" t="s">
        <v>7433</v>
      </c>
      <c r="BG305" s="107"/>
    </row>
    <row r="306" spans="1:59" x14ac:dyDescent="0.25">
      <c r="A306" s="79" t="s">
        <v>4537</v>
      </c>
      <c r="B306" s="2" t="s">
        <v>4539</v>
      </c>
      <c r="C306" s="3" t="s">
        <v>2879</v>
      </c>
      <c r="D306" s="3" t="s">
        <v>4538</v>
      </c>
      <c r="E306" s="3" t="s">
        <v>1014</v>
      </c>
      <c r="F306" s="4" t="s">
        <v>3755</v>
      </c>
      <c r="G306" s="3" t="s">
        <v>1004</v>
      </c>
      <c r="H306" s="41" t="s">
        <v>4540</v>
      </c>
      <c r="I306" s="113">
        <v>401</v>
      </c>
      <c r="J306" s="113">
        <v>341</v>
      </c>
      <c r="K306" s="113">
        <v>80</v>
      </c>
      <c r="L306" s="113">
        <v>9</v>
      </c>
      <c r="M306" s="113">
        <v>40</v>
      </c>
      <c r="N306" s="113">
        <v>39</v>
      </c>
      <c r="O306" s="113">
        <v>52</v>
      </c>
      <c r="P306" s="113">
        <v>87</v>
      </c>
      <c r="Q306" s="113">
        <v>3</v>
      </c>
      <c r="R306" s="6">
        <v>0.23460410557184752</v>
      </c>
      <c r="S306" s="14">
        <v>41.623309053069718</v>
      </c>
      <c r="T306" s="14">
        <v>23.4375</v>
      </c>
      <c r="U306" s="14">
        <v>39</v>
      </c>
      <c r="V306" s="14">
        <v>7.9575596816976129</v>
      </c>
      <c r="W306" s="84">
        <v>-15.627095908786007</v>
      </c>
      <c r="X306" s="14">
        <v>96.391272825981332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96.391272825981332</v>
      </c>
      <c r="AE306" s="14">
        <v>0</v>
      </c>
      <c r="AF306" s="14">
        <v>0</v>
      </c>
      <c r="AG306" s="14">
        <v>0</v>
      </c>
      <c r="AH306" s="14">
        <v>96.391272825981332</v>
      </c>
      <c r="AI306" s="14">
        <v>96.391272825981332</v>
      </c>
      <c r="AJ306" s="113" t="s">
        <v>7128</v>
      </c>
      <c r="AK306" s="113" t="s">
        <v>7128</v>
      </c>
      <c r="AL306" s="113" t="s">
        <v>7128</v>
      </c>
      <c r="AM306" s="113" t="s">
        <v>7128</v>
      </c>
      <c r="AN306" s="113" t="s">
        <v>7128</v>
      </c>
      <c r="AO306" s="113">
        <v>107</v>
      </c>
      <c r="AP306" s="113" t="s">
        <v>7128</v>
      </c>
      <c r="AQ306" s="113" t="s">
        <v>7128</v>
      </c>
      <c r="AR306" s="113" t="s">
        <v>7128</v>
      </c>
      <c r="AS306" s="113">
        <v>86</v>
      </c>
      <c r="AT306" s="113">
        <v>71</v>
      </c>
      <c r="AU306" s="149" t="s">
        <v>7128</v>
      </c>
      <c r="AV306" s="14">
        <v>157.41716867537716</v>
      </c>
      <c r="AW306" s="14">
        <v>-61.025895849395823</v>
      </c>
      <c r="AX306" s="17">
        <v>314</v>
      </c>
      <c r="AY306" s="15">
        <v>0</v>
      </c>
      <c r="AZ306" s="15">
        <v>1.4102366887435949</v>
      </c>
      <c r="BA306" s="15">
        <v>-1.4102366887435949</v>
      </c>
      <c r="BB306" s="63">
        <v>0.80164645901360498</v>
      </c>
      <c r="BC306" s="26"/>
      <c r="BD306" s="15">
        <v>0</v>
      </c>
      <c r="BE306" s="26">
        <v>0</v>
      </c>
      <c r="BF306" s="26" t="s">
        <v>7434</v>
      </c>
      <c r="BG306" s="84"/>
    </row>
    <row r="307" spans="1:59" ht="15" customHeight="1" x14ac:dyDescent="0.25">
      <c r="A307" s="79" t="s">
        <v>1370</v>
      </c>
      <c r="B307" s="2" t="s">
        <v>2995</v>
      </c>
      <c r="C307" s="3" t="s">
        <v>2737</v>
      </c>
      <c r="D307" s="3" t="s">
        <v>295</v>
      </c>
      <c r="E307" s="3" t="s">
        <v>1003</v>
      </c>
      <c r="F307" s="4" t="s">
        <v>3755</v>
      </c>
      <c r="G307" s="3" t="s">
        <v>657</v>
      </c>
      <c r="H307" s="41" t="s">
        <v>3933</v>
      </c>
      <c r="I307" s="113">
        <v>439</v>
      </c>
      <c r="J307" s="113">
        <v>361</v>
      </c>
      <c r="K307" s="113">
        <v>81</v>
      </c>
      <c r="L307" s="113">
        <v>6</v>
      </c>
      <c r="M307" s="113">
        <v>56</v>
      </c>
      <c r="N307" s="113">
        <v>36</v>
      </c>
      <c r="O307" s="113">
        <v>69</v>
      </c>
      <c r="P307" s="113">
        <v>109</v>
      </c>
      <c r="Q307" s="113">
        <v>3</v>
      </c>
      <c r="R307" s="6">
        <v>0.22437673130193905</v>
      </c>
      <c r="S307" s="14">
        <v>58.272632674297611</v>
      </c>
      <c r="T307" s="14">
        <v>15.625</v>
      </c>
      <c r="U307" s="14">
        <v>36</v>
      </c>
      <c r="V307" s="14">
        <v>7.9575596816976129</v>
      </c>
      <c r="W307" s="84">
        <v>-22.492914238400299</v>
      </c>
      <c r="X307" s="14">
        <v>95.362278117594926</v>
      </c>
      <c r="Y307" s="14">
        <v>0</v>
      </c>
      <c r="Z307" s="14">
        <v>0</v>
      </c>
      <c r="AA307" s="14">
        <v>95.362278117594926</v>
      </c>
      <c r="AB307" s="14">
        <v>0</v>
      </c>
      <c r="AC307" s="14">
        <v>0</v>
      </c>
      <c r="AD307" s="14">
        <v>0</v>
      </c>
      <c r="AE307" s="14">
        <v>0</v>
      </c>
      <c r="AF307" s="14">
        <v>95.362278117594926</v>
      </c>
      <c r="AG307" s="14">
        <v>95.362278117594926</v>
      </c>
      <c r="AH307" s="14">
        <v>95.362278117594926</v>
      </c>
      <c r="AI307" s="14">
        <v>95.362278117594926</v>
      </c>
      <c r="AJ307" s="113" t="s">
        <v>7128</v>
      </c>
      <c r="AK307" s="113" t="s">
        <v>7128</v>
      </c>
      <c r="AL307" s="113">
        <v>32</v>
      </c>
      <c r="AM307" s="113" t="s">
        <v>7128</v>
      </c>
      <c r="AN307" s="113" t="s">
        <v>7128</v>
      </c>
      <c r="AO307" s="113" t="s">
        <v>7128</v>
      </c>
      <c r="AP307" s="113" t="s">
        <v>7128</v>
      </c>
      <c r="AQ307" s="113">
        <v>40</v>
      </c>
      <c r="AR307" s="113">
        <v>51</v>
      </c>
      <c r="AS307" s="113">
        <v>87</v>
      </c>
      <c r="AT307" s="113">
        <v>72</v>
      </c>
      <c r="AU307" s="149" t="s">
        <v>7128</v>
      </c>
      <c r="AV307" s="14">
        <v>157.46821407201281</v>
      </c>
      <c r="AW307" s="14">
        <v>-62.105935954417888</v>
      </c>
      <c r="AX307" s="17">
        <v>317</v>
      </c>
      <c r="AY307" s="15">
        <v>0</v>
      </c>
      <c r="AZ307" s="15">
        <v>1.4102366887435949</v>
      </c>
      <c r="BA307" s="15">
        <v>-1.4102366887435949</v>
      </c>
      <c r="BB307" s="63">
        <v>0.80164645901360498</v>
      </c>
      <c r="BC307" s="26"/>
      <c r="BD307" s="15">
        <v>0</v>
      </c>
      <c r="BE307" s="26">
        <v>0</v>
      </c>
      <c r="BF307" s="26" t="s">
        <v>7435</v>
      </c>
      <c r="BG307" s="84"/>
    </row>
    <row r="308" spans="1:59" x14ac:dyDescent="0.25">
      <c r="A308" s="79" t="s">
        <v>1873</v>
      </c>
      <c r="B308" s="2" t="s">
        <v>3128</v>
      </c>
      <c r="C308" s="3" t="s">
        <v>2533</v>
      </c>
      <c r="D308" s="3" t="s">
        <v>453</v>
      </c>
      <c r="E308" s="3" t="s">
        <v>1022</v>
      </c>
      <c r="F308" s="4" t="s">
        <v>2510</v>
      </c>
      <c r="G308" s="3" t="s">
        <v>1004</v>
      </c>
      <c r="H308" s="41" t="s">
        <v>4619</v>
      </c>
      <c r="I308" s="113">
        <v>264</v>
      </c>
      <c r="J308" s="113">
        <v>245</v>
      </c>
      <c r="K308" s="113">
        <v>77</v>
      </c>
      <c r="L308" s="113">
        <v>3</v>
      </c>
      <c r="M308" s="113">
        <v>30</v>
      </c>
      <c r="N308" s="113">
        <v>20</v>
      </c>
      <c r="O308" s="113">
        <v>15</v>
      </c>
      <c r="P308" s="113">
        <v>49</v>
      </c>
      <c r="Q308" s="113">
        <v>5</v>
      </c>
      <c r="R308" s="46">
        <v>0.31428571428571428</v>
      </c>
      <c r="S308" s="47">
        <v>31.217481789802289</v>
      </c>
      <c r="T308" s="47">
        <v>7.8125</v>
      </c>
      <c r="U308" s="47">
        <v>20</v>
      </c>
      <c r="V308" s="47">
        <v>13.262599469496021</v>
      </c>
      <c r="W308" s="84">
        <v>20.800544059069232</v>
      </c>
      <c r="X308" s="48">
        <v>93.093125318367555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93.093125318367555</v>
      </c>
      <c r="AE308" s="48">
        <v>0</v>
      </c>
      <c r="AF308" s="48">
        <v>0</v>
      </c>
      <c r="AG308" s="48">
        <v>0</v>
      </c>
      <c r="AH308" s="48">
        <v>93.093125318367555</v>
      </c>
      <c r="AI308" s="48">
        <v>93.093125318367555</v>
      </c>
      <c r="AJ308" s="146" t="s">
        <v>7128</v>
      </c>
      <c r="AK308" s="113" t="s">
        <v>7128</v>
      </c>
      <c r="AL308" s="113" t="s">
        <v>7128</v>
      </c>
      <c r="AM308" s="113" t="s">
        <v>7128</v>
      </c>
      <c r="AN308" s="113" t="s">
        <v>7128</v>
      </c>
      <c r="AO308" s="113">
        <v>108</v>
      </c>
      <c r="AP308" s="113" t="s">
        <v>7128</v>
      </c>
      <c r="AQ308" s="113" t="s">
        <v>7128</v>
      </c>
      <c r="AR308" s="113" t="s">
        <v>7128</v>
      </c>
      <c r="AS308" s="113">
        <v>88</v>
      </c>
      <c r="AT308" s="113">
        <v>73</v>
      </c>
      <c r="AU308" s="149" t="s">
        <v>7128</v>
      </c>
      <c r="AV308" s="48">
        <v>157.41716867537716</v>
      </c>
      <c r="AW308" s="14">
        <v>-64.3240433570096</v>
      </c>
      <c r="AX308" s="17">
        <v>319</v>
      </c>
      <c r="AY308" s="47">
        <v>0</v>
      </c>
      <c r="AZ308" s="47">
        <v>1.4102366887435949</v>
      </c>
      <c r="BA308" s="47">
        <v>-1.4102366887435949</v>
      </c>
      <c r="BB308" s="62">
        <v>0.80164645901360498</v>
      </c>
      <c r="BC308" s="47"/>
      <c r="BD308" s="47">
        <v>0</v>
      </c>
      <c r="BE308" s="47">
        <v>0</v>
      </c>
      <c r="BF308" s="26" t="s">
        <v>7436</v>
      </c>
      <c r="BG308" s="84"/>
    </row>
    <row r="309" spans="1:59" ht="15" customHeight="1" x14ac:dyDescent="0.25">
      <c r="A309" s="79" t="s">
        <v>1481</v>
      </c>
      <c r="B309" s="2" t="s">
        <v>2657</v>
      </c>
      <c r="C309" s="3" t="s">
        <v>2658</v>
      </c>
      <c r="D309" s="3" t="s">
        <v>112</v>
      </c>
      <c r="E309" s="3" t="s">
        <v>1028</v>
      </c>
      <c r="F309" s="4" t="s">
        <v>3755</v>
      </c>
      <c r="G309" s="3" t="s">
        <v>1040</v>
      </c>
      <c r="H309" s="41" t="s">
        <v>4890</v>
      </c>
      <c r="I309" s="113">
        <v>348</v>
      </c>
      <c r="J309" s="113">
        <v>330</v>
      </c>
      <c r="K309" s="113">
        <v>86</v>
      </c>
      <c r="L309" s="113">
        <v>8</v>
      </c>
      <c r="M309" s="113">
        <v>37</v>
      </c>
      <c r="N309" s="113">
        <v>30</v>
      </c>
      <c r="O309" s="113">
        <v>13</v>
      </c>
      <c r="P309" s="113">
        <v>67</v>
      </c>
      <c r="Q309" s="113">
        <v>4</v>
      </c>
      <c r="R309" s="6">
        <v>0.26060606060606062</v>
      </c>
      <c r="S309" s="14">
        <v>38.501560874089492</v>
      </c>
      <c r="T309" s="14">
        <v>20.833333333333332</v>
      </c>
      <c r="U309" s="14">
        <v>30</v>
      </c>
      <c r="V309" s="14">
        <v>10.610079575596817</v>
      </c>
      <c r="W309" s="84">
        <v>-1.3579002926922268</v>
      </c>
      <c r="X309" s="14">
        <v>98.587073490327413</v>
      </c>
      <c r="Y309" s="14">
        <v>0</v>
      </c>
      <c r="Z309" s="14">
        <v>0</v>
      </c>
      <c r="AA309" s="14">
        <v>0</v>
      </c>
      <c r="AB309" s="14">
        <v>0</v>
      </c>
      <c r="AC309" s="14">
        <v>98.587073490327413</v>
      </c>
      <c r="AD309" s="14">
        <v>0</v>
      </c>
      <c r="AE309" s="14">
        <v>0</v>
      </c>
      <c r="AF309" s="14">
        <v>98.587073490327413</v>
      </c>
      <c r="AG309" s="14">
        <v>98.587073490327413</v>
      </c>
      <c r="AH309" s="14">
        <v>98.587073490327413</v>
      </c>
      <c r="AI309" s="14">
        <v>98.587073490327413</v>
      </c>
      <c r="AJ309" s="113" t="s">
        <v>7128</v>
      </c>
      <c r="AK309" s="113" t="s">
        <v>7128</v>
      </c>
      <c r="AL309" s="113" t="s">
        <v>7128</v>
      </c>
      <c r="AM309" s="113" t="s">
        <v>7128</v>
      </c>
      <c r="AN309" s="113">
        <v>38</v>
      </c>
      <c r="AO309" s="113" t="s">
        <v>7128</v>
      </c>
      <c r="AP309" s="113" t="s">
        <v>7128</v>
      </c>
      <c r="AQ309" s="113">
        <v>39</v>
      </c>
      <c r="AR309" s="113">
        <v>50</v>
      </c>
      <c r="AS309" s="113">
        <v>83</v>
      </c>
      <c r="AT309" s="113">
        <v>68</v>
      </c>
      <c r="AU309" s="149" t="s">
        <v>7128</v>
      </c>
      <c r="AV309" s="14">
        <v>144.9549001855919</v>
      </c>
      <c r="AW309" s="14">
        <v>-46.367826695264483</v>
      </c>
      <c r="AX309" s="17">
        <v>290</v>
      </c>
      <c r="AY309" s="15">
        <v>0</v>
      </c>
      <c r="AZ309" s="15">
        <v>1.4102366887435949</v>
      </c>
      <c r="BA309" s="15">
        <v>-1.4102366887435949</v>
      </c>
      <c r="BB309" s="63">
        <v>0.80164645901360498</v>
      </c>
      <c r="BC309" s="26"/>
      <c r="BD309" s="15">
        <v>0</v>
      </c>
      <c r="BE309" s="26">
        <v>0</v>
      </c>
      <c r="BF309" s="26" t="s">
        <v>7437</v>
      </c>
      <c r="BG309" s="84"/>
    </row>
    <row r="310" spans="1:59" ht="15" customHeight="1" x14ac:dyDescent="0.25">
      <c r="A310" s="79" t="s">
        <v>6346</v>
      </c>
      <c r="B310" s="2" t="s">
        <v>6347</v>
      </c>
      <c r="C310" s="3" t="s">
        <v>3481</v>
      </c>
      <c r="D310" s="3" t="s">
        <v>5846</v>
      </c>
      <c r="E310" s="3" t="s">
        <v>1028</v>
      </c>
      <c r="F310" s="4" t="s">
        <v>3755</v>
      </c>
      <c r="G310" s="3" t="s">
        <v>1035</v>
      </c>
      <c r="H310" s="41" t="s">
        <v>5847</v>
      </c>
      <c r="I310" s="113">
        <v>111</v>
      </c>
      <c r="J310" s="113">
        <v>104</v>
      </c>
      <c r="K310" s="113">
        <v>25</v>
      </c>
      <c r="L310" s="113">
        <v>0</v>
      </c>
      <c r="M310" s="113">
        <v>13</v>
      </c>
      <c r="N310" s="113">
        <v>9</v>
      </c>
      <c r="O310" s="113">
        <v>3</v>
      </c>
      <c r="P310" s="113">
        <v>10</v>
      </c>
      <c r="Q310" s="113">
        <v>0</v>
      </c>
      <c r="R310" s="50">
        <v>0.24038461538461539</v>
      </c>
      <c r="S310" s="51">
        <v>13.52757544224766</v>
      </c>
      <c r="T310" s="51">
        <v>0</v>
      </c>
      <c r="U310" s="51">
        <v>9</v>
      </c>
      <c r="V310" s="51">
        <v>0</v>
      </c>
      <c r="W310" s="84">
        <v>-2.4913620658305478</v>
      </c>
      <c r="X310" s="52">
        <v>20.036213376417113</v>
      </c>
      <c r="Y310" s="52">
        <v>20.036213376417113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  <c r="AG310" s="52">
        <v>0</v>
      </c>
      <c r="AH310" s="52">
        <v>20.036213376417113</v>
      </c>
      <c r="AI310" s="52">
        <v>20.036213376417113</v>
      </c>
      <c r="AJ310" s="144">
        <v>61</v>
      </c>
      <c r="AK310" s="113" t="s">
        <v>7128</v>
      </c>
      <c r="AL310" s="113" t="s">
        <v>7128</v>
      </c>
      <c r="AM310" s="113" t="s">
        <v>7128</v>
      </c>
      <c r="AN310" s="113" t="s">
        <v>7128</v>
      </c>
      <c r="AO310" s="113" t="s">
        <v>7128</v>
      </c>
      <c r="AP310" s="113" t="s">
        <v>7128</v>
      </c>
      <c r="AQ310" s="113" t="s">
        <v>7128</v>
      </c>
      <c r="AR310" s="113" t="s">
        <v>7128</v>
      </c>
      <c r="AS310" s="113">
        <v>233</v>
      </c>
      <c r="AT310" s="113">
        <v>218</v>
      </c>
      <c r="AU310" s="149" t="s">
        <v>7128</v>
      </c>
      <c r="AV310" s="52">
        <v>84.000840393280313</v>
      </c>
      <c r="AW310" s="14">
        <v>-63.964627016863204</v>
      </c>
      <c r="AX310" s="17">
        <v>318</v>
      </c>
      <c r="AY310" s="51">
        <v>0</v>
      </c>
      <c r="AZ310" s="51">
        <v>1.4102366887435949</v>
      </c>
      <c r="BA310" s="51">
        <v>-1.4102366887435949</v>
      </c>
      <c r="BB310" s="64">
        <v>0.80164645901360498</v>
      </c>
      <c r="BC310" s="51"/>
      <c r="BD310" s="51">
        <v>0</v>
      </c>
      <c r="BE310" s="51">
        <v>0</v>
      </c>
      <c r="BF310" s="26" t="s">
        <v>7438</v>
      </c>
      <c r="BG310" s="84"/>
    </row>
    <row r="311" spans="1:59" ht="15" customHeight="1" x14ac:dyDescent="0.25">
      <c r="A311" s="110" t="s">
        <v>5665</v>
      </c>
      <c r="B311" s="2" t="s">
        <v>5666</v>
      </c>
      <c r="C311" s="3" t="s">
        <v>3005</v>
      </c>
      <c r="D311" s="3" t="s">
        <v>5815</v>
      </c>
      <c r="E311" s="3" t="s">
        <v>1010</v>
      </c>
      <c r="F311" s="4" t="s">
        <v>2510</v>
      </c>
      <c r="G311" s="3" t="s">
        <v>656</v>
      </c>
      <c r="H311" s="41" t="s">
        <v>6730</v>
      </c>
      <c r="I311" s="126">
        <v>240</v>
      </c>
      <c r="J311" s="126">
        <v>222</v>
      </c>
      <c r="K311" s="126">
        <v>63</v>
      </c>
      <c r="L311" s="126">
        <v>10</v>
      </c>
      <c r="M311" s="126">
        <v>34</v>
      </c>
      <c r="N311" s="126">
        <v>30</v>
      </c>
      <c r="O311" s="126">
        <v>18</v>
      </c>
      <c r="P311" s="126">
        <v>57</v>
      </c>
      <c r="Q311" s="126">
        <v>3</v>
      </c>
      <c r="R311" s="106">
        <v>0.28378378378378377</v>
      </c>
      <c r="S311" s="107">
        <v>35.379812695109266</v>
      </c>
      <c r="T311" s="107">
        <v>26.041666666666668</v>
      </c>
      <c r="U311" s="107">
        <v>30</v>
      </c>
      <c r="V311" s="107">
        <v>7.9575596816976129</v>
      </c>
      <c r="W311" s="107">
        <v>8.1022241718248846</v>
      </c>
      <c r="X311" s="108">
        <v>107.48126321529844</v>
      </c>
      <c r="Y311" s="108">
        <v>0</v>
      </c>
      <c r="Z311" s="108">
        <v>0</v>
      </c>
      <c r="AA311" s="108">
        <v>0</v>
      </c>
      <c r="AB311" s="108">
        <v>107.48126321529844</v>
      </c>
      <c r="AC311" s="108">
        <v>0</v>
      </c>
      <c r="AD311" s="108">
        <v>0</v>
      </c>
      <c r="AE311" s="108">
        <v>107.48126321529844</v>
      </c>
      <c r="AF311" s="108">
        <v>0</v>
      </c>
      <c r="AG311" s="108">
        <v>107.48126321529844</v>
      </c>
      <c r="AH311" s="108">
        <v>107.48126321529844</v>
      </c>
      <c r="AI311" s="108">
        <v>107.48126321529844</v>
      </c>
      <c r="AJ311" s="126" t="s">
        <v>7128</v>
      </c>
      <c r="AK311" s="113" t="s">
        <v>7128</v>
      </c>
      <c r="AL311" s="113" t="s">
        <v>7128</v>
      </c>
      <c r="AM311" s="113">
        <v>33</v>
      </c>
      <c r="AN311" s="113" t="s">
        <v>7128</v>
      </c>
      <c r="AO311" s="113" t="s">
        <v>7128</v>
      </c>
      <c r="AP311" s="113">
        <v>36</v>
      </c>
      <c r="AQ311" s="113" t="s">
        <v>7128</v>
      </c>
      <c r="AR311" s="113">
        <v>42</v>
      </c>
      <c r="AS311" s="113">
        <v>71</v>
      </c>
      <c r="AT311" s="113">
        <v>56</v>
      </c>
      <c r="AU311" s="149" t="s">
        <v>7128</v>
      </c>
      <c r="AV311" s="107">
        <v>149.30537599349879</v>
      </c>
      <c r="AW311" s="107">
        <v>-41.824112778200345</v>
      </c>
      <c r="AX311" s="127">
        <v>284</v>
      </c>
      <c r="AY311" s="107">
        <v>0</v>
      </c>
      <c r="AZ311" s="107">
        <v>1.4102366887435949</v>
      </c>
      <c r="BA311" s="107">
        <v>-1.4102366887435949</v>
      </c>
      <c r="BB311" s="109">
        <v>0.80164645901360498</v>
      </c>
      <c r="BC311" s="107"/>
      <c r="BD311" s="107">
        <v>0</v>
      </c>
      <c r="BE311" s="107">
        <v>0</v>
      </c>
      <c r="BF311" s="107" t="s">
        <v>7439</v>
      </c>
      <c r="BG311" s="107"/>
    </row>
    <row r="312" spans="1:59" ht="15" customHeight="1" x14ac:dyDescent="0.25">
      <c r="A312" s="79" t="s">
        <v>1686</v>
      </c>
      <c r="B312" s="2" t="s">
        <v>2686</v>
      </c>
      <c r="C312" s="3" t="s">
        <v>2836</v>
      </c>
      <c r="D312" s="3" t="s">
        <v>543</v>
      </c>
      <c r="E312" s="3" t="s">
        <v>1022</v>
      </c>
      <c r="F312" s="4" t="s">
        <v>2510</v>
      </c>
      <c r="G312" s="3" t="s">
        <v>1453</v>
      </c>
      <c r="H312" s="41" t="s">
        <v>3911</v>
      </c>
      <c r="I312" s="113">
        <v>435</v>
      </c>
      <c r="J312" s="113">
        <v>392</v>
      </c>
      <c r="K312" s="113">
        <v>100</v>
      </c>
      <c r="L312" s="113">
        <v>10</v>
      </c>
      <c r="M312" s="113">
        <v>38</v>
      </c>
      <c r="N312" s="113">
        <v>47</v>
      </c>
      <c r="O312" s="113">
        <v>36</v>
      </c>
      <c r="P312" s="113">
        <v>63</v>
      </c>
      <c r="Q312" s="113">
        <v>0</v>
      </c>
      <c r="R312" s="6">
        <v>0.25510204081632654</v>
      </c>
      <c r="S312" s="14">
        <v>39.542143600416232</v>
      </c>
      <c r="T312" s="14">
        <v>26.041666666666668</v>
      </c>
      <c r="U312" s="14">
        <v>47</v>
      </c>
      <c r="V312" s="14">
        <v>0</v>
      </c>
      <c r="W312" s="84">
        <v>-5.3946513213171734</v>
      </c>
      <c r="X312" s="14">
        <v>107.18915894576573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107.18915894576573</v>
      </c>
      <c r="AI312" s="14">
        <v>107.18915894576573</v>
      </c>
      <c r="AJ312" s="113" t="s">
        <v>7128</v>
      </c>
      <c r="AK312" s="113" t="s">
        <v>7128</v>
      </c>
      <c r="AL312" s="113" t="s">
        <v>7128</v>
      </c>
      <c r="AM312" s="113" t="s">
        <v>7128</v>
      </c>
      <c r="AN312" s="113" t="s">
        <v>7128</v>
      </c>
      <c r="AO312" s="113" t="s">
        <v>7128</v>
      </c>
      <c r="AP312" s="113" t="s">
        <v>7128</v>
      </c>
      <c r="AQ312" s="113" t="s">
        <v>7128</v>
      </c>
      <c r="AR312" s="113" t="s">
        <v>7128</v>
      </c>
      <c r="AS312" s="113">
        <v>72</v>
      </c>
      <c r="AT312" s="113">
        <v>57</v>
      </c>
      <c r="AU312" s="149" t="s">
        <v>7128</v>
      </c>
      <c r="AV312" s="14">
        <v>157.52538612333203</v>
      </c>
      <c r="AW312" s="14">
        <v>-50.3362271775663</v>
      </c>
      <c r="AX312" s="17">
        <v>297</v>
      </c>
      <c r="AY312" s="15">
        <v>0</v>
      </c>
      <c r="AZ312" s="15">
        <v>1.4102366887435949</v>
      </c>
      <c r="BA312" s="15">
        <v>-1.4102366887435949</v>
      </c>
      <c r="BB312" s="63">
        <v>0.80164645901360498</v>
      </c>
      <c r="BC312" s="26"/>
      <c r="BD312" s="15">
        <v>0</v>
      </c>
      <c r="BE312" s="26">
        <v>0</v>
      </c>
      <c r="BF312" s="26" t="s">
        <v>7440</v>
      </c>
      <c r="BG312" s="84"/>
    </row>
    <row r="313" spans="1:59" ht="15" customHeight="1" x14ac:dyDescent="0.25">
      <c r="A313" s="79" t="s">
        <v>1490</v>
      </c>
      <c r="B313" s="2" t="s">
        <v>2965</v>
      </c>
      <c r="C313" s="3" t="s">
        <v>3422</v>
      </c>
      <c r="D313" s="3" t="s">
        <v>103</v>
      </c>
      <c r="E313" s="3" t="s">
        <v>1006</v>
      </c>
      <c r="F313" s="4" t="s">
        <v>3755</v>
      </c>
      <c r="G313" s="3" t="s">
        <v>1004</v>
      </c>
      <c r="H313" s="41" t="s">
        <v>4429</v>
      </c>
      <c r="I313" s="113">
        <v>348</v>
      </c>
      <c r="J313" s="113">
        <v>310</v>
      </c>
      <c r="K313" s="113">
        <v>79</v>
      </c>
      <c r="L313" s="113">
        <v>0</v>
      </c>
      <c r="M313" s="113">
        <v>40</v>
      </c>
      <c r="N313" s="113">
        <v>22</v>
      </c>
      <c r="O313" s="113">
        <v>31</v>
      </c>
      <c r="P313" s="113">
        <v>73</v>
      </c>
      <c r="Q313" s="113">
        <v>12</v>
      </c>
      <c r="R313" s="6">
        <v>0.25483870967741934</v>
      </c>
      <c r="S313" s="14">
        <v>41.623309053069718</v>
      </c>
      <c r="T313" s="14">
        <v>0</v>
      </c>
      <c r="U313" s="14">
        <v>22</v>
      </c>
      <c r="V313" s="14">
        <v>31.830238726790451</v>
      </c>
      <c r="W313" s="84">
        <v>-4.0245095680353007</v>
      </c>
      <c r="X313" s="14">
        <v>91.429038211824874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91.429038211824874</v>
      </c>
      <c r="AE313" s="14">
        <v>0</v>
      </c>
      <c r="AF313" s="14">
        <v>0</v>
      </c>
      <c r="AG313" s="14">
        <v>0</v>
      </c>
      <c r="AH313" s="14">
        <v>91.429038211824874</v>
      </c>
      <c r="AI313" s="14">
        <v>91.429038211824874</v>
      </c>
      <c r="AJ313" s="113" t="s">
        <v>7128</v>
      </c>
      <c r="AK313" s="113" t="s">
        <v>7128</v>
      </c>
      <c r="AL313" s="113" t="s">
        <v>7128</v>
      </c>
      <c r="AM313" s="113" t="s">
        <v>7128</v>
      </c>
      <c r="AN313" s="113" t="s">
        <v>7128</v>
      </c>
      <c r="AO313" s="113">
        <v>109</v>
      </c>
      <c r="AP313" s="113" t="s">
        <v>7128</v>
      </c>
      <c r="AQ313" s="113" t="s">
        <v>7128</v>
      </c>
      <c r="AR313" s="113" t="s">
        <v>7128</v>
      </c>
      <c r="AS313" s="113">
        <v>90</v>
      </c>
      <c r="AT313" s="113">
        <v>75</v>
      </c>
      <c r="AU313" s="149" t="s">
        <v>7128</v>
      </c>
      <c r="AV313" s="14">
        <v>157.41716867537716</v>
      </c>
      <c r="AW313" s="14">
        <v>-65.988130463552281</v>
      </c>
      <c r="AX313" s="17">
        <v>324</v>
      </c>
      <c r="AY313" s="15">
        <v>0</v>
      </c>
      <c r="AZ313" s="15">
        <v>1.4102366887435949</v>
      </c>
      <c r="BA313" s="15">
        <v>-1.4102366887435949</v>
      </c>
      <c r="BB313" s="63">
        <v>0.80164645901360498</v>
      </c>
      <c r="BC313" s="26"/>
      <c r="BD313" s="15">
        <v>0</v>
      </c>
      <c r="BE313" s="26">
        <v>0</v>
      </c>
      <c r="BF313" s="26" t="s">
        <v>7441</v>
      </c>
      <c r="BG313" s="84"/>
    </row>
    <row r="314" spans="1:59" ht="15" customHeight="1" x14ac:dyDescent="0.25">
      <c r="A314" s="79" t="s">
        <v>2016</v>
      </c>
      <c r="B314" s="2" t="s">
        <v>3054</v>
      </c>
      <c r="C314" s="3" t="s">
        <v>3055</v>
      </c>
      <c r="D314" s="3" t="s">
        <v>454</v>
      </c>
      <c r="E314" s="3" t="s">
        <v>1063</v>
      </c>
      <c r="F314" s="4" t="s">
        <v>2510</v>
      </c>
      <c r="G314" s="3" t="s">
        <v>1035</v>
      </c>
      <c r="H314" s="41" t="s">
        <v>4876</v>
      </c>
      <c r="I314" s="113">
        <v>48</v>
      </c>
      <c r="J314" s="113">
        <v>42</v>
      </c>
      <c r="K314" s="113">
        <v>8</v>
      </c>
      <c r="L314" s="113">
        <v>3</v>
      </c>
      <c r="M314" s="113">
        <v>5</v>
      </c>
      <c r="N314" s="113">
        <v>9</v>
      </c>
      <c r="O314" s="113">
        <v>4</v>
      </c>
      <c r="P314" s="113">
        <v>10</v>
      </c>
      <c r="Q314" s="113">
        <v>0</v>
      </c>
      <c r="R314" s="6">
        <v>0.19047619047619047</v>
      </c>
      <c r="S314" s="14">
        <v>5.2029136316337148</v>
      </c>
      <c r="T314" s="14">
        <v>7.8125</v>
      </c>
      <c r="U314" s="14">
        <v>9</v>
      </c>
      <c r="V314" s="14">
        <v>0</v>
      </c>
      <c r="W314" s="84">
        <v>-3.2587475596935875</v>
      </c>
      <c r="X314" s="14">
        <v>18.756666071940124</v>
      </c>
      <c r="Y314" s="14">
        <v>18.756666071940124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18.756666071940124</v>
      </c>
      <c r="AI314" s="14">
        <v>18.756666071940124</v>
      </c>
      <c r="AJ314" s="113">
        <v>62</v>
      </c>
      <c r="AK314" s="113" t="s">
        <v>7128</v>
      </c>
      <c r="AL314" s="113" t="s">
        <v>7128</v>
      </c>
      <c r="AM314" s="113" t="s">
        <v>7128</v>
      </c>
      <c r="AN314" s="113" t="s">
        <v>7128</v>
      </c>
      <c r="AO314" s="113" t="s">
        <v>7128</v>
      </c>
      <c r="AP314" s="113" t="s">
        <v>7128</v>
      </c>
      <c r="AQ314" s="113" t="s">
        <v>7128</v>
      </c>
      <c r="AR314" s="113" t="s">
        <v>7128</v>
      </c>
      <c r="AS314" s="113">
        <v>239</v>
      </c>
      <c r="AT314" s="113">
        <v>224</v>
      </c>
      <c r="AU314" s="149" t="s">
        <v>7128</v>
      </c>
      <c r="AV314" s="14">
        <v>84.000840393280313</v>
      </c>
      <c r="AW314" s="14">
        <v>-65.244174321340182</v>
      </c>
      <c r="AX314" s="17">
        <v>320</v>
      </c>
      <c r="AY314" s="15">
        <v>0</v>
      </c>
      <c r="AZ314" s="15">
        <v>1.4102366887435949</v>
      </c>
      <c r="BA314" s="15">
        <v>-1.4102366887435949</v>
      </c>
      <c r="BB314" s="63">
        <v>0.80164645901360498</v>
      </c>
      <c r="BC314" s="26"/>
      <c r="BD314" s="15">
        <v>0</v>
      </c>
      <c r="BE314" s="26">
        <v>0</v>
      </c>
      <c r="BF314" s="26" t="s">
        <v>7442</v>
      </c>
      <c r="BG314" s="84"/>
    </row>
    <row r="315" spans="1:59" ht="15" customHeight="1" x14ac:dyDescent="0.25">
      <c r="A315" s="79" t="s">
        <v>1692</v>
      </c>
      <c r="B315" s="2" t="s">
        <v>3126</v>
      </c>
      <c r="C315" s="3" t="s">
        <v>3066</v>
      </c>
      <c r="D315" s="3" t="s">
        <v>16</v>
      </c>
      <c r="E315" s="3" t="s">
        <v>1103</v>
      </c>
      <c r="F315" s="4" t="s">
        <v>3755</v>
      </c>
      <c r="G315" s="3" t="s">
        <v>1035</v>
      </c>
      <c r="H315" s="41" t="s">
        <v>4078</v>
      </c>
      <c r="I315" s="113">
        <v>203</v>
      </c>
      <c r="J315" s="113">
        <v>186</v>
      </c>
      <c r="K315" s="113">
        <v>40</v>
      </c>
      <c r="L315" s="113">
        <v>2</v>
      </c>
      <c r="M315" s="113">
        <v>13</v>
      </c>
      <c r="N315" s="113">
        <v>11</v>
      </c>
      <c r="O315" s="113">
        <v>14</v>
      </c>
      <c r="P315" s="113">
        <v>61</v>
      </c>
      <c r="Q315" s="113">
        <v>1</v>
      </c>
      <c r="R315" s="6">
        <v>0.21505376344086022</v>
      </c>
      <c r="S315" s="14">
        <v>13.52757544224766</v>
      </c>
      <c r="T315" s="14">
        <v>5.208333333333333</v>
      </c>
      <c r="U315" s="14">
        <v>11</v>
      </c>
      <c r="V315" s="14">
        <v>2.6525198938992043</v>
      </c>
      <c r="W315" s="84">
        <v>-13.721070769432162</v>
      </c>
      <c r="X315" s="44">
        <v>18.667357900048039</v>
      </c>
      <c r="Y315" s="44">
        <v>18.667357900048039</v>
      </c>
      <c r="Z315" s="44">
        <v>0</v>
      </c>
      <c r="AA315" s="44">
        <v>0</v>
      </c>
      <c r="AB315" s="44">
        <v>0</v>
      </c>
      <c r="AC315" s="44">
        <v>0</v>
      </c>
      <c r="AD315" s="44">
        <v>0</v>
      </c>
      <c r="AE315" s="44">
        <v>0</v>
      </c>
      <c r="AF315" s="44">
        <v>0</v>
      </c>
      <c r="AG315" s="44">
        <v>0</v>
      </c>
      <c r="AH315" s="44">
        <v>18.667357900048039</v>
      </c>
      <c r="AI315" s="44">
        <v>18.667357900048039</v>
      </c>
      <c r="AJ315" s="145">
        <v>63</v>
      </c>
      <c r="AK315" s="113" t="s">
        <v>7128</v>
      </c>
      <c r="AL315" s="113" t="s">
        <v>7128</v>
      </c>
      <c r="AM315" s="113" t="s">
        <v>7128</v>
      </c>
      <c r="AN315" s="113" t="s">
        <v>7128</v>
      </c>
      <c r="AO315" s="113" t="s">
        <v>7128</v>
      </c>
      <c r="AP315" s="113" t="s">
        <v>7128</v>
      </c>
      <c r="AQ315" s="113" t="s">
        <v>7128</v>
      </c>
      <c r="AR315" s="113" t="s">
        <v>7128</v>
      </c>
      <c r="AS315" s="113">
        <v>240</v>
      </c>
      <c r="AT315" s="113">
        <v>225</v>
      </c>
      <c r="AU315" s="149" t="s">
        <v>7128</v>
      </c>
      <c r="AV315" s="14">
        <v>84.000840393280313</v>
      </c>
      <c r="AW315" s="14">
        <v>-65.333482493232282</v>
      </c>
      <c r="AX315" s="17">
        <v>321</v>
      </c>
      <c r="AY315" s="15">
        <v>0</v>
      </c>
      <c r="AZ315" s="15">
        <v>1.4102366887435949</v>
      </c>
      <c r="BA315" s="15">
        <v>-1.4102366887435949</v>
      </c>
      <c r="BB315" s="63">
        <v>0.80164645901360498</v>
      </c>
      <c r="BC315" s="26"/>
      <c r="BD315" s="15">
        <v>0</v>
      </c>
      <c r="BE315" s="26">
        <v>0</v>
      </c>
      <c r="BF315" s="26" t="s">
        <v>7443</v>
      </c>
      <c r="BG315" s="84"/>
    </row>
    <row r="316" spans="1:59" x14ac:dyDescent="0.25">
      <c r="A316" s="110" t="s">
        <v>2232</v>
      </c>
      <c r="B316" s="2" t="s">
        <v>3060</v>
      </c>
      <c r="C316" s="3" t="s">
        <v>2612</v>
      </c>
      <c r="D316" s="3" t="s">
        <v>90</v>
      </c>
      <c r="E316" s="3" t="s">
        <v>1008</v>
      </c>
      <c r="F316" s="4" t="s">
        <v>2510</v>
      </c>
      <c r="G316" s="3" t="s">
        <v>1035</v>
      </c>
      <c r="H316" s="41" t="s">
        <v>3862</v>
      </c>
      <c r="I316" s="124">
        <v>161</v>
      </c>
      <c r="J316" s="124">
        <v>149</v>
      </c>
      <c r="K316" s="124">
        <v>30</v>
      </c>
      <c r="L316" s="124">
        <v>3</v>
      </c>
      <c r="M316" s="124">
        <v>14</v>
      </c>
      <c r="N316" s="124">
        <v>10</v>
      </c>
      <c r="O316" s="124">
        <v>9</v>
      </c>
      <c r="P316" s="124">
        <v>26</v>
      </c>
      <c r="Q316" s="124">
        <v>0</v>
      </c>
      <c r="R316" s="85">
        <v>0.20134228187919462</v>
      </c>
      <c r="S316" s="84">
        <v>14.568158168574403</v>
      </c>
      <c r="T316" s="84">
        <v>7.8125</v>
      </c>
      <c r="U316" s="84">
        <v>10</v>
      </c>
      <c r="V316" s="84">
        <v>0</v>
      </c>
      <c r="W316" s="84">
        <v>-13.994810654580389</v>
      </c>
      <c r="X316" s="103">
        <v>18.385847513994008</v>
      </c>
      <c r="Y316" s="84">
        <v>18.385847513994008</v>
      </c>
      <c r="Z316" s="84">
        <v>0</v>
      </c>
      <c r="AA316" s="84">
        <v>0</v>
      </c>
      <c r="AB316" s="84">
        <v>0</v>
      </c>
      <c r="AC316" s="84">
        <v>0</v>
      </c>
      <c r="AD316" s="84">
        <v>0</v>
      </c>
      <c r="AE316" s="84">
        <v>0</v>
      </c>
      <c r="AF316" s="84">
        <v>0</v>
      </c>
      <c r="AG316" s="84">
        <v>0</v>
      </c>
      <c r="AH316" s="84">
        <v>18.385847513994008</v>
      </c>
      <c r="AI316" s="84">
        <v>18.385847513994008</v>
      </c>
      <c r="AJ316" s="124">
        <v>64</v>
      </c>
      <c r="AK316" s="103" t="s">
        <v>7128</v>
      </c>
      <c r="AL316" s="103" t="s">
        <v>7128</v>
      </c>
      <c r="AM316" s="103" t="s">
        <v>7128</v>
      </c>
      <c r="AN316" s="103" t="s">
        <v>7128</v>
      </c>
      <c r="AO316" s="103" t="s">
        <v>7128</v>
      </c>
      <c r="AP316" s="124" t="s">
        <v>7128</v>
      </c>
      <c r="AQ316" s="103" t="s">
        <v>7128</v>
      </c>
      <c r="AR316" s="103" t="s">
        <v>7128</v>
      </c>
      <c r="AS316" s="124">
        <v>242</v>
      </c>
      <c r="AT316" s="124">
        <v>227</v>
      </c>
      <c r="AU316" s="151" t="s">
        <v>7128</v>
      </c>
      <c r="AV316" s="84">
        <v>84.000840393280313</v>
      </c>
      <c r="AW316" s="84">
        <v>-65.614992879286305</v>
      </c>
      <c r="AX316" s="125">
        <v>322</v>
      </c>
      <c r="AY316" s="84">
        <v>0</v>
      </c>
      <c r="AZ316" s="84">
        <v>1.4102366887435949</v>
      </c>
      <c r="BA316" s="84">
        <v>-1.4102366887435949</v>
      </c>
      <c r="BB316" s="147">
        <v>0.80164645901360498</v>
      </c>
      <c r="BC316" s="84"/>
      <c r="BD316" s="84">
        <v>0</v>
      </c>
      <c r="BE316" s="84">
        <v>0</v>
      </c>
      <c r="BF316" s="84" t="s">
        <v>7444</v>
      </c>
      <c r="BG316" s="84"/>
    </row>
    <row r="317" spans="1:59" x14ac:dyDescent="0.25">
      <c r="A317" s="79" t="s">
        <v>1143</v>
      </c>
      <c r="B317" s="2" t="s">
        <v>3169</v>
      </c>
      <c r="C317" s="3" t="s">
        <v>3170</v>
      </c>
      <c r="D317" s="3" t="s">
        <v>261</v>
      </c>
      <c r="E317" s="3" t="s">
        <v>1051</v>
      </c>
      <c r="F317" s="4" t="s">
        <v>3755</v>
      </c>
      <c r="G317" s="3" t="s">
        <v>1035</v>
      </c>
      <c r="H317" s="41" t="s">
        <v>4298</v>
      </c>
      <c r="I317" s="113">
        <v>36</v>
      </c>
      <c r="J317" s="113">
        <v>31</v>
      </c>
      <c r="K317" s="113">
        <v>9</v>
      </c>
      <c r="L317" s="113">
        <v>2</v>
      </c>
      <c r="M317" s="113">
        <v>4</v>
      </c>
      <c r="N317" s="113">
        <v>5</v>
      </c>
      <c r="O317" s="113">
        <v>3</v>
      </c>
      <c r="P317" s="113">
        <v>14</v>
      </c>
      <c r="Q317" s="113">
        <v>0</v>
      </c>
      <c r="R317" s="6">
        <v>0.29032258064516131</v>
      </c>
      <c r="S317" s="14">
        <v>4.1623309053069724</v>
      </c>
      <c r="T317" s="14">
        <v>5.208333333333333</v>
      </c>
      <c r="U317" s="14">
        <v>5</v>
      </c>
      <c r="V317" s="14">
        <v>0</v>
      </c>
      <c r="W317" s="84">
        <v>3.3159513303916541</v>
      </c>
      <c r="X317" s="14">
        <v>17.686615569031961</v>
      </c>
      <c r="Y317" s="14">
        <v>17.686615569031961</v>
      </c>
      <c r="Z317" s="14">
        <v>0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17.686615569031961</v>
      </c>
      <c r="AI317" s="14">
        <v>17.686615569031961</v>
      </c>
      <c r="AJ317" s="113">
        <v>65</v>
      </c>
      <c r="AK317" s="113" t="s">
        <v>7128</v>
      </c>
      <c r="AL317" s="113" t="s">
        <v>7128</v>
      </c>
      <c r="AM317" s="113" t="s">
        <v>7128</v>
      </c>
      <c r="AN317" s="113" t="s">
        <v>7128</v>
      </c>
      <c r="AO317" s="113" t="s">
        <v>7128</v>
      </c>
      <c r="AP317" s="113" t="s">
        <v>7128</v>
      </c>
      <c r="AQ317" s="113" t="s">
        <v>7128</v>
      </c>
      <c r="AR317" s="113" t="s">
        <v>7128</v>
      </c>
      <c r="AS317" s="113">
        <v>245</v>
      </c>
      <c r="AT317" s="113">
        <v>230</v>
      </c>
      <c r="AU317" s="149" t="s">
        <v>7128</v>
      </c>
      <c r="AV317" s="14">
        <v>84.000840393280313</v>
      </c>
      <c r="AW317" s="14">
        <v>-66.314224824248356</v>
      </c>
      <c r="AX317" s="17">
        <v>325</v>
      </c>
      <c r="AY317" s="15">
        <v>0</v>
      </c>
      <c r="AZ317" s="15">
        <v>1.4102366887435949</v>
      </c>
      <c r="BA317" s="15">
        <v>-1.4102366887435949</v>
      </c>
      <c r="BB317" s="63">
        <v>0.80164645901360498</v>
      </c>
      <c r="BC317" s="26"/>
      <c r="BD317" s="15">
        <v>0</v>
      </c>
      <c r="BE317" s="26">
        <v>0</v>
      </c>
      <c r="BF317" s="26" t="s">
        <v>7445</v>
      </c>
      <c r="BG317" s="84"/>
    </row>
    <row r="318" spans="1:59" ht="15" customHeight="1" x14ac:dyDescent="0.25">
      <c r="A318" s="88" t="s">
        <v>6680</v>
      </c>
      <c r="B318" s="2" t="s">
        <v>3507</v>
      </c>
      <c r="C318" s="3" t="s">
        <v>2615</v>
      </c>
      <c r="D318" s="3" t="s">
        <v>5897</v>
      </c>
      <c r="E318" s="3" t="s">
        <v>1008</v>
      </c>
      <c r="F318" s="4" t="s">
        <v>2510</v>
      </c>
      <c r="G318" s="3" t="s">
        <v>656</v>
      </c>
      <c r="H318" s="41" t="s">
        <v>6556</v>
      </c>
      <c r="I318" s="113">
        <v>326</v>
      </c>
      <c r="J318" s="113">
        <v>290</v>
      </c>
      <c r="K318" s="113">
        <v>68</v>
      </c>
      <c r="L318" s="113">
        <v>14</v>
      </c>
      <c r="M318" s="113">
        <v>39</v>
      </c>
      <c r="N318" s="113">
        <v>40</v>
      </c>
      <c r="O318" s="113">
        <v>32</v>
      </c>
      <c r="P318" s="113">
        <v>92</v>
      </c>
      <c r="Q318" s="113">
        <v>0</v>
      </c>
      <c r="R318" s="6">
        <v>0.23448275862068965</v>
      </c>
      <c r="S318" s="14">
        <v>40.582726326742979</v>
      </c>
      <c r="T318" s="14">
        <v>36.458333333333336</v>
      </c>
      <c r="U318" s="14">
        <v>40</v>
      </c>
      <c r="V318" s="14">
        <v>0</v>
      </c>
      <c r="W318" s="84">
        <v>-13.141257661310036</v>
      </c>
      <c r="X318" s="14">
        <v>103.89980199876628</v>
      </c>
      <c r="Y318" s="14">
        <v>0</v>
      </c>
      <c r="Z318" s="14">
        <v>0</v>
      </c>
      <c r="AA318" s="14">
        <v>0</v>
      </c>
      <c r="AB318" s="14">
        <v>103.89980199876628</v>
      </c>
      <c r="AC318" s="14">
        <v>0</v>
      </c>
      <c r="AD318" s="14">
        <v>0</v>
      </c>
      <c r="AE318" s="14">
        <v>103.89980199876628</v>
      </c>
      <c r="AF318" s="14">
        <v>0</v>
      </c>
      <c r="AG318" s="14">
        <v>103.89980199876628</v>
      </c>
      <c r="AH318" s="14">
        <v>103.89980199876628</v>
      </c>
      <c r="AI318" s="14">
        <v>103.89980199876628</v>
      </c>
      <c r="AJ318" s="113" t="s">
        <v>7128</v>
      </c>
      <c r="AK318" s="113" t="s">
        <v>7128</v>
      </c>
      <c r="AL318" s="113" t="s">
        <v>7128</v>
      </c>
      <c r="AM318" s="113">
        <v>34</v>
      </c>
      <c r="AN318" s="113" t="s">
        <v>7128</v>
      </c>
      <c r="AO318" s="113" t="s">
        <v>7128</v>
      </c>
      <c r="AP318" s="113">
        <v>38</v>
      </c>
      <c r="AQ318" s="113" t="s">
        <v>7128</v>
      </c>
      <c r="AR318" s="113">
        <v>44</v>
      </c>
      <c r="AS318" s="113">
        <v>74</v>
      </c>
      <c r="AT318" s="113">
        <v>59</v>
      </c>
      <c r="AU318" s="149" t="s">
        <v>7128</v>
      </c>
      <c r="AV318" s="14">
        <v>149.30537599349879</v>
      </c>
      <c r="AW318" s="14">
        <v>-45.405573994732507</v>
      </c>
      <c r="AX318" s="17">
        <v>289</v>
      </c>
      <c r="AY318" s="15">
        <v>0</v>
      </c>
      <c r="AZ318" s="15">
        <v>1.4102366887435949</v>
      </c>
      <c r="BA318" s="15">
        <v>-1.4102366887435949</v>
      </c>
      <c r="BB318" s="63">
        <v>0.80164645901360498</v>
      </c>
      <c r="BC318" s="26"/>
      <c r="BD318" s="15">
        <v>0</v>
      </c>
      <c r="BE318" s="26">
        <v>0</v>
      </c>
      <c r="BF318" s="26" t="s">
        <v>7446</v>
      </c>
      <c r="BG318" s="84"/>
    </row>
    <row r="319" spans="1:59" x14ac:dyDescent="0.25">
      <c r="A319" s="79" t="s">
        <v>6681</v>
      </c>
      <c r="B319" s="2" t="s">
        <v>2923</v>
      </c>
      <c r="C319" s="3" t="s">
        <v>3498</v>
      </c>
      <c r="D319" s="3" t="s">
        <v>5831</v>
      </c>
      <c r="E319" s="3" t="s">
        <v>1090</v>
      </c>
      <c r="F319" s="4" t="s">
        <v>3755</v>
      </c>
      <c r="G319" s="3" t="s">
        <v>1015</v>
      </c>
      <c r="H319" s="41" t="s">
        <v>5832</v>
      </c>
      <c r="I319" s="113">
        <v>231</v>
      </c>
      <c r="J319" s="113">
        <v>214</v>
      </c>
      <c r="K319" s="113">
        <v>62</v>
      </c>
      <c r="L319" s="113">
        <v>5</v>
      </c>
      <c r="M319" s="113">
        <v>27</v>
      </c>
      <c r="N319" s="113">
        <v>27</v>
      </c>
      <c r="O319" s="113">
        <v>9</v>
      </c>
      <c r="P319" s="113">
        <v>32</v>
      </c>
      <c r="Q319" s="113">
        <v>1</v>
      </c>
      <c r="R319" s="6">
        <v>0.28971962616822428</v>
      </c>
      <c r="S319" s="14">
        <v>28.095733610822062</v>
      </c>
      <c r="T319" s="14">
        <v>13.020833333333334</v>
      </c>
      <c r="U319" s="14">
        <v>27</v>
      </c>
      <c r="V319" s="14">
        <v>2.6525198938992043</v>
      </c>
      <c r="W319" s="84">
        <v>9.9594983652954525</v>
      </c>
      <c r="X319" s="14">
        <v>80.728585203350065</v>
      </c>
      <c r="Y319" s="14">
        <v>0</v>
      </c>
      <c r="Z319" s="14">
        <v>80.728585203350065</v>
      </c>
      <c r="AA319" s="14">
        <v>0</v>
      </c>
      <c r="AB319" s="14">
        <v>0</v>
      </c>
      <c r="AC319" s="14">
        <v>0</v>
      </c>
      <c r="AD319" s="14">
        <v>0</v>
      </c>
      <c r="AE319" s="14">
        <v>80.728585203350065</v>
      </c>
      <c r="AF319" s="14">
        <v>0</v>
      </c>
      <c r="AG319" s="14">
        <v>80.728585203350065</v>
      </c>
      <c r="AH319" s="14">
        <v>80.728585203350065</v>
      </c>
      <c r="AI319" s="14">
        <v>80.728585203350065</v>
      </c>
      <c r="AJ319" s="113" t="s">
        <v>7128</v>
      </c>
      <c r="AK319" s="113">
        <v>36</v>
      </c>
      <c r="AL319" s="113" t="s">
        <v>7128</v>
      </c>
      <c r="AM319" s="113" t="s">
        <v>7128</v>
      </c>
      <c r="AN319" s="113" t="s">
        <v>7128</v>
      </c>
      <c r="AO319" s="113" t="s">
        <v>7128</v>
      </c>
      <c r="AP319" s="113">
        <v>43</v>
      </c>
      <c r="AQ319" s="113" t="s">
        <v>7128</v>
      </c>
      <c r="AR319" s="113">
        <v>58</v>
      </c>
      <c r="AS319" s="113">
        <v>102</v>
      </c>
      <c r="AT319" s="113">
        <v>87</v>
      </c>
      <c r="AU319" s="149" t="s">
        <v>7128</v>
      </c>
      <c r="AV319" s="14">
        <v>157.52538612333203</v>
      </c>
      <c r="AW319" s="14">
        <v>-76.796800919981962</v>
      </c>
      <c r="AX319" s="17">
        <v>338</v>
      </c>
      <c r="AY319" s="15">
        <v>0</v>
      </c>
      <c r="AZ319" s="15">
        <v>1.4102366887435949</v>
      </c>
      <c r="BA319" s="15">
        <v>-1.4102366887435949</v>
      </c>
      <c r="BB319" s="63">
        <v>0.80164645901360498</v>
      </c>
      <c r="BC319" s="26"/>
      <c r="BD319" s="15">
        <v>0</v>
      </c>
      <c r="BE319" s="26">
        <v>0</v>
      </c>
      <c r="BF319" s="26" t="s">
        <v>7447</v>
      </c>
      <c r="BG319" s="84"/>
    </row>
    <row r="320" spans="1:59" ht="15" customHeight="1" x14ac:dyDescent="0.25">
      <c r="A320" s="110" t="s">
        <v>1341</v>
      </c>
      <c r="B320" s="2" t="s">
        <v>2650</v>
      </c>
      <c r="C320" s="3" t="s">
        <v>2791</v>
      </c>
      <c r="D320" s="3" t="s">
        <v>277</v>
      </c>
      <c r="E320" s="3" t="s">
        <v>1067</v>
      </c>
      <c r="F320" s="4" t="s">
        <v>2510</v>
      </c>
      <c r="G320" s="3" t="s">
        <v>656</v>
      </c>
      <c r="H320" s="41" t="s">
        <v>3835</v>
      </c>
      <c r="I320" s="126">
        <v>381</v>
      </c>
      <c r="J320" s="126">
        <v>350</v>
      </c>
      <c r="K320" s="126">
        <v>96</v>
      </c>
      <c r="L320" s="126">
        <v>7</v>
      </c>
      <c r="M320" s="126">
        <v>43</v>
      </c>
      <c r="N320" s="126">
        <v>31</v>
      </c>
      <c r="O320" s="126">
        <v>29</v>
      </c>
      <c r="P320" s="126">
        <v>51</v>
      </c>
      <c r="Q320" s="126">
        <v>1</v>
      </c>
      <c r="R320" s="106">
        <v>0.2742857142857143</v>
      </c>
      <c r="S320" s="107">
        <v>44.745057232049952</v>
      </c>
      <c r="T320" s="107">
        <v>18.229166666666668</v>
      </c>
      <c r="U320" s="107">
        <v>31</v>
      </c>
      <c r="V320" s="107">
        <v>2.6525198938992043</v>
      </c>
      <c r="W320" s="107">
        <v>6.0778591135987909</v>
      </c>
      <c r="X320" s="108">
        <v>102.70460290621462</v>
      </c>
      <c r="Y320" s="108">
        <v>0</v>
      </c>
      <c r="Z320" s="108">
        <v>0</v>
      </c>
      <c r="AA320" s="108">
        <v>0</v>
      </c>
      <c r="AB320" s="108">
        <v>102.70460290621462</v>
      </c>
      <c r="AC320" s="108">
        <v>0</v>
      </c>
      <c r="AD320" s="108">
        <v>0</v>
      </c>
      <c r="AE320" s="108">
        <v>102.70460290621462</v>
      </c>
      <c r="AF320" s="108">
        <v>0</v>
      </c>
      <c r="AG320" s="108">
        <v>102.70460290621462</v>
      </c>
      <c r="AH320" s="108">
        <v>102.70460290621462</v>
      </c>
      <c r="AI320" s="108">
        <v>102.70460290621462</v>
      </c>
      <c r="AJ320" s="126" t="s">
        <v>7128</v>
      </c>
      <c r="AK320" s="113" t="s">
        <v>7128</v>
      </c>
      <c r="AL320" s="113" t="s">
        <v>7128</v>
      </c>
      <c r="AM320" s="113">
        <v>35</v>
      </c>
      <c r="AN320" s="113" t="s">
        <v>7128</v>
      </c>
      <c r="AO320" s="113" t="s">
        <v>7128</v>
      </c>
      <c r="AP320" s="113">
        <v>39</v>
      </c>
      <c r="AQ320" s="113" t="s">
        <v>7128</v>
      </c>
      <c r="AR320" s="113">
        <v>45</v>
      </c>
      <c r="AS320" s="113">
        <v>75</v>
      </c>
      <c r="AT320" s="113">
        <v>60</v>
      </c>
      <c r="AU320" s="149" t="s">
        <v>7128</v>
      </c>
      <c r="AV320" s="107">
        <v>149.30537599349879</v>
      </c>
      <c r="AW320" s="107">
        <v>-46.600773087284168</v>
      </c>
      <c r="AX320" s="127">
        <v>291</v>
      </c>
      <c r="AY320" s="107">
        <v>0</v>
      </c>
      <c r="AZ320" s="107">
        <v>1.4102366887435949</v>
      </c>
      <c r="BA320" s="107">
        <v>-1.4102366887435949</v>
      </c>
      <c r="BB320" s="109">
        <v>0.80164645901360498</v>
      </c>
      <c r="BC320" s="107"/>
      <c r="BD320" s="107">
        <v>0</v>
      </c>
      <c r="BE320" s="107">
        <v>0</v>
      </c>
      <c r="BF320" s="107" t="s">
        <v>7448</v>
      </c>
      <c r="BG320" s="107"/>
    </row>
    <row r="321" spans="1:59" x14ac:dyDescent="0.25">
      <c r="A321" s="79" t="s">
        <v>2123</v>
      </c>
      <c r="B321" s="2" t="s">
        <v>2781</v>
      </c>
      <c r="C321" s="3" t="s">
        <v>2782</v>
      </c>
      <c r="D321" s="3" t="s">
        <v>555</v>
      </c>
      <c r="E321" s="3" t="s">
        <v>1042</v>
      </c>
      <c r="F321" s="4" t="s">
        <v>3755</v>
      </c>
      <c r="G321" s="3" t="s">
        <v>1004</v>
      </c>
      <c r="H321" s="159" t="s">
        <v>3973</v>
      </c>
      <c r="I321" s="145">
        <v>289</v>
      </c>
      <c r="J321" s="145">
        <v>252</v>
      </c>
      <c r="K321" s="145">
        <v>57</v>
      </c>
      <c r="L321" s="145">
        <v>10</v>
      </c>
      <c r="M321" s="145">
        <v>35</v>
      </c>
      <c r="N321" s="145">
        <v>29</v>
      </c>
      <c r="O321" s="145">
        <v>35</v>
      </c>
      <c r="P321" s="145">
        <v>69</v>
      </c>
      <c r="Q321" s="145">
        <v>4</v>
      </c>
      <c r="R321" s="42">
        <v>0.22619047619047619</v>
      </c>
      <c r="S321" s="43">
        <v>36.420395421436005</v>
      </c>
      <c r="T321" s="43">
        <v>26.041666666666668</v>
      </c>
      <c r="U321" s="43">
        <v>29</v>
      </c>
      <c r="V321" s="43">
        <v>10.610079575596817</v>
      </c>
      <c r="W321" s="43">
        <v>-14.595364034875045</v>
      </c>
      <c r="X321" s="44">
        <v>87.476777628824436</v>
      </c>
      <c r="Y321" s="43">
        <v>0</v>
      </c>
      <c r="Z321" s="43">
        <v>0</v>
      </c>
      <c r="AA321" s="43">
        <v>0</v>
      </c>
      <c r="AB321" s="43">
        <v>0</v>
      </c>
      <c r="AC321" s="43">
        <v>0</v>
      </c>
      <c r="AD321" s="43">
        <v>87.476777628824436</v>
      </c>
      <c r="AE321" s="43">
        <v>0</v>
      </c>
      <c r="AF321" s="43">
        <v>0</v>
      </c>
      <c r="AG321" s="43">
        <v>0</v>
      </c>
      <c r="AH321" s="43">
        <v>87.476777628824436</v>
      </c>
      <c r="AI321" s="43">
        <v>87.476777628824436</v>
      </c>
      <c r="AJ321" s="145" t="s">
        <v>7128</v>
      </c>
      <c r="AK321" s="44" t="s">
        <v>7128</v>
      </c>
      <c r="AL321" s="44" t="s">
        <v>7128</v>
      </c>
      <c r="AM321" s="44" t="s">
        <v>7128</v>
      </c>
      <c r="AN321" s="44" t="s">
        <v>7128</v>
      </c>
      <c r="AO321" s="44">
        <v>110</v>
      </c>
      <c r="AP321" s="145" t="s">
        <v>7128</v>
      </c>
      <c r="AQ321" s="44" t="s">
        <v>7128</v>
      </c>
      <c r="AR321" s="44" t="s">
        <v>7128</v>
      </c>
      <c r="AS321" s="145">
        <v>92</v>
      </c>
      <c r="AT321" s="145">
        <v>77</v>
      </c>
      <c r="AU321" s="160" t="s">
        <v>7128</v>
      </c>
      <c r="AV321" s="43">
        <v>157.41716867537716</v>
      </c>
      <c r="AW321" s="43">
        <v>-69.940391046552719</v>
      </c>
      <c r="AX321" s="161">
        <v>328</v>
      </c>
      <c r="AY321" s="43">
        <v>0</v>
      </c>
      <c r="AZ321" s="43">
        <v>1.4102366887435949</v>
      </c>
      <c r="BA321" s="43">
        <v>-1.4102366887435949</v>
      </c>
      <c r="BB321" s="162">
        <v>0.80164645901360498</v>
      </c>
      <c r="BC321" s="43"/>
      <c r="BD321" s="43">
        <v>0</v>
      </c>
      <c r="BE321" s="43">
        <v>0</v>
      </c>
      <c r="BF321" s="43" t="s">
        <v>7449</v>
      </c>
      <c r="BG321" s="43"/>
    </row>
    <row r="322" spans="1:59" ht="15" customHeight="1" x14ac:dyDescent="0.25">
      <c r="A322" s="79" t="s">
        <v>1066</v>
      </c>
      <c r="B322" s="2" t="s">
        <v>2604</v>
      </c>
      <c r="C322" s="3" t="s">
        <v>2605</v>
      </c>
      <c r="D322" s="3" t="s">
        <v>387</v>
      </c>
      <c r="E322" s="3" t="s">
        <v>1025</v>
      </c>
      <c r="F322" s="4" t="s">
        <v>3755</v>
      </c>
      <c r="G322" s="3" t="s">
        <v>1040</v>
      </c>
      <c r="H322" s="41" t="s">
        <v>3758</v>
      </c>
      <c r="I322" s="113">
        <v>370</v>
      </c>
      <c r="J322" s="113">
        <v>333</v>
      </c>
      <c r="K322" s="113">
        <v>78</v>
      </c>
      <c r="L322" s="113">
        <v>7</v>
      </c>
      <c r="M322" s="113">
        <v>37</v>
      </c>
      <c r="N322" s="113">
        <v>22</v>
      </c>
      <c r="O322" s="113">
        <v>28</v>
      </c>
      <c r="P322" s="113">
        <v>57</v>
      </c>
      <c r="Q322" s="113">
        <v>11</v>
      </c>
      <c r="R322" s="5">
        <v>0.23423423423423423</v>
      </c>
      <c r="S322" s="26">
        <v>38.501560874089492</v>
      </c>
      <c r="T322" s="26">
        <v>18.229166666666668</v>
      </c>
      <c r="U322" s="26">
        <v>22</v>
      </c>
      <c r="V322" s="26">
        <v>29.177718832891248</v>
      </c>
      <c r="W322" s="84">
        <v>-15.427657873701149</v>
      </c>
      <c r="X322" s="13">
        <v>92.480788499946257</v>
      </c>
      <c r="Y322" s="13">
        <v>0</v>
      </c>
      <c r="Z322" s="13">
        <v>0</v>
      </c>
      <c r="AA322" s="13">
        <v>0</v>
      </c>
      <c r="AB322" s="13">
        <v>0</v>
      </c>
      <c r="AC322" s="13">
        <v>92.480788499946257</v>
      </c>
      <c r="AD322" s="13">
        <v>0</v>
      </c>
      <c r="AE322" s="13">
        <v>0</v>
      </c>
      <c r="AF322" s="13">
        <v>92.480788499946257</v>
      </c>
      <c r="AG322" s="13">
        <v>92.480788499946257</v>
      </c>
      <c r="AH322" s="13">
        <v>92.480788499946257</v>
      </c>
      <c r="AI322" s="13">
        <v>92.480788499946257</v>
      </c>
      <c r="AJ322" s="112" t="s">
        <v>7128</v>
      </c>
      <c r="AK322" s="113" t="s">
        <v>7128</v>
      </c>
      <c r="AL322" s="113" t="s">
        <v>7128</v>
      </c>
      <c r="AM322" s="113" t="s">
        <v>7128</v>
      </c>
      <c r="AN322" s="113">
        <v>39</v>
      </c>
      <c r="AO322" s="113" t="s">
        <v>7128</v>
      </c>
      <c r="AP322" s="113" t="s">
        <v>7128</v>
      </c>
      <c r="AQ322" s="113">
        <v>41</v>
      </c>
      <c r="AR322" s="113">
        <v>52</v>
      </c>
      <c r="AS322" s="113">
        <v>89</v>
      </c>
      <c r="AT322" s="113">
        <v>74</v>
      </c>
      <c r="AU322" s="149" t="s">
        <v>7128</v>
      </c>
      <c r="AV322" s="13">
        <v>144.9549001855919</v>
      </c>
      <c r="AW322" s="14">
        <v>-52.474111685645639</v>
      </c>
      <c r="AX322" s="17">
        <v>301</v>
      </c>
      <c r="AY322" s="26">
        <v>0</v>
      </c>
      <c r="AZ322" s="26">
        <v>1.4102366887435949</v>
      </c>
      <c r="BA322" s="26">
        <v>-1.4102366887435949</v>
      </c>
      <c r="BB322" s="60">
        <v>0.80164645901360498</v>
      </c>
      <c r="BC322" s="26"/>
      <c r="BD322" s="26">
        <v>0</v>
      </c>
      <c r="BE322" s="26">
        <v>0</v>
      </c>
      <c r="BF322" s="26" t="s">
        <v>7450</v>
      </c>
      <c r="BG322" s="84"/>
    </row>
    <row r="323" spans="1:59" ht="15" customHeight="1" x14ac:dyDescent="0.25">
      <c r="A323" s="79" t="s">
        <v>6355</v>
      </c>
      <c r="B323" s="2" t="s">
        <v>6356</v>
      </c>
      <c r="C323" s="3" t="s">
        <v>3511</v>
      </c>
      <c r="D323" s="3" t="s">
        <v>5742</v>
      </c>
      <c r="E323" s="3" t="s">
        <v>999</v>
      </c>
      <c r="F323" s="4" t="s">
        <v>2510</v>
      </c>
      <c r="G323" s="3" t="s">
        <v>656</v>
      </c>
      <c r="H323" s="41" t="s">
        <v>5743</v>
      </c>
      <c r="I323" s="113">
        <v>336</v>
      </c>
      <c r="J323" s="113">
        <v>315</v>
      </c>
      <c r="K323" s="113">
        <v>92</v>
      </c>
      <c r="L323" s="113">
        <v>3</v>
      </c>
      <c r="M323" s="113">
        <v>35</v>
      </c>
      <c r="N323" s="113">
        <v>36</v>
      </c>
      <c r="O323" s="113">
        <v>11</v>
      </c>
      <c r="P323" s="113">
        <v>43</v>
      </c>
      <c r="Q323" s="113">
        <v>2</v>
      </c>
      <c r="R323" s="6">
        <v>0.29206349206349208</v>
      </c>
      <c r="S323" s="14">
        <v>36.420395421436005</v>
      </c>
      <c r="T323" s="14">
        <v>7.8125</v>
      </c>
      <c r="U323" s="14">
        <v>36</v>
      </c>
      <c r="V323" s="14">
        <v>5.3050397877984086</v>
      </c>
      <c r="W323" s="84">
        <v>14.675899211386628</v>
      </c>
      <c r="X323" s="14">
        <v>100.21383442062105</v>
      </c>
      <c r="Y323" s="14">
        <v>0</v>
      </c>
      <c r="Z323" s="14">
        <v>0</v>
      </c>
      <c r="AA323" s="14">
        <v>0</v>
      </c>
      <c r="AB323" s="14">
        <v>100.21383442062105</v>
      </c>
      <c r="AC323" s="14">
        <v>0</v>
      </c>
      <c r="AD323" s="14">
        <v>0</v>
      </c>
      <c r="AE323" s="14">
        <v>100.21383442062105</v>
      </c>
      <c r="AF323" s="14">
        <v>0</v>
      </c>
      <c r="AG323" s="14">
        <v>100.21383442062105</v>
      </c>
      <c r="AH323" s="14">
        <v>100.21383442062105</v>
      </c>
      <c r="AI323" s="14">
        <v>100.21383442062105</v>
      </c>
      <c r="AJ323" s="113" t="s">
        <v>7128</v>
      </c>
      <c r="AK323" s="113" t="s">
        <v>7128</v>
      </c>
      <c r="AL323" s="113" t="s">
        <v>7128</v>
      </c>
      <c r="AM323" s="113">
        <v>36</v>
      </c>
      <c r="AN323" s="113" t="s">
        <v>7128</v>
      </c>
      <c r="AO323" s="113" t="s">
        <v>7128</v>
      </c>
      <c r="AP323" s="113">
        <v>41</v>
      </c>
      <c r="AQ323" s="113" t="s">
        <v>7128</v>
      </c>
      <c r="AR323" s="113">
        <v>49</v>
      </c>
      <c r="AS323" s="113">
        <v>79</v>
      </c>
      <c r="AT323" s="113">
        <v>64</v>
      </c>
      <c r="AU323" s="149" t="s">
        <v>7128</v>
      </c>
      <c r="AV323" s="14">
        <v>149.30537599349879</v>
      </c>
      <c r="AW323" s="14">
        <v>-49.09154157287773</v>
      </c>
      <c r="AX323" s="17">
        <v>296</v>
      </c>
      <c r="AY323" s="15">
        <v>0</v>
      </c>
      <c r="AZ323" s="15">
        <v>1.4102366887435949</v>
      </c>
      <c r="BA323" s="15">
        <v>-1.4102366887435949</v>
      </c>
      <c r="BB323" s="63">
        <v>0.80164645901360498</v>
      </c>
      <c r="BC323" s="26"/>
      <c r="BD323" s="15">
        <v>0</v>
      </c>
      <c r="BE323" s="26">
        <v>0</v>
      </c>
      <c r="BF323" s="26" t="s">
        <v>7451</v>
      </c>
      <c r="BG323" s="84"/>
    </row>
    <row r="324" spans="1:59" x14ac:dyDescent="0.25">
      <c r="A324" s="79" t="s">
        <v>1350</v>
      </c>
      <c r="B324" s="2" t="s">
        <v>3036</v>
      </c>
      <c r="C324" s="3" t="s">
        <v>3037</v>
      </c>
      <c r="D324" s="3" t="s">
        <v>106</v>
      </c>
      <c r="E324" s="3" t="s">
        <v>1006</v>
      </c>
      <c r="F324" s="4" t="s">
        <v>3755</v>
      </c>
      <c r="G324" s="3" t="s">
        <v>1035</v>
      </c>
      <c r="H324" s="41" t="s">
        <v>3796</v>
      </c>
      <c r="I324" s="113">
        <v>14</v>
      </c>
      <c r="J324" s="113">
        <v>13</v>
      </c>
      <c r="K324" s="113">
        <v>3</v>
      </c>
      <c r="L324" s="113">
        <v>2</v>
      </c>
      <c r="M324" s="113">
        <v>3</v>
      </c>
      <c r="N324" s="113">
        <v>3</v>
      </c>
      <c r="O324" s="113">
        <v>1</v>
      </c>
      <c r="P324" s="113">
        <v>4</v>
      </c>
      <c r="Q324" s="113">
        <v>0</v>
      </c>
      <c r="R324" s="50">
        <v>0.23076923076923078</v>
      </c>
      <c r="S324" s="51">
        <v>3.121748178980229</v>
      </c>
      <c r="T324" s="51">
        <v>5.208333333333333</v>
      </c>
      <c r="U324" s="51">
        <v>3</v>
      </c>
      <c r="V324" s="51">
        <v>0</v>
      </c>
      <c r="W324" s="84">
        <v>1.3239483827716854</v>
      </c>
      <c r="X324" s="14">
        <v>12.654029895085248</v>
      </c>
      <c r="Y324" s="14">
        <v>12.654029895085248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12.654029895085248</v>
      </c>
      <c r="AI324" s="14">
        <v>12.654029895085248</v>
      </c>
      <c r="AJ324" s="113">
        <v>66</v>
      </c>
      <c r="AK324" s="113" t="s">
        <v>7128</v>
      </c>
      <c r="AL324" s="113" t="s">
        <v>7128</v>
      </c>
      <c r="AM324" s="113" t="s">
        <v>7128</v>
      </c>
      <c r="AN324" s="113" t="s">
        <v>7128</v>
      </c>
      <c r="AO324" s="113" t="s">
        <v>7128</v>
      </c>
      <c r="AP324" s="113" t="s">
        <v>7128</v>
      </c>
      <c r="AQ324" s="113" t="s">
        <v>7128</v>
      </c>
      <c r="AR324" s="113" t="s">
        <v>7128</v>
      </c>
      <c r="AS324" s="113">
        <v>262</v>
      </c>
      <c r="AT324" s="113">
        <v>247</v>
      </c>
      <c r="AU324" s="149" t="s">
        <v>7128</v>
      </c>
      <c r="AV324" s="52">
        <v>84.000840393280313</v>
      </c>
      <c r="AW324" s="14">
        <v>-71.346810498195069</v>
      </c>
      <c r="AX324" s="17">
        <v>329</v>
      </c>
      <c r="AY324" s="51">
        <v>0</v>
      </c>
      <c r="AZ324" s="51">
        <v>1.4102366887435949</v>
      </c>
      <c r="BA324" s="51">
        <v>-1.4102366887435949</v>
      </c>
      <c r="BB324" s="64">
        <v>0.80164645901360498</v>
      </c>
      <c r="BC324" s="51"/>
      <c r="BD324" s="51">
        <v>0</v>
      </c>
      <c r="BE324" s="51">
        <v>0</v>
      </c>
      <c r="BF324" s="26" t="s">
        <v>7452</v>
      </c>
      <c r="BG324" s="84"/>
    </row>
    <row r="325" spans="1:59" ht="15" customHeight="1" x14ac:dyDescent="0.25">
      <c r="A325" s="88" t="s">
        <v>1637</v>
      </c>
      <c r="B325" s="2" t="s">
        <v>3101</v>
      </c>
      <c r="C325" s="3" t="s">
        <v>2535</v>
      </c>
      <c r="D325" s="3" t="s">
        <v>108</v>
      </c>
      <c r="E325" s="3" t="s">
        <v>1042</v>
      </c>
      <c r="F325" s="4" t="s">
        <v>3755</v>
      </c>
      <c r="G325" s="3" t="s">
        <v>1035</v>
      </c>
      <c r="H325" s="41" t="s">
        <v>4425</v>
      </c>
      <c r="I325" s="113">
        <v>158</v>
      </c>
      <c r="J325" s="113">
        <v>141</v>
      </c>
      <c r="K325" s="113">
        <v>24</v>
      </c>
      <c r="L325" s="113">
        <v>4</v>
      </c>
      <c r="M325" s="113">
        <v>11</v>
      </c>
      <c r="N325" s="113">
        <v>11</v>
      </c>
      <c r="O325" s="113">
        <v>14</v>
      </c>
      <c r="P325" s="113">
        <v>35</v>
      </c>
      <c r="Q325" s="113">
        <v>0</v>
      </c>
      <c r="R325" s="5">
        <v>0.1702127659574468</v>
      </c>
      <c r="S325" s="26">
        <v>11.446409989594173</v>
      </c>
      <c r="T325" s="26">
        <v>10.416666666666666</v>
      </c>
      <c r="U325" s="26">
        <v>11</v>
      </c>
      <c r="V325" s="26">
        <v>0</v>
      </c>
      <c r="W325" s="84">
        <v>-20.364341849988932</v>
      </c>
      <c r="X325" s="13">
        <v>12.498734806271905</v>
      </c>
      <c r="Y325" s="13">
        <v>12.498734806271905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12.498734806271905</v>
      </c>
      <c r="AI325" s="13">
        <v>12.498734806271905</v>
      </c>
      <c r="AJ325" s="112">
        <v>67</v>
      </c>
      <c r="AK325" s="113" t="s">
        <v>7128</v>
      </c>
      <c r="AL325" s="113" t="s">
        <v>7128</v>
      </c>
      <c r="AM325" s="113" t="s">
        <v>7128</v>
      </c>
      <c r="AN325" s="113" t="s">
        <v>7128</v>
      </c>
      <c r="AO325" s="113" t="s">
        <v>7128</v>
      </c>
      <c r="AP325" s="113" t="s">
        <v>7128</v>
      </c>
      <c r="AQ325" s="113" t="s">
        <v>7128</v>
      </c>
      <c r="AR325" s="113" t="s">
        <v>7128</v>
      </c>
      <c r="AS325" s="113">
        <v>264</v>
      </c>
      <c r="AT325" s="113">
        <v>249</v>
      </c>
      <c r="AU325" s="149" t="s">
        <v>7128</v>
      </c>
      <c r="AV325" s="13">
        <v>84.000840393280313</v>
      </c>
      <c r="AW325" s="14">
        <v>-71.502105587008401</v>
      </c>
      <c r="AX325" s="17">
        <v>330</v>
      </c>
      <c r="AY325" s="26">
        <v>0</v>
      </c>
      <c r="AZ325" s="26">
        <v>1.4102366887435949</v>
      </c>
      <c r="BA325" s="26">
        <v>-1.4102366887435949</v>
      </c>
      <c r="BB325" s="60">
        <v>0.80164645901360498</v>
      </c>
      <c r="BC325" s="26"/>
      <c r="BD325" s="26">
        <v>0</v>
      </c>
      <c r="BE325" s="26">
        <v>0</v>
      </c>
      <c r="BF325" s="26" t="s">
        <v>7453</v>
      </c>
      <c r="BG325" s="84"/>
    </row>
    <row r="326" spans="1:59" ht="15" customHeight="1" x14ac:dyDescent="0.25">
      <c r="A326" s="79" t="s">
        <v>5661</v>
      </c>
      <c r="B326" s="2" t="s">
        <v>5662</v>
      </c>
      <c r="C326" s="3" t="s">
        <v>3487</v>
      </c>
      <c r="D326" s="3" t="s">
        <v>5960</v>
      </c>
      <c r="E326" s="3" t="s">
        <v>1001</v>
      </c>
      <c r="F326" s="4" t="s">
        <v>2510</v>
      </c>
      <c r="G326" s="3" t="s">
        <v>1035</v>
      </c>
      <c r="H326" s="41" t="s">
        <v>5268</v>
      </c>
      <c r="I326" s="113">
        <v>31</v>
      </c>
      <c r="J326" s="113">
        <v>24</v>
      </c>
      <c r="K326" s="113">
        <v>4</v>
      </c>
      <c r="L326" s="113">
        <v>2</v>
      </c>
      <c r="M326" s="113">
        <v>5</v>
      </c>
      <c r="N326" s="113">
        <v>4</v>
      </c>
      <c r="O326" s="113">
        <v>6</v>
      </c>
      <c r="P326" s="113">
        <v>4</v>
      </c>
      <c r="Q326" s="113">
        <v>0</v>
      </c>
      <c r="R326" s="6">
        <v>0.16666666666666666</v>
      </c>
      <c r="S326" s="14">
        <v>5.2029136316337148</v>
      </c>
      <c r="T326" s="14">
        <v>5.208333333333333</v>
      </c>
      <c r="U326" s="14">
        <v>4</v>
      </c>
      <c r="V326" s="14">
        <v>0</v>
      </c>
      <c r="W326" s="84">
        <v>-1.9190550285264061</v>
      </c>
      <c r="X326" s="44">
        <v>12.492191936440642</v>
      </c>
      <c r="Y326" s="44">
        <v>12.492191936440642</v>
      </c>
      <c r="Z326" s="44">
        <v>0</v>
      </c>
      <c r="AA326" s="44">
        <v>0</v>
      </c>
      <c r="AB326" s="44">
        <v>0</v>
      </c>
      <c r="AC326" s="44">
        <v>0</v>
      </c>
      <c r="AD326" s="44">
        <v>0</v>
      </c>
      <c r="AE326" s="44">
        <v>0</v>
      </c>
      <c r="AF326" s="44">
        <v>0</v>
      </c>
      <c r="AG326" s="44">
        <v>0</v>
      </c>
      <c r="AH326" s="44">
        <v>12.492191936440642</v>
      </c>
      <c r="AI326" s="44">
        <v>12.492191936440642</v>
      </c>
      <c r="AJ326" s="145">
        <v>68</v>
      </c>
      <c r="AK326" s="113" t="s">
        <v>7128</v>
      </c>
      <c r="AL326" s="113" t="s">
        <v>7128</v>
      </c>
      <c r="AM326" s="113" t="s">
        <v>7128</v>
      </c>
      <c r="AN326" s="113" t="s">
        <v>7128</v>
      </c>
      <c r="AO326" s="113" t="s">
        <v>7128</v>
      </c>
      <c r="AP326" s="113" t="s">
        <v>7128</v>
      </c>
      <c r="AQ326" s="113" t="s">
        <v>7128</v>
      </c>
      <c r="AR326" s="113" t="s">
        <v>7128</v>
      </c>
      <c r="AS326" s="113">
        <v>265</v>
      </c>
      <c r="AT326" s="113">
        <v>250</v>
      </c>
      <c r="AU326" s="149" t="s">
        <v>7128</v>
      </c>
      <c r="AV326" s="14">
        <v>84.000840393280313</v>
      </c>
      <c r="AW326" s="14">
        <v>-71.508648456839666</v>
      </c>
      <c r="AX326" s="17">
        <v>331</v>
      </c>
      <c r="AY326" s="15">
        <v>0</v>
      </c>
      <c r="AZ326" s="15">
        <v>1.4102366887435949</v>
      </c>
      <c r="BA326" s="15">
        <v>-1.4102366887435949</v>
      </c>
      <c r="BB326" s="63">
        <v>0.80164645901360498</v>
      </c>
      <c r="BC326" s="26"/>
      <c r="BD326" s="15">
        <v>0</v>
      </c>
      <c r="BE326" s="26">
        <v>0</v>
      </c>
      <c r="BF326" s="26" t="s">
        <v>7454</v>
      </c>
      <c r="BG326" s="84"/>
    </row>
    <row r="327" spans="1:59" ht="15" customHeight="1" x14ac:dyDescent="0.25">
      <c r="A327" s="79" t="s">
        <v>5161</v>
      </c>
      <c r="B327" s="2" t="s">
        <v>5163</v>
      </c>
      <c r="C327" s="3" t="s">
        <v>2548</v>
      </c>
      <c r="D327" s="3" t="s">
        <v>5162</v>
      </c>
      <c r="E327" s="3" t="s">
        <v>1099</v>
      </c>
      <c r="F327" s="4" t="s">
        <v>3755</v>
      </c>
      <c r="G327" s="3" t="s">
        <v>1035</v>
      </c>
      <c r="H327" s="41" t="s">
        <v>5164</v>
      </c>
      <c r="I327" s="113">
        <v>126</v>
      </c>
      <c r="J327" s="113">
        <v>112</v>
      </c>
      <c r="K327" s="113">
        <v>21</v>
      </c>
      <c r="L327" s="113">
        <v>2</v>
      </c>
      <c r="M327" s="113">
        <v>10</v>
      </c>
      <c r="N327" s="113">
        <v>9</v>
      </c>
      <c r="O327" s="113">
        <v>12</v>
      </c>
      <c r="P327" s="113">
        <v>36</v>
      </c>
      <c r="Q327" s="113">
        <v>0</v>
      </c>
      <c r="R327" s="6">
        <v>0.1875</v>
      </c>
      <c r="S327" s="14">
        <v>10.40582726326743</v>
      </c>
      <c r="T327" s="14">
        <v>5.208333333333333</v>
      </c>
      <c r="U327" s="14">
        <v>9</v>
      </c>
      <c r="V327" s="14">
        <v>0</v>
      </c>
      <c r="W327" s="84">
        <v>-12.620333217747445</v>
      </c>
      <c r="X327" s="44">
        <v>11.993827378853316</v>
      </c>
      <c r="Y327" s="44">
        <v>11.993827378853316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4">
        <v>0</v>
      </c>
      <c r="AF327" s="44">
        <v>0</v>
      </c>
      <c r="AG327" s="44">
        <v>0</v>
      </c>
      <c r="AH327" s="44">
        <v>11.993827378853316</v>
      </c>
      <c r="AI327" s="44">
        <v>11.993827378853316</v>
      </c>
      <c r="AJ327" s="145">
        <v>69</v>
      </c>
      <c r="AK327" s="113" t="s">
        <v>7128</v>
      </c>
      <c r="AL327" s="113" t="s">
        <v>7128</v>
      </c>
      <c r="AM327" s="113" t="s">
        <v>7128</v>
      </c>
      <c r="AN327" s="113" t="s">
        <v>7128</v>
      </c>
      <c r="AO327" s="113" t="s">
        <v>7128</v>
      </c>
      <c r="AP327" s="113" t="s">
        <v>7128</v>
      </c>
      <c r="AQ327" s="113" t="s">
        <v>7128</v>
      </c>
      <c r="AR327" s="113" t="s">
        <v>7128</v>
      </c>
      <c r="AS327" s="113">
        <v>266</v>
      </c>
      <c r="AT327" s="113">
        <v>251</v>
      </c>
      <c r="AU327" s="149" t="s">
        <v>7128</v>
      </c>
      <c r="AV327" s="14">
        <v>84.000840393280313</v>
      </c>
      <c r="AW327" s="14">
        <v>-72.007013014427002</v>
      </c>
      <c r="AX327" s="17">
        <v>332</v>
      </c>
      <c r="AY327" s="15">
        <v>0</v>
      </c>
      <c r="AZ327" s="15">
        <v>1.4102366887435949</v>
      </c>
      <c r="BA327" s="15">
        <v>-1.4102366887435949</v>
      </c>
      <c r="BB327" s="63">
        <v>0.80164645901360498</v>
      </c>
      <c r="BC327" s="26"/>
      <c r="BD327" s="15">
        <v>0</v>
      </c>
      <c r="BE327" s="26">
        <v>0</v>
      </c>
      <c r="BF327" s="26" t="s">
        <v>7455</v>
      </c>
      <c r="BG327" s="84"/>
    </row>
    <row r="328" spans="1:59" ht="15" customHeight="1" x14ac:dyDescent="0.25">
      <c r="A328" s="79" t="s">
        <v>4972</v>
      </c>
      <c r="B328" s="2" t="s">
        <v>4975</v>
      </c>
      <c r="C328" s="3" t="s">
        <v>4974</v>
      </c>
      <c r="D328" s="3" t="s">
        <v>4973</v>
      </c>
      <c r="E328" s="3" t="s">
        <v>1046</v>
      </c>
      <c r="F328" s="4" t="s">
        <v>2510</v>
      </c>
      <c r="G328" s="3" t="s">
        <v>1035</v>
      </c>
      <c r="H328" s="41" t="s">
        <v>4976</v>
      </c>
      <c r="I328" s="113">
        <v>13</v>
      </c>
      <c r="J328" s="113">
        <v>9</v>
      </c>
      <c r="K328" s="113">
        <v>3</v>
      </c>
      <c r="L328" s="113">
        <v>1</v>
      </c>
      <c r="M328" s="113">
        <v>2</v>
      </c>
      <c r="N328" s="113">
        <v>3</v>
      </c>
      <c r="O328" s="113">
        <v>3</v>
      </c>
      <c r="P328" s="113">
        <v>3</v>
      </c>
      <c r="Q328" s="113">
        <v>0</v>
      </c>
      <c r="R328" s="6">
        <v>0.33333333333333331</v>
      </c>
      <c r="S328" s="14">
        <v>2.0811654526534862</v>
      </c>
      <c r="T328" s="14">
        <v>2.6041666666666665</v>
      </c>
      <c r="U328" s="14">
        <v>3</v>
      </c>
      <c r="V328" s="14">
        <v>0</v>
      </c>
      <c r="W328" s="84">
        <v>3.1156722674982902</v>
      </c>
      <c r="X328" s="14">
        <v>10.801004386818443</v>
      </c>
      <c r="Y328" s="14">
        <v>10.801004386818443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10.801004386818443</v>
      </c>
      <c r="AI328" s="14">
        <v>10.801004386818443</v>
      </c>
      <c r="AJ328" s="113">
        <v>70</v>
      </c>
      <c r="AK328" s="113" t="s">
        <v>7128</v>
      </c>
      <c r="AL328" s="113" t="s">
        <v>7128</v>
      </c>
      <c r="AM328" s="113" t="s">
        <v>7128</v>
      </c>
      <c r="AN328" s="113" t="s">
        <v>7128</v>
      </c>
      <c r="AO328" s="113" t="s">
        <v>7128</v>
      </c>
      <c r="AP328" s="113" t="s">
        <v>7128</v>
      </c>
      <c r="AQ328" s="113" t="s">
        <v>7128</v>
      </c>
      <c r="AR328" s="113" t="s">
        <v>7128</v>
      </c>
      <c r="AS328" s="113">
        <v>273</v>
      </c>
      <c r="AT328" s="113">
        <v>258</v>
      </c>
      <c r="AU328" s="149" t="s">
        <v>7128</v>
      </c>
      <c r="AV328" s="14">
        <v>84.000840393280313</v>
      </c>
      <c r="AW328" s="14">
        <v>-73.199836006461865</v>
      </c>
      <c r="AX328" s="17">
        <v>334</v>
      </c>
      <c r="AY328" s="15">
        <v>0</v>
      </c>
      <c r="AZ328" s="15">
        <v>1.4102366887435949</v>
      </c>
      <c r="BA328" s="15">
        <v>-1.4102366887435949</v>
      </c>
      <c r="BB328" s="63">
        <v>0.80164645901360498</v>
      </c>
      <c r="BC328" s="26"/>
      <c r="BD328" s="15">
        <v>0</v>
      </c>
      <c r="BE328" s="26">
        <v>0</v>
      </c>
      <c r="BF328" s="26" t="s">
        <v>7456</v>
      </c>
      <c r="BG328" s="84"/>
    </row>
    <row r="329" spans="1:59" ht="15" customHeight="1" x14ac:dyDescent="0.25">
      <c r="A329" s="110" t="s">
        <v>6688</v>
      </c>
      <c r="B329" s="2" t="s">
        <v>2818</v>
      </c>
      <c r="C329" s="3" t="s">
        <v>6689</v>
      </c>
      <c r="D329" s="3" t="s">
        <v>6471</v>
      </c>
      <c r="E329" s="3" t="s">
        <v>1060</v>
      </c>
      <c r="F329" s="4" t="s">
        <v>3755</v>
      </c>
      <c r="G329" s="3" t="s">
        <v>1004</v>
      </c>
      <c r="H329" s="41" t="s">
        <v>6472</v>
      </c>
      <c r="I329" s="113">
        <v>122</v>
      </c>
      <c r="J329" s="113">
        <v>109</v>
      </c>
      <c r="K329" s="113">
        <v>30</v>
      </c>
      <c r="L329" s="113">
        <v>5</v>
      </c>
      <c r="M329" s="113">
        <v>19</v>
      </c>
      <c r="N329" s="113">
        <v>20</v>
      </c>
      <c r="O329" s="113">
        <v>10</v>
      </c>
      <c r="P329" s="113">
        <v>37</v>
      </c>
      <c r="Q329" s="113">
        <v>10</v>
      </c>
      <c r="R329" s="106">
        <v>0.27522935779816515</v>
      </c>
      <c r="S329" s="107">
        <v>19.771071800208116</v>
      </c>
      <c r="T329" s="107">
        <v>13.020833333333334</v>
      </c>
      <c r="U329" s="107">
        <v>20</v>
      </c>
      <c r="V329" s="107">
        <v>26.525198938992041</v>
      </c>
      <c r="W329" s="84">
        <v>3.5649387121287437</v>
      </c>
      <c r="X329" s="108">
        <v>82.882042784662232</v>
      </c>
      <c r="Y329" s="108">
        <v>0</v>
      </c>
      <c r="Z329" s="108">
        <v>0</v>
      </c>
      <c r="AA329" s="108">
        <v>0</v>
      </c>
      <c r="AB329" s="108">
        <v>0</v>
      </c>
      <c r="AC329" s="108">
        <v>0</v>
      </c>
      <c r="AD329" s="108">
        <v>82.882042784662232</v>
      </c>
      <c r="AE329" s="108">
        <v>0</v>
      </c>
      <c r="AF329" s="108">
        <v>0</v>
      </c>
      <c r="AG329" s="108">
        <v>0</v>
      </c>
      <c r="AH329" s="108">
        <v>82.882042784662232</v>
      </c>
      <c r="AI329" s="108">
        <v>82.882042784662232</v>
      </c>
      <c r="AJ329" s="126" t="s">
        <v>7128</v>
      </c>
      <c r="AK329" s="113" t="s">
        <v>7128</v>
      </c>
      <c r="AL329" s="113" t="s">
        <v>7128</v>
      </c>
      <c r="AM329" s="113" t="s">
        <v>7128</v>
      </c>
      <c r="AN329" s="113" t="s">
        <v>7128</v>
      </c>
      <c r="AO329" s="113">
        <v>111</v>
      </c>
      <c r="AP329" s="113" t="s">
        <v>7128</v>
      </c>
      <c r="AQ329" s="113" t="s">
        <v>7128</v>
      </c>
      <c r="AR329" s="113" t="s">
        <v>7128</v>
      </c>
      <c r="AS329" s="113">
        <v>99</v>
      </c>
      <c r="AT329" s="113">
        <v>84</v>
      </c>
      <c r="AU329" s="149" t="s">
        <v>7128</v>
      </c>
      <c r="AV329" s="107">
        <v>157.41716867537716</v>
      </c>
      <c r="AW329" s="14">
        <v>-74.535125890714923</v>
      </c>
      <c r="AX329" s="17">
        <v>335</v>
      </c>
      <c r="AY329" s="107">
        <v>0</v>
      </c>
      <c r="AZ329" s="107">
        <v>1.4102366887435949</v>
      </c>
      <c r="BA329" s="107">
        <v>-1.4102366887435949</v>
      </c>
      <c r="BB329" s="109">
        <v>0.80164645901360498</v>
      </c>
      <c r="BC329" s="107"/>
      <c r="BD329" s="107">
        <v>0</v>
      </c>
      <c r="BE329" s="107">
        <v>0</v>
      </c>
      <c r="BF329" s="107" t="s">
        <v>7457</v>
      </c>
      <c r="BG329" s="84"/>
    </row>
    <row r="330" spans="1:59" x14ac:dyDescent="0.25">
      <c r="A330" s="110" t="s">
        <v>2226</v>
      </c>
      <c r="B330" s="2" t="s">
        <v>2867</v>
      </c>
      <c r="C330" s="3" t="s">
        <v>2868</v>
      </c>
      <c r="D330" s="3" t="s">
        <v>146</v>
      </c>
      <c r="E330" s="3" t="s">
        <v>1046</v>
      </c>
      <c r="F330" s="4" t="s">
        <v>2510</v>
      </c>
      <c r="G330" s="3" t="s">
        <v>1040</v>
      </c>
      <c r="H330" s="41" t="s">
        <v>3982</v>
      </c>
      <c r="I330" s="113">
        <v>407</v>
      </c>
      <c r="J330" s="113">
        <v>338</v>
      </c>
      <c r="K330" s="113">
        <v>68</v>
      </c>
      <c r="L330" s="113">
        <v>9</v>
      </c>
      <c r="M330" s="113">
        <v>43</v>
      </c>
      <c r="N330" s="113">
        <v>40</v>
      </c>
      <c r="O330" s="113">
        <v>63</v>
      </c>
      <c r="P330" s="113">
        <v>110</v>
      </c>
      <c r="Q330" s="113">
        <v>5</v>
      </c>
      <c r="R330" s="106">
        <v>0.20118343195266272</v>
      </c>
      <c r="S330" s="107">
        <v>44.745057232049952</v>
      </c>
      <c r="T330" s="107">
        <v>23.4375</v>
      </c>
      <c r="U330" s="107">
        <v>40</v>
      </c>
      <c r="V330" s="107">
        <v>13.262599469496021</v>
      </c>
      <c r="W330" s="84">
        <v>-33.525041936257232</v>
      </c>
      <c r="X330" s="108">
        <v>87.920114765288758</v>
      </c>
      <c r="Y330" s="108">
        <v>0</v>
      </c>
      <c r="Z330" s="108">
        <v>0</v>
      </c>
      <c r="AA330" s="108">
        <v>0</v>
      </c>
      <c r="AB330" s="108">
        <v>0</v>
      </c>
      <c r="AC330" s="108">
        <v>87.920114765288758</v>
      </c>
      <c r="AD330" s="108">
        <v>0</v>
      </c>
      <c r="AE330" s="108">
        <v>0</v>
      </c>
      <c r="AF330" s="108">
        <v>87.920114765288758</v>
      </c>
      <c r="AG330" s="108">
        <v>87.920114765288758</v>
      </c>
      <c r="AH330" s="108">
        <v>87.920114765288758</v>
      </c>
      <c r="AI330" s="108">
        <v>87.920114765288758</v>
      </c>
      <c r="AJ330" s="126" t="s">
        <v>7128</v>
      </c>
      <c r="AK330" s="113" t="s">
        <v>7128</v>
      </c>
      <c r="AL330" s="113" t="s">
        <v>7128</v>
      </c>
      <c r="AM330" s="113" t="s">
        <v>7128</v>
      </c>
      <c r="AN330" s="113">
        <v>40</v>
      </c>
      <c r="AO330" s="113" t="s">
        <v>7128</v>
      </c>
      <c r="AP330" s="113" t="s">
        <v>7128</v>
      </c>
      <c r="AQ330" s="113">
        <v>42</v>
      </c>
      <c r="AR330" s="113">
        <v>53</v>
      </c>
      <c r="AS330" s="113">
        <v>91</v>
      </c>
      <c r="AT330" s="113">
        <v>76</v>
      </c>
      <c r="AU330" s="149" t="s">
        <v>7128</v>
      </c>
      <c r="AV330" s="107">
        <v>144.9549001855919</v>
      </c>
      <c r="AW330" s="14">
        <v>-57.034785420303137</v>
      </c>
      <c r="AX330" s="17">
        <v>307</v>
      </c>
      <c r="AY330" s="107">
        <v>0</v>
      </c>
      <c r="AZ330" s="107">
        <v>1.4102366887435949</v>
      </c>
      <c r="BA330" s="107">
        <v>-1.4102366887435949</v>
      </c>
      <c r="BB330" s="109">
        <v>0.80164645901360498</v>
      </c>
      <c r="BC330" s="107"/>
      <c r="BD330" s="107">
        <v>0</v>
      </c>
      <c r="BE330" s="107">
        <v>0</v>
      </c>
      <c r="BF330" s="107" t="s">
        <v>7458</v>
      </c>
      <c r="BG330" s="84"/>
    </row>
    <row r="331" spans="1:59" ht="15" customHeight="1" x14ac:dyDescent="0.25">
      <c r="A331" s="110" t="s">
        <v>6132</v>
      </c>
      <c r="B331" s="2" t="s">
        <v>6133</v>
      </c>
      <c r="C331" s="3" t="s">
        <v>2963</v>
      </c>
      <c r="D331" s="3" t="s">
        <v>5776</v>
      </c>
      <c r="E331" s="3" t="s">
        <v>1012</v>
      </c>
      <c r="F331" s="4" t="s">
        <v>2510</v>
      </c>
      <c r="G331" s="3" t="s">
        <v>1004</v>
      </c>
      <c r="H331" s="41" t="s">
        <v>5777</v>
      </c>
      <c r="I331" s="124">
        <v>280</v>
      </c>
      <c r="J331" s="124">
        <v>258</v>
      </c>
      <c r="K331" s="124">
        <v>51</v>
      </c>
      <c r="L331" s="124">
        <v>7</v>
      </c>
      <c r="M331" s="124">
        <v>29</v>
      </c>
      <c r="N331" s="124">
        <v>26</v>
      </c>
      <c r="O331" s="124">
        <v>21</v>
      </c>
      <c r="P331" s="124">
        <v>62</v>
      </c>
      <c r="Q331" s="124">
        <v>12</v>
      </c>
      <c r="R331" s="85">
        <v>0.19767441860465115</v>
      </c>
      <c r="S331" s="84">
        <v>30.176899063475549</v>
      </c>
      <c r="T331" s="84">
        <v>18.229166666666668</v>
      </c>
      <c r="U331" s="84">
        <v>26</v>
      </c>
      <c r="V331" s="84">
        <v>31.830238726790451</v>
      </c>
      <c r="W331" s="84">
        <v>-26.868686868686879</v>
      </c>
      <c r="X331" s="103">
        <v>79.367617588245793</v>
      </c>
      <c r="Y331" s="103">
        <v>0</v>
      </c>
      <c r="Z331" s="103">
        <v>0</v>
      </c>
      <c r="AA331" s="103">
        <v>0</v>
      </c>
      <c r="AB331" s="103">
        <v>0</v>
      </c>
      <c r="AC331" s="103">
        <v>0</v>
      </c>
      <c r="AD331" s="103">
        <v>79.367617588245793</v>
      </c>
      <c r="AE331" s="103">
        <v>0</v>
      </c>
      <c r="AF331" s="103">
        <v>0</v>
      </c>
      <c r="AG331" s="103">
        <v>0</v>
      </c>
      <c r="AH331" s="103">
        <v>79.367617588245793</v>
      </c>
      <c r="AI331" s="103">
        <v>79.367617588245793</v>
      </c>
      <c r="AJ331" s="124" t="s">
        <v>7128</v>
      </c>
      <c r="AK331" s="113" t="s">
        <v>7128</v>
      </c>
      <c r="AL331" s="113" t="s">
        <v>7128</v>
      </c>
      <c r="AM331" s="113" t="s">
        <v>7128</v>
      </c>
      <c r="AN331" s="113" t="s">
        <v>7128</v>
      </c>
      <c r="AO331" s="113">
        <v>112</v>
      </c>
      <c r="AP331" s="113" t="s">
        <v>7128</v>
      </c>
      <c r="AQ331" s="113" t="s">
        <v>7128</v>
      </c>
      <c r="AR331" s="113" t="s">
        <v>7128</v>
      </c>
      <c r="AS331" s="113">
        <v>103</v>
      </c>
      <c r="AT331" s="113">
        <v>88</v>
      </c>
      <c r="AU331" s="149" t="s">
        <v>7128</v>
      </c>
      <c r="AV331" s="84">
        <v>157.41716867537716</v>
      </c>
      <c r="AW331" s="84">
        <v>-78.049551087131363</v>
      </c>
      <c r="AX331" s="125">
        <v>341</v>
      </c>
      <c r="AY331" s="84">
        <v>0</v>
      </c>
      <c r="AZ331" s="84">
        <v>1.4102366887435949</v>
      </c>
      <c r="BA331" s="84">
        <v>-1.4102366887435949</v>
      </c>
      <c r="BB331" s="104">
        <v>0.80164645901360498</v>
      </c>
      <c r="BC331" s="84"/>
      <c r="BD331" s="84">
        <v>0</v>
      </c>
      <c r="BE331" s="84">
        <v>0</v>
      </c>
      <c r="BF331" s="84" t="s">
        <v>7459</v>
      </c>
      <c r="BG331" s="84"/>
    </row>
    <row r="332" spans="1:59" ht="15" customHeight="1" x14ac:dyDescent="0.25">
      <c r="A332" s="110" t="s">
        <v>6209</v>
      </c>
      <c r="B332" s="2" t="s">
        <v>6210</v>
      </c>
      <c r="C332" s="3" t="s">
        <v>2546</v>
      </c>
      <c r="D332" s="3" t="s">
        <v>5958</v>
      </c>
      <c r="E332" s="3" t="s">
        <v>1028</v>
      </c>
      <c r="F332" s="4" t="s">
        <v>3755</v>
      </c>
      <c r="G332" s="3" t="s">
        <v>1040</v>
      </c>
      <c r="H332" s="41" t="s">
        <v>5959</v>
      </c>
      <c r="I332" s="113">
        <v>306</v>
      </c>
      <c r="J332" s="113">
        <v>272</v>
      </c>
      <c r="K332" s="113">
        <v>79</v>
      </c>
      <c r="L332" s="113">
        <v>1</v>
      </c>
      <c r="M332" s="113">
        <v>37</v>
      </c>
      <c r="N332" s="113">
        <v>26</v>
      </c>
      <c r="O332" s="113">
        <v>27</v>
      </c>
      <c r="P332" s="113">
        <v>32</v>
      </c>
      <c r="Q332" s="113">
        <v>2</v>
      </c>
      <c r="R332" s="85">
        <v>0.29044117647058826</v>
      </c>
      <c r="S332" s="84">
        <v>38.501560874089492</v>
      </c>
      <c r="T332" s="84">
        <v>2.6041666666666665</v>
      </c>
      <c r="U332" s="84">
        <v>26</v>
      </c>
      <c r="V332" s="84">
        <v>5.3050397877984086</v>
      </c>
      <c r="W332" s="84">
        <v>12.31754326543075</v>
      </c>
      <c r="X332" s="103">
        <v>84.728310593985327</v>
      </c>
      <c r="Y332" s="103">
        <v>0</v>
      </c>
      <c r="Z332" s="103">
        <v>0</v>
      </c>
      <c r="AA332" s="103">
        <v>0</v>
      </c>
      <c r="AB332" s="103">
        <v>0</v>
      </c>
      <c r="AC332" s="103">
        <v>84.728310593985327</v>
      </c>
      <c r="AD332" s="103">
        <v>0</v>
      </c>
      <c r="AE332" s="103">
        <v>0</v>
      </c>
      <c r="AF332" s="103">
        <v>84.728310593985327</v>
      </c>
      <c r="AG332" s="103">
        <v>84.728310593985327</v>
      </c>
      <c r="AH332" s="103">
        <v>84.728310593985327</v>
      </c>
      <c r="AI332" s="103">
        <v>84.728310593985327</v>
      </c>
      <c r="AJ332" s="124" t="s">
        <v>7128</v>
      </c>
      <c r="AK332" s="113" t="s">
        <v>7128</v>
      </c>
      <c r="AL332" s="113" t="s">
        <v>7128</v>
      </c>
      <c r="AM332" s="113" t="s">
        <v>7128</v>
      </c>
      <c r="AN332" s="113">
        <v>41</v>
      </c>
      <c r="AO332" s="113" t="s">
        <v>7128</v>
      </c>
      <c r="AP332" s="113" t="s">
        <v>7128</v>
      </c>
      <c r="AQ332" s="113">
        <v>43</v>
      </c>
      <c r="AR332" s="113">
        <v>54</v>
      </c>
      <c r="AS332" s="113">
        <v>93</v>
      </c>
      <c r="AT332" s="113">
        <v>78</v>
      </c>
      <c r="AU332" s="149" t="s">
        <v>7128</v>
      </c>
      <c r="AV332" s="84">
        <v>144.9549001855919</v>
      </c>
      <c r="AW332" s="14">
        <v>-60.226589591606569</v>
      </c>
      <c r="AX332" s="17">
        <v>312</v>
      </c>
      <c r="AY332" s="84">
        <v>0</v>
      </c>
      <c r="AZ332" s="84">
        <v>1.4102366887435949</v>
      </c>
      <c r="BA332" s="84">
        <v>-1.4102366887435949</v>
      </c>
      <c r="BB332" s="104">
        <v>0.80164645901360498</v>
      </c>
      <c r="BC332" s="84"/>
      <c r="BD332" s="84">
        <v>0</v>
      </c>
      <c r="BE332" s="84">
        <v>0</v>
      </c>
      <c r="BF332" s="84" t="s">
        <v>7460</v>
      </c>
      <c r="BG332" s="84"/>
    </row>
    <row r="333" spans="1:59" ht="15" customHeight="1" x14ac:dyDescent="0.25">
      <c r="A333" s="110" t="s">
        <v>1601</v>
      </c>
      <c r="B333" s="2" t="s">
        <v>3098</v>
      </c>
      <c r="C333" s="3" t="s">
        <v>3099</v>
      </c>
      <c r="D333" s="3" t="s">
        <v>441</v>
      </c>
      <c r="E333" s="3" t="s">
        <v>1030</v>
      </c>
      <c r="F333" s="4" t="s">
        <v>3755</v>
      </c>
      <c r="G333" s="3" t="s">
        <v>1035</v>
      </c>
      <c r="H333" s="41" t="s">
        <v>4214</v>
      </c>
      <c r="I333" s="124">
        <v>2</v>
      </c>
      <c r="J333" s="124">
        <v>2</v>
      </c>
      <c r="K333" s="124">
        <v>2</v>
      </c>
      <c r="L333" s="124">
        <v>0</v>
      </c>
      <c r="M333" s="124">
        <v>0</v>
      </c>
      <c r="N333" s="124">
        <v>2</v>
      </c>
      <c r="O333" s="124">
        <v>0</v>
      </c>
      <c r="P333" s="124">
        <v>0</v>
      </c>
      <c r="Q333" s="124">
        <v>0</v>
      </c>
      <c r="R333" s="85">
        <v>1</v>
      </c>
      <c r="S333" s="84">
        <v>0</v>
      </c>
      <c r="T333" s="84">
        <v>0</v>
      </c>
      <c r="U333" s="84">
        <v>2</v>
      </c>
      <c r="V333" s="84">
        <v>0</v>
      </c>
      <c r="W333" s="84">
        <v>4.5777307750411502</v>
      </c>
      <c r="X333" s="103">
        <v>6.5777307750411502</v>
      </c>
      <c r="Y333" s="103">
        <v>6.5777307750411502</v>
      </c>
      <c r="Z333" s="103">
        <v>0</v>
      </c>
      <c r="AA333" s="103">
        <v>0</v>
      </c>
      <c r="AB333" s="103">
        <v>0</v>
      </c>
      <c r="AC333" s="103">
        <v>0</v>
      </c>
      <c r="AD333" s="103">
        <v>0</v>
      </c>
      <c r="AE333" s="103">
        <v>0</v>
      </c>
      <c r="AF333" s="103">
        <v>0</v>
      </c>
      <c r="AG333" s="103">
        <v>0</v>
      </c>
      <c r="AH333" s="103">
        <v>6.5777307750411502</v>
      </c>
      <c r="AI333" s="103">
        <v>6.5777307750411502</v>
      </c>
      <c r="AJ333" s="124">
        <v>71</v>
      </c>
      <c r="AK333" s="113" t="s">
        <v>7128</v>
      </c>
      <c r="AL333" s="113" t="s">
        <v>7128</v>
      </c>
      <c r="AM333" s="113" t="s">
        <v>7128</v>
      </c>
      <c r="AN333" s="113" t="s">
        <v>7128</v>
      </c>
      <c r="AO333" s="113" t="s">
        <v>7128</v>
      </c>
      <c r="AP333" s="113" t="s">
        <v>7128</v>
      </c>
      <c r="AQ333" s="113" t="s">
        <v>7128</v>
      </c>
      <c r="AR333" s="113" t="s">
        <v>7128</v>
      </c>
      <c r="AS333" s="113">
        <v>285</v>
      </c>
      <c r="AT333" s="113">
        <v>270</v>
      </c>
      <c r="AU333" s="149" t="s">
        <v>7128</v>
      </c>
      <c r="AV333" s="84">
        <v>84.000840393280313</v>
      </c>
      <c r="AW333" s="84">
        <v>-77.423109618239167</v>
      </c>
      <c r="AX333" s="125">
        <v>339</v>
      </c>
      <c r="AY333" s="84">
        <v>0</v>
      </c>
      <c r="AZ333" s="84">
        <v>1.4102366887435949</v>
      </c>
      <c r="BA333" s="84">
        <v>-1.4102366887435949</v>
      </c>
      <c r="BB333" s="104">
        <v>0.80164645901360498</v>
      </c>
      <c r="BC333" s="84"/>
      <c r="BD333" s="84">
        <v>0</v>
      </c>
      <c r="BE333" s="84">
        <v>0</v>
      </c>
      <c r="BF333" s="84" t="s">
        <v>7461</v>
      </c>
      <c r="BG333" s="84"/>
    </row>
    <row r="334" spans="1:59" x14ac:dyDescent="0.25">
      <c r="A334" s="121" t="s">
        <v>1547</v>
      </c>
      <c r="B334" s="2" t="s">
        <v>2912</v>
      </c>
      <c r="C334" s="3" t="s">
        <v>2913</v>
      </c>
      <c r="D334" s="3" t="s">
        <v>567</v>
      </c>
      <c r="E334" s="3" t="s">
        <v>1030</v>
      </c>
      <c r="F334" s="4" t="s">
        <v>3755</v>
      </c>
      <c r="G334" s="3" t="s">
        <v>1015</v>
      </c>
      <c r="H334" s="41" t="s">
        <v>4191</v>
      </c>
      <c r="I334" s="113">
        <v>302</v>
      </c>
      <c r="J334" s="113">
        <v>256</v>
      </c>
      <c r="K334" s="113">
        <v>54</v>
      </c>
      <c r="L334" s="113">
        <v>10</v>
      </c>
      <c r="M334" s="113">
        <v>28</v>
      </c>
      <c r="N334" s="113">
        <v>35</v>
      </c>
      <c r="O334" s="113">
        <v>40</v>
      </c>
      <c r="P334" s="113">
        <v>66</v>
      </c>
      <c r="Q334" s="113">
        <v>1</v>
      </c>
      <c r="R334" s="6">
        <v>0.2109375</v>
      </c>
      <c r="S334" s="14">
        <v>29.136316337148806</v>
      </c>
      <c r="T334" s="14">
        <v>26.041666666666668</v>
      </c>
      <c r="U334" s="14">
        <v>35</v>
      </c>
      <c r="V334" s="14">
        <v>2.6525198938992043</v>
      </c>
      <c r="W334" s="84">
        <v>-21.163328321774674</v>
      </c>
      <c r="X334" s="14">
        <v>71.66717457594001</v>
      </c>
      <c r="Y334" s="14">
        <v>0</v>
      </c>
      <c r="Z334" s="14">
        <v>71.66717457594001</v>
      </c>
      <c r="AA334" s="14">
        <v>0</v>
      </c>
      <c r="AB334" s="14">
        <v>0</v>
      </c>
      <c r="AC334" s="14">
        <v>0</v>
      </c>
      <c r="AD334" s="14">
        <v>0</v>
      </c>
      <c r="AE334" s="14">
        <v>71.66717457594001</v>
      </c>
      <c r="AF334" s="14">
        <v>0</v>
      </c>
      <c r="AG334" s="14">
        <v>71.66717457594001</v>
      </c>
      <c r="AH334" s="14">
        <v>71.66717457594001</v>
      </c>
      <c r="AI334" s="14">
        <v>71.66717457594001</v>
      </c>
      <c r="AJ334" s="113" t="s">
        <v>7128</v>
      </c>
      <c r="AK334" s="113">
        <v>37</v>
      </c>
      <c r="AL334" s="113" t="s">
        <v>7128</v>
      </c>
      <c r="AM334" s="113" t="s">
        <v>7128</v>
      </c>
      <c r="AN334" s="113" t="s">
        <v>7128</v>
      </c>
      <c r="AO334" s="113" t="s">
        <v>7128</v>
      </c>
      <c r="AP334" s="113">
        <v>45</v>
      </c>
      <c r="AQ334" s="113" t="s">
        <v>7128</v>
      </c>
      <c r="AR334" s="113">
        <v>64</v>
      </c>
      <c r="AS334" s="113">
        <v>120</v>
      </c>
      <c r="AT334" s="113">
        <v>105</v>
      </c>
      <c r="AU334" s="149" t="s">
        <v>7128</v>
      </c>
      <c r="AV334" s="14">
        <v>157.52538612333203</v>
      </c>
      <c r="AW334" s="14">
        <v>-85.858211547392017</v>
      </c>
      <c r="AX334" s="17">
        <v>415</v>
      </c>
      <c r="AY334" s="15">
        <v>0</v>
      </c>
      <c r="AZ334" s="15">
        <v>1.4102366887435949</v>
      </c>
      <c r="BA334" s="15">
        <v>-1.4102366887435949</v>
      </c>
      <c r="BB334" s="63">
        <v>0.80164645901360498</v>
      </c>
      <c r="BC334" s="26"/>
      <c r="BD334" s="15">
        <v>0</v>
      </c>
      <c r="BE334" s="26">
        <v>0</v>
      </c>
      <c r="BF334" s="26" t="s">
        <v>7462</v>
      </c>
      <c r="BG334" s="84"/>
    </row>
    <row r="335" spans="1:59" x14ac:dyDescent="0.25">
      <c r="A335" s="79" t="s">
        <v>6726</v>
      </c>
      <c r="B335" s="2" t="s">
        <v>6728</v>
      </c>
      <c r="C335" s="3" t="s">
        <v>2573</v>
      </c>
      <c r="D335" s="3" t="s">
        <v>6727</v>
      </c>
      <c r="E335" s="3" t="s">
        <v>1063</v>
      </c>
      <c r="F335" s="4" t="s">
        <v>2510</v>
      </c>
      <c r="G335" s="3" t="s">
        <v>1004</v>
      </c>
      <c r="H335" s="41" t="s">
        <v>6729</v>
      </c>
      <c r="I335" s="113">
        <v>166</v>
      </c>
      <c r="J335" s="113">
        <v>141</v>
      </c>
      <c r="K335" s="113">
        <v>37</v>
      </c>
      <c r="L335" s="113">
        <v>9</v>
      </c>
      <c r="M335" s="113">
        <v>25</v>
      </c>
      <c r="N335" s="113">
        <v>23</v>
      </c>
      <c r="O335" s="113">
        <v>23</v>
      </c>
      <c r="P335" s="113">
        <v>31</v>
      </c>
      <c r="Q335" s="113">
        <v>2</v>
      </c>
      <c r="R335" s="50">
        <v>0.26241134751773049</v>
      </c>
      <c r="S335" s="51">
        <v>26.014568158168576</v>
      </c>
      <c r="T335" s="51">
        <v>23.4375</v>
      </c>
      <c r="U335" s="51">
        <v>23</v>
      </c>
      <c r="V335" s="51">
        <v>5.3050397877984086</v>
      </c>
      <c r="W335" s="84">
        <v>1.0095031403108596</v>
      </c>
      <c r="X335" s="52">
        <v>78.766611086277834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78.766611086277834</v>
      </c>
      <c r="AE335" s="52">
        <v>0</v>
      </c>
      <c r="AF335" s="52">
        <v>0</v>
      </c>
      <c r="AG335" s="52">
        <v>0</v>
      </c>
      <c r="AH335" s="52">
        <v>78.766611086277834</v>
      </c>
      <c r="AI335" s="52">
        <v>78.766611086277834</v>
      </c>
      <c r="AJ335" s="144" t="s">
        <v>7128</v>
      </c>
      <c r="AK335" s="113" t="s">
        <v>7128</v>
      </c>
      <c r="AL335" s="113" t="s">
        <v>7128</v>
      </c>
      <c r="AM335" s="113" t="s">
        <v>7128</v>
      </c>
      <c r="AN335" s="113" t="s">
        <v>7128</v>
      </c>
      <c r="AO335" s="113">
        <v>113</v>
      </c>
      <c r="AP335" s="113" t="s">
        <v>7128</v>
      </c>
      <c r="AQ335" s="113" t="s">
        <v>7128</v>
      </c>
      <c r="AR335" s="113" t="s">
        <v>7128</v>
      </c>
      <c r="AS335" s="113">
        <v>105</v>
      </c>
      <c r="AT335" s="113">
        <v>90</v>
      </c>
      <c r="AU335" s="149" t="s">
        <v>7128</v>
      </c>
      <c r="AV335" s="52">
        <v>157.41716867537716</v>
      </c>
      <c r="AW335" s="14">
        <v>-78.650557589099321</v>
      </c>
      <c r="AX335" s="17">
        <v>342</v>
      </c>
      <c r="AY335" s="51">
        <v>0</v>
      </c>
      <c r="AZ335" s="51">
        <v>1.4102366887435949</v>
      </c>
      <c r="BA335" s="51">
        <v>-1.4102366887435949</v>
      </c>
      <c r="BB335" s="64">
        <v>0.80164645901360498</v>
      </c>
      <c r="BC335" s="51"/>
      <c r="BD335" s="51">
        <v>0</v>
      </c>
      <c r="BE335" s="51">
        <v>0</v>
      </c>
      <c r="BF335" s="26" t="s">
        <v>7463</v>
      </c>
      <c r="BG335" s="84"/>
    </row>
    <row r="336" spans="1:59" ht="15" customHeight="1" x14ac:dyDescent="0.25">
      <c r="A336" s="110" t="s">
        <v>6616</v>
      </c>
      <c r="B336" s="2" t="s">
        <v>6617</v>
      </c>
      <c r="C336" s="3" t="s">
        <v>3524</v>
      </c>
      <c r="D336" s="3" t="s">
        <v>5739</v>
      </c>
      <c r="E336" s="3" t="s">
        <v>1012</v>
      </c>
      <c r="F336" s="4" t="s">
        <v>2510</v>
      </c>
      <c r="G336" s="3" t="s">
        <v>1004</v>
      </c>
      <c r="H336" s="41" t="s">
        <v>5740</v>
      </c>
      <c r="I336" s="126">
        <v>426</v>
      </c>
      <c r="J336" s="126">
        <v>386</v>
      </c>
      <c r="K336" s="126">
        <v>96</v>
      </c>
      <c r="L336" s="126">
        <v>6</v>
      </c>
      <c r="M336" s="126">
        <v>43</v>
      </c>
      <c r="N336" s="126">
        <v>24</v>
      </c>
      <c r="O336" s="126">
        <v>27</v>
      </c>
      <c r="P336" s="126">
        <v>64</v>
      </c>
      <c r="Q336" s="126">
        <v>1</v>
      </c>
      <c r="R336" s="106">
        <v>0.24870466321243523</v>
      </c>
      <c r="S336" s="107">
        <v>44.745057232049952</v>
      </c>
      <c r="T336" s="107">
        <v>15.625</v>
      </c>
      <c r="U336" s="107">
        <v>24</v>
      </c>
      <c r="V336" s="107">
        <v>2.6525198938992043</v>
      </c>
      <c r="W336" s="107">
        <v>-9.2039919399624885</v>
      </c>
      <c r="X336" s="108">
        <v>77.818585185986677</v>
      </c>
      <c r="Y336" s="107">
        <v>0</v>
      </c>
      <c r="Z336" s="107">
        <v>0</v>
      </c>
      <c r="AA336" s="107">
        <v>0</v>
      </c>
      <c r="AB336" s="107">
        <v>0</v>
      </c>
      <c r="AC336" s="107">
        <v>0</v>
      </c>
      <c r="AD336" s="107">
        <v>77.818585185986677</v>
      </c>
      <c r="AE336" s="107">
        <v>0</v>
      </c>
      <c r="AF336" s="107">
        <v>0</v>
      </c>
      <c r="AG336" s="107">
        <v>0</v>
      </c>
      <c r="AH336" s="107">
        <v>77.818585185986677</v>
      </c>
      <c r="AI336" s="107">
        <v>77.818585185986677</v>
      </c>
      <c r="AJ336" s="126" t="s">
        <v>7128</v>
      </c>
      <c r="AK336" s="108" t="s">
        <v>7128</v>
      </c>
      <c r="AL336" s="108" t="s">
        <v>7128</v>
      </c>
      <c r="AM336" s="108" t="s">
        <v>7128</v>
      </c>
      <c r="AN336" s="108" t="s">
        <v>7128</v>
      </c>
      <c r="AO336" s="108">
        <v>114</v>
      </c>
      <c r="AP336" s="126" t="s">
        <v>7128</v>
      </c>
      <c r="AQ336" s="108" t="s">
        <v>7128</v>
      </c>
      <c r="AR336" s="108" t="s">
        <v>7128</v>
      </c>
      <c r="AS336" s="126">
        <v>109</v>
      </c>
      <c r="AT336" s="126">
        <v>94</v>
      </c>
      <c r="AU336" s="150" t="s">
        <v>7128</v>
      </c>
      <c r="AV336" s="107">
        <v>157.41716867537716</v>
      </c>
      <c r="AW336" s="107">
        <v>-79.598583489390478</v>
      </c>
      <c r="AX336" s="127">
        <v>344</v>
      </c>
      <c r="AY336" s="107">
        <v>0</v>
      </c>
      <c r="AZ336" s="107">
        <v>1.4102366887435949</v>
      </c>
      <c r="BA336" s="107">
        <v>-1.4102366887435949</v>
      </c>
      <c r="BB336" s="148">
        <v>0.80164645901360498</v>
      </c>
      <c r="BC336" s="107"/>
      <c r="BD336" s="107">
        <v>0</v>
      </c>
      <c r="BE336" s="107">
        <v>0</v>
      </c>
      <c r="BF336" s="107" t="s">
        <v>7464</v>
      </c>
      <c r="BG336" s="107"/>
    </row>
    <row r="337" spans="1:59" ht="15" customHeight="1" x14ac:dyDescent="0.25">
      <c r="A337" s="110" t="s">
        <v>6221</v>
      </c>
      <c r="B337" s="2" t="s">
        <v>6223</v>
      </c>
      <c r="C337" s="3" t="s">
        <v>6222</v>
      </c>
      <c r="D337" s="3" t="s">
        <v>5757</v>
      </c>
      <c r="E337" s="3" t="s">
        <v>1122</v>
      </c>
      <c r="F337" s="4" t="s">
        <v>2510</v>
      </c>
      <c r="G337" s="3" t="s">
        <v>1040</v>
      </c>
      <c r="H337" s="41" t="s">
        <v>5758</v>
      </c>
      <c r="I337" s="126">
        <v>186</v>
      </c>
      <c r="J337" s="126">
        <v>162</v>
      </c>
      <c r="K337" s="126">
        <v>43</v>
      </c>
      <c r="L337" s="126">
        <v>2</v>
      </c>
      <c r="M337" s="126">
        <v>30</v>
      </c>
      <c r="N337" s="126">
        <v>24</v>
      </c>
      <c r="O337" s="126">
        <v>16</v>
      </c>
      <c r="P337" s="126">
        <v>25</v>
      </c>
      <c r="Q337" s="126">
        <v>8</v>
      </c>
      <c r="R337" s="106">
        <v>0.26543209876543211</v>
      </c>
      <c r="S337" s="107">
        <v>31.217481789802289</v>
      </c>
      <c r="T337" s="107">
        <v>5.208333333333333</v>
      </c>
      <c r="U337" s="107">
        <v>24</v>
      </c>
      <c r="V337" s="107">
        <v>21.220159151193634</v>
      </c>
      <c r="W337" s="107">
        <v>1.6505220370092535</v>
      </c>
      <c r="X337" s="108">
        <v>83.296496311338515</v>
      </c>
      <c r="Y337" s="108">
        <v>0</v>
      </c>
      <c r="Z337" s="108">
        <v>0</v>
      </c>
      <c r="AA337" s="108">
        <v>0</v>
      </c>
      <c r="AB337" s="108">
        <v>0</v>
      </c>
      <c r="AC337" s="108">
        <v>83.296496311338515</v>
      </c>
      <c r="AD337" s="108">
        <v>0</v>
      </c>
      <c r="AE337" s="108">
        <v>0</v>
      </c>
      <c r="AF337" s="108">
        <v>83.296496311338515</v>
      </c>
      <c r="AG337" s="108">
        <v>83.296496311338515</v>
      </c>
      <c r="AH337" s="108">
        <v>83.296496311338515</v>
      </c>
      <c r="AI337" s="108">
        <v>83.296496311338515</v>
      </c>
      <c r="AJ337" s="126" t="s">
        <v>7128</v>
      </c>
      <c r="AK337" s="113" t="s">
        <v>7128</v>
      </c>
      <c r="AL337" s="113" t="s">
        <v>7128</v>
      </c>
      <c r="AM337" s="113" t="s">
        <v>7128</v>
      </c>
      <c r="AN337" s="113">
        <v>42</v>
      </c>
      <c r="AO337" s="113" t="s">
        <v>7128</v>
      </c>
      <c r="AP337" s="113" t="s">
        <v>7128</v>
      </c>
      <c r="AQ337" s="113">
        <v>44</v>
      </c>
      <c r="AR337" s="113">
        <v>55</v>
      </c>
      <c r="AS337" s="113">
        <v>96</v>
      </c>
      <c r="AT337" s="113">
        <v>81</v>
      </c>
      <c r="AU337" s="149" t="s">
        <v>7128</v>
      </c>
      <c r="AV337" s="107">
        <v>144.9549001855919</v>
      </c>
      <c r="AW337" s="107">
        <v>-61.658403874253381</v>
      </c>
      <c r="AX337" s="127">
        <v>315</v>
      </c>
      <c r="AY337" s="107">
        <v>0</v>
      </c>
      <c r="AZ337" s="107">
        <v>1.4102366887435949</v>
      </c>
      <c r="BA337" s="107">
        <v>-1.4102366887435949</v>
      </c>
      <c r="BB337" s="109">
        <v>0.80164645901360498</v>
      </c>
      <c r="BC337" s="107"/>
      <c r="BD337" s="107">
        <v>0</v>
      </c>
      <c r="BE337" s="107">
        <v>0</v>
      </c>
      <c r="BF337" s="107" t="s">
        <v>7465</v>
      </c>
      <c r="BG337" s="107"/>
    </row>
    <row r="338" spans="1:59" ht="15" customHeight="1" x14ac:dyDescent="0.25">
      <c r="A338" s="79" t="s">
        <v>6786</v>
      </c>
      <c r="B338" s="2" t="s">
        <v>3660</v>
      </c>
      <c r="C338" s="3" t="s">
        <v>2535</v>
      </c>
      <c r="D338" s="3" t="s">
        <v>5800</v>
      </c>
      <c r="E338" s="3" t="s">
        <v>1030</v>
      </c>
      <c r="F338" s="4" t="s">
        <v>3755</v>
      </c>
      <c r="G338" s="3" t="s">
        <v>1015</v>
      </c>
      <c r="H338" s="41" t="s">
        <v>6501</v>
      </c>
      <c r="I338" s="113">
        <v>227</v>
      </c>
      <c r="J338" s="113">
        <v>215</v>
      </c>
      <c r="K338" s="113">
        <v>50</v>
      </c>
      <c r="L338" s="113">
        <v>7</v>
      </c>
      <c r="M338" s="113">
        <v>31</v>
      </c>
      <c r="N338" s="113">
        <v>30</v>
      </c>
      <c r="O338" s="113">
        <v>9</v>
      </c>
      <c r="P338" s="113">
        <v>40</v>
      </c>
      <c r="Q338" s="113">
        <v>0</v>
      </c>
      <c r="R338" s="6">
        <v>0.23255813953488372</v>
      </c>
      <c r="S338" s="14">
        <v>32.258064516129032</v>
      </c>
      <c r="T338" s="14">
        <v>18.229166666666668</v>
      </c>
      <c r="U338" s="14">
        <v>30</v>
      </c>
      <c r="V338" s="14">
        <v>0</v>
      </c>
      <c r="W338" s="84">
        <v>-9.9921935987512533</v>
      </c>
      <c r="X338" s="14">
        <v>70.495037584044439</v>
      </c>
      <c r="Y338" s="14">
        <v>0</v>
      </c>
      <c r="Z338" s="14">
        <v>70.495037584044439</v>
      </c>
      <c r="AA338" s="14">
        <v>0</v>
      </c>
      <c r="AB338" s="14">
        <v>0</v>
      </c>
      <c r="AC338" s="14">
        <v>0</v>
      </c>
      <c r="AD338" s="14">
        <v>0</v>
      </c>
      <c r="AE338" s="14">
        <v>70.495037584044439</v>
      </c>
      <c r="AF338" s="14">
        <v>0</v>
      </c>
      <c r="AG338" s="14">
        <v>70.495037584044439</v>
      </c>
      <c r="AH338" s="14">
        <v>70.495037584044439</v>
      </c>
      <c r="AI338" s="14">
        <v>70.495037584044439</v>
      </c>
      <c r="AJ338" s="113" t="s">
        <v>7128</v>
      </c>
      <c r="AK338" s="113">
        <v>38</v>
      </c>
      <c r="AL338" s="113" t="s">
        <v>7128</v>
      </c>
      <c r="AM338" s="113" t="s">
        <v>7128</v>
      </c>
      <c r="AN338" s="113" t="s">
        <v>7128</v>
      </c>
      <c r="AO338" s="113" t="s">
        <v>7128</v>
      </c>
      <c r="AP338" s="113">
        <v>46</v>
      </c>
      <c r="AQ338" s="113" t="s">
        <v>7128</v>
      </c>
      <c r="AR338" s="113">
        <v>65</v>
      </c>
      <c r="AS338" s="113">
        <v>124</v>
      </c>
      <c r="AT338" s="113">
        <v>109</v>
      </c>
      <c r="AU338" s="149" t="s">
        <v>7128</v>
      </c>
      <c r="AV338" s="14">
        <v>157.52538612333203</v>
      </c>
      <c r="AW338" s="14">
        <v>-87.030348539287587</v>
      </c>
      <c r="AX338" s="17">
        <v>416</v>
      </c>
      <c r="AY338" s="15">
        <v>0</v>
      </c>
      <c r="AZ338" s="15">
        <v>1.4102366887435949</v>
      </c>
      <c r="BA338" s="15">
        <v>-1.4102366887435949</v>
      </c>
      <c r="BB338" s="63">
        <v>0.80164645901360498</v>
      </c>
      <c r="BC338" s="26"/>
      <c r="BD338" s="15">
        <v>0</v>
      </c>
      <c r="BE338" s="26">
        <v>0</v>
      </c>
      <c r="BF338" s="26" t="s">
        <v>7466</v>
      </c>
      <c r="BG338" s="84"/>
    </row>
    <row r="339" spans="1:59" ht="15" customHeight="1" x14ac:dyDescent="0.25">
      <c r="A339" s="79" t="s">
        <v>6708</v>
      </c>
      <c r="B339" s="2" t="s">
        <v>6709</v>
      </c>
      <c r="C339" s="3" t="s">
        <v>3528</v>
      </c>
      <c r="D339" s="3" t="s">
        <v>5844</v>
      </c>
      <c r="E339" s="3" t="s">
        <v>1060</v>
      </c>
      <c r="F339" s="4" t="s">
        <v>3755</v>
      </c>
      <c r="G339" s="3" t="s">
        <v>1040</v>
      </c>
      <c r="H339" s="41" t="s">
        <v>6477</v>
      </c>
      <c r="I339" s="113">
        <v>256</v>
      </c>
      <c r="J339" s="113">
        <v>241</v>
      </c>
      <c r="K339" s="113">
        <v>72</v>
      </c>
      <c r="L339" s="113">
        <v>4</v>
      </c>
      <c r="M339" s="113">
        <v>30</v>
      </c>
      <c r="N339" s="113">
        <v>27</v>
      </c>
      <c r="O339" s="113">
        <v>12</v>
      </c>
      <c r="P339" s="113">
        <v>51</v>
      </c>
      <c r="Q339" s="113">
        <v>0</v>
      </c>
      <c r="R339" s="46">
        <v>0.29875518672199169</v>
      </c>
      <c r="S339" s="47">
        <v>31.217481789802289</v>
      </c>
      <c r="T339" s="47">
        <v>10.416666666666666</v>
      </c>
      <c r="U339" s="47">
        <v>27</v>
      </c>
      <c r="V339" s="47">
        <v>0</v>
      </c>
      <c r="W339" s="84">
        <v>14.442176209455363</v>
      </c>
      <c r="X339" s="48">
        <v>83.076324665924318</v>
      </c>
      <c r="Y339" s="48">
        <v>0</v>
      </c>
      <c r="Z339" s="48">
        <v>0</v>
      </c>
      <c r="AA339" s="48">
        <v>0</v>
      </c>
      <c r="AB339" s="48">
        <v>0</v>
      </c>
      <c r="AC339" s="48">
        <v>83.076324665924318</v>
      </c>
      <c r="AD339" s="48">
        <v>0</v>
      </c>
      <c r="AE339" s="48">
        <v>0</v>
      </c>
      <c r="AF339" s="48">
        <v>83.076324665924318</v>
      </c>
      <c r="AG339" s="48">
        <v>83.076324665924318</v>
      </c>
      <c r="AH339" s="48">
        <v>83.076324665924318</v>
      </c>
      <c r="AI339" s="48">
        <v>83.076324665924318</v>
      </c>
      <c r="AJ339" s="146" t="s">
        <v>7128</v>
      </c>
      <c r="AK339" s="113" t="s">
        <v>7128</v>
      </c>
      <c r="AL339" s="113" t="s">
        <v>7128</v>
      </c>
      <c r="AM339" s="113" t="s">
        <v>7128</v>
      </c>
      <c r="AN339" s="113">
        <v>43</v>
      </c>
      <c r="AO339" s="113" t="s">
        <v>7128</v>
      </c>
      <c r="AP339" s="113" t="s">
        <v>7128</v>
      </c>
      <c r="AQ339" s="113">
        <v>45</v>
      </c>
      <c r="AR339" s="113">
        <v>56</v>
      </c>
      <c r="AS339" s="113">
        <v>97</v>
      </c>
      <c r="AT339" s="113">
        <v>82</v>
      </c>
      <c r="AU339" s="149" t="s">
        <v>7128</v>
      </c>
      <c r="AV339" s="48">
        <v>144.9549001855919</v>
      </c>
      <c r="AW339" s="14">
        <v>-61.878575519667578</v>
      </c>
      <c r="AX339" s="17">
        <v>316</v>
      </c>
      <c r="AY339" s="47">
        <v>0</v>
      </c>
      <c r="AZ339" s="47">
        <v>1.4102366887435949</v>
      </c>
      <c r="BA339" s="47">
        <v>-1.4102366887435949</v>
      </c>
      <c r="BB339" s="62">
        <v>0.80164645901360498</v>
      </c>
      <c r="BC339" s="47"/>
      <c r="BD339" s="47">
        <v>0</v>
      </c>
      <c r="BE339" s="47">
        <v>0</v>
      </c>
      <c r="BF339" s="26" t="s">
        <v>7467</v>
      </c>
      <c r="BG339" s="84"/>
    </row>
    <row r="340" spans="1:59" ht="15" customHeight="1" x14ac:dyDescent="0.25">
      <c r="A340" s="88" t="s">
        <v>1615</v>
      </c>
      <c r="B340" s="2" t="s">
        <v>3171</v>
      </c>
      <c r="C340" s="3" t="s">
        <v>2642</v>
      </c>
      <c r="D340" s="3" t="s">
        <v>354</v>
      </c>
      <c r="E340" s="3" t="s">
        <v>1008</v>
      </c>
      <c r="F340" s="4" t="s">
        <v>2510</v>
      </c>
      <c r="G340" s="3" t="s">
        <v>1035</v>
      </c>
      <c r="H340" s="41" t="s">
        <v>4001</v>
      </c>
      <c r="I340" s="113">
        <v>13</v>
      </c>
      <c r="J340" s="113">
        <v>11</v>
      </c>
      <c r="K340" s="113">
        <v>3</v>
      </c>
      <c r="L340" s="113">
        <v>0</v>
      </c>
      <c r="M340" s="113">
        <v>0</v>
      </c>
      <c r="N340" s="113">
        <v>2</v>
      </c>
      <c r="O340" s="113">
        <v>1</v>
      </c>
      <c r="P340" s="113">
        <v>3</v>
      </c>
      <c r="Q340" s="113">
        <v>0</v>
      </c>
      <c r="R340" s="6">
        <v>0.27272727272727271</v>
      </c>
      <c r="S340" s="14">
        <v>0</v>
      </c>
      <c r="T340" s="14">
        <v>0</v>
      </c>
      <c r="U340" s="14">
        <v>2</v>
      </c>
      <c r="V340" s="14">
        <v>0</v>
      </c>
      <c r="W340" s="84">
        <v>2.219539998658969</v>
      </c>
      <c r="X340" s="14">
        <v>4.219539998658969</v>
      </c>
      <c r="Y340" s="14">
        <v>4.219539998658969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4.219539998658969</v>
      </c>
      <c r="AI340" s="14">
        <v>4.219539998658969</v>
      </c>
      <c r="AJ340" s="113">
        <v>72</v>
      </c>
      <c r="AK340" s="113" t="s">
        <v>7128</v>
      </c>
      <c r="AL340" s="113" t="s">
        <v>7128</v>
      </c>
      <c r="AM340" s="113" t="s">
        <v>7128</v>
      </c>
      <c r="AN340" s="113" t="s">
        <v>7128</v>
      </c>
      <c r="AO340" s="113" t="s">
        <v>7128</v>
      </c>
      <c r="AP340" s="113" t="s">
        <v>7128</v>
      </c>
      <c r="AQ340" s="113" t="s">
        <v>7128</v>
      </c>
      <c r="AR340" s="113" t="s">
        <v>7128</v>
      </c>
      <c r="AS340" s="113">
        <v>293</v>
      </c>
      <c r="AT340" s="113">
        <v>278</v>
      </c>
      <c r="AU340" s="149" t="s">
        <v>7128</v>
      </c>
      <c r="AV340" s="14">
        <v>84.000840393280313</v>
      </c>
      <c r="AW340" s="14">
        <v>-79.78130039462134</v>
      </c>
      <c r="AX340" s="17">
        <v>345</v>
      </c>
      <c r="AY340" s="15">
        <v>0</v>
      </c>
      <c r="AZ340" s="15">
        <v>1.4102366887435949</v>
      </c>
      <c r="BA340" s="15">
        <v>-1.4102366887435949</v>
      </c>
      <c r="BB340" s="63">
        <v>0.80164645901360498</v>
      </c>
      <c r="BC340" s="26"/>
      <c r="BD340" s="15">
        <v>0</v>
      </c>
      <c r="BE340" s="26">
        <v>0</v>
      </c>
      <c r="BF340" s="26" t="s">
        <v>7468</v>
      </c>
      <c r="BG340" s="84"/>
    </row>
    <row r="341" spans="1:59" ht="15" customHeight="1" x14ac:dyDescent="0.25">
      <c r="A341" s="79" t="s">
        <v>1506</v>
      </c>
      <c r="B341" s="2" t="s">
        <v>3056</v>
      </c>
      <c r="C341" s="3" t="s">
        <v>3057</v>
      </c>
      <c r="D341" s="3" t="s">
        <v>23</v>
      </c>
      <c r="E341" s="3" t="s">
        <v>1017</v>
      </c>
      <c r="F341" s="4" t="s">
        <v>3755</v>
      </c>
      <c r="G341" s="3" t="s">
        <v>1035</v>
      </c>
      <c r="H341" s="41" t="s">
        <v>4939</v>
      </c>
      <c r="I341" s="113">
        <v>29</v>
      </c>
      <c r="J341" s="113">
        <v>29</v>
      </c>
      <c r="K341" s="113">
        <v>7</v>
      </c>
      <c r="L341" s="113">
        <v>0</v>
      </c>
      <c r="M341" s="113">
        <v>1</v>
      </c>
      <c r="N341" s="113">
        <v>2</v>
      </c>
      <c r="O341" s="113">
        <v>0</v>
      </c>
      <c r="P341" s="113">
        <v>1</v>
      </c>
      <c r="Q341" s="113">
        <v>0</v>
      </c>
      <c r="R341" s="6">
        <v>0.2413793103448276</v>
      </c>
      <c r="S341" s="14">
        <v>1.0405827263267431</v>
      </c>
      <c r="T341" s="14">
        <v>0</v>
      </c>
      <c r="U341" s="14">
        <v>2</v>
      </c>
      <c r="V341" s="14">
        <v>0</v>
      </c>
      <c r="W341" s="84">
        <v>0.86601798909908323</v>
      </c>
      <c r="X341" s="14">
        <v>3.9066007154258267</v>
      </c>
      <c r="Y341" s="14">
        <v>3.9066007154258267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3.9066007154258267</v>
      </c>
      <c r="AI341" s="14">
        <v>3.9066007154258267</v>
      </c>
      <c r="AJ341" s="113">
        <v>73</v>
      </c>
      <c r="AK341" s="113" t="s">
        <v>7128</v>
      </c>
      <c r="AL341" s="113" t="s">
        <v>7128</v>
      </c>
      <c r="AM341" s="113" t="s">
        <v>7128</v>
      </c>
      <c r="AN341" s="113" t="s">
        <v>7128</v>
      </c>
      <c r="AO341" s="113" t="s">
        <v>7128</v>
      </c>
      <c r="AP341" s="113" t="s">
        <v>7128</v>
      </c>
      <c r="AQ341" s="113" t="s">
        <v>7128</v>
      </c>
      <c r="AR341" s="113" t="s">
        <v>7128</v>
      </c>
      <c r="AS341" s="113">
        <v>295</v>
      </c>
      <c r="AT341" s="113">
        <v>280</v>
      </c>
      <c r="AU341" s="149" t="s">
        <v>7128</v>
      </c>
      <c r="AV341" s="14">
        <v>84.000840393280313</v>
      </c>
      <c r="AW341" s="14">
        <v>-80.094239677854489</v>
      </c>
      <c r="AX341" s="17">
        <v>346</v>
      </c>
      <c r="AY341" s="15">
        <v>0</v>
      </c>
      <c r="AZ341" s="15">
        <v>1.4102366887435949</v>
      </c>
      <c r="BA341" s="15">
        <v>-1.4102366887435949</v>
      </c>
      <c r="BB341" s="63">
        <v>0.80164645901360498</v>
      </c>
      <c r="BC341" s="26"/>
      <c r="BD341" s="15">
        <v>0</v>
      </c>
      <c r="BE341" s="26">
        <v>0</v>
      </c>
      <c r="BF341" s="26" t="s">
        <v>7469</v>
      </c>
      <c r="BG341" s="84"/>
    </row>
    <row r="342" spans="1:59" ht="15" customHeight="1" x14ac:dyDescent="0.25">
      <c r="A342" s="79" t="s">
        <v>2010</v>
      </c>
      <c r="B342" s="2" t="s">
        <v>2969</v>
      </c>
      <c r="C342" s="3" t="s">
        <v>2594</v>
      </c>
      <c r="D342" s="3" t="s">
        <v>228</v>
      </c>
      <c r="E342" s="3" t="s">
        <v>1044</v>
      </c>
      <c r="F342" s="4" t="s">
        <v>3755</v>
      </c>
      <c r="G342" s="3" t="s">
        <v>657</v>
      </c>
      <c r="H342" s="41" t="s">
        <v>4686</v>
      </c>
      <c r="I342" s="113">
        <v>299</v>
      </c>
      <c r="J342" s="113">
        <v>249</v>
      </c>
      <c r="K342" s="113">
        <v>68</v>
      </c>
      <c r="L342" s="113">
        <v>3</v>
      </c>
      <c r="M342" s="113">
        <v>37</v>
      </c>
      <c r="N342" s="113">
        <v>18</v>
      </c>
      <c r="O342" s="113">
        <v>45</v>
      </c>
      <c r="P342" s="113">
        <v>37</v>
      </c>
      <c r="Q342" s="113">
        <v>3</v>
      </c>
      <c r="R342" s="6">
        <v>0.27309236947791166</v>
      </c>
      <c r="S342" s="14">
        <v>38.501560874089492</v>
      </c>
      <c r="T342" s="14">
        <v>7.8125</v>
      </c>
      <c r="U342" s="14">
        <v>18</v>
      </c>
      <c r="V342" s="14">
        <v>7.9575596816976129</v>
      </c>
      <c r="W342" s="84">
        <v>4.4955820953491212</v>
      </c>
      <c r="X342" s="14">
        <v>76.76720265113623</v>
      </c>
      <c r="Y342" s="14">
        <v>0</v>
      </c>
      <c r="Z342" s="14">
        <v>0</v>
      </c>
      <c r="AA342" s="14">
        <v>76.76720265113623</v>
      </c>
      <c r="AB342" s="14">
        <v>0</v>
      </c>
      <c r="AC342" s="14">
        <v>0</v>
      </c>
      <c r="AD342" s="14">
        <v>0</v>
      </c>
      <c r="AE342" s="14">
        <v>0</v>
      </c>
      <c r="AF342" s="14">
        <v>76.76720265113623</v>
      </c>
      <c r="AG342" s="14">
        <v>76.76720265113623</v>
      </c>
      <c r="AH342" s="14">
        <v>76.76720265113623</v>
      </c>
      <c r="AI342" s="14">
        <v>76.76720265113623</v>
      </c>
      <c r="AJ342" s="113" t="s">
        <v>7128</v>
      </c>
      <c r="AK342" s="113" t="s">
        <v>7128</v>
      </c>
      <c r="AL342" s="113">
        <v>33</v>
      </c>
      <c r="AM342" s="113" t="s">
        <v>7128</v>
      </c>
      <c r="AN342" s="113" t="s">
        <v>7128</v>
      </c>
      <c r="AO342" s="113" t="s">
        <v>7128</v>
      </c>
      <c r="AP342" s="113" t="s">
        <v>7128</v>
      </c>
      <c r="AQ342" s="113">
        <v>48</v>
      </c>
      <c r="AR342" s="113">
        <v>61</v>
      </c>
      <c r="AS342" s="113">
        <v>110</v>
      </c>
      <c r="AT342" s="113">
        <v>95</v>
      </c>
      <c r="AU342" s="149" t="s">
        <v>7128</v>
      </c>
      <c r="AV342" s="14">
        <v>157.46821407201281</v>
      </c>
      <c r="AW342" s="14">
        <v>-80.701011420876583</v>
      </c>
      <c r="AX342" s="17">
        <v>347</v>
      </c>
      <c r="AY342" s="15">
        <v>0</v>
      </c>
      <c r="AZ342" s="15">
        <v>1.4102366887435949</v>
      </c>
      <c r="BA342" s="15">
        <v>-1.4102366887435949</v>
      </c>
      <c r="BB342" s="63">
        <v>0.80164645901360498</v>
      </c>
      <c r="BC342" s="26"/>
      <c r="BD342" s="15">
        <v>0</v>
      </c>
      <c r="BE342" s="26">
        <v>0</v>
      </c>
      <c r="BF342" s="26" t="s">
        <v>7470</v>
      </c>
      <c r="BG342" s="84"/>
    </row>
    <row r="343" spans="1:59" ht="15" customHeight="1" x14ac:dyDescent="0.25">
      <c r="A343" s="79" t="s">
        <v>5021</v>
      </c>
      <c r="B343" s="2" t="s">
        <v>2842</v>
      </c>
      <c r="C343" s="3" t="s">
        <v>2631</v>
      </c>
      <c r="D343" s="3" t="s">
        <v>5022</v>
      </c>
      <c r="E343" s="3" t="s">
        <v>1067</v>
      </c>
      <c r="F343" s="4" t="s">
        <v>2510</v>
      </c>
      <c r="G343" s="3" t="s">
        <v>1035</v>
      </c>
      <c r="H343" s="41" t="s">
        <v>5023</v>
      </c>
      <c r="I343" s="113">
        <v>21</v>
      </c>
      <c r="J343" s="113">
        <v>20</v>
      </c>
      <c r="K343" s="113">
        <v>2</v>
      </c>
      <c r="L343" s="113">
        <v>1</v>
      </c>
      <c r="M343" s="113">
        <v>1</v>
      </c>
      <c r="N343" s="113">
        <v>3</v>
      </c>
      <c r="O343" s="113">
        <v>1</v>
      </c>
      <c r="P343" s="113">
        <v>6</v>
      </c>
      <c r="Q343" s="113">
        <v>0</v>
      </c>
      <c r="R343" s="6">
        <v>0.1</v>
      </c>
      <c r="S343" s="14">
        <v>1.0405827263267431</v>
      </c>
      <c r="T343" s="14">
        <v>2.6041666666666665</v>
      </c>
      <c r="U343" s="14">
        <v>3</v>
      </c>
      <c r="V343" s="14">
        <v>0</v>
      </c>
      <c r="W343" s="84">
        <v>-3.4804881723674943</v>
      </c>
      <c r="X343" s="44">
        <v>3.1642612206259151</v>
      </c>
      <c r="Y343" s="44">
        <v>3.1642612206259151</v>
      </c>
      <c r="Z343" s="44">
        <v>0</v>
      </c>
      <c r="AA343" s="44">
        <v>0</v>
      </c>
      <c r="AB343" s="44">
        <v>0</v>
      </c>
      <c r="AC343" s="44">
        <v>0</v>
      </c>
      <c r="AD343" s="44">
        <v>0</v>
      </c>
      <c r="AE343" s="44">
        <v>0</v>
      </c>
      <c r="AF343" s="44">
        <v>0</v>
      </c>
      <c r="AG343" s="44">
        <v>0</v>
      </c>
      <c r="AH343" s="44">
        <v>3.1642612206259151</v>
      </c>
      <c r="AI343" s="44">
        <v>3.1642612206259151</v>
      </c>
      <c r="AJ343" s="145">
        <v>74</v>
      </c>
      <c r="AK343" s="113" t="s">
        <v>7128</v>
      </c>
      <c r="AL343" s="113" t="s">
        <v>7128</v>
      </c>
      <c r="AM343" s="113" t="s">
        <v>7128</v>
      </c>
      <c r="AN343" s="113" t="s">
        <v>7128</v>
      </c>
      <c r="AO343" s="113" t="s">
        <v>7128</v>
      </c>
      <c r="AP343" s="113" t="s">
        <v>7128</v>
      </c>
      <c r="AQ343" s="113" t="s">
        <v>7128</v>
      </c>
      <c r="AR343" s="113" t="s">
        <v>7128</v>
      </c>
      <c r="AS343" s="113">
        <v>298</v>
      </c>
      <c r="AT343" s="113">
        <v>283</v>
      </c>
      <c r="AU343" s="149" t="s">
        <v>7128</v>
      </c>
      <c r="AV343" s="14">
        <v>84.000840393280313</v>
      </c>
      <c r="AW343" s="14">
        <v>-80.836579172654396</v>
      </c>
      <c r="AX343" s="17">
        <v>348</v>
      </c>
      <c r="AY343" s="15">
        <v>0</v>
      </c>
      <c r="AZ343" s="15">
        <v>1.4102366887435949</v>
      </c>
      <c r="BA343" s="15">
        <v>-1.4102366887435949</v>
      </c>
      <c r="BB343" s="63">
        <v>0.80164645901360498</v>
      </c>
      <c r="BC343" s="26"/>
      <c r="BD343" s="15">
        <v>0</v>
      </c>
      <c r="BE343" s="26">
        <v>0</v>
      </c>
      <c r="BF343" s="26" t="s">
        <v>7471</v>
      </c>
      <c r="BG343" s="84"/>
    </row>
    <row r="344" spans="1:59" ht="15" customHeight="1" x14ac:dyDescent="0.25">
      <c r="A344" s="110" t="s">
        <v>6348</v>
      </c>
      <c r="B344" s="2" t="s">
        <v>3135</v>
      </c>
      <c r="C344" s="3" t="s">
        <v>3516</v>
      </c>
      <c r="D344" s="3" t="s">
        <v>5924</v>
      </c>
      <c r="E344" s="3" t="s">
        <v>1014</v>
      </c>
      <c r="F344" s="4" t="s">
        <v>3755</v>
      </c>
      <c r="G344" s="3" t="s">
        <v>1035</v>
      </c>
      <c r="H344" s="41" t="s">
        <v>5925</v>
      </c>
      <c r="I344" s="126">
        <v>75</v>
      </c>
      <c r="J344" s="126">
        <v>69</v>
      </c>
      <c r="K344" s="126">
        <v>12</v>
      </c>
      <c r="L344" s="126">
        <v>0</v>
      </c>
      <c r="M344" s="126">
        <v>5</v>
      </c>
      <c r="N344" s="126">
        <v>6</v>
      </c>
      <c r="O344" s="126">
        <v>5</v>
      </c>
      <c r="P344" s="126">
        <v>11</v>
      </c>
      <c r="Q344" s="126">
        <v>0</v>
      </c>
      <c r="R344" s="106">
        <v>0.17391304347826086</v>
      </c>
      <c r="S344" s="107">
        <v>5.2029136316337148</v>
      </c>
      <c r="T344" s="107">
        <v>0</v>
      </c>
      <c r="U344" s="107">
        <v>6</v>
      </c>
      <c r="V344" s="107">
        <v>0</v>
      </c>
      <c r="W344" s="107">
        <v>-8.5784558114803602</v>
      </c>
      <c r="X344" s="108">
        <v>2.6244578201533546</v>
      </c>
      <c r="Y344" s="108">
        <v>2.6244578201533546</v>
      </c>
      <c r="Z344" s="108">
        <v>0</v>
      </c>
      <c r="AA344" s="108">
        <v>0</v>
      </c>
      <c r="AB344" s="108">
        <v>0</v>
      </c>
      <c r="AC344" s="108">
        <v>0</v>
      </c>
      <c r="AD344" s="108">
        <v>0</v>
      </c>
      <c r="AE344" s="108">
        <v>0</v>
      </c>
      <c r="AF344" s="108">
        <v>0</v>
      </c>
      <c r="AG344" s="108">
        <v>0</v>
      </c>
      <c r="AH344" s="108">
        <v>2.6244578201533546</v>
      </c>
      <c r="AI344" s="108">
        <v>2.6244578201533546</v>
      </c>
      <c r="AJ344" s="126">
        <v>75</v>
      </c>
      <c r="AK344" s="113" t="s">
        <v>7128</v>
      </c>
      <c r="AL344" s="113" t="s">
        <v>7128</v>
      </c>
      <c r="AM344" s="113" t="s">
        <v>7128</v>
      </c>
      <c r="AN344" s="113" t="s">
        <v>7128</v>
      </c>
      <c r="AO344" s="113" t="s">
        <v>7128</v>
      </c>
      <c r="AP344" s="113" t="s">
        <v>7128</v>
      </c>
      <c r="AQ344" s="113" t="s">
        <v>7128</v>
      </c>
      <c r="AR344" s="113" t="s">
        <v>7128</v>
      </c>
      <c r="AS344" s="113">
        <v>300</v>
      </c>
      <c r="AT344" s="113">
        <v>285</v>
      </c>
      <c r="AU344" s="149" t="s">
        <v>7128</v>
      </c>
      <c r="AV344" s="107">
        <v>84.000840393280313</v>
      </c>
      <c r="AW344" s="107">
        <v>-81.376382573126961</v>
      </c>
      <c r="AX344" s="127">
        <v>349</v>
      </c>
      <c r="AY344" s="107">
        <v>0</v>
      </c>
      <c r="AZ344" s="107">
        <v>1.4102366887435949</v>
      </c>
      <c r="BA344" s="107">
        <v>-1.4102366887435949</v>
      </c>
      <c r="BB344" s="109">
        <v>0.80164645901360498</v>
      </c>
      <c r="BC344" s="107"/>
      <c r="BD344" s="107">
        <v>0</v>
      </c>
      <c r="BE344" s="107">
        <v>0</v>
      </c>
      <c r="BF344" s="107" t="s">
        <v>7472</v>
      </c>
      <c r="BG344" s="107"/>
    </row>
    <row r="345" spans="1:59" x14ac:dyDescent="0.25">
      <c r="A345" s="110" t="s">
        <v>1606</v>
      </c>
      <c r="B345" s="2" t="s">
        <v>2706</v>
      </c>
      <c r="C345" s="3" t="s">
        <v>2707</v>
      </c>
      <c r="D345" s="3" t="s">
        <v>173</v>
      </c>
      <c r="E345" s="3" t="s">
        <v>1090</v>
      </c>
      <c r="F345" s="4" t="s">
        <v>3755</v>
      </c>
      <c r="G345" s="3" t="s">
        <v>1004</v>
      </c>
      <c r="H345" s="41" t="s">
        <v>4056</v>
      </c>
      <c r="I345" s="113">
        <v>272</v>
      </c>
      <c r="J345" s="113">
        <v>252</v>
      </c>
      <c r="K345" s="113">
        <v>63</v>
      </c>
      <c r="L345" s="113">
        <v>3</v>
      </c>
      <c r="M345" s="113">
        <v>37</v>
      </c>
      <c r="N345" s="113">
        <v>15</v>
      </c>
      <c r="O345" s="113">
        <v>14</v>
      </c>
      <c r="P345" s="113">
        <v>56</v>
      </c>
      <c r="Q345" s="113">
        <v>7</v>
      </c>
      <c r="R345" s="106">
        <v>0.25</v>
      </c>
      <c r="S345" s="107">
        <v>38.501560874089492</v>
      </c>
      <c r="T345" s="107">
        <v>7.8125</v>
      </c>
      <c r="U345" s="107">
        <v>15</v>
      </c>
      <c r="V345" s="107">
        <v>18.567639257294431</v>
      </c>
      <c r="W345" s="84">
        <v>-4.8899241358115981</v>
      </c>
      <c r="X345" s="108">
        <v>74.991775995572326</v>
      </c>
      <c r="Y345" s="108">
        <v>0</v>
      </c>
      <c r="Z345" s="108">
        <v>0</v>
      </c>
      <c r="AA345" s="108">
        <v>0</v>
      </c>
      <c r="AB345" s="108">
        <v>0</v>
      </c>
      <c r="AC345" s="108">
        <v>0</v>
      </c>
      <c r="AD345" s="108">
        <v>74.991775995572326</v>
      </c>
      <c r="AE345" s="108">
        <v>0</v>
      </c>
      <c r="AF345" s="108">
        <v>0</v>
      </c>
      <c r="AG345" s="108">
        <v>0</v>
      </c>
      <c r="AH345" s="108">
        <v>74.991775995572326</v>
      </c>
      <c r="AI345" s="108">
        <v>74.991775995572326</v>
      </c>
      <c r="AJ345" s="126" t="s">
        <v>7128</v>
      </c>
      <c r="AK345" s="113" t="s">
        <v>7128</v>
      </c>
      <c r="AL345" s="113" t="s">
        <v>7128</v>
      </c>
      <c r="AM345" s="113" t="s">
        <v>7128</v>
      </c>
      <c r="AN345" s="113" t="s">
        <v>7128</v>
      </c>
      <c r="AO345" s="113">
        <v>115</v>
      </c>
      <c r="AP345" s="113" t="s">
        <v>7128</v>
      </c>
      <c r="AQ345" s="113" t="s">
        <v>7128</v>
      </c>
      <c r="AR345" s="113" t="s">
        <v>7128</v>
      </c>
      <c r="AS345" s="113">
        <v>111</v>
      </c>
      <c r="AT345" s="113">
        <v>96</v>
      </c>
      <c r="AU345" s="149" t="s">
        <v>7128</v>
      </c>
      <c r="AV345" s="107">
        <v>157.41716867537716</v>
      </c>
      <c r="AW345" s="14">
        <v>-82.42539267980483</v>
      </c>
      <c r="AX345" s="17">
        <v>405</v>
      </c>
      <c r="AY345" s="107">
        <v>0</v>
      </c>
      <c r="AZ345" s="107">
        <v>1.4102366887435949</v>
      </c>
      <c r="BA345" s="107">
        <v>-1.4102366887435949</v>
      </c>
      <c r="BB345" s="109">
        <v>0.80164645901360498</v>
      </c>
      <c r="BC345" s="107"/>
      <c r="BD345" s="107">
        <v>0</v>
      </c>
      <c r="BE345" s="107">
        <v>0</v>
      </c>
      <c r="BF345" s="107" t="s">
        <v>7473</v>
      </c>
      <c r="BG345" s="84"/>
    </row>
    <row r="346" spans="1:59" x14ac:dyDescent="0.25">
      <c r="A346" s="79" t="s">
        <v>1034</v>
      </c>
      <c r="B346" s="2" t="s">
        <v>3173</v>
      </c>
      <c r="C346" s="3" t="s">
        <v>3057</v>
      </c>
      <c r="D346" s="3" t="s">
        <v>102</v>
      </c>
      <c r="E346" s="3" t="s">
        <v>2269</v>
      </c>
      <c r="F346" s="4" t="s">
        <v>2269</v>
      </c>
      <c r="G346" s="3" t="s">
        <v>1035</v>
      </c>
      <c r="H346" s="41" t="s">
        <v>4524</v>
      </c>
      <c r="I346" s="113">
        <v>0</v>
      </c>
      <c r="J346" s="113">
        <v>0</v>
      </c>
      <c r="K346" s="113">
        <v>0</v>
      </c>
      <c r="L346" s="113">
        <v>0</v>
      </c>
      <c r="M346" s="113">
        <v>0</v>
      </c>
      <c r="N346" s="113">
        <v>0</v>
      </c>
      <c r="O346" s="113">
        <v>0</v>
      </c>
      <c r="P346" s="113">
        <v>0</v>
      </c>
      <c r="Q346" s="113">
        <v>0</v>
      </c>
      <c r="R346" s="50">
        <v>0</v>
      </c>
      <c r="S346" s="51">
        <v>0</v>
      </c>
      <c r="T346" s="51">
        <v>0</v>
      </c>
      <c r="U346" s="51">
        <v>0</v>
      </c>
      <c r="V346" s="51">
        <v>0</v>
      </c>
      <c r="W346" s="84">
        <v>2.1174416066360724</v>
      </c>
      <c r="X346" s="52">
        <v>2.1174416066360724</v>
      </c>
      <c r="Y346" s="52">
        <v>2.1174416066360724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2.1174416066360724</v>
      </c>
      <c r="AI346" s="52">
        <v>2.1174416066360724</v>
      </c>
      <c r="AJ346" s="144">
        <v>76</v>
      </c>
      <c r="AK346" s="113" t="s">
        <v>7128</v>
      </c>
      <c r="AL346" s="113" t="s">
        <v>7128</v>
      </c>
      <c r="AM346" s="113" t="s">
        <v>7128</v>
      </c>
      <c r="AN346" s="113" t="s">
        <v>7128</v>
      </c>
      <c r="AO346" s="113" t="s">
        <v>7128</v>
      </c>
      <c r="AP346" s="113" t="s">
        <v>7128</v>
      </c>
      <c r="AQ346" s="113" t="s">
        <v>7128</v>
      </c>
      <c r="AR346" s="113" t="s">
        <v>7128</v>
      </c>
      <c r="AS346" s="113">
        <v>305</v>
      </c>
      <c r="AT346" s="113">
        <v>290</v>
      </c>
      <c r="AU346" s="149" t="s">
        <v>7128</v>
      </c>
      <c r="AV346" s="52">
        <v>84.000840393280313</v>
      </c>
      <c r="AW346" s="14">
        <v>-81.883398786644236</v>
      </c>
      <c r="AX346" s="17">
        <v>350</v>
      </c>
      <c r="AY346" s="51">
        <v>0</v>
      </c>
      <c r="AZ346" s="51">
        <v>1.4102366887435949</v>
      </c>
      <c r="BA346" s="51">
        <v>-1.4102366887435949</v>
      </c>
      <c r="BB346" s="64">
        <v>0.80164645901360498</v>
      </c>
      <c r="BC346" s="51"/>
      <c r="BD346" s="51">
        <v>0</v>
      </c>
      <c r="BE346" s="51">
        <v>0</v>
      </c>
      <c r="BF346" s="26" t="s">
        <v>7474</v>
      </c>
      <c r="BG346" s="84"/>
    </row>
    <row r="347" spans="1:59" x14ac:dyDescent="0.25">
      <c r="A347" s="79" t="s">
        <v>1048</v>
      </c>
      <c r="B347" s="2" t="s">
        <v>3177</v>
      </c>
      <c r="C347" s="3" t="s">
        <v>3178</v>
      </c>
      <c r="D347" s="3" t="s">
        <v>459</v>
      </c>
      <c r="E347" s="3" t="s">
        <v>2269</v>
      </c>
      <c r="F347" s="4" t="s">
        <v>2269</v>
      </c>
      <c r="G347" s="3" t="s">
        <v>1035</v>
      </c>
      <c r="H347" s="41" t="s">
        <v>5078</v>
      </c>
      <c r="I347" s="113">
        <v>0</v>
      </c>
      <c r="J347" s="113">
        <v>0</v>
      </c>
      <c r="K347" s="113">
        <v>0</v>
      </c>
      <c r="L347" s="113">
        <v>0</v>
      </c>
      <c r="M347" s="113">
        <v>0</v>
      </c>
      <c r="N347" s="113">
        <v>0</v>
      </c>
      <c r="O347" s="113">
        <v>0</v>
      </c>
      <c r="P347" s="113">
        <v>0</v>
      </c>
      <c r="Q347" s="113">
        <v>0</v>
      </c>
      <c r="R347" s="6">
        <v>0</v>
      </c>
      <c r="S347" s="14">
        <v>0</v>
      </c>
      <c r="T347" s="14">
        <v>0</v>
      </c>
      <c r="U347" s="14">
        <v>0</v>
      </c>
      <c r="V347" s="14">
        <v>0</v>
      </c>
      <c r="W347" s="84">
        <v>2.1174416066360724</v>
      </c>
      <c r="X347" s="13">
        <v>2.1174416066360724</v>
      </c>
      <c r="Y347" s="13">
        <v>2.1174416066360724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2.1174416066360724</v>
      </c>
      <c r="AI347" s="13">
        <v>2.1174416066360724</v>
      </c>
      <c r="AJ347" s="112">
        <v>76</v>
      </c>
      <c r="AK347" s="113" t="s">
        <v>7128</v>
      </c>
      <c r="AL347" s="113" t="s">
        <v>7128</v>
      </c>
      <c r="AM347" s="113" t="s">
        <v>7128</v>
      </c>
      <c r="AN347" s="113" t="s">
        <v>7128</v>
      </c>
      <c r="AO347" s="113" t="s">
        <v>7128</v>
      </c>
      <c r="AP347" s="113" t="s">
        <v>7128</v>
      </c>
      <c r="AQ347" s="113" t="s">
        <v>7128</v>
      </c>
      <c r="AR347" s="113" t="s">
        <v>7128</v>
      </c>
      <c r="AS347" s="113">
        <v>305</v>
      </c>
      <c r="AT347" s="113">
        <v>290</v>
      </c>
      <c r="AU347" s="149" t="s">
        <v>7128</v>
      </c>
      <c r="AV347" s="14">
        <v>84.000840393280313</v>
      </c>
      <c r="AW347" s="14">
        <v>-81.883398786644236</v>
      </c>
      <c r="AX347" s="17">
        <v>350</v>
      </c>
      <c r="AY347" s="15">
        <v>0</v>
      </c>
      <c r="AZ347" s="15">
        <v>1.4102366887435949</v>
      </c>
      <c r="BA347" s="15">
        <v>-1.4102366887435949</v>
      </c>
      <c r="BB347" s="63">
        <v>0.80164645901360498</v>
      </c>
      <c r="BC347" s="26"/>
      <c r="BD347" s="15">
        <v>0</v>
      </c>
      <c r="BE347" s="26">
        <v>0</v>
      </c>
      <c r="BF347" s="26" t="s">
        <v>7474</v>
      </c>
      <c r="BG347" s="84"/>
    </row>
    <row r="348" spans="1:59" ht="15" customHeight="1" x14ac:dyDescent="0.25">
      <c r="A348" s="110" t="s">
        <v>1071</v>
      </c>
      <c r="B348" s="2" t="s">
        <v>3065</v>
      </c>
      <c r="C348" s="3" t="s">
        <v>2913</v>
      </c>
      <c r="D348" s="3" t="s">
        <v>69</v>
      </c>
      <c r="E348" s="3" t="s">
        <v>2269</v>
      </c>
      <c r="F348" s="4" t="s">
        <v>2269</v>
      </c>
      <c r="G348" s="3" t="s">
        <v>1035</v>
      </c>
      <c r="H348" s="41" t="s">
        <v>4565</v>
      </c>
      <c r="I348" s="113">
        <v>0</v>
      </c>
      <c r="J348" s="113">
        <v>0</v>
      </c>
      <c r="K348" s="113">
        <v>0</v>
      </c>
      <c r="L348" s="113">
        <v>0</v>
      </c>
      <c r="M348" s="113">
        <v>0</v>
      </c>
      <c r="N348" s="113">
        <v>0</v>
      </c>
      <c r="O348" s="113">
        <v>0</v>
      </c>
      <c r="P348" s="113">
        <v>0</v>
      </c>
      <c r="Q348" s="113">
        <v>0</v>
      </c>
      <c r="R348" s="106">
        <v>0</v>
      </c>
      <c r="S348" s="107">
        <v>0</v>
      </c>
      <c r="T348" s="107">
        <v>0</v>
      </c>
      <c r="U348" s="107">
        <v>0</v>
      </c>
      <c r="V348" s="107">
        <v>0</v>
      </c>
      <c r="W348" s="84">
        <v>2.1174416066360724</v>
      </c>
      <c r="X348" s="108">
        <v>2.1174416066360724</v>
      </c>
      <c r="Y348" s="108">
        <v>2.1174416066360724</v>
      </c>
      <c r="Z348" s="108">
        <v>0</v>
      </c>
      <c r="AA348" s="108">
        <v>0</v>
      </c>
      <c r="AB348" s="108">
        <v>0</v>
      </c>
      <c r="AC348" s="108">
        <v>0</v>
      </c>
      <c r="AD348" s="108">
        <v>0</v>
      </c>
      <c r="AE348" s="108">
        <v>0</v>
      </c>
      <c r="AF348" s="108">
        <v>0</v>
      </c>
      <c r="AG348" s="108">
        <v>0</v>
      </c>
      <c r="AH348" s="108">
        <v>2.1174416066360724</v>
      </c>
      <c r="AI348" s="108">
        <v>2.1174416066360724</v>
      </c>
      <c r="AJ348" s="126">
        <v>76</v>
      </c>
      <c r="AK348" s="113" t="s">
        <v>7128</v>
      </c>
      <c r="AL348" s="113" t="s">
        <v>7128</v>
      </c>
      <c r="AM348" s="113" t="s">
        <v>7128</v>
      </c>
      <c r="AN348" s="113" t="s">
        <v>7128</v>
      </c>
      <c r="AO348" s="113" t="s">
        <v>7128</v>
      </c>
      <c r="AP348" s="113" t="s">
        <v>7128</v>
      </c>
      <c r="AQ348" s="113" t="s">
        <v>7128</v>
      </c>
      <c r="AR348" s="113" t="s">
        <v>7128</v>
      </c>
      <c r="AS348" s="113">
        <v>305</v>
      </c>
      <c r="AT348" s="113">
        <v>290</v>
      </c>
      <c r="AU348" s="149" t="s">
        <v>7128</v>
      </c>
      <c r="AV348" s="107">
        <v>84.000840393280313</v>
      </c>
      <c r="AW348" s="14">
        <v>-81.883398786644236</v>
      </c>
      <c r="AX348" s="17">
        <v>350</v>
      </c>
      <c r="AY348" s="107">
        <v>0</v>
      </c>
      <c r="AZ348" s="107">
        <v>1.4102366887435949</v>
      </c>
      <c r="BA348" s="107">
        <v>-1.4102366887435949</v>
      </c>
      <c r="BB348" s="109">
        <v>0.80164645901360498</v>
      </c>
      <c r="BC348" s="107"/>
      <c r="BD348" s="107">
        <v>0</v>
      </c>
      <c r="BE348" s="107">
        <v>0</v>
      </c>
      <c r="BF348" s="107" t="s">
        <v>7474</v>
      </c>
      <c r="BG348" s="84"/>
    </row>
    <row r="349" spans="1:59" x14ac:dyDescent="0.25">
      <c r="A349" s="79" t="s">
        <v>1076</v>
      </c>
      <c r="B349" s="2" t="s">
        <v>3378</v>
      </c>
      <c r="C349" s="3" t="s">
        <v>3379</v>
      </c>
      <c r="D349" s="3" t="s">
        <v>413</v>
      </c>
      <c r="E349" s="3" t="s">
        <v>2269</v>
      </c>
      <c r="F349" s="4" t="s">
        <v>2269</v>
      </c>
      <c r="G349" s="3" t="s">
        <v>1035</v>
      </c>
      <c r="H349" s="41" t="s">
        <v>4842</v>
      </c>
      <c r="I349" s="113">
        <v>0</v>
      </c>
      <c r="J349" s="113">
        <v>0</v>
      </c>
      <c r="K349" s="113">
        <v>0</v>
      </c>
      <c r="L349" s="113">
        <v>0</v>
      </c>
      <c r="M349" s="113">
        <v>0</v>
      </c>
      <c r="N349" s="113">
        <v>0</v>
      </c>
      <c r="O349" s="113">
        <v>0</v>
      </c>
      <c r="P349" s="113">
        <v>0</v>
      </c>
      <c r="Q349" s="113">
        <v>0</v>
      </c>
      <c r="R349" s="6">
        <v>0</v>
      </c>
      <c r="S349" s="14">
        <v>0</v>
      </c>
      <c r="T349" s="14">
        <v>0</v>
      </c>
      <c r="U349" s="14">
        <v>0</v>
      </c>
      <c r="V349" s="14">
        <v>0</v>
      </c>
      <c r="W349" s="84">
        <v>2.1174416066360724</v>
      </c>
      <c r="X349" s="14">
        <v>2.1174416066360724</v>
      </c>
      <c r="Y349" s="14">
        <v>2.1174416066360724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2.1174416066360724</v>
      </c>
      <c r="AI349" s="14">
        <v>2.1174416066360724</v>
      </c>
      <c r="AJ349" s="113">
        <v>76</v>
      </c>
      <c r="AK349" s="113" t="s">
        <v>7128</v>
      </c>
      <c r="AL349" s="113" t="s">
        <v>7128</v>
      </c>
      <c r="AM349" s="113" t="s">
        <v>7128</v>
      </c>
      <c r="AN349" s="113" t="s">
        <v>7128</v>
      </c>
      <c r="AO349" s="113" t="s">
        <v>7128</v>
      </c>
      <c r="AP349" s="113" t="s">
        <v>7128</v>
      </c>
      <c r="AQ349" s="113" t="s">
        <v>7128</v>
      </c>
      <c r="AR349" s="113" t="s">
        <v>7128</v>
      </c>
      <c r="AS349" s="113">
        <v>305</v>
      </c>
      <c r="AT349" s="113">
        <v>290</v>
      </c>
      <c r="AU349" s="149" t="s">
        <v>7128</v>
      </c>
      <c r="AV349" s="14">
        <v>84.000840393280313</v>
      </c>
      <c r="AW349" s="14">
        <v>-81.883398786644236</v>
      </c>
      <c r="AX349" s="17">
        <v>350</v>
      </c>
      <c r="AY349" s="15">
        <v>0</v>
      </c>
      <c r="AZ349" s="15">
        <v>1.4102366887435949</v>
      </c>
      <c r="BA349" s="15">
        <v>-1.4102366887435949</v>
      </c>
      <c r="BB349" s="63">
        <v>0.80164645901360498</v>
      </c>
      <c r="BC349" s="26"/>
      <c r="BD349" s="15">
        <v>0</v>
      </c>
      <c r="BE349" s="26">
        <v>0</v>
      </c>
      <c r="BF349" s="26" t="s">
        <v>7474</v>
      </c>
      <c r="BG349" s="84"/>
    </row>
    <row r="350" spans="1:59" x14ac:dyDescent="0.25">
      <c r="A350" s="79" t="s">
        <v>1125</v>
      </c>
      <c r="B350" s="2" t="s">
        <v>2984</v>
      </c>
      <c r="C350" s="3" t="s">
        <v>3194</v>
      </c>
      <c r="D350" s="3" t="s">
        <v>390</v>
      </c>
      <c r="E350" s="3" t="s">
        <v>2269</v>
      </c>
      <c r="F350" s="4" t="s">
        <v>2269</v>
      </c>
      <c r="G350" s="3" t="s">
        <v>1035</v>
      </c>
      <c r="H350" s="41" t="s">
        <v>4567</v>
      </c>
      <c r="I350" s="113">
        <v>0</v>
      </c>
      <c r="J350" s="113">
        <v>0</v>
      </c>
      <c r="K350" s="113">
        <v>0</v>
      </c>
      <c r="L350" s="113">
        <v>0</v>
      </c>
      <c r="M350" s="113">
        <v>0</v>
      </c>
      <c r="N350" s="113">
        <v>0</v>
      </c>
      <c r="O350" s="113">
        <v>0</v>
      </c>
      <c r="P350" s="113">
        <v>0</v>
      </c>
      <c r="Q350" s="113">
        <v>0</v>
      </c>
      <c r="R350" s="6">
        <v>0</v>
      </c>
      <c r="S350" s="14">
        <v>0</v>
      </c>
      <c r="T350" s="14">
        <v>0</v>
      </c>
      <c r="U350" s="14">
        <v>0</v>
      </c>
      <c r="V350" s="14">
        <v>0</v>
      </c>
      <c r="W350" s="84">
        <v>2.1174416066360724</v>
      </c>
      <c r="X350" s="14">
        <v>2.1174416066360724</v>
      </c>
      <c r="Y350" s="14">
        <v>2.1174416066360724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2.1174416066360724</v>
      </c>
      <c r="AI350" s="14">
        <v>2.1174416066360724</v>
      </c>
      <c r="AJ350" s="113">
        <v>76</v>
      </c>
      <c r="AK350" s="113" t="s">
        <v>7128</v>
      </c>
      <c r="AL350" s="113" t="s">
        <v>7128</v>
      </c>
      <c r="AM350" s="113" t="s">
        <v>7128</v>
      </c>
      <c r="AN350" s="113" t="s">
        <v>7128</v>
      </c>
      <c r="AO350" s="113" t="s">
        <v>7128</v>
      </c>
      <c r="AP350" s="113" t="s">
        <v>7128</v>
      </c>
      <c r="AQ350" s="113" t="s">
        <v>7128</v>
      </c>
      <c r="AR350" s="113" t="s">
        <v>7128</v>
      </c>
      <c r="AS350" s="113">
        <v>305</v>
      </c>
      <c r="AT350" s="113">
        <v>290</v>
      </c>
      <c r="AU350" s="149" t="s">
        <v>7128</v>
      </c>
      <c r="AV350" s="14">
        <v>84.000840393280313</v>
      </c>
      <c r="AW350" s="14">
        <v>-81.883398786644236</v>
      </c>
      <c r="AX350" s="17">
        <v>350</v>
      </c>
      <c r="AY350" s="15">
        <v>0</v>
      </c>
      <c r="AZ350" s="15">
        <v>1.4102366887435949</v>
      </c>
      <c r="BA350" s="15">
        <v>-1.4102366887435949</v>
      </c>
      <c r="BB350" s="63">
        <v>0.80164645901360498</v>
      </c>
      <c r="BC350" s="26"/>
      <c r="BD350" s="15">
        <v>0</v>
      </c>
      <c r="BE350" s="26">
        <v>0</v>
      </c>
      <c r="BF350" s="26" t="s">
        <v>7474</v>
      </c>
      <c r="BG350" s="84"/>
    </row>
    <row r="351" spans="1:59" ht="15" customHeight="1" x14ac:dyDescent="0.25">
      <c r="A351" s="79" t="s">
        <v>1134</v>
      </c>
      <c r="B351" s="2" t="s">
        <v>3198</v>
      </c>
      <c r="C351" s="3" t="s">
        <v>3199</v>
      </c>
      <c r="D351" s="3" t="s">
        <v>0</v>
      </c>
      <c r="E351" s="3" t="s">
        <v>2269</v>
      </c>
      <c r="F351" s="4" t="s">
        <v>2269</v>
      </c>
      <c r="G351" s="3" t="s">
        <v>1035</v>
      </c>
      <c r="H351" s="41" t="s">
        <v>4414</v>
      </c>
      <c r="I351" s="113">
        <v>0</v>
      </c>
      <c r="J351" s="113">
        <v>0</v>
      </c>
      <c r="K351" s="113">
        <v>0</v>
      </c>
      <c r="L351" s="113">
        <v>0</v>
      </c>
      <c r="M351" s="113">
        <v>0</v>
      </c>
      <c r="N351" s="113">
        <v>0</v>
      </c>
      <c r="O351" s="113">
        <v>0</v>
      </c>
      <c r="P351" s="113">
        <v>0</v>
      </c>
      <c r="Q351" s="113">
        <v>0</v>
      </c>
      <c r="R351" s="6">
        <v>0</v>
      </c>
      <c r="S351" s="14">
        <v>0</v>
      </c>
      <c r="T351" s="14">
        <v>0</v>
      </c>
      <c r="U351" s="14">
        <v>0</v>
      </c>
      <c r="V351" s="14">
        <v>0</v>
      </c>
      <c r="W351" s="84">
        <v>2.1174416066360724</v>
      </c>
      <c r="X351" s="14">
        <v>2.1174416066360724</v>
      </c>
      <c r="Y351" s="14">
        <v>2.1174416066360724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2.1174416066360724</v>
      </c>
      <c r="AI351" s="14">
        <v>2.1174416066360724</v>
      </c>
      <c r="AJ351" s="113">
        <v>76</v>
      </c>
      <c r="AK351" s="113" t="s">
        <v>7128</v>
      </c>
      <c r="AL351" s="113" t="s">
        <v>7128</v>
      </c>
      <c r="AM351" s="113" t="s">
        <v>7128</v>
      </c>
      <c r="AN351" s="113" t="s">
        <v>7128</v>
      </c>
      <c r="AO351" s="113" t="s">
        <v>7128</v>
      </c>
      <c r="AP351" s="113" t="s">
        <v>7128</v>
      </c>
      <c r="AQ351" s="113" t="s">
        <v>7128</v>
      </c>
      <c r="AR351" s="113" t="s">
        <v>7128</v>
      </c>
      <c r="AS351" s="113">
        <v>305</v>
      </c>
      <c r="AT351" s="113">
        <v>290</v>
      </c>
      <c r="AU351" s="149" t="s">
        <v>7128</v>
      </c>
      <c r="AV351" s="14">
        <v>84.000840393280313</v>
      </c>
      <c r="AW351" s="14">
        <v>-81.883398786644236</v>
      </c>
      <c r="AX351" s="17">
        <v>350</v>
      </c>
      <c r="AY351" s="15">
        <v>0</v>
      </c>
      <c r="AZ351" s="15">
        <v>1.4102366887435949</v>
      </c>
      <c r="BA351" s="15">
        <v>-1.4102366887435949</v>
      </c>
      <c r="BB351" s="63">
        <v>0.80164645901360498</v>
      </c>
      <c r="BC351" s="26"/>
      <c r="BD351" s="15">
        <v>0</v>
      </c>
      <c r="BE351" s="26">
        <v>0</v>
      </c>
      <c r="BF351" s="26" t="s">
        <v>7474</v>
      </c>
      <c r="BG351" s="84"/>
    </row>
    <row r="352" spans="1:59" ht="15" customHeight="1" x14ac:dyDescent="0.25">
      <c r="A352" s="110" t="s">
        <v>6360</v>
      </c>
      <c r="B352" s="2" t="s">
        <v>2837</v>
      </c>
      <c r="C352" s="3" t="s">
        <v>2817</v>
      </c>
      <c r="D352" s="3" t="s">
        <v>5878</v>
      </c>
      <c r="E352" s="3" t="s">
        <v>1006</v>
      </c>
      <c r="F352" s="4" t="s">
        <v>3755</v>
      </c>
      <c r="G352" s="3" t="s">
        <v>1035</v>
      </c>
      <c r="H352" s="41" t="s">
        <v>5879</v>
      </c>
      <c r="I352" s="113">
        <v>0</v>
      </c>
      <c r="J352" s="113">
        <v>0</v>
      </c>
      <c r="K352" s="113">
        <v>0</v>
      </c>
      <c r="L352" s="113">
        <v>0</v>
      </c>
      <c r="M352" s="113">
        <v>0</v>
      </c>
      <c r="N352" s="113">
        <v>0</v>
      </c>
      <c r="O352" s="113">
        <v>0</v>
      </c>
      <c r="P352" s="113">
        <v>0</v>
      </c>
      <c r="Q352" s="113">
        <v>0</v>
      </c>
      <c r="R352" s="85">
        <v>0</v>
      </c>
      <c r="S352" s="84">
        <v>0</v>
      </c>
      <c r="T352" s="84">
        <v>0</v>
      </c>
      <c r="U352" s="84">
        <v>0</v>
      </c>
      <c r="V352" s="84">
        <v>0</v>
      </c>
      <c r="W352" s="84">
        <v>2.1174416066360724</v>
      </c>
      <c r="X352" s="103">
        <v>2.1174416066360724</v>
      </c>
      <c r="Y352" s="103">
        <v>2.1174416066360724</v>
      </c>
      <c r="Z352" s="103">
        <v>0</v>
      </c>
      <c r="AA352" s="103">
        <v>0</v>
      </c>
      <c r="AB352" s="103">
        <v>0</v>
      </c>
      <c r="AC352" s="103">
        <v>0</v>
      </c>
      <c r="AD352" s="103">
        <v>0</v>
      </c>
      <c r="AE352" s="103">
        <v>0</v>
      </c>
      <c r="AF352" s="103">
        <v>0</v>
      </c>
      <c r="AG352" s="103">
        <v>0</v>
      </c>
      <c r="AH352" s="103">
        <v>2.1174416066360724</v>
      </c>
      <c r="AI352" s="103">
        <v>2.1174416066360724</v>
      </c>
      <c r="AJ352" s="124">
        <v>76</v>
      </c>
      <c r="AK352" s="113" t="s">
        <v>7128</v>
      </c>
      <c r="AL352" s="113" t="s">
        <v>7128</v>
      </c>
      <c r="AM352" s="113" t="s">
        <v>7128</v>
      </c>
      <c r="AN352" s="113" t="s">
        <v>7128</v>
      </c>
      <c r="AO352" s="113" t="s">
        <v>7128</v>
      </c>
      <c r="AP352" s="113" t="s">
        <v>7128</v>
      </c>
      <c r="AQ352" s="113" t="s">
        <v>7128</v>
      </c>
      <c r="AR352" s="113" t="s">
        <v>7128</v>
      </c>
      <c r="AS352" s="113">
        <v>305</v>
      </c>
      <c r="AT352" s="113">
        <v>290</v>
      </c>
      <c r="AU352" s="149" t="s">
        <v>7128</v>
      </c>
      <c r="AV352" s="84">
        <v>84.000840393280313</v>
      </c>
      <c r="AW352" s="14">
        <v>-81.883398786644236</v>
      </c>
      <c r="AX352" s="17">
        <v>350</v>
      </c>
      <c r="AY352" s="84">
        <v>0</v>
      </c>
      <c r="AZ352" s="84">
        <v>1.4102366887435949</v>
      </c>
      <c r="BA352" s="84">
        <v>-1.4102366887435949</v>
      </c>
      <c r="BB352" s="104">
        <v>0.80164645901360498</v>
      </c>
      <c r="BC352" s="84"/>
      <c r="BD352" s="84">
        <v>0</v>
      </c>
      <c r="BE352" s="84">
        <v>0</v>
      </c>
      <c r="BF352" s="84" t="s">
        <v>7474</v>
      </c>
      <c r="BG352" s="84"/>
    </row>
    <row r="353" spans="1:59" x14ac:dyDescent="0.25">
      <c r="A353" s="110" t="s">
        <v>1155</v>
      </c>
      <c r="B353" s="2" t="s">
        <v>3203</v>
      </c>
      <c r="C353" s="3" t="s">
        <v>2913</v>
      </c>
      <c r="D353" s="3" t="s">
        <v>288</v>
      </c>
      <c r="E353" s="3" t="s">
        <v>2269</v>
      </c>
      <c r="F353" s="4" t="s">
        <v>2269</v>
      </c>
      <c r="G353" s="3" t="s">
        <v>1035</v>
      </c>
      <c r="H353" s="41" t="s">
        <v>4769</v>
      </c>
      <c r="I353" s="126">
        <v>0</v>
      </c>
      <c r="J353" s="126">
        <v>0</v>
      </c>
      <c r="K353" s="126">
        <v>0</v>
      </c>
      <c r="L353" s="126">
        <v>0</v>
      </c>
      <c r="M353" s="126">
        <v>0</v>
      </c>
      <c r="N353" s="126">
        <v>0</v>
      </c>
      <c r="O353" s="126">
        <v>0</v>
      </c>
      <c r="P353" s="126">
        <v>0</v>
      </c>
      <c r="Q353" s="126">
        <v>0</v>
      </c>
      <c r="R353" s="106">
        <v>0</v>
      </c>
      <c r="S353" s="107">
        <v>0</v>
      </c>
      <c r="T353" s="107">
        <v>0</v>
      </c>
      <c r="U353" s="107">
        <v>0</v>
      </c>
      <c r="V353" s="107">
        <v>0</v>
      </c>
      <c r="W353" s="107">
        <v>2.1174416066360724</v>
      </c>
      <c r="X353" s="108">
        <v>2.1174416066360724</v>
      </c>
      <c r="Y353" s="107">
        <v>2.1174416066360724</v>
      </c>
      <c r="Z353" s="107">
        <v>0</v>
      </c>
      <c r="AA353" s="107">
        <v>0</v>
      </c>
      <c r="AB353" s="107">
        <v>0</v>
      </c>
      <c r="AC353" s="107">
        <v>0</v>
      </c>
      <c r="AD353" s="107">
        <v>0</v>
      </c>
      <c r="AE353" s="107">
        <v>0</v>
      </c>
      <c r="AF353" s="107">
        <v>0</v>
      </c>
      <c r="AG353" s="107">
        <v>0</v>
      </c>
      <c r="AH353" s="107">
        <v>2.1174416066360724</v>
      </c>
      <c r="AI353" s="107">
        <v>2.1174416066360724</v>
      </c>
      <c r="AJ353" s="126">
        <v>76</v>
      </c>
      <c r="AK353" s="108" t="s">
        <v>7128</v>
      </c>
      <c r="AL353" s="108" t="s">
        <v>7128</v>
      </c>
      <c r="AM353" s="108" t="s">
        <v>7128</v>
      </c>
      <c r="AN353" s="108" t="s">
        <v>7128</v>
      </c>
      <c r="AO353" s="108" t="s">
        <v>7128</v>
      </c>
      <c r="AP353" s="126" t="s">
        <v>7128</v>
      </c>
      <c r="AQ353" s="108" t="s">
        <v>7128</v>
      </c>
      <c r="AR353" s="108" t="s">
        <v>7128</v>
      </c>
      <c r="AS353" s="126">
        <v>305</v>
      </c>
      <c r="AT353" s="126">
        <v>290</v>
      </c>
      <c r="AU353" s="150" t="s">
        <v>7128</v>
      </c>
      <c r="AV353" s="107">
        <v>84.000840393280313</v>
      </c>
      <c r="AW353" s="107">
        <v>-81.883398786644236</v>
      </c>
      <c r="AX353" s="127">
        <v>350</v>
      </c>
      <c r="AY353" s="107">
        <v>0</v>
      </c>
      <c r="AZ353" s="107">
        <v>1.4102366887435949</v>
      </c>
      <c r="BA353" s="107">
        <v>-1.4102366887435949</v>
      </c>
      <c r="BB353" s="148">
        <v>0.80164645901360498</v>
      </c>
      <c r="BC353" s="107"/>
      <c r="BD353" s="107">
        <v>0</v>
      </c>
      <c r="BE353" s="107">
        <v>0</v>
      </c>
      <c r="BF353" s="107" t="s">
        <v>7474</v>
      </c>
      <c r="BG353" s="107"/>
    </row>
    <row r="354" spans="1:59" x14ac:dyDescent="0.25">
      <c r="A354" s="121" t="s">
        <v>1228</v>
      </c>
      <c r="B354" s="2" t="s">
        <v>3133</v>
      </c>
      <c r="C354" s="3" t="s">
        <v>2728</v>
      </c>
      <c r="D354" s="3" t="s">
        <v>232</v>
      </c>
      <c r="E354" s="3" t="s">
        <v>2269</v>
      </c>
      <c r="F354" s="4" t="s">
        <v>2269</v>
      </c>
      <c r="G354" s="3" t="s">
        <v>1035</v>
      </c>
      <c r="H354" s="41" t="s">
        <v>4187</v>
      </c>
      <c r="I354" s="113">
        <v>0</v>
      </c>
      <c r="J354" s="113">
        <v>0</v>
      </c>
      <c r="K354" s="113">
        <v>0</v>
      </c>
      <c r="L354" s="113">
        <v>0</v>
      </c>
      <c r="M354" s="113">
        <v>0</v>
      </c>
      <c r="N354" s="113">
        <v>0</v>
      </c>
      <c r="O354" s="113">
        <v>0</v>
      </c>
      <c r="P354" s="113">
        <v>0</v>
      </c>
      <c r="Q354" s="113">
        <v>0</v>
      </c>
      <c r="R354" s="6">
        <v>0</v>
      </c>
      <c r="S354" s="14">
        <v>0</v>
      </c>
      <c r="T354" s="14">
        <v>0</v>
      </c>
      <c r="U354" s="14">
        <v>0</v>
      </c>
      <c r="V354" s="14">
        <v>0</v>
      </c>
      <c r="W354" s="84">
        <v>2.1174416066360724</v>
      </c>
      <c r="X354" s="14">
        <v>2.1174416066360724</v>
      </c>
      <c r="Y354" s="14">
        <v>2.1174416066360724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2.1174416066360724</v>
      </c>
      <c r="AI354" s="14">
        <v>2.1174416066360724</v>
      </c>
      <c r="AJ354" s="113">
        <v>76</v>
      </c>
      <c r="AK354" s="113" t="s">
        <v>7128</v>
      </c>
      <c r="AL354" s="113" t="s">
        <v>7128</v>
      </c>
      <c r="AM354" s="113" t="s">
        <v>7128</v>
      </c>
      <c r="AN354" s="113" t="s">
        <v>7128</v>
      </c>
      <c r="AO354" s="113" t="s">
        <v>7128</v>
      </c>
      <c r="AP354" s="113" t="s">
        <v>7128</v>
      </c>
      <c r="AQ354" s="113" t="s">
        <v>7128</v>
      </c>
      <c r="AR354" s="113" t="s">
        <v>7128</v>
      </c>
      <c r="AS354" s="113">
        <v>305</v>
      </c>
      <c r="AT354" s="113">
        <v>290</v>
      </c>
      <c r="AU354" s="149" t="s">
        <v>7128</v>
      </c>
      <c r="AV354" s="14">
        <v>84.000840393280313</v>
      </c>
      <c r="AW354" s="14">
        <v>-81.883398786644236</v>
      </c>
      <c r="AX354" s="17">
        <v>350</v>
      </c>
      <c r="AY354" s="15">
        <v>0</v>
      </c>
      <c r="AZ354" s="15">
        <v>1.4102366887435949</v>
      </c>
      <c r="BA354" s="15">
        <v>-1.4102366887435949</v>
      </c>
      <c r="BB354" s="63">
        <v>0.80164645901360498</v>
      </c>
      <c r="BC354" s="26"/>
      <c r="BD354" s="15">
        <v>0</v>
      </c>
      <c r="BE354" s="26">
        <v>0</v>
      </c>
      <c r="BF354" s="26" t="s">
        <v>7474</v>
      </c>
      <c r="BG354" s="84"/>
    </row>
    <row r="355" spans="1:59" ht="15" customHeight="1" x14ac:dyDescent="0.25">
      <c r="A355" s="79" t="s">
        <v>6684</v>
      </c>
      <c r="B355" s="2" t="s">
        <v>3517</v>
      </c>
      <c r="C355" s="3" t="s">
        <v>2854</v>
      </c>
      <c r="D355" s="3" t="s">
        <v>5845</v>
      </c>
      <c r="E355" s="3" t="s">
        <v>1063</v>
      </c>
      <c r="F355" s="4" t="s">
        <v>2510</v>
      </c>
      <c r="G355" s="3" t="s">
        <v>1035</v>
      </c>
      <c r="H355" s="41" t="s">
        <v>6448</v>
      </c>
      <c r="I355" s="113">
        <v>0</v>
      </c>
      <c r="J355" s="113">
        <v>0</v>
      </c>
      <c r="K355" s="113">
        <v>0</v>
      </c>
      <c r="L355" s="113">
        <v>0</v>
      </c>
      <c r="M355" s="113">
        <v>0</v>
      </c>
      <c r="N355" s="113">
        <v>0</v>
      </c>
      <c r="O355" s="113">
        <v>0</v>
      </c>
      <c r="P355" s="113">
        <v>0</v>
      </c>
      <c r="Q355" s="113">
        <v>0</v>
      </c>
      <c r="R355" s="6">
        <v>0</v>
      </c>
      <c r="S355" s="14">
        <v>0</v>
      </c>
      <c r="T355" s="14">
        <v>0</v>
      </c>
      <c r="U355" s="14">
        <v>0</v>
      </c>
      <c r="V355" s="14">
        <v>0</v>
      </c>
      <c r="W355" s="84">
        <v>2.1174416066360724</v>
      </c>
      <c r="X355" s="44">
        <v>2.1174416066360724</v>
      </c>
      <c r="Y355" s="44">
        <v>2.1174416066360724</v>
      </c>
      <c r="Z355" s="44">
        <v>0</v>
      </c>
      <c r="AA355" s="44">
        <v>0</v>
      </c>
      <c r="AB355" s="44">
        <v>0</v>
      </c>
      <c r="AC355" s="44">
        <v>0</v>
      </c>
      <c r="AD355" s="44">
        <v>0</v>
      </c>
      <c r="AE355" s="44">
        <v>0</v>
      </c>
      <c r="AF355" s="44">
        <v>0</v>
      </c>
      <c r="AG355" s="44">
        <v>0</v>
      </c>
      <c r="AH355" s="44">
        <v>2.1174416066360724</v>
      </c>
      <c r="AI355" s="44">
        <v>2.1174416066360724</v>
      </c>
      <c r="AJ355" s="145">
        <v>76</v>
      </c>
      <c r="AK355" s="113" t="s">
        <v>7128</v>
      </c>
      <c r="AL355" s="113" t="s">
        <v>7128</v>
      </c>
      <c r="AM355" s="113" t="s">
        <v>7128</v>
      </c>
      <c r="AN355" s="113" t="s">
        <v>7128</v>
      </c>
      <c r="AO355" s="113" t="s">
        <v>7128</v>
      </c>
      <c r="AP355" s="113" t="s">
        <v>7128</v>
      </c>
      <c r="AQ355" s="113" t="s">
        <v>7128</v>
      </c>
      <c r="AR355" s="113" t="s">
        <v>7128</v>
      </c>
      <c r="AS355" s="113">
        <v>305</v>
      </c>
      <c r="AT355" s="113">
        <v>290</v>
      </c>
      <c r="AU355" s="149" t="s">
        <v>7128</v>
      </c>
      <c r="AV355" s="14">
        <v>84.000840393280313</v>
      </c>
      <c r="AW355" s="14">
        <v>-81.883398786644236</v>
      </c>
      <c r="AX355" s="17">
        <v>350</v>
      </c>
      <c r="AY355" s="15">
        <v>0</v>
      </c>
      <c r="AZ355" s="15">
        <v>1.4102366887435949</v>
      </c>
      <c r="BA355" s="15">
        <v>-1.4102366887435949</v>
      </c>
      <c r="BB355" s="63">
        <v>0.80164645901360498</v>
      </c>
      <c r="BC355" s="26"/>
      <c r="BD355" s="15">
        <v>0</v>
      </c>
      <c r="BE355" s="26">
        <v>0</v>
      </c>
      <c r="BF355" s="26" t="s">
        <v>7474</v>
      </c>
      <c r="BG355" s="84"/>
    </row>
    <row r="356" spans="1:59" ht="15" customHeight="1" x14ac:dyDescent="0.25">
      <c r="A356" s="79" t="s">
        <v>1241</v>
      </c>
      <c r="B356" s="2" t="s">
        <v>3038</v>
      </c>
      <c r="C356" s="3" t="s">
        <v>3039</v>
      </c>
      <c r="D356" s="3" t="s">
        <v>183</v>
      </c>
      <c r="E356" s="3" t="s">
        <v>1103</v>
      </c>
      <c r="F356" s="4" t="s">
        <v>3755</v>
      </c>
      <c r="G356" s="3" t="s">
        <v>1035</v>
      </c>
      <c r="H356" s="41" t="s">
        <v>5073</v>
      </c>
      <c r="I356" s="113">
        <v>0</v>
      </c>
      <c r="J356" s="113">
        <v>0</v>
      </c>
      <c r="K356" s="113">
        <v>0</v>
      </c>
      <c r="L356" s="113">
        <v>0</v>
      </c>
      <c r="M356" s="113">
        <v>0</v>
      </c>
      <c r="N356" s="113">
        <v>0</v>
      </c>
      <c r="O356" s="113">
        <v>0</v>
      </c>
      <c r="P356" s="113">
        <v>0</v>
      </c>
      <c r="Q356" s="113">
        <v>0</v>
      </c>
      <c r="R356" s="6">
        <v>0</v>
      </c>
      <c r="S356" s="14">
        <v>0</v>
      </c>
      <c r="T356" s="14">
        <v>0</v>
      </c>
      <c r="U356" s="14">
        <v>0</v>
      </c>
      <c r="V356" s="14">
        <v>0</v>
      </c>
      <c r="W356" s="84">
        <v>2.1174416066360724</v>
      </c>
      <c r="X356" s="14">
        <v>2.1174416066360724</v>
      </c>
      <c r="Y356" s="14">
        <v>2.1174416066360724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2.1174416066360724</v>
      </c>
      <c r="AI356" s="14">
        <v>2.1174416066360724</v>
      </c>
      <c r="AJ356" s="113">
        <v>76</v>
      </c>
      <c r="AK356" s="113" t="s">
        <v>7128</v>
      </c>
      <c r="AL356" s="113" t="s">
        <v>7128</v>
      </c>
      <c r="AM356" s="113" t="s">
        <v>7128</v>
      </c>
      <c r="AN356" s="113" t="s">
        <v>7128</v>
      </c>
      <c r="AO356" s="113" t="s">
        <v>7128</v>
      </c>
      <c r="AP356" s="113" t="s">
        <v>7128</v>
      </c>
      <c r="AQ356" s="113" t="s">
        <v>7128</v>
      </c>
      <c r="AR356" s="113" t="s">
        <v>7128</v>
      </c>
      <c r="AS356" s="113">
        <v>305</v>
      </c>
      <c r="AT356" s="113">
        <v>290</v>
      </c>
      <c r="AU356" s="149" t="s">
        <v>7128</v>
      </c>
      <c r="AV356" s="14">
        <v>84.000840393280313</v>
      </c>
      <c r="AW356" s="14">
        <v>-81.883398786644236</v>
      </c>
      <c r="AX356" s="17">
        <v>350</v>
      </c>
      <c r="AY356" s="15">
        <v>0</v>
      </c>
      <c r="AZ356" s="15">
        <v>1.4102366887435949</v>
      </c>
      <c r="BA356" s="15">
        <v>-1.4102366887435949</v>
      </c>
      <c r="BB356" s="63">
        <v>0.80164645901360498</v>
      </c>
      <c r="BC356" s="26"/>
      <c r="BD356" s="15">
        <v>0</v>
      </c>
      <c r="BE356" s="26">
        <v>0</v>
      </c>
      <c r="BF356" s="26" t="s">
        <v>7474</v>
      </c>
      <c r="BG356" s="84"/>
    </row>
    <row r="357" spans="1:59" x14ac:dyDescent="0.25">
      <c r="A357" s="79" t="s">
        <v>1247</v>
      </c>
      <c r="B357" s="2" t="s">
        <v>3078</v>
      </c>
      <c r="C357" s="3" t="s">
        <v>2631</v>
      </c>
      <c r="D357" s="3" t="s">
        <v>58</v>
      </c>
      <c r="E357" s="3" t="s">
        <v>2269</v>
      </c>
      <c r="F357" s="4" t="s">
        <v>2269</v>
      </c>
      <c r="G357" s="3" t="s">
        <v>1035</v>
      </c>
      <c r="H357" s="41" t="s">
        <v>4026</v>
      </c>
      <c r="I357" s="113">
        <v>0</v>
      </c>
      <c r="J357" s="113">
        <v>0</v>
      </c>
      <c r="K357" s="113">
        <v>0</v>
      </c>
      <c r="L357" s="113">
        <v>0</v>
      </c>
      <c r="M357" s="113">
        <v>0</v>
      </c>
      <c r="N357" s="113">
        <v>0</v>
      </c>
      <c r="O357" s="113">
        <v>0</v>
      </c>
      <c r="P357" s="113">
        <v>0</v>
      </c>
      <c r="Q357" s="113">
        <v>0</v>
      </c>
      <c r="R357" s="46">
        <v>0</v>
      </c>
      <c r="S357" s="47">
        <v>0</v>
      </c>
      <c r="T357" s="47">
        <v>0</v>
      </c>
      <c r="U357" s="47">
        <v>0</v>
      </c>
      <c r="V357" s="47">
        <v>0</v>
      </c>
      <c r="W357" s="84">
        <v>2.1174416066360724</v>
      </c>
      <c r="X357" s="48">
        <v>2.1174416066360724</v>
      </c>
      <c r="Y357" s="48">
        <v>2.1174416066360724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2.1174416066360724</v>
      </c>
      <c r="AI357" s="48">
        <v>2.1174416066360724</v>
      </c>
      <c r="AJ357" s="146">
        <v>76</v>
      </c>
      <c r="AK357" s="113" t="s">
        <v>7128</v>
      </c>
      <c r="AL357" s="113" t="s">
        <v>7128</v>
      </c>
      <c r="AM357" s="113" t="s">
        <v>7128</v>
      </c>
      <c r="AN357" s="113" t="s">
        <v>7128</v>
      </c>
      <c r="AO357" s="113" t="s">
        <v>7128</v>
      </c>
      <c r="AP357" s="113" t="s">
        <v>7128</v>
      </c>
      <c r="AQ357" s="113" t="s">
        <v>7128</v>
      </c>
      <c r="AR357" s="113" t="s">
        <v>7128</v>
      </c>
      <c r="AS357" s="113">
        <v>305</v>
      </c>
      <c r="AT357" s="113">
        <v>290</v>
      </c>
      <c r="AU357" s="149" t="s">
        <v>7128</v>
      </c>
      <c r="AV357" s="48">
        <v>84.000840393280313</v>
      </c>
      <c r="AW357" s="14">
        <v>-81.883398786644236</v>
      </c>
      <c r="AX357" s="17">
        <v>350</v>
      </c>
      <c r="AY357" s="47">
        <v>0</v>
      </c>
      <c r="AZ357" s="47">
        <v>1.4102366887435949</v>
      </c>
      <c r="BA357" s="47">
        <v>-1.4102366887435949</v>
      </c>
      <c r="BB357" s="62">
        <v>0.80164645901360498</v>
      </c>
      <c r="BC357" s="47"/>
      <c r="BD357" s="47">
        <v>0</v>
      </c>
      <c r="BE357" s="47">
        <v>0</v>
      </c>
      <c r="BF357" s="26" t="s">
        <v>7474</v>
      </c>
      <c r="BG357" s="84"/>
    </row>
    <row r="358" spans="1:59" x14ac:dyDescent="0.25">
      <c r="A358" s="79" t="s">
        <v>1265</v>
      </c>
      <c r="B358" s="2" t="s">
        <v>2722</v>
      </c>
      <c r="C358" s="3" t="s">
        <v>3034</v>
      </c>
      <c r="D358" s="3" t="s">
        <v>79</v>
      </c>
      <c r="E358" s="3" t="s">
        <v>2269</v>
      </c>
      <c r="F358" s="4" t="s">
        <v>2269</v>
      </c>
      <c r="G358" s="3" t="s">
        <v>1035</v>
      </c>
      <c r="H358" s="41" t="s">
        <v>4556</v>
      </c>
      <c r="I358" s="113">
        <v>0</v>
      </c>
      <c r="J358" s="113">
        <v>0</v>
      </c>
      <c r="K358" s="113">
        <v>0</v>
      </c>
      <c r="L358" s="113">
        <v>0</v>
      </c>
      <c r="M358" s="113">
        <v>0</v>
      </c>
      <c r="N358" s="113">
        <v>0</v>
      </c>
      <c r="O358" s="113">
        <v>0</v>
      </c>
      <c r="P358" s="113">
        <v>0</v>
      </c>
      <c r="Q358" s="113">
        <v>0</v>
      </c>
      <c r="R358" s="6">
        <v>0</v>
      </c>
      <c r="S358" s="14">
        <v>0</v>
      </c>
      <c r="T358" s="14">
        <v>0</v>
      </c>
      <c r="U358" s="14">
        <v>0</v>
      </c>
      <c r="V358" s="14">
        <v>0</v>
      </c>
      <c r="W358" s="84">
        <v>2.1174416066360724</v>
      </c>
      <c r="X358" s="14">
        <v>2.1174416066360724</v>
      </c>
      <c r="Y358" s="14">
        <v>2.1174416066360724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2.1174416066360724</v>
      </c>
      <c r="AI358" s="14">
        <v>2.1174416066360724</v>
      </c>
      <c r="AJ358" s="113">
        <v>76</v>
      </c>
      <c r="AK358" s="113" t="s">
        <v>7128</v>
      </c>
      <c r="AL358" s="113" t="s">
        <v>7128</v>
      </c>
      <c r="AM358" s="113" t="s">
        <v>7128</v>
      </c>
      <c r="AN358" s="113" t="s">
        <v>7128</v>
      </c>
      <c r="AO358" s="113" t="s">
        <v>7128</v>
      </c>
      <c r="AP358" s="113" t="s">
        <v>7128</v>
      </c>
      <c r="AQ358" s="113" t="s">
        <v>7128</v>
      </c>
      <c r="AR358" s="113" t="s">
        <v>7128</v>
      </c>
      <c r="AS358" s="113">
        <v>305</v>
      </c>
      <c r="AT358" s="113">
        <v>290</v>
      </c>
      <c r="AU358" s="149" t="s">
        <v>7128</v>
      </c>
      <c r="AV358" s="14">
        <v>84.000840393280313</v>
      </c>
      <c r="AW358" s="14">
        <v>-81.883398786644236</v>
      </c>
      <c r="AX358" s="17">
        <v>350</v>
      </c>
      <c r="AY358" s="15">
        <v>0</v>
      </c>
      <c r="AZ358" s="15">
        <v>1.4102366887435949</v>
      </c>
      <c r="BA358" s="15">
        <v>-1.4102366887435949</v>
      </c>
      <c r="BB358" s="63">
        <v>0.80164645901360498</v>
      </c>
      <c r="BC358" s="26"/>
      <c r="BD358" s="15">
        <v>0</v>
      </c>
      <c r="BE358" s="26">
        <v>0</v>
      </c>
      <c r="BF358" s="26" t="s">
        <v>7474</v>
      </c>
      <c r="BG358" s="84"/>
    </row>
    <row r="359" spans="1:59" x14ac:dyDescent="0.25">
      <c r="A359" s="79" t="s">
        <v>1345</v>
      </c>
      <c r="B359" s="2" t="s">
        <v>3406</v>
      </c>
      <c r="C359" s="3" t="s">
        <v>2932</v>
      </c>
      <c r="D359" s="3" t="s">
        <v>131</v>
      </c>
      <c r="E359" s="3" t="s">
        <v>2269</v>
      </c>
      <c r="F359" s="4" t="s">
        <v>2269</v>
      </c>
      <c r="G359" s="3" t="s">
        <v>1035</v>
      </c>
      <c r="H359" s="41" t="s">
        <v>3826</v>
      </c>
      <c r="I359" s="113">
        <v>0</v>
      </c>
      <c r="J359" s="113">
        <v>0</v>
      </c>
      <c r="K359" s="113">
        <v>0</v>
      </c>
      <c r="L359" s="113">
        <v>0</v>
      </c>
      <c r="M359" s="113">
        <v>0</v>
      </c>
      <c r="N359" s="113">
        <v>0</v>
      </c>
      <c r="O359" s="113">
        <v>0</v>
      </c>
      <c r="P359" s="113">
        <v>0</v>
      </c>
      <c r="Q359" s="113">
        <v>0</v>
      </c>
      <c r="R359" s="46">
        <v>0</v>
      </c>
      <c r="S359" s="47">
        <v>0</v>
      </c>
      <c r="T359" s="47">
        <v>0</v>
      </c>
      <c r="U359" s="47">
        <v>0</v>
      </c>
      <c r="V359" s="47">
        <v>0</v>
      </c>
      <c r="W359" s="84">
        <v>2.1174416066360724</v>
      </c>
      <c r="X359" s="48">
        <v>2.1174416066360724</v>
      </c>
      <c r="Y359" s="48">
        <v>2.1174416066360724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2.1174416066360724</v>
      </c>
      <c r="AI359" s="48">
        <v>2.1174416066360724</v>
      </c>
      <c r="AJ359" s="146">
        <v>76</v>
      </c>
      <c r="AK359" s="113" t="s">
        <v>7128</v>
      </c>
      <c r="AL359" s="113" t="s">
        <v>7128</v>
      </c>
      <c r="AM359" s="113" t="s">
        <v>7128</v>
      </c>
      <c r="AN359" s="113" t="s">
        <v>7128</v>
      </c>
      <c r="AO359" s="113" t="s">
        <v>7128</v>
      </c>
      <c r="AP359" s="113" t="s">
        <v>7128</v>
      </c>
      <c r="AQ359" s="113" t="s">
        <v>7128</v>
      </c>
      <c r="AR359" s="113" t="s">
        <v>7128</v>
      </c>
      <c r="AS359" s="113">
        <v>305</v>
      </c>
      <c r="AT359" s="113">
        <v>290</v>
      </c>
      <c r="AU359" s="149" t="s">
        <v>7128</v>
      </c>
      <c r="AV359" s="48">
        <v>84.000840393280313</v>
      </c>
      <c r="AW359" s="14">
        <v>-81.883398786644236</v>
      </c>
      <c r="AX359" s="17">
        <v>350</v>
      </c>
      <c r="AY359" s="47">
        <v>0</v>
      </c>
      <c r="AZ359" s="47">
        <v>1.4102366887435949</v>
      </c>
      <c r="BA359" s="47">
        <v>-1.4102366887435949</v>
      </c>
      <c r="BB359" s="62">
        <v>0.80164645901360498</v>
      </c>
      <c r="BC359" s="47"/>
      <c r="BD359" s="47">
        <v>0</v>
      </c>
      <c r="BE359" s="47">
        <v>0</v>
      </c>
      <c r="BF359" s="26" t="s">
        <v>7474</v>
      </c>
      <c r="BG359" s="84"/>
    </row>
    <row r="360" spans="1:59" ht="15" customHeight="1" x14ac:dyDescent="0.25">
      <c r="A360" s="79" t="s">
        <v>1363</v>
      </c>
      <c r="B360" s="2" t="s">
        <v>2808</v>
      </c>
      <c r="C360" s="3" t="s">
        <v>3147</v>
      </c>
      <c r="D360" s="3" t="s">
        <v>27</v>
      </c>
      <c r="E360" s="3" t="s">
        <v>2269</v>
      </c>
      <c r="F360" s="4" t="s">
        <v>2269</v>
      </c>
      <c r="G360" s="3" t="s">
        <v>1035</v>
      </c>
      <c r="H360" s="41" t="s">
        <v>4398</v>
      </c>
      <c r="I360" s="113">
        <v>0</v>
      </c>
      <c r="J360" s="113">
        <v>0</v>
      </c>
      <c r="K360" s="113">
        <v>0</v>
      </c>
      <c r="L360" s="113">
        <v>0</v>
      </c>
      <c r="M360" s="113">
        <v>0</v>
      </c>
      <c r="N360" s="113">
        <v>0</v>
      </c>
      <c r="O360" s="113">
        <v>0</v>
      </c>
      <c r="P360" s="113">
        <v>0</v>
      </c>
      <c r="Q360" s="113">
        <v>0</v>
      </c>
      <c r="R360" s="6">
        <v>0</v>
      </c>
      <c r="S360" s="14">
        <v>0</v>
      </c>
      <c r="T360" s="14">
        <v>0</v>
      </c>
      <c r="U360" s="14">
        <v>0</v>
      </c>
      <c r="V360" s="14">
        <v>0</v>
      </c>
      <c r="W360" s="84">
        <v>2.1174416066360724</v>
      </c>
      <c r="X360" s="14">
        <v>2.1174416066360724</v>
      </c>
      <c r="Y360" s="14">
        <v>2.1174416066360724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2.1174416066360724</v>
      </c>
      <c r="AI360" s="14">
        <v>2.1174416066360724</v>
      </c>
      <c r="AJ360" s="113">
        <v>76</v>
      </c>
      <c r="AK360" s="113" t="s">
        <v>7128</v>
      </c>
      <c r="AL360" s="113" t="s">
        <v>7128</v>
      </c>
      <c r="AM360" s="113" t="s">
        <v>7128</v>
      </c>
      <c r="AN360" s="113" t="s">
        <v>7128</v>
      </c>
      <c r="AO360" s="113" t="s">
        <v>7128</v>
      </c>
      <c r="AP360" s="113" t="s">
        <v>7128</v>
      </c>
      <c r="AQ360" s="113" t="s">
        <v>7128</v>
      </c>
      <c r="AR360" s="113" t="s">
        <v>7128</v>
      </c>
      <c r="AS360" s="113">
        <v>305</v>
      </c>
      <c r="AT360" s="113">
        <v>290</v>
      </c>
      <c r="AU360" s="149" t="s">
        <v>7128</v>
      </c>
      <c r="AV360" s="14">
        <v>84.000840393280313</v>
      </c>
      <c r="AW360" s="14">
        <v>-81.883398786644236</v>
      </c>
      <c r="AX360" s="17">
        <v>350</v>
      </c>
      <c r="AY360" s="15">
        <v>0</v>
      </c>
      <c r="AZ360" s="15">
        <v>1.4102366887435949</v>
      </c>
      <c r="BA360" s="15">
        <v>-1.4102366887435949</v>
      </c>
      <c r="BB360" s="63">
        <v>0.80164645901360498</v>
      </c>
      <c r="BC360" s="26"/>
      <c r="BD360" s="15">
        <v>0</v>
      </c>
      <c r="BE360" s="26">
        <v>0</v>
      </c>
      <c r="BF360" s="26" t="s">
        <v>7474</v>
      </c>
      <c r="BG360" s="84"/>
    </row>
    <row r="361" spans="1:59" ht="15" customHeight="1" x14ac:dyDescent="0.25">
      <c r="A361" s="79" t="s">
        <v>1410</v>
      </c>
      <c r="B361" s="2" t="s">
        <v>3238</v>
      </c>
      <c r="C361" s="3" t="s">
        <v>3163</v>
      </c>
      <c r="D361" s="3" t="s">
        <v>204</v>
      </c>
      <c r="E361" s="3" t="s">
        <v>2269</v>
      </c>
      <c r="F361" s="4" t="s">
        <v>2269</v>
      </c>
      <c r="G361" s="3" t="s">
        <v>1035</v>
      </c>
      <c r="H361" s="41" t="s">
        <v>4016</v>
      </c>
      <c r="I361" s="113">
        <v>0</v>
      </c>
      <c r="J361" s="113">
        <v>0</v>
      </c>
      <c r="K361" s="113">
        <v>0</v>
      </c>
      <c r="L361" s="113">
        <v>0</v>
      </c>
      <c r="M361" s="113">
        <v>0</v>
      </c>
      <c r="N361" s="113">
        <v>0</v>
      </c>
      <c r="O361" s="113">
        <v>0</v>
      </c>
      <c r="P361" s="113">
        <v>0</v>
      </c>
      <c r="Q361" s="113">
        <v>0</v>
      </c>
      <c r="R361" s="6">
        <v>0</v>
      </c>
      <c r="S361" s="14">
        <v>0</v>
      </c>
      <c r="T361" s="14">
        <v>0</v>
      </c>
      <c r="U361" s="14">
        <v>0</v>
      </c>
      <c r="V361" s="14">
        <v>0</v>
      </c>
      <c r="W361" s="84">
        <v>2.1174416066360724</v>
      </c>
      <c r="X361" s="14">
        <v>2.1174416066360724</v>
      </c>
      <c r="Y361" s="14">
        <v>2.1174416066360724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2.1174416066360724</v>
      </c>
      <c r="AI361" s="14">
        <v>2.1174416066360724</v>
      </c>
      <c r="AJ361" s="113">
        <v>76</v>
      </c>
      <c r="AK361" s="113" t="s">
        <v>7128</v>
      </c>
      <c r="AL361" s="113" t="s">
        <v>7128</v>
      </c>
      <c r="AM361" s="113" t="s">
        <v>7128</v>
      </c>
      <c r="AN361" s="113" t="s">
        <v>7128</v>
      </c>
      <c r="AO361" s="113" t="s">
        <v>7128</v>
      </c>
      <c r="AP361" s="113" t="s">
        <v>7128</v>
      </c>
      <c r="AQ361" s="113" t="s">
        <v>7128</v>
      </c>
      <c r="AR361" s="113" t="s">
        <v>7128</v>
      </c>
      <c r="AS361" s="113">
        <v>305</v>
      </c>
      <c r="AT361" s="113">
        <v>290</v>
      </c>
      <c r="AU361" s="149" t="s">
        <v>7128</v>
      </c>
      <c r="AV361" s="14">
        <v>84.000840393280313</v>
      </c>
      <c r="AW361" s="14">
        <v>-81.883398786644236</v>
      </c>
      <c r="AX361" s="17">
        <v>350</v>
      </c>
      <c r="AY361" s="15">
        <v>0</v>
      </c>
      <c r="AZ361" s="15">
        <v>1.4102366887435949</v>
      </c>
      <c r="BA361" s="15">
        <v>-1.4102366887435949</v>
      </c>
      <c r="BB361" s="63">
        <v>0.80164645901360498</v>
      </c>
      <c r="BC361" s="26"/>
      <c r="BD361" s="15">
        <v>0</v>
      </c>
      <c r="BE361" s="26">
        <v>0</v>
      </c>
      <c r="BF361" s="26" t="s">
        <v>7474</v>
      </c>
      <c r="BG361" s="84"/>
    </row>
    <row r="362" spans="1:59" ht="15" customHeight="1" x14ac:dyDescent="0.25">
      <c r="A362" s="79" t="s">
        <v>1492</v>
      </c>
      <c r="B362" s="2" t="s">
        <v>2965</v>
      </c>
      <c r="C362" s="3" t="s">
        <v>3162</v>
      </c>
      <c r="D362" s="3" t="s">
        <v>340</v>
      </c>
      <c r="E362" s="3" t="s">
        <v>2269</v>
      </c>
      <c r="F362" s="4" t="s">
        <v>2269</v>
      </c>
      <c r="G362" s="3" t="s">
        <v>1035</v>
      </c>
      <c r="H362" s="41" t="s">
        <v>4350</v>
      </c>
      <c r="I362" s="113">
        <v>0</v>
      </c>
      <c r="J362" s="113">
        <v>0</v>
      </c>
      <c r="K362" s="113">
        <v>0</v>
      </c>
      <c r="L362" s="113">
        <v>0</v>
      </c>
      <c r="M362" s="113">
        <v>0</v>
      </c>
      <c r="N362" s="113">
        <v>0</v>
      </c>
      <c r="O362" s="113">
        <v>0</v>
      </c>
      <c r="P362" s="113">
        <v>0</v>
      </c>
      <c r="Q362" s="113">
        <v>0</v>
      </c>
      <c r="R362" s="6">
        <v>0</v>
      </c>
      <c r="S362" s="14">
        <v>0</v>
      </c>
      <c r="T362" s="14">
        <v>0</v>
      </c>
      <c r="U362" s="14">
        <v>0</v>
      </c>
      <c r="V362" s="14">
        <v>0</v>
      </c>
      <c r="W362" s="84">
        <v>2.1174416066360724</v>
      </c>
      <c r="X362" s="14">
        <v>2.1174416066360724</v>
      </c>
      <c r="Y362" s="14">
        <v>2.1174416066360724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2.1174416066360724</v>
      </c>
      <c r="AI362" s="14">
        <v>2.1174416066360724</v>
      </c>
      <c r="AJ362" s="113">
        <v>76</v>
      </c>
      <c r="AK362" s="113" t="s">
        <v>7128</v>
      </c>
      <c r="AL362" s="113" t="s">
        <v>7128</v>
      </c>
      <c r="AM362" s="113" t="s">
        <v>7128</v>
      </c>
      <c r="AN362" s="113" t="s">
        <v>7128</v>
      </c>
      <c r="AO362" s="113" t="s">
        <v>7128</v>
      </c>
      <c r="AP362" s="113" t="s">
        <v>7128</v>
      </c>
      <c r="AQ362" s="113" t="s">
        <v>7128</v>
      </c>
      <c r="AR362" s="113" t="s">
        <v>7128</v>
      </c>
      <c r="AS362" s="113">
        <v>305</v>
      </c>
      <c r="AT362" s="113">
        <v>290</v>
      </c>
      <c r="AU362" s="149" t="s">
        <v>7128</v>
      </c>
      <c r="AV362" s="14">
        <v>84.000840393280313</v>
      </c>
      <c r="AW362" s="14">
        <v>-81.883398786644236</v>
      </c>
      <c r="AX362" s="17">
        <v>350</v>
      </c>
      <c r="AY362" s="15">
        <v>0</v>
      </c>
      <c r="AZ362" s="15">
        <v>1.4102366887435949</v>
      </c>
      <c r="BA362" s="15">
        <v>-1.4102366887435949</v>
      </c>
      <c r="BB362" s="63">
        <v>0.80164645901360498</v>
      </c>
      <c r="BC362" s="26"/>
      <c r="BD362" s="15">
        <v>0</v>
      </c>
      <c r="BE362" s="26">
        <v>0</v>
      </c>
      <c r="BF362" s="26" t="s">
        <v>7474</v>
      </c>
      <c r="BG362" s="84"/>
    </row>
    <row r="363" spans="1:59" ht="15" customHeight="1" x14ac:dyDescent="0.25">
      <c r="A363" s="79" t="s">
        <v>1496</v>
      </c>
      <c r="B363" s="2" t="s">
        <v>3252</v>
      </c>
      <c r="C363" s="3" t="s">
        <v>2913</v>
      </c>
      <c r="D363" s="3" t="s">
        <v>48</v>
      </c>
      <c r="E363" s="3" t="s">
        <v>2269</v>
      </c>
      <c r="F363" s="4" t="s">
        <v>2269</v>
      </c>
      <c r="G363" s="3" t="s">
        <v>1035</v>
      </c>
      <c r="H363" s="41" t="s">
        <v>4810</v>
      </c>
      <c r="I363" s="113">
        <v>0</v>
      </c>
      <c r="J363" s="113">
        <v>0</v>
      </c>
      <c r="K363" s="113">
        <v>0</v>
      </c>
      <c r="L363" s="113">
        <v>0</v>
      </c>
      <c r="M363" s="113">
        <v>0</v>
      </c>
      <c r="N363" s="113">
        <v>0</v>
      </c>
      <c r="O363" s="113">
        <v>0</v>
      </c>
      <c r="P363" s="113">
        <v>0</v>
      </c>
      <c r="Q363" s="113">
        <v>0</v>
      </c>
      <c r="R363" s="6">
        <v>0</v>
      </c>
      <c r="S363" s="14">
        <v>0</v>
      </c>
      <c r="T363" s="14">
        <v>0</v>
      </c>
      <c r="U363" s="14">
        <v>0</v>
      </c>
      <c r="V363" s="14">
        <v>0</v>
      </c>
      <c r="W363" s="84">
        <v>2.1174416066360724</v>
      </c>
      <c r="X363" s="14">
        <v>2.1174416066360724</v>
      </c>
      <c r="Y363" s="14">
        <v>2.1174416066360724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2.1174416066360724</v>
      </c>
      <c r="AI363" s="14">
        <v>2.1174416066360724</v>
      </c>
      <c r="AJ363" s="113">
        <v>76</v>
      </c>
      <c r="AK363" s="113" t="s">
        <v>7128</v>
      </c>
      <c r="AL363" s="113" t="s">
        <v>7128</v>
      </c>
      <c r="AM363" s="113" t="s">
        <v>7128</v>
      </c>
      <c r="AN363" s="113" t="s">
        <v>7128</v>
      </c>
      <c r="AO363" s="113" t="s">
        <v>7128</v>
      </c>
      <c r="AP363" s="113" t="s">
        <v>7128</v>
      </c>
      <c r="AQ363" s="113" t="s">
        <v>7128</v>
      </c>
      <c r="AR363" s="113" t="s">
        <v>7128</v>
      </c>
      <c r="AS363" s="113">
        <v>305</v>
      </c>
      <c r="AT363" s="113">
        <v>290</v>
      </c>
      <c r="AU363" s="149" t="s">
        <v>7128</v>
      </c>
      <c r="AV363" s="14">
        <v>84.000840393280313</v>
      </c>
      <c r="AW363" s="14">
        <v>-81.883398786644236</v>
      </c>
      <c r="AX363" s="17">
        <v>350</v>
      </c>
      <c r="AY363" s="15">
        <v>0</v>
      </c>
      <c r="AZ363" s="15">
        <v>1.4102366887435949</v>
      </c>
      <c r="BA363" s="15">
        <v>-1.4102366887435949</v>
      </c>
      <c r="BB363" s="63">
        <v>0.80164645901360498</v>
      </c>
      <c r="BC363" s="26"/>
      <c r="BD363" s="15">
        <v>0</v>
      </c>
      <c r="BE363" s="26">
        <v>0</v>
      </c>
      <c r="BF363" s="26" t="s">
        <v>7474</v>
      </c>
      <c r="BG363" s="84"/>
    </row>
    <row r="364" spans="1:59" ht="15" customHeight="1" x14ac:dyDescent="0.25">
      <c r="A364" s="79" t="s">
        <v>1502</v>
      </c>
      <c r="B364" s="2" t="s">
        <v>2585</v>
      </c>
      <c r="C364" s="3" t="s">
        <v>2820</v>
      </c>
      <c r="D364" s="3" t="s">
        <v>970</v>
      </c>
      <c r="E364" s="3" t="s">
        <v>2269</v>
      </c>
      <c r="F364" s="4" t="s">
        <v>2269</v>
      </c>
      <c r="G364" s="3" t="s">
        <v>1035</v>
      </c>
      <c r="H364" s="41" t="s">
        <v>4507</v>
      </c>
      <c r="I364" s="113">
        <v>0</v>
      </c>
      <c r="J364" s="113">
        <v>0</v>
      </c>
      <c r="K364" s="113">
        <v>0</v>
      </c>
      <c r="L364" s="113">
        <v>0</v>
      </c>
      <c r="M364" s="113">
        <v>0</v>
      </c>
      <c r="N364" s="113">
        <v>0</v>
      </c>
      <c r="O364" s="113">
        <v>0</v>
      </c>
      <c r="P364" s="113">
        <v>0</v>
      </c>
      <c r="Q364" s="113">
        <v>0</v>
      </c>
      <c r="R364" s="6">
        <v>0</v>
      </c>
      <c r="S364" s="14">
        <v>0</v>
      </c>
      <c r="T364" s="14">
        <v>0</v>
      </c>
      <c r="U364" s="14">
        <v>0</v>
      </c>
      <c r="V364" s="14">
        <v>0</v>
      </c>
      <c r="W364" s="84">
        <v>2.1174416066360724</v>
      </c>
      <c r="X364" s="14">
        <v>2.1174416066360724</v>
      </c>
      <c r="Y364" s="14">
        <v>2.1174416066360724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2.1174416066360724</v>
      </c>
      <c r="AI364" s="14">
        <v>2.1174416066360724</v>
      </c>
      <c r="AJ364" s="113">
        <v>76</v>
      </c>
      <c r="AK364" s="113" t="s">
        <v>7128</v>
      </c>
      <c r="AL364" s="113" t="s">
        <v>7128</v>
      </c>
      <c r="AM364" s="113" t="s">
        <v>7128</v>
      </c>
      <c r="AN364" s="113" t="s">
        <v>7128</v>
      </c>
      <c r="AO364" s="113" t="s">
        <v>7128</v>
      </c>
      <c r="AP364" s="113" t="s">
        <v>7128</v>
      </c>
      <c r="AQ364" s="113" t="s">
        <v>7128</v>
      </c>
      <c r="AR364" s="113" t="s">
        <v>7128</v>
      </c>
      <c r="AS364" s="113">
        <v>305</v>
      </c>
      <c r="AT364" s="113">
        <v>290</v>
      </c>
      <c r="AU364" s="149" t="s">
        <v>7128</v>
      </c>
      <c r="AV364" s="14">
        <v>84.000840393280313</v>
      </c>
      <c r="AW364" s="14">
        <v>-81.883398786644236</v>
      </c>
      <c r="AX364" s="17">
        <v>350</v>
      </c>
      <c r="AY364" s="15">
        <v>0</v>
      </c>
      <c r="AZ364" s="15">
        <v>1.4102366887435949</v>
      </c>
      <c r="BA364" s="15">
        <v>-1.4102366887435949</v>
      </c>
      <c r="BB364" s="63">
        <v>0.80164645901360498</v>
      </c>
      <c r="BC364" s="26"/>
      <c r="BD364" s="15">
        <v>0</v>
      </c>
      <c r="BE364" s="26">
        <v>0</v>
      </c>
      <c r="BF364" s="26" t="s">
        <v>7474</v>
      </c>
      <c r="BG364" s="84"/>
    </row>
    <row r="365" spans="1:59" ht="15" customHeight="1" x14ac:dyDescent="0.25">
      <c r="A365" s="110" t="s">
        <v>1554</v>
      </c>
      <c r="B365" s="2" t="s">
        <v>3261</v>
      </c>
      <c r="C365" s="3" t="s">
        <v>2768</v>
      </c>
      <c r="D365" s="3" t="s">
        <v>164</v>
      </c>
      <c r="E365" s="3" t="s">
        <v>1036</v>
      </c>
      <c r="F365" s="4" t="s">
        <v>2510</v>
      </c>
      <c r="G365" s="3" t="s">
        <v>1035</v>
      </c>
      <c r="H365" s="41" t="s">
        <v>163</v>
      </c>
      <c r="I365" s="113">
        <v>0</v>
      </c>
      <c r="J365" s="113">
        <v>0</v>
      </c>
      <c r="K365" s="113">
        <v>0</v>
      </c>
      <c r="L365" s="113">
        <v>0</v>
      </c>
      <c r="M365" s="113">
        <v>0</v>
      </c>
      <c r="N365" s="113">
        <v>0</v>
      </c>
      <c r="O365" s="113">
        <v>0</v>
      </c>
      <c r="P365" s="113">
        <v>0</v>
      </c>
      <c r="Q365" s="113">
        <v>0</v>
      </c>
      <c r="R365" s="85">
        <v>0</v>
      </c>
      <c r="S365" s="84">
        <v>0</v>
      </c>
      <c r="T365" s="84">
        <v>0</v>
      </c>
      <c r="U365" s="84">
        <v>0</v>
      </c>
      <c r="V365" s="84">
        <v>0</v>
      </c>
      <c r="W365" s="84">
        <v>2.1174416066360724</v>
      </c>
      <c r="X365" s="103">
        <v>2.1174416066360724</v>
      </c>
      <c r="Y365" s="103">
        <v>2.1174416066360724</v>
      </c>
      <c r="Z365" s="103">
        <v>0</v>
      </c>
      <c r="AA365" s="103">
        <v>0</v>
      </c>
      <c r="AB365" s="103">
        <v>0</v>
      </c>
      <c r="AC365" s="103">
        <v>0</v>
      </c>
      <c r="AD365" s="103">
        <v>0</v>
      </c>
      <c r="AE365" s="103">
        <v>0</v>
      </c>
      <c r="AF365" s="103">
        <v>0</v>
      </c>
      <c r="AG365" s="103">
        <v>0</v>
      </c>
      <c r="AH365" s="103">
        <v>2.1174416066360724</v>
      </c>
      <c r="AI365" s="103">
        <v>2.1174416066360724</v>
      </c>
      <c r="AJ365" s="124">
        <v>76</v>
      </c>
      <c r="AK365" s="113" t="s">
        <v>7128</v>
      </c>
      <c r="AL365" s="113" t="s">
        <v>7128</v>
      </c>
      <c r="AM365" s="113" t="s">
        <v>7128</v>
      </c>
      <c r="AN365" s="113" t="s">
        <v>7128</v>
      </c>
      <c r="AO365" s="113" t="s">
        <v>7128</v>
      </c>
      <c r="AP365" s="113" t="s">
        <v>7128</v>
      </c>
      <c r="AQ365" s="113" t="s">
        <v>7128</v>
      </c>
      <c r="AR365" s="113" t="s">
        <v>7128</v>
      </c>
      <c r="AS365" s="113">
        <v>305</v>
      </c>
      <c r="AT365" s="113">
        <v>290</v>
      </c>
      <c r="AU365" s="149" t="s">
        <v>7128</v>
      </c>
      <c r="AV365" s="84">
        <v>84.000840393280313</v>
      </c>
      <c r="AW365" s="14">
        <v>-81.883398786644236</v>
      </c>
      <c r="AX365" s="17">
        <v>350</v>
      </c>
      <c r="AY365" s="84">
        <v>0</v>
      </c>
      <c r="AZ365" s="84">
        <v>1.4102366887435949</v>
      </c>
      <c r="BA365" s="84">
        <v>-1.4102366887435949</v>
      </c>
      <c r="BB365" s="104">
        <v>0.80164645901360498</v>
      </c>
      <c r="BC365" s="84"/>
      <c r="BD365" s="84">
        <v>0</v>
      </c>
      <c r="BE365" s="84">
        <v>0</v>
      </c>
      <c r="BF365" s="84" t="s">
        <v>7474</v>
      </c>
      <c r="BG365" s="84"/>
    </row>
    <row r="366" spans="1:59" x14ac:dyDescent="0.25">
      <c r="A366" s="79" t="s">
        <v>1563</v>
      </c>
      <c r="B366" s="2" t="s">
        <v>2877</v>
      </c>
      <c r="C366" s="3" t="s">
        <v>3170</v>
      </c>
      <c r="D366" s="3" t="s">
        <v>77</v>
      </c>
      <c r="E366" s="3" t="s">
        <v>2269</v>
      </c>
      <c r="F366" s="4" t="s">
        <v>2269</v>
      </c>
      <c r="G366" s="3" t="s">
        <v>1035</v>
      </c>
      <c r="H366" s="41" t="s">
        <v>4015</v>
      </c>
      <c r="I366" s="113">
        <v>0</v>
      </c>
      <c r="J366" s="113">
        <v>0</v>
      </c>
      <c r="K366" s="113">
        <v>0</v>
      </c>
      <c r="L366" s="113">
        <v>0</v>
      </c>
      <c r="M366" s="113">
        <v>0</v>
      </c>
      <c r="N366" s="113">
        <v>0</v>
      </c>
      <c r="O366" s="113">
        <v>0</v>
      </c>
      <c r="P366" s="113">
        <v>0</v>
      </c>
      <c r="Q366" s="113">
        <v>0</v>
      </c>
      <c r="R366" s="46">
        <v>0</v>
      </c>
      <c r="S366" s="47">
        <v>0</v>
      </c>
      <c r="T366" s="47">
        <v>0</v>
      </c>
      <c r="U366" s="47">
        <v>0</v>
      </c>
      <c r="V366" s="47">
        <v>0</v>
      </c>
      <c r="W366" s="84">
        <v>2.1174416066360724</v>
      </c>
      <c r="X366" s="48">
        <v>2.1174416066360724</v>
      </c>
      <c r="Y366" s="48">
        <v>2.1174416066360724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2.1174416066360724</v>
      </c>
      <c r="AI366" s="48">
        <v>2.1174416066360724</v>
      </c>
      <c r="AJ366" s="146">
        <v>76</v>
      </c>
      <c r="AK366" s="113" t="s">
        <v>7128</v>
      </c>
      <c r="AL366" s="113" t="s">
        <v>7128</v>
      </c>
      <c r="AM366" s="113" t="s">
        <v>7128</v>
      </c>
      <c r="AN366" s="113" t="s">
        <v>7128</v>
      </c>
      <c r="AO366" s="113" t="s">
        <v>7128</v>
      </c>
      <c r="AP366" s="113" t="s">
        <v>7128</v>
      </c>
      <c r="AQ366" s="113" t="s">
        <v>7128</v>
      </c>
      <c r="AR366" s="113" t="s">
        <v>7128</v>
      </c>
      <c r="AS366" s="113">
        <v>305</v>
      </c>
      <c r="AT366" s="113">
        <v>290</v>
      </c>
      <c r="AU366" s="149" t="s">
        <v>7128</v>
      </c>
      <c r="AV366" s="48">
        <v>84.000840393280313</v>
      </c>
      <c r="AW366" s="14">
        <v>-81.883398786644236</v>
      </c>
      <c r="AX366" s="17">
        <v>350</v>
      </c>
      <c r="AY366" s="47">
        <v>0</v>
      </c>
      <c r="AZ366" s="47">
        <v>1.4102366887435949</v>
      </c>
      <c r="BA366" s="47">
        <v>-1.4102366887435949</v>
      </c>
      <c r="BB366" s="62">
        <v>0.80164645901360498</v>
      </c>
      <c r="BC366" s="47"/>
      <c r="BD366" s="47">
        <v>0</v>
      </c>
      <c r="BE366" s="47">
        <v>0</v>
      </c>
      <c r="BF366" s="26" t="s">
        <v>7474</v>
      </c>
      <c r="BG366" s="84"/>
    </row>
    <row r="367" spans="1:59" ht="15" customHeight="1" x14ac:dyDescent="0.25">
      <c r="A367" s="110" t="s">
        <v>2363</v>
      </c>
      <c r="B367" s="2" t="s">
        <v>3437</v>
      </c>
      <c r="C367" s="3" t="s">
        <v>2619</v>
      </c>
      <c r="D367" s="3" t="s">
        <v>2364</v>
      </c>
      <c r="E367" s="3" t="s">
        <v>2269</v>
      </c>
      <c r="F367" s="4" t="s">
        <v>2269</v>
      </c>
      <c r="G367" s="3" t="s">
        <v>1035</v>
      </c>
      <c r="H367" s="41" t="s">
        <v>4489</v>
      </c>
      <c r="I367" s="126">
        <v>0</v>
      </c>
      <c r="J367" s="126">
        <v>0</v>
      </c>
      <c r="K367" s="126">
        <v>0</v>
      </c>
      <c r="L367" s="126">
        <v>0</v>
      </c>
      <c r="M367" s="126">
        <v>0</v>
      </c>
      <c r="N367" s="126">
        <v>0</v>
      </c>
      <c r="O367" s="126">
        <v>0</v>
      </c>
      <c r="P367" s="126">
        <v>0</v>
      </c>
      <c r="Q367" s="126">
        <v>0</v>
      </c>
      <c r="R367" s="106">
        <v>0</v>
      </c>
      <c r="S367" s="107">
        <v>0</v>
      </c>
      <c r="T367" s="107">
        <v>0</v>
      </c>
      <c r="U367" s="107">
        <v>0</v>
      </c>
      <c r="V367" s="107">
        <v>0</v>
      </c>
      <c r="W367" s="107">
        <v>2.1174416066360724</v>
      </c>
      <c r="X367" s="108">
        <v>2.1174416066360724</v>
      </c>
      <c r="Y367" s="108">
        <v>2.1174416066360724</v>
      </c>
      <c r="Z367" s="108">
        <v>0</v>
      </c>
      <c r="AA367" s="108">
        <v>0</v>
      </c>
      <c r="AB367" s="108">
        <v>0</v>
      </c>
      <c r="AC367" s="108">
        <v>0</v>
      </c>
      <c r="AD367" s="108">
        <v>0</v>
      </c>
      <c r="AE367" s="108">
        <v>0</v>
      </c>
      <c r="AF367" s="108">
        <v>0</v>
      </c>
      <c r="AG367" s="108">
        <v>0</v>
      </c>
      <c r="AH367" s="108">
        <v>2.1174416066360724</v>
      </c>
      <c r="AI367" s="108">
        <v>2.1174416066360724</v>
      </c>
      <c r="AJ367" s="126">
        <v>76</v>
      </c>
      <c r="AK367" s="113" t="s">
        <v>7128</v>
      </c>
      <c r="AL367" s="113" t="s">
        <v>7128</v>
      </c>
      <c r="AM367" s="113" t="s">
        <v>7128</v>
      </c>
      <c r="AN367" s="113" t="s">
        <v>7128</v>
      </c>
      <c r="AO367" s="113" t="s">
        <v>7128</v>
      </c>
      <c r="AP367" s="113" t="s">
        <v>7128</v>
      </c>
      <c r="AQ367" s="113" t="s">
        <v>7128</v>
      </c>
      <c r="AR367" s="113" t="s">
        <v>7128</v>
      </c>
      <c r="AS367" s="113">
        <v>305</v>
      </c>
      <c r="AT367" s="113">
        <v>290</v>
      </c>
      <c r="AU367" s="149" t="s">
        <v>7128</v>
      </c>
      <c r="AV367" s="107">
        <v>84.000840393280313</v>
      </c>
      <c r="AW367" s="107">
        <v>-81.883398786644236</v>
      </c>
      <c r="AX367" s="127">
        <v>350</v>
      </c>
      <c r="AY367" s="107">
        <v>0</v>
      </c>
      <c r="AZ367" s="107">
        <v>1.4102366887435949</v>
      </c>
      <c r="BA367" s="107">
        <v>-1.4102366887435949</v>
      </c>
      <c r="BB367" s="109">
        <v>0.80164645901360498</v>
      </c>
      <c r="BC367" s="107"/>
      <c r="BD367" s="107">
        <v>0</v>
      </c>
      <c r="BE367" s="107">
        <v>0</v>
      </c>
      <c r="BF367" s="107" t="s">
        <v>7474</v>
      </c>
      <c r="BG367" s="107"/>
    </row>
    <row r="368" spans="1:59" ht="15" customHeight="1" x14ac:dyDescent="0.25">
      <c r="A368" s="79" t="s">
        <v>1599</v>
      </c>
      <c r="B368" s="2" t="s">
        <v>3273</v>
      </c>
      <c r="C368" s="3" t="s">
        <v>2718</v>
      </c>
      <c r="D368" s="3" t="s">
        <v>467</v>
      </c>
      <c r="E368" s="3" t="s">
        <v>2269</v>
      </c>
      <c r="F368" s="4" t="s">
        <v>2269</v>
      </c>
      <c r="G368" s="3" t="s">
        <v>1035</v>
      </c>
      <c r="H368" s="41" t="s">
        <v>4919</v>
      </c>
      <c r="I368" s="113">
        <v>0</v>
      </c>
      <c r="J368" s="113">
        <v>0</v>
      </c>
      <c r="K368" s="113">
        <v>0</v>
      </c>
      <c r="L368" s="113">
        <v>0</v>
      </c>
      <c r="M368" s="113">
        <v>0</v>
      </c>
      <c r="N368" s="113">
        <v>0</v>
      </c>
      <c r="O368" s="113">
        <v>0</v>
      </c>
      <c r="P368" s="113">
        <v>0</v>
      </c>
      <c r="Q368" s="113">
        <v>0</v>
      </c>
      <c r="R368" s="6">
        <v>0</v>
      </c>
      <c r="S368" s="14">
        <v>0</v>
      </c>
      <c r="T368" s="14">
        <v>0</v>
      </c>
      <c r="U368" s="14">
        <v>0</v>
      </c>
      <c r="V368" s="14">
        <v>0</v>
      </c>
      <c r="W368" s="84">
        <v>2.1174416066360724</v>
      </c>
      <c r="X368" s="14">
        <v>2.1174416066360724</v>
      </c>
      <c r="Y368" s="14">
        <v>2.1174416066360724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2.1174416066360724</v>
      </c>
      <c r="AI368" s="14">
        <v>2.1174416066360724</v>
      </c>
      <c r="AJ368" s="113">
        <v>76</v>
      </c>
      <c r="AK368" s="113" t="s">
        <v>7128</v>
      </c>
      <c r="AL368" s="113" t="s">
        <v>7128</v>
      </c>
      <c r="AM368" s="113" t="s">
        <v>7128</v>
      </c>
      <c r="AN368" s="113" t="s">
        <v>7128</v>
      </c>
      <c r="AO368" s="113" t="s">
        <v>7128</v>
      </c>
      <c r="AP368" s="113" t="s">
        <v>7128</v>
      </c>
      <c r="AQ368" s="113" t="s">
        <v>7128</v>
      </c>
      <c r="AR368" s="113" t="s">
        <v>7128</v>
      </c>
      <c r="AS368" s="113">
        <v>305</v>
      </c>
      <c r="AT368" s="113">
        <v>290</v>
      </c>
      <c r="AU368" s="149" t="s">
        <v>7128</v>
      </c>
      <c r="AV368" s="14">
        <v>84.000840393280313</v>
      </c>
      <c r="AW368" s="14">
        <v>-81.883398786644236</v>
      </c>
      <c r="AX368" s="17">
        <v>350</v>
      </c>
      <c r="AY368" s="15">
        <v>0</v>
      </c>
      <c r="AZ368" s="15">
        <v>1.4102366887435949</v>
      </c>
      <c r="BA368" s="15">
        <v>-1.4102366887435949</v>
      </c>
      <c r="BB368" s="63">
        <v>0.80164645901360498</v>
      </c>
      <c r="BC368" s="26"/>
      <c r="BD368" s="15">
        <v>0</v>
      </c>
      <c r="BE368" s="26">
        <v>0</v>
      </c>
      <c r="BF368" s="26" t="s">
        <v>7474</v>
      </c>
      <c r="BG368" s="84"/>
    </row>
    <row r="369" spans="1:59" ht="15" customHeight="1" x14ac:dyDescent="0.25">
      <c r="A369" s="79" t="s">
        <v>1609</v>
      </c>
      <c r="B369" s="2" t="s">
        <v>3139</v>
      </c>
      <c r="C369" s="3" t="s">
        <v>3140</v>
      </c>
      <c r="D369" s="3" t="s">
        <v>178</v>
      </c>
      <c r="E369" s="3" t="s">
        <v>2269</v>
      </c>
      <c r="F369" s="4" t="s">
        <v>2269</v>
      </c>
      <c r="G369" s="3" t="s">
        <v>1035</v>
      </c>
      <c r="H369" s="41" t="s">
        <v>4452</v>
      </c>
      <c r="I369" s="113">
        <v>0</v>
      </c>
      <c r="J369" s="113">
        <v>0</v>
      </c>
      <c r="K369" s="113">
        <v>0</v>
      </c>
      <c r="L369" s="113">
        <v>0</v>
      </c>
      <c r="M369" s="113">
        <v>0</v>
      </c>
      <c r="N369" s="113">
        <v>0</v>
      </c>
      <c r="O369" s="113">
        <v>0</v>
      </c>
      <c r="P369" s="113">
        <v>0</v>
      </c>
      <c r="Q369" s="113">
        <v>0</v>
      </c>
      <c r="R369" s="46">
        <v>0</v>
      </c>
      <c r="S369" s="47">
        <v>0</v>
      </c>
      <c r="T369" s="47">
        <v>0</v>
      </c>
      <c r="U369" s="47">
        <v>0</v>
      </c>
      <c r="V369" s="47">
        <v>0</v>
      </c>
      <c r="W369" s="84">
        <v>2.1174416066360724</v>
      </c>
      <c r="X369" s="48">
        <v>2.1174416066360724</v>
      </c>
      <c r="Y369" s="48">
        <v>2.1174416066360724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2.1174416066360724</v>
      </c>
      <c r="AI369" s="48">
        <v>2.1174416066360724</v>
      </c>
      <c r="AJ369" s="146">
        <v>76</v>
      </c>
      <c r="AK369" s="113" t="s">
        <v>7128</v>
      </c>
      <c r="AL369" s="113" t="s">
        <v>7128</v>
      </c>
      <c r="AM369" s="113" t="s">
        <v>7128</v>
      </c>
      <c r="AN369" s="113" t="s">
        <v>7128</v>
      </c>
      <c r="AO369" s="113" t="s">
        <v>7128</v>
      </c>
      <c r="AP369" s="113" t="s">
        <v>7128</v>
      </c>
      <c r="AQ369" s="113" t="s">
        <v>7128</v>
      </c>
      <c r="AR369" s="113" t="s">
        <v>7128</v>
      </c>
      <c r="AS369" s="113">
        <v>305</v>
      </c>
      <c r="AT369" s="113">
        <v>290</v>
      </c>
      <c r="AU369" s="149" t="s">
        <v>7128</v>
      </c>
      <c r="AV369" s="48">
        <v>84.000840393280313</v>
      </c>
      <c r="AW369" s="14">
        <v>-81.883398786644236</v>
      </c>
      <c r="AX369" s="17">
        <v>350</v>
      </c>
      <c r="AY369" s="47">
        <v>0</v>
      </c>
      <c r="AZ369" s="47">
        <v>1.4102366887435949</v>
      </c>
      <c r="BA369" s="47">
        <v>-1.4102366887435949</v>
      </c>
      <c r="BB369" s="62">
        <v>0.80164645901360498</v>
      </c>
      <c r="BC369" s="47"/>
      <c r="BD369" s="47">
        <v>0</v>
      </c>
      <c r="BE369" s="47">
        <v>0</v>
      </c>
      <c r="BF369" s="26" t="s">
        <v>7474</v>
      </c>
      <c r="BG369" s="84"/>
    </row>
    <row r="370" spans="1:59" ht="15" customHeight="1" x14ac:dyDescent="0.25">
      <c r="A370" s="79" t="s">
        <v>1676</v>
      </c>
      <c r="B370" s="2" t="s">
        <v>3281</v>
      </c>
      <c r="C370" s="3" t="s">
        <v>3282</v>
      </c>
      <c r="D370" s="3" t="s">
        <v>139</v>
      </c>
      <c r="E370" s="3" t="s">
        <v>1067</v>
      </c>
      <c r="F370" s="4" t="s">
        <v>2510</v>
      </c>
      <c r="G370" s="3" t="s">
        <v>1035</v>
      </c>
      <c r="H370" s="41" t="s">
        <v>4241</v>
      </c>
      <c r="I370" s="113">
        <v>0</v>
      </c>
      <c r="J370" s="113">
        <v>0</v>
      </c>
      <c r="K370" s="113">
        <v>0</v>
      </c>
      <c r="L370" s="113">
        <v>0</v>
      </c>
      <c r="M370" s="113">
        <v>0</v>
      </c>
      <c r="N370" s="113">
        <v>0</v>
      </c>
      <c r="O370" s="113">
        <v>0</v>
      </c>
      <c r="P370" s="113">
        <v>0</v>
      </c>
      <c r="Q370" s="113">
        <v>0</v>
      </c>
      <c r="R370" s="46">
        <v>0</v>
      </c>
      <c r="S370" s="47">
        <v>0</v>
      </c>
      <c r="T370" s="47">
        <v>0</v>
      </c>
      <c r="U370" s="47">
        <v>0</v>
      </c>
      <c r="V370" s="47">
        <v>0</v>
      </c>
      <c r="W370" s="84">
        <v>2.1174416066360724</v>
      </c>
      <c r="X370" s="48">
        <v>2.1174416066360724</v>
      </c>
      <c r="Y370" s="48">
        <v>2.1174416066360724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2.1174416066360724</v>
      </c>
      <c r="AI370" s="48">
        <v>2.1174416066360724</v>
      </c>
      <c r="AJ370" s="146">
        <v>76</v>
      </c>
      <c r="AK370" s="113" t="s">
        <v>7128</v>
      </c>
      <c r="AL370" s="113" t="s">
        <v>7128</v>
      </c>
      <c r="AM370" s="113" t="s">
        <v>7128</v>
      </c>
      <c r="AN370" s="113" t="s">
        <v>7128</v>
      </c>
      <c r="AO370" s="113" t="s">
        <v>7128</v>
      </c>
      <c r="AP370" s="113" t="s">
        <v>7128</v>
      </c>
      <c r="AQ370" s="113" t="s">
        <v>7128</v>
      </c>
      <c r="AR370" s="113" t="s">
        <v>7128</v>
      </c>
      <c r="AS370" s="113">
        <v>305</v>
      </c>
      <c r="AT370" s="113">
        <v>290</v>
      </c>
      <c r="AU370" s="149" t="s">
        <v>7128</v>
      </c>
      <c r="AV370" s="48">
        <v>84.000840393280313</v>
      </c>
      <c r="AW370" s="14">
        <v>-81.883398786644236</v>
      </c>
      <c r="AX370" s="17">
        <v>350</v>
      </c>
      <c r="AY370" s="47">
        <v>0</v>
      </c>
      <c r="AZ370" s="47">
        <v>1.4102366887435949</v>
      </c>
      <c r="BA370" s="47">
        <v>-1.4102366887435949</v>
      </c>
      <c r="BB370" s="62">
        <v>0.80164645901360498</v>
      </c>
      <c r="BC370" s="47"/>
      <c r="BD370" s="47">
        <v>0</v>
      </c>
      <c r="BE370" s="47">
        <v>0</v>
      </c>
      <c r="BF370" s="26" t="s">
        <v>7474</v>
      </c>
      <c r="BG370" s="84"/>
    </row>
    <row r="371" spans="1:59" x14ac:dyDescent="0.25">
      <c r="A371" s="79" t="s">
        <v>1684</v>
      </c>
      <c r="B371" s="2" t="s">
        <v>2686</v>
      </c>
      <c r="C371" s="3" t="s">
        <v>2932</v>
      </c>
      <c r="D371" s="3" t="s">
        <v>31</v>
      </c>
      <c r="E371" s="3" t="s">
        <v>2269</v>
      </c>
      <c r="F371" s="4" t="s">
        <v>2269</v>
      </c>
      <c r="G371" s="3" t="s">
        <v>1035</v>
      </c>
      <c r="H371" s="41" t="s">
        <v>4546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3">
        <v>0</v>
      </c>
      <c r="P371" s="113">
        <v>0</v>
      </c>
      <c r="Q371" s="113">
        <v>0</v>
      </c>
      <c r="R371" s="6">
        <v>0</v>
      </c>
      <c r="S371" s="14">
        <v>0</v>
      </c>
      <c r="T371" s="14">
        <v>0</v>
      </c>
      <c r="U371" s="14">
        <v>0</v>
      </c>
      <c r="V371" s="14">
        <v>0</v>
      </c>
      <c r="W371" s="84">
        <v>2.1174416066360724</v>
      </c>
      <c r="X371" s="108">
        <v>2.1174416066360724</v>
      </c>
      <c r="Y371" s="108">
        <v>2.1174416066360724</v>
      </c>
      <c r="Z371" s="108">
        <v>0</v>
      </c>
      <c r="AA371" s="108">
        <v>0</v>
      </c>
      <c r="AB371" s="108">
        <v>0</v>
      </c>
      <c r="AC371" s="108">
        <v>0</v>
      </c>
      <c r="AD371" s="108">
        <v>0</v>
      </c>
      <c r="AE371" s="108">
        <v>0</v>
      </c>
      <c r="AF371" s="108">
        <v>0</v>
      </c>
      <c r="AG371" s="108">
        <v>0</v>
      </c>
      <c r="AH371" s="108">
        <v>2.1174416066360724</v>
      </c>
      <c r="AI371" s="108">
        <v>2.1174416066360724</v>
      </c>
      <c r="AJ371" s="126">
        <v>76</v>
      </c>
      <c r="AK371" s="113" t="s">
        <v>7128</v>
      </c>
      <c r="AL371" s="113" t="s">
        <v>7128</v>
      </c>
      <c r="AM371" s="113" t="s">
        <v>7128</v>
      </c>
      <c r="AN371" s="113" t="s">
        <v>7128</v>
      </c>
      <c r="AO371" s="113" t="s">
        <v>7128</v>
      </c>
      <c r="AP371" s="113" t="s">
        <v>7128</v>
      </c>
      <c r="AQ371" s="113" t="s">
        <v>7128</v>
      </c>
      <c r="AR371" s="113" t="s">
        <v>7128</v>
      </c>
      <c r="AS371" s="113">
        <v>305</v>
      </c>
      <c r="AT371" s="113">
        <v>290</v>
      </c>
      <c r="AU371" s="149" t="s">
        <v>7128</v>
      </c>
      <c r="AV371" s="14">
        <v>84.000840393280313</v>
      </c>
      <c r="AW371" s="14">
        <v>-81.883398786644236</v>
      </c>
      <c r="AX371" s="17">
        <v>350</v>
      </c>
      <c r="AY371" s="15">
        <v>0</v>
      </c>
      <c r="AZ371" s="15">
        <v>1.4102366887435949</v>
      </c>
      <c r="BA371" s="15">
        <v>-1.4102366887435949</v>
      </c>
      <c r="BB371" s="63">
        <v>0.80164645901360498</v>
      </c>
      <c r="BC371" s="26"/>
      <c r="BD371" s="15">
        <v>0</v>
      </c>
      <c r="BE371" s="26">
        <v>0</v>
      </c>
      <c r="BF371" s="26" t="s">
        <v>7474</v>
      </c>
      <c r="BG371" s="84"/>
    </row>
    <row r="372" spans="1:59" ht="15" customHeight="1" x14ac:dyDescent="0.25">
      <c r="A372" s="121" t="s">
        <v>1716</v>
      </c>
      <c r="B372" s="2" t="s">
        <v>3053</v>
      </c>
      <c r="C372" s="3" t="s">
        <v>2588</v>
      </c>
      <c r="D372" s="3" t="s">
        <v>201</v>
      </c>
      <c r="E372" s="3" t="s">
        <v>1046</v>
      </c>
      <c r="F372" s="4" t="s">
        <v>2510</v>
      </c>
      <c r="G372" s="3" t="s">
        <v>1035</v>
      </c>
      <c r="H372" s="41" t="s">
        <v>4907</v>
      </c>
      <c r="I372" s="113">
        <v>0</v>
      </c>
      <c r="J372" s="113">
        <v>0</v>
      </c>
      <c r="K372" s="113">
        <v>0</v>
      </c>
      <c r="L372" s="113">
        <v>0</v>
      </c>
      <c r="M372" s="113">
        <v>0</v>
      </c>
      <c r="N372" s="113">
        <v>0</v>
      </c>
      <c r="O372" s="113">
        <v>0</v>
      </c>
      <c r="P372" s="113">
        <v>0</v>
      </c>
      <c r="Q372" s="113">
        <v>0</v>
      </c>
      <c r="R372" s="6">
        <v>0</v>
      </c>
      <c r="S372" s="14">
        <v>0</v>
      </c>
      <c r="T372" s="14">
        <v>0</v>
      </c>
      <c r="U372" s="14">
        <v>0</v>
      </c>
      <c r="V372" s="14">
        <v>0</v>
      </c>
      <c r="W372" s="84">
        <v>2.1174416066360724</v>
      </c>
      <c r="X372" s="14">
        <v>2.1174416066360724</v>
      </c>
      <c r="Y372" s="14">
        <v>2.1174416066360724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2.1174416066360724</v>
      </c>
      <c r="AI372" s="14">
        <v>2.1174416066360724</v>
      </c>
      <c r="AJ372" s="113">
        <v>76</v>
      </c>
      <c r="AK372" s="113" t="s">
        <v>7128</v>
      </c>
      <c r="AL372" s="113" t="s">
        <v>7128</v>
      </c>
      <c r="AM372" s="113" t="s">
        <v>7128</v>
      </c>
      <c r="AN372" s="113" t="s">
        <v>7128</v>
      </c>
      <c r="AO372" s="113" t="s">
        <v>7128</v>
      </c>
      <c r="AP372" s="113" t="s">
        <v>7128</v>
      </c>
      <c r="AQ372" s="113" t="s">
        <v>7128</v>
      </c>
      <c r="AR372" s="113" t="s">
        <v>7128</v>
      </c>
      <c r="AS372" s="113">
        <v>305</v>
      </c>
      <c r="AT372" s="113">
        <v>290</v>
      </c>
      <c r="AU372" s="149" t="s">
        <v>7128</v>
      </c>
      <c r="AV372" s="14">
        <v>84.000840393280313</v>
      </c>
      <c r="AW372" s="14">
        <v>-81.883398786644236</v>
      </c>
      <c r="AX372" s="17">
        <v>350</v>
      </c>
      <c r="AY372" s="15">
        <v>0</v>
      </c>
      <c r="AZ372" s="15">
        <v>1.4102366887435949</v>
      </c>
      <c r="BA372" s="15">
        <v>-1.4102366887435949</v>
      </c>
      <c r="BB372" s="63">
        <v>0.80164645901360498</v>
      </c>
      <c r="BC372" s="26"/>
      <c r="BD372" s="15">
        <v>0</v>
      </c>
      <c r="BE372" s="26">
        <v>0</v>
      </c>
      <c r="BF372" s="26" t="s">
        <v>7474</v>
      </c>
      <c r="BG372" s="84"/>
    </row>
    <row r="373" spans="1:59" x14ac:dyDescent="0.25">
      <c r="A373" s="79" t="s">
        <v>6633</v>
      </c>
      <c r="B373" s="2" t="s">
        <v>3290</v>
      </c>
      <c r="C373" s="3" t="s">
        <v>2941</v>
      </c>
      <c r="D373" s="3" t="s">
        <v>5753</v>
      </c>
      <c r="E373" s="3" t="s">
        <v>1020</v>
      </c>
      <c r="F373" s="4" t="s">
        <v>2510</v>
      </c>
      <c r="G373" s="3" t="s">
        <v>1035</v>
      </c>
      <c r="H373" s="41" t="s">
        <v>6547</v>
      </c>
      <c r="I373" s="113">
        <v>0</v>
      </c>
      <c r="J373" s="113">
        <v>0</v>
      </c>
      <c r="K373" s="113">
        <v>0</v>
      </c>
      <c r="L373" s="113">
        <v>0</v>
      </c>
      <c r="M373" s="113">
        <v>0</v>
      </c>
      <c r="N373" s="113">
        <v>0</v>
      </c>
      <c r="O373" s="113">
        <v>0</v>
      </c>
      <c r="P373" s="113">
        <v>0</v>
      </c>
      <c r="Q373" s="113">
        <v>0</v>
      </c>
      <c r="R373" s="6">
        <v>0</v>
      </c>
      <c r="S373" s="14">
        <v>0</v>
      </c>
      <c r="T373" s="14">
        <v>0</v>
      </c>
      <c r="U373" s="14">
        <v>0</v>
      </c>
      <c r="V373" s="14">
        <v>0</v>
      </c>
      <c r="W373" s="84">
        <v>2.1174416066360724</v>
      </c>
      <c r="X373" s="13">
        <v>2.1174416066360724</v>
      </c>
      <c r="Y373" s="13">
        <v>2.1174416066360724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2.1174416066360724</v>
      </c>
      <c r="AI373" s="13">
        <v>2.1174416066360724</v>
      </c>
      <c r="AJ373" s="112">
        <v>76</v>
      </c>
      <c r="AK373" s="113" t="s">
        <v>7128</v>
      </c>
      <c r="AL373" s="113" t="s">
        <v>7128</v>
      </c>
      <c r="AM373" s="113" t="s">
        <v>7128</v>
      </c>
      <c r="AN373" s="113" t="s">
        <v>7128</v>
      </c>
      <c r="AO373" s="113" t="s">
        <v>7128</v>
      </c>
      <c r="AP373" s="113" t="s">
        <v>7128</v>
      </c>
      <c r="AQ373" s="113" t="s">
        <v>7128</v>
      </c>
      <c r="AR373" s="113" t="s">
        <v>7128</v>
      </c>
      <c r="AS373" s="113">
        <v>305</v>
      </c>
      <c r="AT373" s="113">
        <v>290</v>
      </c>
      <c r="AU373" s="149" t="s">
        <v>7128</v>
      </c>
      <c r="AV373" s="14">
        <v>84.000840393280313</v>
      </c>
      <c r="AW373" s="14">
        <v>-81.883398786644236</v>
      </c>
      <c r="AX373" s="17">
        <v>350</v>
      </c>
      <c r="AY373" s="15">
        <v>0</v>
      </c>
      <c r="AZ373" s="15">
        <v>1.4102366887435949</v>
      </c>
      <c r="BA373" s="15">
        <v>-1.4102366887435949</v>
      </c>
      <c r="BB373" s="63">
        <v>0.80164645901360498</v>
      </c>
      <c r="BC373" s="26"/>
      <c r="BD373" s="15">
        <v>0</v>
      </c>
      <c r="BE373" s="26">
        <v>0</v>
      </c>
      <c r="BF373" s="26" t="s">
        <v>7474</v>
      </c>
      <c r="BG373" s="84"/>
    </row>
    <row r="374" spans="1:59" ht="15" customHeight="1" x14ac:dyDescent="0.25">
      <c r="A374" s="79" t="s">
        <v>1739</v>
      </c>
      <c r="B374" s="2" t="s">
        <v>2869</v>
      </c>
      <c r="C374" s="3" t="s">
        <v>2535</v>
      </c>
      <c r="D374" s="3" t="s">
        <v>143</v>
      </c>
      <c r="E374" s="3" t="s">
        <v>2269</v>
      </c>
      <c r="F374" s="4" t="s">
        <v>2269</v>
      </c>
      <c r="G374" s="3" t="s">
        <v>1035</v>
      </c>
      <c r="H374" s="41" t="s">
        <v>4324</v>
      </c>
      <c r="I374" s="113">
        <v>0</v>
      </c>
      <c r="J374" s="113">
        <v>0</v>
      </c>
      <c r="K374" s="113">
        <v>0</v>
      </c>
      <c r="L374" s="113">
        <v>0</v>
      </c>
      <c r="M374" s="113">
        <v>0</v>
      </c>
      <c r="N374" s="113">
        <v>0</v>
      </c>
      <c r="O374" s="113">
        <v>0</v>
      </c>
      <c r="P374" s="113">
        <v>0</v>
      </c>
      <c r="Q374" s="113">
        <v>0</v>
      </c>
      <c r="R374" s="6">
        <v>0</v>
      </c>
      <c r="S374" s="14">
        <v>0</v>
      </c>
      <c r="T374" s="14">
        <v>0</v>
      </c>
      <c r="U374" s="14">
        <v>0</v>
      </c>
      <c r="V374" s="14">
        <v>0</v>
      </c>
      <c r="W374" s="84">
        <v>2.1174416066360724</v>
      </c>
      <c r="X374" s="14">
        <v>2.1174416066360724</v>
      </c>
      <c r="Y374" s="14">
        <v>2.1174416066360724</v>
      </c>
      <c r="Z374" s="14">
        <v>0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2.1174416066360724</v>
      </c>
      <c r="AI374" s="14">
        <v>2.1174416066360724</v>
      </c>
      <c r="AJ374" s="113">
        <v>76</v>
      </c>
      <c r="AK374" s="113" t="s">
        <v>7128</v>
      </c>
      <c r="AL374" s="113" t="s">
        <v>7128</v>
      </c>
      <c r="AM374" s="113" t="s">
        <v>7128</v>
      </c>
      <c r="AN374" s="113" t="s">
        <v>7128</v>
      </c>
      <c r="AO374" s="113" t="s">
        <v>7128</v>
      </c>
      <c r="AP374" s="113" t="s">
        <v>7128</v>
      </c>
      <c r="AQ374" s="113" t="s">
        <v>7128</v>
      </c>
      <c r="AR374" s="113" t="s">
        <v>7128</v>
      </c>
      <c r="AS374" s="113">
        <v>305</v>
      </c>
      <c r="AT374" s="113">
        <v>290</v>
      </c>
      <c r="AU374" s="149" t="s">
        <v>7128</v>
      </c>
      <c r="AV374" s="14">
        <v>84.000840393280313</v>
      </c>
      <c r="AW374" s="14">
        <v>-81.883398786644236</v>
      </c>
      <c r="AX374" s="17">
        <v>350</v>
      </c>
      <c r="AY374" s="15">
        <v>0</v>
      </c>
      <c r="AZ374" s="15">
        <v>1.4102366887435949</v>
      </c>
      <c r="BA374" s="15">
        <v>-1.4102366887435949</v>
      </c>
      <c r="BB374" s="63">
        <v>0.80164645901360498</v>
      </c>
      <c r="BC374" s="26"/>
      <c r="BD374" s="15">
        <v>0</v>
      </c>
      <c r="BE374" s="26">
        <v>0</v>
      </c>
      <c r="BF374" s="26" t="s">
        <v>7474</v>
      </c>
      <c r="BG374" s="84"/>
    </row>
    <row r="375" spans="1:59" x14ac:dyDescent="0.25">
      <c r="A375" s="79" t="s">
        <v>1743</v>
      </c>
      <c r="B375" s="2" t="s">
        <v>3117</v>
      </c>
      <c r="C375" s="3" t="s">
        <v>2558</v>
      </c>
      <c r="D375" s="3" t="s">
        <v>62</v>
      </c>
      <c r="E375" s="3" t="s">
        <v>2269</v>
      </c>
      <c r="F375" s="4" t="s">
        <v>2269</v>
      </c>
      <c r="G375" s="3" t="s">
        <v>1035</v>
      </c>
      <c r="H375" s="41" t="s">
        <v>4393</v>
      </c>
      <c r="I375" s="113">
        <v>0</v>
      </c>
      <c r="J375" s="113">
        <v>0</v>
      </c>
      <c r="K375" s="113">
        <v>0</v>
      </c>
      <c r="L375" s="113">
        <v>0</v>
      </c>
      <c r="M375" s="113">
        <v>0</v>
      </c>
      <c r="N375" s="113">
        <v>0</v>
      </c>
      <c r="O375" s="113">
        <v>0</v>
      </c>
      <c r="P375" s="113">
        <v>0</v>
      </c>
      <c r="Q375" s="113">
        <v>0</v>
      </c>
      <c r="R375" s="6">
        <v>0</v>
      </c>
      <c r="S375" s="14">
        <v>0</v>
      </c>
      <c r="T375" s="14">
        <v>0</v>
      </c>
      <c r="U375" s="14">
        <v>0</v>
      </c>
      <c r="V375" s="14">
        <v>0</v>
      </c>
      <c r="W375" s="84">
        <v>2.1174416066360724</v>
      </c>
      <c r="X375" s="14">
        <v>2.1174416066360724</v>
      </c>
      <c r="Y375" s="14">
        <v>2.1174416066360724</v>
      </c>
      <c r="Z375" s="14">
        <v>0</v>
      </c>
      <c r="AA375" s="14">
        <v>0</v>
      </c>
      <c r="AB375" s="14">
        <v>0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  <c r="AH375" s="14">
        <v>2.1174416066360724</v>
      </c>
      <c r="AI375" s="14">
        <v>2.1174416066360724</v>
      </c>
      <c r="AJ375" s="113">
        <v>76</v>
      </c>
      <c r="AK375" s="113" t="s">
        <v>7128</v>
      </c>
      <c r="AL375" s="113" t="s">
        <v>7128</v>
      </c>
      <c r="AM375" s="113" t="s">
        <v>7128</v>
      </c>
      <c r="AN375" s="113" t="s">
        <v>7128</v>
      </c>
      <c r="AO375" s="113" t="s">
        <v>7128</v>
      </c>
      <c r="AP375" s="113" t="s">
        <v>7128</v>
      </c>
      <c r="AQ375" s="113" t="s">
        <v>7128</v>
      </c>
      <c r="AR375" s="113" t="s">
        <v>7128</v>
      </c>
      <c r="AS375" s="113">
        <v>305</v>
      </c>
      <c r="AT375" s="113">
        <v>290</v>
      </c>
      <c r="AU375" s="149" t="s">
        <v>7128</v>
      </c>
      <c r="AV375" s="14">
        <v>84.000840393280313</v>
      </c>
      <c r="AW375" s="14">
        <v>-81.883398786644236</v>
      </c>
      <c r="AX375" s="17">
        <v>350</v>
      </c>
      <c r="AY375" s="15">
        <v>0</v>
      </c>
      <c r="AZ375" s="15">
        <v>1.4102366887435949</v>
      </c>
      <c r="BA375" s="15">
        <v>-1.4102366887435949</v>
      </c>
      <c r="BB375" s="63">
        <v>0.80164645901360498</v>
      </c>
      <c r="BC375" s="26"/>
      <c r="BD375" s="15">
        <v>0</v>
      </c>
      <c r="BE375" s="26">
        <v>0</v>
      </c>
      <c r="BF375" s="26" t="s">
        <v>7474</v>
      </c>
      <c r="BG375" s="84"/>
    </row>
    <row r="376" spans="1:59" ht="15" customHeight="1" x14ac:dyDescent="0.25">
      <c r="A376" s="79" t="s">
        <v>1774</v>
      </c>
      <c r="B376" s="2" t="s">
        <v>3008</v>
      </c>
      <c r="C376" s="3" t="s">
        <v>3009</v>
      </c>
      <c r="D376" s="3" t="s">
        <v>233</v>
      </c>
      <c r="E376" s="3" t="s">
        <v>2269</v>
      </c>
      <c r="F376" s="4" t="s">
        <v>2269</v>
      </c>
      <c r="G376" s="3" t="s">
        <v>1035</v>
      </c>
      <c r="H376" s="41" t="s">
        <v>4660</v>
      </c>
      <c r="I376" s="113">
        <v>0</v>
      </c>
      <c r="J376" s="113">
        <v>0</v>
      </c>
      <c r="K376" s="113">
        <v>0</v>
      </c>
      <c r="L376" s="113">
        <v>0</v>
      </c>
      <c r="M376" s="113">
        <v>0</v>
      </c>
      <c r="N376" s="113">
        <v>0</v>
      </c>
      <c r="O376" s="113">
        <v>0</v>
      </c>
      <c r="P376" s="113">
        <v>0</v>
      </c>
      <c r="Q376" s="113">
        <v>0</v>
      </c>
      <c r="R376" s="6">
        <v>0</v>
      </c>
      <c r="S376" s="14">
        <v>0</v>
      </c>
      <c r="T376" s="14">
        <v>0</v>
      </c>
      <c r="U376" s="14">
        <v>0</v>
      </c>
      <c r="V376" s="14">
        <v>0</v>
      </c>
      <c r="W376" s="84">
        <v>2.1174416066360724</v>
      </c>
      <c r="X376" s="14">
        <v>2.1174416066360724</v>
      </c>
      <c r="Y376" s="14">
        <v>2.1174416066360724</v>
      </c>
      <c r="Z376" s="14">
        <v>0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2.1174416066360724</v>
      </c>
      <c r="AI376" s="14">
        <v>2.1174416066360724</v>
      </c>
      <c r="AJ376" s="113">
        <v>76</v>
      </c>
      <c r="AK376" s="113" t="s">
        <v>7128</v>
      </c>
      <c r="AL376" s="113" t="s">
        <v>7128</v>
      </c>
      <c r="AM376" s="113" t="s">
        <v>7128</v>
      </c>
      <c r="AN376" s="113" t="s">
        <v>7128</v>
      </c>
      <c r="AO376" s="113" t="s">
        <v>7128</v>
      </c>
      <c r="AP376" s="113" t="s">
        <v>7128</v>
      </c>
      <c r="AQ376" s="113" t="s">
        <v>7128</v>
      </c>
      <c r="AR376" s="113" t="s">
        <v>7128</v>
      </c>
      <c r="AS376" s="113">
        <v>305</v>
      </c>
      <c r="AT376" s="113">
        <v>290</v>
      </c>
      <c r="AU376" s="149" t="s">
        <v>7128</v>
      </c>
      <c r="AV376" s="14">
        <v>84.000840393280313</v>
      </c>
      <c r="AW376" s="14">
        <v>-81.883398786644236</v>
      </c>
      <c r="AX376" s="17">
        <v>350</v>
      </c>
      <c r="AY376" s="15">
        <v>0</v>
      </c>
      <c r="AZ376" s="15">
        <v>1.4102366887435949</v>
      </c>
      <c r="BA376" s="15">
        <v>-1.4102366887435949</v>
      </c>
      <c r="BB376" s="63">
        <v>0.80164645901360498</v>
      </c>
      <c r="BC376" s="26"/>
      <c r="BD376" s="15">
        <v>0</v>
      </c>
      <c r="BE376" s="26">
        <v>0</v>
      </c>
      <c r="BF376" s="26" t="s">
        <v>7474</v>
      </c>
      <c r="BG376" s="84"/>
    </row>
    <row r="377" spans="1:59" x14ac:dyDescent="0.25">
      <c r="A377" s="110" t="s">
        <v>1779</v>
      </c>
      <c r="B377" s="2" t="s">
        <v>3305</v>
      </c>
      <c r="C377" s="3" t="s">
        <v>2531</v>
      </c>
      <c r="D377" s="3" t="s">
        <v>42</v>
      </c>
      <c r="E377" s="3" t="s">
        <v>2269</v>
      </c>
      <c r="F377" s="4" t="s">
        <v>2269</v>
      </c>
      <c r="G377" s="3" t="s">
        <v>1035</v>
      </c>
      <c r="H377" s="41" t="s">
        <v>3922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v>0</v>
      </c>
      <c r="R377" s="85">
        <v>0</v>
      </c>
      <c r="S377" s="84">
        <v>0</v>
      </c>
      <c r="T377" s="84">
        <v>0</v>
      </c>
      <c r="U377" s="84">
        <v>0</v>
      </c>
      <c r="V377" s="84">
        <v>0</v>
      </c>
      <c r="W377" s="84">
        <v>2.1174416066360724</v>
      </c>
      <c r="X377" s="103">
        <v>2.1174416066360724</v>
      </c>
      <c r="Y377" s="103">
        <v>2.1174416066360724</v>
      </c>
      <c r="Z377" s="103">
        <v>0</v>
      </c>
      <c r="AA377" s="103">
        <v>0</v>
      </c>
      <c r="AB377" s="103">
        <v>0</v>
      </c>
      <c r="AC377" s="103">
        <v>0</v>
      </c>
      <c r="AD377" s="103">
        <v>0</v>
      </c>
      <c r="AE377" s="103">
        <v>0</v>
      </c>
      <c r="AF377" s="103">
        <v>0</v>
      </c>
      <c r="AG377" s="103">
        <v>0</v>
      </c>
      <c r="AH377" s="103">
        <v>2.1174416066360724</v>
      </c>
      <c r="AI377" s="103">
        <v>2.1174416066360724</v>
      </c>
      <c r="AJ377" s="124">
        <v>76</v>
      </c>
      <c r="AK377" s="113" t="s">
        <v>7128</v>
      </c>
      <c r="AL377" s="113" t="s">
        <v>7128</v>
      </c>
      <c r="AM377" s="113" t="s">
        <v>7128</v>
      </c>
      <c r="AN377" s="113" t="s">
        <v>7128</v>
      </c>
      <c r="AO377" s="113" t="s">
        <v>7128</v>
      </c>
      <c r="AP377" s="113" t="s">
        <v>7128</v>
      </c>
      <c r="AQ377" s="113" t="s">
        <v>7128</v>
      </c>
      <c r="AR377" s="113" t="s">
        <v>7128</v>
      </c>
      <c r="AS377" s="113">
        <v>305</v>
      </c>
      <c r="AT377" s="113">
        <v>290</v>
      </c>
      <c r="AU377" s="149" t="s">
        <v>7128</v>
      </c>
      <c r="AV377" s="84">
        <v>84.000840393280313</v>
      </c>
      <c r="AW377" s="84">
        <v>-81.883398786644236</v>
      </c>
      <c r="AX377" s="125">
        <v>350</v>
      </c>
      <c r="AY377" s="84">
        <v>0</v>
      </c>
      <c r="AZ377" s="84">
        <v>1.4102366887435949</v>
      </c>
      <c r="BA377" s="84">
        <v>-1.4102366887435949</v>
      </c>
      <c r="BB377" s="104">
        <v>0.80164645901360498</v>
      </c>
      <c r="BC377" s="84"/>
      <c r="BD377" s="84">
        <v>0</v>
      </c>
      <c r="BE377" s="84">
        <v>0</v>
      </c>
      <c r="BF377" s="84" t="s">
        <v>7474</v>
      </c>
      <c r="BG377" s="84"/>
    </row>
    <row r="378" spans="1:59" x14ac:dyDescent="0.25">
      <c r="A378" s="79" t="s">
        <v>1783</v>
      </c>
      <c r="B378" s="2" t="s">
        <v>3306</v>
      </c>
      <c r="C378" s="3" t="s">
        <v>2732</v>
      </c>
      <c r="D378" s="3" t="s">
        <v>2</v>
      </c>
      <c r="E378" s="3" t="s">
        <v>2269</v>
      </c>
      <c r="F378" s="4" t="s">
        <v>2269</v>
      </c>
      <c r="G378" s="3" t="s">
        <v>1035</v>
      </c>
      <c r="H378" s="41" t="s">
        <v>4860</v>
      </c>
      <c r="I378" s="113">
        <v>0</v>
      </c>
      <c r="J378" s="113">
        <v>0</v>
      </c>
      <c r="K378" s="113">
        <v>0</v>
      </c>
      <c r="L378" s="113">
        <v>0</v>
      </c>
      <c r="M378" s="113">
        <v>0</v>
      </c>
      <c r="N378" s="113">
        <v>0</v>
      </c>
      <c r="O378" s="113">
        <v>0</v>
      </c>
      <c r="P378" s="113">
        <v>0</v>
      </c>
      <c r="Q378" s="113">
        <v>0</v>
      </c>
      <c r="R378" s="46">
        <v>0</v>
      </c>
      <c r="S378" s="47">
        <v>0</v>
      </c>
      <c r="T378" s="47">
        <v>0</v>
      </c>
      <c r="U378" s="47">
        <v>0</v>
      </c>
      <c r="V378" s="47">
        <v>0</v>
      </c>
      <c r="W378" s="84">
        <v>2.1174416066360724</v>
      </c>
      <c r="X378" s="14">
        <v>2.1174416066360724</v>
      </c>
      <c r="Y378" s="14">
        <v>2.1174416066360724</v>
      </c>
      <c r="Z378" s="14">
        <v>0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2.1174416066360724</v>
      </c>
      <c r="AI378" s="14">
        <v>2.1174416066360724</v>
      </c>
      <c r="AJ378" s="113">
        <v>76</v>
      </c>
      <c r="AK378" s="113" t="s">
        <v>7128</v>
      </c>
      <c r="AL378" s="113" t="s">
        <v>7128</v>
      </c>
      <c r="AM378" s="113" t="s">
        <v>7128</v>
      </c>
      <c r="AN378" s="113" t="s">
        <v>7128</v>
      </c>
      <c r="AO378" s="113" t="s">
        <v>7128</v>
      </c>
      <c r="AP378" s="113" t="s">
        <v>7128</v>
      </c>
      <c r="AQ378" s="113" t="s">
        <v>7128</v>
      </c>
      <c r="AR378" s="113" t="s">
        <v>7128</v>
      </c>
      <c r="AS378" s="113">
        <v>305</v>
      </c>
      <c r="AT378" s="113">
        <v>290</v>
      </c>
      <c r="AU378" s="149" t="s">
        <v>7128</v>
      </c>
      <c r="AV378" s="48">
        <v>84.000840393280313</v>
      </c>
      <c r="AW378" s="14">
        <v>-81.883398786644236</v>
      </c>
      <c r="AX378" s="17">
        <v>350</v>
      </c>
      <c r="AY378" s="47">
        <v>0</v>
      </c>
      <c r="AZ378" s="47">
        <v>1.4102366887435949</v>
      </c>
      <c r="BA378" s="47">
        <v>-1.4102366887435949</v>
      </c>
      <c r="BB378" s="62">
        <v>0.80164645901360498</v>
      </c>
      <c r="BC378" s="47"/>
      <c r="BD378" s="47">
        <v>0</v>
      </c>
      <c r="BE378" s="47">
        <v>0</v>
      </c>
      <c r="BF378" s="26" t="s">
        <v>7474</v>
      </c>
      <c r="BG378" s="84"/>
    </row>
    <row r="379" spans="1:59" x14ac:dyDescent="0.25">
      <c r="A379" s="79" t="s">
        <v>6193</v>
      </c>
      <c r="B379" s="2" t="s">
        <v>6194</v>
      </c>
      <c r="C379" s="3" t="s">
        <v>3489</v>
      </c>
      <c r="D379" s="3" t="s">
        <v>5905</v>
      </c>
      <c r="E379" s="3" t="s">
        <v>1044</v>
      </c>
      <c r="F379" s="4" t="s">
        <v>3755</v>
      </c>
      <c r="G379" s="3" t="s">
        <v>1035</v>
      </c>
      <c r="H379" s="41" t="s">
        <v>5906</v>
      </c>
      <c r="I379" s="113">
        <v>0</v>
      </c>
      <c r="J379" s="113">
        <v>0</v>
      </c>
      <c r="K379" s="113">
        <v>0</v>
      </c>
      <c r="L379" s="113">
        <v>0</v>
      </c>
      <c r="M379" s="113">
        <v>0</v>
      </c>
      <c r="N379" s="113">
        <v>0</v>
      </c>
      <c r="O379" s="113">
        <v>0</v>
      </c>
      <c r="P379" s="113">
        <v>0</v>
      </c>
      <c r="Q379" s="113">
        <v>0</v>
      </c>
      <c r="R379" s="50">
        <v>0</v>
      </c>
      <c r="S379" s="51">
        <v>0</v>
      </c>
      <c r="T379" s="51">
        <v>0</v>
      </c>
      <c r="U379" s="51">
        <v>0</v>
      </c>
      <c r="V379" s="51">
        <v>0</v>
      </c>
      <c r="W379" s="84">
        <v>2.1174416066360724</v>
      </c>
      <c r="X379" s="14">
        <v>2.1174416066360724</v>
      </c>
      <c r="Y379" s="14">
        <v>2.1174416066360724</v>
      </c>
      <c r="Z379" s="14">
        <v>0</v>
      </c>
      <c r="AA379" s="14">
        <v>0</v>
      </c>
      <c r="AB379" s="14">
        <v>0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2.1174416066360724</v>
      </c>
      <c r="AI379" s="14">
        <v>2.1174416066360724</v>
      </c>
      <c r="AJ379" s="113">
        <v>76</v>
      </c>
      <c r="AK379" s="113" t="s">
        <v>7128</v>
      </c>
      <c r="AL379" s="113" t="s">
        <v>7128</v>
      </c>
      <c r="AM379" s="113" t="s">
        <v>7128</v>
      </c>
      <c r="AN379" s="113" t="s">
        <v>7128</v>
      </c>
      <c r="AO379" s="113" t="s">
        <v>7128</v>
      </c>
      <c r="AP379" s="113" t="s">
        <v>7128</v>
      </c>
      <c r="AQ379" s="113" t="s">
        <v>7128</v>
      </c>
      <c r="AR379" s="113" t="s">
        <v>7128</v>
      </c>
      <c r="AS379" s="113">
        <v>305</v>
      </c>
      <c r="AT379" s="113">
        <v>290</v>
      </c>
      <c r="AU379" s="149" t="s">
        <v>7128</v>
      </c>
      <c r="AV379" s="52">
        <v>84.000840393280313</v>
      </c>
      <c r="AW379" s="14">
        <v>-81.883398786644236</v>
      </c>
      <c r="AX379" s="17">
        <v>350</v>
      </c>
      <c r="AY379" s="51">
        <v>0</v>
      </c>
      <c r="AZ379" s="51">
        <v>1.4102366887435949</v>
      </c>
      <c r="BA379" s="51">
        <v>-1.4102366887435949</v>
      </c>
      <c r="BB379" s="64">
        <v>0.80164645901360498</v>
      </c>
      <c r="BC379" s="51"/>
      <c r="BD379" s="51">
        <v>0</v>
      </c>
      <c r="BE379" s="51">
        <v>0</v>
      </c>
      <c r="BF379" s="26" t="s">
        <v>7474</v>
      </c>
      <c r="BG379" s="84"/>
    </row>
    <row r="380" spans="1:59" x14ac:dyDescent="0.25">
      <c r="A380" s="110" t="s">
        <v>1800</v>
      </c>
      <c r="B380" s="2" t="s">
        <v>3309</v>
      </c>
      <c r="C380" s="3" t="s">
        <v>2546</v>
      </c>
      <c r="D380" s="3" t="s">
        <v>376</v>
      </c>
      <c r="E380" s="3" t="s">
        <v>2269</v>
      </c>
      <c r="F380" s="4" t="s">
        <v>2269</v>
      </c>
      <c r="G380" s="3" t="s">
        <v>1035</v>
      </c>
      <c r="H380" s="41" t="s">
        <v>4051</v>
      </c>
      <c r="I380" s="126">
        <v>0</v>
      </c>
      <c r="J380" s="126">
        <v>0</v>
      </c>
      <c r="K380" s="126">
        <v>0</v>
      </c>
      <c r="L380" s="126">
        <v>0</v>
      </c>
      <c r="M380" s="126">
        <v>0</v>
      </c>
      <c r="N380" s="126">
        <v>0</v>
      </c>
      <c r="O380" s="126">
        <v>0</v>
      </c>
      <c r="P380" s="126">
        <v>0</v>
      </c>
      <c r="Q380" s="126">
        <v>0</v>
      </c>
      <c r="R380" s="106">
        <v>0</v>
      </c>
      <c r="S380" s="107">
        <v>0</v>
      </c>
      <c r="T380" s="107">
        <v>0</v>
      </c>
      <c r="U380" s="107">
        <v>0</v>
      </c>
      <c r="V380" s="107">
        <v>0</v>
      </c>
      <c r="W380" s="107">
        <v>2.1174416066360724</v>
      </c>
      <c r="X380" s="108">
        <v>2.1174416066360724</v>
      </c>
      <c r="Y380" s="108">
        <v>2.1174416066360724</v>
      </c>
      <c r="Z380" s="108">
        <v>0</v>
      </c>
      <c r="AA380" s="108">
        <v>0</v>
      </c>
      <c r="AB380" s="108">
        <v>0</v>
      </c>
      <c r="AC380" s="108">
        <v>0</v>
      </c>
      <c r="AD380" s="108">
        <v>0</v>
      </c>
      <c r="AE380" s="108">
        <v>0</v>
      </c>
      <c r="AF380" s="108">
        <v>0</v>
      </c>
      <c r="AG380" s="108">
        <v>0</v>
      </c>
      <c r="AH380" s="108">
        <v>2.1174416066360724</v>
      </c>
      <c r="AI380" s="108">
        <v>2.1174416066360724</v>
      </c>
      <c r="AJ380" s="126">
        <v>76</v>
      </c>
      <c r="AK380" s="113" t="s">
        <v>7128</v>
      </c>
      <c r="AL380" s="113" t="s">
        <v>7128</v>
      </c>
      <c r="AM380" s="113" t="s">
        <v>7128</v>
      </c>
      <c r="AN380" s="113" t="s">
        <v>7128</v>
      </c>
      <c r="AO380" s="113" t="s">
        <v>7128</v>
      </c>
      <c r="AP380" s="113" t="s">
        <v>7128</v>
      </c>
      <c r="AQ380" s="113" t="s">
        <v>7128</v>
      </c>
      <c r="AR380" s="113" t="s">
        <v>7128</v>
      </c>
      <c r="AS380" s="113">
        <v>305</v>
      </c>
      <c r="AT380" s="113">
        <v>290</v>
      </c>
      <c r="AU380" s="149" t="s">
        <v>7128</v>
      </c>
      <c r="AV380" s="107">
        <v>84.000840393280313</v>
      </c>
      <c r="AW380" s="107">
        <v>-81.883398786644236</v>
      </c>
      <c r="AX380" s="127">
        <v>350</v>
      </c>
      <c r="AY380" s="107">
        <v>0</v>
      </c>
      <c r="AZ380" s="107">
        <v>1.4102366887435949</v>
      </c>
      <c r="BA380" s="107">
        <v>-1.4102366887435949</v>
      </c>
      <c r="BB380" s="109">
        <v>0.80164645901360498</v>
      </c>
      <c r="BC380" s="107"/>
      <c r="BD380" s="107">
        <v>0</v>
      </c>
      <c r="BE380" s="107">
        <v>0</v>
      </c>
      <c r="BF380" s="107" t="s">
        <v>7474</v>
      </c>
      <c r="BG380" s="107"/>
    </row>
    <row r="381" spans="1:59" ht="15" customHeight="1" x14ac:dyDescent="0.25">
      <c r="A381" s="79" t="s">
        <v>1824</v>
      </c>
      <c r="B381" s="2" t="s">
        <v>3465</v>
      </c>
      <c r="C381" s="3" t="s">
        <v>3211</v>
      </c>
      <c r="D381" s="3" t="s">
        <v>21</v>
      </c>
      <c r="E381" s="3" t="s">
        <v>2269</v>
      </c>
      <c r="F381" s="4" t="s">
        <v>2269</v>
      </c>
      <c r="G381" s="3" t="s">
        <v>1035</v>
      </c>
      <c r="H381" s="41" t="s">
        <v>4775</v>
      </c>
      <c r="I381" s="113">
        <v>0</v>
      </c>
      <c r="J381" s="113">
        <v>0</v>
      </c>
      <c r="K381" s="113">
        <v>0</v>
      </c>
      <c r="L381" s="113">
        <v>0</v>
      </c>
      <c r="M381" s="113">
        <v>0</v>
      </c>
      <c r="N381" s="113">
        <v>0</v>
      </c>
      <c r="O381" s="113">
        <v>0</v>
      </c>
      <c r="P381" s="113">
        <v>0</v>
      </c>
      <c r="Q381" s="113">
        <v>0</v>
      </c>
      <c r="R381" s="6">
        <v>0</v>
      </c>
      <c r="S381" s="14">
        <v>0</v>
      </c>
      <c r="T381" s="14">
        <v>0</v>
      </c>
      <c r="U381" s="14">
        <v>0</v>
      </c>
      <c r="V381" s="14">
        <v>0</v>
      </c>
      <c r="W381" s="84">
        <v>2.1174416066360724</v>
      </c>
      <c r="X381" s="14">
        <v>2.1174416066360724</v>
      </c>
      <c r="Y381" s="14">
        <v>2.1174416066360724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2.1174416066360724</v>
      </c>
      <c r="AI381" s="14">
        <v>2.1174416066360724</v>
      </c>
      <c r="AJ381" s="113">
        <v>76</v>
      </c>
      <c r="AK381" s="113" t="s">
        <v>7128</v>
      </c>
      <c r="AL381" s="113" t="s">
        <v>7128</v>
      </c>
      <c r="AM381" s="113" t="s">
        <v>7128</v>
      </c>
      <c r="AN381" s="113" t="s">
        <v>7128</v>
      </c>
      <c r="AO381" s="113" t="s">
        <v>7128</v>
      </c>
      <c r="AP381" s="113" t="s">
        <v>7128</v>
      </c>
      <c r="AQ381" s="113" t="s">
        <v>7128</v>
      </c>
      <c r="AR381" s="113" t="s">
        <v>7128</v>
      </c>
      <c r="AS381" s="113">
        <v>305</v>
      </c>
      <c r="AT381" s="113">
        <v>290</v>
      </c>
      <c r="AU381" s="149" t="s">
        <v>7128</v>
      </c>
      <c r="AV381" s="14">
        <v>84.000840393280313</v>
      </c>
      <c r="AW381" s="14">
        <v>-81.883398786644236</v>
      </c>
      <c r="AX381" s="17">
        <v>350</v>
      </c>
      <c r="AY381" s="15">
        <v>0</v>
      </c>
      <c r="AZ381" s="15">
        <v>1.4102366887435949</v>
      </c>
      <c r="BA381" s="15">
        <v>-1.4102366887435949</v>
      </c>
      <c r="BB381" s="63">
        <v>0.80164645901360498</v>
      </c>
      <c r="BC381" s="26"/>
      <c r="BD381" s="15">
        <v>0</v>
      </c>
      <c r="BE381" s="26">
        <v>0</v>
      </c>
      <c r="BF381" s="26" t="s">
        <v>7474</v>
      </c>
      <c r="BG381" s="84"/>
    </row>
    <row r="382" spans="1:59" x14ac:dyDescent="0.25">
      <c r="A382" s="79" t="s">
        <v>1834</v>
      </c>
      <c r="B382" s="2" t="s">
        <v>2986</v>
      </c>
      <c r="C382" s="3" t="s">
        <v>2987</v>
      </c>
      <c r="D382" s="3" t="s">
        <v>130</v>
      </c>
      <c r="E382" s="3" t="s">
        <v>1115</v>
      </c>
      <c r="F382" s="4" t="s">
        <v>2510</v>
      </c>
      <c r="G382" s="3" t="s">
        <v>1035</v>
      </c>
      <c r="H382" s="41" t="s">
        <v>3980</v>
      </c>
      <c r="I382" s="113">
        <v>0</v>
      </c>
      <c r="J382" s="113">
        <v>0</v>
      </c>
      <c r="K382" s="113">
        <v>0</v>
      </c>
      <c r="L382" s="113">
        <v>0</v>
      </c>
      <c r="M382" s="113">
        <v>0</v>
      </c>
      <c r="N382" s="113">
        <v>0</v>
      </c>
      <c r="O382" s="113">
        <v>0</v>
      </c>
      <c r="P382" s="113">
        <v>0</v>
      </c>
      <c r="Q382" s="113">
        <v>0</v>
      </c>
      <c r="R382" s="50">
        <v>0</v>
      </c>
      <c r="S382" s="51">
        <v>0</v>
      </c>
      <c r="T382" s="51">
        <v>0</v>
      </c>
      <c r="U382" s="51">
        <v>0</v>
      </c>
      <c r="V382" s="51">
        <v>0</v>
      </c>
      <c r="W382" s="84">
        <v>2.1174416066360724</v>
      </c>
      <c r="X382" s="52">
        <v>2.1174416066360724</v>
      </c>
      <c r="Y382" s="52">
        <v>2.1174416066360724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0</v>
      </c>
      <c r="AF382" s="52">
        <v>0</v>
      </c>
      <c r="AG382" s="52">
        <v>0</v>
      </c>
      <c r="AH382" s="52">
        <v>2.1174416066360724</v>
      </c>
      <c r="AI382" s="52">
        <v>2.1174416066360724</v>
      </c>
      <c r="AJ382" s="144">
        <v>76</v>
      </c>
      <c r="AK382" s="113" t="s">
        <v>7128</v>
      </c>
      <c r="AL382" s="113" t="s">
        <v>7128</v>
      </c>
      <c r="AM382" s="113" t="s">
        <v>7128</v>
      </c>
      <c r="AN382" s="113" t="s">
        <v>7128</v>
      </c>
      <c r="AO382" s="113" t="s">
        <v>7128</v>
      </c>
      <c r="AP382" s="113" t="s">
        <v>7128</v>
      </c>
      <c r="AQ382" s="113" t="s">
        <v>7128</v>
      </c>
      <c r="AR382" s="113" t="s">
        <v>7128</v>
      </c>
      <c r="AS382" s="113">
        <v>305</v>
      </c>
      <c r="AT382" s="113">
        <v>290</v>
      </c>
      <c r="AU382" s="149" t="s">
        <v>7128</v>
      </c>
      <c r="AV382" s="52">
        <v>84.000840393280313</v>
      </c>
      <c r="AW382" s="14">
        <v>-81.883398786644236</v>
      </c>
      <c r="AX382" s="17">
        <v>350</v>
      </c>
      <c r="AY382" s="51">
        <v>0</v>
      </c>
      <c r="AZ382" s="51">
        <v>1.4102366887435949</v>
      </c>
      <c r="BA382" s="51">
        <v>-1.4102366887435949</v>
      </c>
      <c r="BB382" s="64">
        <v>0.80164645901360498</v>
      </c>
      <c r="BC382" s="51"/>
      <c r="BD382" s="51">
        <v>0</v>
      </c>
      <c r="BE382" s="51">
        <v>0</v>
      </c>
      <c r="BF382" s="26" t="s">
        <v>7474</v>
      </c>
      <c r="BG382" s="84"/>
    </row>
    <row r="383" spans="1:59" ht="15" customHeight="1" x14ac:dyDescent="0.25">
      <c r="A383" s="79" t="s">
        <v>1861</v>
      </c>
      <c r="B383" s="2" t="s">
        <v>3047</v>
      </c>
      <c r="C383" s="3" t="s">
        <v>2768</v>
      </c>
      <c r="D383" s="3" t="s">
        <v>473</v>
      </c>
      <c r="E383" s="3" t="s">
        <v>2269</v>
      </c>
      <c r="F383" s="4" t="s">
        <v>2269</v>
      </c>
      <c r="G383" s="3" t="s">
        <v>1035</v>
      </c>
      <c r="H383" s="41" t="s">
        <v>4321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3">
        <v>0</v>
      </c>
      <c r="P383" s="113">
        <v>0</v>
      </c>
      <c r="Q383" s="113">
        <v>0</v>
      </c>
      <c r="R383" s="46">
        <v>0</v>
      </c>
      <c r="S383" s="47">
        <v>0</v>
      </c>
      <c r="T383" s="47">
        <v>0</v>
      </c>
      <c r="U383" s="47">
        <v>0</v>
      </c>
      <c r="V383" s="47">
        <v>0</v>
      </c>
      <c r="W383" s="84">
        <v>2.1174416066360724</v>
      </c>
      <c r="X383" s="48">
        <v>2.1174416066360724</v>
      </c>
      <c r="Y383" s="48">
        <v>2.1174416066360724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2.1174416066360724</v>
      </c>
      <c r="AI383" s="48">
        <v>2.1174416066360724</v>
      </c>
      <c r="AJ383" s="146">
        <v>76</v>
      </c>
      <c r="AK383" s="113" t="s">
        <v>7128</v>
      </c>
      <c r="AL383" s="113" t="s">
        <v>7128</v>
      </c>
      <c r="AM383" s="113" t="s">
        <v>7128</v>
      </c>
      <c r="AN383" s="113" t="s">
        <v>7128</v>
      </c>
      <c r="AO383" s="113" t="s">
        <v>7128</v>
      </c>
      <c r="AP383" s="113" t="s">
        <v>7128</v>
      </c>
      <c r="AQ383" s="113" t="s">
        <v>7128</v>
      </c>
      <c r="AR383" s="113" t="s">
        <v>7128</v>
      </c>
      <c r="AS383" s="113">
        <v>305</v>
      </c>
      <c r="AT383" s="113">
        <v>290</v>
      </c>
      <c r="AU383" s="149" t="s">
        <v>7128</v>
      </c>
      <c r="AV383" s="48">
        <v>84.000840393280313</v>
      </c>
      <c r="AW383" s="14">
        <v>-81.883398786644236</v>
      </c>
      <c r="AX383" s="17">
        <v>350</v>
      </c>
      <c r="AY383" s="47">
        <v>0</v>
      </c>
      <c r="AZ383" s="47">
        <v>1.4102366887435949</v>
      </c>
      <c r="BA383" s="47">
        <v>-1.4102366887435949</v>
      </c>
      <c r="BB383" s="62">
        <v>0.80164645901360498</v>
      </c>
      <c r="BC383" s="47"/>
      <c r="BD383" s="47">
        <v>0</v>
      </c>
      <c r="BE383" s="47">
        <v>0</v>
      </c>
      <c r="BF383" s="26" t="s">
        <v>7474</v>
      </c>
      <c r="BG383" s="84"/>
    </row>
    <row r="384" spans="1:59" ht="15" customHeight="1" x14ac:dyDescent="0.25">
      <c r="A384" s="79" t="s">
        <v>2233</v>
      </c>
      <c r="B384" s="2" t="s">
        <v>2942</v>
      </c>
      <c r="C384" s="3" t="s">
        <v>2943</v>
      </c>
      <c r="D384" s="3" t="s">
        <v>91</v>
      </c>
      <c r="E384" s="3" t="s">
        <v>1006</v>
      </c>
      <c r="F384" s="4" t="s">
        <v>3755</v>
      </c>
      <c r="G384" s="3" t="s">
        <v>1035</v>
      </c>
      <c r="H384" s="41" t="s">
        <v>4843</v>
      </c>
      <c r="I384" s="113">
        <v>0</v>
      </c>
      <c r="J384" s="113">
        <v>0</v>
      </c>
      <c r="K384" s="113">
        <v>0</v>
      </c>
      <c r="L384" s="113">
        <v>0</v>
      </c>
      <c r="M384" s="113">
        <v>0</v>
      </c>
      <c r="N384" s="113">
        <v>0</v>
      </c>
      <c r="O384" s="113">
        <v>0</v>
      </c>
      <c r="P384" s="113">
        <v>0</v>
      </c>
      <c r="Q384" s="113">
        <v>0</v>
      </c>
      <c r="R384" s="6">
        <v>0</v>
      </c>
      <c r="S384" s="14">
        <v>0</v>
      </c>
      <c r="T384" s="14">
        <v>0</v>
      </c>
      <c r="U384" s="14">
        <v>0</v>
      </c>
      <c r="V384" s="14">
        <v>0</v>
      </c>
      <c r="W384" s="84">
        <v>2.1174416066360724</v>
      </c>
      <c r="X384" s="14">
        <v>2.1174416066360724</v>
      </c>
      <c r="Y384" s="14">
        <v>2.1174416066360724</v>
      </c>
      <c r="Z384" s="14">
        <v>0</v>
      </c>
      <c r="AA384" s="14">
        <v>0</v>
      </c>
      <c r="AB384" s="14">
        <v>0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2.1174416066360724</v>
      </c>
      <c r="AI384" s="14">
        <v>2.1174416066360724</v>
      </c>
      <c r="AJ384" s="113">
        <v>76</v>
      </c>
      <c r="AK384" s="113" t="s">
        <v>7128</v>
      </c>
      <c r="AL384" s="113" t="s">
        <v>7128</v>
      </c>
      <c r="AM384" s="113" t="s">
        <v>7128</v>
      </c>
      <c r="AN384" s="113" t="s">
        <v>7128</v>
      </c>
      <c r="AO384" s="113" t="s">
        <v>7128</v>
      </c>
      <c r="AP384" s="113" t="s">
        <v>7128</v>
      </c>
      <c r="AQ384" s="113" t="s">
        <v>7128</v>
      </c>
      <c r="AR384" s="113" t="s">
        <v>7128</v>
      </c>
      <c r="AS384" s="113">
        <v>305</v>
      </c>
      <c r="AT384" s="113">
        <v>290</v>
      </c>
      <c r="AU384" s="149" t="s">
        <v>7128</v>
      </c>
      <c r="AV384" s="14">
        <v>84.000840393280313</v>
      </c>
      <c r="AW384" s="14">
        <v>-81.883398786644236</v>
      </c>
      <c r="AX384" s="17">
        <v>350</v>
      </c>
      <c r="AY384" s="15">
        <v>0</v>
      </c>
      <c r="AZ384" s="15">
        <v>1.4102366887435949</v>
      </c>
      <c r="BA384" s="15">
        <v>-1.4102366887435949</v>
      </c>
      <c r="BB384" s="63">
        <v>0.80164645901360498</v>
      </c>
      <c r="BC384" s="26"/>
      <c r="BD384" s="15">
        <v>0</v>
      </c>
      <c r="BE384" s="26">
        <v>0</v>
      </c>
      <c r="BF384" s="26" t="s">
        <v>7474</v>
      </c>
      <c r="BG384" s="84"/>
    </row>
    <row r="385" spans="1:59" ht="15" customHeight="1" x14ac:dyDescent="0.25">
      <c r="A385" s="110" t="s">
        <v>2415</v>
      </c>
      <c r="B385" s="2" t="s">
        <v>3471</v>
      </c>
      <c r="C385" s="3" t="s">
        <v>2765</v>
      </c>
      <c r="D385" s="3" t="s">
        <v>2416</v>
      </c>
      <c r="E385" s="3" t="s">
        <v>2269</v>
      </c>
      <c r="F385" s="4" t="s">
        <v>2269</v>
      </c>
      <c r="G385" s="3" t="s">
        <v>1035</v>
      </c>
      <c r="H385" s="41" t="s">
        <v>4251</v>
      </c>
      <c r="I385" s="113">
        <v>0</v>
      </c>
      <c r="J385" s="113">
        <v>0</v>
      </c>
      <c r="K385" s="113">
        <v>0</v>
      </c>
      <c r="L385" s="113">
        <v>0</v>
      </c>
      <c r="M385" s="113">
        <v>0</v>
      </c>
      <c r="N385" s="113">
        <v>0</v>
      </c>
      <c r="O385" s="113">
        <v>0</v>
      </c>
      <c r="P385" s="113">
        <v>0</v>
      </c>
      <c r="Q385" s="113">
        <v>0</v>
      </c>
      <c r="R385" s="106">
        <v>0</v>
      </c>
      <c r="S385" s="107">
        <v>0</v>
      </c>
      <c r="T385" s="107">
        <v>0</v>
      </c>
      <c r="U385" s="107">
        <v>0</v>
      </c>
      <c r="V385" s="107">
        <v>0</v>
      </c>
      <c r="W385" s="84">
        <v>2.1174416066360724</v>
      </c>
      <c r="X385" s="108">
        <v>2.1174416066360724</v>
      </c>
      <c r="Y385" s="108">
        <v>2.1174416066360724</v>
      </c>
      <c r="Z385" s="108">
        <v>0</v>
      </c>
      <c r="AA385" s="108">
        <v>0</v>
      </c>
      <c r="AB385" s="108">
        <v>0</v>
      </c>
      <c r="AC385" s="108">
        <v>0</v>
      </c>
      <c r="AD385" s="108">
        <v>0</v>
      </c>
      <c r="AE385" s="108">
        <v>0</v>
      </c>
      <c r="AF385" s="108">
        <v>0</v>
      </c>
      <c r="AG385" s="108">
        <v>0</v>
      </c>
      <c r="AH385" s="108">
        <v>2.1174416066360724</v>
      </c>
      <c r="AI385" s="108">
        <v>2.1174416066360724</v>
      </c>
      <c r="AJ385" s="126">
        <v>76</v>
      </c>
      <c r="AK385" s="113" t="s">
        <v>7128</v>
      </c>
      <c r="AL385" s="113" t="s">
        <v>7128</v>
      </c>
      <c r="AM385" s="113" t="s">
        <v>7128</v>
      </c>
      <c r="AN385" s="113" t="s">
        <v>7128</v>
      </c>
      <c r="AO385" s="113" t="s">
        <v>7128</v>
      </c>
      <c r="AP385" s="113" t="s">
        <v>7128</v>
      </c>
      <c r="AQ385" s="113" t="s">
        <v>7128</v>
      </c>
      <c r="AR385" s="113" t="s">
        <v>7128</v>
      </c>
      <c r="AS385" s="113">
        <v>305</v>
      </c>
      <c r="AT385" s="113">
        <v>290</v>
      </c>
      <c r="AU385" s="149" t="s">
        <v>7128</v>
      </c>
      <c r="AV385" s="107">
        <v>84.000840393280313</v>
      </c>
      <c r="AW385" s="14">
        <v>-81.883398786644236</v>
      </c>
      <c r="AX385" s="17">
        <v>350</v>
      </c>
      <c r="AY385" s="107">
        <v>0</v>
      </c>
      <c r="AZ385" s="107">
        <v>1.4102366887435949</v>
      </c>
      <c r="BA385" s="107">
        <v>-1.4102366887435949</v>
      </c>
      <c r="BB385" s="109">
        <v>0.80164645901360498</v>
      </c>
      <c r="BC385" s="107"/>
      <c r="BD385" s="107">
        <v>0</v>
      </c>
      <c r="BE385" s="107">
        <v>0</v>
      </c>
      <c r="BF385" s="107" t="s">
        <v>7474</v>
      </c>
      <c r="BG385" s="84"/>
    </row>
    <row r="386" spans="1:59" ht="15" customHeight="1" x14ac:dyDescent="0.25">
      <c r="A386" s="79" t="s">
        <v>1883</v>
      </c>
      <c r="B386" s="2" t="s">
        <v>3325</v>
      </c>
      <c r="C386" s="3" t="s">
        <v>3326</v>
      </c>
      <c r="D386" s="3" t="s">
        <v>3</v>
      </c>
      <c r="E386" s="3" t="s">
        <v>2269</v>
      </c>
      <c r="F386" s="4" t="s">
        <v>2269</v>
      </c>
      <c r="G386" s="3" t="s">
        <v>1035</v>
      </c>
      <c r="H386" s="41" t="s">
        <v>4746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3">
        <v>0</v>
      </c>
      <c r="P386" s="113">
        <v>0</v>
      </c>
      <c r="Q386" s="113">
        <v>0</v>
      </c>
      <c r="R386" s="6">
        <v>0</v>
      </c>
      <c r="S386" s="14">
        <v>0</v>
      </c>
      <c r="T386" s="14">
        <v>0</v>
      </c>
      <c r="U386" s="14">
        <v>0</v>
      </c>
      <c r="V386" s="14">
        <v>0</v>
      </c>
      <c r="W386" s="84">
        <v>2.1174416066360724</v>
      </c>
      <c r="X386" s="14">
        <v>2.1174416066360724</v>
      </c>
      <c r="Y386" s="14">
        <v>2.1174416066360724</v>
      </c>
      <c r="Z386" s="14">
        <v>0</v>
      </c>
      <c r="AA386" s="14">
        <v>0</v>
      </c>
      <c r="AB386" s="14">
        <v>0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  <c r="AH386" s="14">
        <v>2.1174416066360724</v>
      </c>
      <c r="AI386" s="14">
        <v>2.1174416066360724</v>
      </c>
      <c r="AJ386" s="113">
        <v>76</v>
      </c>
      <c r="AK386" s="113" t="s">
        <v>7128</v>
      </c>
      <c r="AL386" s="113" t="s">
        <v>7128</v>
      </c>
      <c r="AM386" s="113" t="s">
        <v>7128</v>
      </c>
      <c r="AN386" s="113" t="s">
        <v>7128</v>
      </c>
      <c r="AO386" s="113" t="s">
        <v>7128</v>
      </c>
      <c r="AP386" s="113" t="s">
        <v>7128</v>
      </c>
      <c r="AQ386" s="113" t="s">
        <v>7128</v>
      </c>
      <c r="AR386" s="113" t="s">
        <v>7128</v>
      </c>
      <c r="AS386" s="113">
        <v>305</v>
      </c>
      <c r="AT386" s="113">
        <v>290</v>
      </c>
      <c r="AU386" s="149" t="s">
        <v>7128</v>
      </c>
      <c r="AV386" s="14">
        <v>84.000840393280313</v>
      </c>
      <c r="AW386" s="14">
        <v>-81.883398786644236</v>
      </c>
      <c r="AX386" s="17">
        <v>350</v>
      </c>
      <c r="AY386" s="15">
        <v>0</v>
      </c>
      <c r="AZ386" s="15">
        <v>1.4102366887435949</v>
      </c>
      <c r="BA386" s="15">
        <v>-1.4102366887435949</v>
      </c>
      <c r="BB386" s="63">
        <v>0.80164645901360498</v>
      </c>
      <c r="BC386" s="26"/>
      <c r="BD386" s="15">
        <v>0</v>
      </c>
      <c r="BE386" s="26">
        <v>0</v>
      </c>
      <c r="BF386" s="26" t="s">
        <v>7474</v>
      </c>
      <c r="BG386" s="84"/>
    </row>
    <row r="387" spans="1:59" x14ac:dyDescent="0.25">
      <c r="A387" s="110" t="s">
        <v>2424</v>
      </c>
      <c r="B387" s="2" t="s">
        <v>2925</v>
      </c>
      <c r="C387" s="3" t="s">
        <v>3400</v>
      </c>
      <c r="D387" s="3" t="s">
        <v>2425</v>
      </c>
      <c r="E387" s="3" t="s">
        <v>2269</v>
      </c>
      <c r="F387" s="4" t="s">
        <v>2269</v>
      </c>
      <c r="G387" s="3" t="s">
        <v>1035</v>
      </c>
      <c r="H387" s="41" t="s">
        <v>4099</v>
      </c>
      <c r="I387" s="113">
        <v>0</v>
      </c>
      <c r="J387" s="113">
        <v>0</v>
      </c>
      <c r="K387" s="113">
        <v>0</v>
      </c>
      <c r="L387" s="113">
        <v>0</v>
      </c>
      <c r="M387" s="113">
        <v>0</v>
      </c>
      <c r="N387" s="113">
        <v>0</v>
      </c>
      <c r="O387" s="113">
        <v>0</v>
      </c>
      <c r="P387" s="113">
        <v>0</v>
      </c>
      <c r="Q387" s="113">
        <v>0</v>
      </c>
      <c r="R387" s="106">
        <v>0</v>
      </c>
      <c r="S387" s="107">
        <v>0</v>
      </c>
      <c r="T387" s="107">
        <v>0</v>
      </c>
      <c r="U387" s="107">
        <v>0</v>
      </c>
      <c r="V387" s="107">
        <v>0</v>
      </c>
      <c r="W387" s="84">
        <v>2.1174416066360724</v>
      </c>
      <c r="X387" s="108">
        <v>2.1174416066360724</v>
      </c>
      <c r="Y387" s="108">
        <v>2.1174416066360724</v>
      </c>
      <c r="Z387" s="108">
        <v>0</v>
      </c>
      <c r="AA387" s="108">
        <v>0</v>
      </c>
      <c r="AB387" s="108">
        <v>0</v>
      </c>
      <c r="AC387" s="108">
        <v>0</v>
      </c>
      <c r="AD387" s="108">
        <v>0</v>
      </c>
      <c r="AE387" s="108">
        <v>0</v>
      </c>
      <c r="AF387" s="108">
        <v>0</v>
      </c>
      <c r="AG387" s="108">
        <v>0</v>
      </c>
      <c r="AH387" s="108">
        <v>2.1174416066360724</v>
      </c>
      <c r="AI387" s="108">
        <v>2.1174416066360724</v>
      </c>
      <c r="AJ387" s="126">
        <v>76</v>
      </c>
      <c r="AK387" s="113" t="s">
        <v>7128</v>
      </c>
      <c r="AL387" s="113" t="s">
        <v>7128</v>
      </c>
      <c r="AM387" s="113" t="s">
        <v>7128</v>
      </c>
      <c r="AN387" s="113" t="s">
        <v>7128</v>
      </c>
      <c r="AO387" s="113" t="s">
        <v>7128</v>
      </c>
      <c r="AP387" s="113" t="s">
        <v>7128</v>
      </c>
      <c r="AQ387" s="113" t="s">
        <v>7128</v>
      </c>
      <c r="AR387" s="113" t="s">
        <v>7128</v>
      </c>
      <c r="AS387" s="113">
        <v>305</v>
      </c>
      <c r="AT387" s="113">
        <v>290</v>
      </c>
      <c r="AU387" s="149" t="s">
        <v>7128</v>
      </c>
      <c r="AV387" s="107">
        <v>84.000840393280313</v>
      </c>
      <c r="AW387" s="14">
        <v>-81.883398786644236</v>
      </c>
      <c r="AX387" s="17">
        <v>350</v>
      </c>
      <c r="AY387" s="107">
        <v>0</v>
      </c>
      <c r="AZ387" s="107">
        <v>1.4102366887435949</v>
      </c>
      <c r="BA387" s="107">
        <v>-1.4102366887435949</v>
      </c>
      <c r="BB387" s="109">
        <v>0.80164645901360498</v>
      </c>
      <c r="BC387" s="107"/>
      <c r="BD387" s="107">
        <v>0</v>
      </c>
      <c r="BE387" s="107">
        <v>0</v>
      </c>
      <c r="BF387" s="107" t="s">
        <v>7474</v>
      </c>
      <c r="BG387" s="84"/>
    </row>
    <row r="388" spans="1:59" x14ac:dyDescent="0.25">
      <c r="A388" s="79" t="s">
        <v>1947</v>
      </c>
      <c r="B388" s="2" t="s">
        <v>2988</v>
      </c>
      <c r="C388" s="3" t="s">
        <v>2675</v>
      </c>
      <c r="D388" s="3" t="s">
        <v>478</v>
      </c>
      <c r="E388" s="3" t="s">
        <v>2269</v>
      </c>
      <c r="F388" s="4" t="s">
        <v>2269</v>
      </c>
      <c r="G388" s="3" t="s">
        <v>1035</v>
      </c>
      <c r="H388" s="41" t="s">
        <v>4162</v>
      </c>
      <c r="I388" s="113">
        <v>0</v>
      </c>
      <c r="J388" s="113">
        <v>0</v>
      </c>
      <c r="K388" s="113">
        <v>0</v>
      </c>
      <c r="L388" s="113">
        <v>0</v>
      </c>
      <c r="M388" s="113">
        <v>0</v>
      </c>
      <c r="N388" s="113">
        <v>0</v>
      </c>
      <c r="O388" s="113">
        <v>0</v>
      </c>
      <c r="P388" s="113">
        <v>0</v>
      </c>
      <c r="Q388" s="113">
        <v>0</v>
      </c>
      <c r="R388" s="6">
        <v>0</v>
      </c>
      <c r="S388" s="14">
        <v>0</v>
      </c>
      <c r="T388" s="14">
        <v>0</v>
      </c>
      <c r="U388" s="14">
        <v>0</v>
      </c>
      <c r="V388" s="14">
        <v>0</v>
      </c>
      <c r="W388" s="84">
        <v>2.1174416066360724</v>
      </c>
      <c r="X388" s="14">
        <v>2.1174416066360724</v>
      </c>
      <c r="Y388" s="14">
        <v>2.1174416066360724</v>
      </c>
      <c r="Z388" s="14">
        <v>0</v>
      </c>
      <c r="AA388" s="14">
        <v>0</v>
      </c>
      <c r="AB388" s="14">
        <v>0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2.1174416066360724</v>
      </c>
      <c r="AI388" s="14">
        <v>2.1174416066360724</v>
      </c>
      <c r="AJ388" s="113">
        <v>76</v>
      </c>
      <c r="AK388" s="113" t="s">
        <v>7128</v>
      </c>
      <c r="AL388" s="113" t="s">
        <v>7128</v>
      </c>
      <c r="AM388" s="113" t="s">
        <v>7128</v>
      </c>
      <c r="AN388" s="113" t="s">
        <v>7128</v>
      </c>
      <c r="AO388" s="113" t="s">
        <v>7128</v>
      </c>
      <c r="AP388" s="113" t="s">
        <v>7128</v>
      </c>
      <c r="AQ388" s="113" t="s">
        <v>7128</v>
      </c>
      <c r="AR388" s="113" t="s">
        <v>7128</v>
      </c>
      <c r="AS388" s="113">
        <v>305</v>
      </c>
      <c r="AT388" s="113">
        <v>290</v>
      </c>
      <c r="AU388" s="149" t="s">
        <v>7128</v>
      </c>
      <c r="AV388" s="14">
        <v>84.000840393280313</v>
      </c>
      <c r="AW388" s="14">
        <v>-81.883398786644236</v>
      </c>
      <c r="AX388" s="17">
        <v>350</v>
      </c>
      <c r="AY388" s="15">
        <v>0</v>
      </c>
      <c r="AZ388" s="15">
        <v>1.4102366887435949</v>
      </c>
      <c r="BA388" s="15">
        <v>-1.4102366887435949</v>
      </c>
      <c r="BB388" s="63">
        <v>0.80164645901360498</v>
      </c>
      <c r="BC388" s="26"/>
      <c r="BD388" s="15">
        <v>0</v>
      </c>
      <c r="BE388" s="26">
        <v>0</v>
      </c>
      <c r="BF388" s="26" t="s">
        <v>7474</v>
      </c>
      <c r="BG388" s="84"/>
    </row>
    <row r="389" spans="1:59" ht="15" customHeight="1" x14ac:dyDescent="0.25">
      <c r="A389" s="79" t="s">
        <v>1994</v>
      </c>
      <c r="B389" s="2" t="s">
        <v>3338</v>
      </c>
      <c r="C389" s="3" t="s">
        <v>3135</v>
      </c>
      <c r="D389" s="3" t="s">
        <v>142</v>
      </c>
      <c r="E389" s="3" t="s">
        <v>2269</v>
      </c>
      <c r="F389" s="4" t="s">
        <v>2269</v>
      </c>
      <c r="G389" s="3" t="s">
        <v>1035</v>
      </c>
      <c r="H389" s="41" t="s">
        <v>5082</v>
      </c>
      <c r="I389" s="113">
        <v>0</v>
      </c>
      <c r="J389" s="113">
        <v>0</v>
      </c>
      <c r="K389" s="113">
        <v>0</v>
      </c>
      <c r="L389" s="113">
        <v>0</v>
      </c>
      <c r="M389" s="113">
        <v>0</v>
      </c>
      <c r="N389" s="113">
        <v>0</v>
      </c>
      <c r="O389" s="113">
        <v>0</v>
      </c>
      <c r="P389" s="113">
        <v>0</v>
      </c>
      <c r="Q389" s="113">
        <v>0</v>
      </c>
      <c r="R389" s="6">
        <v>0</v>
      </c>
      <c r="S389" s="14">
        <v>0</v>
      </c>
      <c r="T389" s="14">
        <v>0</v>
      </c>
      <c r="U389" s="14">
        <v>0</v>
      </c>
      <c r="V389" s="14">
        <v>0</v>
      </c>
      <c r="W389" s="84">
        <v>2.1174416066360724</v>
      </c>
      <c r="X389" s="14">
        <v>2.1174416066360724</v>
      </c>
      <c r="Y389" s="14">
        <v>2.1174416066360724</v>
      </c>
      <c r="Z389" s="14">
        <v>0</v>
      </c>
      <c r="AA389" s="14">
        <v>0</v>
      </c>
      <c r="AB389" s="14">
        <v>0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2.1174416066360724</v>
      </c>
      <c r="AI389" s="14">
        <v>2.1174416066360724</v>
      </c>
      <c r="AJ389" s="113">
        <v>76</v>
      </c>
      <c r="AK389" s="113" t="s">
        <v>7128</v>
      </c>
      <c r="AL389" s="113" t="s">
        <v>7128</v>
      </c>
      <c r="AM389" s="113" t="s">
        <v>7128</v>
      </c>
      <c r="AN389" s="113" t="s">
        <v>7128</v>
      </c>
      <c r="AO389" s="113" t="s">
        <v>7128</v>
      </c>
      <c r="AP389" s="113" t="s">
        <v>7128</v>
      </c>
      <c r="AQ389" s="113" t="s">
        <v>7128</v>
      </c>
      <c r="AR389" s="113" t="s">
        <v>7128</v>
      </c>
      <c r="AS389" s="113">
        <v>305</v>
      </c>
      <c r="AT389" s="113">
        <v>290</v>
      </c>
      <c r="AU389" s="149" t="s">
        <v>7128</v>
      </c>
      <c r="AV389" s="14">
        <v>84.000840393280313</v>
      </c>
      <c r="AW389" s="14">
        <v>-81.883398786644236</v>
      </c>
      <c r="AX389" s="17">
        <v>350</v>
      </c>
      <c r="AY389" s="15">
        <v>0</v>
      </c>
      <c r="AZ389" s="15">
        <v>1.4102366887435949</v>
      </c>
      <c r="BA389" s="15">
        <v>-1.4102366887435949</v>
      </c>
      <c r="BB389" s="63">
        <v>0.80164645901360498</v>
      </c>
      <c r="BC389" s="26"/>
      <c r="BD389" s="15">
        <v>0</v>
      </c>
      <c r="BE389" s="26">
        <v>0</v>
      </c>
      <c r="BF389" s="26" t="s">
        <v>7474</v>
      </c>
      <c r="BG389" s="84"/>
    </row>
    <row r="390" spans="1:59" x14ac:dyDescent="0.25">
      <c r="A390" s="121" t="s">
        <v>6372</v>
      </c>
      <c r="B390" s="2" t="s">
        <v>6374</v>
      </c>
      <c r="C390" s="3" t="s">
        <v>6373</v>
      </c>
      <c r="D390" s="3" t="s">
        <v>5703</v>
      </c>
      <c r="E390" s="3" t="s">
        <v>1053</v>
      </c>
      <c r="F390" s="4" t="s">
        <v>2510</v>
      </c>
      <c r="G390" s="3" t="s">
        <v>1035</v>
      </c>
      <c r="H390" s="41" t="s">
        <v>5704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3">
        <v>0</v>
      </c>
      <c r="P390" s="113">
        <v>0</v>
      </c>
      <c r="Q390" s="113">
        <v>0</v>
      </c>
      <c r="R390" s="6">
        <v>0</v>
      </c>
      <c r="S390" s="14">
        <v>0</v>
      </c>
      <c r="T390" s="14">
        <v>0</v>
      </c>
      <c r="U390" s="14">
        <v>0</v>
      </c>
      <c r="V390" s="14">
        <v>0</v>
      </c>
      <c r="W390" s="84">
        <v>2.1174416066360724</v>
      </c>
      <c r="X390" s="14">
        <v>2.1174416066360724</v>
      </c>
      <c r="Y390" s="14">
        <v>2.1174416066360724</v>
      </c>
      <c r="Z390" s="14">
        <v>0</v>
      </c>
      <c r="AA390" s="14">
        <v>0</v>
      </c>
      <c r="AB390" s="14">
        <v>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2.1174416066360724</v>
      </c>
      <c r="AI390" s="14">
        <v>2.1174416066360724</v>
      </c>
      <c r="AJ390" s="113">
        <v>76</v>
      </c>
      <c r="AK390" s="113" t="s">
        <v>7128</v>
      </c>
      <c r="AL390" s="113" t="s">
        <v>7128</v>
      </c>
      <c r="AM390" s="113" t="s">
        <v>7128</v>
      </c>
      <c r="AN390" s="113" t="s">
        <v>7128</v>
      </c>
      <c r="AO390" s="113" t="s">
        <v>7128</v>
      </c>
      <c r="AP390" s="113" t="s">
        <v>7128</v>
      </c>
      <c r="AQ390" s="113" t="s">
        <v>7128</v>
      </c>
      <c r="AR390" s="113" t="s">
        <v>7128</v>
      </c>
      <c r="AS390" s="113">
        <v>305</v>
      </c>
      <c r="AT390" s="113">
        <v>290</v>
      </c>
      <c r="AU390" s="149" t="s">
        <v>7128</v>
      </c>
      <c r="AV390" s="14">
        <v>84.000840393280313</v>
      </c>
      <c r="AW390" s="14">
        <v>-81.883398786644236</v>
      </c>
      <c r="AX390" s="17">
        <v>350</v>
      </c>
      <c r="AY390" s="15">
        <v>0</v>
      </c>
      <c r="AZ390" s="15">
        <v>1.4102366887435949</v>
      </c>
      <c r="BA390" s="15">
        <v>-1.4102366887435949</v>
      </c>
      <c r="BB390" s="63">
        <v>0.80164645901360498</v>
      </c>
      <c r="BC390" s="26"/>
      <c r="BD390" s="15">
        <v>0</v>
      </c>
      <c r="BE390" s="26">
        <v>0</v>
      </c>
      <c r="BF390" s="26" t="s">
        <v>7474</v>
      </c>
      <c r="BG390" s="84"/>
    </row>
    <row r="391" spans="1:59" ht="15" customHeight="1" x14ac:dyDescent="0.25">
      <c r="A391" s="110" t="s">
        <v>2001</v>
      </c>
      <c r="B391" s="2" t="s">
        <v>3341</v>
      </c>
      <c r="C391" s="3" t="s">
        <v>2577</v>
      </c>
      <c r="D391" s="3" t="s">
        <v>33</v>
      </c>
      <c r="E391" s="3" t="s">
        <v>2269</v>
      </c>
      <c r="F391" s="4" t="s">
        <v>2269</v>
      </c>
      <c r="G391" s="3" t="s">
        <v>1035</v>
      </c>
      <c r="H391" s="41" t="s">
        <v>4176</v>
      </c>
      <c r="I391" s="113">
        <v>0</v>
      </c>
      <c r="J391" s="113">
        <v>0</v>
      </c>
      <c r="K391" s="113">
        <v>0</v>
      </c>
      <c r="L391" s="113">
        <v>0</v>
      </c>
      <c r="M391" s="113">
        <v>0</v>
      </c>
      <c r="N391" s="113">
        <v>0</v>
      </c>
      <c r="O391" s="113">
        <v>0</v>
      </c>
      <c r="P391" s="113">
        <v>0</v>
      </c>
      <c r="Q391" s="113">
        <v>0</v>
      </c>
      <c r="R391" s="106">
        <v>0</v>
      </c>
      <c r="S391" s="107">
        <v>0</v>
      </c>
      <c r="T391" s="107">
        <v>0</v>
      </c>
      <c r="U391" s="107">
        <v>0</v>
      </c>
      <c r="V391" s="107">
        <v>0</v>
      </c>
      <c r="W391" s="84">
        <v>2.1174416066360724</v>
      </c>
      <c r="X391" s="108">
        <v>2.1174416066360724</v>
      </c>
      <c r="Y391" s="108">
        <v>2.1174416066360724</v>
      </c>
      <c r="Z391" s="108">
        <v>0</v>
      </c>
      <c r="AA391" s="108">
        <v>0</v>
      </c>
      <c r="AB391" s="108">
        <v>0</v>
      </c>
      <c r="AC391" s="108">
        <v>0</v>
      </c>
      <c r="AD391" s="108">
        <v>0</v>
      </c>
      <c r="AE391" s="108">
        <v>0</v>
      </c>
      <c r="AF391" s="108">
        <v>0</v>
      </c>
      <c r="AG391" s="108">
        <v>0</v>
      </c>
      <c r="AH391" s="108">
        <v>2.1174416066360724</v>
      </c>
      <c r="AI391" s="108">
        <v>2.1174416066360724</v>
      </c>
      <c r="AJ391" s="126">
        <v>76</v>
      </c>
      <c r="AK391" s="113" t="s">
        <v>7128</v>
      </c>
      <c r="AL391" s="113" t="s">
        <v>7128</v>
      </c>
      <c r="AM391" s="113" t="s">
        <v>7128</v>
      </c>
      <c r="AN391" s="113" t="s">
        <v>7128</v>
      </c>
      <c r="AO391" s="113" t="s">
        <v>7128</v>
      </c>
      <c r="AP391" s="113" t="s">
        <v>7128</v>
      </c>
      <c r="AQ391" s="113" t="s">
        <v>7128</v>
      </c>
      <c r="AR391" s="113" t="s">
        <v>7128</v>
      </c>
      <c r="AS391" s="113">
        <v>305</v>
      </c>
      <c r="AT391" s="113">
        <v>290</v>
      </c>
      <c r="AU391" s="149" t="s">
        <v>7128</v>
      </c>
      <c r="AV391" s="107">
        <v>84.000840393280313</v>
      </c>
      <c r="AW391" s="14">
        <v>-81.883398786644236</v>
      </c>
      <c r="AX391" s="17">
        <v>350</v>
      </c>
      <c r="AY391" s="107">
        <v>0</v>
      </c>
      <c r="AZ391" s="107">
        <v>1.4102366887435949</v>
      </c>
      <c r="BA391" s="107">
        <v>-1.4102366887435949</v>
      </c>
      <c r="BB391" s="109">
        <v>0.80164645901360498</v>
      </c>
      <c r="BC391" s="107"/>
      <c r="BD391" s="107">
        <v>0</v>
      </c>
      <c r="BE391" s="107">
        <v>0</v>
      </c>
      <c r="BF391" s="107" t="s">
        <v>7474</v>
      </c>
      <c r="BG391" s="84"/>
    </row>
    <row r="392" spans="1:59" ht="15" customHeight="1" x14ac:dyDescent="0.25">
      <c r="A392" s="110" t="s">
        <v>2009</v>
      </c>
      <c r="B392" s="2" t="s">
        <v>3342</v>
      </c>
      <c r="C392" s="3" t="s">
        <v>2647</v>
      </c>
      <c r="D392" s="3" t="s">
        <v>317</v>
      </c>
      <c r="E392" s="3" t="s">
        <v>2269</v>
      </c>
      <c r="F392" s="4" t="s">
        <v>2269</v>
      </c>
      <c r="G392" s="3" t="s">
        <v>1035</v>
      </c>
      <c r="H392" s="41" t="s">
        <v>4458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v>0</v>
      </c>
      <c r="R392" s="85">
        <v>0</v>
      </c>
      <c r="S392" s="84">
        <v>0</v>
      </c>
      <c r="T392" s="84">
        <v>0</v>
      </c>
      <c r="U392" s="84">
        <v>0</v>
      </c>
      <c r="V392" s="84">
        <v>0</v>
      </c>
      <c r="W392" s="84">
        <v>2.1174416066360724</v>
      </c>
      <c r="X392" s="103">
        <v>2.1174416066360724</v>
      </c>
      <c r="Y392" s="103">
        <v>2.1174416066360724</v>
      </c>
      <c r="Z392" s="103">
        <v>0</v>
      </c>
      <c r="AA392" s="103">
        <v>0</v>
      </c>
      <c r="AB392" s="103">
        <v>0</v>
      </c>
      <c r="AC392" s="103">
        <v>0</v>
      </c>
      <c r="AD392" s="103">
        <v>0</v>
      </c>
      <c r="AE392" s="103">
        <v>0</v>
      </c>
      <c r="AF392" s="103">
        <v>0</v>
      </c>
      <c r="AG392" s="103">
        <v>0</v>
      </c>
      <c r="AH392" s="103">
        <v>2.1174416066360724</v>
      </c>
      <c r="AI392" s="103">
        <v>2.1174416066360724</v>
      </c>
      <c r="AJ392" s="124">
        <v>76</v>
      </c>
      <c r="AK392" s="113" t="s">
        <v>7128</v>
      </c>
      <c r="AL392" s="113" t="s">
        <v>7128</v>
      </c>
      <c r="AM392" s="113" t="s">
        <v>7128</v>
      </c>
      <c r="AN392" s="113" t="s">
        <v>7128</v>
      </c>
      <c r="AO392" s="113" t="s">
        <v>7128</v>
      </c>
      <c r="AP392" s="113" t="s">
        <v>7128</v>
      </c>
      <c r="AQ392" s="113" t="s">
        <v>7128</v>
      </c>
      <c r="AR392" s="113" t="s">
        <v>7128</v>
      </c>
      <c r="AS392" s="113">
        <v>305</v>
      </c>
      <c r="AT392" s="113">
        <v>290</v>
      </c>
      <c r="AU392" s="149" t="s">
        <v>7128</v>
      </c>
      <c r="AV392" s="84">
        <v>84.000840393280313</v>
      </c>
      <c r="AW392" s="84">
        <v>-81.883398786644236</v>
      </c>
      <c r="AX392" s="125">
        <v>350</v>
      </c>
      <c r="AY392" s="84">
        <v>0</v>
      </c>
      <c r="AZ392" s="84">
        <v>1.4102366887435949</v>
      </c>
      <c r="BA392" s="84">
        <v>-1.4102366887435949</v>
      </c>
      <c r="BB392" s="104">
        <v>0.80164645901360498</v>
      </c>
      <c r="BC392" s="84"/>
      <c r="BD392" s="84">
        <v>0</v>
      </c>
      <c r="BE392" s="84">
        <v>0</v>
      </c>
      <c r="BF392" s="84" t="s">
        <v>7474</v>
      </c>
      <c r="BG392" s="84"/>
    </row>
    <row r="393" spans="1:59" x14ac:dyDescent="0.25">
      <c r="A393" s="110" t="s">
        <v>2012</v>
      </c>
      <c r="B393" s="2" t="s">
        <v>3343</v>
      </c>
      <c r="C393" s="3" t="s">
        <v>3344</v>
      </c>
      <c r="D393" s="3" t="s">
        <v>6</v>
      </c>
      <c r="E393" s="3" t="s">
        <v>1073</v>
      </c>
      <c r="F393" s="4" t="s">
        <v>3755</v>
      </c>
      <c r="G393" s="3" t="s">
        <v>1035</v>
      </c>
      <c r="H393" s="41" t="s">
        <v>4874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v>0</v>
      </c>
      <c r="R393" s="85">
        <v>0</v>
      </c>
      <c r="S393" s="84">
        <v>0</v>
      </c>
      <c r="T393" s="84">
        <v>0</v>
      </c>
      <c r="U393" s="84">
        <v>0</v>
      </c>
      <c r="V393" s="84">
        <v>0</v>
      </c>
      <c r="W393" s="84">
        <v>2.1174416066360724</v>
      </c>
      <c r="X393" s="103">
        <v>2.1174416066360724</v>
      </c>
      <c r="Y393" s="103">
        <v>2.1174416066360724</v>
      </c>
      <c r="Z393" s="103">
        <v>0</v>
      </c>
      <c r="AA393" s="103">
        <v>0</v>
      </c>
      <c r="AB393" s="103">
        <v>0</v>
      </c>
      <c r="AC393" s="103">
        <v>0</v>
      </c>
      <c r="AD393" s="103">
        <v>0</v>
      </c>
      <c r="AE393" s="103">
        <v>0</v>
      </c>
      <c r="AF393" s="103">
        <v>0</v>
      </c>
      <c r="AG393" s="103">
        <v>0</v>
      </c>
      <c r="AH393" s="103">
        <v>2.1174416066360724</v>
      </c>
      <c r="AI393" s="103">
        <v>2.1174416066360724</v>
      </c>
      <c r="AJ393" s="124">
        <v>76</v>
      </c>
      <c r="AK393" s="113" t="s">
        <v>7128</v>
      </c>
      <c r="AL393" s="113" t="s">
        <v>7128</v>
      </c>
      <c r="AM393" s="113" t="s">
        <v>7128</v>
      </c>
      <c r="AN393" s="113" t="s">
        <v>7128</v>
      </c>
      <c r="AO393" s="113" t="s">
        <v>7128</v>
      </c>
      <c r="AP393" s="113" t="s">
        <v>7128</v>
      </c>
      <c r="AQ393" s="113" t="s">
        <v>7128</v>
      </c>
      <c r="AR393" s="113" t="s">
        <v>7128</v>
      </c>
      <c r="AS393" s="113">
        <v>305</v>
      </c>
      <c r="AT393" s="113">
        <v>290</v>
      </c>
      <c r="AU393" s="149" t="s">
        <v>7128</v>
      </c>
      <c r="AV393" s="84">
        <v>84.000840393280313</v>
      </c>
      <c r="AW393" s="84">
        <v>-81.883398786644236</v>
      </c>
      <c r="AX393" s="125">
        <v>350</v>
      </c>
      <c r="AY393" s="84">
        <v>0</v>
      </c>
      <c r="AZ393" s="84">
        <v>1.4102366887435949</v>
      </c>
      <c r="BA393" s="84">
        <v>-1.4102366887435949</v>
      </c>
      <c r="BB393" s="104">
        <v>0.80164645901360498</v>
      </c>
      <c r="BC393" s="84"/>
      <c r="BD393" s="84">
        <v>0</v>
      </c>
      <c r="BE393" s="84">
        <v>0</v>
      </c>
      <c r="BF393" s="84" t="s">
        <v>7474</v>
      </c>
      <c r="BG393" s="84"/>
    </row>
    <row r="394" spans="1:59" x14ac:dyDescent="0.25">
      <c r="A394" s="110" t="s">
        <v>2047</v>
      </c>
      <c r="B394" s="2" t="s">
        <v>3349</v>
      </c>
      <c r="C394" s="3" t="s">
        <v>2963</v>
      </c>
      <c r="D394" s="3" t="s">
        <v>41</v>
      </c>
      <c r="E394" s="3" t="s">
        <v>2269</v>
      </c>
      <c r="F394" s="4" t="s">
        <v>2269</v>
      </c>
      <c r="G394" s="3" t="s">
        <v>1035</v>
      </c>
      <c r="H394" s="41" t="s">
        <v>4817</v>
      </c>
      <c r="I394" s="113">
        <v>0</v>
      </c>
      <c r="J394" s="113">
        <v>0</v>
      </c>
      <c r="K394" s="113">
        <v>0</v>
      </c>
      <c r="L394" s="113">
        <v>0</v>
      </c>
      <c r="M394" s="113">
        <v>0</v>
      </c>
      <c r="N394" s="113">
        <v>0</v>
      </c>
      <c r="O394" s="113">
        <v>0</v>
      </c>
      <c r="P394" s="113">
        <v>0</v>
      </c>
      <c r="Q394" s="113">
        <v>0</v>
      </c>
      <c r="R394" s="106">
        <v>0</v>
      </c>
      <c r="S394" s="107">
        <v>0</v>
      </c>
      <c r="T394" s="107">
        <v>0</v>
      </c>
      <c r="U394" s="107">
        <v>0</v>
      </c>
      <c r="V394" s="107">
        <v>0</v>
      </c>
      <c r="W394" s="84">
        <v>2.1174416066360724</v>
      </c>
      <c r="X394" s="108">
        <v>2.1174416066360724</v>
      </c>
      <c r="Y394" s="108">
        <v>2.1174416066360724</v>
      </c>
      <c r="Z394" s="108">
        <v>0</v>
      </c>
      <c r="AA394" s="108">
        <v>0</v>
      </c>
      <c r="AB394" s="108">
        <v>0</v>
      </c>
      <c r="AC394" s="108">
        <v>0</v>
      </c>
      <c r="AD394" s="108">
        <v>0</v>
      </c>
      <c r="AE394" s="108">
        <v>0</v>
      </c>
      <c r="AF394" s="108">
        <v>0</v>
      </c>
      <c r="AG394" s="108">
        <v>0</v>
      </c>
      <c r="AH394" s="108">
        <v>2.1174416066360724</v>
      </c>
      <c r="AI394" s="108">
        <v>2.1174416066360724</v>
      </c>
      <c r="AJ394" s="126">
        <v>76</v>
      </c>
      <c r="AK394" s="113" t="s">
        <v>7128</v>
      </c>
      <c r="AL394" s="113" t="s">
        <v>7128</v>
      </c>
      <c r="AM394" s="113" t="s">
        <v>7128</v>
      </c>
      <c r="AN394" s="113" t="s">
        <v>7128</v>
      </c>
      <c r="AO394" s="113" t="s">
        <v>7128</v>
      </c>
      <c r="AP394" s="113" t="s">
        <v>7128</v>
      </c>
      <c r="AQ394" s="113" t="s">
        <v>7128</v>
      </c>
      <c r="AR394" s="113" t="s">
        <v>7128</v>
      </c>
      <c r="AS394" s="113">
        <v>305</v>
      </c>
      <c r="AT394" s="113">
        <v>290</v>
      </c>
      <c r="AU394" s="149" t="s">
        <v>7128</v>
      </c>
      <c r="AV394" s="107">
        <v>84.000840393280313</v>
      </c>
      <c r="AW394" s="14">
        <v>-81.883398786644236</v>
      </c>
      <c r="AX394" s="17">
        <v>350</v>
      </c>
      <c r="AY394" s="107">
        <v>0</v>
      </c>
      <c r="AZ394" s="107">
        <v>1.4102366887435949</v>
      </c>
      <c r="BA394" s="107">
        <v>-1.4102366887435949</v>
      </c>
      <c r="BB394" s="109">
        <v>0.80164645901360498</v>
      </c>
      <c r="BC394" s="107"/>
      <c r="BD394" s="107">
        <v>0</v>
      </c>
      <c r="BE394" s="107">
        <v>0</v>
      </c>
      <c r="BF394" s="107" t="s">
        <v>7474</v>
      </c>
      <c r="BG394" s="84"/>
    </row>
    <row r="395" spans="1:59" ht="15" customHeight="1" x14ac:dyDescent="0.25">
      <c r="A395" s="79" t="s">
        <v>2056</v>
      </c>
      <c r="B395" s="2" t="s">
        <v>3164</v>
      </c>
      <c r="C395" s="3" t="s">
        <v>2612</v>
      </c>
      <c r="D395" s="3" t="s">
        <v>267</v>
      </c>
      <c r="E395" s="3" t="s">
        <v>2269</v>
      </c>
      <c r="F395" s="4" t="s">
        <v>2269</v>
      </c>
      <c r="G395" s="3" t="s">
        <v>1035</v>
      </c>
      <c r="H395" s="41" t="s">
        <v>3761</v>
      </c>
      <c r="I395" s="113">
        <v>0</v>
      </c>
      <c r="J395" s="113">
        <v>0</v>
      </c>
      <c r="K395" s="113">
        <v>0</v>
      </c>
      <c r="L395" s="113">
        <v>0</v>
      </c>
      <c r="M395" s="113">
        <v>0</v>
      </c>
      <c r="N395" s="113">
        <v>0</v>
      </c>
      <c r="O395" s="113">
        <v>0</v>
      </c>
      <c r="P395" s="113">
        <v>0</v>
      </c>
      <c r="Q395" s="113">
        <v>0</v>
      </c>
      <c r="R395" s="50">
        <v>0</v>
      </c>
      <c r="S395" s="51">
        <v>0</v>
      </c>
      <c r="T395" s="51">
        <v>0</v>
      </c>
      <c r="U395" s="51">
        <v>0</v>
      </c>
      <c r="V395" s="51">
        <v>0</v>
      </c>
      <c r="W395" s="84">
        <v>2.1174416066360724</v>
      </c>
      <c r="X395" s="52">
        <v>2.1174416066360724</v>
      </c>
      <c r="Y395" s="52">
        <v>2.1174416066360724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2.1174416066360724</v>
      </c>
      <c r="AI395" s="52">
        <v>2.1174416066360724</v>
      </c>
      <c r="AJ395" s="144">
        <v>76</v>
      </c>
      <c r="AK395" s="113" t="s">
        <v>7128</v>
      </c>
      <c r="AL395" s="113" t="s">
        <v>7128</v>
      </c>
      <c r="AM395" s="113" t="s">
        <v>7128</v>
      </c>
      <c r="AN395" s="113" t="s">
        <v>7128</v>
      </c>
      <c r="AO395" s="113" t="s">
        <v>7128</v>
      </c>
      <c r="AP395" s="113" t="s">
        <v>7128</v>
      </c>
      <c r="AQ395" s="113" t="s">
        <v>7128</v>
      </c>
      <c r="AR395" s="113" t="s">
        <v>7128</v>
      </c>
      <c r="AS395" s="113">
        <v>305</v>
      </c>
      <c r="AT395" s="113">
        <v>290</v>
      </c>
      <c r="AU395" s="149" t="s">
        <v>7128</v>
      </c>
      <c r="AV395" s="52">
        <v>84.000840393280313</v>
      </c>
      <c r="AW395" s="14">
        <v>-81.883398786644236</v>
      </c>
      <c r="AX395" s="17">
        <v>350</v>
      </c>
      <c r="AY395" s="51">
        <v>0</v>
      </c>
      <c r="AZ395" s="51">
        <v>1.4102366887435949</v>
      </c>
      <c r="BA395" s="51">
        <v>-1.4102366887435949</v>
      </c>
      <c r="BB395" s="64">
        <v>0.80164645901360498</v>
      </c>
      <c r="BC395" s="51"/>
      <c r="BD395" s="51">
        <v>0</v>
      </c>
      <c r="BE395" s="51">
        <v>0</v>
      </c>
      <c r="BF395" s="26" t="s">
        <v>7474</v>
      </c>
      <c r="BG395" s="84"/>
    </row>
    <row r="396" spans="1:59" ht="15" customHeight="1" x14ac:dyDescent="0.25">
      <c r="A396" s="110" t="s">
        <v>2064</v>
      </c>
      <c r="B396" s="2" t="s">
        <v>3353</v>
      </c>
      <c r="C396" s="3" t="s">
        <v>3354</v>
      </c>
      <c r="D396" s="3" t="s">
        <v>396</v>
      </c>
      <c r="E396" s="3" t="s">
        <v>2269</v>
      </c>
      <c r="F396" s="4" t="s">
        <v>2269</v>
      </c>
      <c r="G396" s="3" t="s">
        <v>1035</v>
      </c>
      <c r="H396" s="41" t="s">
        <v>4232</v>
      </c>
      <c r="I396" s="124">
        <v>0</v>
      </c>
      <c r="J396" s="124">
        <v>0</v>
      </c>
      <c r="K396" s="124">
        <v>0</v>
      </c>
      <c r="L396" s="124">
        <v>0</v>
      </c>
      <c r="M396" s="124">
        <v>0</v>
      </c>
      <c r="N396" s="124">
        <v>0</v>
      </c>
      <c r="O396" s="124">
        <v>0</v>
      </c>
      <c r="P396" s="124">
        <v>0</v>
      </c>
      <c r="Q396" s="124">
        <v>0</v>
      </c>
      <c r="R396" s="85">
        <v>0</v>
      </c>
      <c r="S396" s="84">
        <v>0</v>
      </c>
      <c r="T396" s="84">
        <v>0</v>
      </c>
      <c r="U396" s="84">
        <v>0</v>
      </c>
      <c r="V396" s="84">
        <v>0</v>
      </c>
      <c r="W396" s="84">
        <v>2.1174416066360724</v>
      </c>
      <c r="X396" s="103">
        <v>2.1174416066360724</v>
      </c>
      <c r="Y396" s="103">
        <v>2.1174416066360724</v>
      </c>
      <c r="Z396" s="103">
        <v>0</v>
      </c>
      <c r="AA396" s="103">
        <v>0</v>
      </c>
      <c r="AB396" s="103">
        <v>0</v>
      </c>
      <c r="AC396" s="103">
        <v>0</v>
      </c>
      <c r="AD396" s="103">
        <v>0</v>
      </c>
      <c r="AE396" s="103">
        <v>0</v>
      </c>
      <c r="AF396" s="103">
        <v>0</v>
      </c>
      <c r="AG396" s="103">
        <v>0</v>
      </c>
      <c r="AH396" s="103">
        <v>2.1174416066360724</v>
      </c>
      <c r="AI396" s="103">
        <v>2.1174416066360724</v>
      </c>
      <c r="AJ396" s="124">
        <v>76</v>
      </c>
      <c r="AK396" s="113" t="s">
        <v>7128</v>
      </c>
      <c r="AL396" s="113" t="s">
        <v>7128</v>
      </c>
      <c r="AM396" s="113" t="s">
        <v>7128</v>
      </c>
      <c r="AN396" s="113" t="s">
        <v>7128</v>
      </c>
      <c r="AO396" s="113" t="s">
        <v>7128</v>
      </c>
      <c r="AP396" s="113" t="s">
        <v>7128</v>
      </c>
      <c r="AQ396" s="113" t="s">
        <v>7128</v>
      </c>
      <c r="AR396" s="113" t="s">
        <v>7128</v>
      </c>
      <c r="AS396" s="113">
        <v>305</v>
      </c>
      <c r="AT396" s="113">
        <v>290</v>
      </c>
      <c r="AU396" s="149" t="s">
        <v>7128</v>
      </c>
      <c r="AV396" s="84">
        <v>84.000840393280313</v>
      </c>
      <c r="AW396" s="84">
        <v>-81.883398786644236</v>
      </c>
      <c r="AX396" s="125">
        <v>350</v>
      </c>
      <c r="AY396" s="84">
        <v>0</v>
      </c>
      <c r="AZ396" s="84">
        <v>1.4102366887435949</v>
      </c>
      <c r="BA396" s="84">
        <v>-1.4102366887435949</v>
      </c>
      <c r="BB396" s="104">
        <v>0.80164645901360498</v>
      </c>
      <c r="BC396" s="84"/>
      <c r="BD396" s="84">
        <v>0</v>
      </c>
      <c r="BE396" s="84">
        <v>0</v>
      </c>
      <c r="BF396" s="84" t="s">
        <v>7474</v>
      </c>
      <c r="BG396" s="84"/>
    </row>
    <row r="397" spans="1:59" ht="15" customHeight="1" x14ac:dyDescent="0.25">
      <c r="A397" s="79" t="s">
        <v>2135</v>
      </c>
      <c r="B397" s="2" t="s">
        <v>2890</v>
      </c>
      <c r="C397" s="3" t="s">
        <v>3172</v>
      </c>
      <c r="D397" s="3" t="s">
        <v>222</v>
      </c>
      <c r="E397" s="3" t="s">
        <v>2269</v>
      </c>
      <c r="F397" s="4" t="s">
        <v>2269</v>
      </c>
      <c r="G397" s="3" t="s">
        <v>1035</v>
      </c>
      <c r="H397" s="159" t="s">
        <v>4277</v>
      </c>
      <c r="I397" s="145">
        <v>0</v>
      </c>
      <c r="J397" s="145">
        <v>0</v>
      </c>
      <c r="K397" s="145">
        <v>0</v>
      </c>
      <c r="L397" s="145">
        <v>0</v>
      </c>
      <c r="M397" s="145">
        <v>0</v>
      </c>
      <c r="N397" s="145">
        <v>0</v>
      </c>
      <c r="O397" s="145">
        <v>0</v>
      </c>
      <c r="P397" s="145">
        <v>0</v>
      </c>
      <c r="Q397" s="145">
        <v>0</v>
      </c>
      <c r="R397" s="42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2.1174416066360724</v>
      </c>
      <c r="X397" s="44">
        <v>2.1174416066360724</v>
      </c>
      <c r="Y397" s="43">
        <v>2.1174416066360724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2.1174416066360724</v>
      </c>
      <c r="AI397" s="43">
        <v>2.1174416066360724</v>
      </c>
      <c r="AJ397" s="145">
        <v>76</v>
      </c>
      <c r="AK397" s="44" t="s">
        <v>7128</v>
      </c>
      <c r="AL397" s="44" t="s">
        <v>7128</v>
      </c>
      <c r="AM397" s="44" t="s">
        <v>7128</v>
      </c>
      <c r="AN397" s="44" t="s">
        <v>7128</v>
      </c>
      <c r="AO397" s="44" t="s">
        <v>7128</v>
      </c>
      <c r="AP397" s="145" t="s">
        <v>7128</v>
      </c>
      <c r="AQ397" s="44" t="s">
        <v>7128</v>
      </c>
      <c r="AR397" s="44" t="s">
        <v>7128</v>
      </c>
      <c r="AS397" s="145">
        <v>305</v>
      </c>
      <c r="AT397" s="145">
        <v>290</v>
      </c>
      <c r="AU397" s="160" t="s">
        <v>7128</v>
      </c>
      <c r="AV397" s="43">
        <v>84.000840393280313</v>
      </c>
      <c r="AW397" s="43">
        <v>-81.883398786644236</v>
      </c>
      <c r="AX397" s="161">
        <v>350</v>
      </c>
      <c r="AY397" s="43">
        <v>0</v>
      </c>
      <c r="AZ397" s="43">
        <v>1.4102366887435949</v>
      </c>
      <c r="BA397" s="43">
        <v>-1.4102366887435949</v>
      </c>
      <c r="BB397" s="162">
        <v>0.80164645901360498</v>
      </c>
      <c r="BC397" s="43"/>
      <c r="BD397" s="43">
        <v>0</v>
      </c>
      <c r="BE397" s="43">
        <v>0</v>
      </c>
      <c r="BF397" s="43" t="s">
        <v>7474</v>
      </c>
      <c r="BG397" s="43"/>
    </row>
    <row r="398" spans="1:59" ht="15" customHeight="1" x14ac:dyDescent="0.25">
      <c r="A398" s="79" t="s">
        <v>1899</v>
      </c>
      <c r="B398" s="2" t="s">
        <v>3134</v>
      </c>
      <c r="C398" s="3" t="s">
        <v>2550</v>
      </c>
      <c r="D398" s="3" t="s">
        <v>237</v>
      </c>
      <c r="E398" s="3" t="s">
        <v>1060</v>
      </c>
      <c r="F398" s="4" t="s">
        <v>3755</v>
      </c>
      <c r="G398" s="3" t="s">
        <v>1035</v>
      </c>
      <c r="H398" s="41" t="s">
        <v>3936</v>
      </c>
      <c r="I398" s="113">
        <v>7</v>
      </c>
      <c r="J398" s="113">
        <v>7</v>
      </c>
      <c r="K398" s="113">
        <v>1</v>
      </c>
      <c r="L398" s="113">
        <v>0</v>
      </c>
      <c r="M398" s="113">
        <v>1</v>
      </c>
      <c r="N398" s="113">
        <v>0</v>
      </c>
      <c r="O398" s="113">
        <v>0</v>
      </c>
      <c r="P398" s="113">
        <v>1</v>
      </c>
      <c r="Q398" s="113">
        <v>0</v>
      </c>
      <c r="R398" s="50">
        <v>0.14285714285714285</v>
      </c>
      <c r="S398" s="51">
        <v>1.0405827263267431</v>
      </c>
      <c r="T398" s="51">
        <v>0</v>
      </c>
      <c r="U398" s="51">
        <v>0</v>
      </c>
      <c r="V398" s="51">
        <v>0</v>
      </c>
      <c r="W398" s="84">
        <v>0.65754159957033387</v>
      </c>
      <c r="X398" s="14">
        <v>1.6981243258970768</v>
      </c>
      <c r="Y398" s="14">
        <v>1.6981243258970768</v>
      </c>
      <c r="Z398" s="14">
        <v>0</v>
      </c>
      <c r="AA398" s="14">
        <v>0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1.6981243258970768</v>
      </c>
      <c r="AI398" s="14">
        <v>1.6981243258970768</v>
      </c>
      <c r="AJ398" s="113">
        <v>128</v>
      </c>
      <c r="AK398" s="113" t="s">
        <v>7128</v>
      </c>
      <c r="AL398" s="113" t="s">
        <v>7128</v>
      </c>
      <c r="AM398" s="113" t="s">
        <v>7128</v>
      </c>
      <c r="AN398" s="113" t="s">
        <v>7128</v>
      </c>
      <c r="AO398" s="113" t="s">
        <v>7128</v>
      </c>
      <c r="AP398" s="113" t="s">
        <v>7128</v>
      </c>
      <c r="AQ398" s="113" t="s">
        <v>7128</v>
      </c>
      <c r="AR398" s="113" t="s">
        <v>7128</v>
      </c>
      <c r="AS398" s="113">
        <v>803</v>
      </c>
      <c r="AT398" s="113">
        <v>788</v>
      </c>
      <c r="AU398" s="149" t="s">
        <v>7128</v>
      </c>
      <c r="AV398" s="52">
        <v>84.000840393280313</v>
      </c>
      <c r="AW398" s="14">
        <v>-82.30271606738323</v>
      </c>
      <c r="AX398" s="17">
        <v>402</v>
      </c>
      <c r="AY398" s="51">
        <v>0</v>
      </c>
      <c r="AZ398" s="51">
        <v>1.4102366887435949</v>
      </c>
      <c r="BA398" s="51">
        <v>-1.4102366887435949</v>
      </c>
      <c r="BB398" s="64">
        <v>0.80164645901360498</v>
      </c>
      <c r="BC398" s="51"/>
      <c r="BD398" s="51">
        <v>0</v>
      </c>
      <c r="BE398" s="51">
        <v>0</v>
      </c>
      <c r="BF398" s="26" t="s">
        <v>7475</v>
      </c>
      <c r="BG398" s="84"/>
    </row>
    <row r="399" spans="1:59" ht="15" customHeight="1" x14ac:dyDescent="0.25">
      <c r="A399" s="79" t="s">
        <v>2241</v>
      </c>
      <c r="B399" s="2" t="s">
        <v>3027</v>
      </c>
      <c r="C399" s="3" t="s">
        <v>3034</v>
      </c>
      <c r="D399" s="3" t="s">
        <v>141</v>
      </c>
      <c r="E399" s="3" t="s">
        <v>2269</v>
      </c>
      <c r="F399" s="4" t="s">
        <v>2269</v>
      </c>
      <c r="G399" s="3" t="s">
        <v>1035</v>
      </c>
      <c r="H399" s="41" t="s">
        <v>3920</v>
      </c>
      <c r="I399" s="113">
        <v>1</v>
      </c>
      <c r="J399" s="113">
        <v>1</v>
      </c>
      <c r="K399" s="113">
        <v>0</v>
      </c>
      <c r="L399" s="113">
        <v>0</v>
      </c>
      <c r="M399" s="113">
        <v>0</v>
      </c>
      <c r="N399" s="113">
        <v>0</v>
      </c>
      <c r="O399" s="113">
        <v>0</v>
      </c>
      <c r="P399" s="113">
        <v>1</v>
      </c>
      <c r="Q399" s="113">
        <v>0</v>
      </c>
      <c r="R399" s="6">
        <v>0</v>
      </c>
      <c r="S399" s="14">
        <v>0</v>
      </c>
      <c r="T399" s="14">
        <v>0</v>
      </c>
      <c r="U399" s="14">
        <v>0</v>
      </c>
      <c r="V399" s="14">
        <v>0</v>
      </c>
      <c r="W399" s="84">
        <v>1.6688492663107111</v>
      </c>
      <c r="X399" s="14">
        <v>1.6688492663107111</v>
      </c>
      <c r="Y399" s="14">
        <v>1.6688492663107111</v>
      </c>
      <c r="Z399" s="14">
        <v>0</v>
      </c>
      <c r="AA399" s="14">
        <v>0</v>
      </c>
      <c r="AB399" s="14">
        <v>0</v>
      </c>
      <c r="AC399" s="14">
        <v>0</v>
      </c>
      <c r="AD399" s="14">
        <v>0</v>
      </c>
      <c r="AE399" s="14">
        <v>0</v>
      </c>
      <c r="AF399" s="14">
        <v>0</v>
      </c>
      <c r="AG399" s="14">
        <v>0</v>
      </c>
      <c r="AH399" s="14">
        <v>1.6688492663107111</v>
      </c>
      <c r="AI399" s="14">
        <v>1.6688492663107111</v>
      </c>
      <c r="AJ399" s="113">
        <v>129</v>
      </c>
      <c r="AK399" s="113" t="s">
        <v>7128</v>
      </c>
      <c r="AL399" s="113" t="s">
        <v>7128</v>
      </c>
      <c r="AM399" s="113" t="s">
        <v>7128</v>
      </c>
      <c r="AN399" s="113" t="s">
        <v>7128</v>
      </c>
      <c r="AO399" s="113" t="s">
        <v>7128</v>
      </c>
      <c r="AP399" s="113" t="s">
        <v>7128</v>
      </c>
      <c r="AQ399" s="113" t="s">
        <v>7128</v>
      </c>
      <c r="AR399" s="113" t="s">
        <v>7128</v>
      </c>
      <c r="AS399" s="113">
        <v>805</v>
      </c>
      <c r="AT399" s="113">
        <v>790</v>
      </c>
      <c r="AU399" s="149" t="s">
        <v>7128</v>
      </c>
      <c r="AV399" s="14">
        <v>84.000840393280313</v>
      </c>
      <c r="AW399" s="14">
        <v>-82.331991126969598</v>
      </c>
      <c r="AX399" s="17">
        <v>403</v>
      </c>
      <c r="AY399" s="15">
        <v>0</v>
      </c>
      <c r="AZ399" s="15">
        <v>1.4102366887435949</v>
      </c>
      <c r="BA399" s="15">
        <v>-1.4102366887435949</v>
      </c>
      <c r="BB399" s="63">
        <v>0.80164645901360498</v>
      </c>
      <c r="BC399" s="26"/>
      <c r="BD399" s="15">
        <v>0</v>
      </c>
      <c r="BE399" s="26">
        <v>0</v>
      </c>
      <c r="BF399" s="26" t="s">
        <v>7476</v>
      </c>
      <c r="BG399" s="84"/>
    </row>
    <row r="400" spans="1:59" ht="15" customHeight="1" x14ac:dyDescent="0.25">
      <c r="A400" s="110" t="s">
        <v>4111</v>
      </c>
      <c r="B400" s="2" t="s">
        <v>2637</v>
      </c>
      <c r="C400" s="3" t="s">
        <v>4113</v>
      </c>
      <c r="D400" s="3" t="s">
        <v>4112</v>
      </c>
      <c r="E400" s="3" t="s">
        <v>1122</v>
      </c>
      <c r="F400" s="4" t="s">
        <v>2510</v>
      </c>
      <c r="G400" s="3" t="s">
        <v>1035</v>
      </c>
      <c r="H400" s="41" t="s">
        <v>4114</v>
      </c>
      <c r="I400" s="113">
        <v>7</v>
      </c>
      <c r="J400" s="113">
        <v>7</v>
      </c>
      <c r="K400" s="113">
        <v>1</v>
      </c>
      <c r="L400" s="113">
        <v>0</v>
      </c>
      <c r="M400" s="113">
        <v>0</v>
      </c>
      <c r="N400" s="113">
        <v>1</v>
      </c>
      <c r="O400" s="113">
        <v>0</v>
      </c>
      <c r="P400" s="113">
        <v>1</v>
      </c>
      <c r="Q400" s="113">
        <v>0</v>
      </c>
      <c r="R400" s="85">
        <v>0.14285714285714285</v>
      </c>
      <c r="S400" s="84">
        <v>0</v>
      </c>
      <c r="T400" s="84">
        <v>0</v>
      </c>
      <c r="U400" s="84">
        <v>1</v>
      </c>
      <c r="V400" s="84">
        <v>0</v>
      </c>
      <c r="W400" s="84">
        <v>0.65754159957033387</v>
      </c>
      <c r="X400" s="44">
        <v>1.657541599570334</v>
      </c>
      <c r="Y400" s="44">
        <v>1.657541599570334</v>
      </c>
      <c r="Z400" s="44">
        <v>0</v>
      </c>
      <c r="AA400" s="44">
        <v>0</v>
      </c>
      <c r="AB400" s="44">
        <v>0</v>
      </c>
      <c r="AC400" s="44">
        <v>0</v>
      </c>
      <c r="AD400" s="44">
        <v>0</v>
      </c>
      <c r="AE400" s="44">
        <v>0</v>
      </c>
      <c r="AF400" s="44">
        <v>0</v>
      </c>
      <c r="AG400" s="44">
        <v>0</v>
      </c>
      <c r="AH400" s="44">
        <v>1.657541599570334</v>
      </c>
      <c r="AI400" s="44">
        <v>1.657541599570334</v>
      </c>
      <c r="AJ400" s="145">
        <v>130</v>
      </c>
      <c r="AK400" s="113" t="s">
        <v>7128</v>
      </c>
      <c r="AL400" s="113" t="s">
        <v>7128</v>
      </c>
      <c r="AM400" s="113" t="s">
        <v>7128</v>
      </c>
      <c r="AN400" s="113" t="s">
        <v>7128</v>
      </c>
      <c r="AO400" s="113" t="s">
        <v>7128</v>
      </c>
      <c r="AP400" s="113" t="s">
        <v>7128</v>
      </c>
      <c r="AQ400" s="113" t="s">
        <v>7128</v>
      </c>
      <c r="AR400" s="113" t="s">
        <v>7128</v>
      </c>
      <c r="AS400" s="113">
        <v>806</v>
      </c>
      <c r="AT400" s="113">
        <v>791</v>
      </c>
      <c r="AU400" s="149" t="s">
        <v>7128</v>
      </c>
      <c r="AV400" s="84">
        <v>84.000840393280313</v>
      </c>
      <c r="AW400" s="14">
        <v>-82.343298793709977</v>
      </c>
      <c r="AX400" s="17">
        <v>404</v>
      </c>
      <c r="AY400" s="84">
        <v>0</v>
      </c>
      <c r="AZ400" s="84">
        <v>1.4102366887435949</v>
      </c>
      <c r="BA400" s="84">
        <v>-1.4102366887435949</v>
      </c>
      <c r="BB400" s="104">
        <v>0.80164645901360498</v>
      </c>
      <c r="BC400" s="84"/>
      <c r="BD400" s="84">
        <v>0</v>
      </c>
      <c r="BE400" s="84">
        <v>0</v>
      </c>
      <c r="BF400" s="84" t="s">
        <v>7477</v>
      </c>
      <c r="BG400" s="84"/>
    </row>
    <row r="401" spans="1:59" ht="15" customHeight="1" x14ac:dyDescent="0.25">
      <c r="A401" s="110" t="s">
        <v>6369</v>
      </c>
      <c r="B401" s="2" t="s">
        <v>6370</v>
      </c>
      <c r="C401" s="3" t="s">
        <v>3335</v>
      </c>
      <c r="D401" s="3" t="s">
        <v>5888</v>
      </c>
      <c r="E401" s="3" t="s">
        <v>1046</v>
      </c>
      <c r="F401" s="4" t="s">
        <v>2510</v>
      </c>
      <c r="G401" s="3" t="s">
        <v>1035</v>
      </c>
      <c r="H401" s="41" t="s">
        <v>5889</v>
      </c>
      <c r="I401" s="124">
        <v>136</v>
      </c>
      <c r="J401" s="124">
        <v>130</v>
      </c>
      <c r="K401" s="124">
        <v>19</v>
      </c>
      <c r="L401" s="124">
        <v>2</v>
      </c>
      <c r="M401" s="124">
        <v>10</v>
      </c>
      <c r="N401" s="124">
        <v>7</v>
      </c>
      <c r="O401" s="124">
        <v>3</v>
      </c>
      <c r="P401" s="124">
        <v>35</v>
      </c>
      <c r="Q401" s="124">
        <v>1</v>
      </c>
      <c r="R401" s="85">
        <v>0.14615384615384616</v>
      </c>
      <c r="S401" s="84">
        <v>10.40582726326743</v>
      </c>
      <c r="T401" s="84">
        <v>5.208333333333333</v>
      </c>
      <c r="U401" s="84">
        <v>7</v>
      </c>
      <c r="V401" s="84">
        <v>2.6525198938992043</v>
      </c>
      <c r="W401" s="84">
        <v>-23.794937667770409</v>
      </c>
      <c r="X401" s="103">
        <v>1.4717428227295564</v>
      </c>
      <c r="Y401" s="103">
        <v>1.4717428227295564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  <c r="AE401" s="103">
        <v>0</v>
      </c>
      <c r="AF401" s="103">
        <v>0</v>
      </c>
      <c r="AG401" s="103">
        <v>0</v>
      </c>
      <c r="AH401" s="103">
        <v>1.4717428227295564</v>
      </c>
      <c r="AI401" s="103">
        <v>1.4717428227295564</v>
      </c>
      <c r="AJ401" s="124">
        <v>131</v>
      </c>
      <c r="AK401" s="113" t="s">
        <v>7128</v>
      </c>
      <c r="AL401" s="113" t="s">
        <v>7128</v>
      </c>
      <c r="AM401" s="113" t="s">
        <v>7128</v>
      </c>
      <c r="AN401" s="113" t="s">
        <v>7128</v>
      </c>
      <c r="AO401" s="113" t="s">
        <v>7128</v>
      </c>
      <c r="AP401" s="113" t="s">
        <v>7128</v>
      </c>
      <c r="AQ401" s="113" t="s">
        <v>7128</v>
      </c>
      <c r="AR401" s="113" t="s">
        <v>7128</v>
      </c>
      <c r="AS401" s="113">
        <v>808</v>
      </c>
      <c r="AT401" s="113">
        <v>793</v>
      </c>
      <c r="AU401" s="149" t="s">
        <v>7128</v>
      </c>
      <c r="AV401" s="84">
        <v>84.000840393280313</v>
      </c>
      <c r="AW401" s="84">
        <v>-82.529097570550761</v>
      </c>
      <c r="AX401" s="125">
        <v>406</v>
      </c>
      <c r="AY401" s="84">
        <v>0</v>
      </c>
      <c r="AZ401" s="84">
        <v>1.4102366887435949</v>
      </c>
      <c r="BA401" s="84">
        <v>-1.4102366887435949</v>
      </c>
      <c r="BB401" s="104">
        <v>0.80164645901360498</v>
      </c>
      <c r="BC401" s="84"/>
      <c r="BD401" s="84">
        <v>0</v>
      </c>
      <c r="BE401" s="84">
        <v>0</v>
      </c>
      <c r="BF401" s="84" t="s">
        <v>7478</v>
      </c>
      <c r="BG401" s="84"/>
    </row>
    <row r="402" spans="1:59" ht="15" customHeight="1" x14ac:dyDescent="0.25">
      <c r="A402" s="79" t="s">
        <v>6186</v>
      </c>
      <c r="B402" s="2" t="s">
        <v>3225</v>
      </c>
      <c r="C402" s="3" t="s">
        <v>6187</v>
      </c>
      <c r="D402" s="3" t="s">
        <v>5910</v>
      </c>
      <c r="E402" s="3" t="s">
        <v>1014</v>
      </c>
      <c r="F402" s="4" t="s">
        <v>3755</v>
      </c>
      <c r="G402" s="3" t="s">
        <v>1040</v>
      </c>
      <c r="H402" s="41" t="s">
        <v>5911</v>
      </c>
      <c r="I402" s="113">
        <v>301</v>
      </c>
      <c r="J402" s="113">
        <v>286</v>
      </c>
      <c r="K402" s="113">
        <v>74</v>
      </c>
      <c r="L402" s="113">
        <v>7</v>
      </c>
      <c r="M402" s="113">
        <v>31</v>
      </c>
      <c r="N402" s="113">
        <v>20</v>
      </c>
      <c r="O402" s="113">
        <v>13</v>
      </c>
      <c r="P402" s="113">
        <v>42</v>
      </c>
      <c r="Q402" s="113">
        <v>4</v>
      </c>
      <c r="R402" s="6">
        <v>0.25874125874125875</v>
      </c>
      <c r="S402" s="14">
        <v>32.258064516129032</v>
      </c>
      <c r="T402" s="14">
        <v>18.229166666666668</v>
      </c>
      <c r="U402" s="14">
        <v>20</v>
      </c>
      <c r="V402" s="14">
        <v>10.610079575596817</v>
      </c>
      <c r="W402" s="84">
        <v>-1.7721763484474577</v>
      </c>
      <c r="X402" s="14">
        <v>79.325134409945051</v>
      </c>
      <c r="Y402" s="14">
        <v>0</v>
      </c>
      <c r="Z402" s="14">
        <v>0</v>
      </c>
      <c r="AA402" s="14">
        <v>0</v>
      </c>
      <c r="AB402" s="14">
        <v>0</v>
      </c>
      <c r="AC402" s="14">
        <v>79.325134409945051</v>
      </c>
      <c r="AD402" s="14">
        <v>0</v>
      </c>
      <c r="AE402" s="14">
        <v>0</v>
      </c>
      <c r="AF402" s="14">
        <v>79.325134409945051</v>
      </c>
      <c r="AG402" s="14">
        <v>79.325134409945051</v>
      </c>
      <c r="AH402" s="14">
        <v>79.325134409945051</v>
      </c>
      <c r="AI402" s="14">
        <v>79.325134409945051</v>
      </c>
      <c r="AJ402" s="113" t="s">
        <v>7128</v>
      </c>
      <c r="AK402" s="113" t="s">
        <v>7128</v>
      </c>
      <c r="AL402" s="113" t="s">
        <v>7128</v>
      </c>
      <c r="AM402" s="113" t="s">
        <v>7128</v>
      </c>
      <c r="AN402" s="113">
        <v>44</v>
      </c>
      <c r="AO402" s="113" t="s">
        <v>7128</v>
      </c>
      <c r="AP402" s="113" t="s">
        <v>7128</v>
      </c>
      <c r="AQ402" s="113">
        <v>46</v>
      </c>
      <c r="AR402" s="113">
        <v>59</v>
      </c>
      <c r="AS402" s="113">
        <v>104</v>
      </c>
      <c r="AT402" s="113">
        <v>89</v>
      </c>
      <c r="AU402" s="149" t="s">
        <v>7128</v>
      </c>
      <c r="AV402" s="14">
        <v>144.9549001855919</v>
      </c>
      <c r="AW402" s="14">
        <v>-65.629765775646845</v>
      </c>
      <c r="AX402" s="17">
        <v>323</v>
      </c>
      <c r="AY402" s="15">
        <v>0</v>
      </c>
      <c r="AZ402" s="15">
        <v>1.4102366887435949</v>
      </c>
      <c r="BA402" s="15">
        <v>-1.4102366887435949</v>
      </c>
      <c r="BB402" s="63">
        <v>0.80164645901360498</v>
      </c>
      <c r="BC402" s="26"/>
      <c r="BD402" s="15">
        <v>0</v>
      </c>
      <c r="BE402" s="26">
        <v>0</v>
      </c>
      <c r="BF402" s="26" t="s">
        <v>7479</v>
      </c>
      <c r="BG402" s="84"/>
    </row>
    <row r="403" spans="1:59" ht="15" customHeight="1" x14ac:dyDescent="0.25">
      <c r="A403" s="79" t="s">
        <v>5095</v>
      </c>
      <c r="B403" s="2" t="s">
        <v>3522</v>
      </c>
      <c r="C403" s="3" t="s">
        <v>5097</v>
      </c>
      <c r="D403" s="3" t="s">
        <v>5096</v>
      </c>
      <c r="E403" s="3" t="s">
        <v>1030</v>
      </c>
      <c r="F403" s="4" t="s">
        <v>3755</v>
      </c>
      <c r="G403" s="3" t="s">
        <v>657</v>
      </c>
      <c r="H403" s="41" t="s">
        <v>5799</v>
      </c>
      <c r="I403" s="113">
        <v>234</v>
      </c>
      <c r="J403" s="113">
        <v>217</v>
      </c>
      <c r="K403" s="113">
        <v>48</v>
      </c>
      <c r="L403" s="113">
        <v>4</v>
      </c>
      <c r="M403" s="113">
        <v>36</v>
      </c>
      <c r="N403" s="113">
        <v>11</v>
      </c>
      <c r="O403" s="113">
        <v>12</v>
      </c>
      <c r="P403" s="113">
        <v>52</v>
      </c>
      <c r="Q403" s="113">
        <v>11</v>
      </c>
      <c r="R403" s="6">
        <v>0.22119815668202766</v>
      </c>
      <c r="S403" s="14">
        <v>37.460978147762745</v>
      </c>
      <c r="T403" s="14">
        <v>10.416666666666666</v>
      </c>
      <c r="U403" s="14">
        <v>11</v>
      </c>
      <c r="V403" s="14">
        <v>29.177718832891248</v>
      </c>
      <c r="W403" s="84">
        <v>-14.109192599096351</v>
      </c>
      <c r="X403" s="14">
        <v>73.946171048224315</v>
      </c>
      <c r="Y403" s="14">
        <v>0</v>
      </c>
      <c r="Z403" s="14">
        <v>0</v>
      </c>
      <c r="AA403" s="14">
        <v>73.946171048224315</v>
      </c>
      <c r="AB403" s="14">
        <v>0</v>
      </c>
      <c r="AC403" s="14">
        <v>0</v>
      </c>
      <c r="AD403" s="14">
        <v>0</v>
      </c>
      <c r="AE403" s="14">
        <v>0</v>
      </c>
      <c r="AF403" s="14">
        <v>73.946171048224315</v>
      </c>
      <c r="AG403" s="14">
        <v>73.946171048224315</v>
      </c>
      <c r="AH403" s="14">
        <v>73.946171048224315</v>
      </c>
      <c r="AI403" s="14">
        <v>73.946171048224315</v>
      </c>
      <c r="AJ403" s="113" t="s">
        <v>7128</v>
      </c>
      <c r="AK403" s="113" t="s">
        <v>7128</v>
      </c>
      <c r="AL403" s="113">
        <v>34</v>
      </c>
      <c r="AM403" s="113" t="s">
        <v>7128</v>
      </c>
      <c r="AN403" s="113" t="s">
        <v>7128</v>
      </c>
      <c r="AO403" s="113" t="s">
        <v>7128</v>
      </c>
      <c r="AP403" s="113" t="s">
        <v>7128</v>
      </c>
      <c r="AQ403" s="113">
        <v>49</v>
      </c>
      <c r="AR403" s="113">
        <v>62</v>
      </c>
      <c r="AS403" s="113">
        <v>113</v>
      </c>
      <c r="AT403" s="113">
        <v>98</v>
      </c>
      <c r="AU403" s="149" t="s">
        <v>7128</v>
      </c>
      <c r="AV403" s="14">
        <v>157.46821407201281</v>
      </c>
      <c r="AW403" s="14">
        <v>-83.522043023788498</v>
      </c>
      <c r="AX403" s="17">
        <v>410</v>
      </c>
      <c r="AY403" s="15">
        <v>0</v>
      </c>
      <c r="AZ403" s="15">
        <v>1.4102366887435949</v>
      </c>
      <c r="BA403" s="15">
        <v>-1.4102366887435949</v>
      </c>
      <c r="BB403" s="63">
        <v>0.80164645901360498</v>
      </c>
      <c r="BC403" s="26"/>
      <c r="BD403" s="15">
        <v>0</v>
      </c>
      <c r="BE403" s="26">
        <v>0</v>
      </c>
      <c r="BF403" s="26" t="s">
        <v>7480</v>
      </c>
      <c r="BG403" s="84"/>
    </row>
    <row r="404" spans="1:59" ht="15" customHeight="1" x14ac:dyDescent="0.25">
      <c r="A404" s="79" t="s">
        <v>2480</v>
      </c>
      <c r="B404" s="2" t="s">
        <v>2874</v>
      </c>
      <c r="C404" s="3" t="s">
        <v>2541</v>
      </c>
      <c r="D404" s="3" t="s">
        <v>2472</v>
      </c>
      <c r="E404" s="3" t="s">
        <v>1025</v>
      </c>
      <c r="F404" s="4" t="s">
        <v>3755</v>
      </c>
      <c r="G404" s="3" t="s">
        <v>1035</v>
      </c>
      <c r="H404" s="41" t="s">
        <v>4708</v>
      </c>
      <c r="I404" s="113">
        <v>7</v>
      </c>
      <c r="J404" s="113">
        <v>7</v>
      </c>
      <c r="K404" s="113">
        <v>1</v>
      </c>
      <c r="L404" s="113">
        <v>0</v>
      </c>
      <c r="M404" s="113">
        <v>0</v>
      </c>
      <c r="N404" s="113">
        <v>0</v>
      </c>
      <c r="O404" s="113">
        <v>0</v>
      </c>
      <c r="P404" s="113">
        <v>3</v>
      </c>
      <c r="Q404" s="113">
        <v>0</v>
      </c>
      <c r="R404" s="6">
        <v>0.14285714285714285</v>
      </c>
      <c r="S404" s="14">
        <v>0</v>
      </c>
      <c r="T404" s="14">
        <v>0</v>
      </c>
      <c r="U404" s="14">
        <v>0</v>
      </c>
      <c r="V404" s="14">
        <v>0</v>
      </c>
      <c r="W404" s="84">
        <v>0.65754159957033387</v>
      </c>
      <c r="X404" s="14">
        <v>0.65754159957033387</v>
      </c>
      <c r="Y404" s="14">
        <v>0.65754159957033387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0.65754159957033387</v>
      </c>
      <c r="AI404" s="14">
        <v>0.65754159957033387</v>
      </c>
      <c r="AJ404" s="113">
        <v>132</v>
      </c>
      <c r="AK404" s="113" t="s">
        <v>7128</v>
      </c>
      <c r="AL404" s="113" t="s">
        <v>7128</v>
      </c>
      <c r="AM404" s="113" t="s">
        <v>7128</v>
      </c>
      <c r="AN404" s="113" t="s">
        <v>7128</v>
      </c>
      <c r="AO404" s="113" t="s">
        <v>7128</v>
      </c>
      <c r="AP404" s="113" t="s">
        <v>7128</v>
      </c>
      <c r="AQ404" s="113" t="s">
        <v>7128</v>
      </c>
      <c r="AR404" s="113" t="s">
        <v>7128</v>
      </c>
      <c r="AS404" s="113">
        <v>815</v>
      </c>
      <c r="AT404" s="113">
        <v>800</v>
      </c>
      <c r="AU404" s="149" t="s">
        <v>7128</v>
      </c>
      <c r="AV404" s="14">
        <v>84.000840393280313</v>
      </c>
      <c r="AW404" s="14">
        <v>-83.343298793709977</v>
      </c>
      <c r="AX404" s="17">
        <v>407</v>
      </c>
      <c r="AY404" s="15">
        <v>0</v>
      </c>
      <c r="AZ404" s="15">
        <v>1.4102366887435949</v>
      </c>
      <c r="BA404" s="15">
        <v>-1.4102366887435949</v>
      </c>
      <c r="BB404" s="63">
        <v>0.80164645901360498</v>
      </c>
      <c r="BC404" s="26"/>
      <c r="BD404" s="15">
        <v>0</v>
      </c>
      <c r="BE404" s="26">
        <v>0</v>
      </c>
      <c r="BF404" s="26" t="s">
        <v>7481</v>
      </c>
      <c r="BG404" s="84"/>
    </row>
    <row r="405" spans="1:59" ht="15" customHeight="1" x14ac:dyDescent="0.25">
      <c r="A405" s="79" t="s">
        <v>6247</v>
      </c>
      <c r="B405" s="2" t="s">
        <v>3651</v>
      </c>
      <c r="C405" s="3" t="s">
        <v>2784</v>
      </c>
      <c r="D405" s="3" t="s">
        <v>5900</v>
      </c>
      <c r="E405" s="3" t="s">
        <v>1042</v>
      </c>
      <c r="F405" s="4" t="s">
        <v>3755</v>
      </c>
      <c r="G405" s="3" t="s">
        <v>1035</v>
      </c>
      <c r="H405" s="41" t="s">
        <v>5901</v>
      </c>
      <c r="I405" s="113">
        <v>31</v>
      </c>
      <c r="J405" s="113">
        <v>29</v>
      </c>
      <c r="K405" s="113">
        <v>5</v>
      </c>
      <c r="L405" s="113">
        <v>0</v>
      </c>
      <c r="M405" s="113">
        <v>0</v>
      </c>
      <c r="N405" s="113">
        <v>3</v>
      </c>
      <c r="O405" s="113">
        <v>2</v>
      </c>
      <c r="P405" s="113">
        <v>10</v>
      </c>
      <c r="Q405" s="113">
        <v>0</v>
      </c>
      <c r="R405" s="6">
        <v>0.17241379310344829</v>
      </c>
      <c r="S405" s="14">
        <v>0</v>
      </c>
      <c r="T405" s="14">
        <v>0</v>
      </c>
      <c r="U405" s="14">
        <v>3</v>
      </c>
      <c r="V405" s="14">
        <v>0</v>
      </c>
      <c r="W405" s="84">
        <v>-2.4776808105130153</v>
      </c>
      <c r="X405" s="44">
        <v>0.52231918948698475</v>
      </c>
      <c r="Y405" s="44">
        <v>0.52231918948698475</v>
      </c>
      <c r="Z405" s="44">
        <v>0</v>
      </c>
      <c r="AA405" s="44">
        <v>0</v>
      </c>
      <c r="AB405" s="44">
        <v>0</v>
      </c>
      <c r="AC405" s="44">
        <v>0</v>
      </c>
      <c r="AD405" s="44">
        <v>0</v>
      </c>
      <c r="AE405" s="44">
        <v>0</v>
      </c>
      <c r="AF405" s="44">
        <v>0</v>
      </c>
      <c r="AG405" s="44">
        <v>0</v>
      </c>
      <c r="AH405" s="44">
        <v>0.52231918948698475</v>
      </c>
      <c r="AI405" s="44">
        <v>0.52231918948698475</v>
      </c>
      <c r="AJ405" s="145">
        <v>133</v>
      </c>
      <c r="AK405" s="113" t="s">
        <v>7128</v>
      </c>
      <c r="AL405" s="113" t="s">
        <v>7128</v>
      </c>
      <c r="AM405" s="113" t="s">
        <v>7128</v>
      </c>
      <c r="AN405" s="113" t="s">
        <v>7128</v>
      </c>
      <c r="AO405" s="113" t="s">
        <v>7128</v>
      </c>
      <c r="AP405" s="113" t="s">
        <v>7128</v>
      </c>
      <c r="AQ405" s="113" t="s">
        <v>7128</v>
      </c>
      <c r="AR405" s="113" t="s">
        <v>7128</v>
      </c>
      <c r="AS405" s="113">
        <v>817</v>
      </c>
      <c r="AT405" s="113">
        <v>802</v>
      </c>
      <c r="AU405" s="149" t="s">
        <v>7128</v>
      </c>
      <c r="AV405" s="14">
        <v>84.000840393280313</v>
      </c>
      <c r="AW405" s="14">
        <v>-83.478521203793335</v>
      </c>
      <c r="AX405" s="17">
        <v>409</v>
      </c>
      <c r="AY405" s="15">
        <v>0</v>
      </c>
      <c r="AZ405" s="15">
        <v>1.4102366887435949</v>
      </c>
      <c r="BA405" s="15">
        <v>-1.4102366887435949</v>
      </c>
      <c r="BB405" s="63">
        <v>0.80164645901360498</v>
      </c>
      <c r="BC405" s="26"/>
      <c r="BD405" s="15">
        <v>0</v>
      </c>
      <c r="BE405" s="26">
        <v>0</v>
      </c>
      <c r="BF405" s="26" t="s">
        <v>7482</v>
      </c>
      <c r="BG405" s="84"/>
    </row>
    <row r="406" spans="1:59" x14ac:dyDescent="0.25">
      <c r="A406" s="79" t="s">
        <v>1080</v>
      </c>
      <c r="B406" s="2" t="s">
        <v>3129</v>
      </c>
      <c r="C406" s="3" t="s">
        <v>3130</v>
      </c>
      <c r="D406" s="3" t="s">
        <v>225</v>
      </c>
      <c r="E406" s="3" t="s">
        <v>1036</v>
      </c>
      <c r="F406" s="4" t="s">
        <v>2510</v>
      </c>
      <c r="G406" s="3" t="s">
        <v>1040</v>
      </c>
      <c r="H406" s="41" t="s">
        <v>3901</v>
      </c>
      <c r="I406" s="113">
        <v>362</v>
      </c>
      <c r="J406" s="113">
        <v>336</v>
      </c>
      <c r="K406" s="113">
        <v>78</v>
      </c>
      <c r="L406" s="113">
        <v>6</v>
      </c>
      <c r="M406" s="113">
        <v>34</v>
      </c>
      <c r="N406" s="113">
        <v>25</v>
      </c>
      <c r="O406" s="113">
        <v>18</v>
      </c>
      <c r="P406" s="113">
        <v>64</v>
      </c>
      <c r="Q406" s="113">
        <v>7</v>
      </c>
      <c r="R406" s="6">
        <v>0.23214285714285715</v>
      </c>
      <c r="S406" s="14">
        <v>35.379812695109266</v>
      </c>
      <c r="T406" s="14">
        <v>15.625</v>
      </c>
      <c r="U406" s="14">
        <v>25</v>
      </c>
      <c r="V406" s="14">
        <v>18.567639257294431</v>
      </c>
      <c r="W406" s="84">
        <v>-16.701024338015998</v>
      </c>
      <c r="X406" s="44">
        <v>77.871427614387699</v>
      </c>
      <c r="Y406" s="44">
        <v>0</v>
      </c>
      <c r="Z406" s="44">
        <v>0</v>
      </c>
      <c r="AA406" s="44">
        <v>0</v>
      </c>
      <c r="AB406" s="44">
        <v>0</v>
      </c>
      <c r="AC406" s="44">
        <v>77.871427614387699</v>
      </c>
      <c r="AD406" s="44">
        <v>0</v>
      </c>
      <c r="AE406" s="44">
        <v>0</v>
      </c>
      <c r="AF406" s="44">
        <v>77.871427614387699</v>
      </c>
      <c r="AG406" s="44">
        <v>77.871427614387699</v>
      </c>
      <c r="AH406" s="44">
        <v>77.871427614387699</v>
      </c>
      <c r="AI406" s="44">
        <v>77.871427614387699</v>
      </c>
      <c r="AJ406" s="145" t="s">
        <v>7128</v>
      </c>
      <c r="AK406" s="113" t="s">
        <v>7128</v>
      </c>
      <c r="AL406" s="113" t="s">
        <v>7128</v>
      </c>
      <c r="AM406" s="113" t="s">
        <v>7128</v>
      </c>
      <c r="AN406" s="113">
        <v>45</v>
      </c>
      <c r="AO406" s="113" t="s">
        <v>7128</v>
      </c>
      <c r="AP406" s="113" t="s">
        <v>7128</v>
      </c>
      <c r="AQ406" s="113">
        <v>47</v>
      </c>
      <c r="AR406" s="113">
        <v>60</v>
      </c>
      <c r="AS406" s="113">
        <v>108</v>
      </c>
      <c r="AT406" s="113">
        <v>93</v>
      </c>
      <c r="AU406" s="149" t="s">
        <v>7128</v>
      </c>
      <c r="AV406" s="14">
        <v>144.9549001855919</v>
      </c>
      <c r="AW406" s="14">
        <v>-67.083472571204197</v>
      </c>
      <c r="AX406" s="17">
        <v>327</v>
      </c>
      <c r="AY406" s="15">
        <v>0</v>
      </c>
      <c r="AZ406" s="15">
        <v>1.4102366887435949</v>
      </c>
      <c r="BA406" s="15">
        <v>-1.4102366887435949</v>
      </c>
      <c r="BB406" s="63">
        <v>0.80164645901360498</v>
      </c>
      <c r="BC406" s="26"/>
      <c r="BD406" s="15">
        <v>0</v>
      </c>
      <c r="BE406" s="26">
        <v>0</v>
      </c>
      <c r="BF406" s="26" t="s">
        <v>7483</v>
      </c>
      <c r="BG406" s="84"/>
    </row>
    <row r="407" spans="1:59" x14ac:dyDescent="0.25">
      <c r="A407" s="79" t="s">
        <v>6204</v>
      </c>
      <c r="B407" s="2" t="s">
        <v>6205</v>
      </c>
      <c r="C407" s="3" t="s">
        <v>2679</v>
      </c>
      <c r="D407" s="3" t="s">
        <v>5874</v>
      </c>
      <c r="E407" s="3" t="s">
        <v>1053</v>
      </c>
      <c r="F407" s="4" t="s">
        <v>2510</v>
      </c>
      <c r="G407" s="3" t="s">
        <v>1004</v>
      </c>
      <c r="H407" s="41" t="s">
        <v>5875</v>
      </c>
      <c r="I407" s="113">
        <v>277</v>
      </c>
      <c r="J407" s="113">
        <v>261</v>
      </c>
      <c r="K407" s="113">
        <v>63</v>
      </c>
      <c r="L407" s="113">
        <v>4</v>
      </c>
      <c r="M407" s="113">
        <v>29</v>
      </c>
      <c r="N407" s="113">
        <v>19</v>
      </c>
      <c r="O407" s="113">
        <v>9</v>
      </c>
      <c r="P407" s="113">
        <v>63</v>
      </c>
      <c r="Q407" s="113">
        <v>8</v>
      </c>
      <c r="R407" s="46">
        <v>0.2413793103448276</v>
      </c>
      <c r="S407" s="47">
        <v>30.176899063475549</v>
      </c>
      <c r="T407" s="47">
        <v>10.416666666666666</v>
      </c>
      <c r="U407" s="47">
        <v>19</v>
      </c>
      <c r="V407" s="47">
        <v>21.220159151193634</v>
      </c>
      <c r="W407" s="84">
        <v>-8.7654679978029399</v>
      </c>
      <c r="X407" s="44">
        <v>72.0482568835329</v>
      </c>
      <c r="Y407" s="44">
        <v>0</v>
      </c>
      <c r="Z407" s="44">
        <v>0</v>
      </c>
      <c r="AA407" s="44">
        <v>0</v>
      </c>
      <c r="AB407" s="44">
        <v>0</v>
      </c>
      <c r="AC407" s="44">
        <v>0</v>
      </c>
      <c r="AD407" s="44">
        <v>72.0482568835329</v>
      </c>
      <c r="AE407" s="44">
        <v>0</v>
      </c>
      <c r="AF407" s="44">
        <v>0</v>
      </c>
      <c r="AG407" s="44">
        <v>0</v>
      </c>
      <c r="AH407" s="44">
        <v>72.0482568835329</v>
      </c>
      <c r="AI407" s="44">
        <v>72.0482568835329</v>
      </c>
      <c r="AJ407" s="145" t="s">
        <v>7128</v>
      </c>
      <c r="AK407" s="113" t="s">
        <v>7128</v>
      </c>
      <c r="AL407" s="113" t="s">
        <v>7128</v>
      </c>
      <c r="AM407" s="113" t="s">
        <v>7128</v>
      </c>
      <c r="AN407" s="113" t="s">
        <v>7128</v>
      </c>
      <c r="AO407" s="113">
        <v>116</v>
      </c>
      <c r="AP407" s="113" t="s">
        <v>7128</v>
      </c>
      <c r="AQ407" s="113" t="s">
        <v>7128</v>
      </c>
      <c r="AR407" s="113" t="s">
        <v>7128</v>
      </c>
      <c r="AS407" s="113">
        <v>118</v>
      </c>
      <c r="AT407" s="113">
        <v>103</v>
      </c>
      <c r="AU407" s="149" t="s">
        <v>7128</v>
      </c>
      <c r="AV407" s="48">
        <v>157.41716867537716</v>
      </c>
      <c r="AW407" s="14">
        <v>-85.368911791844255</v>
      </c>
      <c r="AX407" s="17">
        <v>411</v>
      </c>
      <c r="AY407" s="47">
        <v>0</v>
      </c>
      <c r="AZ407" s="47">
        <v>1.4102366887435949</v>
      </c>
      <c r="BA407" s="47">
        <v>-1.4102366887435949</v>
      </c>
      <c r="BB407" s="62">
        <v>0.80164645901360498</v>
      </c>
      <c r="BC407" s="47"/>
      <c r="BD407" s="47">
        <v>0</v>
      </c>
      <c r="BE407" s="47">
        <v>0</v>
      </c>
      <c r="BF407" s="26" t="s">
        <v>7484</v>
      </c>
      <c r="BG407" s="84"/>
    </row>
    <row r="408" spans="1:59" ht="15" customHeight="1" x14ac:dyDescent="0.25">
      <c r="A408" s="79" t="s">
        <v>2150</v>
      </c>
      <c r="B408" s="2" t="s">
        <v>2878</v>
      </c>
      <c r="C408" s="3" t="s">
        <v>2647</v>
      </c>
      <c r="D408" s="3" t="s">
        <v>2527</v>
      </c>
      <c r="E408" s="3" t="s">
        <v>1010</v>
      </c>
      <c r="F408" s="4" t="s">
        <v>2510</v>
      </c>
      <c r="G408" s="3" t="s">
        <v>1004</v>
      </c>
      <c r="H408" s="156" t="s">
        <v>4968</v>
      </c>
      <c r="I408" s="112">
        <v>276</v>
      </c>
      <c r="J408" s="112">
        <v>243</v>
      </c>
      <c r="K408" s="112">
        <v>57</v>
      </c>
      <c r="L408" s="112">
        <v>7</v>
      </c>
      <c r="M408" s="112">
        <v>30</v>
      </c>
      <c r="N408" s="112">
        <v>25</v>
      </c>
      <c r="O408" s="112">
        <v>30</v>
      </c>
      <c r="P408" s="112">
        <v>55</v>
      </c>
      <c r="Q408" s="112">
        <v>3</v>
      </c>
      <c r="R408" s="5">
        <v>0.23456790123456789</v>
      </c>
      <c r="S408" s="26">
        <v>31.217481789802289</v>
      </c>
      <c r="T408" s="26">
        <v>18.229166666666668</v>
      </c>
      <c r="U408" s="26">
        <v>25</v>
      </c>
      <c r="V408" s="26">
        <v>7.9575596816976129</v>
      </c>
      <c r="W408" s="26">
        <v>-10.722384191772269</v>
      </c>
      <c r="X408" s="13">
        <v>71.681823946394303</v>
      </c>
      <c r="Y408" s="26">
        <v>0</v>
      </c>
      <c r="Z408" s="26">
        <v>0</v>
      </c>
      <c r="AA408" s="26">
        <v>0</v>
      </c>
      <c r="AB408" s="26">
        <v>0</v>
      </c>
      <c r="AC408" s="26">
        <v>0</v>
      </c>
      <c r="AD408" s="26">
        <v>71.681823946394303</v>
      </c>
      <c r="AE408" s="26">
        <v>0</v>
      </c>
      <c r="AF408" s="26">
        <v>0</v>
      </c>
      <c r="AG408" s="26">
        <v>0</v>
      </c>
      <c r="AH408" s="26">
        <v>71.681823946394303</v>
      </c>
      <c r="AI408" s="26">
        <v>71.681823946394303</v>
      </c>
      <c r="AJ408" s="112" t="s">
        <v>7128</v>
      </c>
      <c r="AK408" s="13" t="s">
        <v>7128</v>
      </c>
      <c r="AL408" s="13" t="s">
        <v>7128</v>
      </c>
      <c r="AM408" s="13" t="s">
        <v>7128</v>
      </c>
      <c r="AN408" s="13" t="s">
        <v>7128</v>
      </c>
      <c r="AO408" s="13">
        <v>117</v>
      </c>
      <c r="AP408" s="112" t="s">
        <v>7128</v>
      </c>
      <c r="AQ408" s="13" t="s">
        <v>7128</v>
      </c>
      <c r="AR408" s="13" t="s">
        <v>7128</v>
      </c>
      <c r="AS408" s="112">
        <v>119</v>
      </c>
      <c r="AT408" s="112">
        <v>104</v>
      </c>
      <c r="AU408" s="149" t="s">
        <v>7128</v>
      </c>
      <c r="AV408" s="26">
        <v>157.41716867537716</v>
      </c>
      <c r="AW408" s="26">
        <v>-85.735344728982852</v>
      </c>
      <c r="AX408" s="157">
        <v>413</v>
      </c>
      <c r="AY408" s="26">
        <v>0</v>
      </c>
      <c r="AZ408" s="26">
        <v>1.4102366887435949</v>
      </c>
      <c r="BA408" s="26">
        <v>-1.4102366887435949</v>
      </c>
      <c r="BB408" s="158">
        <v>0.80164645901360498</v>
      </c>
      <c r="BC408" s="26"/>
      <c r="BD408" s="26">
        <v>0</v>
      </c>
      <c r="BE408" s="26">
        <v>0</v>
      </c>
      <c r="BF408" s="26" t="s">
        <v>7485</v>
      </c>
      <c r="BG408" s="26"/>
    </row>
    <row r="409" spans="1:59" x14ac:dyDescent="0.25">
      <c r="A409" s="79" t="s">
        <v>1897</v>
      </c>
      <c r="B409" s="2" t="s">
        <v>2695</v>
      </c>
      <c r="C409" s="3" t="s">
        <v>2696</v>
      </c>
      <c r="D409" s="3" t="s">
        <v>487</v>
      </c>
      <c r="E409" s="3" t="s">
        <v>1046</v>
      </c>
      <c r="F409" s="4" t="s">
        <v>2510</v>
      </c>
      <c r="G409" s="3" t="s">
        <v>1004</v>
      </c>
      <c r="H409" s="41" t="s">
        <v>4156</v>
      </c>
      <c r="I409" s="113">
        <v>129</v>
      </c>
      <c r="J409" s="113">
        <v>121</v>
      </c>
      <c r="K409" s="113">
        <v>34</v>
      </c>
      <c r="L409" s="113">
        <v>9</v>
      </c>
      <c r="M409" s="113">
        <v>17</v>
      </c>
      <c r="N409" s="113">
        <v>23</v>
      </c>
      <c r="O409" s="113">
        <v>7</v>
      </c>
      <c r="P409" s="113">
        <v>45</v>
      </c>
      <c r="Q409" s="113">
        <v>1</v>
      </c>
      <c r="R409" s="42">
        <v>0.28099173553719009</v>
      </c>
      <c r="S409" s="43">
        <v>17.689906347554633</v>
      </c>
      <c r="T409" s="43">
        <v>23.4375</v>
      </c>
      <c r="U409" s="43">
        <v>23</v>
      </c>
      <c r="V409" s="43">
        <v>2.6525198938992043</v>
      </c>
      <c r="W409" s="84">
        <v>4.8712113716567158</v>
      </c>
      <c r="X409" s="103">
        <v>71.651137613110549</v>
      </c>
      <c r="Y409" s="103">
        <v>0</v>
      </c>
      <c r="Z409" s="103">
        <v>0</v>
      </c>
      <c r="AA409" s="103">
        <v>0</v>
      </c>
      <c r="AB409" s="103">
        <v>0</v>
      </c>
      <c r="AC409" s="103">
        <v>0</v>
      </c>
      <c r="AD409" s="103">
        <v>71.651137613110549</v>
      </c>
      <c r="AE409" s="103">
        <v>0</v>
      </c>
      <c r="AF409" s="103">
        <v>0</v>
      </c>
      <c r="AG409" s="103">
        <v>0</v>
      </c>
      <c r="AH409" s="103">
        <v>71.651137613110549</v>
      </c>
      <c r="AI409" s="103">
        <v>71.651137613110549</v>
      </c>
      <c r="AJ409" s="124" t="s">
        <v>7128</v>
      </c>
      <c r="AK409" s="113" t="s">
        <v>7128</v>
      </c>
      <c r="AL409" s="113" t="s">
        <v>7128</v>
      </c>
      <c r="AM409" s="113" t="s">
        <v>7128</v>
      </c>
      <c r="AN409" s="113" t="s">
        <v>7128</v>
      </c>
      <c r="AO409" s="113">
        <v>118</v>
      </c>
      <c r="AP409" s="113" t="s">
        <v>7128</v>
      </c>
      <c r="AQ409" s="113" t="s">
        <v>7128</v>
      </c>
      <c r="AR409" s="113" t="s">
        <v>7128</v>
      </c>
      <c r="AS409" s="113">
        <v>121</v>
      </c>
      <c r="AT409" s="113">
        <v>106</v>
      </c>
      <c r="AU409" s="149" t="s">
        <v>7128</v>
      </c>
      <c r="AV409" s="43">
        <v>157.41716867537716</v>
      </c>
      <c r="AW409" s="14">
        <v>-85.766031062266606</v>
      </c>
      <c r="AX409" s="17">
        <v>414</v>
      </c>
      <c r="AY409" s="43">
        <v>0</v>
      </c>
      <c r="AZ409" s="43">
        <v>1.4102366887435949</v>
      </c>
      <c r="BA409" s="43">
        <v>-1.4102366887435949</v>
      </c>
      <c r="BB409" s="65">
        <v>0.80164645901360498</v>
      </c>
      <c r="BC409" s="43"/>
      <c r="BD409" s="43">
        <v>0</v>
      </c>
      <c r="BE409" s="43">
        <v>0</v>
      </c>
      <c r="BF409" s="43" t="s">
        <v>7486</v>
      </c>
      <c r="BG409" s="84"/>
    </row>
    <row r="410" spans="1:59" ht="15" customHeight="1" x14ac:dyDescent="0.25">
      <c r="A410" s="79" t="s">
        <v>3609</v>
      </c>
      <c r="B410" s="2" t="s">
        <v>3610</v>
      </c>
      <c r="C410" s="3" t="s">
        <v>2554</v>
      </c>
      <c r="D410" s="3" t="s">
        <v>3746</v>
      </c>
      <c r="E410" s="3" t="s">
        <v>1044</v>
      </c>
      <c r="F410" s="4" t="s">
        <v>3755</v>
      </c>
      <c r="G410" s="3" t="s">
        <v>1035</v>
      </c>
      <c r="H410" s="41" t="s">
        <v>4920</v>
      </c>
      <c r="I410" s="113">
        <v>12</v>
      </c>
      <c r="J410" s="113">
        <v>12</v>
      </c>
      <c r="K410" s="113">
        <v>1</v>
      </c>
      <c r="L410" s="113">
        <v>0</v>
      </c>
      <c r="M410" s="113">
        <v>0</v>
      </c>
      <c r="N410" s="113">
        <v>0</v>
      </c>
      <c r="O410" s="113">
        <v>0</v>
      </c>
      <c r="P410" s="113">
        <v>6</v>
      </c>
      <c r="Q410" s="113">
        <v>0</v>
      </c>
      <c r="R410" s="6">
        <v>8.3333333333333329E-2</v>
      </c>
      <c r="S410" s="14">
        <v>0</v>
      </c>
      <c r="T410" s="14">
        <v>0</v>
      </c>
      <c r="U410" s="14">
        <v>0</v>
      </c>
      <c r="V410" s="14">
        <v>0</v>
      </c>
      <c r="W410" s="84">
        <v>-1.5805970399425846</v>
      </c>
      <c r="X410" s="14">
        <v>-1.5805970399425846</v>
      </c>
      <c r="Y410" s="14">
        <v>-1.5805970399425846</v>
      </c>
      <c r="Z410" s="14">
        <v>0</v>
      </c>
      <c r="AA410" s="14">
        <v>0</v>
      </c>
      <c r="AB410" s="14">
        <v>0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-1.5805970399425846</v>
      </c>
      <c r="AI410" s="14">
        <v>-1.5805970399425846</v>
      </c>
      <c r="AJ410" s="113">
        <v>1025</v>
      </c>
      <c r="AK410" s="113" t="s">
        <v>7128</v>
      </c>
      <c r="AL410" s="113" t="s">
        <v>7128</v>
      </c>
      <c r="AM410" s="113" t="s">
        <v>7128</v>
      </c>
      <c r="AN410" s="113" t="s">
        <v>7128</v>
      </c>
      <c r="AO410" s="113" t="s">
        <v>7128</v>
      </c>
      <c r="AP410" s="113" t="s">
        <v>7128</v>
      </c>
      <c r="AQ410" s="113" t="s">
        <v>7128</v>
      </c>
      <c r="AR410" s="113" t="s">
        <v>7128</v>
      </c>
      <c r="AS410" s="113">
        <v>1019</v>
      </c>
      <c r="AT410" s="113">
        <v>1019</v>
      </c>
      <c r="AU410" s="149" t="s">
        <v>7128</v>
      </c>
      <c r="AV410" s="14">
        <v>84.000840393280313</v>
      </c>
      <c r="AW410" s="14">
        <v>-85.581437433222902</v>
      </c>
      <c r="AX410" s="17">
        <v>412</v>
      </c>
      <c r="AY410" s="15">
        <v>0</v>
      </c>
      <c r="AZ410" s="15">
        <v>1.4102366887435949</v>
      </c>
      <c r="BA410" s="15">
        <v>-1.4102366887435949</v>
      </c>
      <c r="BB410" s="63">
        <v>0.80164645901360498</v>
      </c>
      <c r="BC410" s="26"/>
      <c r="BD410" s="15">
        <v>0</v>
      </c>
      <c r="BE410" s="26">
        <v>0</v>
      </c>
      <c r="BF410" s="26" t="s">
        <v>7487</v>
      </c>
      <c r="BG410" s="84"/>
    </row>
    <row r="411" spans="1:59" x14ac:dyDescent="0.25">
      <c r="A411" s="79" t="s">
        <v>6393</v>
      </c>
      <c r="B411" s="2" t="s">
        <v>6395</v>
      </c>
      <c r="C411" s="3" t="s">
        <v>6394</v>
      </c>
      <c r="D411" s="3" t="s">
        <v>5771</v>
      </c>
      <c r="E411" s="3" t="s">
        <v>1099</v>
      </c>
      <c r="F411" s="4" t="s">
        <v>3755</v>
      </c>
      <c r="G411" s="3" t="s">
        <v>1004</v>
      </c>
      <c r="H411" s="41" t="s">
        <v>5772</v>
      </c>
      <c r="I411" s="113">
        <v>171</v>
      </c>
      <c r="J411" s="113">
        <v>160</v>
      </c>
      <c r="K411" s="113">
        <v>46</v>
      </c>
      <c r="L411" s="113">
        <v>2</v>
      </c>
      <c r="M411" s="113">
        <v>27</v>
      </c>
      <c r="N411" s="113">
        <v>16</v>
      </c>
      <c r="O411" s="113">
        <v>8</v>
      </c>
      <c r="P411" s="113">
        <v>36</v>
      </c>
      <c r="Q411" s="113">
        <v>5</v>
      </c>
      <c r="R411" s="6">
        <v>0.28749999999999998</v>
      </c>
      <c r="S411" s="14">
        <v>28.095733610822062</v>
      </c>
      <c r="T411" s="14">
        <v>5.208333333333333</v>
      </c>
      <c r="U411" s="14">
        <v>16</v>
      </c>
      <c r="V411" s="14">
        <v>13.262599469496021</v>
      </c>
      <c r="W411" s="84">
        <v>7.4451166527304355</v>
      </c>
      <c r="X411" s="14">
        <v>70.011783066381852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70.011783066381852</v>
      </c>
      <c r="AE411" s="14">
        <v>0</v>
      </c>
      <c r="AF411" s="14">
        <v>0</v>
      </c>
      <c r="AG411" s="14">
        <v>0</v>
      </c>
      <c r="AH411" s="14">
        <v>70.011783066381852</v>
      </c>
      <c r="AI411" s="14">
        <v>70.011783066381852</v>
      </c>
      <c r="AJ411" s="113" t="s">
        <v>7128</v>
      </c>
      <c r="AK411" s="113" t="s">
        <v>7128</v>
      </c>
      <c r="AL411" s="113" t="s">
        <v>7128</v>
      </c>
      <c r="AM411" s="113" t="s">
        <v>7128</v>
      </c>
      <c r="AN411" s="113" t="s">
        <v>7128</v>
      </c>
      <c r="AO411" s="113">
        <v>119</v>
      </c>
      <c r="AP411" s="113" t="s">
        <v>7128</v>
      </c>
      <c r="AQ411" s="113" t="s">
        <v>7128</v>
      </c>
      <c r="AR411" s="113" t="s">
        <v>7128</v>
      </c>
      <c r="AS411" s="113">
        <v>127</v>
      </c>
      <c r="AT411" s="113">
        <v>112</v>
      </c>
      <c r="AU411" s="149" t="s">
        <v>7128</v>
      </c>
      <c r="AV411" s="14">
        <v>157.41716867537716</v>
      </c>
      <c r="AW411" s="14">
        <v>-87.405385608995303</v>
      </c>
      <c r="AX411" s="17">
        <v>418</v>
      </c>
      <c r="AY411" s="15">
        <v>0</v>
      </c>
      <c r="AZ411" s="15">
        <v>1.4102366887435949</v>
      </c>
      <c r="BA411" s="15">
        <v>-1.4102366887435949</v>
      </c>
      <c r="BB411" s="63">
        <v>0.80164645901360498</v>
      </c>
      <c r="BC411" s="26"/>
      <c r="BD411" s="15">
        <v>0</v>
      </c>
      <c r="BE411" s="26">
        <v>0</v>
      </c>
      <c r="BF411" s="26" t="s">
        <v>7488</v>
      </c>
      <c r="BG411" s="84"/>
    </row>
    <row r="412" spans="1:59" x14ac:dyDescent="0.25">
      <c r="A412" s="110" t="s">
        <v>3614</v>
      </c>
      <c r="B412" s="2" t="s">
        <v>2830</v>
      </c>
      <c r="C412" s="3" t="s">
        <v>3615</v>
      </c>
      <c r="D412" s="3" t="s">
        <v>3748</v>
      </c>
      <c r="E412" s="3" t="s">
        <v>1036</v>
      </c>
      <c r="F412" s="4" t="s">
        <v>2510</v>
      </c>
      <c r="G412" s="3" t="s">
        <v>657</v>
      </c>
      <c r="H412" s="41" t="s">
        <v>3762</v>
      </c>
      <c r="I412" s="124">
        <v>197</v>
      </c>
      <c r="J412" s="124">
        <v>185</v>
      </c>
      <c r="K412" s="124">
        <v>48</v>
      </c>
      <c r="L412" s="124">
        <v>5</v>
      </c>
      <c r="M412" s="124">
        <v>22</v>
      </c>
      <c r="N412" s="124">
        <v>24</v>
      </c>
      <c r="O412" s="124">
        <v>7</v>
      </c>
      <c r="P412" s="124">
        <v>38</v>
      </c>
      <c r="Q412" s="124">
        <v>4</v>
      </c>
      <c r="R412" s="85">
        <v>0.25945945945945947</v>
      </c>
      <c r="S412" s="84">
        <v>22.892819979188346</v>
      </c>
      <c r="T412" s="84">
        <v>13.020833333333334</v>
      </c>
      <c r="U412" s="84">
        <v>24</v>
      </c>
      <c r="V412" s="84">
        <v>10.610079575596817</v>
      </c>
      <c r="W412" s="84">
        <v>-0.21888986899266782</v>
      </c>
      <c r="X412" s="14">
        <v>70.30484301912584</v>
      </c>
      <c r="Y412" s="14">
        <v>0</v>
      </c>
      <c r="Z412" s="14">
        <v>0</v>
      </c>
      <c r="AA412" s="14">
        <v>70.30484301912584</v>
      </c>
      <c r="AB412" s="14">
        <v>0</v>
      </c>
      <c r="AC412" s="14">
        <v>0</v>
      </c>
      <c r="AD412" s="14">
        <v>0</v>
      </c>
      <c r="AE412" s="14">
        <v>0</v>
      </c>
      <c r="AF412" s="14">
        <v>70.30484301912584</v>
      </c>
      <c r="AG412" s="14">
        <v>70.30484301912584</v>
      </c>
      <c r="AH412" s="14">
        <v>70.30484301912584</v>
      </c>
      <c r="AI412" s="14">
        <v>70.30484301912584</v>
      </c>
      <c r="AJ412" s="113" t="s">
        <v>7128</v>
      </c>
      <c r="AK412" s="113" t="s">
        <v>7128</v>
      </c>
      <c r="AL412" s="113">
        <v>35</v>
      </c>
      <c r="AM412" s="113" t="s">
        <v>7128</v>
      </c>
      <c r="AN412" s="113" t="s">
        <v>7128</v>
      </c>
      <c r="AO412" s="113" t="s">
        <v>7128</v>
      </c>
      <c r="AP412" s="113" t="s">
        <v>7128</v>
      </c>
      <c r="AQ412" s="113">
        <v>50</v>
      </c>
      <c r="AR412" s="113">
        <v>66</v>
      </c>
      <c r="AS412" s="113">
        <v>125</v>
      </c>
      <c r="AT412" s="113">
        <v>110</v>
      </c>
      <c r="AU412" s="149" t="s">
        <v>7128</v>
      </c>
      <c r="AV412" s="84">
        <v>157.46821407201281</v>
      </c>
      <c r="AW412" s="84">
        <v>-87.163371052886973</v>
      </c>
      <c r="AX412" s="125">
        <v>417</v>
      </c>
      <c r="AY412" s="84">
        <v>0</v>
      </c>
      <c r="AZ412" s="84">
        <v>1.4102366887435949</v>
      </c>
      <c r="BA412" s="84">
        <v>-1.4102366887435949</v>
      </c>
      <c r="BB412" s="104">
        <v>0.80164645901360498</v>
      </c>
      <c r="BC412" s="84"/>
      <c r="BD412" s="84">
        <v>0</v>
      </c>
      <c r="BE412" s="84">
        <v>0</v>
      </c>
      <c r="BF412" s="84" t="s">
        <v>7489</v>
      </c>
      <c r="BG412" s="84"/>
    </row>
    <row r="413" spans="1:59" ht="15" customHeight="1" x14ac:dyDescent="0.25">
      <c r="A413" s="79" t="s">
        <v>2152</v>
      </c>
      <c r="B413" s="2" t="s">
        <v>2946</v>
      </c>
      <c r="C413" s="3" t="s">
        <v>2594</v>
      </c>
      <c r="D413" s="3" t="s">
        <v>2259</v>
      </c>
      <c r="E413" s="3" t="s">
        <v>999</v>
      </c>
      <c r="F413" s="4" t="s">
        <v>2510</v>
      </c>
      <c r="G413" s="3" t="s">
        <v>1453</v>
      </c>
      <c r="H413" s="156" t="s">
        <v>4580</v>
      </c>
      <c r="I413" s="112">
        <v>125</v>
      </c>
      <c r="J413" s="112">
        <v>110</v>
      </c>
      <c r="K413" s="112">
        <v>29</v>
      </c>
      <c r="L413" s="112">
        <v>4</v>
      </c>
      <c r="M413" s="112">
        <v>24</v>
      </c>
      <c r="N413" s="112">
        <v>16</v>
      </c>
      <c r="O413" s="112">
        <v>5</v>
      </c>
      <c r="P413" s="112">
        <v>31</v>
      </c>
      <c r="Q413" s="112">
        <v>12</v>
      </c>
      <c r="R413" s="5">
        <v>0.26363636363636361</v>
      </c>
      <c r="S413" s="26">
        <v>24.973985431841832</v>
      </c>
      <c r="T413" s="26">
        <v>10.416666666666666</v>
      </c>
      <c r="U413" s="26">
        <v>16</v>
      </c>
      <c r="V413" s="26">
        <v>31.830238726790451</v>
      </c>
      <c r="W413" s="26">
        <v>1.4716812843762472</v>
      </c>
      <c r="X413" s="13">
        <v>84.692572109675197</v>
      </c>
      <c r="Y413" s="26">
        <v>0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84.692572109675197</v>
      </c>
      <c r="AI413" s="26">
        <v>84.692572109675197</v>
      </c>
      <c r="AJ413" s="112" t="s">
        <v>7128</v>
      </c>
      <c r="AK413" s="13" t="s">
        <v>7128</v>
      </c>
      <c r="AL413" s="13" t="s">
        <v>7128</v>
      </c>
      <c r="AM413" s="13" t="s">
        <v>7128</v>
      </c>
      <c r="AN413" s="13" t="s">
        <v>7128</v>
      </c>
      <c r="AO413" s="13" t="s">
        <v>7128</v>
      </c>
      <c r="AP413" s="112" t="s">
        <v>7128</v>
      </c>
      <c r="AQ413" s="13" t="s">
        <v>7128</v>
      </c>
      <c r="AR413" s="13" t="s">
        <v>7128</v>
      </c>
      <c r="AS413" s="112">
        <v>94</v>
      </c>
      <c r="AT413" s="112">
        <v>79</v>
      </c>
      <c r="AU413" s="149" t="s">
        <v>7128</v>
      </c>
      <c r="AV413" s="26">
        <v>157.52538612333203</v>
      </c>
      <c r="AW413" s="26">
        <v>-72.832814013656829</v>
      </c>
      <c r="AX413" s="157">
        <v>333</v>
      </c>
      <c r="AY413" s="26">
        <v>0</v>
      </c>
      <c r="AZ413" s="26">
        <v>1.4102366887435949</v>
      </c>
      <c r="BA413" s="26">
        <v>-1.4102366887435949</v>
      </c>
      <c r="BB413" s="158">
        <v>0.80164645901360498</v>
      </c>
      <c r="BC413" s="26"/>
      <c r="BD413" s="26">
        <v>0</v>
      </c>
      <c r="BE413" s="26">
        <v>0</v>
      </c>
      <c r="BF413" s="26" t="s">
        <v>7490</v>
      </c>
      <c r="BG413" s="26"/>
    </row>
    <row r="414" spans="1:59" ht="15" customHeight="1" x14ac:dyDescent="0.25">
      <c r="A414" s="79" t="s">
        <v>5186</v>
      </c>
      <c r="B414" s="2" t="s">
        <v>5189</v>
      </c>
      <c r="C414" s="3" t="s">
        <v>5188</v>
      </c>
      <c r="D414" s="3" t="s">
        <v>5187</v>
      </c>
      <c r="E414" s="3" t="s">
        <v>1006</v>
      </c>
      <c r="F414" s="4" t="s">
        <v>3755</v>
      </c>
      <c r="G414" s="3" t="s">
        <v>657</v>
      </c>
      <c r="H414" s="41" t="s">
        <v>5190</v>
      </c>
      <c r="I414" s="113">
        <v>222</v>
      </c>
      <c r="J414" s="113">
        <v>194</v>
      </c>
      <c r="K414" s="113">
        <v>50</v>
      </c>
      <c r="L414" s="113">
        <v>1</v>
      </c>
      <c r="M414" s="113">
        <v>32</v>
      </c>
      <c r="N414" s="113">
        <v>11</v>
      </c>
      <c r="O414" s="113">
        <v>23</v>
      </c>
      <c r="P414" s="113">
        <v>46</v>
      </c>
      <c r="Q414" s="113">
        <v>9</v>
      </c>
      <c r="R414" s="6">
        <v>0.25773195876288657</v>
      </c>
      <c r="S414" s="14">
        <v>33.298647242455779</v>
      </c>
      <c r="T414" s="14">
        <v>2.6041666666666665</v>
      </c>
      <c r="U414" s="14">
        <v>11</v>
      </c>
      <c r="V414" s="14">
        <v>23.872679045092838</v>
      </c>
      <c r="W414" s="84">
        <v>-0.87603386678434003</v>
      </c>
      <c r="X414" s="14">
        <v>69.899459087430941</v>
      </c>
      <c r="Y414" s="14">
        <v>0</v>
      </c>
      <c r="Z414" s="14">
        <v>0</v>
      </c>
      <c r="AA414" s="14">
        <v>69.899459087430941</v>
      </c>
      <c r="AB414" s="14">
        <v>0</v>
      </c>
      <c r="AC414" s="14">
        <v>0</v>
      </c>
      <c r="AD414" s="14">
        <v>0</v>
      </c>
      <c r="AE414" s="14">
        <v>0</v>
      </c>
      <c r="AF414" s="14">
        <v>69.899459087430941</v>
      </c>
      <c r="AG414" s="14">
        <v>69.899459087430941</v>
      </c>
      <c r="AH414" s="14">
        <v>69.899459087430941</v>
      </c>
      <c r="AI414" s="14">
        <v>69.899459087430941</v>
      </c>
      <c r="AJ414" s="113" t="s">
        <v>7128</v>
      </c>
      <c r="AK414" s="113" t="s">
        <v>7128</v>
      </c>
      <c r="AL414" s="113">
        <v>36</v>
      </c>
      <c r="AM414" s="113" t="s">
        <v>7128</v>
      </c>
      <c r="AN414" s="113" t="s">
        <v>7128</v>
      </c>
      <c r="AO414" s="113" t="s">
        <v>7128</v>
      </c>
      <c r="AP414" s="113" t="s">
        <v>7128</v>
      </c>
      <c r="AQ414" s="113">
        <v>51</v>
      </c>
      <c r="AR414" s="113">
        <v>68</v>
      </c>
      <c r="AS414" s="113">
        <v>128</v>
      </c>
      <c r="AT414" s="113">
        <v>113</v>
      </c>
      <c r="AU414" s="149" t="s">
        <v>7128</v>
      </c>
      <c r="AV414" s="14">
        <v>157.46821407201281</v>
      </c>
      <c r="AW414" s="14">
        <v>-87.568754984581872</v>
      </c>
      <c r="AX414" s="17">
        <v>419</v>
      </c>
      <c r="AY414" s="15">
        <v>0</v>
      </c>
      <c r="AZ414" s="15">
        <v>1.4102366887435949</v>
      </c>
      <c r="BA414" s="15">
        <v>-1.4102366887435949</v>
      </c>
      <c r="BB414" s="63">
        <v>0.80164645901360498</v>
      </c>
      <c r="BC414" s="26"/>
      <c r="BD414" s="15">
        <v>0</v>
      </c>
      <c r="BE414" s="26">
        <v>0</v>
      </c>
      <c r="BF414" s="26" t="s">
        <v>7491</v>
      </c>
      <c r="BG414" s="84"/>
    </row>
    <row r="415" spans="1:59" ht="15" customHeight="1" x14ac:dyDescent="0.25">
      <c r="A415" s="79" t="s">
        <v>2022</v>
      </c>
      <c r="B415" s="2" t="s">
        <v>3061</v>
      </c>
      <c r="C415" s="3" t="s">
        <v>2647</v>
      </c>
      <c r="D415" s="3" t="s">
        <v>113</v>
      </c>
      <c r="E415" s="3" t="s">
        <v>1030</v>
      </c>
      <c r="F415" s="4" t="s">
        <v>3755</v>
      </c>
      <c r="G415" s="3" t="s">
        <v>1035</v>
      </c>
      <c r="H415" s="41" t="s">
        <v>4155</v>
      </c>
      <c r="I415" s="113">
        <v>144</v>
      </c>
      <c r="J415" s="113">
        <v>131</v>
      </c>
      <c r="K415" s="113">
        <v>24</v>
      </c>
      <c r="L415" s="113">
        <v>0</v>
      </c>
      <c r="M415" s="113">
        <v>8</v>
      </c>
      <c r="N415" s="113">
        <v>4</v>
      </c>
      <c r="O415" s="113">
        <v>9</v>
      </c>
      <c r="P415" s="113">
        <v>22</v>
      </c>
      <c r="Q415" s="113">
        <v>0</v>
      </c>
      <c r="R415" s="6">
        <v>0.18320610687022901</v>
      </c>
      <c r="S415" s="14">
        <v>8.3246618106139447</v>
      </c>
      <c r="T415" s="14">
        <v>0</v>
      </c>
      <c r="U415" s="14">
        <v>4</v>
      </c>
      <c r="V415" s="14">
        <v>0</v>
      </c>
      <c r="W415" s="84">
        <v>-15.998155832180892</v>
      </c>
      <c r="X415" s="14">
        <v>-3.6734940215669472</v>
      </c>
      <c r="Y415" s="14">
        <v>-3.6734940215669472</v>
      </c>
      <c r="Z415" s="14">
        <v>0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  <c r="AH415" s="14">
        <v>-3.6734940215669472</v>
      </c>
      <c r="AI415" s="14">
        <v>-3.6734940215669472</v>
      </c>
      <c r="AJ415" s="113">
        <v>1026</v>
      </c>
      <c r="AK415" s="113" t="s">
        <v>7128</v>
      </c>
      <c r="AL415" s="113" t="s">
        <v>7128</v>
      </c>
      <c r="AM415" s="113" t="s">
        <v>7128</v>
      </c>
      <c r="AN415" s="113" t="s">
        <v>7128</v>
      </c>
      <c r="AO415" s="113" t="s">
        <v>7128</v>
      </c>
      <c r="AP415" s="113" t="s">
        <v>7128</v>
      </c>
      <c r="AQ415" s="113" t="s">
        <v>7128</v>
      </c>
      <c r="AR415" s="113" t="s">
        <v>7128</v>
      </c>
      <c r="AS415" s="113">
        <v>1025</v>
      </c>
      <c r="AT415" s="113">
        <v>1025</v>
      </c>
      <c r="AU415" s="149" t="s">
        <v>7128</v>
      </c>
      <c r="AV415" s="14">
        <v>84.000840393280313</v>
      </c>
      <c r="AW415" s="14">
        <v>-87.674334414847266</v>
      </c>
      <c r="AX415" s="17">
        <v>420</v>
      </c>
      <c r="AY415" s="15">
        <v>0</v>
      </c>
      <c r="AZ415" s="15">
        <v>1.4102366887435949</v>
      </c>
      <c r="BA415" s="15">
        <v>-1.4102366887435949</v>
      </c>
      <c r="BB415" s="63">
        <v>0.80164645901360498</v>
      </c>
      <c r="BC415" s="26"/>
      <c r="BD415" s="15">
        <v>0</v>
      </c>
      <c r="BE415" s="26">
        <v>0</v>
      </c>
      <c r="BF415" s="26" t="s">
        <v>7492</v>
      </c>
      <c r="BG415" s="84"/>
    </row>
    <row r="416" spans="1:59" ht="15" customHeight="1" x14ac:dyDescent="0.25">
      <c r="A416" s="110" t="s">
        <v>1773</v>
      </c>
      <c r="B416" s="2" t="s">
        <v>3090</v>
      </c>
      <c r="C416" s="3" t="s">
        <v>2638</v>
      </c>
      <c r="D416" s="3" t="s">
        <v>393</v>
      </c>
      <c r="E416" s="3" t="s">
        <v>1017</v>
      </c>
      <c r="F416" s="4" t="s">
        <v>3755</v>
      </c>
      <c r="G416" s="3" t="s">
        <v>1004</v>
      </c>
      <c r="H416" s="41" t="s">
        <v>4905</v>
      </c>
      <c r="I416" s="113">
        <v>214</v>
      </c>
      <c r="J416" s="113">
        <v>183</v>
      </c>
      <c r="K416" s="113">
        <v>55</v>
      </c>
      <c r="L416" s="113">
        <v>4</v>
      </c>
      <c r="M416" s="113">
        <v>21</v>
      </c>
      <c r="N416" s="113">
        <v>21</v>
      </c>
      <c r="O416" s="113">
        <v>26</v>
      </c>
      <c r="P416" s="113">
        <v>38</v>
      </c>
      <c r="Q416" s="113">
        <v>1</v>
      </c>
      <c r="R416" s="85">
        <v>0.30054644808743169</v>
      </c>
      <c r="S416" s="84">
        <v>21.852237252861602</v>
      </c>
      <c r="T416" s="84">
        <v>10.416666666666666</v>
      </c>
      <c r="U416" s="84">
        <v>21</v>
      </c>
      <c r="V416" s="84">
        <v>2.6525198938992043</v>
      </c>
      <c r="W416" s="84">
        <v>12.091503267973467</v>
      </c>
      <c r="X416" s="103">
        <v>68.012927081400946</v>
      </c>
      <c r="Y416" s="103">
        <v>0</v>
      </c>
      <c r="Z416" s="103">
        <v>0</v>
      </c>
      <c r="AA416" s="103">
        <v>0</v>
      </c>
      <c r="AB416" s="103">
        <v>0</v>
      </c>
      <c r="AC416" s="103">
        <v>0</v>
      </c>
      <c r="AD416" s="103">
        <v>68.012927081400946</v>
      </c>
      <c r="AE416" s="103">
        <v>0</v>
      </c>
      <c r="AF416" s="103">
        <v>0</v>
      </c>
      <c r="AG416" s="103">
        <v>0</v>
      </c>
      <c r="AH416" s="103">
        <v>68.012927081400946</v>
      </c>
      <c r="AI416" s="103">
        <v>68.012927081400946</v>
      </c>
      <c r="AJ416" s="124" t="s">
        <v>7128</v>
      </c>
      <c r="AK416" s="113" t="s">
        <v>7128</v>
      </c>
      <c r="AL416" s="113" t="s">
        <v>7128</v>
      </c>
      <c r="AM416" s="113" t="s">
        <v>7128</v>
      </c>
      <c r="AN416" s="113" t="s">
        <v>7128</v>
      </c>
      <c r="AO416" s="113">
        <v>120</v>
      </c>
      <c r="AP416" s="113" t="s">
        <v>7128</v>
      </c>
      <c r="AQ416" s="113" t="s">
        <v>7128</v>
      </c>
      <c r="AR416" s="113" t="s">
        <v>7128</v>
      </c>
      <c r="AS416" s="113">
        <v>130</v>
      </c>
      <c r="AT416" s="113">
        <v>115</v>
      </c>
      <c r="AU416" s="149" t="s">
        <v>7128</v>
      </c>
      <c r="AV416" s="84">
        <v>157.41716867537716</v>
      </c>
      <c r="AW416" s="14">
        <v>-89.404241593976209</v>
      </c>
      <c r="AX416" s="17">
        <v>425</v>
      </c>
      <c r="AY416" s="84">
        <v>0</v>
      </c>
      <c r="AZ416" s="84">
        <v>1.4102366887435949</v>
      </c>
      <c r="BA416" s="84">
        <v>-1.4102366887435949</v>
      </c>
      <c r="BB416" s="104">
        <v>0.80164645901360498</v>
      </c>
      <c r="BC416" s="84"/>
      <c r="BD416" s="84">
        <v>0</v>
      </c>
      <c r="BE416" s="84">
        <v>0</v>
      </c>
      <c r="BF416" s="84" t="s">
        <v>7493</v>
      </c>
      <c r="BG416" s="84"/>
    </row>
    <row r="417" spans="1:59" ht="15" customHeight="1" x14ac:dyDescent="0.25">
      <c r="A417" s="79" t="s">
        <v>6820</v>
      </c>
      <c r="B417" s="2" t="s">
        <v>6821</v>
      </c>
      <c r="C417" s="3" t="s">
        <v>2932</v>
      </c>
      <c r="D417" s="3" t="s">
        <v>5818</v>
      </c>
      <c r="E417" s="3" t="s">
        <v>1025</v>
      </c>
      <c r="F417" s="4" t="s">
        <v>3755</v>
      </c>
      <c r="G417" s="3" t="s">
        <v>1035</v>
      </c>
      <c r="H417" s="41" t="s">
        <v>6559</v>
      </c>
      <c r="I417" s="113">
        <v>139</v>
      </c>
      <c r="J417" s="113">
        <v>123</v>
      </c>
      <c r="K417" s="113">
        <v>20</v>
      </c>
      <c r="L417" s="113">
        <v>0</v>
      </c>
      <c r="M417" s="113">
        <v>7</v>
      </c>
      <c r="N417" s="113">
        <v>7</v>
      </c>
      <c r="O417" s="113">
        <v>12</v>
      </c>
      <c r="P417" s="113">
        <v>30</v>
      </c>
      <c r="Q417" s="113">
        <v>0</v>
      </c>
      <c r="R417" s="6">
        <v>0.16260162601626016</v>
      </c>
      <c r="S417" s="14">
        <v>7.2840790842872014</v>
      </c>
      <c r="T417" s="14">
        <v>0</v>
      </c>
      <c r="U417" s="14">
        <v>7</v>
      </c>
      <c r="V417" s="14">
        <v>0</v>
      </c>
      <c r="W417" s="84">
        <v>-19.09000989119712</v>
      </c>
      <c r="X417" s="14">
        <v>-4.8059308069099185</v>
      </c>
      <c r="Y417" s="14">
        <v>-4.8059308069099185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-4.8059308069099185</v>
      </c>
      <c r="AI417" s="14">
        <v>-4.8059308069099185</v>
      </c>
      <c r="AJ417" s="113">
        <v>1027</v>
      </c>
      <c r="AK417" s="113" t="s">
        <v>7128</v>
      </c>
      <c r="AL417" s="113" t="s">
        <v>7128</v>
      </c>
      <c r="AM417" s="113" t="s">
        <v>7128</v>
      </c>
      <c r="AN417" s="113" t="s">
        <v>7128</v>
      </c>
      <c r="AO417" s="113" t="s">
        <v>7128</v>
      </c>
      <c r="AP417" s="113" t="s">
        <v>7128</v>
      </c>
      <c r="AQ417" s="113" t="s">
        <v>7128</v>
      </c>
      <c r="AR417" s="113" t="s">
        <v>7128</v>
      </c>
      <c r="AS417" s="113">
        <v>1027</v>
      </c>
      <c r="AT417" s="113">
        <v>1027</v>
      </c>
      <c r="AU417" s="149" t="s">
        <v>7128</v>
      </c>
      <c r="AV417" s="14">
        <v>84.000840393280313</v>
      </c>
      <c r="AW417" s="14">
        <v>-88.806771200190227</v>
      </c>
      <c r="AX417" s="17">
        <v>421</v>
      </c>
      <c r="AY417" s="15">
        <v>0</v>
      </c>
      <c r="AZ417" s="15">
        <v>1.4102366887435949</v>
      </c>
      <c r="BA417" s="15">
        <v>-1.4102366887435949</v>
      </c>
      <c r="BB417" s="63">
        <v>0.80164645901360498</v>
      </c>
      <c r="BC417" s="26"/>
      <c r="BD417" s="15">
        <v>0</v>
      </c>
      <c r="BE417" s="26">
        <v>0</v>
      </c>
      <c r="BF417" s="26" t="s">
        <v>7494</v>
      </c>
      <c r="BG417" s="84"/>
    </row>
    <row r="418" spans="1:59" ht="15" customHeight="1" x14ac:dyDescent="0.25">
      <c r="A418" s="79" t="s">
        <v>1937</v>
      </c>
      <c r="B418" s="2" t="s">
        <v>3026</v>
      </c>
      <c r="C418" s="3" t="s">
        <v>2554</v>
      </c>
      <c r="D418" s="3" t="s">
        <v>12</v>
      </c>
      <c r="E418" s="3" t="s">
        <v>1022</v>
      </c>
      <c r="F418" s="4" t="s">
        <v>2510</v>
      </c>
      <c r="G418" s="3" t="s">
        <v>656</v>
      </c>
      <c r="H418" s="41" t="s">
        <v>4547</v>
      </c>
      <c r="I418" s="113">
        <v>348</v>
      </c>
      <c r="J418" s="113">
        <v>318</v>
      </c>
      <c r="K418" s="113">
        <v>74</v>
      </c>
      <c r="L418" s="113">
        <v>4</v>
      </c>
      <c r="M418" s="113">
        <v>45</v>
      </c>
      <c r="N418" s="113">
        <v>25</v>
      </c>
      <c r="O418" s="113">
        <v>22</v>
      </c>
      <c r="P418" s="113">
        <v>67</v>
      </c>
      <c r="Q418" s="113">
        <v>6</v>
      </c>
      <c r="R418" s="6">
        <v>0.23270440251572327</v>
      </c>
      <c r="S418" s="14">
        <v>46.826222684703438</v>
      </c>
      <c r="T418" s="14">
        <v>10.416666666666666</v>
      </c>
      <c r="U418" s="14">
        <v>25</v>
      </c>
      <c r="V418" s="14">
        <v>15.915119363395226</v>
      </c>
      <c r="W418" s="84">
        <v>-15.453016101898665</v>
      </c>
      <c r="X418" s="14">
        <v>82.704992612866661</v>
      </c>
      <c r="Y418" s="14">
        <v>0</v>
      </c>
      <c r="Z418" s="14">
        <v>0</v>
      </c>
      <c r="AA418" s="14">
        <v>0</v>
      </c>
      <c r="AB418" s="14">
        <v>82.704992612866661</v>
      </c>
      <c r="AC418" s="14">
        <v>0</v>
      </c>
      <c r="AD418" s="14">
        <v>0</v>
      </c>
      <c r="AE418" s="14">
        <v>82.704992612866661</v>
      </c>
      <c r="AF418" s="14">
        <v>0</v>
      </c>
      <c r="AG418" s="14">
        <v>82.704992612866661</v>
      </c>
      <c r="AH418" s="14">
        <v>82.704992612866661</v>
      </c>
      <c r="AI418" s="14">
        <v>82.704992612866661</v>
      </c>
      <c r="AJ418" s="113" t="s">
        <v>7128</v>
      </c>
      <c r="AK418" s="113" t="s">
        <v>7128</v>
      </c>
      <c r="AL418" s="113" t="s">
        <v>7128</v>
      </c>
      <c r="AM418" s="113">
        <v>37</v>
      </c>
      <c r="AN418" s="113" t="s">
        <v>7128</v>
      </c>
      <c r="AO418" s="113" t="s">
        <v>7128</v>
      </c>
      <c r="AP418" s="113">
        <v>42</v>
      </c>
      <c r="AQ418" s="113" t="s">
        <v>7128</v>
      </c>
      <c r="AR418" s="113">
        <v>57</v>
      </c>
      <c r="AS418" s="113">
        <v>100</v>
      </c>
      <c r="AT418" s="113">
        <v>85</v>
      </c>
      <c r="AU418" s="149" t="s">
        <v>7128</v>
      </c>
      <c r="AV418" s="14">
        <v>149.30537599349879</v>
      </c>
      <c r="AW418" s="14">
        <v>-66.600383380632124</v>
      </c>
      <c r="AX418" s="17">
        <v>326</v>
      </c>
      <c r="AY418" s="15">
        <v>0</v>
      </c>
      <c r="AZ418" s="15">
        <v>1.4102366887435949</v>
      </c>
      <c r="BA418" s="15">
        <v>-1.4102366887435949</v>
      </c>
      <c r="BB418" s="63">
        <v>0.80164645901360498</v>
      </c>
      <c r="BC418" s="26"/>
      <c r="BD418" s="15">
        <v>0</v>
      </c>
      <c r="BE418" s="26">
        <v>0</v>
      </c>
      <c r="BF418" s="26" t="s">
        <v>7495</v>
      </c>
      <c r="BG418" s="84"/>
    </row>
    <row r="419" spans="1:59" x14ac:dyDescent="0.25">
      <c r="A419" s="79" t="s">
        <v>2522</v>
      </c>
      <c r="B419" s="2" t="s">
        <v>3481</v>
      </c>
      <c r="C419" s="3" t="s">
        <v>3482</v>
      </c>
      <c r="D419" s="3" t="s">
        <v>2523</v>
      </c>
      <c r="E419" s="3" t="s">
        <v>1103</v>
      </c>
      <c r="F419" s="4" t="s">
        <v>3755</v>
      </c>
      <c r="G419" s="3" t="s">
        <v>1004</v>
      </c>
      <c r="H419" s="41" t="s">
        <v>3822</v>
      </c>
      <c r="I419" s="113">
        <v>180</v>
      </c>
      <c r="J419" s="113">
        <v>166</v>
      </c>
      <c r="K419" s="113">
        <v>40</v>
      </c>
      <c r="L419" s="113">
        <v>8</v>
      </c>
      <c r="M419" s="113">
        <v>19</v>
      </c>
      <c r="N419" s="113">
        <v>32</v>
      </c>
      <c r="O419" s="113">
        <v>13</v>
      </c>
      <c r="P419" s="113">
        <v>50</v>
      </c>
      <c r="Q419" s="113">
        <v>0</v>
      </c>
      <c r="R419" s="6">
        <v>0.24096385542168675</v>
      </c>
      <c r="S419" s="14">
        <v>19.771071800208116</v>
      </c>
      <c r="T419" s="14">
        <v>20.833333333333332</v>
      </c>
      <c r="U419" s="14">
        <v>32</v>
      </c>
      <c r="V419" s="14">
        <v>0</v>
      </c>
      <c r="W419" s="84">
        <v>-5.014169410454282</v>
      </c>
      <c r="X419" s="14">
        <v>67.590235723087162</v>
      </c>
      <c r="Y419" s="14">
        <v>0</v>
      </c>
      <c r="Z419" s="14">
        <v>0</v>
      </c>
      <c r="AA419" s="14">
        <v>0</v>
      </c>
      <c r="AB419" s="14">
        <v>0</v>
      </c>
      <c r="AC419" s="14">
        <v>0</v>
      </c>
      <c r="AD419" s="14">
        <v>67.590235723087162</v>
      </c>
      <c r="AE419" s="14">
        <v>0</v>
      </c>
      <c r="AF419" s="14">
        <v>0</v>
      </c>
      <c r="AG419" s="14">
        <v>0</v>
      </c>
      <c r="AH419" s="14">
        <v>67.590235723087162</v>
      </c>
      <c r="AI419" s="14">
        <v>67.590235723087162</v>
      </c>
      <c r="AJ419" s="113" t="s">
        <v>7128</v>
      </c>
      <c r="AK419" s="113" t="s">
        <v>7128</v>
      </c>
      <c r="AL419" s="113" t="s">
        <v>7128</v>
      </c>
      <c r="AM419" s="113" t="s">
        <v>7128</v>
      </c>
      <c r="AN419" s="113" t="s">
        <v>7128</v>
      </c>
      <c r="AO419" s="113">
        <v>121</v>
      </c>
      <c r="AP419" s="113" t="s">
        <v>7128</v>
      </c>
      <c r="AQ419" s="113" t="s">
        <v>7128</v>
      </c>
      <c r="AR419" s="113" t="s">
        <v>7128</v>
      </c>
      <c r="AS419" s="113">
        <v>131</v>
      </c>
      <c r="AT419" s="113">
        <v>116</v>
      </c>
      <c r="AU419" s="149" t="s">
        <v>7128</v>
      </c>
      <c r="AV419" s="14">
        <v>157.41716867537716</v>
      </c>
      <c r="AW419" s="14">
        <v>-89.826932952289994</v>
      </c>
      <c r="AX419" s="17">
        <v>428</v>
      </c>
      <c r="AY419" s="15">
        <v>0</v>
      </c>
      <c r="AZ419" s="15">
        <v>1.4102366887435949</v>
      </c>
      <c r="BA419" s="15">
        <v>-1.4102366887435949</v>
      </c>
      <c r="BB419" s="63">
        <v>0.80164645901360498</v>
      </c>
      <c r="BC419" s="26"/>
      <c r="BD419" s="15">
        <v>0</v>
      </c>
      <c r="BE419" s="26">
        <v>0</v>
      </c>
      <c r="BF419" s="26" t="s">
        <v>7496</v>
      </c>
      <c r="BG419" s="84"/>
    </row>
    <row r="420" spans="1:59" ht="15" customHeight="1" x14ac:dyDescent="0.25">
      <c r="A420" s="79" t="s">
        <v>6169</v>
      </c>
      <c r="B420" s="2" t="s">
        <v>2637</v>
      </c>
      <c r="C420" s="3" t="s">
        <v>3491</v>
      </c>
      <c r="D420" s="3" t="s">
        <v>5678</v>
      </c>
      <c r="E420" s="3" t="s">
        <v>1099</v>
      </c>
      <c r="F420" s="4" t="s">
        <v>3755</v>
      </c>
      <c r="G420" s="3" t="s">
        <v>1035</v>
      </c>
      <c r="H420" s="41" t="s">
        <v>5679</v>
      </c>
      <c r="I420" s="113">
        <v>26</v>
      </c>
      <c r="J420" s="113">
        <v>24</v>
      </c>
      <c r="K420" s="113">
        <v>1</v>
      </c>
      <c r="L420" s="113">
        <v>0</v>
      </c>
      <c r="M420" s="113">
        <v>1</v>
      </c>
      <c r="N420" s="113">
        <v>1</v>
      </c>
      <c r="O420" s="113">
        <v>2</v>
      </c>
      <c r="P420" s="113">
        <v>9</v>
      </c>
      <c r="Q420" s="113">
        <v>0</v>
      </c>
      <c r="R420" s="42">
        <v>4.1666666666666664E-2</v>
      </c>
      <c r="S420" s="43">
        <v>1.0405827263267431</v>
      </c>
      <c r="T420" s="43">
        <v>0</v>
      </c>
      <c r="U420" s="43">
        <v>1</v>
      </c>
      <c r="V420" s="43">
        <v>0</v>
      </c>
      <c r="W420" s="84">
        <v>-6.9383794274624488</v>
      </c>
      <c r="X420" s="108">
        <v>-4.8977967011357055</v>
      </c>
      <c r="Y420" s="108">
        <v>-4.8977967011357055</v>
      </c>
      <c r="Z420" s="108">
        <v>0</v>
      </c>
      <c r="AA420" s="108">
        <v>0</v>
      </c>
      <c r="AB420" s="108">
        <v>0</v>
      </c>
      <c r="AC420" s="108">
        <v>0</v>
      </c>
      <c r="AD420" s="108">
        <v>0</v>
      </c>
      <c r="AE420" s="108">
        <v>0</v>
      </c>
      <c r="AF420" s="108">
        <v>0</v>
      </c>
      <c r="AG420" s="108">
        <v>0</v>
      </c>
      <c r="AH420" s="108">
        <v>-4.8977967011357055</v>
      </c>
      <c r="AI420" s="108">
        <v>-4.8977967011357055</v>
      </c>
      <c r="AJ420" s="126">
        <v>1028</v>
      </c>
      <c r="AK420" s="113" t="s">
        <v>7128</v>
      </c>
      <c r="AL420" s="113" t="s">
        <v>7128</v>
      </c>
      <c r="AM420" s="113" t="s">
        <v>7128</v>
      </c>
      <c r="AN420" s="113" t="s">
        <v>7128</v>
      </c>
      <c r="AO420" s="113" t="s">
        <v>7128</v>
      </c>
      <c r="AP420" s="113" t="s">
        <v>7128</v>
      </c>
      <c r="AQ420" s="113" t="s">
        <v>7128</v>
      </c>
      <c r="AR420" s="113" t="s">
        <v>7128</v>
      </c>
      <c r="AS420" s="113">
        <v>1028</v>
      </c>
      <c r="AT420" s="113">
        <v>1028</v>
      </c>
      <c r="AU420" s="149" t="s">
        <v>7128</v>
      </c>
      <c r="AV420" s="44">
        <v>84.000840393280313</v>
      </c>
      <c r="AW420" s="14">
        <v>-88.898637094416017</v>
      </c>
      <c r="AX420" s="17">
        <v>422</v>
      </c>
      <c r="AY420" s="43">
        <v>0</v>
      </c>
      <c r="AZ420" s="43">
        <v>1.4102366887435949</v>
      </c>
      <c r="BA420" s="43">
        <v>-1.4102366887435949</v>
      </c>
      <c r="BB420" s="65">
        <v>0.80164645901360498</v>
      </c>
      <c r="BC420" s="43"/>
      <c r="BD420" s="43">
        <v>0</v>
      </c>
      <c r="BE420" s="43">
        <v>0</v>
      </c>
      <c r="BF420" s="26" t="s">
        <v>7497</v>
      </c>
      <c r="BG420" s="84"/>
    </row>
    <row r="421" spans="1:59" x14ac:dyDescent="0.25">
      <c r="A421" s="79" t="s">
        <v>2495</v>
      </c>
      <c r="B421" s="2" t="s">
        <v>2938</v>
      </c>
      <c r="C421" s="3" t="s">
        <v>2939</v>
      </c>
      <c r="D421" s="3" t="s">
        <v>54</v>
      </c>
      <c r="E421" s="3" t="s">
        <v>1012</v>
      </c>
      <c r="F421" s="4" t="s">
        <v>2510</v>
      </c>
      <c r="G421" s="3" t="s">
        <v>1035</v>
      </c>
      <c r="H421" s="41" t="s">
        <v>4706</v>
      </c>
      <c r="I421" s="113">
        <v>31</v>
      </c>
      <c r="J421" s="113">
        <v>28</v>
      </c>
      <c r="K421" s="113">
        <v>2</v>
      </c>
      <c r="L421" s="113">
        <v>0</v>
      </c>
      <c r="M421" s="113">
        <v>1</v>
      </c>
      <c r="N421" s="113">
        <v>0</v>
      </c>
      <c r="O421" s="113">
        <v>1</v>
      </c>
      <c r="P421" s="113">
        <v>14</v>
      </c>
      <c r="Q421" s="113">
        <v>0</v>
      </c>
      <c r="R421" s="6">
        <v>7.1428571428571425E-2</v>
      </c>
      <c r="S421" s="14">
        <v>1.0405827263267431</v>
      </c>
      <c r="T421" s="14">
        <v>0</v>
      </c>
      <c r="U421" s="14">
        <v>0</v>
      </c>
      <c r="V421" s="14">
        <v>0</v>
      </c>
      <c r="W421" s="84">
        <v>-7.0479056935042932</v>
      </c>
      <c r="X421" s="14">
        <v>-6.0073229671775499</v>
      </c>
      <c r="Y421" s="14">
        <v>-6.0073229671775499</v>
      </c>
      <c r="Z421" s="14">
        <v>0</v>
      </c>
      <c r="AA421" s="14">
        <v>0</v>
      </c>
      <c r="AB421" s="14">
        <v>0</v>
      </c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-6.0073229671775499</v>
      </c>
      <c r="AI421" s="14">
        <v>-6.0073229671775499</v>
      </c>
      <c r="AJ421" s="113">
        <v>1029</v>
      </c>
      <c r="AK421" s="113" t="s">
        <v>7128</v>
      </c>
      <c r="AL421" s="113" t="s">
        <v>7128</v>
      </c>
      <c r="AM421" s="113" t="s">
        <v>7128</v>
      </c>
      <c r="AN421" s="113" t="s">
        <v>7128</v>
      </c>
      <c r="AO421" s="113" t="s">
        <v>7128</v>
      </c>
      <c r="AP421" s="113" t="s">
        <v>7128</v>
      </c>
      <c r="AQ421" s="113" t="s">
        <v>7128</v>
      </c>
      <c r="AR421" s="113" t="s">
        <v>7128</v>
      </c>
      <c r="AS421" s="113">
        <v>1029</v>
      </c>
      <c r="AT421" s="113">
        <v>1029</v>
      </c>
      <c r="AU421" s="149" t="s">
        <v>7128</v>
      </c>
      <c r="AV421" s="14">
        <v>84.000840393280313</v>
      </c>
      <c r="AW421" s="14">
        <v>-90.008163360457857</v>
      </c>
      <c r="AX421" s="17">
        <v>429</v>
      </c>
      <c r="AY421" s="15">
        <v>0</v>
      </c>
      <c r="AZ421" s="15">
        <v>1.4102366887435949</v>
      </c>
      <c r="BA421" s="15">
        <v>-1.4102366887435949</v>
      </c>
      <c r="BB421" s="63">
        <v>0.80164645901360498</v>
      </c>
      <c r="BC421" s="26"/>
      <c r="BD421" s="15">
        <v>0</v>
      </c>
      <c r="BE421" s="26">
        <v>0</v>
      </c>
      <c r="BF421" s="26" t="s">
        <v>7498</v>
      </c>
      <c r="BG421" s="84"/>
    </row>
    <row r="422" spans="1:59" x14ac:dyDescent="0.25">
      <c r="A422" s="79" t="s">
        <v>3805</v>
      </c>
      <c r="B422" s="2" t="s">
        <v>3807</v>
      </c>
      <c r="C422" s="3" t="s">
        <v>2669</v>
      </c>
      <c r="D422" s="3" t="s">
        <v>3806</v>
      </c>
      <c r="E422" s="3" t="s">
        <v>1090</v>
      </c>
      <c r="F422" s="4" t="s">
        <v>3755</v>
      </c>
      <c r="G422" s="3" t="s">
        <v>1004</v>
      </c>
      <c r="H422" s="41" t="s">
        <v>5941</v>
      </c>
      <c r="I422" s="113">
        <v>215</v>
      </c>
      <c r="J422" s="113">
        <v>177</v>
      </c>
      <c r="K422" s="113">
        <v>46</v>
      </c>
      <c r="L422" s="113">
        <v>5</v>
      </c>
      <c r="M422" s="113">
        <v>26</v>
      </c>
      <c r="N422" s="113">
        <v>21</v>
      </c>
      <c r="O422" s="113">
        <v>33</v>
      </c>
      <c r="P422" s="113">
        <v>60</v>
      </c>
      <c r="Q422" s="113">
        <v>2</v>
      </c>
      <c r="R422" s="6">
        <v>0.25988700564971751</v>
      </c>
      <c r="S422" s="14">
        <v>27.055150884495319</v>
      </c>
      <c r="T422" s="14">
        <v>13.020833333333334</v>
      </c>
      <c r="U422" s="14">
        <v>21</v>
      </c>
      <c r="V422" s="14">
        <v>5.3050397877984086</v>
      </c>
      <c r="W422" s="84">
        <v>3.2708599088474935E-3</v>
      </c>
      <c r="X422" s="14">
        <v>66.384294865535921</v>
      </c>
      <c r="Y422" s="14">
        <v>0</v>
      </c>
      <c r="Z422" s="14">
        <v>0</v>
      </c>
      <c r="AA422" s="14">
        <v>0</v>
      </c>
      <c r="AB422" s="14">
        <v>0</v>
      </c>
      <c r="AC422" s="14">
        <v>0</v>
      </c>
      <c r="AD422" s="14">
        <v>66.384294865535921</v>
      </c>
      <c r="AE422" s="14">
        <v>0</v>
      </c>
      <c r="AF422" s="14">
        <v>0</v>
      </c>
      <c r="AG422" s="14">
        <v>0</v>
      </c>
      <c r="AH422" s="14">
        <v>66.384294865535921</v>
      </c>
      <c r="AI422" s="14">
        <v>66.384294865535921</v>
      </c>
      <c r="AJ422" s="113" t="s">
        <v>7128</v>
      </c>
      <c r="AK422" s="113" t="s">
        <v>7128</v>
      </c>
      <c r="AL422" s="113" t="s">
        <v>7128</v>
      </c>
      <c r="AM422" s="113" t="s">
        <v>7128</v>
      </c>
      <c r="AN422" s="113" t="s">
        <v>7128</v>
      </c>
      <c r="AO422" s="113">
        <v>122</v>
      </c>
      <c r="AP422" s="113" t="s">
        <v>7128</v>
      </c>
      <c r="AQ422" s="113" t="s">
        <v>7128</v>
      </c>
      <c r="AR422" s="113" t="s">
        <v>7128</v>
      </c>
      <c r="AS422" s="113">
        <v>133</v>
      </c>
      <c r="AT422" s="113">
        <v>118</v>
      </c>
      <c r="AU422" s="149" t="s">
        <v>7128</v>
      </c>
      <c r="AV422" s="14">
        <v>157.41716867537716</v>
      </c>
      <c r="AW422" s="14">
        <v>-91.032873809841234</v>
      </c>
      <c r="AX422" s="17">
        <v>431</v>
      </c>
      <c r="AY422" s="15">
        <v>0</v>
      </c>
      <c r="AZ422" s="15">
        <v>1.4102366887435949</v>
      </c>
      <c r="BA422" s="15">
        <v>-1.4102366887435949</v>
      </c>
      <c r="BB422" s="63">
        <v>0.80164645901360498</v>
      </c>
      <c r="BC422" s="26"/>
      <c r="BD422" s="15">
        <v>0</v>
      </c>
      <c r="BE422" s="26">
        <v>0</v>
      </c>
      <c r="BF422" s="26" t="s">
        <v>7499</v>
      </c>
      <c r="BG422" s="84"/>
    </row>
    <row r="423" spans="1:59" ht="15" customHeight="1" x14ac:dyDescent="0.25">
      <c r="A423" s="79" t="s">
        <v>1961</v>
      </c>
      <c r="B423" s="2" t="s">
        <v>1962</v>
      </c>
      <c r="C423" s="3" t="s">
        <v>2888</v>
      </c>
      <c r="D423" s="3" t="s">
        <v>405</v>
      </c>
      <c r="E423" s="3" t="s">
        <v>1036</v>
      </c>
      <c r="F423" s="4" t="s">
        <v>2510</v>
      </c>
      <c r="G423" s="3" t="s">
        <v>1035</v>
      </c>
      <c r="H423" s="41" t="s">
        <v>5053</v>
      </c>
      <c r="I423" s="113">
        <v>26</v>
      </c>
      <c r="J423" s="113">
        <v>25</v>
      </c>
      <c r="K423" s="113">
        <v>1</v>
      </c>
      <c r="L423" s="113">
        <v>0</v>
      </c>
      <c r="M423" s="113">
        <v>1</v>
      </c>
      <c r="N423" s="113">
        <v>0</v>
      </c>
      <c r="O423" s="113">
        <v>1</v>
      </c>
      <c r="P423" s="113">
        <v>16</v>
      </c>
      <c r="Q423" s="113">
        <v>0</v>
      </c>
      <c r="R423" s="6">
        <v>0.04</v>
      </c>
      <c r="S423" s="14">
        <v>1.0405827263267431</v>
      </c>
      <c r="T423" s="14">
        <v>0</v>
      </c>
      <c r="U423" s="14">
        <v>0</v>
      </c>
      <c r="V423" s="14">
        <v>0</v>
      </c>
      <c r="W423" s="84">
        <v>-7.3839874201212883</v>
      </c>
      <c r="X423" s="14">
        <v>-6.343404693794545</v>
      </c>
      <c r="Y423" s="14">
        <v>-6.343404693794545</v>
      </c>
      <c r="Z423" s="14">
        <v>0</v>
      </c>
      <c r="AA423" s="14">
        <v>0</v>
      </c>
      <c r="AB423" s="14">
        <v>0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-6.343404693794545</v>
      </c>
      <c r="AI423" s="14">
        <v>-6.343404693794545</v>
      </c>
      <c r="AJ423" s="113">
        <v>1030</v>
      </c>
      <c r="AK423" s="113" t="s">
        <v>7128</v>
      </c>
      <c r="AL423" s="113" t="s">
        <v>7128</v>
      </c>
      <c r="AM423" s="113" t="s">
        <v>7128</v>
      </c>
      <c r="AN423" s="113" t="s">
        <v>7128</v>
      </c>
      <c r="AO423" s="113" t="s">
        <v>7128</v>
      </c>
      <c r="AP423" s="113" t="s">
        <v>7128</v>
      </c>
      <c r="AQ423" s="113" t="s">
        <v>7128</v>
      </c>
      <c r="AR423" s="113" t="s">
        <v>7128</v>
      </c>
      <c r="AS423" s="113">
        <v>1030</v>
      </c>
      <c r="AT423" s="113">
        <v>1030</v>
      </c>
      <c r="AU423" s="149" t="s">
        <v>7128</v>
      </c>
      <c r="AV423" s="14">
        <v>84.000840393280313</v>
      </c>
      <c r="AW423" s="14">
        <v>-90.344245087074853</v>
      </c>
      <c r="AX423" s="17">
        <v>430</v>
      </c>
      <c r="AY423" s="15">
        <v>0</v>
      </c>
      <c r="AZ423" s="15">
        <v>1.4102366887435949</v>
      </c>
      <c r="BA423" s="15">
        <v>-1.4102366887435949</v>
      </c>
      <c r="BB423" s="63">
        <v>0.80164645901360498</v>
      </c>
      <c r="BC423" s="26"/>
      <c r="BD423" s="15">
        <v>0</v>
      </c>
      <c r="BE423" s="26">
        <v>0</v>
      </c>
      <c r="BF423" s="26" t="s">
        <v>7500</v>
      </c>
      <c r="BG423" s="84"/>
    </row>
    <row r="424" spans="1:59" ht="15" customHeight="1" x14ac:dyDescent="0.25">
      <c r="A424" s="79" t="s">
        <v>3976</v>
      </c>
      <c r="B424" s="2" t="s">
        <v>3978</v>
      </c>
      <c r="C424" s="3" t="s">
        <v>3496</v>
      </c>
      <c r="D424" s="3" t="s">
        <v>3977</v>
      </c>
      <c r="E424" s="3" t="s">
        <v>1051</v>
      </c>
      <c r="F424" s="4" t="s">
        <v>3755</v>
      </c>
      <c r="G424" s="3" t="s">
        <v>1004</v>
      </c>
      <c r="H424" s="156" t="s">
        <v>6517</v>
      </c>
      <c r="I424" s="112">
        <v>137</v>
      </c>
      <c r="J424" s="112">
        <v>121</v>
      </c>
      <c r="K424" s="112">
        <v>36</v>
      </c>
      <c r="L424" s="112">
        <v>7</v>
      </c>
      <c r="M424" s="112">
        <v>21</v>
      </c>
      <c r="N424" s="112">
        <v>15</v>
      </c>
      <c r="O424" s="112">
        <v>15</v>
      </c>
      <c r="P424" s="112">
        <v>24</v>
      </c>
      <c r="Q424" s="112">
        <v>1</v>
      </c>
      <c r="R424" s="5">
        <v>0.2975206611570248</v>
      </c>
      <c r="S424" s="26">
        <v>21.852237252861602</v>
      </c>
      <c r="T424" s="26">
        <v>18.229166666666668</v>
      </c>
      <c r="U424" s="26">
        <v>15</v>
      </c>
      <c r="V424" s="26">
        <v>2.6525198938992043</v>
      </c>
      <c r="W424" s="26">
        <v>8.16925563141033</v>
      </c>
      <c r="X424" s="13">
        <v>65.903179444837804</v>
      </c>
      <c r="Y424" s="26">
        <v>0</v>
      </c>
      <c r="Z424" s="26">
        <v>0</v>
      </c>
      <c r="AA424" s="26">
        <v>0</v>
      </c>
      <c r="AB424" s="26">
        <v>0</v>
      </c>
      <c r="AC424" s="26">
        <v>0</v>
      </c>
      <c r="AD424" s="26">
        <v>65.903179444837804</v>
      </c>
      <c r="AE424" s="26">
        <v>0</v>
      </c>
      <c r="AF424" s="26">
        <v>0</v>
      </c>
      <c r="AG424" s="26">
        <v>0</v>
      </c>
      <c r="AH424" s="26">
        <v>65.903179444837804</v>
      </c>
      <c r="AI424" s="26">
        <v>65.903179444837804</v>
      </c>
      <c r="AJ424" s="112" t="s">
        <v>7128</v>
      </c>
      <c r="AK424" s="13" t="s">
        <v>7128</v>
      </c>
      <c r="AL424" s="13" t="s">
        <v>7128</v>
      </c>
      <c r="AM424" s="13" t="s">
        <v>7128</v>
      </c>
      <c r="AN424" s="13" t="s">
        <v>7128</v>
      </c>
      <c r="AO424" s="13">
        <v>123</v>
      </c>
      <c r="AP424" s="112" t="s">
        <v>7128</v>
      </c>
      <c r="AQ424" s="13" t="s">
        <v>7128</v>
      </c>
      <c r="AR424" s="13" t="s">
        <v>7128</v>
      </c>
      <c r="AS424" s="112">
        <v>135</v>
      </c>
      <c r="AT424" s="112">
        <v>120</v>
      </c>
      <c r="AU424" s="149" t="s">
        <v>7128</v>
      </c>
      <c r="AV424" s="26">
        <v>157.41716867537716</v>
      </c>
      <c r="AW424" s="26">
        <v>-91.513989230539352</v>
      </c>
      <c r="AX424" s="157">
        <v>432</v>
      </c>
      <c r="AY424" s="26">
        <v>0</v>
      </c>
      <c r="AZ424" s="26">
        <v>1.4102366887435949</v>
      </c>
      <c r="BA424" s="26">
        <v>-1.4102366887435949</v>
      </c>
      <c r="BB424" s="158">
        <v>0.80164645901360498</v>
      </c>
      <c r="BC424" s="26"/>
      <c r="BD424" s="26">
        <v>0</v>
      </c>
      <c r="BE424" s="26">
        <v>0</v>
      </c>
      <c r="BF424" s="26" t="s">
        <v>7501</v>
      </c>
      <c r="BG424" s="26"/>
    </row>
    <row r="425" spans="1:59" ht="15" customHeight="1" x14ac:dyDescent="0.25">
      <c r="A425" s="79" t="s">
        <v>1942</v>
      </c>
      <c r="B425" s="2" t="s">
        <v>3095</v>
      </c>
      <c r="C425" s="3" t="s">
        <v>2558</v>
      </c>
      <c r="D425" s="3" t="s">
        <v>123</v>
      </c>
      <c r="E425" s="3" t="s">
        <v>1008</v>
      </c>
      <c r="F425" s="4" t="s">
        <v>2510</v>
      </c>
      <c r="G425" s="3" t="s">
        <v>657</v>
      </c>
      <c r="H425" s="41" t="s">
        <v>4423</v>
      </c>
      <c r="I425" s="113">
        <v>312</v>
      </c>
      <c r="J425" s="113">
        <v>289</v>
      </c>
      <c r="K425" s="113">
        <v>65</v>
      </c>
      <c r="L425" s="113">
        <v>7</v>
      </c>
      <c r="M425" s="113">
        <v>25</v>
      </c>
      <c r="N425" s="113">
        <v>36</v>
      </c>
      <c r="O425" s="113">
        <v>11</v>
      </c>
      <c r="P425" s="113">
        <v>100</v>
      </c>
      <c r="Q425" s="113">
        <v>1</v>
      </c>
      <c r="R425" s="6">
        <v>0.22491349480968859</v>
      </c>
      <c r="S425" s="14">
        <v>26.014568158168576</v>
      </c>
      <c r="T425" s="14">
        <v>18.229166666666668</v>
      </c>
      <c r="U425" s="14">
        <v>36</v>
      </c>
      <c r="V425" s="14">
        <v>2.6525198938992043</v>
      </c>
      <c r="W425" s="84">
        <v>-17.540303118061971</v>
      </c>
      <c r="X425" s="14">
        <v>65.355951600672483</v>
      </c>
      <c r="Y425" s="14">
        <v>0</v>
      </c>
      <c r="Z425" s="14">
        <v>0</v>
      </c>
      <c r="AA425" s="14">
        <v>65.355951600672483</v>
      </c>
      <c r="AB425" s="14">
        <v>0</v>
      </c>
      <c r="AC425" s="14">
        <v>0</v>
      </c>
      <c r="AD425" s="14">
        <v>0</v>
      </c>
      <c r="AE425" s="14">
        <v>0</v>
      </c>
      <c r="AF425" s="14">
        <v>65.355951600672483</v>
      </c>
      <c r="AG425" s="14">
        <v>65.355951600672483</v>
      </c>
      <c r="AH425" s="14">
        <v>65.355951600672483</v>
      </c>
      <c r="AI425" s="14">
        <v>65.355951600672483</v>
      </c>
      <c r="AJ425" s="113" t="s">
        <v>7128</v>
      </c>
      <c r="AK425" s="113" t="s">
        <v>7128</v>
      </c>
      <c r="AL425" s="113">
        <v>37</v>
      </c>
      <c r="AM425" s="113" t="s">
        <v>7128</v>
      </c>
      <c r="AN425" s="113" t="s">
        <v>7128</v>
      </c>
      <c r="AO425" s="113" t="s">
        <v>7128</v>
      </c>
      <c r="AP425" s="113" t="s">
        <v>7128</v>
      </c>
      <c r="AQ425" s="113">
        <v>54</v>
      </c>
      <c r="AR425" s="113">
        <v>72</v>
      </c>
      <c r="AS425" s="113">
        <v>136</v>
      </c>
      <c r="AT425" s="113">
        <v>121</v>
      </c>
      <c r="AU425" s="149" t="s">
        <v>7128</v>
      </c>
      <c r="AV425" s="14">
        <v>157.46821407201281</v>
      </c>
      <c r="AW425" s="14">
        <v>-92.11226247134033</v>
      </c>
      <c r="AX425" s="17">
        <v>433</v>
      </c>
      <c r="AY425" s="15">
        <v>0</v>
      </c>
      <c r="AZ425" s="15">
        <v>1.4102366887435949</v>
      </c>
      <c r="BA425" s="15">
        <v>-1.4102366887435949</v>
      </c>
      <c r="BB425" s="63">
        <v>0.80164645901360498</v>
      </c>
      <c r="BC425" s="26"/>
      <c r="BD425" s="15">
        <v>0</v>
      </c>
      <c r="BE425" s="26">
        <v>0</v>
      </c>
      <c r="BF425" s="26" t="s">
        <v>7502</v>
      </c>
      <c r="BG425" s="84"/>
    </row>
    <row r="426" spans="1:59" x14ac:dyDescent="0.25">
      <c r="A426" s="110" t="s">
        <v>4850</v>
      </c>
      <c r="B426" s="2" t="s">
        <v>2632</v>
      </c>
      <c r="C426" s="3" t="s">
        <v>4852</v>
      </c>
      <c r="D426" s="3" t="s">
        <v>4851</v>
      </c>
      <c r="E426" s="3" t="s">
        <v>1103</v>
      </c>
      <c r="F426" s="4" t="s">
        <v>3755</v>
      </c>
      <c r="G426" s="3" t="s">
        <v>1040</v>
      </c>
      <c r="H426" s="41" t="s">
        <v>4853</v>
      </c>
      <c r="I426" s="113">
        <v>255</v>
      </c>
      <c r="J426" s="113">
        <v>223</v>
      </c>
      <c r="K426" s="113">
        <v>58</v>
      </c>
      <c r="L426" s="113">
        <v>5</v>
      </c>
      <c r="M426" s="113">
        <v>30</v>
      </c>
      <c r="N426" s="113">
        <v>18</v>
      </c>
      <c r="O426" s="113">
        <v>29</v>
      </c>
      <c r="P426" s="113">
        <v>37</v>
      </c>
      <c r="Q426" s="113">
        <v>3</v>
      </c>
      <c r="R426" s="85">
        <v>0.26008968609865468</v>
      </c>
      <c r="S426" s="84">
        <v>31.217481789802289</v>
      </c>
      <c r="T426" s="84">
        <v>13.020833333333334</v>
      </c>
      <c r="U426" s="84">
        <v>18</v>
      </c>
      <c r="V426" s="84">
        <v>7.9575596816976129</v>
      </c>
      <c r="W426" s="84">
        <v>-0.45484080571799185</v>
      </c>
      <c r="X426" s="103">
        <v>69.741033999115245</v>
      </c>
      <c r="Y426" s="103">
        <v>0</v>
      </c>
      <c r="Z426" s="103">
        <v>0</v>
      </c>
      <c r="AA426" s="103">
        <v>0</v>
      </c>
      <c r="AB426" s="103">
        <v>0</v>
      </c>
      <c r="AC426" s="103">
        <v>69.741033999115245</v>
      </c>
      <c r="AD426" s="103">
        <v>0</v>
      </c>
      <c r="AE426" s="103">
        <v>0</v>
      </c>
      <c r="AF426" s="103">
        <v>69.741033999115245</v>
      </c>
      <c r="AG426" s="103">
        <v>69.741033999115245</v>
      </c>
      <c r="AH426" s="103">
        <v>69.741033999115245</v>
      </c>
      <c r="AI426" s="103">
        <v>69.741033999115245</v>
      </c>
      <c r="AJ426" s="124" t="s">
        <v>7128</v>
      </c>
      <c r="AK426" s="113" t="s">
        <v>7128</v>
      </c>
      <c r="AL426" s="113" t="s">
        <v>7128</v>
      </c>
      <c r="AM426" s="113" t="s">
        <v>7128</v>
      </c>
      <c r="AN426" s="113">
        <v>46</v>
      </c>
      <c r="AO426" s="113" t="s">
        <v>7128</v>
      </c>
      <c r="AP426" s="113" t="s">
        <v>7128</v>
      </c>
      <c r="AQ426" s="113">
        <v>52</v>
      </c>
      <c r="AR426" s="113">
        <v>69</v>
      </c>
      <c r="AS426" s="113">
        <v>129</v>
      </c>
      <c r="AT426" s="113">
        <v>114</v>
      </c>
      <c r="AU426" s="149" t="s">
        <v>7128</v>
      </c>
      <c r="AV426" s="84">
        <v>144.9549001855919</v>
      </c>
      <c r="AW426" s="14">
        <v>-75.21386618647665</v>
      </c>
      <c r="AX426" s="17">
        <v>336</v>
      </c>
      <c r="AY426" s="84">
        <v>0</v>
      </c>
      <c r="AZ426" s="84">
        <v>1.4102366887435949</v>
      </c>
      <c r="BA426" s="84">
        <v>-1.4102366887435949</v>
      </c>
      <c r="BB426" s="104">
        <v>0.80164645901360498</v>
      </c>
      <c r="BC426" s="84"/>
      <c r="BD426" s="84">
        <v>0</v>
      </c>
      <c r="BE426" s="84">
        <v>0</v>
      </c>
      <c r="BF426" s="84" t="s">
        <v>7503</v>
      </c>
      <c r="BG426" s="84"/>
    </row>
    <row r="427" spans="1:59" x14ac:dyDescent="0.25">
      <c r="A427" s="79" t="s">
        <v>6325</v>
      </c>
      <c r="B427" s="2" t="s">
        <v>6326</v>
      </c>
      <c r="C427" s="3" t="s">
        <v>2631</v>
      </c>
      <c r="D427" s="3" t="s">
        <v>5674</v>
      </c>
      <c r="E427" s="3" t="s">
        <v>1025</v>
      </c>
      <c r="F427" s="4" t="s">
        <v>3755</v>
      </c>
      <c r="G427" s="3" t="s">
        <v>657</v>
      </c>
      <c r="H427" s="41" t="s">
        <v>5675</v>
      </c>
      <c r="I427" s="113">
        <v>343</v>
      </c>
      <c r="J427" s="113">
        <v>307</v>
      </c>
      <c r="K427" s="113">
        <v>83</v>
      </c>
      <c r="L427" s="113">
        <v>4</v>
      </c>
      <c r="M427" s="113">
        <v>28</v>
      </c>
      <c r="N427" s="113">
        <v>21</v>
      </c>
      <c r="O427" s="113">
        <v>28</v>
      </c>
      <c r="P427" s="113">
        <v>76</v>
      </c>
      <c r="Q427" s="113">
        <v>0</v>
      </c>
      <c r="R427" s="6">
        <v>0.27035830618892509</v>
      </c>
      <c r="S427" s="14">
        <v>29.136316337148806</v>
      </c>
      <c r="T427" s="14">
        <v>10.416666666666666</v>
      </c>
      <c r="U427" s="14">
        <v>21</v>
      </c>
      <c r="V427" s="14">
        <v>0</v>
      </c>
      <c r="W427" s="84">
        <v>3.6780281147699401</v>
      </c>
      <c r="X427" s="14">
        <v>64.231011118585414</v>
      </c>
      <c r="Y427" s="14">
        <v>0</v>
      </c>
      <c r="Z427" s="14">
        <v>0</v>
      </c>
      <c r="AA427" s="14">
        <v>64.231011118585414</v>
      </c>
      <c r="AB427" s="14">
        <v>0</v>
      </c>
      <c r="AC427" s="14">
        <v>0</v>
      </c>
      <c r="AD427" s="14">
        <v>0</v>
      </c>
      <c r="AE427" s="14">
        <v>0</v>
      </c>
      <c r="AF427" s="14">
        <v>64.231011118585414</v>
      </c>
      <c r="AG427" s="14">
        <v>64.231011118585414</v>
      </c>
      <c r="AH427" s="14">
        <v>64.231011118585414</v>
      </c>
      <c r="AI427" s="14">
        <v>64.231011118585414</v>
      </c>
      <c r="AJ427" s="113" t="s">
        <v>7128</v>
      </c>
      <c r="AK427" s="113" t="s">
        <v>7128</v>
      </c>
      <c r="AL427" s="113">
        <v>38</v>
      </c>
      <c r="AM427" s="113" t="s">
        <v>7128</v>
      </c>
      <c r="AN427" s="113" t="s">
        <v>7128</v>
      </c>
      <c r="AO427" s="113" t="s">
        <v>7128</v>
      </c>
      <c r="AP427" s="113" t="s">
        <v>7128</v>
      </c>
      <c r="AQ427" s="113">
        <v>55</v>
      </c>
      <c r="AR427" s="113">
        <v>73</v>
      </c>
      <c r="AS427" s="113">
        <v>137</v>
      </c>
      <c r="AT427" s="113">
        <v>122</v>
      </c>
      <c r="AU427" s="149" t="s">
        <v>7128</v>
      </c>
      <c r="AV427" s="14">
        <v>157.46821407201281</v>
      </c>
      <c r="AW427" s="14">
        <v>-93.237202953427399</v>
      </c>
      <c r="AX427" s="17">
        <v>435</v>
      </c>
      <c r="AY427" s="15">
        <v>0</v>
      </c>
      <c r="AZ427" s="15">
        <v>1.4102366887435949</v>
      </c>
      <c r="BA427" s="15">
        <v>-1.4102366887435949</v>
      </c>
      <c r="BB427" s="63">
        <v>0.80164645901360498</v>
      </c>
      <c r="BC427" s="26"/>
      <c r="BD427" s="15">
        <v>0</v>
      </c>
      <c r="BE427" s="26">
        <v>0</v>
      </c>
      <c r="BF427" s="26" t="s">
        <v>7504</v>
      </c>
      <c r="BG427" s="84"/>
    </row>
    <row r="428" spans="1:59" ht="15" customHeight="1" x14ac:dyDescent="0.25">
      <c r="A428" s="79" t="s">
        <v>4914</v>
      </c>
      <c r="B428" s="2" t="s">
        <v>4916</v>
      </c>
      <c r="C428" s="3" t="s">
        <v>3229</v>
      </c>
      <c r="D428" s="3" t="s">
        <v>4915</v>
      </c>
      <c r="E428" s="3" t="s">
        <v>999</v>
      </c>
      <c r="F428" s="4" t="s">
        <v>2510</v>
      </c>
      <c r="G428" s="3" t="s">
        <v>1015</v>
      </c>
      <c r="H428" s="41" t="s">
        <v>4917</v>
      </c>
      <c r="I428" s="113">
        <v>170</v>
      </c>
      <c r="J428" s="113">
        <v>147</v>
      </c>
      <c r="K428" s="113">
        <v>28</v>
      </c>
      <c r="L428" s="113">
        <v>9</v>
      </c>
      <c r="M428" s="113">
        <v>20</v>
      </c>
      <c r="N428" s="113">
        <v>28</v>
      </c>
      <c r="O428" s="113">
        <v>19</v>
      </c>
      <c r="P428" s="113">
        <v>42</v>
      </c>
      <c r="Q428" s="113">
        <v>0</v>
      </c>
      <c r="R428" s="6">
        <v>0.19047619047619047</v>
      </c>
      <c r="S428" s="14">
        <v>20.811654526534859</v>
      </c>
      <c r="T428" s="14">
        <v>23.4375</v>
      </c>
      <c r="U428" s="14">
        <v>28</v>
      </c>
      <c r="V428" s="14">
        <v>0</v>
      </c>
      <c r="W428" s="84">
        <v>-16.407122675602771</v>
      </c>
      <c r="X428" s="14">
        <v>55.842031850932081</v>
      </c>
      <c r="Y428" s="14">
        <v>0</v>
      </c>
      <c r="Z428" s="14">
        <v>55.842031850932081</v>
      </c>
      <c r="AA428" s="14">
        <v>0</v>
      </c>
      <c r="AB428" s="14">
        <v>0</v>
      </c>
      <c r="AC428" s="14">
        <v>0</v>
      </c>
      <c r="AD428" s="14">
        <v>0</v>
      </c>
      <c r="AE428" s="14">
        <v>55.842031850932081</v>
      </c>
      <c r="AF428" s="14">
        <v>0</v>
      </c>
      <c r="AG428" s="14">
        <v>55.842031850932081</v>
      </c>
      <c r="AH428" s="14">
        <v>55.842031850932081</v>
      </c>
      <c r="AI428" s="14">
        <v>55.842031850932081</v>
      </c>
      <c r="AJ428" s="113" t="s">
        <v>7128</v>
      </c>
      <c r="AK428" s="113">
        <v>39</v>
      </c>
      <c r="AL428" s="113" t="s">
        <v>7128</v>
      </c>
      <c r="AM428" s="113" t="s">
        <v>7128</v>
      </c>
      <c r="AN428" s="113" t="s">
        <v>7128</v>
      </c>
      <c r="AO428" s="113" t="s">
        <v>7128</v>
      </c>
      <c r="AP428" s="113">
        <v>51</v>
      </c>
      <c r="AQ428" s="113" t="s">
        <v>7128</v>
      </c>
      <c r="AR428" s="113">
        <v>79</v>
      </c>
      <c r="AS428" s="113">
        <v>149</v>
      </c>
      <c r="AT428" s="113">
        <v>134</v>
      </c>
      <c r="AU428" s="149" t="s">
        <v>7128</v>
      </c>
      <c r="AV428" s="14">
        <v>157.52538612333203</v>
      </c>
      <c r="AW428" s="14">
        <v>-101.68335427239995</v>
      </c>
      <c r="AX428" s="17">
        <v>447</v>
      </c>
      <c r="AY428" s="15">
        <v>0</v>
      </c>
      <c r="AZ428" s="15">
        <v>1.4102366887435949</v>
      </c>
      <c r="BA428" s="15">
        <v>-1.4102366887435949</v>
      </c>
      <c r="BB428" s="63">
        <v>0.80164645901360498</v>
      </c>
      <c r="BC428" s="26"/>
      <c r="BD428" s="15">
        <v>0</v>
      </c>
      <c r="BE428" s="26">
        <v>0</v>
      </c>
      <c r="BF428" s="26" t="s">
        <v>7505</v>
      </c>
      <c r="BG428" s="84"/>
    </row>
    <row r="429" spans="1:59" ht="15" customHeight="1" x14ac:dyDescent="0.25">
      <c r="A429" s="79" t="s">
        <v>3534</v>
      </c>
      <c r="B429" s="2" t="s">
        <v>3535</v>
      </c>
      <c r="C429" s="3" t="s">
        <v>2573</v>
      </c>
      <c r="D429" s="3" t="s">
        <v>3669</v>
      </c>
      <c r="E429" s="3" t="s">
        <v>1103</v>
      </c>
      <c r="F429" s="4" t="s">
        <v>3755</v>
      </c>
      <c r="G429" s="3" t="s">
        <v>1040</v>
      </c>
      <c r="H429" s="41" t="s">
        <v>4801</v>
      </c>
      <c r="I429" s="113">
        <v>178</v>
      </c>
      <c r="J429" s="113">
        <v>167</v>
      </c>
      <c r="K429" s="113">
        <v>42</v>
      </c>
      <c r="L429" s="113">
        <v>6</v>
      </c>
      <c r="M429" s="113">
        <v>24</v>
      </c>
      <c r="N429" s="113">
        <v>21</v>
      </c>
      <c r="O429" s="113">
        <v>10</v>
      </c>
      <c r="P429" s="113">
        <v>39</v>
      </c>
      <c r="Q429" s="113">
        <v>3</v>
      </c>
      <c r="R429" s="46">
        <v>0.25149700598802394</v>
      </c>
      <c r="S429" s="47">
        <v>24.973985431841832</v>
      </c>
      <c r="T429" s="47">
        <v>15.625</v>
      </c>
      <c r="U429" s="47">
        <v>21</v>
      </c>
      <c r="V429" s="47">
        <v>7.9575596816976129</v>
      </c>
      <c r="W429" s="84">
        <v>-2.1750524109014839</v>
      </c>
      <c r="X429" s="103">
        <v>67.381492702637956</v>
      </c>
      <c r="Y429" s="103">
        <v>0</v>
      </c>
      <c r="Z429" s="103">
        <v>0</v>
      </c>
      <c r="AA429" s="103">
        <v>0</v>
      </c>
      <c r="AB429" s="103">
        <v>0</v>
      </c>
      <c r="AC429" s="103">
        <v>67.381492702637956</v>
      </c>
      <c r="AD429" s="103">
        <v>0</v>
      </c>
      <c r="AE429" s="103">
        <v>0</v>
      </c>
      <c r="AF429" s="103">
        <v>67.381492702637956</v>
      </c>
      <c r="AG429" s="103">
        <v>67.381492702637956</v>
      </c>
      <c r="AH429" s="103">
        <v>67.381492702637956</v>
      </c>
      <c r="AI429" s="103">
        <v>67.381492702637956</v>
      </c>
      <c r="AJ429" s="124" t="s">
        <v>7128</v>
      </c>
      <c r="AK429" s="113" t="s">
        <v>7128</v>
      </c>
      <c r="AL429" s="113" t="s">
        <v>7128</v>
      </c>
      <c r="AM429" s="113" t="s">
        <v>7128</v>
      </c>
      <c r="AN429" s="113">
        <v>47</v>
      </c>
      <c r="AO429" s="113" t="s">
        <v>7128</v>
      </c>
      <c r="AP429" s="113" t="s">
        <v>7128</v>
      </c>
      <c r="AQ429" s="113">
        <v>53</v>
      </c>
      <c r="AR429" s="113">
        <v>70</v>
      </c>
      <c r="AS429" s="113">
        <v>132</v>
      </c>
      <c r="AT429" s="113">
        <v>117</v>
      </c>
      <c r="AU429" s="149" t="s">
        <v>7128</v>
      </c>
      <c r="AV429" s="48">
        <v>144.9549001855919</v>
      </c>
      <c r="AW429" s="14">
        <v>-77.57340748295394</v>
      </c>
      <c r="AX429" s="17">
        <v>340</v>
      </c>
      <c r="AY429" s="47">
        <v>0</v>
      </c>
      <c r="AZ429" s="47">
        <v>1.4102366887435949</v>
      </c>
      <c r="BA429" s="47">
        <v>-1.4102366887435949</v>
      </c>
      <c r="BB429" s="62">
        <v>0.80164645901360498</v>
      </c>
      <c r="BC429" s="47"/>
      <c r="BD429" s="47">
        <v>0</v>
      </c>
      <c r="BE429" s="47">
        <v>0</v>
      </c>
      <c r="BF429" s="26" t="s">
        <v>7506</v>
      </c>
      <c r="BG429" s="84"/>
    </row>
    <row r="430" spans="1:59" ht="15" customHeight="1" x14ac:dyDescent="0.25">
      <c r="A430" s="79" t="s">
        <v>6761</v>
      </c>
      <c r="B430" s="2" t="s">
        <v>6762</v>
      </c>
      <c r="C430" s="3" t="s">
        <v>3504</v>
      </c>
      <c r="D430" s="3" t="s">
        <v>6398</v>
      </c>
      <c r="E430" s="3" t="s">
        <v>1051</v>
      </c>
      <c r="F430" s="4" t="s">
        <v>3755</v>
      </c>
      <c r="G430" s="3" t="s">
        <v>1004</v>
      </c>
      <c r="H430" s="41" t="s">
        <v>6399</v>
      </c>
      <c r="I430" s="113">
        <v>204</v>
      </c>
      <c r="J430" s="113">
        <v>178</v>
      </c>
      <c r="K430" s="113">
        <v>37</v>
      </c>
      <c r="L430" s="113">
        <v>9</v>
      </c>
      <c r="M430" s="113">
        <v>23</v>
      </c>
      <c r="N430" s="113">
        <v>26</v>
      </c>
      <c r="O430" s="113">
        <v>22</v>
      </c>
      <c r="P430" s="113">
        <v>61</v>
      </c>
      <c r="Q430" s="113">
        <v>1</v>
      </c>
      <c r="R430" s="6">
        <v>0.20786516853932585</v>
      </c>
      <c r="S430" s="14">
        <v>23.933402705515089</v>
      </c>
      <c r="T430" s="14">
        <v>23.4375</v>
      </c>
      <c r="U430" s="14">
        <v>26</v>
      </c>
      <c r="V430" s="14">
        <v>2.6525198938992043</v>
      </c>
      <c r="W430" s="84">
        <v>-15.150028615812381</v>
      </c>
      <c r="X430" s="108">
        <v>60.873393983601922</v>
      </c>
      <c r="Y430" s="108">
        <v>0</v>
      </c>
      <c r="Z430" s="108">
        <v>0</v>
      </c>
      <c r="AA430" s="108">
        <v>0</v>
      </c>
      <c r="AB430" s="108">
        <v>0</v>
      </c>
      <c r="AC430" s="108">
        <v>0</v>
      </c>
      <c r="AD430" s="108">
        <v>60.873393983601922</v>
      </c>
      <c r="AE430" s="108">
        <v>0</v>
      </c>
      <c r="AF430" s="108">
        <v>0</v>
      </c>
      <c r="AG430" s="108">
        <v>0</v>
      </c>
      <c r="AH430" s="108">
        <v>60.873393983601922</v>
      </c>
      <c r="AI430" s="108">
        <v>60.873393983601922</v>
      </c>
      <c r="AJ430" s="126" t="s">
        <v>7128</v>
      </c>
      <c r="AK430" s="113" t="s">
        <v>7128</v>
      </c>
      <c r="AL430" s="113" t="s">
        <v>7128</v>
      </c>
      <c r="AM430" s="113" t="s">
        <v>7128</v>
      </c>
      <c r="AN430" s="113" t="s">
        <v>7128</v>
      </c>
      <c r="AO430" s="113">
        <v>124</v>
      </c>
      <c r="AP430" s="113" t="s">
        <v>7128</v>
      </c>
      <c r="AQ430" s="113" t="s">
        <v>7128</v>
      </c>
      <c r="AR430" s="113" t="s">
        <v>7128</v>
      </c>
      <c r="AS430" s="113">
        <v>139</v>
      </c>
      <c r="AT430" s="113">
        <v>124</v>
      </c>
      <c r="AU430" s="149" t="s">
        <v>7128</v>
      </c>
      <c r="AV430" s="14">
        <v>157.41716867537716</v>
      </c>
      <c r="AW430" s="14">
        <v>-96.543774691775241</v>
      </c>
      <c r="AX430" s="17">
        <v>438</v>
      </c>
      <c r="AY430" s="15">
        <v>0</v>
      </c>
      <c r="AZ430" s="15">
        <v>1.4102366887435949</v>
      </c>
      <c r="BA430" s="15">
        <v>-1.4102366887435949</v>
      </c>
      <c r="BB430" s="63">
        <v>0.80164645901360498</v>
      </c>
      <c r="BC430" s="26"/>
      <c r="BD430" s="15">
        <v>0</v>
      </c>
      <c r="BE430" s="26">
        <v>0</v>
      </c>
      <c r="BF430" s="26" t="s">
        <v>7507</v>
      </c>
      <c r="BG430" s="84"/>
    </row>
    <row r="431" spans="1:59" x14ac:dyDescent="0.25">
      <c r="A431" s="79" t="s">
        <v>6749</v>
      </c>
      <c r="B431" s="2" t="s">
        <v>2965</v>
      </c>
      <c r="C431" s="3" t="s">
        <v>6750</v>
      </c>
      <c r="D431" s="3" t="s">
        <v>5886</v>
      </c>
      <c r="E431" s="3" t="s">
        <v>1036</v>
      </c>
      <c r="F431" s="4" t="s">
        <v>2510</v>
      </c>
      <c r="G431" s="3" t="s">
        <v>1004</v>
      </c>
      <c r="H431" s="41" t="s">
        <v>5887</v>
      </c>
      <c r="I431" s="113">
        <v>95</v>
      </c>
      <c r="J431" s="113">
        <v>88</v>
      </c>
      <c r="K431" s="113">
        <v>23</v>
      </c>
      <c r="L431" s="113">
        <v>8</v>
      </c>
      <c r="M431" s="113">
        <v>16</v>
      </c>
      <c r="N431" s="113">
        <v>20</v>
      </c>
      <c r="O431" s="113">
        <v>6</v>
      </c>
      <c r="P431" s="113">
        <v>36</v>
      </c>
      <c r="Q431" s="113">
        <v>0</v>
      </c>
      <c r="R431" s="6">
        <v>0.26136363636363635</v>
      </c>
      <c r="S431" s="14">
        <v>16.649323621227889</v>
      </c>
      <c r="T431" s="14">
        <v>20.833333333333332</v>
      </c>
      <c r="U431" s="14">
        <v>20</v>
      </c>
      <c r="V431" s="14">
        <v>0</v>
      </c>
      <c r="W431" s="84">
        <v>1.2677106636839308</v>
      </c>
      <c r="X431" s="14">
        <v>58.75036761824515</v>
      </c>
      <c r="Y431" s="14">
        <v>0</v>
      </c>
      <c r="Z431" s="14">
        <v>0</v>
      </c>
      <c r="AA431" s="14">
        <v>0</v>
      </c>
      <c r="AB431" s="14">
        <v>0</v>
      </c>
      <c r="AC431" s="14">
        <v>0</v>
      </c>
      <c r="AD431" s="14">
        <v>58.75036761824515</v>
      </c>
      <c r="AE431" s="14">
        <v>0</v>
      </c>
      <c r="AF431" s="14">
        <v>0</v>
      </c>
      <c r="AG431" s="14">
        <v>0</v>
      </c>
      <c r="AH431" s="14">
        <v>58.75036761824515</v>
      </c>
      <c r="AI431" s="14">
        <v>58.75036761824515</v>
      </c>
      <c r="AJ431" s="113" t="s">
        <v>7128</v>
      </c>
      <c r="AK431" s="113" t="s">
        <v>7128</v>
      </c>
      <c r="AL431" s="113" t="s">
        <v>7128</v>
      </c>
      <c r="AM431" s="113" t="s">
        <v>7128</v>
      </c>
      <c r="AN431" s="113" t="s">
        <v>7128</v>
      </c>
      <c r="AO431" s="113">
        <v>125</v>
      </c>
      <c r="AP431" s="113" t="s">
        <v>7128</v>
      </c>
      <c r="AQ431" s="113" t="s">
        <v>7128</v>
      </c>
      <c r="AR431" s="113" t="s">
        <v>7128</v>
      </c>
      <c r="AS431" s="113">
        <v>142</v>
      </c>
      <c r="AT431" s="113">
        <v>127</v>
      </c>
      <c r="AU431" s="149" t="s">
        <v>7128</v>
      </c>
      <c r="AV431" s="14">
        <v>157.41716867537716</v>
      </c>
      <c r="AW431" s="14">
        <v>-98.666801057132005</v>
      </c>
      <c r="AX431" s="17">
        <v>440</v>
      </c>
      <c r="AY431" s="15">
        <v>0</v>
      </c>
      <c r="AZ431" s="15">
        <v>1.4102366887435949</v>
      </c>
      <c r="BA431" s="15">
        <v>-1.4102366887435949</v>
      </c>
      <c r="BB431" s="63">
        <v>0.80164645901360498</v>
      </c>
      <c r="BC431" s="26"/>
      <c r="BD431" s="15">
        <v>0</v>
      </c>
      <c r="BE431" s="26">
        <v>0</v>
      </c>
      <c r="BF431" s="26" t="s">
        <v>7508</v>
      </c>
      <c r="BG431" s="84"/>
    </row>
    <row r="432" spans="1:59" ht="15" customHeight="1" x14ac:dyDescent="0.25">
      <c r="A432" s="79" t="s">
        <v>4621</v>
      </c>
      <c r="B432" s="2" t="s">
        <v>4624</v>
      </c>
      <c r="C432" s="3" t="s">
        <v>4623</v>
      </c>
      <c r="D432" s="3" t="s">
        <v>4622</v>
      </c>
      <c r="E432" s="3" t="s">
        <v>1063</v>
      </c>
      <c r="F432" s="4" t="s">
        <v>2510</v>
      </c>
      <c r="G432" s="3" t="s">
        <v>656</v>
      </c>
      <c r="H432" s="41" t="s">
        <v>5912</v>
      </c>
      <c r="I432" s="113">
        <v>231</v>
      </c>
      <c r="J432" s="113">
        <v>199</v>
      </c>
      <c r="K432" s="113">
        <v>46</v>
      </c>
      <c r="L432" s="113">
        <v>8</v>
      </c>
      <c r="M432" s="113">
        <v>31</v>
      </c>
      <c r="N432" s="113">
        <v>22</v>
      </c>
      <c r="O432" s="113">
        <v>29</v>
      </c>
      <c r="P432" s="113">
        <v>74</v>
      </c>
      <c r="Q432" s="113">
        <v>3</v>
      </c>
      <c r="R432" s="6">
        <v>0.23115577889447236</v>
      </c>
      <c r="S432" s="14">
        <v>32.258064516129032</v>
      </c>
      <c r="T432" s="14">
        <v>20.833333333333332</v>
      </c>
      <c r="U432" s="14">
        <v>22</v>
      </c>
      <c r="V432" s="14">
        <v>7.9575596816976129</v>
      </c>
      <c r="W432" s="84">
        <v>-9.5722483046425637</v>
      </c>
      <c r="X432" s="14">
        <v>73.476709226517414</v>
      </c>
      <c r="Y432" s="14">
        <v>0</v>
      </c>
      <c r="Z432" s="14">
        <v>0</v>
      </c>
      <c r="AA432" s="14">
        <v>0</v>
      </c>
      <c r="AB432" s="14">
        <v>73.476709226517414</v>
      </c>
      <c r="AC432" s="14">
        <v>0</v>
      </c>
      <c r="AD432" s="14">
        <v>0</v>
      </c>
      <c r="AE432" s="14">
        <v>73.476709226517414</v>
      </c>
      <c r="AF432" s="14">
        <v>0</v>
      </c>
      <c r="AG432" s="14">
        <v>73.476709226517414</v>
      </c>
      <c r="AH432" s="14">
        <v>73.476709226517414</v>
      </c>
      <c r="AI432" s="14">
        <v>73.476709226517414</v>
      </c>
      <c r="AJ432" s="113" t="s">
        <v>7128</v>
      </c>
      <c r="AK432" s="113" t="s">
        <v>7128</v>
      </c>
      <c r="AL432" s="113" t="s">
        <v>7128</v>
      </c>
      <c r="AM432" s="113">
        <v>38</v>
      </c>
      <c r="AN432" s="113" t="s">
        <v>7128</v>
      </c>
      <c r="AO432" s="113" t="s">
        <v>7128</v>
      </c>
      <c r="AP432" s="113">
        <v>44</v>
      </c>
      <c r="AQ432" s="113" t="s">
        <v>7128</v>
      </c>
      <c r="AR432" s="113">
        <v>63</v>
      </c>
      <c r="AS432" s="113">
        <v>114</v>
      </c>
      <c r="AT432" s="113">
        <v>99</v>
      </c>
      <c r="AU432" s="149" t="s">
        <v>7128</v>
      </c>
      <c r="AV432" s="14">
        <v>149.30537599349879</v>
      </c>
      <c r="AW432" s="14">
        <v>-75.828666766981371</v>
      </c>
      <c r="AX432" s="17">
        <v>337</v>
      </c>
      <c r="AY432" s="15">
        <v>0</v>
      </c>
      <c r="AZ432" s="15">
        <v>1.4102366887435949</v>
      </c>
      <c r="BA432" s="15">
        <v>-1.4102366887435949</v>
      </c>
      <c r="BB432" s="63">
        <v>0.80164645901360498</v>
      </c>
      <c r="BC432" s="26"/>
      <c r="BD432" s="15">
        <v>0</v>
      </c>
      <c r="BE432" s="26">
        <v>0</v>
      </c>
      <c r="BF432" s="26" t="s">
        <v>7509</v>
      </c>
      <c r="BG432" s="84"/>
    </row>
    <row r="433" spans="1:59" x14ac:dyDescent="0.25">
      <c r="A433" s="79" t="s">
        <v>6145</v>
      </c>
      <c r="B433" s="2" t="s">
        <v>6146</v>
      </c>
      <c r="C433" s="3" t="s">
        <v>2642</v>
      </c>
      <c r="D433" s="3" t="s">
        <v>5928</v>
      </c>
      <c r="E433" s="3" t="s">
        <v>1025</v>
      </c>
      <c r="F433" s="4" t="s">
        <v>3755</v>
      </c>
      <c r="G433" s="3" t="s">
        <v>657</v>
      </c>
      <c r="H433" s="41" t="s">
        <v>5929</v>
      </c>
      <c r="I433" s="113">
        <v>197</v>
      </c>
      <c r="J433" s="113">
        <v>165</v>
      </c>
      <c r="K433" s="113">
        <v>26</v>
      </c>
      <c r="L433" s="113">
        <v>14</v>
      </c>
      <c r="M433" s="113">
        <v>24</v>
      </c>
      <c r="N433" s="113">
        <v>25</v>
      </c>
      <c r="O433" s="113">
        <v>27</v>
      </c>
      <c r="P433" s="113">
        <v>70</v>
      </c>
      <c r="Q433" s="113">
        <v>0</v>
      </c>
      <c r="R433" s="6">
        <v>0.15757575757575756</v>
      </c>
      <c r="S433" s="14">
        <v>24.973985431841832</v>
      </c>
      <c r="T433" s="14">
        <v>36.458333333333336</v>
      </c>
      <c r="U433" s="14">
        <v>25</v>
      </c>
      <c r="V433" s="14">
        <v>0</v>
      </c>
      <c r="W433" s="84">
        <v>-27.514007667355109</v>
      </c>
      <c r="X433" s="14">
        <v>58.918311097820059</v>
      </c>
      <c r="Y433" s="14">
        <v>0</v>
      </c>
      <c r="Z433" s="14">
        <v>0</v>
      </c>
      <c r="AA433" s="14">
        <v>58.918311097820059</v>
      </c>
      <c r="AB433" s="14">
        <v>0</v>
      </c>
      <c r="AC433" s="14">
        <v>0</v>
      </c>
      <c r="AD433" s="14">
        <v>0</v>
      </c>
      <c r="AE433" s="14">
        <v>0</v>
      </c>
      <c r="AF433" s="14">
        <v>58.918311097820059</v>
      </c>
      <c r="AG433" s="14">
        <v>58.918311097820059</v>
      </c>
      <c r="AH433" s="14">
        <v>58.918311097820059</v>
      </c>
      <c r="AI433" s="14">
        <v>58.918311097820059</v>
      </c>
      <c r="AJ433" s="113" t="s">
        <v>7128</v>
      </c>
      <c r="AK433" s="113" t="s">
        <v>7128</v>
      </c>
      <c r="AL433" s="113">
        <v>39</v>
      </c>
      <c r="AM433" s="113" t="s">
        <v>7128</v>
      </c>
      <c r="AN433" s="113" t="s">
        <v>7128</v>
      </c>
      <c r="AO433" s="113" t="s">
        <v>7128</v>
      </c>
      <c r="AP433" s="113" t="s">
        <v>7128</v>
      </c>
      <c r="AQ433" s="113">
        <v>56</v>
      </c>
      <c r="AR433" s="113">
        <v>75</v>
      </c>
      <c r="AS433" s="113">
        <v>141</v>
      </c>
      <c r="AT433" s="113">
        <v>126</v>
      </c>
      <c r="AU433" s="149" t="s">
        <v>7128</v>
      </c>
      <c r="AV433" s="14">
        <v>157.46821407201281</v>
      </c>
      <c r="AW433" s="14">
        <v>-98.549902974192747</v>
      </c>
      <c r="AX433" s="17">
        <v>439</v>
      </c>
      <c r="AY433" s="15">
        <v>0</v>
      </c>
      <c r="AZ433" s="15">
        <v>1.4102366887435949</v>
      </c>
      <c r="BA433" s="15">
        <v>-1.4102366887435949</v>
      </c>
      <c r="BB433" s="63">
        <v>0.80164645901360498</v>
      </c>
      <c r="BC433" s="26"/>
      <c r="BD433" s="15">
        <v>0</v>
      </c>
      <c r="BE433" s="26">
        <v>0</v>
      </c>
      <c r="BF433" s="26" t="s">
        <v>7510</v>
      </c>
      <c r="BG433" s="84"/>
    </row>
    <row r="434" spans="1:59" x14ac:dyDescent="0.25">
      <c r="A434" s="79" t="s">
        <v>1136</v>
      </c>
      <c r="B434" s="2" t="s">
        <v>2928</v>
      </c>
      <c r="C434" s="3" t="s">
        <v>2929</v>
      </c>
      <c r="D434" s="3" t="s">
        <v>330</v>
      </c>
      <c r="E434" s="3" t="s">
        <v>1046</v>
      </c>
      <c r="F434" s="4" t="s">
        <v>2510</v>
      </c>
      <c r="G434" s="3" t="s">
        <v>1004</v>
      </c>
      <c r="H434" s="41" t="s">
        <v>3895</v>
      </c>
      <c r="I434" s="113">
        <v>203</v>
      </c>
      <c r="J434" s="113">
        <v>188</v>
      </c>
      <c r="K434" s="113">
        <v>42</v>
      </c>
      <c r="L434" s="113">
        <v>5</v>
      </c>
      <c r="M434" s="113">
        <v>27</v>
      </c>
      <c r="N434" s="113">
        <v>15</v>
      </c>
      <c r="O434" s="113">
        <v>12</v>
      </c>
      <c r="P434" s="113">
        <v>53</v>
      </c>
      <c r="Q434" s="113">
        <v>5</v>
      </c>
      <c r="R434" s="6">
        <v>0.22340425531914893</v>
      </c>
      <c r="S434" s="14">
        <v>28.095733610822062</v>
      </c>
      <c r="T434" s="14">
        <v>13.020833333333334</v>
      </c>
      <c r="U434" s="14">
        <v>15</v>
      </c>
      <c r="V434" s="14">
        <v>13.262599469496021</v>
      </c>
      <c r="W434" s="84">
        <v>-11.323373336598792</v>
      </c>
      <c r="X434" s="14">
        <v>58.055793077052627</v>
      </c>
      <c r="Y434" s="14">
        <v>0</v>
      </c>
      <c r="Z434" s="14">
        <v>0</v>
      </c>
      <c r="AA434" s="14">
        <v>0</v>
      </c>
      <c r="AB434" s="14">
        <v>0</v>
      </c>
      <c r="AC434" s="14">
        <v>0</v>
      </c>
      <c r="AD434" s="14">
        <v>58.055793077052627</v>
      </c>
      <c r="AE434" s="14">
        <v>0</v>
      </c>
      <c r="AF434" s="14">
        <v>0</v>
      </c>
      <c r="AG434" s="14">
        <v>0</v>
      </c>
      <c r="AH434" s="14">
        <v>58.055793077052627</v>
      </c>
      <c r="AI434" s="14">
        <v>58.055793077052627</v>
      </c>
      <c r="AJ434" s="113" t="s">
        <v>7128</v>
      </c>
      <c r="AK434" s="113" t="s">
        <v>7128</v>
      </c>
      <c r="AL434" s="113" t="s">
        <v>7128</v>
      </c>
      <c r="AM434" s="113" t="s">
        <v>7128</v>
      </c>
      <c r="AN434" s="113" t="s">
        <v>7128</v>
      </c>
      <c r="AO434" s="113">
        <v>126</v>
      </c>
      <c r="AP434" s="113" t="s">
        <v>7128</v>
      </c>
      <c r="AQ434" s="113" t="s">
        <v>7128</v>
      </c>
      <c r="AR434" s="113" t="s">
        <v>7128</v>
      </c>
      <c r="AS434" s="113">
        <v>144</v>
      </c>
      <c r="AT434" s="113">
        <v>129</v>
      </c>
      <c r="AU434" s="149" t="s">
        <v>7128</v>
      </c>
      <c r="AV434" s="14">
        <v>157.41716867537716</v>
      </c>
      <c r="AW434" s="14">
        <v>-99.361375598324528</v>
      </c>
      <c r="AX434" s="17">
        <v>442</v>
      </c>
      <c r="AY434" s="15">
        <v>0</v>
      </c>
      <c r="AZ434" s="15">
        <v>1.4102366887435949</v>
      </c>
      <c r="BA434" s="15">
        <v>-1.4102366887435949</v>
      </c>
      <c r="BB434" s="63">
        <v>0.80164645901360498</v>
      </c>
      <c r="BC434" s="26"/>
      <c r="BD434" s="15">
        <v>0</v>
      </c>
      <c r="BE434" s="26">
        <v>0</v>
      </c>
      <c r="BF434" s="26" t="s">
        <v>7511</v>
      </c>
      <c r="BG434" s="84"/>
    </row>
    <row r="435" spans="1:59" ht="15" customHeight="1" x14ac:dyDescent="0.25">
      <c r="A435" s="79" t="s">
        <v>1328</v>
      </c>
      <c r="B435" s="2" t="s">
        <v>2693</v>
      </c>
      <c r="C435" s="3" t="s">
        <v>2558</v>
      </c>
      <c r="D435" s="3" t="s">
        <v>544</v>
      </c>
      <c r="E435" s="3" t="s">
        <v>1042</v>
      </c>
      <c r="F435" s="4" t="s">
        <v>3755</v>
      </c>
      <c r="G435" s="3" t="s">
        <v>1004</v>
      </c>
      <c r="H435" s="41" t="s">
        <v>4946</v>
      </c>
      <c r="I435" s="113">
        <v>107</v>
      </c>
      <c r="J435" s="113">
        <v>91</v>
      </c>
      <c r="K435" s="113">
        <v>27</v>
      </c>
      <c r="L435" s="113">
        <v>2</v>
      </c>
      <c r="M435" s="113">
        <v>24</v>
      </c>
      <c r="N435" s="113">
        <v>13</v>
      </c>
      <c r="O435" s="113">
        <v>14</v>
      </c>
      <c r="P435" s="113">
        <v>18</v>
      </c>
      <c r="Q435" s="113">
        <v>3</v>
      </c>
      <c r="R435" s="5">
        <v>0.2967032967032967</v>
      </c>
      <c r="S435" s="26">
        <v>24.973985431841832</v>
      </c>
      <c r="T435" s="26">
        <v>5.208333333333333</v>
      </c>
      <c r="U435" s="26">
        <v>13</v>
      </c>
      <c r="V435" s="26">
        <v>7.9575596816976129</v>
      </c>
      <c r="W435" s="84">
        <v>6.5659577287485105</v>
      </c>
      <c r="X435" s="13">
        <v>57.705836175621286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57.705836175621286</v>
      </c>
      <c r="AE435" s="13">
        <v>0</v>
      </c>
      <c r="AF435" s="13">
        <v>0</v>
      </c>
      <c r="AG435" s="13">
        <v>0</v>
      </c>
      <c r="AH435" s="13">
        <v>57.705836175621286</v>
      </c>
      <c r="AI435" s="13">
        <v>57.705836175621286</v>
      </c>
      <c r="AJ435" s="112" t="s">
        <v>7128</v>
      </c>
      <c r="AK435" s="113" t="s">
        <v>7128</v>
      </c>
      <c r="AL435" s="113" t="s">
        <v>7128</v>
      </c>
      <c r="AM435" s="113" t="s">
        <v>7128</v>
      </c>
      <c r="AN435" s="113" t="s">
        <v>7128</v>
      </c>
      <c r="AO435" s="113">
        <v>127</v>
      </c>
      <c r="AP435" s="113" t="s">
        <v>7128</v>
      </c>
      <c r="AQ435" s="113" t="s">
        <v>7128</v>
      </c>
      <c r="AR435" s="113" t="s">
        <v>7128</v>
      </c>
      <c r="AS435" s="113">
        <v>145</v>
      </c>
      <c r="AT435" s="113">
        <v>130</v>
      </c>
      <c r="AU435" s="149" t="s">
        <v>7128</v>
      </c>
      <c r="AV435" s="13">
        <v>157.41716867537716</v>
      </c>
      <c r="AW435" s="14">
        <v>-99.711332499755869</v>
      </c>
      <c r="AX435" s="17">
        <v>443</v>
      </c>
      <c r="AY435" s="26">
        <v>0</v>
      </c>
      <c r="AZ435" s="26">
        <v>1.4102366887435949</v>
      </c>
      <c r="BA435" s="26">
        <v>-1.4102366887435949</v>
      </c>
      <c r="BB435" s="60">
        <v>0.80164645901360498</v>
      </c>
      <c r="BC435" s="26"/>
      <c r="BD435" s="26">
        <v>0</v>
      </c>
      <c r="BE435" s="26">
        <v>0</v>
      </c>
      <c r="BF435" s="26" t="s">
        <v>7512</v>
      </c>
      <c r="BG435" s="84"/>
    </row>
    <row r="436" spans="1:59" x14ac:dyDescent="0.25">
      <c r="A436" s="79" t="s">
        <v>1838</v>
      </c>
      <c r="B436" s="2" t="s">
        <v>2950</v>
      </c>
      <c r="C436" s="3" t="s">
        <v>2951</v>
      </c>
      <c r="D436" s="3" t="s">
        <v>342</v>
      </c>
      <c r="E436" s="3" t="s">
        <v>1067</v>
      </c>
      <c r="F436" s="4" t="s">
        <v>2510</v>
      </c>
      <c r="G436" s="3" t="s">
        <v>657</v>
      </c>
      <c r="H436" s="41" t="s">
        <v>3843</v>
      </c>
      <c r="I436" s="113">
        <v>217</v>
      </c>
      <c r="J436" s="113">
        <v>194</v>
      </c>
      <c r="K436" s="113">
        <v>49</v>
      </c>
      <c r="L436" s="113">
        <v>3</v>
      </c>
      <c r="M436" s="113">
        <v>23</v>
      </c>
      <c r="N436" s="113">
        <v>21</v>
      </c>
      <c r="O436" s="113">
        <v>16</v>
      </c>
      <c r="P436" s="113">
        <v>58</v>
      </c>
      <c r="Q436" s="113">
        <v>3</v>
      </c>
      <c r="R436" s="6">
        <v>0.25257731958762886</v>
      </c>
      <c r="S436" s="14">
        <v>23.933402705515089</v>
      </c>
      <c r="T436" s="14">
        <v>7.8125</v>
      </c>
      <c r="U436" s="14">
        <v>21</v>
      </c>
      <c r="V436" s="14">
        <v>7.9575596816976129</v>
      </c>
      <c r="W436" s="84">
        <v>-2.5073818496226496</v>
      </c>
      <c r="X436" s="14">
        <v>58.196080537590056</v>
      </c>
      <c r="Y436" s="14">
        <v>0</v>
      </c>
      <c r="Z436" s="14">
        <v>0</v>
      </c>
      <c r="AA436" s="14">
        <v>58.196080537590056</v>
      </c>
      <c r="AB436" s="14">
        <v>0</v>
      </c>
      <c r="AC436" s="14">
        <v>0</v>
      </c>
      <c r="AD436" s="14">
        <v>0</v>
      </c>
      <c r="AE436" s="14">
        <v>0</v>
      </c>
      <c r="AF436" s="14">
        <v>58.196080537590056</v>
      </c>
      <c r="AG436" s="14">
        <v>58.196080537590056</v>
      </c>
      <c r="AH436" s="14">
        <v>58.196080537590056</v>
      </c>
      <c r="AI436" s="14">
        <v>58.196080537590056</v>
      </c>
      <c r="AJ436" s="113" t="s">
        <v>7128</v>
      </c>
      <c r="AK436" s="113" t="s">
        <v>7128</v>
      </c>
      <c r="AL436" s="113">
        <v>40</v>
      </c>
      <c r="AM436" s="113" t="s">
        <v>7128</v>
      </c>
      <c r="AN436" s="113" t="s">
        <v>7128</v>
      </c>
      <c r="AO436" s="113" t="s">
        <v>7128</v>
      </c>
      <c r="AP436" s="113" t="s">
        <v>7128</v>
      </c>
      <c r="AQ436" s="113">
        <v>57</v>
      </c>
      <c r="AR436" s="113">
        <v>76</v>
      </c>
      <c r="AS436" s="113">
        <v>143</v>
      </c>
      <c r="AT436" s="113">
        <v>128</v>
      </c>
      <c r="AU436" s="149" t="s">
        <v>7128</v>
      </c>
      <c r="AV436" s="14">
        <v>157.46821407201281</v>
      </c>
      <c r="AW436" s="14">
        <v>-99.27213353442275</v>
      </c>
      <c r="AX436" s="17">
        <v>441</v>
      </c>
      <c r="AY436" s="15">
        <v>0</v>
      </c>
      <c r="AZ436" s="15">
        <v>1.4102366887435949</v>
      </c>
      <c r="BA436" s="15">
        <v>-1.4102366887435949</v>
      </c>
      <c r="BB436" s="63">
        <v>0.80164645901360498</v>
      </c>
      <c r="BC436" s="26"/>
      <c r="BD436" s="15">
        <v>0</v>
      </c>
      <c r="BE436" s="26">
        <v>0</v>
      </c>
      <c r="BF436" s="26" t="s">
        <v>7513</v>
      </c>
      <c r="BG436" s="84"/>
    </row>
    <row r="437" spans="1:59" ht="15" customHeight="1" x14ac:dyDescent="0.25">
      <c r="A437" s="79" t="s">
        <v>5667</v>
      </c>
      <c r="B437" s="2" t="s">
        <v>2865</v>
      </c>
      <c r="C437" s="3" t="s">
        <v>3665</v>
      </c>
      <c r="D437" s="3" t="s">
        <v>5718</v>
      </c>
      <c r="E437" s="3" t="s">
        <v>1090</v>
      </c>
      <c r="F437" s="4" t="s">
        <v>3755</v>
      </c>
      <c r="G437" s="3" t="s">
        <v>1015</v>
      </c>
      <c r="H437" s="41" t="s">
        <v>6811</v>
      </c>
      <c r="I437" s="113">
        <v>183</v>
      </c>
      <c r="J437" s="113">
        <v>167</v>
      </c>
      <c r="K437" s="113">
        <v>33</v>
      </c>
      <c r="L437" s="113">
        <v>9</v>
      </c>
      <c r="M437" s="113">
        <v>17</v>
      </c>
      <c r="N437" s="113">
        <v>26</v>
      </c>
      <c r="O437" s="113">
        <v>14</v>
      </c>
      <c r="P437" s="113">
        <v>49</v>
      </c>
      <c r="Q437" s="113">
        <v>0</v>
      </c>
      <c r="R437" s="6">
        <v>0.19760479041916168</v>
      </c>
      <c r="S437" s="14">
        <v>17.689906347554633</v>
      </c>
      <c r="T437" s="14">
        <v>23.4375</v>
      </c>
      <c r="U437" s="14">
        <v>26</v>
      </c>
      <c r="V437" s="14">
        <v>0</v>
      </c>
      <c r="W437" s="84">
        <v>-16.915618448637424</v>
      </c>
      <c r="X437" s="14">
        <v>50.211787898917201</v>
      </c>
      <c r="Y437" s="14">
        <v>0</v>
      </c>
      <c r="Z437" s="14">
        <v>50.211787898917201</v>
      </c>
      <c r="AA437" s="14">
        <v>0</v>
      </c>
      <c r="AB437" s="14">
        <v>0</v>
      </c>
      <c r="AC437" s="14">
        <v>0</v>
      </c>
      <c r="AD437" s="14">
        <v>0</v>
      </c>
      <c r="AE437" s="14">
        <v>50.211787898917201</v>
      </c>
      <c r="AF437" s="14">
        <v>0</v>
      </c>
      <c r="AG437" s="14">
        <v>50.211787898917201</v>
      </c>
      <c r="AH437" s="14">
        <v>50.211787898917201</v>
      </c>
      <c r="AI437" s="14">
        <v>50.211787898917201</v>
      </c>
      <c r="AJ437" s="113" t="s">
        <v>7128</v>
      </c>
      <c r="AK437" s="113">
        <v>40</v>
      </c>
      <c r="AL437" s="113" t="s">
        <v>7128</v>
      </c>
      <c r="AM437" s="113" t="s">
        <v>7128</v>
      </c>
      <c r="AN437" s="113" t="s">
        <v>7128</v>
      </c>
      <c r="AO437" s="113" t="s">
        <v>7128</v>
      </c>
      <c r="AP437" s="113">
        <v>52</v>
      </c>
      <c r="AQ437" s="113" t="s">
        <v>7128</v>
      </c>
      <c r="AR437" s="113">
        <v>83</v>
      </c>
      <c r="AS437" s="113">
        <v>158</v>
      </c>
      <c r="AT437" s="113">
        <v>143</v>
      </c>
      <c r="AU437" s="149" t="s">
        <v>7128</v>
      </c>
      <c r="AV437" s="14">
        <v>157.52538612333203</v>
      </c>
      <c r="AW437" s="14">
        <v>-107.31359822441482</v>
      </c>
      <c r="AX437" s="17">
        <v>454</v>
      </c>
      <c r="AY437" s="15">
        <v>0</v>
      </c>
      <c r="AZ437" s="15">
        <v>1.4102366887435949</v>
      </c>
      <c r="BA437" s="15">
        <v>-1.4102366887435949</v>
      </c>
      <c r="BB437" s="63">
        <v>0.80164645901360498</v>
      </c>
      <c r="BC437" s="26"/>
      <c r="BD437" s="15">
        <v>0</v>
      </c>
      <c r="BE437" s="26">
        <v>0</v>
      </c>
      <c r="BF437" s="26" t="s">
        <v>7514</v>
      </c>
      <c r="BG437" s="84"/>
    </row>
    <row r="438" spans="1:59" x14ac:dyDescent="0.25">
      <c r="A438" s="79" t="s">
        <v>2484</v>
      </c>
      <c r="B438" s="2" t="s">
        <v>2646</v>
      </c>
      <c r="C438" s="3" t="s">
        <v>2647</v>
      </c>
      <c r="D438" s="3" t="s">
        <v>576</v>
      </c>
      <c r="E438" s="3" t="s">
        <v>999</v>
      </c>
      <c r="F438" s="4" t="s">
        <v>2510</v>
      </c>
      <c r="G438" s="3" t="s">
        <v>1015</v>
      </c>
      <c r="H438" s="41" t="s">
        <v>4405</v>
      </c>
      <c r="I438" s="113">
        <v>208</v>
      </c>
      <c r="J438" s="113">
        <v>184</v>
      </c>
      <c r="K438" s="113">
        <v>37</v>
      </c>
      <c r="L438" s="113">
        <v>8</v>
      </c>
      <c r="M438" s="113">
        <v>20</v>
      </c>
      <c r="N438" s="113">
        <v>26</v>
      </c>
      <c r="O438" s="113">
        <v>20</v>
      </c>
      <c r="P438" s="113">
        <v>76</v>
      </c>
      <c r="Q438" s="113">
        <v>0</v>
      </c>
      <c r="R438" s="50">
        <v>0.20108695652173914</v>
      </c>
      <c r="S438" s="51">
        <v>20.811654526534859</v>
      </c>
      <c r="T438" s="51">
        <v>20.833333333333332</v>
      </c>
      <c r="U438" s="51">
        <v>26</v>
      </c>
      <c r="V438" s="51">
        <v>0</v>
      </c>
      <c r="W438" s="84">
        <v>-17.753925076377826</v>
      </c>
      <c r="X438" s="52">
        <v>49.891062783490369</v>
      </c>
      <c r="Y438" s="52">
        <v>0</v>
      </c>
      <c r="Z438" s="52">
        <v>49.891062783490369</v>
      </c>
      <c r="AA438" s="52">
        <v>0</v>
      </c>
      <c r="AB438" s="52">
        <v>0</v>
      </c>
      <c r="AC438" s="52">
        <v>0</v>
      </c>
      <c r="AD438" s="52">
        <v>0</v>
      </c>
      <c r="AE438" s="52">
        <v>49.891062783490369</v>
      </c>
      <c r="AF438" s="52">
        <v>0</v>
      </c>
      <c r="AG438" s="52">
        <v>49.891062783490369</v>
      </c>
      <c r="AH438" s="52">
        <v>49.891062783490369</v>
      </c>
      <c r="AI438" s="52">
        <v>49.891062783490369</v>
      </c>
      <c r="AJ438" s="144" t="s">
        <v>7128</v>
      </c>
      <c r="AK438" s="113">
        <v>41</v>
      </c>
      <c r="AL438" s="113" t="s">
        <v>7128</v>
      </c>
      <c r="AM438" s="113" t="s">
        <v>7128</v>
      </c>
      <c r="AN438" s="113" t="s">
        <v>7128</v>
      </c>
      <c r="AO438" s="113" t="s">
        <v>7128</v>
      </c>
      <c r="AP438" s="113">
        <v>53</v>
      </c>
      <c r="AQ438" s="113" t="s">
        <v>7128</v>
      </c>
      <c r="AR438" s="113">
        <v>85</v>
      </c>
      <c r="AS438" s="113">
        <v>161</v>
      </c>
      <c r="AT438" s="113">
        <v>146</v>
      </c>
      <c r="AU438" s="149" t="s">
        <v>7128</v>
      </c>
      <c r="AV438" s="52">
        <v>157.52538612333203</v>
      </c>
      <c r="AW438" s="14">
        <v>-107.63432333984166</v>
      </c>
      <c r="AX438" s="17">
        <v>457</v>
      </c>
      <c r="AY438" s="51">
        <v>0</v>
      </c>
      <c r="AZ438" s="51">
        <v>1.4102366887435949</v>
      </c>
      <c r="BA438" s="51">
        <v>-1.4102366887435949</v>
      </c>
      <c r="BB438" s="64">
        <v>0.80164645901360498</v>
      </c>
      <c r="BC438" s="51"/>
      <c r="BD438" s="51">
        <v>0</v>
      </c>
      <c r="BE438" s="51">
        <v>0</v>
      </c>
      <c r="BF438" s="26" t="s">
        <v>7515</v>
      </c>
      <c r="BG438" s="84"/>
    </row>
    <row r="439" spans="1:59" ht="15" customHeight="1" x14ac:dyDescent="0.25">
      <c r="A439" s="79" t="s">
        <v>2516</v>
      </c>
      <c r="B439" s="2" t="s">
        <v>2630</v>
      </c>
      <c r="C439" s="3" t="s">
        <v>2851</v>
      </c>
      <c r="D439" s="3" t="s">
        <v>52</v>
      </c>
      <c r="E439" s="3" t="s">
        <v>1122</v>
      </c>
      <c r="F439" s="4" t="s">
        <v>2510</v>
      </c>
      <c r="G439" s="3" t="s">
        <v>1004</v>
      </c>
      <c r="H439" s="41" t="s">
        <v>4727</v>
      </c>
      <c r="I439" s="113">
        <v>178</v>
      </c>
      <c r="J439" s="113">
        <v>168</v>
      </c>
      <c r="K439" s="113">
        <v>34</v>
      </c>
      <c r="L439" s="113">
        <v>4</v>
      </c>
      <c r="M439" s="113">
        <v>19</v>
      </c>
      <c r="N439" s="113">
        <v>23</v>
      </c>
      <c r="O439" s="113">
        <v>8</v>
      </c>
      <c r="P439" s="113">
        <v>41</v>
      </c>
      <c r="Q439" s="113">
        <v>7</v>
      </c>
      <c r="R439" s="6">
        <v>0.20238095238095238</v>
      </c>
      <c r="S439" s="14">
        <v>19.771071800208116</v>
      </c>
      <c r="T439" s="14">
        <v>10.416666666666666</v>
      </c>
      <c r="U439" s="14">
        <v>23</v>
      </c>
      <c r="V439" s="14">
        <v>18.567639257294431</v>
      </c>
      <c r="W439" s="84">
        <v>-15.712765086383577</v>
      </c>
      <c r="X439" s="14">
        <v>56.042612637785645</v>
      </c>
      <c r="Y439" s="14">
        <v>0</v>
      </c>
      <c r="Z439" s="14">
        <v>0</v>
      </c>
      <c r="AA439" s="14">
        <v>0</v>
      </c>
      <c r="AB439" s="14">
        <v>0</v>
      </c>
      <c r="AC439" s="14">
        <v>0</v>
      </c>
      <c r="AD439" s="14">
        <v>56.042612637785645</v>
      </c>
      <c r="AE439" s="14">
        <v>0</v>
      </c>
      <c r="AF439" s="14">
        <v>0</v>
      </c>
      <c r="AG439" s="14">
        <v>0</v>
      </c>
      <c r="AH439" s="14">
        <v>56.042612637785645</v>
      </c>
      <c r="AI439" s="14">
        <v>56.042612637785645</v>
      </c>
      <c r="AJ439" s="113" t="s">
        <v>7128</v>
      </c>
      <c r="AK439" s="113" t="s">
        <v>7128</v>
      </c>
      <c r="AL439" s="113" t="s">
        <v>7128</v>
      </c>
      <c r="AM439" s="113" t="s">
        <v>7128</v>
      </c>
      <c r="AN439" s="113" t="s">
        <v>7128</v>
      </c>
      <c r="AO439" s="113">
        <v>128</v>
      </c>
      <c r="AP439" s="113" t="s">
        <v>7128</v>
      </c>
      <c r="AQ439" s="113" t="s">
        <v>7128</v>
      </c>
      <c r="AR439" s="113" t="s">
        <v>7128</v>
      </c>
      <c r="AS439" s="113">
        <v>146</v>
      </c>
      <c r="AT439" s="113">
        <v>131</v>
      </c>
      <c r="AU439" s="149" t="s">
        <v>7128</v>
      </c>
      <c r="AV439" s="14">
        <v>157.41716867537716</v>
      </c>
      <c r="AW439" s="14">
        <v>-101.3745560375915</v>
      </c>
      <c r="AX439" s="17">
        <v>445</v>
      </c>
      <c r="AY439" s="15">
        <v>0</v>
      </c>
      <c r="AZ439" s="15">
        <v>1.4102366887435949</v>
      </c>
      <c r="BA439" s="15">
        <v>-1.4102366887435949</v>
      </c>
      <c r="BB439" s="63">
        <v>0.80164645901360498</v>
      </c>
      <c r="BC439" s="26"/>
      <c r="BD439" s="15">
        <v>0</v>
      </c>
      <c r="BE439" s="26">
        <v>0</v>
      </c>
      <c r="BF439" s="26" t="s">
        <v>7516</v>
      </c>
      <c r="BG439" s="84"/>
    </row>
    <row r="440" spans="1:59" ht="15" customHeight="1" x14ac:dyDescent="0.25">
      <c r="A440" s="88" t="s">
        <v>6773</v>
      </c>
      <c r="B440" s="2" t="s">
        <v>6775</v>
      </c>
      <c r="C440" s="3" t="s">
        <v>6774</v>
      </c>
      <c r="D440" s="3" t="s">
        <v>5807</v>
      </c>
      <c r="E440" s="3" t="s">
        <v>1010</v>
      </c>
      <c r="F440" s="4" t="s">
        <v>2510</v>
      </c>
      <c r="G440" s="3" t="s">
        <v>656</v>
      </c>
      <c r="H440" s="41" t="s">
        <v>5808</v>
      </c>
      <c r="I440" s="113">
        <v>188</v>
      </c>
      <c r="J440" s="113">
        <v>171</v>
      </c>
      <c r="K440" s="113">
        <v>36</v>
      </c>
      <c r="L440" s="113">
        <v>4</v>
      </c>
      <c r="M440" s="113">
        <v>32</v>
      </c>
      <c r="N440" s="113">
        <v>27</v>
      </c>
      <c r="O440" s="113">
        <v>12</v>
      </c>
      <c r="P440" s="113">
        <v>61</v>
      </c>
      <c r="Q440" s="113">
        <v>5</v>
      </c>
      <c r="R440" s="6">
        <v>0.21052631578947367</v>
      </c>
      <c r="S440" s="14">
        <v>33.298647242455779</v>
      </c>
      <c r="T440" s="14">
        <v>10.416666666666666</v>
      </c>
      <c r="U440" s="14">
        <v>27</v>
      </c>
      <c r="V440" s="14">
        <v>13.262599469496021</v>
      </c>
      <c r="W440" s="84">
        <v>-13.743206966542679</v>
      </c>
      <c r="X440" s="14">
        <v>70.234706412075781</v>
      </c>
      <c r="Y440" s="14">
        <v>0</v>
      </c>
      <c r="Z440" s="14">
        <v>0</v>
      </c>
      <c r="AA440" s="14">
        <v>0</v>
      </c>
      <c r="AB440" s="14">
        <v>70.234706412075781</v>
      </c>
      <c r="AC440" s="14">
        <v>0</v>
      </c>
      <c r="AD440" s="14">
        <v>0</v>
      </c>
      <c r="AE440" s="14">
        <v>70.234706412075781</v>
      </c>
      <c r="AF440" s="14">
        <v>0</v>
      </c>
      <c r="AG440" s="14">
        <v>70.234706412075781</v>
      </c>
      <c r="AH440" s="14">
        <v>70.234706412075781</v>
      </c>
      <c r="AI440" s="14">
        <v>70.234706412075781</v>
      </c>
      <c r="AJ440" s="113" t="s">
        <v>7128</v>
      </c>
      <c r="AK440" s="113" t="s">
        <v>7128</v>
      </c>
      <c r="AL440" s="113" t="s">
        <v>7128</v>
      </c>
      <c r="AM440" s="113">
        <v>39</v>
      </c>
      <c r="AN440" s="113" t="s">
        <v>7128</v>
      </c>
      <c r="AO440" s="113" t="s">
        <v>7128</v>
      </c>
      <c r="AP440" s="113">
        <v>47</v>
      </c>
      <c r="AQ440" s="113" t="s">
        <v>7128</v>
      </c>
      <c r="AR440" s="113">
        <v>67</v>
      </c>
      <c r="AS440" s="113">
        <v>126</v>
      </c>
      <c r="AT440" s="113">
        <v>111</v>
      </c>
      <c r="AU440" s="149" t="s">
        <v>7128</v>
      </c>
      <c r="AV440" s="14">
        <v>149.30537599349879</v>
      </c>
      <c r="AW440" s="14">
        <v>-79.070669581423005</v>
      </c>
      <c r="AX440" s="17">
        <v>343</v>
      </c>
      <c r="AY440" s="15">
        <v>0</v>
      </c>
      <c r="AZ440" s="15">
        <v>1.4102366887435949</v>
      </c>
      <c r="BA440" s="15">
        <v>-1.4102366887435949</v>
      </c>
      <c r="BB440" s="63">
        <v>0.80164645901360498</v>
      </c>
      <c r="BC440" s="26"/>
      <c r="BD440" s="15">
        <v>0</v>
      </c>
      <c r="BE440" s="26">
        <v>0</v>
      </c>
      <c r="BF440" s="26" t="s">
        <v>7517</v>
      </c>
      <c r="BG440" s="84"/>
    </row>
    <row r="441" spans="1:59" x14ac:dyDescent="0.25">
      <c r="A441" s="79" t="s">
        <v>1746</v>
      </c>
      <c r="B441" s="2" t="s">
        <v>3117</v>
      </c>
      <c r="C441" s="3" t="s">
        <v>2980</v>
      </c>
      <c r="D441" s="3" t="s">
        <v>348</v>
      </c>
      <c r="E441" s="3" t="s">
        <v>1028</v>
      </c>
      <c r="F441" s="4" t="s">
        <v>3755</v>
      </c>
      <c r="G441" s="3" t="s">
        <v>1004</v>
      </c>
      <c r="H441" s="41" t="s">
        <v>4752</v>
      </c>
      <c r="I441" s="113">
        <v>203</v>
      </c>
      <c r="J441" s="113">
        <v>187</v>
      </c>
      <c r="K441" s="113">
        <v>43</v>
      </c>
      <c r="L441" s="113">
        <v>6</v>
      </c>
      <c r="M441" s="113">
        <v>17</v>
      </c>
      <c r="N441" s="113">
        <v>30</v>
      </c>
      <c r="O441" s="113">
        <v>10</v>
      </c>
      <c r="P441" s="113">
        <v>56</v>
      </c>
      <c r="Q441" s="113">
        <v>0</v>
      </c>
      <c r="R441" s="6">
        <v>0.22994652406417113</v>
      </c>
      <c r="S441" s="14">
        <v>17.689906347554633</v>
      </c>
      <c r="T441" s="14">
        <v>15.625</v>
      </c>
      <c r="U441" s="14">
        <v>30</v>
      </c>
      <c r="V441" s="14">
        <v>0</v>
      </c>
      <c r="W441" s="84">
        <v>-9.2559932066107713</v>
      </c>
      <c r="X441" s="14">
        <v>54.058913140943858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  <c r="AD441" s="14">
        <v>54.058913140943858</v>
      </c>
      <c r="AE441" s="14">
        <v>0</v>
      </c>
      <c r="AF441" s="14">
        <v>0</v>
      </c>
      <c r="AG441" s="14">
        <v>0</v>
      </c>
      <c r="AH441" s="14">
        <v>54.058913140943858</v>
      </c>
      <c r="AI441" s="14">
        <v>54.058913140943858</v>
      </c>
      <c r="AJ441" s="113" t="s">
        <v>7128</v>
      </c>
      <c r="AK441" s="113" t="s">
        <v>7128</v>
      </c>
      <c r="AL441" s="113" t="s">
        <v>7128</v>
      </c>
      <c r="AM441" s="113" t="s">
        <v>7128</v>
      </c>
      <c r="AN441" s="113" t="s">
        <v>7128</v>
      </c>
      <c r="AO441" s="113">
        <v>129</v>
      </c>
      <c r="AP441" s="113" t="s">
        <v>7128</v>
      </c>
      <c r="AQ441" s="113" t="s">
        <v>7128</v>
      </c>
      <c r="AR441" s="113" t="s">
        <v>7128</v>
      </c>
      <c r="AS441" s="113">
        <v>153</v>
      </c>
      <c r="AT441" s="113">
        <v>138</v>
      </c>
      <c r="AU441" s="149" t="s">
        <v>7128</v>
      </c>
      <c r="AV441" s="14">
        <v>157.41716867537716</v>
      </c>
      <c r="AW441" s="14">
        <v>-103.3582555344333</v>
      </c>
      <c r="AX441" s="17">
        <v>449</v>
      </c>
      <c r="AY441" s="15">
        <v>0</v>
      </c>
      <c r="AZ441" s="15">
        <v>1.4102366887435949</v>
      </c>
      <c r="BA441" s="15">
        <v>-1.4102366887435949</v>
      </c>
      <c r="BB441" s="63">
        <v>0.80164645901360498</v>
      </c>
      <c r="BC441" s="26"/>
      <c r="BD441" s="15">
        <v>0</v>
      </c>
      <c r="BE441" s="26">
        <v>0</v>
      </c>
      <c r="BF441" s="26" t="s">
        <v>7518</v>
      </c>
      <c r="BG441" s="84"/>
    </row>
    <row r="442" spans="1:59" ht="15" customHeight="1" x14ac:dyDescent="0.25">
      <c r="A442" s="79" t="s">
        <v>1417</v>
      </c>
      <c r="B442" s="2" t="s">
        <v>2494</v>
      </c>
      <c r="C442" s="3" t="s">
        <v>2565</v>
      </c>
      <c r="D442" s="3" t="s">
        <v>609</v>
      </c>
      <c r="E442" s="3" t="s">
        <v>1003</v>
      </c>
      <c r="F442" s="4" t="s">
        <v>3755</v>
      </c>
      <c r="G442" s="3" t="s">
        <v>1015</v>
      </c>
      <c r="H442" s="41" t="s">
        <v>4718</v>
      </c>
      <c r="I442" s="113">
        <v>252</v>
      </c>
      <c r="J442" s="113">
        <v>231</v>
      </c>
      <c r="K442" s="113">
        <v>56</v>
      </c>
      <c r="L442" s="113">
        <v>3</v>
      </c>
      <c r="M442" s="113">
        <v>14</v>
      </c>
      <c r="N442" s="113">
        <v>30</v>
      </c>
      <c r="O442" s="113">
        <v>16</v>
      </c>
      <c r="P442" s="113">
        <v>43</v>
      </c>
      <c r="Q442" s="113">
        <v>0</v>
      </c>
      <c r="R442" s="6">
        <v>0.24242424242424243</v>
      </c>
      <c r="S442" s="14">
        <v>14.568158168574403</v>
      </c>
      <c r="T442" s="14">
        <v>7.8125</v>
      </c>
      <c r="U442" s="14">
        <v>30</v>
      </c>
      <c r="V442" s="14">
        <v>0</v>
      </c>
      <c r="W442" s="84">
        <v>-7.1651090342683679</v>
      </c>
      <c r="X442" s="44">
        <v>45.215549134306031</v>
      </c>
      <c r="Y442" s="44">
        <v>0</v>
      </c>
      <c r="Z442" s="44">
        <v>45.215549134306031</v>
      </c>
      <c r="AA442" s="44">
        <v>0</v>
      </c>
      <c r="AB442" s="44">
        <v>0</v>
      </c>
      <c r="AC442" s="44">
        <v>0</v>
      </c>
      <c r="AD442" s="44">
        <v>0</v>
      </c>
      <c r="AE442" s="44">
        <v>45.215549134306031</v>
      </c>
      <c r="AF442" s="44">
        <v>0</v>
      </c>
      <c r="AG442" s="44">
        <v>45.215549134306031</v>
      </c>
      <c r="AH442" s="44">
        <v>45.215549134306031</v>
      </c>
      <c r="AI442" s="44">
        <v>45.215549134306031</v>
      </c>
      <c r="AJ442" s="145" t="s">
        <v>7128</v>
      </c>
      <c r="AK442" s="113">
        <v>42</v>
      </c>
      <c r="AL442" s="113" t="s">
        <v>7128</v>
      </c>
      <c r="AM442" s="113" t="s">
        <v>7128</v>
      </c>
      <c r="AN442" s="113" t="s">
        <v>7128</v>
      </c>
      <c r="AO442" s="113" t="s">
        <v>7128</v>
      </c>
      <c r="AP442" s="113">
        <v>57</v>
      </c>
      <c r="AQ442" s="113" t="s">
        <v>7128</v>
      </c>
      <c r="AR442" s="113">
        <v>90</v>
      </c>
      <c r="AS442" s="113">
        <v>177</v>
      </c>
      <c r="AT442" s="113">
        <v>162</v>
      </c>
      <c r="AU442" s="149" t="s">
        <v>7128</v>
      </c>
      <c r="AV442" s="14">
        <v>157.52538612333203</v>
      </c>
      <c r="AW442" s="14">
        <v>-112.309836989026</v>
      </c>
      <c r="AX442" s="17">
        <v>469</v>
      </c>
      <c r="AY442" s="15">
        <v>0</v>
      </c>
      <c r="AZ442" s="15">
        <v>1.4102366887435949</v>
      </c>
      <c r="BA442" s="15">
        <v>-1.4102366887435949</v>
      </c>
      <c r="BB442" s="63">
        <v>0.80164645901360498</v>
      </c>
      <c r="BC442" s="26"/>
      <c r="BD442" s="15">
        <v>0</v>
      </c>
      <c r="BE442" s="26">
        <v>0</v>
      </c>
      <c r="BF442" s="26" t="s">
        <v>7519</v>
      </c>
      <c r="BG442" s="84"/>
    </row>
    <row r="443" spans="1:59" x14ac:dyDescent="0.25">
      <c r="A443" s="110" t="s">
        <v>6824</v>
      </c>
      <c r="B443" s="2" t="s">
        <v>6825</v>
      </c>
      <c r="C443" s="3" t="s">
        <v>3335</v>
      </c>
      <c r="D443" s="3" t="s">
        <v>6490</v>
      </c>
      <c r="E443" s="3" t="s">
        <v>1014</v>
      </c>
      <c r="F443" s="4" t="s">
        <v>3755</v>
      </c>
      <c r="G443" s="3" t="s">
        <v>1015</v>
      </c>
      <c r="H443" s="41" t="s">
        <v>6491</v>
      </c>
      <c r="I443" s="124">
        <v>124</v>
      </c>
      <c r="J443" s="124">
        <v>114</v>
      </c>
      <c r="K443" s="124">
        <v>28</v>
      </c>
      <c r="L443" s="124">
        <v>4</v>
      </c>
      <c r="M443" s="124">
        <v>18</v>
      </c>
      <c r="N443" s="124">
        <v>18</v>
      </c>
      <c r="O443" s="124">
        <v>7</v>
      </c>
      <c r="P443" s="124">
        <v>31</v>
      </c>
      <c r="Q443" s="124">
        <v>0</v>
      </c>
      <c r="R443" s="85">
        <v>0.24561403508771928</v>
      </c>
      <c r="S443" s="84">
        <v>18.730489073881373</v>
      </c>
      <c r="T443" s="84">
        <v>10.416666666666666</v>
      </c>
      <c r="U443" s="84">
        <v>18</v>
      </c>
      <c r="V443" s="84">
        <v>0</v>
      </c>
      <c r="W443" s="84">
        <v>-1.942917512669383</v>
      </c>
      <c r="X443" s="103">
        <v>45.204238227878655</v>
      </c>
      <c r="Y443" s="84">
        <v>0</v>
      </c>
      <c r="Z443" s="84">
        <v>45.204238227878655</v>
      </c>
      <c r="AA443" s="84">
        <v>0</v>
      </c>
      <c r="AB443" s="84">
        <v>0</v>
      </c>
      <c r="AC443" s="84">
        <v>0</v>
      </c>
      <c r="AD443" s="84">
        <v>0</v>
      </c>
      <c r="AE443" s="84">
        <v>45.204238227878655</v>
      </c>
      <c r="AF443" s="84">
        <v>0</v>
      </c>
      <c r="AG443" s="84">
        <v>45.204238227878655</v>
      </c>
      <c r="AH443" s="84">
        <v>45.204238227878655</v>
      </c>
      <c r="AI443" s="84">
        <v>45.204238227878655</v>
      </c>
      <c r="AJ443" s="124" t="s">
        <v>7128</v>
      </c>
      <c r="AK443" s="103">
        <v>43</v>
      </c>
      <c r="AL443" s="103" t="s">
        <v>7128</v>
      </c>
      <c r="AM443" s="103" t="s">
        <v>7128</v>
      </c>
      <c r="AN443" s="103" t="s">
        <v>7128</v>
      </c>
      <c r="AO443" s="103" t="s">
        <v>7128</v>
      </c>
      <c r="AP443" s="124">
        <v>58</v>
      </c>
      <c r="AQ443" s="103" t="s">
        <v>7128</v>
      </c>
      <c r="AR443" s="103">
        <v>91</v>
      </c>
      <c r="AS443" s="124">
        <v>178</v>
      </c>
      <c r="AT443" s="124">
        <v>163</v>
      </c>
      <c r="AU443" s="151" t="s">
        <v>7128</v>
      </c>
      <c r="AV443" s="84">
        <v>157.52538612333203</v>
      </c>
      <c r="AW443" s="84">
        <v>-112.32114789545338</v>
      </c>
      <c r="AX443" s="125">
        <v>470</v>
      </c>
      <c r="AY443" s="84">
        <v>0</v>
      </c>
      <c r="AZ443" s="84">
        <v>1.4102366887435949</v>
      </c>
      <c r="BA443" s="84">
        <v>-1.4102366887435949</v>
      </c>
      <c r="BB443" s="147">
        <v>0.80164645901360498</v>
      </c>
      <c r="BC443" s="84"/>
      <c r="BD443" s="84">
        <v>0</v>
      </c>
      <c r="BE443" s="84">
        <v>0</v>
      </c>
      <c r="BF443" s="84" t="s">
        <v>7520</v>
      </c>
      <c r="BG443" s="84"/>
    </row>
    <row r="444" spans="1:59" ht="15" customHeight="1" x14ac:dyDescent="0.25">
      <c r="A444" s="79" t="s">
        <v>1969</v>
      </c>
      <c r="B444" s="2" t="s">
        <v>2676</v>
      </c>
      <c r="C444" s="3" t="s">
        <v>2677</v>
      </c>
      <c r="D444" s="3" t="s">
        <v>582</v>
      </c>
      <c r="E444" s="3" t="s">
        <v>1010</v>
      </c>
      <c r="F444" s="4" t="s">
        <v>2510</v>
      </c>
      <c r="G444" s="3" t="s">
        <v>656</v>
      </c>
      <c r="H444" s="41" t="s">
        <v>5025</v>
      </c>
      <c r="I444" s="113">
        <v>279</v>
      </c>
      <c r="J444" s="113">
        <v>259</v>
      </c>
      <c r="K444" s="113">
        <v>57</v>
      </c>
      <c r="L444" s="113">
        <v>9</v>
      </c>
      <c r="M444" s="113">
        <v>27</v>
      </c>
      <c r="N444" s="113">
        <v>32</v>
      </c>
      <c r="O444" s="113">
        <v>16</v>
      </c>
      <c r="P444" s="113">
        <v>53</v>
      </c>
      <c r="Q444" s="113">
        <v>0</v>
      </c>
      <c r="R444" s="6">
        <v>0.22007722007722008</v>
      </c>
      <c r="S444" s="14">
        <v>28.095733610822062</v>
      </c>
      <c r="T444" s="14">
        <v>23.4375</v>
      </c>
      <c r="U444" s="14">
        <v>32</v>
      </c>
      <c r="V444" s="14">
        <v>0</v>
      </c>
      <c r="W444" s="84">
        <v>-17.600672225454026</v>
      </c>
      <c r="X444" s="14">
        <v>65.932561385368047</v>
      </c>
      <c r="Y444" s="14">
        <v>0</v>
      </c>
      <c r="Z444" s="14">
        <v>0</v>
      </c>
      <c r="AA444" s="14">
        <v>0</v>
      </c>
      <c r="AB444" s="14">
        <v>65.932561385368047</v>
      </c>
      <c r="AC444" s="14">
        <v>0</v>
      </c>
      <c r="AD444" s="14">
        <v>0</v>
      </c>
      <c r="AE444" s="14">
        <v>65.932561385368047</v>
      </c>
      <c r="AF444" s="14">
        <v>0</v>
      </c>
      <c r="AG444" s="14">
        <v>65.932561385368047</v>
      </c>
      <c r="AH444" s="14">
        <v>65.932561385368047</v>
      </c>
      <c r="AI444" s="14">
        <v>65.932561385368047</v>
      </c>
      <c r="AJ444" s="113" t="s">
        <v>7128</v>
      </c>
      <c r="AK444" s="113" t="s">
        <v>7128</v>
      </c>
      <c r="AL444" s="113" t="s">
        <v>7128</v>
      </c>
      <c r="AM444" s="113">
        <v>40</v>
      </c>
      <c r="AN444" s="113" t="s">
        <v>7128</v>
      </c>
      <c r="AO444" s="113" t="s">
        <v>7128</v>
      </c>
      <c r="AP444" s="113">
        <v>48</v>
      </c>
      <c r="AQ444" s="113" t="s">
        <v>7128</v>
      </c>
      <c r="AR444" s="113">
        <v>71</v>
      </c>
      <c r="AS444" s="113">
        <v>134</v>
      </c>
      <c r="AT444" s="113">
        <v>119</v>
      </c>
      <c r="AU444" s="149" t="s">
        <v>7128</v>
      </c>
      <c r="AV444" s="14">
        <v>149.30537599349879</v>
      </c>
      <c r="AW444" s="14">
        <v>-83.372814608130739</v>
      </c>
      <c r="AX444" s="17">
        <v>408</v>
      </c>
      <c r="AY444" s="15">
        <v>0</v>
      </c>
      <c r="AZ444" s="15">
        <v>1.4102366887435949</v>
      </c>
      <c r="BA444" s="15">
        <v>-1.4102366887435949</v>
      </c>
      <c r="BB444" s="63">
        <v>0.80164645901360498</v>
      </c>
      <c r="BC444" s="26"/>
      <c r="BD444" s="15">
        <v>0</v>
      </c>
      <c r="BE444" s="26">
        <v>0</v>
      </c>
      <c r="BF444" s="26" t="s">
        <v>7521</v>
      </c>
      <c r="BG444" s="84"/>
    </row>
    <row r="445" spans="1:59" x14ac:dyDescent="0.25">
      <c r="A445" s="79" t="s">
        <v>2070</v>
      </c>
      <c r="B445" s="2" t="s">
        <v>2662</v>
      </c>
      <c r="C445" s="3" t="s">
        <v>2663</v>
      </c>
      <c r="D445" s="3" t="s">
        <v>640</v>
      </c>
      <c r="E445" s="3" t="s">
        <v>1036</v>
      </c>
      <c r="F445" s="4" t="s">
        <v>2510</v>
      </c>
      <c r="G445" s="3" t="s">
        <v>1040</v>
      </c>
      <c r="H445" s="41" t="s">
        <v>4403</v>
      </c>
      <c r="I445" s="113">
        <v>260</v>
      </c>
      <c r="J445" s="113">
        <v>241</v>
      </c>
      <c r="K445" s="113">
        <v>60</v>
      </c>
      <c r="L445" s="113">
        <v>7</v>
      </c>
      <c r="M445" s="113">
        <v>16</v>
      </c>
      <c r="N445" s="113">
        <v>26</v>
      </c>
      <c r="O445" s="113">
        <v>17</v>
      </c>
      <c r="P445" s="113">
        <v>40</v>
      </c>
      <c r="Q445" s="113">
        <v>0</v>
      </c>
      <c r="R445" s="6">
        <v>0.24896265560165975</v>
      </c>
      <c r="S445" s="14">
        <v>16.649323621227889</v>
      </c>
      <c r="T445" s="14">
        <v>18.229166666666668</v>
      </c>
      <c r="U445" s="14">
        <v>26</v>
      </c>
      <c r="V445" s="14">
        <v>0</v>
      </c>
      <c r="W445" s="84">
        <v>-4.9998379832155093</v>
      </c>
      <c r="X445" s="13">
        <v>55.878652304679051</v>
      </c>
      <c r="Y445" s="13">
        <v>0</v>
      </c>
      <c r="Z445" s="13">
        <v>0</v>
      </c>
      <c r="AA445" s="13">
        <v>0</v>
      </c>
      <c r="AB445" s="13">
        <v>0</v>
      </c>
      <c r="AC445" s="13">
        <v>55.878652304679051</v>
      </c>
      <c r="AD445" s="13">
        <v>0</v>
      </c>
      <c r="AE445" s="13">
        <v>0</v>
      </c>
      <c r="AF445" s="13">
        <v>55.878652304679051</v>
      </c>
      <c r="AG445" s="13">
        <v>55.878652304679051</v>
      </c>
      <c r="AH445" s="13">
        <v>55.878652304679051</v>
      </c>
      <c r="AI445" s="13">
        <v>55.878652304679051</v>
      </c>
      <c r="AJ445" s="112" t="s">
        <v>7128</v>
      </c>
      <c r="AK445" s="113" t="s">
        <v>7128</v>
      </c>
      <c r="AL445" s="113" t="s">
        <v>7128</v>
      </c>
      <c r="AM445" s="113" t="s">
        <v>7128</v>
      </c>
      <c r="AN445" s="113">
        <v>48</v>
      </c>
      <c r="AO445" s="113" t="s">
        <v>7128</v>
      </c>
      <c r="AP445" s="113" t="s">
        <v>7128</v>
      </c>
      <c r="AQ445" s="113">
        <v>58</v>
      </c>
      <c r="AR445" s="113">
        <v>78</v>
      </c>
      <c r="AS445" s="113">
        <v>148</v>
      </c>
      <c r="AT445" s="113">
        <v>133</v>
      </c>
      <c r="AU445" s="149" t="s">
        <v>7128</v>
      </c>
      <c r="AV445" s="14">
        <v>144.9549001855919</v>
      </c>
      <c r="AW445" s="14">
        <v>-89.076247880912845</v>
      </c>
      <c r="AX445" s="17">
        <v>423</v>
      </c>
      <c r="AY445" s="15">
        <v>0</v>
      </c>
      <c r="AZ445" s="15">
        <v>1.4102366887435949</v>
      </c>
      <c r="BA445" s="15">
        <v>-1.4102366887435949</v>
      </c>
      <c r="BB445" s="63">
        <v>0.80164645901360498</v>
      </c>
      <c r="BC445" s="26"/>
      <c r="BD445" s="15">
        <v>0</v>
      </c>
      <c r="BE445" s="26">
        <v>0</v>
      </c>
      <c r="BF445" s="26" t="s">
        <v>7522</v>
      </c>
      <c r="BG445" s="84"/>
    </row>
    <row r="446" spans="1:59" ht="15" customHeight="1" x14ac:dyDescent="0.25">
      <c r="A446" s="79" t="s">
        <v>5165</v>
      </c>
      <c r="B446" s="2" t="s">
        <v>3165</v>
      </c>
      <c r="C446" s="3" t="s">
        <v>5167</v>
      </c>
      <c r="D446" s="3" t="s">
        <v>5166</v>
      </c>
      <c r="E446" s="3" t="s">
        <v>1006</v>
      </c>
      <c r="F446" s="4" t="s">
        <v>3755</v>
      </c>
      <c r="G446" s="3" t="s">
        <v>1004</v>
      </c>
      <c r="H446" s="41" t="s">
        <v>5168</v>
      </c>
      <c r="I446" s="113">
        <v>177</v>
      </c>
      <c r="J446" s="113">
        <v>166</v>
      </c>
      <c r="K446" s="113">
        <v>41</v>
      </c>
      <c r="L446" s="113">
        <v>4</v>
      </c>
      <c r="M446" s="113">
        <v>14</v>
      </c>
      <c r="N446" s="113">
        <v>23</v>
      </c>
      <c r="O446" s="113">
        <v>10</v>
      </c>
      <c r="P446" s="113">
        <v>54</v>
      </c>
      <c r="Q446" s="113">
        <v>2</v>
      </c>
      <c r="R446" s="6">
        <v>0.24698795180722891</v>
      </c>
      <c r="S446" s="14">
        <v>14.568158168574403</v>
      </c>
      <c r="T446" s="14">
        <v>10.416666666666666</v>
      </c>
      <c r="U446" s="14">
        <v>23</v>
      </c>
      <c r="V446" s="14">
        <v>5.3050397877984086</v>
      </c>
      <c r="W446" s="84">
        <v>-3.3760872770164743</v>
      </c>
      <c r="X446" s="14">
        <v>49.913777346023004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  <c r="AD446" s="14">
        <v>49.913777346023004</v>
      </c>
      <c r="AE446" s="14">
        <v>0</v>
      </c>
      <c r="AF446" s="14">
        <v>0</v>
      </c>
      <c r="AG446" s="14">
        <v>0</v>
      </c>
      <c r="AH446" s="14">
        <v>49.913777346023004</v>
      </c>
      <c r="AI446" s="14">
        <v>49.913777346023004</v>
      </c>
      <c r="AJ446" s="113" t="s">
        <v>7128</v>
      </c>
      <c r="AK446" s="113" t="s">
        <v>7128</v>
      </c>
      <c r="AL446" s="113" t="s">
        <v>7128</v>
      </c>
      <c r="AM446" s="113" t="s">
        <v>7128</v>
      </c>
      <c r="AN446" s="113" t="s">
        <v>7128</v>
      </c>
      <c r="AO446" s="113">
        <v>130</v>
      </c>
      <c r="AP446" s="113" t="s">
        <v>7128</v>
      </c>
      <c r="AQ446" s="113" t="s">
        <v>7128</v>
      </c>
      <c r="AR446" s="113" t="s">
        <v>7128</v>
      </c>
      <c r="AS446" s="113">
        <v>160</v>
      </c>
      <c r="AT446" s="113">
        <v>145</v>
      </c>
      <c r="AU446" s="149" t="s">
        <v>7128</v>
      </c>
      <c r="AV446" s="14">
        <v>157.41716867537716</v>
      </c>
      <c r="AW446" s="14">
        <v>-107.50339132935414</v>
      </c>
      <c r="AX446" s="17">
        <v>455</v>
      </c>
      <c r="AY446" s="15">
        <v>0</v>
      </c>
      <c r="AZ446" s="15">
        <v>1.4102366887435949</v>
      </c>
      <c r="BA446" s="15">
        <v>-1.4102366887435949</v>
      </c>
      <c r="BB446" s="63">
        <v>0.80164645901360498</v>
      </c>
      <c r="BC446" s="26"/>
      <c r="BD446" s="15">
        <v>0</v>
      </c>
      <c r="BE446" s="26">
        <v>0</v>
      </c>
      <c r="BF446" s="26" t="s">
        <v>7523</v>
      </c>
      <c r="BG446" s="84"/>
    </row>
    <row r="447" spans="1:59" ht="15" customHeight="1" x14ac:dyDescent="0.25">
      <c r="A447" s="79" t="s">
        <v>6799</v>
      </c>
      <c r="B447" s="2" t="s">
        <v>6800</v>
      </c>
      <c r="C447" s="3" t="s">
        <v>3600</v>
      </c>
      <c r="D447" s="3" t="s">
        <v>6554</v>
      </c>
      <c r="E447" s="3" t="s">
        <v>1028</v>
      </c>
      <c r="F447" s="4" t="s">
        <v>3755</v>
      </c>
      <c r="G447" s="3" t="s">
        <v>1040</v>
      </c>
      <c r="H447" s="41" t="s">
        <v>6555</v>
      </c>
      <c r="I447" s="113">
        <v>247</v>
      </c>
      <c r="J447" s="113">
        <v>228</v>
      </c>
      <c r="K447" s="113">
        <v>57</v>
      </c>
      <c r="L447" s="113">
        <v>3</v>
      </c>
      <c r="M447" s="113">
        <v>20</v>
      </c>
      <c r="N447" s="113">
        <v>31</v>
      </c>
      <c r="O447" s="113">
        <v>12</v>
      </c>
      <c r="P447" s="113">
        <v>50</v>
      </c>
      <c r="Q447" s="113">
        <v>0</v>
      </c>
      <c r="R447" s="6">
        <v>0.25</v>
      </c>
      <c r="S447" s="14">
        <v>20.811654526534859</v>
      </c>
      <c r="T447" s="14">
        <v>7.8125</v>
      </c>
      <c r="U447" s="14">
        <v>31</v>
      </c>
      <c r="V447" s="14">
        <v>0</v>
      </c>
      <c r="W447" s="84">
        <v>-4.2447853258668431</v>
      </c>
      <c r="X447" s="14">
        <v>55.379369200668016</v>
      </c>
      <c r="Y447" s="14">
        <v>0</v>
      </c>
      <c r="Z447" s="14">
        <v>0</v>
      </c>
      <c r="AA447" s="14">
        <v>0</v>
      </c>
      <c r="AB447" s="14">
        <v>0</v>
      </c>
      <c r="AC447" s="14">
        <v>55.379369200668016</v>
      </c>
      <c r="AD447" s="14">
        <v>0</v>
      </c>
      <c r="AE447" s="14">
        <v>0</v>
      </c>
      <c r="AF447" s="14">
        <v>55.379369200668016</v>
      </c>
      <c r="AG447" s="14">
        <v>55.379369200668016</v>
      </c>
      <c r="AH447" s="14">
        <v>55.379369200668016</v>
      </c>
      <c r="AI447" s="14">
        <v>55.379369200668016</v>
      </c>
      <c r="AJ447" s="113" t="s">
        <v>7128</v>
      </c>
      <c r="AK447" s="113" t="s">
        <v>7128</v>
      </c>
      <c r="AL447" s="113" t="s">
        <v>7128</v>
      </c>
      <c r="AM447" s="113" t="s">
        <v>7128</v>
      </c>
      <c r="AN447" s="113">
        <v>49</v>
      </c>
      <c r="AO447" s="113" t="s">
        <v>7128</v>
      </c>
      <c r="AP447" s="113" t="s">
        <v>7128</v>
      </c>
      <c r="AQ447" s="113">
        <v>59</v>
      </c>
      <c r="AR447" s="113">
        <v>80</v>
      </c>
      <c r="AS447" s="113">
        <v>150</v>
      </c>
      <c r="AT447" s="113">
        <v>135</v>
      </c>
      <c r="AU447" s="149" t="s">
        <v>7128</v>
      </c>
      <c r="AV447" s="14">
        <v>144.9549001855919</v>
      </c>
      <c r="AW447" s="14">
        <v>-89.575530984923887</v>
      </c>
      <c r="AX447" s="17">
        <v>426</v>
      </c>
      <c r="AY447" s="15">
        <v>0</v>
      </c>
      <c r="AZ447" s="15">
        <v>1.4102366887435949</v>
      </c>
      <c r="BA447" s="15">
        <v>-1.4102366887435949</v>
      </c>
      <c r="BB447" s="63">
        <v>0.80164645901360498</v>
      </c>
      <c r="BC447" s="26"/>
      <c r="BD447" s="15">
        <v>0</v>
      </c>
      <c r="BE447" s="26">
        <v>0</v>
      </c>
      <c r="BF447" s="26" t="s">
        <v>7524</v>
      </c>
      <c r="BG447" s="84"/>
    </row>
    <row r="448" spans="1:59" ht="15" customHeight="1" x14ac:dyDescent="0.25">
      <c r="A448" s="79" t="s">
        <v>6792</v>
      </c>
      <c r="B448" s="2" t="s">
        <v>6794</v>
      </c>
      <c r="C448" s="3" t="s">
        <v>6793</v>
      </c>
      <c r="D448" s="3" t="s">
        <v>5982</v>
      </c>
      <c r="E448" s="3" t="s">
        <v>1008</v>
      </c>
      <c r="F448" s="4" t="s">
        <v>2510</v>
      </c>
      <c r="G448" s="3" t="s">
        <v>1004</v>
      </c>
      <c r="H448" s="41" t="s">
        <v>6568</v>
      </c>
      <c r="I448" s="113">
        <v>135</v>
      </c>
      <c r="J448" s="113">
        <v>117</v>
      </c>
      <c r="K448" s="113">
        <v>33</v>
      </c>
      <c r="L448" s="113">
        <v>3</v>
      </c>
      <c r="M448" s="113">
        <v>24</v>
      </c>
      <c r="N448" s="113">
        <v>12</v>
      </c>
      <c r="O448" s="113">
        <v>15</v>
      </c>
      <c r="P448" s="113">
        <v>30</v>
      </c>
      <c r="Q448" s="113">
        <v>0</v>
      </c>
      <c r="R448" s="6">
        <v>0.28205128205128205</v>
      </c>
      <c r="S448" s="14">
        <v>24.973985431841832</v>
      </c>
      <c r="T448" s="14">
        <v>7.8125</v>
      </c>
      <c r="U448" s="14">
        <v>12</v>
      </c>
      <c r="V448" s="14">
        <v>0</v>
      </c>
      <c r="W448" s="84">
        <v>4.9863049863047628</v>
      </c>
      <c r="X448" s="14">
        <v>49.772790418146599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49.772790418146599</v>
      </c>
      <c r="AE448" s="14">
        <v>0</v>
      </c>
      <c r="AF448" s="14">
        <v>0</v>
      </c>
      <c r="AG448" s="14">
        <v>0</v>
      </c>
      <c r="AH448" s="14">
        <v>49.772790418146599</v>
      </c>
      <c r="AI448" s="14">
        <v>49.772790418146599</v>
      </c>
      <c r="AJ448" s="113" t="s">
        <v>7128</v>
      </c>
      <c r="AK448" s="113" t="s">
        <v>7128</v>
      </c>
      <c r="AL448" s="113" t="s">
        <v>7128</v>
      </c>
      <c r="AM448" s="113" t="s">
        <v>7128</v>
      </c>
      <c r="AN448" s="113" t="s">
        <v>7128</v>
      </c>
      <c r="AO448" s="113">
        <v>131</v>
      </c>
      <c r="AP448" s="113" t="s">
        <v>7128</v>
      </c>
      <c r="AQ448" s="113" t="s">
        <v>7128</v>
      </c>
      <c r="AR448" s="113" t="s">
        <v>7128</v>
      </c>
      <c r="AS448" s="113">
        <v>163</v>
      </c>
      <c r="AT448" s="113">
        <v>148</v>
      </c>
      <c r="AU448" s="149" t="s">
        <v>7128</v>
      </c>
      <c r="AV448" s="14">
        <v>157.41716867537716</v>
      </c>
      <c r="AW448" s="14">
        <v>-107.64437825723056</v>
      </c>
      <c r="AX448" s="17">
        <v>458</v>
      </c>
      <c r="AY448" s="15">
        <v>0</v>
      </c>
      <c r="AZ448" s="15">
        <v>1.4102366887435949</v>
      </c>
      <c r="BA448" s="15">
        <v>-1.4102366887435949</v>
      </c>
      <c r="BB448" s="63">
        <v>0.80164645901360498</v>
      </c>
      <c r="BC448" s="26"/>
      <c r="BD448" s="15">
        <v>0</v>
      </c>
      <c r="BE448" s="26">
        <v>0</v>
      </c>
      <c r="BF448" s="26" t="s">
        <v>7525</v>
      </c>
      <c r="BG448" s="84"/>
    </row>
    <row r="449" spans="1:59" ht="15" customHeight="1" x14ac:dyDescent="0.25">
      <c r="A449" s="79" t="s">
        <v>6188</v>
      </c>
      <c r="B449" s="2" t="s">
        <v>2776</v>
      </c>
      <c r="C449" s="3" t="s">
        <v>3229</v>
      </c>
      <c r="D449" s="3" t="s">
        <v>5680</v>
      </c>
      <c r="E449" s="3" t="s">
        <v>1014</v>
      </c>
      <c r="F449" s="4" t="s">
        <v>3755</v>
      </c>
      <c r="G449" s="3" t="s">
        <v>1040</v>
      </c>
      <c r="H449" s="41" t="s">
        <v>5681</v>
      </c>
      <c r="I449" s="113">
        <v>290</v>
      </c>
      <c r="J449" s="113">
        <v>241</v>
      </c>
      <c r="K449" s="113">
        <v>61</v>
      </c>
      <c r="L449" s="113">
        <v>2</v>
      </c>
      <c r="M449" s="113">
        <v>27</v>
      </c>
      <c r="N449" s="113">
        <v>20</v>
      </c>
      <c r="O449" s="113">
        <v>37</v>
      </c>
      <c r="P449" s="113">
        <v>64</v>
      </c>
      <c r="Q449" s="113">
        <v>2</v>
      </c>
      <c r="R449" s="46">
        <v>0.25311203319502074</v>
      </c>
      <c r="S449" s="47">
        <v>28.095733610822062</v>
      </c>
      <c r="T449" s="47">
        <v>5.208333333333333</v>
      </c>
      <c r="U449" s="47">
        <v>20</v>
      </c>
      <c r="V449" s="47">
        <v>5.3050397877984086</v>
      </c>
      <c r="W449" s="84">
        <v>-3.3796701338258588</v>
      </c>
      <c r="X449" s="48">
        <v>55.22943659812794</v>
      </c>
      <c r="Y449" s="48">
        <v>0</v>
      </c>
      <c r="Z449" s="48">
        <v>0</v>
      </c>
      <c r="AA449" s="48">
        <v>0</v>
      </c>
      <c r="AB449" s="48">
        <v>0</v>
      </c>
      <c r="AC449" s="48">
        <v>55.22943659812794</v>
      </c>
      <c r="AD449" s="48">
        <v>0</v>
      </c>
      <c r="AE449" s="48">
        <v>0</v>
      </c>
      <c r="AF449" s="48">
        <v>55.22943659812794</v>
      </c>
      <c r="AG449" s="48">
        <v>55.22943659812794</v>
      </c>
      <c r="AH449" s="48">
        <v>55.22943659812794</v>
      </c>
      <c r="AI449" s="48">
        <v>55.22943659812794</v>
      </c>
      <c r="AJ449" s="146" t="s">
        <v>7128</v>
      </c>
      <c r="AK449" s="113" t="s">
        <v>7128</v>
      </c>
      <c r="AL449" s="113" t="s">
        <v>7128</v>
      </c>
      <c r="AM449" s="113" t="s">
        <v>7128</v>
      </c>
      <c r="AN449" s="113">
        <v>50</v>
      </c>
      <c r="AO449" s="113" t="s">
        <v>7128</v>
      </c>
      <c r="AP449" s="113" t="s">
        <v>7128</v>
      </c>
      <c r="AQ449" s="113">
        <v>60</v>
      </c>
      <c r="AR449" s="113">
        <v>81</v>
      </c>
      <c r="AS449" s="113">
        <v>151</v>
      </c>
      <c r="AT449" s="113">
        <v>136</v>
      </c>
      <c r="AU449" s="149" t="s">
        <v>7128</v>
      </c>
      <c r="AV449" s="48">
        <v>144.9549001855919</v>
      </c>
      <c r="AW449" s="14">
        <v>-89.725463587463963</v>
      </c>
      <c r="AX449" s="17">
        <v>427</v>
      </c>
      <c r="AY449" s="47">
        <v>0</v>
      </c>
      <c r="AZ449" s="47">
        <v>1.4102366887435949</v>
      </c>
      <c r="BA449" s="47">
        <v>-1.4102366887435949</v>
      </c>
      <c r="BB449" s="62">
        <v>0.80164645901360498</v>
      </c>
      <c r="BC449" s="47"/>
      <c r="BD449" s="47">
        <v>0</v>
      </c>
      <c r="BE449" s="47">
        <v>0</v>
      </c>
      <c r="BF449" s="26" t="s">
        <v>7526</v>
      </c>
      <c r="BG449" s="84"/>
    </row>
    <row r="450" spans="1:59" ht="15" customHeight="1" x14ac:dyDescent="0.25">
      <c r="A450" s="79" t="s">
        <v>3970</v>
      </c>
      <c r="B450" s="2" t="s">
        <v>3972</v>
      </c>
      <c r="C450" s="3" t="s">
        <v>2915</v>
      </c>
      <c r="D450" s="3" t="s">
        <v>3971</v>
      </c>
      <c r="E450" s="3" t="s">
        <v>1001</v>
      </c>
      <c r="F450" s="4" t="s">
        <v>2510</v>
      </c>
      <c r="G450" s="3" t="s">
        <v>1004</v>
      </c>
      <c r="H450" s="41" t="s">
        <v>6447</v>
      </c>
      <c r="I450" s="113">
        <v>166</v>
      </c>
      <c r="J450" s="113">
        <v>146</v>
      </c>
      <c r="K450" s="113">
        <v>31</v>
      </c>
      <c r="L450" s="113">
        <v>5</v>
      </c>
      <c r="M450" s="113">
        <v>21</v>
      </c>
      <c r="N450" s="113">
        <v>17</v>
      </c>
      <c r="O450" s="113">
        <v>17</v>
      </c>
      <c r="P450" s="113">
        <v>54</v>
      </c>
      <c r="Q450" s="113">
        <v>3</v>
      </c>
      <c r="R450" s="42">
        <v>0.21232876712328766</v>
      </c>
      <c r="S450" s="43">
        <v>21.852237252861602</v>
      </c>
      <c r="T450" s="43">
        <v>13.020833333333334</v>
      </c>
      <c r="U450" s="43">
        <v>17</v>
      </c>
      <c r="V450" s="43">
        <v>7.9575596816976129</v>
      </c>
      <c r="W450" s="84">
        <v>-11.042108203131635</v>
      </c>
      <c r="X450" s="44">
        <v>48.788522064760912</v>
      </c>
      <c r="Y450" s="44">
        <v>0</v>
      </c>
      <c r="Z450" s="44">
        <v>0</v>
      </c>
      <c r="AA450" s="44">
        <v>0</v>
      </c>
      <c r="AB450" s="44">
        <v>0</v>
      </c>
      <c r="AC450" s="44">
        <v>0</v>
      </c>
      <c r="AD450" s="44">
        <v>48.788522064760912</v>
      </c>
      <c r="AE450" s="44">
        <v>0</v>
      </c>
      <c r="AF450" s="44">
        <v>0</v>
      </c>
      <c r="AG450" s="44">
        <v>0</v>
      </c>
      <c r="AH450" s="44">
        <v>48.788522064760912</v>
      </c>
      <c r="AI450" s="44">
        <v>48.788522064760912</v>
      </c>
      <c r="AJ450" s="145" t="s">
        <v>7128</v>
      </c>
      <c r="AK450" s="113" t="s">
        <v>7128</v>
      </c>
      <c r="AL450" s="113" t="s">
        <v>7128</v>
      </c>
      <c r="AM450" s="113" t="s">
        <v>7128</v>
      </c>
      <c r="AN450" s="113" t="s">
        <v>7128</v>
      </c>
      <c r="AO450" s="113">
        <v>132</v>
      </c>
      <c r="AP450" s="113" t="s">
        <v>7128</v>
      </c>
      <c r="AQ450" s="113" t="s">
        <v>7128</v>
      </c>
      <c r="AR450" s="113" t="s">
        <v>7128</v>
      </c>
      <c r="AS450" s="113">
        <v>165</v>
      </c>
      <c r="AT450" s="113">
        <v>150</v>
      </c>
      <c r="AU450" s="149" t="s">
        <v>7128</v>
      </c>
      <c r="AV450" s="43">
        <v>157.41716867537716</v>
      </c>
      <c r="AW450" s="14">
        <v>-108.62864661061624</v>
      </c>
      <c r="AX450" s="17">
        <v>459</v>
      </c>
      <c r="AY450" s="43">
        <v>0</v>
      </c>
      <c r="AZ450" s="43">
        <v>1.4102366887435949</v>
      </c>
      <c r="BA450" s="43">
        <v>-1.4102366887435949</v>
      </c>
      <c r="BB450" s="65">
        <v>0.80164645901360498</v>
      </c>
      <c r="BC450" s="43"/>
      <c r="BD450" s="43">
        <v>0</v>
      </c>
      <c r="BE450" s="43">
        <v>0</v>
      </c>
      <c r="BF450" s="43" t="s">
        <v>7527</v>
      </c>
      <c r="BG450" s="84"/>
    </row>
    <row r="451" spans="1:59" x14ac:dyDescent="0.25">
      <c r="A451" s="79" t="s">
        <v>2035</v>
      </c>
      <c r="B451" s="2" t="s">
        <v>2921</v>
      </c>
      <c r="C451" s="3" t="s">
        <v>2954</v>
      </c>
      <c r="D451" s="3" t="s">
        <v>300</v>
      </c>
      <c r="E451" s="3" t="s">
        <v>1028</v>
      </c>
      <c r="F451" s="4" t="s">
        <v>3755</v>
      </c>
      <c r="G451" s="3" t="s">
        <v>1004</v>
      </c>
      <c r="H451" s="41" t="s">
        <v>4964</v>
      </c>
      <c r="I451" s="113">
        <v>215</v>
      </c>
      <c r="J451" s="113">
        <v>196</v>
      </c>
      <c r="K451" s="113">
        <v>50</v>
      </c>
      <c r="L451" s="113">
        <v>3</v>
      </c>
      <c r="M451" s="113">
        <v>19</v>
      </c>
      <c r="N451" s="113">
        <v>20</v>
      </c>
      <c r="O451" s="113">
        <v>17</v>
      </c>
      <c r="P451" s="113">
        <v>35</v>
      </c>
      <c r="Q451" s="113">
        <v>1</v>
      </c>
      <c r="R451" s="6">
        <v>0.25510204081632654</v>
      </c>
      <c r="S451" s="14">
        <v>19.771071800208116</v>
      </c>
      <c r="T451" s="14">
        <v>7.8125</v>
      </c>
      <c r="U451" s="14">
        <v>20</v>
      </c>
      <c r="V451" s="14">
        <v>2.6525198938992043</v>
      </c>
      <c r="W451" s="84">
        <v>-1.7466607955380413</v>
      </c>
      <c r="X451" s="14">
        <v>48.489430898569282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  <c r="AD451" s="14">
        <v>48.489430898569282</v>
      </c>
      <c r="AE451" s="14">
        <v>0</v>
      </c>
      <c r="AF451" s="14">
        <v>0</v>
      </c>
      <c r="AG451" s="14">
        <v>0</v>
      </c>
      <c r="AH451" s="14">
        <v>48.489430898569282</v>
      </c>
      <c r="AI451" s="14">
        <v>48.489430898569282</v>
      </c>
      <c r="AJ451" s="113" t="s">
        <v>7128</v>
      </c>
      <c r="AK451" s="113" t="s">
        <v>7128</v>
      </c>
      <c r="AL451" s="113" t="s">
        <v>7128</v>
      </c>
      <c r="AM451" s="113" t="s">
        <v>7128</v>
      </c>
      <c r="AN451" s="113" t="s">
        <v>7128</v>
      </c>
      <c r="AO451" s="113">
        <v>133</v>
      </c>
      <c r="AP451" s="113" t="s">
        <v>7128</v>
      </c>
      <c r="AQ451" s="113" t="s">
        <v>7128</v>
      </c>
      <c r="AR451" s="113" t="s">
        <v>7128</v>
      </c>
      <c r="AS451" s="113">
        <v>166</v>
      </c>
      <c r="AT451" s="113">
        <v>151</v>
      </c>
      <c r="AU451" s="149" t="s">
        <v>7128</v>
      </c>
      <c r="AV451" s="14">
        <v>157.41716867537716</v>
      </c>
      <c r="AW451" s="14">
        <v>-108.92773777680787</v>
      </c>
      <c r="AX451" s="17">
        <v>460</v>
      </c>
      <c r="AY451" s="15">
        <v>0</v>
      </c>
      <c r="AZ451" s="15">
        <v>1.4102366887435949</v>
      </c>
      <c r="BA451" s="15">
        <v>-1.4102366887435949</v>
      </c>
      <c r="BB451" s="63">
        <v>0.80164645901360498</v>
      </c>
      <c r="BC451" s="26"/>
      <c r="BD451" s="15">
        <v>0</v>
      </c>
      <c r="BE451" s="26">
        <v>0</v>
      </c>
      <c r="BF451" s="26" t="s">
        <v>7528</v>
      </c>
      <c r="BG451" s="84"/>
    </row>
    <row r="452" spans="1:59" ht="15" customHeight="1" x14ac:dyDescent="0.25">
      <c r="A452" s="79" t="s">
        <v>6302</v>
      </c>
      <c r="B452" s="2" t="s">
        <v>6303</v>
      </c>
      <c r="C452" s="3" t="s">
        <v>2554</v>
      </c>
      <c r="D452" s="3" t="s">
        <v>5829</v>
      </c>
      <c r="E452" s="3" t="s">
        <v>1003</v>
      </c>
      <c r="F452" s="4" t="s">
        <v>3755</v>
      </c>
      <c r="G452" s="3" t="s">
        <v>1004</v>
      </c>
      <c r="H452" s="41" t="s">
        <v>5830</v>
      </c>
      <c r="I452" s="113">
        <v>102</v>
      </c>
      <c r="J452" s="113">
        <v>96</v>
      </c>
      <c r="K452" s="113">
        <v>26</v>
      </c>
      <c r="L452" s="113">
        <v>5</v>
      </c>
      <c r="M452" s="113">
        <v>17</v>
      </c>
      <c r="N452" s="113">
        <v>15</v>
      </c>
      <c r="O452" s="113">
        <v>5</v>
      </c>
      <c r="P452" s="113">
        <v>16</v>
      </c>
      <c r="Q452" s="113">
        <v>0</v>
      </c>
      <c r="R452" s="6">
        <v>0.27083333333333331</v>
      </c>
      <c r="S452" s="14">
        <v>17.689906347554633</v>
      </c>
      <c r="T452" s="14">
        <v>13.020833333333334</v>
      </c>
      <c r="U452" s="14">
        <v>15</v>
      </c>
      <c r="V452" s="14">
        <v>0</v>
      </c>
      <c r="W452" s="84">
        <v>2.6962609861458375</v>
      </c>
      <c r="X452" s="14">
        <v>48.407000667033806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48.407000667033806</v>
      </c>
      <c r="AE452" s="14">
        <v>0</v>
      </c>
      <c r="AF452" s="14">
        <v>0</v>
      </c>
      <c r="AG452" s="14">
        <v>0</v>
      </c>
      <c r="AH452" s="14">
        <v>48.407000667033806</v>
      </c>
      <c r="AI452" s="14">
        <v>48.407000667033806</v>
      </c>
      <c r="AJ452" s="113" t="s">
        <v>7128</v>
      </c>
      <c r="AK452" s="113" t="s">
        <v>7128</v>
      </c>
      <c r="AL452" s="113" t="s">
        <v>7128</v>
      </c>
      <c r="AM452" s="113" t="s">
        <v>7128</v>
      </c>
      <c r="AN452" s="113" t="s">
        <v>7128</v>
      </c>
      <c r="AO452" s="113">
        <v>134</v>
      </c>
      <c r="AP452" s="113" t="s">
        <v>7128</v>
      </c>
      <c r="AQ452" s="113" t="s">
        <v>7128</v>
      </c>
      <c r="AR452" s="113" t="s">
        <v>7128</v>
      </c>
      <c r="AS452" s="113">
        <v>167</v>
      </c>
      <c r="AT452" s="113">
        <v>152</v>
      </c>
      <c r="AU452" s="149" t="s">
        <v>7128</v>
      </c>
      <c r="AV452" s="14">
        <v>157.41716867537716</v>
      </c>
      <c r="AW452" s="14">
        <v>-109.01016800834336</v>
      </c>
      <c r="AX452" s="17">
        <v>461</v>
      </c>
      <c r="AY452" s="15">
        <v>0</v>
      </c>
      <c r="AZ452" s="15">
        <v>1.4102366887435949</v>
      </c>
      <c r="BA452" s="15">
        <v>-1.4102366887435949</v>
      </c>
      <c r="BB452" s="63">
        <v>0.80164645901360498</v>
      </c>
      <c r="BC452" s="26"/>
      <c r="BD452" s="15">
        <v>0</v>
      </c>
      <c r="BE452" s="26">
        <v>0</v>
      </c>
      <c r="BF452" s="26" t="s">
        <v>7529</v>
      </c>
      <c r="BG452" s="84"/>
    </row>
    <row r="453" spans="1:59" ht="15" customHeight="1" x14ac:dyDescent="0.25">
      <c r="A453" s="79" t="s">
        <v>1448</v>
      </c>
      <c r="B453" s="2" t="s">
        <v>2953</v>
      </c>
      <c r="C453" s="3" t="s">
        <v>2669</v>
      </c>
      <c r="D453" s="3" t="s">
        <v>313</v>
      </c>
      <c r="E453" s="3" t="s">
        <v>1020</v>
      </c>
      <c r="F453" s="4" t="s">
        <v>2510</v>
      </c>
      <c r="G453" s="3" t="s">
        <v>1004</v>
      </c>
      <c r="H453" s="41" t="s">
        <v>3868</v>
      </c>
      <c r="I453" s="113">
        <v>192</v>
      </c>
      <c r="J453" s="113">
        <v>165</v>
      </c>
      <c r="K453" s="113">
        <v>39</v>
      </c>
      <c r="L453" s="113">
        <v>2</v>
      </c>
      <c r="M453" s="113">
        <v>23</v>
      </c>
      <c r="N453" s="113">
        <v>20</v>
      </c>
      <c r="O453" s="113">
        <v>15</v>
      </c>
      <c r="P453" s="113">
        <v>43</v>
      </c>
      <c r="Q453" s="113">
        <v>2</v>
      </c>
      <c r="R453" s="6">
        <v>0.23636363636363636</v>
      </c>
      <c r="S453" s="14">
        <v>23.933402705515089</v>
      </c>
      <c r="T453" s="14">
        <v>5.208333333333333</v>
      </c>
      <c r="U453" s="14">
        <v>20</v>
      </c>
      <c r="V453" s="14">
        <v>5.3050397877984086</v>
      </c>
      <c r="W453" s="84">
        <v>-6.215799993446951</v>
      </c>
      <c r="X453" s="14">
        <v>48.230975833199878</v>
      </c>
      <c r="Y453" s="14">
        <v>0</v>
      </c>
      <c r="Z453" s="14">
        <v>0</v>
      </c>
      <c r="AA453" s="14">
        <v>0</v>
      </c>
      <c r="AB453" s="14">
        <v>0</v>
      </c>
      <c r="AC453" s="14">
        <v>0</v>
      </c>
      <c r="AD453" s="14">
        <v>48.230975833199878</v>
      </c>
      <c r="AE453" s="14">
        <v>0</v>
      </c>
      <c r="AF453" s="14">
        <v>0</v>
      </c>
      <c r="AG453" s="14">
        <v>0</v>
      </c>
      <c r="AH453" s="14">
        <v>48.230975833199878</v>
      </c>
      <c r="AI453" s="14">
        <v>48.230975833199878</v>
      </c>
      <c r="AJ453" s="113" t="s">
        <v>7128</v>
      </c>
      <c r="AK453" s="113" t="s">
        <v>7128</v>
      </c>
      <c r="AL453" s="113" t="s">
        <v>7128</v>
      </c>
      <c r="AM453" s="113" t="s">
        <v>7128</v>
      </c>
      <c r="AN453" s="113" t="s">
        <v>7128</v>
      </c>
      <c r="AO453" s="113">
        <v>135</v>
      </c>
      <c r="AP453" s="113" t="s">
        <v>7128</v>
      </c>
      <c r="AQ453" s="113" t="s">
        <v>7128</v>
      </c>
      <c r="AR453" s="113" t="s">
        <v>7128</v>
      </c>
      <c r="AS453" s="113">
        <v>168</v>
      </c>
      <c r="AT453" s="113">
        <v>153</v>
      </c>
      <c r="AU453" s="149" t="s">
        <v>7128</v>
      </c>
      <c r="AV453" s="14">
        <v>157.41716867537716</v>
      </c>
      <c r="AW453" s="14">
        <v>-109.18619284217728</v>
      </c>
      <c r="AX453" s="17">
        <v>462</v>
      </c>
      <c r="AY453" s="15">
        <v>0</v>
      </c>
      <c r="AZ453" s="15">
        <v>1.4102366887435949</v>
      </c>
      <c r="BA453" s="15">
        <v>-1.4102366887435949</v>
      </c>
      <c r="BB453" s="63">
        <v>0.80164645901360498</v>
      </c>
      <c r="BC453" s="26"/>
      <c r="BD453" s="15">
        <v>0</v>
      </c>
      <c r="BE453" s="26">
        <v>0</v>
      </c>
      <c r="BF453" s="26" t="s">
        <v>7530</v>
      </c>
      <c r="BG453" s="84"/>
    </row>
    <row r="454" spans="1:59" ht="15" customHeight="1" x14ac:dyDescent="0.25">
      <c r="A454" s="79" t="s">
        <v>1403</v>
      </c>
      <c r="B454" s="2" t="s">
        <v>2947</v>
      </c>
      <c r="C454" s="3" t="s">
        <v>2948</v>
      </c>
      <c r="D454" s="3" t="s">
        <v>274</v>
      </c>
      <c r="E454" s="3" t="s">
        <v>2269</v>
      </c>
      <c r="F454" s="4" t="s">
        <v>2269</v>
      </c>
      <c r="G454" s="3" t="s">
        <v>1004</v>
      </c>
      <c r="H454" s="41" t="s">
        <v>4064</v>
      </c>
      <c r="I454" s="113">
        <v>117</v>
      </c>
      <c r="J454" s="113">
        <v>101</v>
      </c>
      <c r="K454" s="113">
        <v>26</v>
      </c>
      <c r="L454" s="113">
        <v>2</v>
      </c>
      <c r="M454" s="113">
        <v>17</v>
      </c>
      <c r="N454" s="113">
        <v>11</v>
      </c>
      <c r="O454" s="113">
        <v>11</v>
      </c>
      <c r="P454" s="113">
        <v>24</v>
      </c>
      <c r="Q454" s="113">
        <v>5</v>
      </c>
      <c r="R454" s="6">
        <v>0.25742574257425743</v>
      </c>
      <c r="S454" s="14">
        <v>17.689906347554633</v>
      </c>
      <c r="T454" s="14">
        <v>5.208333333333333</v>
      </c>
      <c r="U454" s="14">
        <v>11</v>
      </c>
      <c r="V454" s="14">
        <v>13.262599469496021</v>
      </c>
      <c r="W454" s="84">
        <v>0.48625583010787465</v>
      </c>
      <c r="X454" s="14">
        <v>47.647094980491865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47.647094980491865</v>
      </c>
      <c r="AE454" s="14">
        <v>0</v>
      </c>
      <c r="AF454" s="14">
        <v>0</v>
      </c>
      <c r="AG454" s="14">
        <v>0</v>
      </c>
      <c r="AH454" s="14">
        <v>47.647094980491865</v>
      </c>
      <c r="AI454" s="14">
        <v>47.647094980491865</v>
      </c>
      <c r="AJ454" s="113" t="s">
        <v>7128</v>
      </c>
      <c r="AK454" s="113" t="s">
        <v>7128</v>
      </c>
      <c r="AL454" s="113" t="s">
        <v>7128</v>
      </c>
      <c r="AM454" s="113" t="s">
        <v>7128</v>
      </c>
      <c r="AN454" s="113" t="s">
        <v>7128</v>
      </c>
      <c r="AO454" s="113">
        <v>136</v>
      </c>
      <c r="AP454" s="113" t="s">
        <v>7128</v>
      </c>
      <c r="AQ454" s="113" t="s">
        <v>7128</v>
      </c>
      <c r="AR454" s="113" t="s">
        <v>7128</v>
      </c>
      <c r="AS454" s="113">
        <v>171</v>
      </c>
      <c r="AT454" s="113">
        <v>156</v>
      </c>
      <c r="AU454" s="149" t="s">
        <v>7128</v>
      </c>
      <c r="AV454" s="14">
        <v>157.41716867537716</v>
      </c>
      <c r="AW454" s="14">
        <v>-109.7700736948853</v>
      </c>
      <c r="AX454" s="17">
        <v>463</v>
      </c>
      <c r="AY454" s="15">
        <v>0</v>
      </c>
      <c r="AZ454" s="15">
        <v>1.4102366887435949</v>
      </c>
      <c r="BA454" s="15">
        <v>-1.4102366887435949</v>
      </c>
      <c r="BB454" s="63">
        <v>0.80164645901360498</v>
      </c>
      <c r="BC454" s="26"/>
      <c r="BD454" s="15">
        <v>0</v>
      </c>
      <c r="BE454" s="26">
        <v>0</v>
      </c>
      <c r="BF454" s="26" t="s">
        <v>7531</v>
      </c>
      <c r="BG454" s="84"/>
    </row>
    <row r="455" spans="1:59" ht="15" customHeight="1" x14ac:dyDescent="0.25">
      <c r="A455" s="79" t="s">
        <v>6676</v>
      </c>
      <c r="B455" s="2" t="s">
        <v>2974</v>
      </c>
      <c r="C455" s="3" t="s">
        <v>6677</v>
      </c>
      <c r="D455" s="3" t="s">
        <v>5995</v>
      </c>
      <c r="E455" s="3" t="s">
        <v>1090</v>
      </c>
      <c r="F455" s="4" t="s">
        <v>3755</v>
      </c>
      <c r="G455" s="3" t="s">
        <v>1040</v>
      </c>
      <c r="H455" s="41" t="s">
        <v>6805</v>
      </c>
      <c r="I455" s="113">
        <v>170</v>
      </c>
      <c r="J455" s="113">
        <v>165</v>
      </c>
      <c r="K455" s="113">
        <v>41</v>
      </c>
      <c r="L455" s="113">
        <v>4</v>
      </c>
      <c r="M455" s="113">
        <v>16</v>
      </c>
      <c r="N455" s="113">
        <v>10</v>
      </c>
      <c r="O455" s="113">
        <v>3</v>
      </c>
      <c r="P455" s="113">
        <v>49</v>
      </c>
      <c r="Q455" s="113">
        <v>7</v>
      </c>
      <c r="R455" s="6">
        <v>0.24848484848484848</v>
      </c>
      <c r="S455" s="14">
        <v>16.649323621227889</v>
      </c>
      <c r="T455" s="14">
        <v>10.416666666666666</v>
      </c>
      <c r="U455" s="14">
        <v>10</v>
      </c>
      <c r="V455" s="14">
        <v>18.567639257294431</v>
      </c>
      <c r="W455" s="84">
        <v>-2.9391526589995896</v>
      </c>
      <c r="X455" s="14">
        <v>52.694476886189399</v>
      </c>
      <c r="Y455" s="14">
        <v>0</v>
      </c>
      <c r="Z455" s="14">
        <v>0</v>
      </c>
      <c r="AA455" s="14">
        <v>0</v>
      </c>
      <c r="AB455" s="14">
        <v>0</v>
      </c>
      <c r="AC455" s="14">
        <v>52.694476886189399</v>
      </c>
      <c r="AD455" s="14">
        <v>0</v>
      </c>
      <c r="AE455" s="14">
        <v>0</v>
      </c>
      <c r="AF455" s="14">
        <v>52.694476886189399</v>
      </c>
      <c r="AG455" s="14">
        <v>52.694476886189399</v>
      </c>
      <c r="AH455" s="14">
        <v>52.694476886189399</v>
      </c>
      <c r="AI455" s="14">
        <v>52.694476886189399</v>
      </c>
      <c r="AJ455" s="113" t="s">
        <v>7128</v>
      </c>
      <c r="AK455" s="113" t="s">
        <v>7128</v>
      </c>
      <c r="AL455" s="113" t="s">
        <v>7128</v>
      </c>
      <c r="AM455" s="113" t="s">
        <v>7128</v>
      </c>
      <c r="AN455" s="113">
        <v>51</v>
      </c>
      <c r="AO455" s="113" t="s">
        <v>7128</v>
      </c>
      <c r="AP455" s="113" t="s">
        <v>7128</v>
      </c>
      <c r="AQ455" s="113">
        <v>61</v>
      </c>
      <c r="AR455" s="113">
        <v>82</v>
      </c>
      <c r="AS455" s="113">
        <v>155</v>
      </c>
      <c r="AT455" s="113">
        <v>140</v>
      </c>
      <c r="AU455" s="149" t="s">
        <v>7128</v>
      </c>
      <c r="AV455" s="14">
        <v>144.9549001855919</v>
      </c>
      <c r="AW455" s="14">
        <v>-92.260423299402504</v>
      </c>
      <c r="AX455" s="17">
        <v>434</v>
      </c>
      <c r="AY455" s="15">
        <v>0</v>
      </c>
      <c r="AZ455" s="15">
        <v>1.4102366887435949</v>
      </c>
      <c r="BA455" s="15">
        <v>-1.4102366887435949</v>
      </c>
      <c r="BB455" s="63">
        <v>0.80164645901360498</v>
      </c>
      <c r="BC455" s="26"/>
      <c r="BD455" s="15">
        <v>0</v>
      </c>
      <c r="BE455" s="26">
        <v>0</v>
      </c>
      <c r="BF455" s="26" t="s">
        <v>7532</v>
      </c>
      <c r="BG455" s="84"/>
    </row>
    <row r="456" spans="1:59" ht="15" customHeight="1" x14ac:dyDescent="0.25">
      <c r="A456" s="79" t="s">
        <v>2196</v>
      </c>
      <c r="B456" s="2" t="s">
        <v>2883</v>
      </c>
      <c r="C456" s="3" t="s">
        <v>3151</v>
      </c>
      <c r="D456" s="3" t="s">
        <v>964</v>
      </c>
      <c r="E456" s="3" t="s">
        <v>1020</v>
      </c>
      <c r="F456" s="4" t="s">
        <v>2510</v>
      </c>
      <c r="G456" s="3" t="s">
        <v>1004</v>
      </c>
      <c r="H456" s="41" t="s">
        <v>4913</v>
      </c>
      <c r="I456" s="113">
        <v>195</v>
      </c>
      <c r="J456" s="113">
        <v>172</v>
      </c>
      <c r="K456" s="113">
        <v>40</v>
      </c>
      <c r="L456" s="113">
        <v>3</v>
      </c>
      <c r="M456" s="113">
        <v>26</v>
      </c>
      <c r="N456" s="113">
        <v>14</v>
      </c>
      <c r="O456" s="113">
        <v>20</v>
      </c>
      <c r="P456" s="113">
        <v>46</v>
      </c>
      <c r="Q456" s="113">
        <v>2</v>
      </c>
      <c r="R456" s="6">
        <v>0.23255813953488372</v>
      </c>
      <c r="S456" s="14">
        <v>27.055150884495319</v>
      </c>
      <c r="T456" s="14">
        <v>7.8125</v>
      </c>
      <c r="U456" s="14">
        <v>14</v>
      </c>
      <c r="V456" s="14">
        <v>5.3050397877984086</v>
      </c>
      <c r="W456" s="84">
        <v>-7.6316263236280646</v>
      </c>
      <c r="X456" s="14">
        <v>46.541064348665664</v>
      </c>
      <c r="Y456" s="14">
        <v>0</v>
      </c>
      <c r="Z456" s="14">
        <v>0</v>
      </c>
      <c r="AA456" s="14">
        <v>0</v>
      </c>
      <c r="AB456" s="14">
        <v>0</v>
      </c>
      <c r="AC456" s="14">
        <v>0</v>
      </c>
      <c r="AD456" s="14">
        <v>46.541064348665664</v>
      </c>
      <c r="AE456" s="14">
        <v>0</v>
      </c>
      <c r="AF456" s="14">
        <v>0</v>
      </c>
      <c r="AG456" s="14">
        <v>0</v>
      </c>
      <c r="AH456" s="14">
        <v>46.541064348665664</v>
      </c>
      <c r="AI456" s="14">
        <v>46.541064348665664</v>
      </c>
      <c r="AJ456" s="113" t="s">
        <v>7128</v>
      </c>
      <c r="AK456" s="113" t="s">
        <v>7128</v>
      </c>
      <c r="AL456" s="113" t="s">
        <v>7128</v>
      </c>
      <c r="AM456" s="113" t="s">
        <v>7128</v>
      </c>
      <c r="AN456" s="113" t="s">
        <v>7128</v>
      </c>
      <c r="AO456" s="113">
        <v>137</v>
      </c>
      <c r="AP456" s="113" t="s">
        <v>7128</v>
      </c>
      <c r="AQ456" s="113" t="s">
        <v>7128</v>
      </c>
      <c r="AR456" s="113" t="s">
        <v>7128</v>
      </c>
      <c r="AS456" s="113">
        <v>172</v>
      </c>
      <c r="AT456" s="113">
        <v>157</v>
      </c>
      <c r="AU456" s="149" t="s">
        <v>7128</v>
      </c>
      <c r="AV456" s="14">
        <v>157.41716867537716</v>
      </c>
      <c r="AW456" s="14">
        <v>-110.8761043267115</v>
      </c>
      <c r="AX456" s="17">
        <v>465</v>
      </c>
      <c r="AY456" s="15">
        <v>0</v>
      </c>
      <c r="AZ456" s="15">
        <v>1.4102366887435949</v>
      </c>
      <c r="BA456" s="15">
        <v>-1.4102366887435949</v>
      </c>
      <c r="BB456" s="63">
        <v>0.80164645901360498</v>
      </c>
      <c r="BC456" s="26"/>
      <c r="BD456" s="15">
        <v>0</v>
      </c>
      <c r="BE456" s="26">
        <v>0</v>
      </c>
      <c r="BF456" s="26" t="s">
        <v>7533</v>
      </c>
      <c r="BG456" s="84"/>
    </row>
    <row r="457" spans="1:59" x14ac:dyDescent="0.25">
      <c r="A457" s="79" t="s">
        <v>6651</v>
      </c>
      <c r="B457" s="2" t="s">
        <v>6652</v>
      </c>
      <c r="C457" s="3" t="s">
        <v>2558</v>
      </c>
      <c r="D457" s="3" t="s">
        <v>5981</v>
      </c>
      <c r="E457" s="3" t="s">
        <v>1063</v>
      </c>
      <c r="F457" s="4" t="s">
        <v>2510</v>
      </c>
      <c r="G457" s="3" t="s">
        <v>1004</v>
      </c>
      <c r="H457" s="41" t="s">
        <v>6437</v>
      </c>
      <c r="I457" s="113">
        <v>336</v>
      </c>
      <c r="J457" s="113">
        <v>301</v>
      </c>
      <c r="K457" s="113">
        <v>50</v>
      </c>
      <c r="L457" s="113">
        <v>6</v>
      </c>
      <c r="M457" s="113">
        <v>34</v>
      </c>
      <c r="N457" s="113">
        <v>21</v>
      </c>
      <c r="O457" s="113">
        <v>19</v>
      </c>
      <c r="P457" s="113">
        <v>117</v>
      </c>
      <c r="Q457" s="113">
        <v>8</v>
      </c>
      <c r="R457" s="42">
        <v>0.16611295681063123</v>
      </c>
      <c r="S457" s="43">
        <v>35.379812695109266</v>
      </c>
      <c r="T457" s="43">
        <v>15.625</v>
      </c>
      <c r="U457" s="43">
        <v>21</v>
      </c>
      <c r="V457" s="43">
        <v>21.220159151193634</v>
      </c>
      <c r="W457" s="84">
        <v>-46.747614917606406</v>
      </c>
      <c r="X457" s="44">
        <v>46.477356928696501</v>
      </c>
      <c r="Y457" s="44">
        <v>0</v>
      </c>
      <c r="Z457" s="44">
        <v>0</v>
      </c>
      <c r="AA457" s="44">
        <v>0</v>
      </c>
      <c r="AB457" s="44">
        <v>0</v>
      </c>
      <c r="AC457" s="44">
        <v>0</v>
      </c>
      <c r="AD457" s="44">
        <v>46.477356928696501</v>
      </c>
      <c r="AE457" s="44">
        <v>0</v>
      </c>
      <c r="AF457" s="44">
        <v>0</v>
      </c>
      <c r="AG457" s="44">
        <v>0</v>
      </c>
      <c r="AH457" s="44">
        <v>46.477356928696501</v>
      </c>
      <c r="AI457" s="44">
        <v>46.477356928696501</v>
      </c>
      <c r="AJ457" s="145" t="s">
        <v>7128</v>
      </c>
      <c r="AK457" s="113" t="s">
        <v>7128</v>
      </c>
      <c r="AL457" s="113" t="s">
        <v>7128</v>
      </c>
      <c r="AM457" s="113" t="s">
        <v>7128</v>
      </c>
      <c r="AN457" s="113" t="s">
        <v>7128</v>
      </c>
      <c r="AO457" s="113">
        <v>138</v>
      </c>
      <c r="AP457" s="113" t="s">
        <v>7128</v>
      </c>
      <c r="AQ457" s="113" t="s">
        <v>7128</v>
      </c>
      <c r="AR457" s="113" t="s">
        <v>7128</v>
      </c>
      <c r="AS457" s="113">
        <v>173</v>
      </c>
      <c r="AT457" s="113">
        <v>158</v>
      </c>
      <c r="AU457" s="149" t="s">
        <v>7128</v>
      </c>
      <c r="AV457" s="44">
        <v>157.41716867537716</v>
      </c>
      <c r="AW457" s="14">
        <v>-110.93981174668065</v>
      </c>
      <c r="AX457" s="17">
        <v>466</v>
      </c>
      <c r="AY457" s="43">
        <v>0</v>
      </c>
      <c r="AZ457" s="43">
        <v>1.4102366887435949</v>
      </c>
      <c r="BA457" s="43">
        <v>-1.4102366887435949</v>
      </c>
      <c r="BB457" s="65">
        <v>0.80164645901360498</v>
      </c>
      <c r="BC457" s="43"/>
      <c r="BD457" s="43">
        <v>0</v>
      </c>
      <c r="BE457" s="43">
        <v>0</v>
      </c>
      <c r="BF457" s="26" t="s">
        <v>7534</v>
      </c>
      <c r="BG457" s="84"/>
    </row>
    <row r="458" spans="1:59" ht="15" customHeight="1" x14ac:dyDescent="0.25">
      <c r="A458" s="88" t="s">
        <v>1031</v>
      </c>
      <c r="B458" s="2" t="s">
        <v>2861</v>
      </c>
      <c r="C458" s="3" t="s">
        <v>2862</v>
      </c>
      <c r="D458" s="3" t="s">
        <v>98</v>
      </c>
      <c r="E458" s="3" t="s">
        <v>1099</v>
      </c>
      <c r="F458" s="4" t="s">
        <v>3755</v>
      </c>
      <c r="G458" s="3" t="s">
        <v>657</v>
      </c>
      <c r="H458" s="41" t="s">
        <v>4163</v>
      </c>
      <c r="I458" s="113">
        <v>176</v>
      </c>
      <c r="J458" s="113">
        <v>168</v>
      </c>
      <c r="K458" s="113">
        <v>40</v>
      </c>
      <c r="L458" s="113">
        <v>3</v>
      </c>
      <c r="M458" s="113">
        <v>22</v>
      </c>
      <c r="N458" s="113">
        <v>19</v>
      </c>
      <c r="O458" s="113">
        <v>7</v>
      </c>
      <c r="P458" s="113">
        <v>38</v>
      </c>
      <c r="Q458" s="113">
        <v>1</v>
      </c>
      <c r="R458" s="6">
        <v>0.23809523809523808</v>
      </c>
      <c r="S458" s="14">
        <v>22.892819979188346</v>
      </c>
      <c r="T458" s="14">
        <v>7.8125</v>
      </c>
      <c r="U458" s="14">
        <v>19</v>
      </c>
      <c r="V458" s="14">
        <v>2.6525198938992043</v>
      </c>
      <c r="W458" s="84">
        <v>-5.8871694096456695</v>
      </c>
      <c r="X458" s="14">
        <v>46.470670463441877</v>
      </c>
      <c r="Y458" s="14">
        <v>0</v>
      </c>
      <c r="Z458" s="14">
        <v>0</v>
      </c>
      <c r="AA458" s="14">
        <v>46.470670463441877</v>
      </c>
      <c r="AB458" s="14">
        <v>0</v>
      </c>
      <c r="AC458" s="14">
        <v>0</v>
      </c>
      <c r="AD458" s="14">
        <v>0</v>
      </c>
      <c r="AE458" s="14">
        <v>0</v>
      </c>
      <c r="AF458" s="14">
        <v>46.470670463441877</v>
      </c>
      <c r="AG458" s="14">
        <v>46.470670463441877</v>
      </c>
      <c r="AH458" s="14">
        <v>46.470670463441877</v>
      </c>
      <c r="AI458" s="14">
        <v>46.470670463441877</v>
      </c>
      <c r="AJ458" s="113" t="s">
        <v>7128</v>
      </c>
      <c r="AK458" s="113" t="s">
        <v>7128</v>
      </c>
      <c r="AL458" s="113">
        <v>41</v>
      </c>
      <c r="AM458" s="113" t="s">
        <v>7128</v>
      </c>
      <c r="AN458" s="113" t="s">
        <v>7128</v>
      </c>
      <c r="AO458" s="113" t="s">
        <v>7128</v>
      </c>
      <c r="AP458" s="113" t="s">
        <v>7128</v>
      </c>
      <c r="AQ458" s="113">
        <v>63</v>
      </c>
      <c r="AR458" s="113">
        <v>88</v>
      </c>
      <c r="AS458" s="113">
        <v>174</v>
      </c>
      <c r="AT458" s="113">
        <v>159</v>
      </c>
      <c r="AU458" s="149" t="s">
        <v>7128</v>
      </c>
      <c r="AV458" s="14">
        <v>157.46821407201281</v>
      </c>
      <c r="AW458" s="14">
        <v>-110.99754360857094</v>
      </c>
      <c r="AX458" s="17">
        <v>467</v>
      </c>
      <c r="AY458" s="15">
        <v>0</v>
      </c>
      <c r="AZ458" s="15">
        <v>1.4102366887435949</v>
      </c>
      <c r="BA458" s="15">
        <v>-1.4102366887435949</v>
      </c>
      <c r="BB458" s="63">
        <v>0.80164645901360498</v>
      </c>
      <c r="BC458" s="26"/>
      <c r="BD458" s="15">
        <v>0</v>
      </c>
      <c r="BE458" s="26">
        <v>0</v>
      </c>
      <c r="BF458" s="26" t="s">
        <v>7535</v>
      </c>
      <c r="BG458" s="84"/>
    </row>
    <row r="459" spans="1:59" ht="15" customHeight="1" x14ac:dyDescent="0.25">
      <c r="A459" s="79" t="s">
        <v>2371</v>
      </c>
      <c r="B459" s="2" t="s">
        <v>3023</v>
      </c>
      <c r="C459" s="3" t="s">
        <v>3024</v>
      </c>
      <c r="D459" s="3" t="s">
        <v>2372</v>
      </c>
      <c r="E459" s="3" t="s">
        <v>1073</v>
      </c>
      <c r="F459" s="4" t="s">
        <v>3755</v>
      </c>
      <c r="G459" s="3" t="s">
        <v>656</v>
      </c>
      <c r="H459" s="41" t="s">
        <v>4511</v>
      </c>
      <c r="I459" s="113">
        <v>151</v>
      </c>
      <c r="J459" s="113">
        <v>125</v>
      </c>
      <c r="K459" s="113">
        <v>36</v>
      </c>
      <c r="L459" s="113">
        <v>5</v>
      </c>
      <c r="M459" s="113">
        <v>18</v>
      </c>
      <c r="N459" s="113">
        <v>22</v>
      </c>
      <c r="O459" s="113">
        <v>20</v>
      </c>
      <c r="P459" s="113">
        <v>18</v>
      </c>
      <c r="Q459" s="113">
        <v>0</v>
      </c>
      <c r="R459" s="6">
        <v>0.28799999999999998</v>
      </c>
      <c r="S459" s="14">
        <v>18.730489073881373</v>
      </c>
      <c r="T459" s="14">
        <v>13.020833333333334</v>
      </c>
      <c r="U459" s="14">
        <v>22</v>
      </c>
      <c r="V459" s="14">
        <v>0</v>
      </c>
      <c r="W459" s="84">
        <v>6.4042980981572466</v>
      </c>
      <c r="X459" s="14">
        <v>60.155620505371957</v>
      </c>
      <c r="Y459" s="14">
        <v>0</v>
      </c>
      <c r="Z459" s="14">
        <v>0</v>
      </c>
      <c r="AA459" s="14">
        <v>0</v>
      </c>
      <c r="AB459" s="14">
        <v>60.155620505371957</v>
      </c>
      <c r="AC459" s="14">
        <v>0</v>
      </c>
      <c r="AD459" s="14">
        <v>0</v>
      </c>
      <c r="AE459" s="14">
        <v>60.155620505371957</v>
      </c>
      <c r="AF459" s="14">
        <v>0</v>
      </c>
      <c r="AG459" s="14">
        <v>60.155620505371957</v>
      </c>
      <c r="AH459" s="14">
        <v>60.155620505371957</v>
      </c>
      <c r="AI459" s="14">
        <v>60.155620505371957</v>
      </c>
      <c r="AJ459" s="113" t="s">
        <v>7128</v>
      </c>
      <c r="AK459" s="113" t="s">
        <v>7128</v>
      </c>
      <c r="AL459" s="113" t="s">
        <v>7128</v>
      </c>
      <c r="AM459" s="113">
        <v>41</v>
      </c>
      <c r="AN459" s="113" t="s">
        <v>7128</v>
      </c>
      <c r="AO459" s="113" t="s">
        <v>7128</v>
      </c>
      <c r="AP459" s="113">
        <v>49</v>
      </c>
      <c r="AQ459" s="113" t="s">
        <v>7128</v>
      </c>
      <c r="AR459" s="113">
        <v>74</v>
      </c>
      <c r="AS459" s="113">
        <v>140</v>
      </c>
      <c r="AT459" s="113">
        <v>125</v>
      </c>
      <c r="AU459" s="149" t="s">
        <v>7128</v>
      </c>
      <c r="AV459" s="14">
        <v>149.30537599349879</v>
      </c>
      <c r="AW459" s="14">
        <v>-89.149755488126829</v>
      </c>
      <c r="AX459" s="17">
        <v>424</v>
      </c>
      <c r="AY459" s="15">
        <v>0</v>
      </c>
      <c r="AZ459" s="15">
        <v>1.4102366887435949</v>
      </c>
      <c r="BA459" s="15">
        <v>-1.4102366887435949</v>
      </c>
      <c r="BB459" s="63">
        <v>0.80164645901360498</v>
      </c>
      <c r="BC459" s="26"/>
      <c r="BD459" s="15">
        <v>0</v>
      </c>
      <c r="BE459" s="26">
        <v>0</v>
      </c>
      <c r="BF459" s="26" t="s">
        <v>7536</v>
      </c>
      <c r="BG459" s="84"/>
    </row>
    <row r="460" spans="1:59" ht="15" customHeight="1" x14ac:dyDescent="0.25">
      <c r="A460" s="79" t="s">
        <v>1342</v>
      </c>
      <c r="B460" s="2" t="s">
        <v>3049</v>
      </c>
      <c r="C460" s="3" t="s">
        <v>2851</v>
      </c>
      <c r="D460" s="3" t="s">
        <v>397</v>
      </c>
      <c r="E460" s="3" t="s">
        <v>1067</v>
      </c>
      <c r="F460" s="4" t="s">
        <v>2510</v>
      </c>
      <c r="G460" s="3" t="s">
        <v>1040</v>
      </c>
      <c r="H460" s="41" t="s">
        <v>4225</v>
      </c>
      <c r="I460" s="113">
        <v>295</v>
      </c>
      <c r="J460" s="113">
        <v>266</v>
      </c>
      <c r="K460" s="113">
        <v>46</v>
      </c>
      <c r="L460" s="113">
        <v>6</v>
      </c>
      <c r="M460" s="113">
        <v>30</v>
      </c>
      <c r="N460" s="113">
        <v>31</v>
      </c>
      <c r="O460" s="113">
        <v>21</v>
      </c>
      <c r="P460" s="113">
        <v>109</v>
      </c>
      <c r="Q460" s="113">
        <v>4</v>
      </c>
      <c r="R460" s="6">
        <v>0.17293233082706766</v>
      </c>
      <c r="S460" s="14">
        <v>31.217481789802289</v>
      </c>
      <c r="T460" s="14">
        <v>15.625</v>
      </c>
      <c r="U460" s="14">
        <v>31</v>
      </c>
      <c r="V460" s="14">
        <v>10.610079575596817</v>
      </c>
      <c r="W460" s="84">
        <v>-38.356982581884871</v>
      </c>
      <c r="X460" s="14">
        <v>50.095578783514235</v>
      </c>
      <c r="Y460" s="14">
        <v>0</v>
      </c>
      <c r="Z460" s="14">
        <v>0</v>
      </c>
      <c r="AA460" s="14">
        <v>0</v>
      </c>
      <c r="AB460" s="14">
        <v>0</v>
      </c>
      <c r="AC460" s="14">
        <v>50.095578783514235</v>
      </c>
      <c r="AD460" s="14">
        <v>0</v>
      </c>
      <c r="AE460" s="14">
        <v>0</v>
      </c>
      <c r="AF460" s="14">
        <v>50.095578783514235</v>
      </c>
      <c r="AG460" s="14">
        <v>50.095578783514235</v>
      </c>
      <c r="AH460" s="14">
        <v>50.095578783514235</v>
      </c>
      <c r="AI460" s="14">
        <v>50.095578783514235</v>
      </c>
      <c r="AJ460" s="113" t="s">
        <v>7128</v>
      </c>
      <c r="AK460" s="113" t="s">
        <v>7128</v>
      </c>
      <c r="AL460" s="113" t="s">
        <v>7128</v>
      </c>
      <c r="AM460" s="113" t="s">
        <v>7128</v>
      </c>
      <c r="AN460" s="113">
        <v>52</v>
      </c>
      <c r="AO460" s="113" t="s">
        <v>7128</v>
      </c>
      <c r="AP460" s="113" t="s">
        <v>7128</v>
      </c>
      <c r="AQ460" s="113">
        <v>62</v>
      </c>
      <c r="AR460" s="113">
        <v>84</v>
      </c>
      <c r="AS460" s="113">
        <v>159</v>
      </c>
      <c r="AT460" s="113">
        <v>144</v>
      </c>
      <c r="AU460" s="149" t="s">
        <v>7128</v>
      </c>
      <c r="AV460" s="14">
        <v>144.9549001855919</v>
      </c>
      <c r="AW460" s="14">
        <v>-94.859321402077654</v>
      </c>
      <c r="AX460" s="17">
        <v>437</v>
      </c>
      <c r="AY460" s="15">
        <v>0</v>
      </c>
      <c r="AZ460" s="15">
        <v>1.4102366887435949</v>
      </c>
      <c r="BA460" s="15">
        <v>-1.4102366887435949</v>
      </c>
      <c r="BB460" s="63">
        <v>0.80164645901360498</v>
      </c>
      <c r="BC460" s="26"/>
      <c r="BD460" s="15">
        <v>0</v>
      </c>
      <c r="BE460" s="26">
        <v>0</v>
      </c>
      <c r="BF460" s="26" t="s">
        <v>7537</v>
      </c>
      <c r="BG460" s="84"/>
    </row>
    <row r="461" spans="1:59" ht="15" customHeight="1" x14ac:dyDescent="0.25">
      <c r="A461" s="110" t="s">
        <v>6809</v>
      </c>
      <c r="B461" s="2" t="s">
        <v>6810</v>
      </c>
      <c r="C461" s="3" t="s">
        <v>2567</v>
      </c>
      <c r="D461" s="3" t="s">
        <v>6456</v>
      </c>
      <c r="E461" s="3" t="s">
        <v>1006</v>
      </c>
      <c r="F461" s="4" t="s">
        <v>3755</v>
      </c>
      <c r="G461" s="3" t="s">
        <v>1004</v>
      </c>
      <c r="H461" s="41" t="s">
        <v>6457</v>
      </c>
      <c r="I461" s="113">
        <v>127</v>
      </c>
      <c r="J461" s="113">
        <v>117</v>
      </c>
      <c r="K461" s="113">
        <v>33</v>
      </c>
      <c r="L461" s="113">
        <v>3</v>
      </c>
      <c r="M461" s="113">
        <v>15</v>
      </c>
      <c r="N461" s="113">
        <v>16</v>
      </c>
      <c r="O461" s="113">
        <v>8</v>
      </c>
      <c r="P461" s="113">
        <v>29</v>
      </c>
      <c r="Q461" s="113">
        <v>0</v>
      </c>
      <c r="R461" s="106">
        <v>0.28205128205128205</v>
      </c>
      <c r="S461" s="107">
        <v>15.608740894901144</v>
      </c>
      <c r="T461" s="107">
        <v>7.8125</v>
      </c>
      <c r="U461" s="107">
        <v>16</v>
      </c>
      <c r="V461" s="107">
        <v>0</v>
      </c>
      <c r="W461" s="84">
        <v>4.9863049863047628</v>
      </c>
      <c r="X461" s="108">
        <v>44.407545881205905</v>
      </c>
      <c r="Y461" s="108">
        <v>0</v>
      </c>
      <c r="Z461" s="108">
        <v>0</v>
      </c>
      <c r="AA461" s="108">
        <v>0</v>
      </c>
      <c r="AB461" s="108">
        <v>0</v>
      </c>
      <c r="AC461" s="108">
        <v>0</v>
      </c>
      <c r="AD461" s="108">
        <v>44.407545881205905</v>
      </c>
      <c r="AE461" s="108">
        <v>0</v>
      </c>
      <c r="AF461" s="108">
        <v>0</v>
      </c>
      <c r="AG461" s="108">
        <v>0</v>
      </c>
      <c r="AH461" s="108">
        <v>44.407545881205905</v>
      </c>
      <c r="AI461" s="108">
        <v>44.407545881205905</v>
      </c>
      <c r="AJ461" s="126" t="s">
        <v>7128</v>
      </c>
      <c r="AK461" s="113" t="s">
        <v>7128</v>
      </c>
      <c r="AL461" s="113" t="s">
        <v>7128</v>
      </c>
      <c r="AM461" s="113" t="s">
        <v>7128</v>
      </c>
      <c r="AN461" s="113" t="s">
        <v>7128</v>
      </c>
      <c r="AO461" s="113">
        <v>139</v>
      </c>
      <c r="AP461" s="113" t="s">
        <v>7128</v>
      </c>
      <c r="AQ461" s="113" t="s">
        <v>7128</v>
      </c>
      <c r="AR461" s="113" t="s">
        <v>7128</v>
      </c>
      <c r="AS461" s="113">
        <v>179</v>
      </c>
      <c r="AT461" s="113">
        <v>164</v>
      </c>
      <c r="AU461" s="149" t="s">
        <v>7128</v>
      </c>
      <c r="AV461" s="107">
        <v>157.41716867537716</v>
      </c>
      <c r="AW461" s="14">
        <v>-113.00962279417125</v>
      </c>
      <c r="AX461" s="17">
        <v>471</v>
      </c>
      <c r="AY461" s="107">
        <v>0</v>
      </c>
      <c r="AZ461" s="107">
        <v>1.4102366887435949</v>
      </c>
      <c r="BA461" s="107">
        <v>-1.4102366887435949</v>
      </c>
      <c r="BB461" s="109">
        <v>0.80164645901360498</v>
      </c>
      <c r="BC461" s="107"/>
      <c r="BD461" s="107">
        <v>0</v>
      </c>
      <c r="BE461" s="107">
        <v>0</v>
      </c>
      <c r="BF461" s="107" t="s">
        <v>7538</v>
      </c>
      <c r="BG461" s="84"/>
    </row>
    <row r="462" spans="1:59" ht="15" customHeight="1" x14ac:dyDescent="0.25">
      <c r="A462" s="79" t="s">
        <v>6298</v>
      </c>
      <c r="B462" s="2" t="s">
        <v>6300</v>
      </c>
      <c r="C462" s="3" t="s">
        <v>6299</v>
      </c>
      <c r="D462" s="3" t="s">
        <v>5903</v>
      </c>
      <c r="E462" s="3" t="s">
        <v>1025</v>
      </c>
      <c r="F462" s="4" t="s">
        <v>3755</v>
      </c>
      <c r="G462" s="3" t="s">
        <v>1004</v>
      </c>
      <c r="H462" s="41" t="s">
        <v>5904</v>
      </c>
      <c r="I462" s="113">
        <v>195</v>
      </c>
      <c r="J462" s="113">
        <v>164</v>
      </c>
      <c r="K462" s="113">
        <v>35</v>
      </c>
      <c r="L462" s="113">
        <v>5</v>
      </c>
      <c r="M462" s="113">
        <v>24</v>
      </c>
      <c r="N462" s="113">
        <v>16</v>
      </c>
      <c r="O462" s="113">
        <v>28</v>
      </c>
      <c r="P462" s="113">
        <v>66</v>
      </c>
      <c r="Q462" s="113">
        <v>1</v>
      </c>
      <c r="R462" s="5">
        <v>0.21341463414634146</v>
      </c>
      <c r="S462" s="26">
        <v>24.973985431841832</v>
      </c>
      <c r="T462" s="26">
        <v>13.020833333333334</v>
      </c>
      <c r="U462" s="26">
        <v>16</v>
      </c>
      <c r="V462" s="26">
        <v>2.6525198938992043</v>
      </c>
      <c r="W462" s="84">
        <v>-12.333480804207731</v>
      </c>
      <c r="X462" s="13">
        <v>44.31385785486664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44.31385785486664</v>
      </c>
      <c r="AE462" s="13">
        <v>0</v>
      </c>
      <c r="AF462" s="13">
        <v>0</v>
      </c>
      <c r="AG462" s="13">
        <v>0</v>
      </c>
      <c r="AH462" s="13">
        <v>44.31385785486664</v>
      </c>
      <c r="AI462" s="13">
        <v>44.31385785486664</v>
      </c>
      <c r="AJ462" s="112" t="s">
        <v>7128</v>
      </c>
      <c r="AK462" s="113" t="s">
        <v>7128</v>
      </c>
      <c r="AL462" s="113" t="s">
        <v>7128</v>
      </c>
      <c r="AM462" s="113" t="s">
        <v>7128</v>
      </c>
      <c r="AN462" s="113" t="s">
        <v>7128</v>
      </c>
      <c r="AO462" s="113">
        <v>140</v>
      </c>
      <c r="AP462" s="113" t="s">
        <v>7128</v>
      </c>
      <c r="AQ462" s="113" t="s">
        <v>7128</v>
      </c>
      <c r="AR462" s="113" t="s">
        <v>7128</v>
      </c>
      <c r="AS462" s="113">
        <v>180</v>
      </c>
      <c r="AT462" s="113">
        <v>165</v>
      </c>
      <c r="AU462" s="149" t="s">
        <v>7128</v>
      </c>
      <c r="AV462" s="26">
        <v>157.41716867537716</v>
      </c>
      <c r="AW462" s="14">
        <v>-113.10331082051052</v>
      </c>
      <c r="AX462" s="17">
        <v>472</v>
      </c>
      <c r="AY462" s="26">
        <v>0</v>
      </c>
      <c r="AZ462" s="26">
        <v>1.4102366887435949</v>
      </c>
      <c r="BA462" s="26">
        <v>-1.4102366887435949</v>
      </c>
      <c r="BB462" s="60">
        <v>0.80164645901360498</v>
      </c>
      <c r="BC462" s="26"/>
      <c r="BD462" s="26">
        <v>0</v>
      </c>
      <c r="BE462" s="26">
        <v>0</v>
      </c>
      <c r="BF462" s="26" t="s">
        <v>7539</v>
      </c>
      <c r="BG462" s="84"/>
    </row>
    <row r="463" spans="1:59" ht="15" customHeight="1" x14ac:dyDescent="0.25">
      <c r="A463" s="110" t="s">
        <v>5109</v>
      </c>
      <c r="B463" s="2" t="s">
        <v>5111</v>
      </c>
      <c r="C463" s="3" t="s">
        <v>2615</v>
      </c>
      <c r="D463" s="3" t="s">
        <v>5110</v>
      </c>
      <c r="E463" s="3" t="s">
        <v>1073</v>
      </c>
      <c r="F463" s="4" t="s">
        <v>3755</v>
      </c>
      <c r="G463" s="3" t="s">
        <v>1004</v>
      </c>
      <c r="H463" s="41" t="s">
        <v>5112</v>
      </c>
      <c r="I463" s="113">
        <v>237</v>
      </c>
      <c r="J463" s="113">
        <v>195</v>
      </c>
      <c r="K463" s="113">
        <v>44</v>
      </c>
      <c r="L463" s="113">
        <v>3</v>
      </c>
      <c r="M463" s="113">
        <v>28</v>
      </c>
      <c r="N463" s="113">
        <v>18</v>
      </c>
      <c r="O463" s="113">
        <v>34</v>
      </c>
      <c r="P463" s="113">
        <v>44</v>
      </c>
      <c r="Q463" s="113">
        <v>0</v>
      </c>
      <c r="R463" s="106">
        <v>0.22564102564102564</v>
      </c>
      <c r="S463" s="107">
        <v>29.136316337148806</v>
      </c>
      <c r="T463" s="107">
        <v>7.8125</v>
      </c>
      <c r="U463" s="107">
        <v>18</v>
      </c>
      <c r="V463" s="107">
        <v>0</v>
      </c>
      <c r="W463" s="84">
        <v>-11.098062243100305</v>
      </c>
      <c r="X463" s="108">
        <v>43.850754094048497</v>
      </c>
      <c r="Y463" s="108">
        <v>0</v>
      </c>
      <c r="Z463" s="108">
        <v>0</v>
      </c>
      <c r="AA463" s="108">
        <v>0</v>
      </c>
      <c r="AB463" s="108">
        <v>0</v>
      </c>
      <c r="AC463" s="108">
        <v>0</v>
      </c>
      <c r="AD463" s="108">
        <v>43.850754094048497</v>
      </c>
      <c r="AE463" s="108">
        <v>0</v>
      </c>
      <c r="AF463" s="108">
        <v>0</v>
      </c>
      <c r="AG463" s="108">
        <v>0</v>
      </c>
      <c r="AH463" s="108">
        <v>43.850754094048497</v>
      </c>
      <c r="AI463" s="108">
        <v>43.850754094048497</v>
      </c>
      <c r="AJ463" s="126" t="s">
        <v>7128</v>
      </c>
      <c r="AK463" s="113" t="s">
        <v>7128</v>
      </c>
      <c r="AL463" s="113" t="s">
        <v>7128</v>
      </c>
      <c r="AM463" s="113" t="s">
        <v>7128</v>
      </c>
      <c r="AN463" s="113" t="s">
        <v>7128</v>
      </c>
      <c r="AO463" s="113">
        <v>141</v>
      </c>
      <c r="AP463" s="113" t="s">
        <v>7128</v>
      </c>
      <c r="AQ463" s="113" t="s">
        <v>7128</v>
      </c>
      <c r="AR463" s="113" t="s">
        <v>7128</v>
      </c>
      <c r="AS463" s="113">
        <v>181</v>
      </c>
      <c r="AT463" s="113">
        <v>166</v>
      </c>
      <c r="AU463" s="149" t="s">
        <v>7128</v>
      </c>
      <c r="AV463" s="107">
        <v>157.41716867537716</v>
      </c>
      <c r="AW463" s="14">
        <v>-113.56641458132866</v>
      </c>
      <c r="AX463" s="17">
        <v>473</v>
      </c>
      <c r="AY463" s="107">
        <v>0</v>
      </c>
      <c r="AZ463" s="107">
        <v>1.4102366887435949</v>
      </c>
      <c r="BA463" s="107">
        <v>-1.4102366887435949</v>
      </c>
      <c r="BB463" s="109">
        <v>0.80164645901360498</v>
      </c>
      <c r="BC463" s="107"/>
      <c r="BD463" s="107">
        <v>0</v>
      </c>
      <c r="BE463" s="107">
        <v>0</v>
      </c>
      <c r="BF463" s="107" t="s">
        <v>7540</v>
      </c>
      <c r="BG463" s="84"/>
    </row>
    <row r="464" spans="1:59" ht="15" customHeight="1" x14ac:dyDescent="0.25">
      <c r="A464" s="79" t="s">
        <v>1979</v>
      </c>
      <c r="B464" s="2" t="s">
        <v>2839</v>
      </c>
      <c r="C464" s="3" t="s">
        <v>2588</v>
      </c>
      <c r="D464" s="3" t="s">
        <v>292</v>
      </c>
      <c r="E464" s="3" t="s">
        <v>1017</v>
      </c>
      <c r="F464" s="4" t="s">
        <v>3755</v>
      </c>
      <c r="G464" s="3" t="s">
        <v>1004</v>
      </c>
      <c r="H464" s="41" t="s">
        <v>4381</v>
      </c>
      <c r="I464" s="113">
        <v>234</v>
      </c>
      <c r="J464" s="113">
        <v>218</v>
      </c>
      <c r="K464" s="113">
        <v>44</v>
      </c>
      <c r="L464" s="113">
        <v>6</v>
      </c>
      <c r="M464" s="113">
        <v>26</v>
      </c>
      <c r="N464" s="113">
        <v>21</v>
      </c>
      <c r="O464" s="113">
        <v>15</v>
      </c>
      <c r="P464" s="113">
        <v>55</v>
      </c>
      <c r="Q464" s="113">
        <v>0</v>
      </c>
      <c r="R464" s="6">
        <v>0.20183486238532111</v>
      </c>
      <c r="S464" s="14">
        <v>27.055150884495319</v>
      </c>
      <c r="T464" s="14">
        <v>15.625</v>
      </c>
      <c r="U464" s="14">
        <v>21</v>
      </c>
      <c r="V464" s="14">
        <v>0</v>
      </c>
      <c r="W464" s="84">
        <v>-21.043647890758546</v>
      </c>
      <c r="X464" s="14">
        <v>42.636502993736769</v>
      </c>
      <c r="Y464" s="14">
        <v>0</v>
      </c>
      <c r="Z464" s="14">
        <v>0</v>
      </c>
      <c r="AA464" s="14">
        <v>0</v>
      </c>
      <c r="AB464" s="14">
        <v>0</v>
      </c>
      <c r="AC464" s="14">
        <v>0</v>
      </c>
      <c r="AD464" s="14">
        <v>42.636502993736769</v>
      </c>
      <c r="AE464" s="14">
        <v>0</v>
      </c>
      <c r="AF464" s="14">
        <v>0</v>
      </c>
      <c r="AG464" s="14">
        <v>0</v>
      </c>
      <c r="AH464" s="14">
        <v>42.636502993736769</v>
      </c>
      <c r="AI464" s="14">
        <v>42.636502993736769</v>
      </c>
      <c r="AJ464" s="113" t="s">
        <v>7128</v>
      </c>
      <c r="AK464" s="113" t="s">
        <v>7128</v>
      </c>
      <c r="AL464" s="113" t="s">
        <v>7128</v>
      </c>
      <c r="AM464" s="113" t="s">
        <v>7128</v>
      </c>
      <c r="AN464" s="113" t="s">
        <v>7128</v>
      </c>
      <c r="AO464" s="113">
        <v>142</v>
      </c>
      <c r="AP464" s="113" t="s">
        <v>7128</v>
      </c>
      <c r="AQ464" s="113" t="s">
        <v>7128</v>
      </c>
      <c r="AR464" s="113" t="s">
        <v>7128</v>
      </c>
      <c r="AS464" s="113">
        <v>184</v>
      </c>
      <c r="AT464" s="113">
        <v>169</v>
      </c>
      <c r="AU464" s="149" t="s">
        <v>7128</v>
      </c>
      <c r="AV464" s="14">
        <v>157.41716867537716</v>
      </c>
      <c r="AW464" s="14">
        <v>-114.78066568164039</v>
      </c>
      <c r="AX464" s="17">
        <v>476</v>
      </c>
      <c r="AY464" s="15">
        <v>0</v>
      </c>
      <c r="AZ464" s="15">
        <v>1.4102366887435949</v>
      </c>
      <c r="BA464" s="15">
        <v>-1.4102366887435949</v>
      </c>
      <c r="BB464" s="63">
        <v>0.80164645901360498</v>
      </c>
      <c r="BC464" s="26"/>
      <c r="BD464" s="15">
        <v>0</v>
      </c>
      <c r="BE464" s="26">
        <v>0</v>
      </c>
      <c r="BF464" s="26" t="s">
        <v>7541</v>
      </c>
      <c r="BG464" s="84"/>
    </row>
    <row r="465" spans="1:59" ht="15" customHeight="1" x14ac:dyDescent="0.25">
      <c r="A465" s="79" t="s">
        <v>3551</v>
      </c>
      <c r="B465" s="2" t="s">
        <v>3520</v>
      </c>
      <c r="C465" s="3" t="s">
        <v>3552</v>
      </c>
      <c r="D465" s="3" t="s">
        <v>3692</v>
      </c>
      <c r="E465" s="3" t="s">
        <v>1103</v>
      </c>
      <c r="F465" s="4" t="s">
        <v>3755</v>
      </c>
      <c r="G465" s="3" t="s">
        <v>1004</v>
      </c>
      <c r="H465" s="41" t="s">
        <v>4886</v>
      </c>
      <c r="I465" s="113">
        <v>145</v>
      </c>
      <c r="J465" s="113">
        <v>136</v>
      </c>
      <c r="K465" s="113">
        <v>32</v>
      </c>
      <c r="L465" s="113">
        <v>3</v>
      </c>
      <c r="M465" s="113">
        <v>19</v>
      </c>
      <c r="N465" s="113">
        <v>9</v>
      </c>
      <c r="O465" s="113">
        <v>8</v>
      </c>
      <c r="P465" s="113">
        <v>35</v>
      </c>
      <c r="Q465" s="113">
        <v>4</v>
      </c>
      <c r="R465" s="6">
        <v>0.23529411764705882</v>
      </c>
      <c r="S465" s="14">
        <v>19.771071800208116</v>
      </c>
      <c r="T465" s="14">
        <v>7.8125</v>
      </c>
      <c r="U465" s="14">
        <v>9</v>
      </c>
      <c r="V465" s="14">
        <v>10.610079575596817</v>
      </c>
      <c r="W465" s="84">
        <v>-5.0199911150603267</v>
      </c>
      <c r="X465" s="14">
        <v>42.173660260744604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42.173660260744604</v>
      </c>
      <c r="AE465" s="14">
        <v>0</v>
      </c>
      <c r="AF465" s="14">
        <v>0</v>
      </c>
      <c r="AG465" s="14">
        <v>0</v>
      </c>
      <c r="AH465" s="14">
        <v>42.173660260744604</v>
      </c>
      <c r="AI465" s="14">
        <v>42.173660260744604</v>
      </c>
      <c r="AJ465" s="113" t="s">
        <v>7128</v>
      </c>
      <c r="AK465" s="113" t="s">
        <v>7128</v>
      </c>
      <c r="AL465" s="113" t="s">
        <v>7128</v>
      </c>
      <c r="AM465" s="113" t="s">
        <v>7128</v>
      </c>
      <c r="AN465" s="113" t="s">
        <v>7128</v>
      </c>
      <c r="AO465" s="113">
        <v>143</v>
      </c>
      <c r="AP465" s="113" t="s">
        <v>7128</v>
      </c>
      <c r="AQ465" s="113" t="s">
        <v>7128</v>
      </c>
      <c r="AR465" s="113" t="s">
        <v>7128</v>
      </c>
      <c r="AS465" s="113">
        <v>186</v>
      </c>
      <c r="AT465" s="113">
        <v>171</v>
      </c>
      <c r="AU465" s="149" t="s">
        <v>7128</v>
      </c>
      <c r="AV465" s="14">
        <v>157.41716867537716</v>
      </c>
      <c r="AW465" s="14">
        <v>-115.24350841463254</v>
      </c>
      <c r="AX465" s="17">
        <v>477</v>
      </c>
      <c r="AY465" s="15">
        <v>0</v>
      </c>
      <c r="AZ465" s="15">
        <v>1.4102366887435949</v>
      </c>
      <c r="BA465" s="15">
        <v>-1.4102366887435949</v>
      </c>
      <c r="BB465" s="63">
        <v>0.80164645901360498</v>
      </c>
      <c r="BC465" s="26"/>
      <c r="BD465" s="15">
        <v>0</v>
      </c>
      <c r="BE465" s="26">
        <v>0</v>
      </c>
      <c r="BF465" s="26" t="s">
        <v>7542</v>
      </c>
      <c r="BG465" s="84"/>
    </row>
    <row r="466" spans="1:59" ht="15" customHeight="1" x14ac:dyDescent="0.25">
      <c r="A466" s="79" t="s">
        <v>3540</v>
      </c>
      <c r="B466" s="2" t="s">
        <v>3541</v>
      </c>
      <c r="C466" s="3" t="s">
        <v>2712</v>
      </c>
      <c r="D466" s="3" t="s">
        <v>3677</v>
      </c>
      <c r="E466" s="3" t="s">
        <v>1008</v>
      </c>
      <c r="F466" s="4" t="s">
        <v>2510</v>
      </c>
      <c r="G466" s="3" t="s">
        <v>1015</v>
      </c>
      <c r="H466" s="41" t="s">
        <v>3984</v>
      </c>
      <c r="I466" s="113">
        <v>187</v>
      </c>
      <c r="J466" s="113">
        <v>173</v>
      </c>
      <c r="K466" s="113">
        <v>36</v>
      </c>
      <c r="L466" s="113">
        <v>5</v>
      </c>
      <c r="M466" s="113">
        <v>16</v>
      </c>
      <c r="N466" s="113">
        <v>14</v>
      </c>
      <c r="O466" s="113">
        <v>7</v>
      </c>
      <c r="P466" s="113">
        <v>56</v>
      </c>
      <c r="Q466" s="113">
        <v>2</v>
      </c>
      <c r="R466" s="6">
        <v>0.20809248554913296</v>
      </c>
      <c r="S466" s="14">
        <v>16.649323621227889</v>
      </c>
      <c r="T466" s="14">
        <v>13.020833333333334</v>
      </c>
      <c r="U466" s="14">
        <v>14</v>
      </c>
      <c r="V466" s="14">
        <v>5.3050397877984086</v>
      </c>
      <c r="W466" s="84">
        <v>-14.612992963508596</v>
      </c>
      <c r="X466" s="14">
        <v>34.362203778851033</v>
      </c>
      <c r="Y466" s="14">
        <v>0</v>
      </c>
      <c r="Z466" s="14">
        <v>34.362203778851033</v>
      </c>
      <c r="AA466" s="14">
        <v>0</v>
      </c>
      <c r="AB466" s="14">
        <v>0</v>
      </c>
      <c r="AC466" s="14">
        <v>0</v>
      </c>
      <c r="AD466" s="14">
        <v>0</v>
      </c>
      <c r="AE466" s="14">
        <v>34.362203778851033</v>
      </c>
      <c r="AF466" s="14">
        <v>0</v>
      </c>
      <c r="AG466" s="14">
        <v>34.362203778851033</v>
      </c>
      <c r="AH466" s="14">
        <v>34.362203778851033</v>
      </c>
      <c r="AI466" s="14">
        <v>34.362203778851033</v>
      </c>
      <c r="AJ466" s="113" t="s">
        <v>7128</v>
      </c>
      <c r="AK466" s="113">
        <v>44</v>
      </c>
      <c r="AL466" s="113" t="s">
        <v>7128</v>
      </c>
      <c r="AM466" s="113" t="s">
        <v>7128</v>
      </c>
      <c r="AN466" s="113" t="s">
        <v>7128</v>
      </c>
      <c r="AO466" s="113" t="s">
        <v>7128</v>
      </c>
      <c r="AP466" s="113">
        <v>62</v>
      </c>
      <c r="AQ466" s="113" t="s">
        <v>7128</v>
      </c>
      <c r="AR466" s="113">
        <v>99</v>
      </c>
      <c r="AS466" s="113">
        <v>200</v>
      </c>
      <c r="AT466" s="113">
        <v>185</v>
      </c>
      <c r="AU466" s="149" t="s">
        <v>7128</v>
      </c>
      <c r="AV466" s="14">
        <v>157.52538612333203</v>
      </c>
      <c r="AW466" s="14">
        <v>-123.16318234448099</v>
      </c>
      <c r="AX466" s="17">
        <v>487</v>
      </c>
      <c r="AY466" s="15">
        <v>0</v>
      </c>
      <c r="AZ466" s="15">
        <v>1.4102366887435949</v>
      </c>
      <c r="BA466" s="15">
        <v>-1.4102366887435949</v>
      </c>
      <c r="BB466" s="63">
        <v>0.80164645901360498</v>
      </c>
      <c r="BC466" s="26"/>
      <c r="BD466" s="15">
        <v>0</v>
      </c>
      <c r="BE466" s="26">
        <v>0</v>
      </c>
      <c r="BF466" s="26" t="s">
        <v>7543</v>
      </c>
      <c r="BG466" s="84"/>
    </row>
    <row r="467" spans="1:59" ht="15" customHeight="1" x14ac:dyDescent="0.25">
      <c r="A467" s="79" t="s">
        <v>4693</v>
      </c>
      <c r="B467" s="2" t="s">
        <v>2795</v>
      </c>
      <c r="C467" s="3" t="s">
        <v>3003</v>
      </c>
      <c r="D467" s="3" t="s">
        <v>4694</v>
      </c>
      <c r="E467" s="3" t="s">
        <v>999</v>
      </c>
      <c r="F467" s="4" t="s">
        <v>2510</v>
      </c>
      <c r="G467" s="3" t="s">
        <v>1004</v>
      </c>
      <c r="H467" s="41" t="s">
        <v>6733</v>
      </c>
      <c r="I467" s="113">
        <v>142</v>
      </c>
      <c r="J467" s="113">
        <v>134</v>
      </c>
      <c r="K467" s="113">
        <v>31</v>
      </c>
      <c r="L467" s="113">
        <v>4</v>
      </c>
      <c r="M467" s="113">
        <v>16</v>
      </c>
      <c r="N467" s="113">
        <v>17</v>
      </c>
      <c r="O467" s="113">
        <v>7</v>
      </c>
      <c r="P467" s="113">
        <v>43</v>
      </c>
      <c r="Q467" s="113">
        <v>1</v>
      </c>
      <c r="R467" s="6">
        <v>0.23134328358208955</v>
      </c>
      <c r="S467" s="14">
        <v>16.649323621227889</v>
      </c>
      <c r="T467" s="14">
        <v>10.416666666666666</v>
      </c>
      <c r="U467" s="14">
        <v>17</v>
      </c>
      <c r="V467" s="14">
        <v>2.6525198938992043</v>
      </c>
      <c r="W467" s="84">
        <v>-5.7884428644319437</v>
      </c>
      <c r="X467" s="14">
        <v>40.930067317361818</v>
      </c>
      <c r="Y467" s="14">
        <v>0</v>
      </c>
      <c r="Z467" s="14">
        <v>0</v>
      </c>
      <c r="AA467" s="14">
        <v>0</v>
      </c>
      <c r="AB467" s="14">
        <v>0</v>
      </c>
      <c r="AC467" s="14">
        <v>0</v>
      </c>
      <c r="AD467" s="14">
        <v>40.930067317361818</v>
      </c>
      <c r="AE467" s="14">
        <v>0</v>
      </c>
      <c r="AF467" s="14">
        <v>0</v>
      </c>
      <c r="AG467" s="14">
        <v>0</v>
      </c>
      <c r="AH467" s="14">
        <v>40.930067317361818</v>
      </c>
      <c r="AI467" s="14">
        <v>40.930067317361818</v>
      </c>
      <c r="AJ467" s="113" t="s">
        <v>7128</v>
      </c>
      <c r="AK467" s="113" t="s">
        <v>7128</v>
      </c>
      <c r="AL467" s="113" t="s">
        <v>7128</v>
      </c>
      <c r="AM467" s="113" t="s">
        <v>7128</v>
      </c>
      <c r="AN467" s="113" t="s">
        <v>7128</v>
      </c>
      <c r="AO467" s="113">
        <v>144</v>
      </c>
      <c r="AP467" s="113" t="s">
        <v>7128</v>
      </c>
      <c r="AQ467" s="113" t="s">
        <v>7128</v>
      </c>
      <c r="AR467" s="113" t="s">
        <v>7128</v>
      </c>
      <c r="AS467" s="113">
        <v>187</v>
      </c>
      <c r="AT467" s="113">
        <v>172</v>
      </c>
      <c r="AU467" s="149" t="s">
        <v>7128</v>
      </c>
      <c r="AV467" s="14">
        <v>157.41716867537716</v>
      </c>
      <c r="AW467" s="14">
        <v>-116.48710135801534</v>
      </c>
      <c r="AX467" s="17">
        <v>478</v>
      </c>
      <c r="AY467" s="15">
        <v>0</v>
      </c>
      <c r="AZ467" s="15">
        <v>1.4102366887435949</v>
      </c>
      <c r="BA467" s="15">
        <v>-1.4102366887435949</v>
      </c>
      <c r="BB467" s="63">
        <v>0.80164645901360498</v>
      </c>
      <c r="BC467" s="26"/>
      <c r="BD467" s="15">
        <v>0</v>
      </c>
      <c r="BE467" s="26">
        <v>0</v>
      </c>
      <c r="BF467" s="26" t="s">
        <v>7544</v>
      </c>
      <c r="BG467" s="84"/>
    </row>
    <row r="468" spans="1:59" ht="15" customHeight="1" x14ac:dyDescent="0.25">
      <c r="A468" s="79" t="s">
        <v>3872</v>
      </c>
      <c r="B468" s="2" t="s">
        <v>2776</v>
      </c>
      <c r="C468" s="3" t="s">
        <v>3874</v>
      </c>
      <c r="D468" s="3" t="s">
        <v>3873</v>
      </c>
      <c r="E468" s="3" t="s">
        <v>1060</v>
      </c>
      <c r="F468" s="4" t="s">
        <v>3755</v>
      </c>
      <c r="G468" s="3" t="s">
        <v>656</v>
      </c>
      <c r="H468" s="41" t="s">
        <v>3875</v>
      </c>
      <c r="I468" s="113">
        <v>183</v>
      </c>
      <c r="J468" s="113">
        <v>173</v>
      </c>
      <c r="K468" s="113">
        <v>41</v>
      </c>
      <c r="L468" s="113">
        <v>5</v>
      </c>
      <c r="M468" s="113">
        <v>19</v>
      </c>
      <c r="N468" s="113">
        <v>19</v>
      </c>
      <c r="O468" s="113">
        <v>7</v>
      </c>
      <c r="P468" s="113">
        <v>23</v>
      </c>
      <c r="Q468" s="113">
        <v>4</v>
      </c>
      <c r="R468" s="6">
        <v>0.23699421965317918</v>
      </c>
      <c r="S468" s="14">
        <v>19.771071800208116</v>
      </c>
      <c r="T468" s="14">
        <v>13.020833333333334</v>
      </c>
      <c r="U468" s="14">
        <v>19</v>
      </c>
      <c r="V468" s="14">
        <v>10.610079575596817</v>
      </c>
      <c r="W468" s="84">
        <v>-6.4310260186550838</v>
      </c>
      <c r="X468" s="14">
        <v>55.97095869048318</v>
      </c>
      <c r="Y468" s="14">
        <v>0</v>
      </c>
      <c r="Z468" s="14">
        <v>0</v>
      </c>
      <c r="AA468" s="14">
        <v>0</v>
      </c>
      <c r="AB468" s="14">
        <v>55.97095869048318</v>
      </c>
      <c r="AC468" s="14">
        <v>0</v>
      </c>
      <c r="AD468" s="14">
        <v>0</v>
      </c>
      <c r="AE468" s="14">
        <v>55.97095869048318</v>
      </c>
      <c r="AF468" s="14">
        <v>0</v>
      </c>
      <c r="AG468" s="14">
        <v>55.97095869048318</v>
      </c>
      <c r="AH468" s="14">
        <v>55.97095869048318</v>
      </c>
      <c r="AI468" s="14">
        <v>55.97095869048318</v>
      </c>
      <c r="AJ468" s="113" t="s">
        <v>7128</v>
      </c>
      <c r="AK468" s="113" t="s">
        <v>7128</v>
      </c>
      <c r="AL468" s="113" t="s">
        <v>7128</v>
      </c>
      <c r="AM468" s="113">
        <v>42</v>
      </c>
      <c r="AN468" s="113" t="s">
        <v>7128</v>
      </c>
      <c r="AO468" s="113" t="s">
        <v>7128</v>
      </c>
      <c r="AP468" s="113">
        <v>50</v>
      </c>
      <c r="AQ468" s="113" t="s">
        <v>7128</v>
      </c>
      <c r="AR468" s="113">
        <v>77</v>
      </c>
      <c r="AS468" s="113">
        <v>147</v>
      </c>
      <c r="AT468" s="113">
        <v>132</v>
      </c>
      <c r="AU468" s="149" t="s">
        <v>7128</v>
      </c>
      <c r="AV468" s="14">
        <v>149.30537599349879</v>
      </c>
      <c r="AW468" s="14">
        <v>-93.334417303015613</v>
      </c>
      <c r="AX468" s="17">
        <v>436</v>
      </c>
      <c r="AY468" s="15">
        <v>0</v>
      </c>
      <c r="AZ468" s="15">
        <v>1.4102366887435949</v>
      </c>
      <c r="BA468" s="15">
        <v>-1.4102366887435949</v>
      </c>
      <c r="BB468" s="63">
        <v>0.80164645901360498</v>
      </c>
      <c r="BC468" s="26"/>
      <c r="BD468" s="15">
        <v>0</v>
      </c>
      <c r="BE468" s="26">
        <v>0</v>
      </c>
      <c r="BF468" s="26" t="s">
        <v>7545</v>
      </c>
      <c r="BG468" s="84"/>
    </row>
    <row r="469" spans="1:59" ht="15" customHeight="1" x14ac:dyDescent="0.25">
      <c r="A469" s="79" t="s">
        <v>6307</v>
      </c>
      <c r="B469" s="2" t="s">
        <v>6308</v>
      </c>
      <c r="C469" s="3" t="s">
        <v>3490</v>
      </c>
      <c r="D469" s="3" t="s">
        <v>5692</v>
      </c>
      <c r="E469" s="3" t="s">
        <v>1103</v>
      </c>
      <c r="F469" s="4" t="s">
        <v>3755</v>
      </c>
      <c r="G469" s="3" t="s">
        <v>1004</v>
      </c>
      <c r="H469" s="41" t="s">
        <v>5693</v>
      </c>
      <c r="I469" s="113">
        <v>61</v>
      </c>
      <c r="J469" s="113">
        <v>52</v>
      </c>
      <c r="K469" s="113">
        <v>18</v>
      </c>
      <c r="L469" s="113">
        <v>2</v>
      </c>
      <c r="M469" s="113">
        <v>10</v>
      </c>
      <c r="N469" s="113">
        <v>10</v>
      </c>
      <c r="O469" s="113">
        <v>9</v>
      </c>
      <c r="P469" s="113">
        <v>20</v>
      </c>
      <c r="Q469" s="113">
        <v>1</v>
      </c>
      <c r="R469" s="6">
        <v>0.34615384615384615</v>
      </c>
      <c r="S469" s="14">
        <v>10.40582726326743</v>
      </c>
      <c r="T469" s="14">
        <v>5.208333333333333</v>
      </c>
      <c r="U469" s="14">
        <v>10</v>
      </c>
      <c r="V469" s="14">
        <v>2.6525198938992043</v>
      </c>
      <c r="W469" s="84">
        <v>8.9585311807533543</v>
      </c>
      <c r="X469" s="14">
        <v>37.225211671253319</v>
      </c>
      <c r="Y469" s="14">
        <v>0</v>
      </c>
      <c r="Z469" s="14">
        <v>0</v>
      </c>
      <c r="AA469" s="14">
        <v>0</v>
      </c>
      <c r="AB469" s="14">
        <v>0</v>
      </c>
      <c r="AC469" s="14">
        <v>0</v>
      </c>
      <c r="AD469" s="14">
        <v>37.225211671253319</v>
      </c>
      <c r="AE469" s="14">
        <v>0</v>
      </c>
      <c r="AF469" s="14">
        <v>0</v>
      </c>
      <c r="AG469" s="14">
        <v>0</v>
      </c>
      <c r="AH469" s="14">
        <v>37.225211671253319</v>
      </c>
      <c r="AI469" s="14">
        <v>37.225211671253319</v>
      </c>
      <c r="AJ469" s="113" t="s">
        <v>7128</v>
      </c>
      <c r="AK469" s="113" t="s">
        <v>7128</v>
      </c>
      <c r="AL469" s="113" t="s">
        <v>7128</v>
      </c>
      <c r="AM469" s="113" t="s">
        <v>7128</v>
      </c>
      <c r="AN469" s="113" t="s">
        <v>7128</v>
      </c>
      <c r="AO469" s="113">
        <v>145</v>
      </c>
      <c r="AP469" s="113" t="s">
        <v>7128</v>
      </c>
      <c r="AQ469" s="113" t="s">
        <v>7128</v>
      </c>
      <c r="AR469" s="113" t="s">
        <v>7128</v>
      </c>
      <c r="AS469" s="113">
        <v>194</v>
      </c>
      <c r="AT469" s="113">
        <v>179</v>
      </c>
      <c r="AU469" s="149" t="s">
        <v>7128</v>
      </c>
      <c r="AV469" s="14">
        <v>157.41716867537716</v>
      </c>
      <c r="AW469" s="14">
        <v>-120.19195700412384</v>
      </c>
      <c r="AX469" s="17">
        <v>481</v>
      </c>
      <c r="AY469" s="15">
        <v>0</v>
      </c>
      <c r="AZ469" s="15">
        <v>1.4102366887435949</v>
      </c>
      <c r="BA469" s="15">
        <v>-1.4102366887435949</v>
      </c>
      <c r="BB469" s="63">
        <v>0.80164645901360498</v>
      </c>
      <c r="BC469" s="26"/>
      <c r="BD469" s="15">
        <v>0</v>
      </c>
      <c r="BE469" s="26">
        <v>0</v>
      </c>
      <c r="BF469" s="26" t="s">
        <v>7546</v>
      </c>
      <c r="BG469" s="84"/>
    </row>
    <row r="470" spans="1:59" ht="15" customHeight="1" x14ac:dyDescent="0.25">
      <c r="A470" s="110" t="s">
        <v>6739</v>
      </c>
      <c r="B470" s="2" t="s">
        <v>2494</v>
      </c>
      <c r="C470" s="3" t="s">
        <v>3099</v>
      </c>
      <c r="D470" s="3" t="s">
        <v>5720</v>
      </c>
      <c r="E470" s="3" t="s">
        <v>1020</v>
      </c>
      <c r="F470" s="4" t="s">
        <v>2510</v>
      </c>
      <c r="G470" s="3" t="s">
        <v>1040</v>
      </c>
      <c r="H470" s="41" t="s">
        <v>5721</v>
      </c>
      <c r="I470" s="113">
        <v>115</v>
      </c>
      <c r="J470" s="113">
        <v>110</v>
      </c>
      <c r="K470" s="113">
        <v>28</v>
      </c>
      <c r="L470" s="113">
        <v>4</v>
      </c>
      <c r="M470" s="113">
        <v>18</v>
      </c>
      <c r="N470" s="113">
        <v>11</v>
      </c>
      <c r="O470" s="113">
        <v>3</v>
      </c>
      <c r="P470" s="113">
        <v>37</v>
      </c>
      <c r="Q470" s="113">
        <v>1</v>
      </c>
      <c r="R470" s="106">
        <v>0.25454545454545452</v>
      </c>
      <c r="S470" s="107">
        <v>18.730489073881373</v>
      </c>
      <c r="T470" s="107">
        <v>10.416666666666666</v>
      </c>
      <c r="U470" s="107">
        <v>11</v>
      </c>
      <c r="V470" s="107">
        <v>2.6525198938992043</v>
      </c>
      <c r="W470" s="84">
        <v>-0.18003732884087753</v>
      </c>
      <c r="X470" s="108">
        <v>42.619638305606365</v>
      </c>
      <c r="Y470" s="108">
        <v>0</v>
      </c>
      <c r="Z470" s="108">
        <v>0</v>
      </c>
      <c r="AA470" s="108">
        <v>0</v>
      </c>
      <c r="AB470" s="108">
        <v>0</v>
      </c>
      <c r="AC470" s="108">
        <v>42.619638305606365</v>
      </c>
      <c r="AD470" s="108">
        <v>0</v>
      </c>
      <c r="AE470" s="108">
        <v>0</v>
      </c>
      <c r="AF470" s="108">
        <v>42.619638305606365</v>
      </c>
      <c r="AG470" s="108">
        <v>42.619638305606365</v>
      </c>
      <c r="AH470" s="108">
        <v>42.619638305606365</v>
      </c>
      <c r="AI470" s="108">
        <v>42.619638305606365</v>
      </c>
      <c r="AJ470" s="126" t="s">
        <v>7128</v>
      </c>
      <c r="AK470" s="113" t="s">
        <v>7128</v>
      </c>
      <c r="AL470" s="113" t="s">
        <v>7128</v>
      </c>
      <c r="AM470" s="113" t="s">
        <v>7128</v>
      </c>
      <c r="AN470" s="113">
        <v>53</v>
      </c>
      <c r="AO470" s="113" t="s">
        <v>7128</v>
      </c>
      <c r="AP470" s="113" t="s">
        <v>7128</v>
      </c>
      <c r="AQ470" s="113">
        <v>64</v>
      </c>
      <c r="AR470" s="113">
        <v>93</v>
      </c>
      <c r="AS470" s="113">
        <v>185</v>
      </c>
      <c r="AT470" s="113">
        <v>170</v>
      </c>
      <c r="AU470" s="149" t="s">
        <v>7128</v>
      </c>
      <c r="AV470" s="107">
        <v>144.9549001855919</v>
      </c>
      <c r="AW470" s="14">
        <v>-102.33526187998552</v>
      </c>
      <c r="AX470" s="17">
        <v>448</v>
      </c>
      <c r="AY470" s="107">
        <v>0</v>
      </c>
      <c r="AZ470" s="107">
        <v>1.4102366887435949</v>
      </c>
      <c r="BA470" s="107">
        <v>-1.4102366887435949</v>
      </c>
      <c r="BB470" s="109">
        <v>0.80164645901360498</v>
      </c>
      <c r="BC470" s="107"/>
      <c r="BD470" s="107">
        <v>0</v>
      </c>
      <c r="BE470" s="107">
        <v>0</v>
      </c>
      <c r="BF470" s="107" t="s">
        <v>7547</v>
      </c>
      <c r="BG470" s="84"/>
    </row>
    <row r="471" spans="1:59" x14ac:dyDescent="0.25">
      <c r="A471" s="79" t="s">
        <v>6705</v>
      </c>
      <c r="B471" s="2" t="s">
        <v>6707</v>
      </c>
      <c r="C471" s="3" t="s">
        <v>6706</v>
      </c>
      <c r="D471" s="3" t="s">
        <v>5863</v>
      </c>
      <c r="E471" s="3" t="s">
        <v>1008</v>
      </c>
      <c r="F471" s="4" t="s">
        <v>2510</v>
      </c>
      <c r="G471" s="3" t="s">
        <v>1004</v>
      </c>
      <c r="H471" s="41" t="s">
        <v>6563</v>
      </c>
      <c r="I471" s="113">
        <v>162</v>
      </c>
      <c r="J471" s="113">
        <v>143</v>
      </c>
      <c r="K471" s="113">
        <v>38</v>
      </c>
      <c r="L471" s="113">
        <v>3</v>
      </c>
      <c r="M471" s="113">
        <v>12</v>
      </c>
      <c r="N471" s="113">
        <v>12</v>
      </c>
      <c r="O471" s="113">
        <v>18</v>
      </c>
      <c r="P471" s="113">
        <v>38</v>
      </c>
      <c r="Q471" s="113">
        <v>1</v>
      </c>
      <c r="R471" s="6">
        <v>0.26573426573426573</v>
      </c>
      <c r="S471" s="14">
        <v>12.486992715920916</v>
      </c>
      <c r="T471" s="14">
        <v>7.8125</v>
      </c>
      <c r="U471" s="14">
        <v>12</v>
      </c>
      <c r="V471" s="14">
        <v>2.6525198938992043</v>
      </c>
      <c r="W471" s="84">
        <v>1.7751479289939018</v>
      </c>
      <c r="X471" s="14">
        <v>36.727160538814026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36.727160538814026</v>
      </c>
      <c r="AE471" s="14">
        <v>0</v>
      </c>
      <c r="AF471" s="14">
        <v>0</v>
      </c>
      <c r="AG471" s="14">
        <v>0</v>
      </c>
      <c r="AH471" s="14">
        <v>36.727160538814026</v>
      </c>
      <c r="AI471" s="14">
        <v>36.727160538814026</v>
      </c>
      <c r="AJ471" s="113" t="s">
        <v>7128</v>
      </c>
      <c r="AK471" s="113" t="s">
        <v>7128</v>
      </c>
      <c r="AL471" s="113" t="s">
        <v>7128</v>
      </c>
      <c r="AM471" s="113" t="s">
        <v>7128</v>
      </c>
      <c r="AN471" s="113" t="s">
        <v>7128</v>
      </c>
      <c r="AO471" s="113">
        <v>146</v>
      </c>
      <c r="AP471" s="113" t="s">
        <v>7128</v>
      </c>
      <c r="AQ471" s="113" t="s">
        <v>7128</v>
      </c>
      <c r="AR471" s="113" t="s">
        <v>7128</v>
      </c>
      <c r="AS471" s="113">
        <v>195</v>
      </c>
      <c r="AT471" s="113">
        <v>180</v>
      </c>
      <c r="AU471" s="149" t="s">
        <v>7128</v>
      </c>
      <c r="AV471" s="14">
        <v>157.41716867537716</v>
      </c>
      <c r="AW471" s="14">
        <v>-120.69000813656314</v>
      </c>
      <c r="AX471" s="17">
        <v>483</v>
      </c>
      <c r="AY471" s="15">
        <v>0</v>
      </c>
      <c r="AZ471" s="15">
        <v>1.4102366887435949</v>
      </c>
      <c r="BA471" s="15">
        <v>-1.4102366887435949</v>
      </c>
      <c r="BB471" s="63">
        <v>0.80164645901360498</v>
      </c>
      <c r="BC471" s="26"/>
      <c r="BD471" s="15">
        <v>0</v>
      </c>
      <c r="BE471" s="26">
        <v>0</v>
      </c>
      <c r="BF471" s="26" t="s">
        <v>7548</v>
      </c>
      <c r="BG471" s="84"/>
    </row>
    <row r="472" spans="1:59" ht="15" customHeight="1" x14ac:dyDescent="0.25">
      <c r="A472" s="79" t="s">
        <v>6306</v>
      </c>
      <c r="B472" s="2" t="s">
        <v>3533</v>
      </c>
      <c r="C472" s="3" t="s">
        <v>2980</v>
      </c>
      <c r="D472" s="3" t="s">
        <v>5714</v>
      </c>
      <c r="E472" s="3" t="s">
        <v>1001</v>
      </c>
      <c r="F472" s="4" t="s">
        <v>2510</v>
      </c>
      <c r="G472" s="3" t="s">
        <v>1015</v>
      </c>
      <c r="H472" s="159" t="s">
        <v>5715</v>
      </c>
      <c r="I472" s="145">
        <v>67</v>
      </c>
      <c r="J472" s="145">
        <v>61</v>
      </c>
      <c r="K472" s="145">
        <v>17</v>
      </c>
      <c r="L472" s="145">
        <v>3</v>
      </c>
      <c r="M472" s="145">
        <v>7</v>
      </c>
      <c r="N472" s="145">
        <v>10</v>
      </c>
      <c r="O472" s="145">
        <v>4</v>
      </c>
      <c r="P472" s="145">
        <v>16</v>
      </c>
      <c r="Q472" s="145">
        <v>0</v>
      </c>
      <c r="R472" s="42">
        <v>0.27868852459016391</v>
      </c>
      <c r="S472" s="43">
        <v>7.2840790842872014</v>
      </c>
      <c r="T472" s="43">
        <v>7.8125</v>
      </c>
      <c r="U472" s="43">
        <v>10</v>
      </c>
      <c r="V472" s="43">
        <v>0</v>
      </c>
      <c r="W472" s="43">
        <v>3.2844164919634511</v>
      </c>
      <c r="X472" s="44">
        <v>28.380995576250651</v>
      </c>
      <c r="Y472" s="43">
        <v>0</v>
      </c>
      <c r="Z472" s="43">
        <v>28.380995576250651</v>
      </c>
      <c r="AA472" s="43">
        <v>0</v>
      </c>
      <c r="AB472" s="43">
        <v>0</v>
      </c>
      <c r="AC472" s="43">
        <v>0</v>
      </c>
      <c r="AD472" s="43">
        <v>0</v>
      </c>
      <c r="AE472" s="43">
        <v>28.380995576250651</v>
      </c>
      <c r="AF472" s="43">
        <v>0</v>
      </c>
      <c r="AG472" s="43">
        <v>28.380995576250651</v>
      </c>
      <c r="AH472" s="43">
        <v>28.380995576250651</v>
      </c>
      <c r="AI472" s="43">
        <v>28.380995576250651</v>
      </c>
      <c r="AJ472" s="145" t="s">
        <v>7128</v>
      </c>
      <c r="AK472" s="44">
        <v>45</v>
      </c>
      <c r="AL472" s="44" t="s">
        <v>7128</v>
      </c>
      <c r="AM472" s="44" t="s">
        <v>7128</v>
      </c>
      <c r="AN472" s="44" t="s">
        <v>7128</v>
      </c>
      <c r="AO472" s="44" t="s">
        <v>7128</v>
      </c>
      <c r="AP472" s="145">
        <v>65</v>
      </c>
      <c r="AQ472" s="44" t="s">
        <v>7128</v>
      </c>
      <c r="AR472" s="44">
        <v>106</v>
      </c>
      <c r="AS472" s="145">
        <v>218</v>
      </c>
      <c r="AT472" s="145">
        <v>203</v>
      </c>
      <c r="AU472" s="160" t="s">
        <v>7128</v>
      </c>
      <c r="AV472" s="43">
        <v>157.52538612333203</v>
      </c>
      <c r="AW472" s="43">
        <v>-129.14439054708137</v>
      </c>
      <c r="AX472" s="161">
        <v>500</v>
      </c>
      <c r="AY472" s="43">
        <v>0</v>
      </c>
      <c r="AZ472" s="43">
        <v>1.4102366887435949</v>
      </c>
      <c r="BA472" s="43">
        <v>-1.4102366887435949</v>
      </c>
      <c r="BB472" s="162">
        <v>0.80164645901360498</v>
      </c>
      <c r="BC472" s="43"/>
      <c r="BD472" s="43">
        <v>0</v>
      </c>
      <c r="BE472" s="43">
        <v>0</v>
      </c>
      <c r="BF472" s="43" t="s">
        <v>7549</v>
      </c>
      <c r="BG472" s="43"/>
    </row>
    <row r="473" spans="1:59" ht="15" customHeight="1" x14ac:dyDescent="0.25">
      <c r="A473" s="79" t="s">
        <v>1469</v>
      </c>
      <c r="B473" s="2" t="s">
        <v>2606</v>
      </c>
      <c r="C473" s="3" t="s">
        <v>2607</v>
      </c>
      <c r="D473" s="3" t="s">
        <v>438</v>
      </c>
      <c r="E473" s="3" t="s">
        <v>1053</v>
      </c>
      <c r="F473" s="4" t="s">
        <v>2510</v>
      </c>
      <c r="G473" s="3" t="s">
        <v>1040</v>
      </c>
      <c r="H473" s="41" t="s">
        <v>4758</v>
      </c>
      <c r="I473" s="113">
        <v>268</v>
      </c>
      <c r="J473" s="113">
        <v>254</v>
      </c>
      <c r="K473" s="113">
        <v>55</v>
      </c>
      <c r="L473" s="113">
        <v>4</v>
      </c>
      <c r="M473" s="113">
        <v>24</v>
      </c>
      <c r="N473" s="113">
        <v>24</v>
      </c>
      <c r="O473" s="113">
        <v>12</v>
      </c>
      <c r="P473" s="113">
        <v>48</v>
      </c>
      <c r="Q473" s="113">
        <v>0</v>
      </c>
      <c r="R473" s="50">
        <v>0.21653543307086615</v>
      </c>
      <c r="S473" s="51">
        <v>24.973985431841832</v>
      </c>
      <c r="T473" s="51">
        <v>10.416666666666666</v>
      </c>
      <c r="U473" s="51">
        <v>24</v>
      </c>
      <c r="V473" s="51">
        <v>0</v>
      </c>
      <c r="W473" s="84">
        <v>-18.688853312634787</v>
      </c>
      <c r="X473" s="14">
        <v>40.701798785873706</v>
      </c>
      <c r="Y473" s="14">
        <v>0</v>
      </c>
      <c r="Z473" s="14">
        <v>0</v>
      </c>
      <c r="AA473" s="14">
        <v>0</v>
      </c>
      <c r="AB473" s="14">
        <v>0</v>
      </c>
      <c r="AC473" s="14">
        <v>40.701798785873706</v>
      </c>
      <c r="AD473" s="14">
        <v>0</v>
      </c>
      <c r="AE473" s="14">
        <v>0</v>
      </c>
      <c r="AF473" s="14">
        <v>40.701798785873706</v>
      </c>
      <c r="AG473" s="14">
        <v>40.701798785873706</v>
      </c>
      <c r="AH473" s="14">
        <v>40.701798785873706</v>
      </c>
      <c r="AI473" s="14">
        <v>40.701798785873706</v>
      </c>
      <c r="AJ473" s="113" t="s">
        <v>7128</v>
      </c>
      <c r="AK473" s="113" t="s">
        <v>7128</v>
      </c>
      <c r="AL473" s="113" t="s">
        <v>7128</v>
      </c>
      <c r="AM473" s="113" t="s">
        <v>7128</v>
      </c>
      <c r="AN473" s="113">
        <v>54</v>
      </c>
      <c r="AO473" s="113" t="s">
        <v>7128</v>
      </c>
      <c r="AP473" s="113" t="s">
        <v>7128</v>
      </c>
      <c r="AQ473" s="113">
        <v>65</v>
      </c>
      <c r="AR473" s="113">
        <v>94</v>
      </c>
      <c r="AS473" s="113">
        <v>188</v>
      </c>
      <c r="AT473" s="113">
        <v>173</v>
      </c>
      <c r="AU473" s="149" t="s">
        <v>7128</v>
      </c>
      <c r="AV473" s="52">
        <v>144.9549001855919</v>
      </c>
      <c r="AW473" s="14">
        <v>-104.25310139971819</v>
      </c>
      <c r="AX473" s="17">
        <v>451</v>
      </c>
      <c r="AY473" s="51">
        <v>0</v>
      </c>
      <c r="AZ473" s="51">
        <v>1.4102366887435949</v>
      </c>
      <c r="BA473" s="51">
        <v>-1.4102366887435949</v>
      </c>
      <c r="BB473" s="64">
        <v>0.80164645901360498</v>
      </c>
      <c r="BC473" s="51"/>
      <c r="BD473" s="51">
        <v>0</v>
      </c>
      <c r="BE473" s="51">
        <v>0</v>
      </c>
      <c r="BF473" s="26" t="s">
        <v>7550</v>
      </c>
      <c r="BG473" s="84"/>
    </row>
    <row r="474" spans="1:59" ht="15" customHeight="1" x14ac:dyDescent="0.25">
      <c r="A474" s="79" t="s">
        <v>3602</v>
      </c>
      <c r="B474" s="2" t="s">
        <v>3603</v>
      </c>
      <c r="C474" s="3" t="s">
        <v>2642</v>
      </c>
      <c r="D474" s="3" t="s">
        <v>3738</v>
      </c>
      <c r="E474" s="3" t="s">
        <v>1039</v>
      </c>
      <c r="F474" s="4" t="s">
        <v>2510</v>
      </c>
      <c r="G474" s="3" t="s">
        <v>1004</v>
      </c>
      <c r="H474" s="41" t="s">
        <v>4129</v>
      </c>
      <c r="I474" s="113">
        <v>144</v>
      </c>
      <c r="J474" s="113">
        <v>129</v>
      </c>
      <c r="K474" s="113">
        <v>28</v>
      </c>
      <c r="L474" s="113">
        <v>3</v>
      </c>
      <c r="M474" s="113">
        <v>17</v>
      </c>
      <c r="N474" s="113">
        <v>12</v>
      </c>
      <c r="O474" s="113">
        <v>14</v>
      </c>
      <c r="P474" s="113">
        <v>52</v>
      </c>
      <c r="Q474" s="113">
        <v>2</v>
      </c>
      <c r="R474" s="6">
        <v>0.21705426356589147</v>
      </c>
      <c r="S474" s="14">
        <v>17.689906347554633</v>
      </c>
      <c r="T474" s="14">
        <v>7.8125</v>
      </c>
      <c r="U474" s="14">
        <v>12</v>
      </c>
      <c r="V474" s="14">
        <v>5.3050397877984086</v>
      </c>
      <c r="W474" s="84">
        <v>-8.5350989887014421</v>
      </c>
      <c r="X474" s="108">
        <v>34.272347146651597</v>
      </c>
      <c r="Y474" s="108">
        <v>0</v>
      </c>
      <c r="Z474" s="108">
        <v>0</v>
      </c>
      <c r="AA474" s="108">
        <v>0</v>
      </c>
      <c r="AB474" s="108">
        <v>0</v>
      </c>
      <c r="AC474" s="108">
        <v>0</v>
      </c>
      <c r="AD474" s="108">
        <v>34.272347146651597</v>
      </c>
      <c r="AE474" s="108">
        <v>0</v>
      </c>
      <c r="AF474" s="108">
        <v>0</v>
      </c>
      <c r="AG474" s="108">
        <v>0</v>
      </c>
      <c r="AH474" s="108">
        <v>34.272347146651597</v>
      </c>
      <c r="AI474" s="108">
        <v>34.272347146651597</v>
      </c>
      <c r="AJ474" s="126" t="s">
        <v>7128</v>
      </c>
      <c r="AK474" s="113" t="s">
        <v>7128</v>
      </c>
      <c r="AL474" s="113" t="s">
        <v>7128</v>
      </c>
      <c r="AM474" s="113" t="s">
        <v>7128</v>
      </c>
      <c r="AN474" s="113" t="s">
        <v>7128</v>
      </c>
      <c r="AO474" s="113">
        <v>147</v>
      </c>
      <c r="AP474" s="113" t="s">
        <v>7128</v>
      </c>
      <c r="AQ474" s="113" t="s">
        <v>7128</v>
      </c>
      <c r="AR474" s="113" t="s">
        <v>7128</v>
      </c>
      <c r="AS474" s="113">
        <v>201</v>
      </c>
      <c r="AT474" s="113">
        <v>186</v>
      </c>
      <c r="AU474" s="149" t="s">
        <v>7128</v>
      </c>
      <c r="AV474" s="14">
        <v>157.41716867537716</v>
      </c>
      <c r="AW474" s="14">
        <v>-123.14482152872556</v>
      </c>
      <c r="AX474" s="17">
        <v>486</v>
      </c>
      <c r="AY474" s="15">
        <v>0</v>
      </c>
      <c r="AZ474" s="15">
        <v>1.4102366887435949</v>
      </c>
      <c r="BA474" s="15">
        <v>-1.4102366887435949</v>
      </c>
      <c r="BB474" s="63">
        <v>0.80164645901360498</v>
      </c>
      <c r="BC474" s="26"/>
      <c r="BD474" s="15">
        <v>0</v>
      </c>
      <c r="BE474" s="26">
        <v>0</v>
      </c>
      <c r="BF474" s="26" t="s">
        <v>7551</v>
      </c>
      <c r="BG474" s="84"/>
    </row>
    <row r="475" spans="1:59" ht="15" customHeight="1" x14ac:dyDescent="0.25">
      <c r="A475" s="79" t="s">
        <v>6710</v>
      </c>
      <c r="B475" s="2" t="s">
        <v>6712</v>
      </c>
      <c r="C475" s="3" t="s">
        <v>6711</v>
      </c>
      <c r="D475" s="3" t="s">
        <v>5709</v>
      </c>
      <c r="E475" s="3" t="s">
        <v>1022</v>
      </c>
      <c r="F475" s="4" t="s">
        <v>2510</v>
      </c>
      <c r="G475" s="3" t="s">
        <v>656</v>
      </c>
      <c r="H475" s="41" t="s">
        <v>5710</v>
      </c>
      <c r="I475" s="113">
        <v>142</v>
      </c>
      <c r="J475" s="113">
        <v>127</v>
      </c>
      <c r="K475" s="113">
        <v>36</v>
      </c>
      <c r="L475" s="113">
        <v>3</v>
      </c>
      <c r="M475" s="113">
        <v>18</v>
      </c>
      <c r="N475" s="113">
        <v>16</v>
      </c>
      <c r="O475" s="113">
        <v>13</v>
      </c>
      <c r="P475" s="113">
        <v>30</v>
      </c>
      <c r="Q475" s="113">
        <v>0</v>
      </c>
      <c r="R475" s="6">
        <v>0.28346456692913385</v>
      </c>
      <c r="S475" s="14">
        <v>18.730489073881373</v>
      </c>
      <c r="T475" s="14">
        <v>7.8125</v>
      </c>
      <c r="U475" s="14">
        <v>16</v>
      </c>
      <c r="V475" s="14">
        <v>0</v>
      </c>
      <c r="W475" s="84">
        <v>5.5226044549889277</v>
      </c>
      <c r="X475" s="14">
        <v>48.065593528870302</v>
      </c>
      <c r="Y475" s="14">
        <v>0</v>
      </c>
      <c r="Z475" s="14">
        <v>0</v>
      </c>
      <c r="AA475" s="14">
        <v>0</v>
      </c>
      <c r="AB475" s="14">
        <v>48.065593528870302</v>
      </c>
      <c r="AC475" s="14">
        <v>0</v>
      </c>
      <c r="AD475" s="14">
        <v>0</v>
      </c>
      <c r="AE475" s="14">
        <v>48.065593528870302</v>
      </c>
      <c r="AF475" s="14">
        <v>0</v>
      </c>
      <c r="AG475" s="14">
        <v>48.065593528870302</v>
      </c>
      <c r="AH475" s="14">
        <v>48.065593528870302</v>
      </c>
      <c r="AI475" s="14">
        <v>48.065593528870302</v>
      </c>
      <c r="AJ475" s="113" t="s">
        <v>7128</v>
      </c>
      <c r="AK475" s="113" t="s">
        <v>7128</v>
      </c>
      <c r="AL475" s="113" t="s">
        <v>7128</v>
      </c>
      <c r="AM475" s="113">
        <v>43</v>
      </c>
      <c r="AN475" s="113" t="s">
        <v>7128</v>
      </c>
      <c r="AO475" s="113" t="s">
        <v>7128</v>
      </c>
      <c r="AP475" s="113">
        <v>54</v>
      </c>
      <c r="AQ475" s="113" t="s">
        <v>7128</v>
      </c>
      <c r="AR475" s="113">
        <v>86</v>
      </c>
      <c r="AS475" s="113">
        <v>169</v>
      </c>
      <c r="AT475" s="113">
        <v>154</v>
      </c>
      <c r="AU475" s="149" t="s">
        <v>7128</v>
      </c>
      <c r="AV475" s="14">
        <v>149.30537599349879</v>
      </c>
      <c r="AW475" s="14">
        <v>-101.23978246462849</v>
      </c>
      <c r="AX475" s="17">
        <v>444</v>
      </c>
      <c r="AY475" s="15">
        <v>0</v>
      </c>
      <c r="AZ475" s="15">
        <v>1.4102366887435949</v>
      </c>
      <c r="BA475" s="15">
        <v>-1.4102366887435949</v>
      </c>
      <c r="BB475" s="63">
        <v>0.80164645901360498</v>
      </c>
      <c r="BC475" s="26"/>
      <c r="BD475" s="15">
        <v>0</v>
      </c>
      <c r="BE475" s="26">
        <v>0</v>
      </c>
      <c r="BF475" s="26" t="s">
        <v>7552</v>
      </c>
      <c r="BG475" s="84"/>
    </row>
    <row r="476" spans="1:59" ht="15" customHeight="1" x14ac:dyDescent="0.25">
      <c r="A476" s="79" t="s">
        <v>6745</v>
      </c>
      <c r="B476" s="2" t="s">
        <v>6746</v>
      </c>
      <c r="C476" s="3" t="s">
        <v>2854</v>
      </c>
      <c r="D476" s="3" t="s">
        <v>5793</v>
      </c>
      <c r="E476" s="3" t="s">
        <v>1122</v>
      </c>
      <c r="F476" s="4" t="s">
        <v>2510</v>
      </c>
      <c r="G476" s="3" t="s">
        <v>1004</v>
      </c>
      <c r="H476" s="41" t="s">
        <v>6747</v>
      </c>
      <c r="I476" s="113">
        <v>107</v>
      </c>
      <c r="J476" s="113">
        <v>93</v>
      </c>
      <c r="K476" s="113">
        <v>22</v>
      </c>
      <c r="L476" s="113">
        <v>1</v>
      </c>
      <c r="M476" s="113">
        <v>14</v>
      </c>
      <c r="N476" s="113">
        <v>13</v>
      </c>
      <c r="O476" s="113">
        <v>12</v>
      </c>
      <c r="P476" s="113">
        <v>9</v>
      </c>
      <c r="Q476" s="113">
        <v>2</v>
      </c>
      <c r="R476" s="50">
        <v>0.23655913978494625</v>
      </c>
      <c r="S476" s="51">
        <v>14.568158168574403</v>
      </c>
      <c r="T476" s="51">
        <v>2.6041666666666665</v>
      </c>
      <c r="U476" s="51">
        <v>13</v>
      </c>
      <c r="V476" s="51">
        <v>5.3050397877984086</v>
      </c>
      <c r="W476" s="84">
        <v>-2.5997681735390188</v>
      </c>
      <c r="X476" s="14">
        <v>32.877596449500459</v>
      </c>
      <c r="Y476" s="14">
        <v>0</v>
      </c>
      <c r="Z476" s="14">
        <v>0</v>
      </c>
      <c r="AA476" s="14">
        <v>0</v>
      </c>
      <c r="AB476" s="14">
        <v>0</v>
      </c>
      <c r="AC476" s="14">
        <v>0</v>
      </c>
      <c r="AD476" s="14">
        <v>32.877596449500459</v>
      </c>
      <c r="AE476" s="14">
        <v>0</v>
      </c>
      <c r="AF476" s="14">
        <v>0</v>
      </c>
      <c r="AG476" s="14">
        <v>0</v>
      </c>
      <c r="AH476" s="14">
        <v>32.877596449500459</v>
      </c>
      <c r="AI476" s="14">
        <v>32.877596449500459</v>
      </c>
      <c r="AJ476" s="113" t="s">
        <v>7128</v>
      </c>
      <c r="AK476" s="113" t="s">
        <v>7128</v>
      </c>
      <c r="AL476" s="113" t="s">
        <v>7128</v>
      </c>
      <c r="AM476" s="113" t="s">
        <v>7128</v>
      </c>
      <c r="AN476" s="113" t="s">
        <v>7128</v>
      </c>
      <c r="AO476" s="113">
        <v>148</v>
      </c>
      <c r="AP476" s="113" t="s">
        <v>7128</v>
      </c>
      <c r="AQ476" s="113" t="s">
        <v>7128</v>
      </c>
      <c r="AR476" s="113" t="s">
        <v>7128</v>
      </c>
      <c r="AS476" s="113">
        <v>203</v>
      </c>
      <c r="AT476" s="113">
        <v>188</v>
      </c>
      <c r="AU476" s="149" t="s">
        <v>7128</v>
      </c>
      <c r="AV476" s="52">
        <v>157.41716867537716</v>
      </c>
      <c r="AW476" s="14">
        <v>-124.5395722258767</v>
      </c>
      <c r="AX476" s="17">
        <v>490</v>
      </c>
      <c r="AY476" s="51">
        <v>0</v>
      </c>
      <c r="AZ476" s="51">
        <v>1.4102366887435949</v>
      </c>
      <c r="BA476" s="51">
        <v>-1.4102366887435949</v>
      </c>
      <c r="BB476" s="64">
        <v>0.80164645901360498</v>
      </c>
      <c r="BC476" s="51"/>
      <c r="BD476" s="51">
        <v>0</v>
      </c>
      <c r="BE476" s="51">
        <v>0</v>
      </c>
      <c r="BF476" s="26" t="s">
        <v>7553</v>
      </c>
      <c r="BG476" s="84"/>
    </row>
    <row r="477" spans="1:59" ht="15" customHeight="1" x14ac:dyDescent="0.25">
      <c r="A477" s="110" t="s">
        <v>1865</v>
      </c>
      <c r="B477" s="2" t="s">
        <v>2816</v>
      </c>
      <c r="C477" s="3" t="s">
        <v>2817</v>
      </c>
      <c r="D477" s="3" t="s">
        <v>434</v>
      </c>
      <c r="E477" s="3" t="s">
        <v>1008</v>
      </c>
      <c r="F477" s="4" t="s">
        <v>2510</v>
      </c>
      <c r="G477" s="3" t="s">
        <v>656</v>
      </c>
      <c r="H477" s="41" t="s">
        <v>4253</v>
      </c>
      <c r="I477" s="126">
        <v>313</v>
      </c>
      <c r="J477" s="126">
        <v>283</v>
      </c>
      <c r="K477" s="126">
        <v>56</v>
      </c>
      <c r="L477" s="126">
        <v>9</v>
      </c>
      <c r="M477" s="126">
        <v>31</v>
      </c>
      <c r="N477" s="126">
        <v>19</v>
      </c>
      <c r="O477" s="126">
        <v>28</v>
      </c>
      <c r="P477" s="126">
        <v>88</v>
      </c>
      <c r="Q477" s="126">
        <v>1</v>
      </c>
      <c r="R477" s="106">
        <v>0.19787985865724381</v>
      </c>
      <c r="S477" s="107">
        <v>32.258064516129032</v>
      </c>
      <c r="T477" s="107">
        <v>23.4375</v>
      </c>
      <c r="U477" s="107">
        <v>19</v>
      </c>
      <c r="V477" s="107">
        <v>2.6525198938992043</v>
      </c>
      <c r="W477" s="107">
        <v>-29.468599033816773</v>
      </c>
      <c r="X477" s="14">
        <v>47.879485376211463</v>
      </c>
      <c r="Y477" s="14">
        <v>0</v>
      </c>
      <c r="Z477" s="14">
        <v>0</v>
      </c>
      <c r="AA477" s="14">
        <v>0</v>
      </c>
      <c r="AB477" s="14">
        <v>47.879485376211463</v>
      </c>
      <c r="AC477" s="14">
        <v>0</v>
      </c>
      <c r="AD477" s="14">
        <v>0</v>
      </c>
      <c r="AE477" s="14">
        <v>47.879485376211463</v>
      </c>
      <c r="AF477" s="14">
        <v>0</v>
      </c>
      <c r="AG477" s="14">
        <v>47.879485376211463</v>
      </c>
      <c r="AH477" s="14">
        <v>47.879485376211463</v>
      </c>
      <c r="AI477" s="14">
        <v>47.879485376211463</v>
      </c>
      <c r="AJ477" s="113" t="s">
        <v>7128</v>
      </c>
      <c r="AK477" s="113" t="s">
        <v>7128</v>
      </c>
      <c r="AL477" s="113" t="s">
        <v>7128</v>
      </c>
      <c r="AM477" s="113">
        <v>44</v>
      </c>
      <c r="AN477" s="113" t="s">
        <v>7128</v>
      </c>
      <c r="AO477" s="113" t="s">
        <v>7128</v>
      </c>
      <c r="AP477" s="113">
        <v>55</v>
      </c>
      <c r="AQ477" s="113" t="s">
        <v>7128</v>
      </c>
      <c r="AR477" s="113">
        <v>87</v>
      </c>
      <c r="AS477" s="113">
        <v>170</v>
      </c>
      <c r="AT477" s="113">
        <v>155</v>
      </c>
      <c r="AU477" s="149" t="s">
        <v>7128</v>
      </c>
      <c r="AV477" s="107">
        <v>149.30537599349879</v>
      </c>
      <c r="AW477" s="107">
        <v>-101.42589061728732</v>
      </c>
      <c r="AX477" s="127">
        <v>446</v>
      </c>
      <c r="AY477" s="107">
        <v>0</v>
      </c>
      <c r="AZ477" s="107">
        <v>1.4102366887435949</v>
      </c>
      <c r="BA477" s="107">
        <v>-1.4102366887435949</v>
      </c>
      <c r="BB477" s="109">
        <v>0.80164645901360498</v>
      </c>
      <c r="BC477" s="107"/>
      <c r="BD477" s="107">
        <v>0</v>
      </c>
      <c r="BE477" s="107">
        <v>0</v>
      </c>
      <c r="BF477" s="107" t="s">
        <v>7554</v>
      </c>
      <c r="BG477" s="107"/>
    </row>
    <row r="478" spans="1:59" ht="15" customHeight="1" x14ac:dyDescent="0.25">
      <c r="A478" s="79" t="s">
        <v>6801</v>
      </c>
      <c r="B478" s="2" t="s">
        <v>3506</v>
      </c>
      <c r="C478" s="3" t="s">
        <v>2638</v>
      </c>
      <c r="D478" s="3" t="s">
        <v>5737</v>
      </c>
      <c r="E478" s="3" t="s">
        <v>1046</v>
      </c>
      <c r="F478" s="4" t="s">
        <v>2510</v>
      </c>
      <c r="G478" s="3" t="s">
        <v>1040</v>
      </c>
      <c r="H478" s="41" t="s">
        <v>6565</v>
      </c>
      <c r="I478" s="113">
        <v>254</v>
      </c>
      <c r="J478" s="113">
        <v>218</v>
      </c>
      <c r="K478" s="113">
        <v>45</v>
      </c>
      <c r="L478" s="113">
        <v>5</v>
      </c>
      <c r="M478" s="113">
        <v>22</v>
      </c>
      <c r="N478" s="113">
        <v>19</v>
      </c>
      <c r="O478" s="113">
        <v>29</v>
      </c>
      <c r="P478" s="113">
        <v>73</v>
      </c>
      <c r="Q478" s="113">
        <v>1</v>
      </c>
      <c r="R478" s="46">
        <v>0.20642201834862386</v>
      </c>
      <c r="S478" s="47">
        <v>22.892819979188346</v>
      </c>
      <c r="T478" s="47">
        <v>13.020833333333334</v>
      </c>
      <c r="U478" s="47">
        <v>19</v>
      </c>
      <c r="V478" s="47">
        <v>2.6525198938992043</v>
      </c>
      <c r="W478" s="84">
        <v>-19.418028123222328</v>
      </c>
      <c r="X478" s="48">
        <v>38.148145083198557</v>
      </c>
      <c r="Y478" s="48">
        <v>0</v>
      </c>
      <c r="Z478" s="48">
        <v>0</v>
      </c>
      <c r="AA478" s="48">
        <v>0</v>
      </c>
      <c r="AB478" s="48">
        <v>0</v>
      </c>
      <c r="AC478" s="48">
        <v>38.148145083198557</v>
      </c>
      <c r="AD478" s="48">
        <v>0</v>
      </c>
      <c r="AE478" s="48">
        <v>0</v>
      </c>
      <c r="AF478" s="48">
        <v>38.148145083198557</v>
      </c>
      <c r="AG478" s="48">
        <v>38.148145083198557</v>
      </c>
      <c r="AH478" s="48">
        <v>38.148145083198557</v>
      </c>
      <c r="AI478" s="48">
        <v>38.148145083198557</v>
      </c>
      <c r="AJ478" s="146" t="s">
        <v>7128</v>
      </c>
      <c r="AK478" s="113" t="s">
        <v>7128</v>
      </c>
      <c r="AL478" s="113" t="s">
        <v>7128</v>
      </c>
      <c r="AM478" s="113" t="s">
        <v>7128</v>
      </c>
      <c r="AN478" s="113">
        <v>55</v>
      </c>
      <c r="AO478" s="113" t="s">
        <v>7128</v>
      </c>
      <c r="AP478" s="113" t="s">
        <v>7128</v>
      </c>
      <c r="AQ478" s="113">
        <v>66</v>
      </c>
      <c r="AR478" s="113">
        <v>96</v>
      </c>
      <c r="AS478" s="113">
        <v>192</v>
      </c>
      <c r="AT478" s="113">
        <v>177</v>
      </c>
      <c r="AU478" s="149" t="s">
        <v>7128</v>
      </c>
      <c r="AV478" s="48">
        <v>144.9549001855919</v>
      </c>
      <c r="AW478" s="14">
        <v>-106.80675510239334</v>
      </c>
      <c r="AX478" s="17">
        <v>453</v>
      </c>
      <c r="AY478" s="47">
        <v>0</v>
      </c>
      <c r="AZ478" s="47">
        <v>1.4102366887435949</v>
      </c>
      <c r="BA478" s="47">
        <v>-1.4102366887435949</v>
      </c>
      <c r="BB478" s="62">
        <v>0.80164645901360498</v>
      </c>
      <c r="BC478" s="47"/>
      <c r="BD478" s="47">
        <v>0</v>
      </c>
      <c r="BE478" s="47">
        <v>0</v>
      </c>
      <c r="BF478" s="26" t="s">
        <v>7555</v>
      </c>
      <c r="BG478" s="84"/>
    </row>
    <row r="479" spans="1:59" ht="15" customHeight="1" x14ac:dyDescent="0.25">
      <c r="A479" s="88" t="s">
        <v>1683</v>
      </c>
      <c r="B479" s="2" t="s">
        <v>2562</v>
      </c>
      <c r="C479" s="3" t="s">
        <v>2730</v>
      </c>
      <c r="D479" s="3" t="s">
        <v>488</v>
      </c>
      <c r="E479" s="3" t="s">
        <v>1012</v>
      </c>
      <c r="F479" s="4" t="s">
        <v>2510</v>
      </c>
      <c r="G479" s="3" t="s">
        <v>1004</v>
      </c>
      <c r="H479" s="41" t="s">
        <v>4517</v>
      </c>
      <c r="I479" s="113">
        <v>138</v>
      </c>
      <c r="J479" s="113">
        <v>128</v>
      </c>
      <c r="K479" s="113">
        <v>22</v>
      </c>
      <c r="L479" s="113">
        <v>3</v>
      </c>
      <c r="M479" s="113">
        <v>14</v>
      </c>
      <c r="N479" s="113">
        <v>9</v>
      </c>
      <c r="O479" s="113">
        <v>8</v>
      </c>
      <c r="P479" s="113">
        <v>33</v>
      </c>
      <c r="Q479" s="113">
        <v>7</v>
      </c>
      <c r="R479" s="6">
        <v>0.171875</v>
      </c>
      <c r="S479" s="14">
        <v>14.568158168574403</v>
      </c>
      <c r="T479" s="14">
        <v>7.8125</v>
      </c>
      <c r="U479" s="14">
        <v>9</v>
      </c>
      <c r="V479" s="14">
        <v>18.567639257294431</v>
      </c>
      <c r="W479" s="84">
        <v>-17.980397001894477</v>
      </c>
      <c r="X479" s="14">
        <v>31.967900423974353</v>
      </c>
      <c r="Y479" s="14">
        <v>0</v>
      </c>
      <c r="Z479" s="14">
        <v>0</v>
      </c>
      <c r="AA479" s="14">
        <v>0</v>
      </c>
      <c r="AB479" s="14">
        <v>0</v>
      </c>
      <c r="AC479" s="14">
        <v>0</v>
      </c>
      <c r="AD479" s="14">
        <v>31.967900423974353</v>
      </c>
      <c r="AE479" s="14">
        <v>0</v>
      </c>
      <c r="AF479" s="14">
        <v>0</v>
      </c>
      <c r="AG479" s="14">
        <v>0</v>
      </c>
      <c r="AH479" s="14">
        <v>31.967900423974353</v>
      </c>
      <c r="AI479" s="14">
        <v>31.967900423974353</v>
      </c>
      <c r="AJ479" s="113" t="s">
        <v>7128</v>
      </c>
      <c r="AK479" s="113" t="s">
        <v>7128</v>
      </c>
      <c r="AL479" s="113" t="s">
        <v>7128</v>
      </c>
      <c r="AM479" s="113" t="s">
        <v>7128</v>
      </c>
      <c r="AN479" s="113" t="s">
        <v>7128</v>
      </c>
      <c r="AO479" s="113">
        <v>149</v>
      </c>
      <c r="AP479" s="113" t="s">
        <v>7128</v>
      </c>
      <c r="AQ479" s="113" t="s">
        <v>7128</v>
      </c>
      <c r="AR479" s="113" t="s">
        <v>7128</v>
      </c>
      <c r="AS479" s="113">
        <v>205</v>
      </c>
      <c r="AT479" s="113">
        <v>190</v>
      </c>
      <c r="AU479" s="149" t="s">
        <v>7128</v>
      </c>
      <c r="AV479" s="14">
        <v>157.41716867537716</v>
      </c>
      <c r="AW479" s="14">
        <v>-125.4492682514028</v>
      </c>
      <c r="AX479" s="17">
        <v>492</v>
      </c>
      <c r="AY479" s="15">
        <v>0</v>
      </c>
      <c r="AZ479" s="15">
        <v>1.4102366887435949</v>
      </c>
      <c r="BA479" s="15">
        <v>-1.4102366887435949</v>
      </c>
      <c r="BB479" s="63">
        <v>0.80164645901360498</v>
      </c>
      <c r="BC479" s="26"/>
      <c r="BD479" s="15">
        <v>0</v>
      </c>
      <c r="BE479" s="26">
        <v>0</v>
      </c>
      <c r="BF479" s="26" t="s">
        <v>7556</v>
      </c>
      <c r="BG479" s="84"/>
    </row>
    <row r="480" spans="1:59" ht="15" customHeight="1" x14ac:dyDescent="0.25">
      <c r="A480" s="110" t="s">
        <v>6783</v>
      </c>
      <c r="B480" s="2" t="s">
        <v>6784</v>
      </c>
      <c r="C480" s="3" t="s">
        <v>3487</v>
      </c>
      <c r="D480" s="3" t="s">
        <v>6459</v>
      </c>
      <c r="E480" s="3" t="s">
        <v>1030</v>
      </c>
      <c r="F480" s="4" t="s">
        <v>3755</v>
      </c>
      <c r="G480" s="3" t="s">
        <v>1040</v>
      </c>
      <c r="H480" s="41" t="s">
        <v>6460</v>
      </c>
      <c r="I480" s="113">
        <v>140</v>
      </c>
      <c r="J480" s="113">
        <v>120</v>
      </c>
      <c r="K480" s="113">
        <v>24</v>
      </c>
      <c r="L480" s="113">
        <v>3</v>
      </c>
      <c r="M480" s="113">
        <v>19</v>
      </c>
      <c r="N480" s="113">
        <v>21</v>
      </c>
      <c r="O480" s="113">
        <v>16</v>
      </c>
      <c r="P480" s="113">
        <v>43</v>
      </c>
      <c r="Q480" s="113">
        <v>0</v>
      </c>
      <c r="R480" s="85">
        <v>0.2</v>
      </c>
      <c r="S480" s="84">
        <v>19.771071800208116</v>
      </c>
      <c r="T480" s="84">
        <v>7.8125</v>
      </c>
      <c r="U480" s="84">
        <v>21</v>
      </c>
      <c r="V480" s="84">
        <v>0</v>
      </c>
      <c r="W480" s="84">
        <v>-11.180380320947714</v>
      </c>
      <c r="X480" s="103">
        <v>37.403191479260407</v>
      </c>
      <c r="Y480" s="103">
        <v>0</v>
      </c>
      <c r="Z480" s="103">
        <v>0</v>
      </c>
      <c r="AA480" s="103">
        <v>0</v>
      </c>
      <c r="AB480" s="103">
        <v>0</v>
      </c>
      <c r="AC480" s="103">
        <v>37.403191479260407</v>
      </c>
      <c r="AD480" s="103">
        <v>0</v>
      </c>
      <c r="AE480" s="103">
        <v>0</v>
      </c>
      <c r="AF480" s="103">
        <v>37.403191479260407</v>
      </c>
      <c r="AG480" s="103">
        <v>37.403191479260407</v>
      </c>
      <c r="AH480" s="103">
        <v>37.403191479260407</v>
      </c>
      <c r="AI480" s="103">
        <v>37.403191479260407</v>
      </c>
      <c r="AJ480" s="124" t="s">
        <v>7128</v>
      </c>
      <c r="AK480" s="113" t="s">
        <v>7128</v>
      </c>
      <c r="AL480" s="113" t="s">
        <v>7128</v>
      </c>
      <c r="AM480" s="113" t="s">
        <v>7128</v>
      </c>
      <c r="AN480" s="113">
        <v>56</v>
      </c>
      <c r="AO480" s="113" t="s">
        <v>7128</v>
      </c>
      <c r="AP480" s="113" t="s">
        <v>7128</v>
      </c>
      <c r="AQ480" s="113">
        <v>67</v>
      </c>
      <c r="AR480" s="113">
        <v>97</v>
      </c>
      <c r="AS480" s="113">
        <v>193</v>
      </c>
      <c r="AT480" s="113">
        <v>178</v>
      </c>
      <c r="AU480" s="149" t="s">
        <v>7128</v>
      </c>
      <c r="AV480" s="84">
        <v>144.9549001855919</v>
      </c>
      <c r="AW480" s="14">
        <v>-107.55170870633148</v>
      </c>
      <c r="AX480" s="17">
        <v>456</v>
      </c>
      <c r="AY480" s="84">
        <v>0</v>
      </c>
      <c r="AZ480" s="84">
        <v>1.4102366887435949</v>
      </c>
      <c r="BA480" s="84">
        <v>-1.4102366887435949</v>
      </c>
      <c r="BB480" s="104">
        <v>0.80164645901360498</v>
      </c>
      <c r="BC480" s="84"/>
      <c r="BD480" s="84">
        <v>0</v>
      </c>
      <c r="BE480" s="84">
        <v>0</v>
      </c>
      <c r="BF480" s="84" t="s">
        <v>7557</v>
      </c>
      <c r="BG480" s="84"/>
    </row>
    <row r="481" spans="1:59" x14ac:dyDescent="0.25">
      <c r="A481" s="110" t="s">
        <v>3589</v>
      </c>
      <c r="B481" s="2" t="s">
        <v>3590</v>
      </c>
      <c r="C481" s="3" t="s">
        <v>3591</v>
      </c>
      <c r="D481" s="3" t="s">
        <v>3728</v>
      </c>
      <c r="E481" s="3" t="s">
        <v>1060</v>
      </c>
      <c r="F481" s="4" t="s">
        <v>3755</v>
      </c>
      <c r="G481" s="3" t="s">
        <v>657</v>
      </c>
      <c r="H481" s="41" t="s">
        <v>4372</v>
      </c>
      <c r="I481" s="124">
        <v>215</v>
      </c>
      <c r="J481" s="124">
        <v>186</v>
      </c>
      <c r="K481" s="124">
        <v>40</v>
      </c>
      <c r="L481" s="124">
        <v>2</v>
      </c>
      <c r="M481" s="124">
        <v>15</v>
      </c>
      <c r="N481" s="124">
        <v>17</v>
      </c>
      <c r="O481" s="124">
        <v>27</v>
      </c>
      <c r="P481" s="124">
        <v>48</v>
      </c>
      <c r="Q481" s="124">
        <v>3</v>
      </c>
      <c r="R481" s="85">
        <v>0.21505376344086022</v>
      </c>
      <c r="S481" s="84">
        <v>15.608740894901144</v>
      </c>
      <c r="T481" s="84">
        <v>5.208333333333333</v>
      </c>
      <c r="U481" s="84">
        <v>17</v>
      </c>
      <c r="V481" s="84">
        <v>7.9575596816976129</v>
      </c>
      <c r="W481" s="84">
        <v>-13.721070769432162</v>
      </c>
      <c r="X481" s="103">
        <v>32.053563140499925</v>
      </c>
      <c r="Y481" s="84">
        <v>0</v>
      </c>
      <c r="Z481" s="84">
        <v>0</v>
      </c>
      <c r="AA481" s="84">
        <v>32.053563140499925</v>
      </c>
      <c r="AB481" s="84">
        <v>0</v>
      </c>
      <c r="AC481" s="84">
        <v>0</v>
      </c>
      <c r="AD481" s="84">
        <v>0</v>
      </c>
      <c r="AE481" s="84">
        <v>0</v>
      </c>
      <c r="AF481" s="84">
        <v>32.053563140499925</v>
      </c>
      <c r="AG481" s="84">
        <v>32.053563140499925</v>
      </c>
      <c r="AH481" s="84">
        <v>32.053563140499925</v>
      </c>
      <c r="AI481" s="84">
        <v>32.053563140499925</v>
      </c>
      <c r="AJ481" s="124" t="s">
        <v>7128</v>
      </c>
      <c r="AK481" s="103" t="s">
        <v>7128</v>
      </c>
      <c r="AL481" s="103">
        <v>42</v>
      </c>
      <c r="AM481" s="103" t="s">
        <v>7128</v>
      </c>
      <c r="AN481" s="103" t="s">
        <v>7128</v>
      </c>
      <c r="AO481" s="103" t="s">
        <v>7128</v>
      </c>
      <c r="AP481" s="124" t="s">
        <v>7128</v>
      </c>
      <c r="AQ481" s="103">
        <v>69</v>
      </c>
      <c r="AR481" s="103">
        <v>101</v>
      </c>
      <c r="AS481" s="124">
        <v>204</v>
      </c>
      <c r="AT481" s="124">
        <v>189</v>
      </c>
      <c r="AU481" s="151" t="s">
        <v>7128</v>
      </c>
      <c r="AV481" s="84">
        <v>157.46821407201281</v>
      </c>
      <c r="AW481" s="84">
        <v>-125.41465093151288</v>
      </c>
      <c r="AX481" s="125">
        <v>491</v>
      </c>
      <c r="AY481" s="84">
        <v>0</v>
      </c>
      <c r="AZ481" s="84">
        <v>1.4102366887435949</v>
      </c>
      <c r="BA481" s="84">
        <v>-1.4102366887435949</v>
      </c>
      <c r="BB481" s="147">
        <v>0.80164645901360498</v>
      </c>
      <c r="BC481" s="84"/>
      <c r="BD481" s="84">
        <v>0</v>
      </c>
      <c r="BE481" s="84">
        <v>0</v>
      </c>
      <c r="BF481" s="84" t="s">
        <v>7558</v>
      </c>
      <c r="BG481" s="84"/>
    </row>
    <row r="482" spans="1:59" x14ac:dyDescent="0.25">
      <c r="A482" s="79" t="s">
        <v>6717</v>
      </c>
      <c r="B482" s="2" t="s">
        <v>3519</v>
      </c>
      <c r="C482" s="3" t="s">
        <v>6718</v>
      </c>
      <c r="D482" s="3" t="s">
        <v>5792</v>
      </c>
      <c r="E482" s="3" t="s">
        <v>1025</v>
      </c>
      <c r="F482" s="4" t="s">
        <v>3755</v>
      </c>
      <c r="G482" s="3" t="s">
        <v>1004</v>
      </c>
      <c r="H482" s="41" t="s">
        <v>6446</v>
      </c>
      <c r="I482" s="113">
        <v>99</v>
      </c>
      <c r="J482" s="113">
        <v>92</v>
      </c>
      <c r="K482" s="113">
        <v>21</v>
      </c>
      <c r="L482" s="113">
        <v>3</v>
      </c>
      <c r="M482" s="113">
        <v>15</v>
      </c>
      <c r="N482" s="113">
        <v>9</v>
      </c>
      <c r="O482" s="113">
        <v>6</v>
      </c>
      <c r="P482" s="113">
        <v>44</v>
      </c>
      <c r="Q482" s="113">
        <v>1</v>
      </c>
      <c r="R482" s="6">
        <v>0.22826086956521738</v>
      </c>
      <c r="S482" s="14">
        <v>15.608740894901144</v>
      </c>
      <c r="T482" s="14">
        <v>7.8125</v>
      </c>
      <c r="U482" s="14">
        <v>9</v>
      </c>
      <c r="V482" s="14">
        <v>2.6525198938992043</v>
      </c>
      <c r="W482" s="84">
        <v>-3.8141137112670775</v>
      </c>
      <c r="X482" s="14">
        <v>31.259647077533273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31.259647077533273</v>
      </c>
      <c r="AE482" s="14">
        <v>0</v>
      </c>
      <c r="AF482" s="14">
        <v>0</v>
      </c>
      <c r="AG482" s="14">
        <v>0</v>
      </c>
      <c r="AH482" s="14">
        <v>31.259647077533273</v>
      </c>
      <c r="AI482" s="14">
        <v>31.259647077533273</v>
      </c>
      <c r="AJ482" s="113" t="s">
        <v>7128</v>
      </c>
      <c r="AK482" s="113" t="s">
        <v>7128</v>
      </c>
      <c r="AL482" s="113" t="s">
        <v>7128</v>
      </c>
      <c r="AM482" s="113" t="s">
        <v>7128</v>
      </c>
      <c r="AN482" s="113" t="s">
        <v>7128</v>
      </c>
      <c r="AO482" s="113">
        <v>150</v>
      </c>
      <c r="AP482" s="113" t="s">
        <v>7128</v>
      </c>
      <c r="AQ482" s="113" t="s">
        <v>7128</v>
      </c>
      <c r="AR482" s="113" t="s">
        <v>7128</v>
      </c>
      <c r="AS482" s="113">
        <v>208</v>
      </c>
      <c r="AT482" s="113">
        <v>193</v>
      </c>
      <c r="AU482" s="149" t="s">
        <v>7128</v>
      </c>
      <c r="AV482" s="14">
        <v>157.41716867537716</v>
      </c>
      <c r="AW482" s="14">
        <v>-126.15752159784388</v>
      </c>
      <c r="AX482" s="17">
        <v>494</v>
      </c>
      <c r="AY482" s="15">
        <v>0</v>
      </c>
      <c r="AZ482" s="15">
        <v>1.4102366887435949</v>
      </c>
      <c r="BA482" s="15">
        <v>-1.4102366887435949</v>
      </c>
      <c r="BB482" s="63">
        <v>0.80164645901360498</v>
      </c>
      <c r="BC482" s="26"/>
      <c r="BD482" s="15">
        <v>0</v>
      </c>
      <c r="BE482" s="26">
        <v>0</v>
      </c>
      <c r="BF482" s="26" t="s">
        <v>7559</v>
      </c>
      <c r="BG482" s="84"/>
    </row>
    <row r="483" spans="1:59" x14ac:dyDescent="0.25">
      <c r="A483" s="110" t="s">
        <v>5084</v>
      </c>
      <c r="B483" s="2" t="s">
        <v>3590</v>
      </c>
      <c r="C483" s="3" t="s">
        <v>2911</v>
      </c>
      <c r="D483" s="3" t="s">
        <v>5085</v>
      </c>
      <c r="E483" s="3" t="s">
        <v>1046</v>
      </c>
      <c r="F483" s="4" t="s">
        <v>2510</v>
      </c>
      <c r="G483" s="3" t="s">
        <v>1004</v>
      </c>
      <c r="H483" s="41" t="s">
        <v>5086</v>
      </c>
      <c r="I483" s="126">
        <v>88</v>
      </c>
      <c r="J483" s="126">
        <v>79</v>
      </c>
      <c r="K483" s="126">
        <v>20</v>
      </c>
      <c r="L483" s="126">
        <v>2</v>
      </c>
      <c r="M483" s="126">
        <v>9</v>
      </c>
      <c r="N483" s="126">
        <v>11</v>
      </c>
      <c r="O483" s="126">
        <v>5</v>
      </c>
      <c r="P483" s="126">
        <v>21</v>
      </c>
      <c r="Q483" s="126">
        <v>2</v>
      </c>
      <c r="R483" s="106">
        <v>0.25316455696202533</v>
      </c>
      <c r="S483" s="107">
        <v>9.3652445369406863</v>
      </c>
      <c r="T483" s="107">
        <v>5.208333333333333</v>
      </c>
      <c r="U483" s="107">
        <v>11</v>
      </c>
      <c r="V483" s="107">
        <v>5.3050397877984086</v>
      </c>
      <c r="W483" s="107">
        <v>0.27877339705304233</v>
      </c>
      <c r="X483" s="108">
        <v>31.157391055125473</v>
      </c>
      <c r="Y483" s="107">
        <v>0</v>
      </c>
      <c r="Z483" s="107">
        <v>0</v>
      </c>
      <c r="AA483" s="107">
        <v>0</v>
      </c>
      <c r="AB483" s="107">
        <v>0</v>
      </c>
      <c r="AC483" s="107">
        <v>0</v>
      </c>
      <c r="AD483" s="107">
        <v>31.157391055125473</v>
      </c>
      <c r="AE483" s="107">
        <v>0</v>
      </c>
      <c r="AF483" s="107">
        <v>0</v>
      </c>
      <c r="AG483" s="107">
        <v>0</v>
      </c>
      <c r="AH483" s="107">
        <v>31.157391055125473</v>
      </c>
      <c r="AI483" s="107">
        <v>31.157391055125473</v>
      </c>
      <c r="AJ483" s="126" t="s">
        <v>7128</v>
      </c>
      <c r="AK483" s="108" t="s">
        <v>7128</v>
      </c>
      <c r="AL483" s="108" t="s">
        <v>7128</v>
      </c>
      <c r="AM483" s="108" t="s">
        <v>7128</v>
      </c>
      <c r="AN483" s="108" t="s">
        <v>7128</v>
      </c>
      <c r="AO483" s="108">
        <v>151</v>
      </c>
      <c r="AP483" s="126" t="s">
        <v>7128</v>
      </c>
      <c r="AQ483" s="108" t="s">
        <v>7128</v>
      </c>
      <c r="AR483" s="108" t="s">
        <v>7128</v>
      </c>
      <c r="AS483" s="126">
        <v>209</v>
      </c>
      <c r="AT483" s="126">
        <v>194</v>
      </c>
      <c r="AU483" s="150" t="s">
        <v>7128</v>
      </c>
      <c r="AV483" s="107">
        <v>157.41716867537716</v>
      </c>
      <c r="AW483" s="107">
        <v>-126.25977762025168</v>
      </c>
      <c r="AX483" s="127">
        <v>495</v>
      </c>
      <c r="AY483" s="107">
        <v>0</v>
      </c>
      <c r="AZ483" s="107">
        <v>1.4102366887435949</v>
      </c>
      <c r="BA483" s="107">
        <v>-1.4102366887435949</v>
      </c>
      <c r="BB483" s="148">
        <v>0.80164645901360498</v>
      </c>
      <c r="BC483" s="107"/>
      <c r="BD483" s="107">
        <v>0</v>
      </c>
      <c r="BE483" s="107">
        <v>0</v>
      </c>
      <c r="BF483" s="107" t="s">
        <v>7560</v>
      </c>
      <c r="BG483" s="107"/>
    </row>
    <row r="484" spans="1:59" ht="15" customHeight="1" x14ac:dyDescent="0.25">
      <c r="A484" s="88" t="s">
        <v>6678</v>
      </c>
      <c r="B484" s="2" t="s">
        <v>3225</v>
      </c>
      <c r="C484" s="3" t="s">
        <v>6679</v>
      </c>
      <c r="D484" s="3" t="s">
        <v>6571</v>
      </c>
      <c r="E484" s="3" t="s">
        <v>1020</v>
      </c>
      <c r="F484" s="4" t="s">
        <v>2510</v>
      </c>
      <c r="G484" s="3" t="s">
        <v>656</v>
      </c>
      <c r="H484" s="41" t="s">
        <v>6572</v>
      </c>
      <c r="I484" s="113">
        <v>179</v>
      </c>
      <c r="J484" s="113">
        <v>156</v>
      </c>
      <c r="K484" s="113">
        <v>41</v>
      </c>
      <c r="L484" s="113">
        <v>0</v>
      </c>
      <c r="M484" s="113">
        <v>25</v>
      </c>
      <c r="N484" s="113">
        <v>13</v>
      </c>
      <c r="O484" s="113">
        <v>21</v>
      </c>
      <c r="P484" s="113">
        <v>35</v>
      </c>
      <c r="Q484" s="113">
        <v>2</v>
      </c>
      <c r="R484" s="6">
        <v>0.26282051282051283</v>
      </c>
      <c r="S484" s="14">
        <v>26.014568158168576</v>
      </c>
      <c r="T484" s="14">
        <v>0</v>
      </c>
      <c r="U484" s="14">
        <v>13</v>
      </c>
      <c r="V484" s="14">
        <v>5.3050397877984086</v>
      </c>
      <c r="W484" s="84">
        <v>0.99906491461163338</v>
      </c>
      <c r="X484" s="14">
        <v>45.318672860578616</v>
      </c>
      <c r="Y484" s="14">
        <v>0</v>
      </c>
      <c r="Z484" s="14">
        <v>0</v>
      </c>
      <c r="AA484" s="14">
        <v>0</v>
      </c>
      <c r="AB484" s="14">
        <v>45.318672860578616</v>
      </c>
      <c r="AC484" s="14">
        <v>0</v>
      </c>
      <c r="AD484" s="14">
        <v>0</v>
      </c>
      <c r="AE484" s="14">
        <v>45.318672860578616</v>
      </c>
      <c r="AF484" s="14">
        <v>0</v>
      </c>
      <c r="AG484" s="14">
        <v>45.318672860578616</v>
      </c>
      <c r="AH484" s="14">
        <v>45.318672860578616</v>
      </c>
      <c r="AI484" s="14">
        <v>45.318672860578616</v>
      </c>
      <c r="AJ484" s="113" t="s">
        <v>7128</v>
      </c>
      <c r="AK484" s="113" t="s">
        <v>7128</v>
      </c>
      <c r="AL484" s="113" t="s">
        <v>7128</v>
      </c>
      <c r="AM484" s="113">
        <v>45</v>
      </c>
      <c r="AN484" s="113" t="s">
        <v>7128</v>
      </c>
      <c r="AO484" s="113" t="s">
        <v>7128</v>
      </c>
      <c r="AP484" s="113">
        <v>56</v>
      </c>
      <c r="AQ484" s="113" t="s">
        <v>7128</v>
      </c>
      <c r="AR484" s="113">
        <v>89</v>
      </c>
      <c r="AS484" s="113">
        <v>176</v>
      </c>
      <c r="AT484" s="113">
        <v>161</v>
      </c>
      <c r="AU484" s="149" t="s">
        <v>7128</v>
      </c>
      <c r="AV484" s="14">
        <v>149.30537599349879</v>
      </c>
      <c r="AW484" s="14">
        <v>-103.98670313292017</v>
      </c>
      <c r="AX484" s="17">
        <v>450</v>
      </c>
      <c r="AY484" s="15">
        <v>0</v>
      </c>
      <c r="AZ484" s="15">
        <v>1.4102366887435949</v>
      </c>
      <c r="BA484" s="15">
        <v>-1.4102366887435949</v>
      </c>
      <c r="BB484" s="63">
        <v>0.80164645901360498</v>
      </c>
      <c r="BC484" s="26"/>
      <c r="BD484" s="15">
        <v>0</v>
      </c>
      <c r="BE484" s="26">
        <v>0</v>
      </c>
      <c r="BF484" s="26" t="s">
        <v>7561</v>
      </c>
      <c r="BG484" s="84"/>
    </row>
    <row r="485" spans="1:59" x14ac:dyDescent="0.25">
      <c r="A485" s="79" t="s">
        <v>6737</v>
      </c>
      <c r="B485" s="2" t="s">
        <v>2776</v>
      </c>
      <c r="C485" s="3" t="s">
        <v>6316</v>
      </c>
      <c r="D485" s="3" t="s">
        <v>5871</v>
      </c>
      <c r="E485" s="3" t="s">
        <v>1063</v>
      </c>
      <c r="F485" s="4" t="s">
        <v>2510</v>
      </c>
      <c r="G485" s="3" t="s">
        <v>1004</v>
      </c>
      <c r="H485" s="41" t="s">
        <v>6440</v>
      </c>
      <c r="I485" s="113">
        <v>119</v>
      </c>
      <c r="J485" s="113">
        <v>105</v>
      </c>
      <c r="K485" s="113">
        <v>25</v>
      </c>
      <c r="L485" s="113">
        <v>2</v>
      </c>
      <c r="M485" s="113">
        <v>15</v>
      </c>
      <c r="N485" s="113">
        <v>12</v>
      </c>
      <c r="O485" s="113">
        <v>11</v>
      </c>
      <c r="P485" s="113">
        <v>31</v>
      </c>
      <c r="Q485" s="113">
        <v>0</v>
      </c>
      <c r="R485" s="6">
        <v>0.23809523809523808</v>
      </c>
      <c r="S485" s="14">
        <v>15.608740894901144</v>
      </c>
      <c r="T485" s="14">
        <v>5.208333333333333</v>
      </c>
      <c r="U485" s="14">
        <v>12</v>
      </c>
      <c r="V485" s="14">
        <v>0</v>
      </c>
      <c r="W485" s="84">
        <v>-2.932328341432989</v>
      </c>
      <c r="X485" s="14">
        <v>29.884745886801486</v>
      </c>
      <c r="Y485" s="14">
        <v>0</v>
      </c>
      <c r="Z485" s="14">
        <v>0</v>
      </c>
      <c r="AA485" s="14">
        <v>0</v>
      </c>
      <c r="AB485" s="14">
        <v>0</v>
      </c>
      <c r="AC485" s="14">
        <v>0</v>
      </c>
      <c r="AD485" s="14">
        <v>29.884745886801486</v>
      </c>
      <c r="AE485" s="14">
        <v>0</v>
      </c>
      <c r="AF485" s="14">
        <v>0</v>
      </c>
      <c r="AG485" s="14">
        <v>0</v>
      </c>
      <c r="AH485" s="14">
        <v>29.884745886801486</v>
      </c>
      <c r="AI485" s="14">
        <v>29.884745886801486</v>
      </c>
      <c r="AJ485" s="113" t="s">
        <v>7128</v>
      </c>
      <c r="AK485" s="113" t="s">
        <v>7128</v>
      </c>
      <c r="AL485" s="113" t="s">
        <v>7128</v>
      </c>
      <c r="AM485" s="113" t="s">
        <v>7128</v>
      </c>
      <c r="AN485" s="113" t="s">
        <v>7128</v>
      </c>
      <c r="AO485" s="113">
        <v>152</v>
      </c>
      <c r="AP485" s="113" t="s">
        <v>7128</v>
      </c>
      <c r="AQ485" s="113" t="s">
        <v>7128</v>
      </c>
      <c r="AR485" s="113" t="s">
        <v>7128</v>
      </c>
      <c r="AS485" s="113">
        <v>213</v>
      </c>
      <c r="AT485" s="113">
        <v>198</v>
      </c>
      <c r="AU485" s="149" t="s">
        <v>7128</v>
      </c>
      <c r="AV485" s="14">
        <v>157.41716867537716</v>
      </c>
      <c r="AW485" s="14">
        <v>-127.53242278857567</v>
      </c>
      <c r="AX485" s="17">
        <v>496</v>
      </c>
      <c r="AY485" s="15">
        <v>0</v>
      </c>
      <c r="AZ485" s="15">
        <v>1.4102366887435949</v>
      </c>
      <c r="BA485" s="15">
        <v>-1.4102366887435949</v>
      </c>
      <c r="BB485" s="63">
        <v>0.80164645901360498</v>
      </c>
      <c r="BC485" s="26"/>
      <c r="BD485" s="15">
        <v>0</v>
      </c>
      <c r="BE485" s="26">
        <v>0</v>
      </c>
      <c r="BF485" s="26" t="s">
        <v>7562</v>
      </c>
      <c r="BG485" s="84"/>
    </row>
    <row r="486" spans="1:59" ht="15" customHeight="1" x14ac:dyDescent="0.25">
      <c r="A486" s="79" t="s">
        <v>3813</v>
      </c>
      <c r="B486" s="2" t="s">
        <v>3517</v>
      </c>
      <c r="C486" s="3" t="s">
        <v>2980</v>
      </c>
      <c r="D486" s="3" t="s">
        <v>3814</v>
      </c>
      <c r="E486" s="3" t="s">
        <v>1022</v>
      </c>
      <c r="F486" s="4" t="s">
        <v>2510</v>
      </c>
      <c r="G486" s="3" t="s">
        <v>1004</v>
      </c>
      <c r="H486" s="41" t="s">
        <v>3815</v>
      </c>
      <c r="I486" s="113">
        <v>169</v>
      </c>
      <c r="J486" s="113">
        <v>150</v>
      </c>
      <c r="K486" s="113">
        <v>29</v>
      </c>
      <c r="L486" s="113">
        <v>5</v>
      </c>
      <c r="M486" s="113">
        <v>18</v>
      </c>
      <c r="N486" s="113">
        <v>14</v>
      </c>
      <c r="O486" s="113">
        <v>18</v>
      </c>
      <c r="P486" s="113">
        <v>55</v>
      </c>
      <c r="Q486" s="113">
        <v>0</v>
      </c>
      <c r="R486" s="42">
        <v>0.19333333333333333</v>
      </c>
      <c r="S486" s="43">
        <v>18.730489073881373</v>
      </c>
      <c r="T486" s="43">
        <v>13.020833333333334</v>
      </c>
      <c r="U486" s="43">
        <v>14</v>
      </c>
      <c r="V486" s="43">
        <v>0</v>
      </c>
      <c r="W486" s="84">
        <v>-16.07309984729811</v>
      </c>
      <c r="X486" s="14">
        <v>29.678222559916598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29.678222559916598</v>
      </c>
      <c r="AE486" s="14">
        <v>0</v>
      </c>
      <c r="AF486" s="14">
        <v>0</v>
      </c>
      <c r="AG486" s="14">
        <v>0</v>
      </c>
      <c r="AH486" s="14">
        <v>29.678222559916598</v>
      </c>
      <c r="AI486" s="14">
        <v>29.678222559916598</v>
      </c>
      <c r="AJ486" s="113" t="s">
        <v>7128</v>
      </c>
      <c r="AK486" s="113" t="s">
        <v>7128</v>
      </c>
      <c r="AL486" s="113" t="s">
        <v>7128</v>
      </c>
      <c r="AM486" s="113" t="s">
        <v>7128</v>
      </c>
      <c r="AN486" s="113" t="s">
        <v>7128</v>
      </c>
      <c r="AO486" s="113">
        <v>153</v>
      </c>
      <c r="AP486" s="113" t="s">
        <v>7128</v>
      </c>
      <c r="AQ486" s="113" t="s">
        <v>7128</v>
      </c>
      <c r="AR486" s="113" t="s">
        <v>7128</v>
      </c>
      <c r="AS486" s="113">
        <v>214</v>
      </c>
      <c r="AT486" s="113">
        <v>199</v>
      </c>
      <c r="AU486" s="149" t="s">
        <v>7128</v>
      </c>
      <c r="AV486" s="43">
        <v>157.41716867537716</v>
      </c>
      <c r="AW486" s="14">
        <v>-127.73894611546055</v>
      </c>
      <c r="AX486" s="17">
        <v>497</v>
      </c>
      <c r="AY486" s="43">
        <v>0</v>
      </c>
      <c r="AZ486" s="43">
        <v>1.4102366887435949</v>
      </c>
      <c r="BA486" s="43">
        <v>-1.4102366887435949</v>
      </c>
      <c r="BB486" s="65">
        <v>0.80164645901360498</v>
      </c>
      <c r="BC486" s="43"/>
      <c r="BD486" s="43">
        <v>0</v>
      </c>
      <c r="BE486" s="43">
        <v>0</v>
      </c>
      <c r="BF486" s="43" t="s">
        <v>7563</v>
      </c>
      <c r="BG486" s="84"/>
    </row>
    <row r="487" spans="1:59" ht="15" customHeight="1" x14ac:dyDescent="0.25">
      <c r="A487" s="79" t="s">
        <v>6329</v>
      </c>
      <c r="B487" s="2" t="s">
        <v>2628</v>
      </c>
      <c r="C487" s="3" t="s">
        <v>6330</v>
      </c>
      <c r="D487" s="3" t="s">
        <v>5884</v>
      </c>
      <c r="E487" s="3" t="s">
        <v>1022</v>
      </c>
      <c r="F487" s="4" t="s">
        <v>2510</v>
      </c>
      <c r="G487" s="3" t="s">
        <v>1040</v>
      </c>
      <c r="H487" s="41" t="s">
        <v>5885</v>
      </c>
      <c r="I487" s="113">
        <v>181</v>
      </c>
      <c r="J487" s="113">
        <v>166</v>
      </c>
      <c r="K487" s="113">
        <v>43</v>
      </c>
      <c r="L487" s="113">
        <v>1</v>
      </c>
      <c r="M487" s="113">
        <v>17</v>
      </c>
      <c r="N487" s="113">
        <v>11</v>
      </c>
      <c r="O487" s="113">
        <v>10</v>
      </c>
      <c r="P487" s="113">
        <v>32</v>
      </c>
      <c r="Q487" s="113">
        <v>1</v>
      </c>
      <c r="R487" s="6">
        <v>0.25903614457831325</v>
      </c>
      <c r="S487" s="14">
        <v>17.689906347554633</v>
      </c>
      <c r="T487" s="14">
        <v>2.6041666666666665</v>
      </c>
      <c r="U487" s="14">
        <v>11</v>
      </c>
      <c r="V487" s="14">
        <v>2.6525198938992043</v>
      </c>
      <c r="W487" s="84">
        <v>-9.9923010139625457E-2</v>
      </c>
      <c r="X487" s="14">
        <v>33.846669897980881</v>
      </c>
      <c r="Y487" s="14">
        <v>0</v>
      </c>
      <c r="Z487" s="14">
        <v>0</v>
      </c>
      <c r="AA487" s="14">
        <v>0</v>
      </c>
      <c r="AB487" s="14">
        <v>0</v>
      </c>
      <c r="AC487" s="14">
        <v>33.846669897980881</v>
      </c>
      <c r="AD487" s="14">
        <v>0</v>
      </c>
      <c r="AE487" s="14">
        <v>0</v>
      </c>
      <c r="AF487" s="14">
        <v>33.846669897980881</v>
      </c>
      <c r="AG487" s="14">
        <v>33.846669897980881</v>
      </c>
      <c r="AH487" s="14">
        <v>33.846669897980881</v>
      </c>
      <c r="AI487" s="14">
        <v>33.846669897980881</v>
      </c>
      <c r="AJ487" s="113" t="s">
        <v>7128</v>
      </c>
      <c r="AK487" s="113" t="s">
        <v>7128</v>
      </c>
      <c r="AL487" s="113" t="s">
        <v>7128</v>
      </c>
      <c r="AM487" s="113" t="s">
        <v>7128</v>
      </c>
      <c r="AN487" s="113">
        <v>57</v>
      </c>
      <c r="AO487" s="113" t="s">
        <v>7128</v>
      </c>
      <c r="AP487" s="113" t="s">
        <v>7128</v>
      </c>
      <c r="AQ487" s="113">
        <v>68</v>
      </c>
      <c r="AR487" s="113">
        <v>100</v>
      </c>
      <c r="AS487" s="113">
        <v>202</v>
      </c>
      <c r="AT487" s="113">
        <v>187</v>
      </c>
      <c r="AU487" s="149" t="s">
        <v>7128</v>
      </c>
      <c r="AV487" s="14">
        <v>144.9549001855919</v>
      </c>
      <c r="AW487" s="14">
        <v>-111.10823028761101</v>
      </c>
      <c r="AX487" s="17">
        <v>468</v>
      </c>
      <c r="AY487" s="15">
        <v>0</v>
      </c>
      <c r="AZ487" s="15">
        <v>1.4102366887435949</v>
      </c>
      <c r="BA487" s="15">
        <v>-1.4102366887435949</v>
      </c>
      <c r="BB487" s="63">
        <v>0.80164645901360498</v>
      </c>
      <c r="BC487" s="26"/>
      <c r="BD487" s="15">
        <v>0</v>
      </c>
      <c r="BE487" s="26">
        <v>0</v>
      </c>
      <c r="BF487" s="26" t="s">
        <v>7564</v>
      </c>
      <c r="BG487" s="84"/>
    </row>
    <row r="488" spans="1:59" ht="15" customHeight="1" x14ac:dyDescent="0.25">
      <c r="A488" s="79" t="s">
        <v>1318</v>
      </c>
      <c r="B488" s="2" t="s">
        <v>2864</v>
      </c>
      <c r="C488" s="3" t="s">
        <v>2879</v>
      </c>
      <c r="D488" s="3" t="s">
        <v>442</v>
      </c>
      <c r="E488" s="3" t="s">
        <v>1042</v>
      </c>
      <c r="F488" s="4" t="s">
        <v>3755</v>
      </c>
      <c r="G488" s="3" t="s">
        <v>657</v>
      </c>
      <c r="H488" s="41" t="s">
        <v>4659</v>
      </c>
      <c r="I488" s="113">
        <v>106</v>
      </c>
      <c r="J488" s="113">
        <v>95</v>
      </c>
      <c r="K488" s="113">
        <v>24</v>
      </c>
      <c r="L488" s="113">
        <v>1</v>
      </c>
      <c r="M488" s="113">
        <v>9</v>
      </c>
      <c r="N488" s="113">
        <v>17</v>
      </c>
      <c r="O488" s="113">
        <v>8</v>
      </c>
      <c r="P488" s="113">
        <v>21</v>
      </c>
      <c r="Q488" s="113">
        <v>0</v>
      </c>
      <c r="R488" s="5">
        <v>0.25263157894736843</v>
      </c>
      <c r="S488" s="26">
        <v>9.3652445369406863</v>
      </c>
      <c r="T488" s="26">
        <v>2.6041666666666665</v>
      </c>
      <c r="U488" s="26">
        <v>17</v>
      </c>
      <c r="V488" s="26">
        <v>0</v>
      </c>
      <c r="W488" s="84">
        <v>-0.17216262746656674</v>
      </c>
      <c r="X488" s="13">
        <v>28.797248576140785</v>
      </c>
      <c r="Y488" s="13">
        <v>0</v>
      </c>
      <c r="Z488" s="13">
        <v>0</v>
      </c>
      <c r="AA488" s="13">
        <v>28.797248576140785</v>
      </c>
      <c r="AB488" s="13">
        <v>0</v>
      </c>
      <c r="AC488" s="13">
        <v>0</v>
      </c>
      <c r="AD488" s="13">
        <v>0</v>
      </c>
      <c r="AE488" s="13">
        <v>0</v>
      </c>
      <c r="AF488" s="13">
        <v>28.797248576140785</v>
      </c>
      <c r="AG488" s="13">
        <v>28.797248576140785</v>
      </c>
      <c r="AH488" s="13">
        <v>28.797248576140785</v>
      </c>
      <c r="AI488" s="13">
        <v>28.797248576140785</v>
      </c>
      <c r="AJ488" s="112" t="s">
        <v>7128</v>
      </c>
      <c r="AK488" s="113" t="s">
        <v>7128</v>
      </c>
      <c r="AL488" s="113">
        <v>43</v>
      </c>
      <c r="AM488" s="113" t="s">
        <v>7128</v>
      </c>
      <c r="AN488" s="113" t="s">
        <v>7128</v>
      </c>
      <c r="AO488" s="113" t="s">
        <v>7128</v>
      </c>
      <c r="AP488" s="113" t="s">
        <v>7128</v>
      </c>
      <c r="AQ488" s="113">
        <v>71</v>
      </c>
      <c r="AR488" s="113">
        <v>105</v>
      </c>
      <c r="AS488" s="113">
        <v>216</v>
      </c>
      <c r="AT488" s="113">
        <v>201</v>
      </c>
      <c r="AU488" s="149" t="s">
        <v>7128</v>
      </c>
      <c r="AV488" s="26">
        <v>157.46821407201281</v>
      </c>
      <c r="AW488" s="14">
        <v>-128.67096549587203</v>
      </c>
      <c r="AX488" s="17">
        <v>499</v>
      </c>
      <c r="AY488" s="26">
        <v>0</v>
      </c>
      <c r="AZ488" s="26">
        <v>1.4102366887435949</v>
      </c>
      <c r="BA488" s="26">
        <v>-1.4102366887435949</v>
      </c>
      <c r="BB488" s="60">
        <v>0.80164645901360498</v>
      </c>
      <c r="BC488" s="26"/>
      <c r="BD488" s="26">
        <v>0</v>
      </c>
      <c r="BE488" s="26">
        <v>0</v>
      </c>
      <c r="BF488" s="26" t="s">
        <v>7565</v>
      </c>
      <c r="BG488" s="84"/>
    </row>
    <row r="489" spans="1:59" ht="15" customHeight="1" x14ac:dyDescent="0.25">
      <c r="A489" s="79" t="s">
        <v>5087</v>
      </c>
      <c r="B489" s="2" t="s">
        <v>5090</v>
      </c>
      <c r="C489" s="3" t="s">
        <v>5089</v>
      </c>
      <c r="D489" s="3" t="s">
        <v>5088</v>
      </c>
      <c r="E489" s="3" t="s">
        <v>1067</v>
      </c>
      <c r="F489" s="4" t="s">
        <v>2510</v>
      </c>
      <c r="G489" s="3" t="s">
        <v>656</v>
      </c>
      <c r="H489" s="41" t="s">
        <v>5091</v>
      </c>
      <c r="I489" s="113">
        <v>117</v>
      </c>
      <c r="J489" s="113">
        <v>102</v>
      </c>
      <c r="K489" s="113">
        <v>23</v>
      </c>
      <c r="L489" s="113">
        <v>3</v>
      </c>
      <c r="M489" s="113">
        <v>18</v>
      </c>
      <c r="N489" s="113">
        <v>11</v>
      </c>
      <c r="O489" s="113">
        <v>10</v>
      </c>
      <c r="P489" s="113">
        <v>28</v>
      </c>
      <c r="Q489" s="113">
        <v>4</v>
      </c>
      <c r="R489" s="6">
        <v>0.22549019607843138</v>
      </c>
      <c r="S489" s="14">
        <v>18.730489073881373</v>
      </c>
      <c r="T489" s="14">
        <v>7.8125</v>
      </c>
      <c r="U489" s="14">
        <v>11</v>
      </c>
      <c r="V489" s="14">
        <v>10.610079575596817</v>
      </c>
      <c r="W489" s="84">
        <v>-4.9164062112416751</v>
      </c>
      <c r="X489" s="14">
        <v>43.236662438236507</v>
      </c>
      <c r="Y489" s="14">
        <v>0</v>
      </c>
      <c r="Z489" s="14">
        <v>0</v>
      </c>
      <c r="AA489" s="14">
        <v>0</v>
      </c>
      <c r="AB489" s="14">
        <v>43.236662438236507</v>
      </c>
      <c r="AC489" s="14">
        <v>0</v>
      </c>
      <c r="AD489" s="14">
        <v>0</v>
      </c>
      <c r="AE489" s="14">
        <v>43.236662438236507</v>
      </c>
      <c r="AF489" s="14">
        <v>0</v>
      </c>
      <c r="AG489" s="14">
        <v>43.236662438236507</v>
      </c>
      <c r="AH489" s="14">
        <v>43.236662438236507</v>
      </c>
      <c r="AI489" s="14">
        <v>43.236662438236507</v>
      </c>
      <c r="AJ489" s="113" t="s">
        <v>7128</v>
      </c>
      <c r="AK489" s="113" t="s">
        <v>7128</v>
      </c>
      <c r="AL489" s="113" t="s">
        <v>7128</v>
      </c>
      <c r="AM489" s="113">
        <v>46</v>
      </c>
      <c r="AN489" s="113" t="s">
        <v>7128</v>
      </c>
      <c r="AO489" s="113" t="s">
        <v>7128</v>
      </c>
      <c r="AP489" s="113">
        <v>59</v>
      </c>
      <c r="AQ489" s="113" t="s">
        <v>7128</v>
      </c>
      <c r="AR489" s="113">
        <v>92</v>
      </c>
      <c r="AS489" s="113">
        <v>182</v>
      </c>
      <c r="AT489" s="113">
        <v>167</v>
      </c>
      <c r="AU489" s="149" t="s">
        <v>7128</v>
      </c>
      <c r="AV489" s="14">
        <v>149.30537599349879</v>
      </c>
      <c r="AW489" s="14">
        <v>-106.06871355526228</v>
      </c>
      <c r="AX489" s="17">
        <v>452</v>
      </c>
      <c r="AY489" s="15">
        <v>0</v>
      </c>
      <c r="AZ489" s="15">
        <v>1.4102366887435949</v>
      </c>
      <c r="BA489" s="15">
        <v>-1.4102366887435949</v>
      </c>
      <c r="BB489" s="63">
        <v>0.80164645901360498</v>
      </c>
      <c r="BC489" s="26"/>
      <c r="BD489" s="15">
        <v>0</v>
      </c>
      <c r="BE489" s="26">
        <v>0</v>
      </c>
      <c r="BF489" s="26" t="s">
        <v>7566</v>
      </c>
      <c r="BG489" s="84"/>
    </row>
    <row r="490" spans="1:59" ht="15" customHeight="1" x14ac:dyDescent="0.25">
      <c r="A490" s="110" t="s">
        <v>6281</v>
      </c>
      <c r="B490" s="2" t="s">
        <v>6282</v>
      </c>
      <c r="C490" s="3" t="s">
        <v>3512</v>
      </c>
      <c r="D490" s="3" t="s">
        <v>5991</v>
      </c>
      <c r="E490" s="3" t="s">
        <v>1039</v>
      </c>
      <c r="F490" s="4" t="s">
        <v>2510</v>
      </c>
      <c r="G490" s="3" t="s">
        <v>1004</v>
      </c>
      <c r="H490" s="41" t="s">
        <v>5992</v>
      </c>
      <c r="I490" s="126">
        <v>77</v>
      </c>
      <c r="J490" s="126">
        <v>72</v>
      </c>
      <c r="K490" s="126">
        <v>16</v>
      </c>
      <c r="L490" s="126">
        <v>1</v>
      </c>
      <c r="M490" s="126">
        <v>13</v>
      </c>
      <c r="N490" s="126">
        <v>7</v>
      </c>
      <c r="O490" s="126">
        <v>4</v>
      </c>
      <c r="P490" s="126">
        <v>23</v>
      </c>
      <c r="Q490" s="126">
        <v>3</v>
      </c>
      <c r="R490" s="106">
        <v>0.22222222222222221</v>
      </c>
      <c r="S490" s="107">
        <v>13.52757544224766</v>
      </c>
      <c r="T490" s="107">
        <v>2.6041666666666665</v>
      </c>
      <c r="U490" s="107">
        <v>7</v>
      </c>
      <c r="V490" s="107">
        <v>7.9575596816976129</v>
      </c>
      <c r="W490" s="107">
        <v>-3.2607431770236159</v>
      </c>
      <c r="X490" s="108">
        <v>27.828558613588324</v>
      </c>
      <c r="Y490" s="108">
        <v>0</v>
      </c>
      <c r="Z490" s="108">
        <v>0</v>
      </c>
      <c r="AA490" s="108">
        <v>0</v>
      </c>
      <c r="AB490" s="108">
        <v>0</v>
      </c>
      <c r="AC490" s="108">
        <v>0</v>
      </c>
      <c r="AD490" s="108">
        <v>27.828558613588324</v>
      </c>
      <c r="AE490" s="108">
        <v>0</v>
      </c>
      <c r="AF490" s="108">
        <v>0</v>
      </c>
      <c r="AG490" s="108">
        <v>0</v>
      </c>
      <c r="AH490" s="108">
        <v>27.828558613588324</v>
      </c>
      <c r="AI490" s="108">
        <v>27.828558613588324</v>
      </c>
      <c r="AJ490" s="126" t="s">
        <v>7128</v>
      </c>
      <c r="AK490" s="113" t="s">
        <v>7128</v>
      </c>
      <c r="AL490" s="113" t="s">
        <v>7128</v>
      </c>
      <c r="AM490" s="113" t="s">
        <v>7128</v>
      </c>
      <c r="AN490" s="113" t="s">
        <v>7128</v>
      </c>
      <c r="AO490" s="113">
        <v>154</v>
      </c>
      <c r="AP490" s="113" t="s">
        <v>7128</v>
      </c>
      <c r="AQ490" s="113" t="s">
        <v>7128</v>
      </c>
      <c r="AR490" s="113" t="s">
        <v>7128</v>
      </c>
      <c r="AS490" s="113">
        <v>219</v>
      </c>
      <c r="AT490" s="113">
        <v>204</v>
      </c>
      <c r="AU490" s="149" t="s">
        <v>7128</v>
      </c>
      <c r="AV490" s="107">
        <v>157.41716867537716</v>
      </c>
      <c r="AW490" s="107">
        <v>-129.58861006178884</v>
      </c>
      <c r="AX490" s="127">
        <v>502</v>
      </c>
      <c r="AY490" s="107">
        <v>0</v>
      </c>
      <c r="AZ490" s="107">
        <v>1.4102366887435949</v>
      </c>
      <c r="BA490" s="107">
        <v>-1.4102366887435949</v>
      </c>
      <c r="BB490" s="109">
        <v>0.80164645901360498</v>
      </c>
      <c r="BC490" s="107"/>
      <c r="BD490" s="107">
        <v>0</v>
      </c>
      <c r="BE490" s="107">
        <v>0</v>
      </c>
      <c r="BF490" s="107" t="s">
        <v>7567</v>
      </c>
      <c r="BG490" s="107"/>
    </row>
    <row r="491" spans="1:59" ht="15" customHeight="1" x14ac:dyDescent="0.25">
      <c r="A491" s="79" t="s">
        <v>5657</v>
      </c>
      <c r="B491" s="2" t="s">
        <v>5658</v>
      </c>
      <c r="C491" s="3" t="s">
        <v>5659</v>
      </c>
      <c r="D491" s="3" t="s">
        <v>6274</v>
      </c>
      <c r="E491" s="3" t="s">
        <v>1053</v>
      </c>
      <c r="F491" s="4" t="s">
        <v>2510</v>
      </c>
      <c r="G491" s="3" t="s">
        <v>1004</v>
      </c>
      <c r="H491" s="41" t="s">
        <v>5660</v>
      </c>
      <c r="I491" s="113">
        <v>239</v>
      </c>
      <c r="J491" s="113">
        <v>212</v>
      </c>
      <c r="K491" s="113">
        <v>49</v>
      </c>
      <c r="L491" s="113">
        <v>1</v>
      </c>
      <c r="M491" s="113">
        <v>20</v>
      </c>
      <c r="N491" s="113">
        <v>14</v>
      </c>
      <c r="O491" s="113">
        <v>22</v>
      </c>
      <c r="P491" s="113">
        <v>46</v>
      </c>
      <c r="Q491" s="113">
        <v>0</v>
      </c>
      <c r="R491" s="6">
        <v>0.23113207547169812</v>
      </c>
      <c r="S491" s="14">
        <v>20.811654526534859</v>
      </c>
      <c r="T491" s="14">
        <v>2.6041666666666665</v>
      </c>
      <c r="U491" s="14">
        <v>14</v>
      </c>
      <c r="V491" s="14">
        <v>0</v>
      </c>
      <c r="W491" s="84">
        <v>-10.32036576040106</v>
      </c>
      <c r="X491" s="14">
        <v>27.095455432800463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27.095455432800463</v>
      </c>
      <c r="AE491" s="14">
        <v>0</v>
      </c>
      <c r="AF491" s="14">
        <v>0</v>
      </c>
      <c r="AG491" s="14">
        <v>0</v>
      </c>
      <c r="AH491" s="14">
        <v>27.095455432800463</v>
      </c>
      <c r="AI491" s="14">
        <v>27.095455432800463</v>
      </c>
      <c r="AJ491" s="113" t="s">
        <v>7128</v>
      </c>
      <c r="AK491" s="113" t="s">
        <v>7128</v>
      </c>
      <c r="AL491" s="113" t="s">
        <v>7128</v>
      </c>
      <c r="AM491" s="113" t="s">
        <v>7128</v>
      </c>
      <c r="AN491" s="113" t="s">
        <v>7128</v>
      </c>
      <c r="AO491" s="113">
        <v>155</v>
      </c>
      <c r="AP491" s="113" t="s">
        <v>7128</v>
      </c>
      <c r="AQ491" s="113" t="s">
        <v>7128</v>
      </c>
      <c r="AR491" s="113" t="s">
        <v>7128</v>
      </c>
      <c r="AS491" s="113">
        <v>222</v>
      </c>
      <c r="AT491" s="113">
        <v>207</v>
      </c>
      <c r="AU491" s="149" t="s">
        <v>7128</v>
      </c>
      <c r="AV491" s="14">
        <v>157.41716867537716</v>
      </c>
      <c r="AW491" s="14">
        <v>-130.32171324257669</v>
      </c>
      <c r="AX491" s="17">
        <v>504</v>
      </c>
      <c r="AY491" s="15">
        <v>0</v>
      </c>
      <c r="AZ491" s="15">
        <v>1.4102366887435949</v>
      </c>
      <c r="BA491" s="15">
        <v>-1.4102366887435949</v>
      </c>
      <c r="BB491" s="63">
        <v>0.80164645901360498</v>
      </c>
      <c r="BC491" s="26"/>
      <c r="BD491" s="15">
        <v>0</v>
      </c>
      <c r="BE491" s="26">
        <v>0</v>
      </c>
      <c r="BF491" s="26" t="s">
        <v>7568</v>
      </c>
      <c r="BG491" s="84"/>
    </row>
    <row r="492" spans="1:59" ht="15" customHeight="1" x14ac:dyDescent="0.25">
      <c r="A492" s="79" t="s">
        <v>6675</v>
      </c>
      <c r="B492" s="2" t="s">
        <v>2830</v>
      </c>
      <c r="C492" s="3" t="s">
        <v>2847</v>
      </c>
      <c r="D492" s="3" t="s">
        <v>5894</v>
      </c>
      <c r="E492" s="3" t="s">
        <v>1010</v>
      </c>
      <c r="F492" s="4" t="s">
        <v>2510</v>
      </c>
      <c r="G492" s="3" t="s">
        <v>1015</v>
      </c>
      <c r="H492" s="41" t="s">
        <v>6541</v>
      </c>
      <c r="I492" s="113">
        <v>83</v>
      </c>
      <c r="J492" s="113">
        <v>76</v>
      </c>
      <c r="K492" s="113">
        <v>20</v>
      </c>
      <c r="L492" s="113">
        <v>0</v>
      </c>
      <c r="M492" s="113">
        <v>13</v>
      </c>
      <c r="N492" s="113">
        <v>1</v>
      </c>
      <c r="O492" s="113">
        <v>6</v>
      </c>
      <c r="P492" s="113">
        <v>23</v>
      </c>
      <c r="Q492" s="113">
        <v>1</v>
      </c>
      <c r="R492" s="6">
        <v>0.26315789473684209</v>
      </c>
      <c r="S492" s="14">
        <v>13.52757544224766</v>
      </c>
      <c r="T492" s="14">
        <v>0</v>
      </c>
      <c r="U492" s="14">
        <v>1</v>
      </c>
      <c r="V492" s="14">
        <v>2.6525198938992043</v>
      </c>
      <c r="W492" s="84">
        <v>1.6086458488964419</v>
      </c>
      <c r="X492" s="14">
        <v>18.788741185043303</v>
      </c>
      <c r="Y492" s="14">
        <v>0</v>
      </c>
      <c r="Z492" s="14">
        <v>18.788741185043303</v>
      </c>
      <c r="AA492" s="14">
        <v>0</v>
      </c>
      <c r="AB492" s="14">
        <v>0</v>
      </c>
      <c r="AC492" s="14">
        <v>0</v>
      </c>
      <c r="AD492" s="14">
        <v>0</v>
      </c>
      <c r="AE492" s="14">
        <v>18.788741185043303</v>
      </c>
      <c r="AF492" s="14">
        <v>0</v>
      </c>
      <c r="AG492" s="14">
        <v>18.788741185043303</v>
      </c>
      <c r="AH492" s="14">
        <v>18.788741185043303</v>
      </c>
      <c r="AI492" s="14">
        <v>18.788741185043303</v>
      </c>
      <c r="AJ492" s="113" t="s">
        <v>7128</v>
      </c>
      <c r="AK492" s="113">
        <v>46</v>
      </c>
      <c r="AL492" s="113" t="s">
        <v>7128</v>
      </c>
      <c r="AM492" s="113" t="s">
        <v>7128</v>
      </c>
      <c r="AN492" s="113" t="s">
        <v>7128</v>
      </c>
      <c r="AO492" s="113" t="s">
        <v>7128</v>
      </c>
      <c r="AP492" s="113">
        <v>70</v>
      </c>
      <c r="AQ492" s="113" t="s">
        <v>7128</v>
      </c>
      <c r="AR492" s="113">
        <v>118</v>
      </c>
      <c r="AS492" s="113">
        <v>238</v>
      </c>
      <c r="AT492" s="113">
        <v>223</v>
      </c>
      <c r="AU492" s="149" t="s">
        <v>7128</v>
      </c>
      <c r="AV492" s="14">
        <v>157.52538612333203</v>
      </c>
      <c r="AW492" s="14">
        <v>-138.73664493828872</v>
      </c>
      <c r="AX492" s="17">
        <v>518</v>
      </c>
      <c r="AY492" s="15">
        <v>0</v>
      </c>
      <c r="AZ492" s="15">
        <v>1.4102366887435949</v>
      </c>
      <c r="BA492" s="15">
        <v>-1.4102366887435949</v>
      </c>
      <c r="BB492" s="63">
        <v>0.80164645901360498</v>
      </c>
      <c r="BC492" s="26"/>
      <c r="BD492" s="15">
        <v>0</v>
      </c>
      <c r="BE492" s="26">
        <v>0</v>
      </c>
      <c r="BF492" s="26" t="s">
        <v>7569</v>
      </c>
      <c r="BG492" s="84"/>
    </row>
    <row r="493" spans="1:59" ht="15" customHeight="1" x14ac:dyDescent="0.25">
      <c r="A493" s="110" t="s">
        <v>6719</v>
      </c>
      <c r="B493" s="2" t="s">
        <v>6720</v>
      </c>
      <c r="C493" s="3" t="s">
        <v>2981</v>
      </c>
      <c r="D493" s="3" t="s">
        <v>5791</v>
      </c>
      <c r="E493" s="3" t="s">
        <v>1025</v>
      </c>
      <c r="F493" s="4" t="s">
        <v>3755</v>
      </c>
      <c r="G493" s="3" t="s">
        <v>1040</v>
      </c>
      <c r="H493" s="41" t="s">
        <v>6480</v>
      </c>
      <c r="I493" s="126">
        <v>227</v>
      </c>
      <c r="J493" s="126">
        <v>202</v>
      </c>
      <c r="K493" s="126">
        <v>42</v>
      </c>
      <c r="L493" s="126">
        <v>4</v>
      </c>
      <c r="M493" s="126">
        <v>17</v>
      </c>
      <c r="N493" s="126">
        <v>15</v>
      </c>
      <c r="O493" s="126">
        <v>18</v>
      </c>
      <c r="P493" s="126">
        <v>54</v>
      </c>
      <c r="Q493" s="126">
        <v>2</v>
      </c>
      <c r="R493" s="106">
        <v>0.20792079207920791</v>
      </c>
      <c r="S493" s="107">
        <v>17.689906347554633</v>
      </c>
      <c r="T493" s="107">
        <v>10.416666666666666</v>
      </c>
      <c r="U493" s="107">
        <v>15</v>
      </c>
      <c r="V493" s="107">
        <v>5.3050397877984086</v>
      </c>
      <c r="W493" s="107">
        <v>-17.390950123022694</v>
      </c>
      <c r="X493" s="108">
        <v>31.020662678997009</v>
      </c>
      <c r="Y493" s="107">
        <v>0</v>
      </c>
      <c r="Z493" s="107">
        <v>0</v>
      </c>
      <c r="AA493" s="107">
        <v>0</v>
      </c>
      <c r="AB493" s="107">
        <v>0</v>
      </c>
      <c r="AC493" s="107">
        <v>31.020662678997009</v>
      </c>
      <c r="AD493" s="107">
        <v>0</v>
      </c>
      <c r="AE493" s="107">
        <v>0</v>
      </c>
      <c r="AF493" s="107">
        <v>31.020662678997009</v>
      </c>
      <c r="AG493" s="107">
        <v>31.020662678997009</v>
      </c>
      <c r="AH493" s="107">
        <v>31.020662678997009</v>
      </c>
      <c r="AI493" s="107">
        <v>31.020662678997009</v>
      </c>
      <c r="AJ493" s="126" t="s">
        <v>7128</v>
      </c>
      <c r="AK493" s="108" t="s">
        <v>7128</v>
      </c>
      <c r="AL493" s="108" t="s">
        <v>7128</v>
      </c>
      <c r="AM493" s="108" t="s">
        <v>7128</v>
      </c>
      <c r="AN493" s="108">
        <v>58</v>
      </c>
      <c r="AO493" s="108" t="s">
        <v>7128</v>
      </c>
      <c r="AP493" s="126" t="s">
        <v>7128</v>
      </c>
      <c r="AQ493" s="108">
        <v>70</v>
      </c>
      <c r="AR493" s="108">
        <v>102</v>
      </c>
      <c r="AS493" s="126">
        <v>210</v>
      </c>
      <c r="AT493" s="126">
        <v>195</v>
      </c>
      <c r="AU493" s="150" t="s">
        <v>7128</v>
      </c>
      <c r="AV493" s="107">
        <v>144.9549001855919</v>
      </c>
      <c r="AW493" s="107">
        <v>-113.93423750659488</v>
      </c>
      <c r="AX493" s="127">
        <v>474</v>
      </c>
      <c r="AY493" s="107">
        <v>0</v>
      </c>
      <c r="AZ493" s="107">
        <v>1.4102366887435949</v>
      </c>
      <c r="BA493" s="107">
        <v>-1.4102366887435949</v>
      </c>
      <c r="BB493" s="148">
        <v>0.80164645901360498</v>
      </c>
      <c r="BC493" s="107"/>
      <c r="BD493" s="107">
        <v>0</v>
      </c>
      <c r="BE493" s="107">
        <v>0</v>
      </c>
      <c r="BF493" s="107" t="s">
        <v>7570</v>
      </c>
      <c r="BG493" s="107"/>
    </row>
    <row r="494" spans="1:59" ht="15" customHeight="1" x14ac:dyDescent="0.25">
      <c r="A494" s="79" t="s">
        <v>6380</v>
      </c>
      <c r="B494" s="2" t="s">
        <v>2880</v>
      </c>
      <c r="C494" s="3" t="s">
        <v>6381</v>
      </c>
      <c r="D494" s="3" t="s">
        <v>5937</v>
      </c>
      <c r="E494" s="3" t="s">
        <v>1060</v>
      </c>
      <c r="F494" s="4" t="s">
        <v>3755</v>
      </c>
      <c r="G494" s="3" t="s">
        <v>656</v>
      </c>
      <c r="H494" s="41" t="s">
        <v>5938</v>
      </c>
      <c r="I494" s="113">
        <v>173</v>
      </c>
      <c r="J494" s="113">
        <v>150</v>
      </c>
      <c r="K494" s="113">
        <v>29</v>
      </c>
      <c r="L494" s="113">
        <v>4</v>
      </c>
      <c r="M494" s="113">
        <v>22</v>
      </c>
      <c r="N494" s="113">
        <v>19</v>
      </c>
      <c r="O494" s="113">
        <v>19</v>
      </c>
      <c r="P494" s="113">
        <v>41</v>
      </c>
      <c r="Q494" s="113">
        <v>1</v>
      </c>
      <c r="R494" s="6">
        <v>0.19333333333333333</v>
      </c>
      <c r="S494" s="14">
        <v>22.892819979188346</v>
      </c>
      <c r="T494" s="14">
        <v>10.416666666666666</v>
      </c>
      <c r="U494" s="14">
        <v>19</v>
      </c>
      <c r="V494" s="14">
        <v>2.6525198938992043</v>
      </c>
      <c r="W494" s="84">
        <v>-16.07309984729811</v>
      </c>
      <c r="X494" s="14">
        <v>38.888906692456104</v>
      </c>
      <c r="Y494" s="14">
        <v>0</v>
      </c>
      <c r="Z494" s="14">
        <v>0</v>
      </c>
      <c r="AA494" s="14">
        <v>0</v>
      </c>
      <c r="AB494" s="14">
        <v>38.888906692456104</v>
      </c>
      <c r="AC494" s="14">
        <v>0</v>
      </c>
      <c r="AD494" s="14">
        <v>0</v>
      </c>
      <c r="AE494" s="14">
        <v>38.888906692456104</v>
      </c>
      <c r="AF494" s="14">
        <v>0</v>
      </c>
      <c r="AG494" s="14">
        <v>38.888906692456104</v>
      </c>
      <c r="AH494" s="14">
        <v>38.888906692456104</v>
      </c>
      <c r="AI494" s="14">
        <v>38.888906692456104</v>
      </c>
      <c r="AJ494" s="113" t="s">
        <v>7128</v>
      </c>
      <c r="AK494" s="113" t="s">
        <v>7128</v>
      </c>
      <c r="AL494" s="113" t="s">
        <v>7128</v>
      </c>
      <c r="AM494" s="113">
        <v>47</v>
      </c>
      <c r="AN494" s="113" t="s">
        <v>7128</v>
      </c>
      <c r="AO494" s="113" t="s">
        <v>7128</v>
      </c>
      <c r="AP494" s="113">
        <v>60</v>
      </c>
      <c r="AQ494" s="113" t="s">
        <v>7128</v>
      </c>
      <c r="AR494" s="113">
        <v>95</v>
      </c>
      <c r="AS494" s="113">
        <v>191</v>
      </c>
      <c r="AT494" s="113">
        <v>176</v>
      </c>
      <c r="AU494" s="149" t="s">
        <v>7128</v>
      </c>
      <c r="AV494" s="14">
        <v>149.30537599349879</v>
      </c>
      <c r="AW494" s="14">
        <v>-110.41646930104268</v>
      </c>
      <c r="AX494" s="17">
        <v>464</v>
      </c>
      <c r="AY494" s="15">
        <v>0</v>
      </c>
      <c r="AZ494" s="15">
        <v>1.4102366887435949</v>
      </c>
      <c r="BA494" s="15">
        <v>-1.4102366887435949</v>
      </c>
      <c r="BB494" s="63">
        <v>0.80164645901360498</v>
      </c>
      <c r="BC494" s="26"/>
      <c r="BD494" s="15">
        <v>0</v>
      </c>
      <c r="BE494" s="26">
        <v>0</v>
      </c>
      <c r="BF494" s="26" t="s">
        <v>7571</v>
      </c>
      <c r="BG494" s="84"/>
    </row>
    <row r="495" spans="1:59" ht="15" customHeight="1" x14ac:dyDescent="0.25">
      <c r="A495" s="79" t="s">
        <v>2119</v>
      </c>
      <c r="B495" s="2" t="s">
        <v>3045</v>
      </c>
      <c r="C495" s="3" t="s">
        <v>3046</v>
      </c>
      <c r="D495" s="3" t="s">
        <v>595</v>
      </c>
      <c r="E495" s="3" t="s">
        <v>1046</v>
      </c>
      <c r="F495" s="4" t="s">
        <v>2510</v>
      </c>
      <c r="G495" s="3" t="s">
        <v>1004</v>
      </c>
      <c r="H495" s="159" t="s">
        <v>4816</v>
      </c>
      <c r="I495" s="145">
        <v>112</v>
      </c>
      <c r="J495" s="145">
        <v>97</v>
      </c>
      <c r="K495" s="145">
        <v>21</v>
      </c>
      <c r="L495" s="145">
        <v>2</v>
      </c>
      <c r="M495" s="145">
        <v>13</v>
      </c>
      <c r="N495" s="145">
        <v>8</v>
      </c>
      <c r="O495" s="145">
        <v>12</v>
      </c>
      <c r="P495" s="145">
        <v>49</v>
      </c>
      <c r="Q495" s="145">
        <v>1</v>
      </c>
      <c r="R495" s="42">
        <v>0.21649484536082475</v>
      </c>
      <c r="S495" s="43">
        <v>13.52757544224766</v>
      </c>
      <c r="T495" s="43">
        <v>5.208333333333333</v>
      </c>
      <c r="U495" s="43">
        <v>8</v>
      </c>
      <c r="V495" s="43">
        <v>2.6525198938992043</v>
      </c>
      <c r="W495" s="43">
        <v>-6.0205871644656046</v>
      </c>
      <c r="X495" s="44">
        <v>23.367841505014589</v>
      </c>
      <c r="Y495" s="43">
        <v>0</v>
      </c>
      <c r="Z495" s="43">
        <v>0</v>
      </c>
      <c r="AA495" s="43">
        <v>0</v>
      </c>
      <c r="AB495" s="43">
        <v>0</v>
      </c>
      <c r="AC495" s="43">
        <v>0</v>
      </c>
      <c r="AD495" s="43">
        <v>23.367841505014589</v>
      </c>
      <c r="AE495" s="43">
        <v>0</v>
      </c>
      <c r="AF495" s="43">
        <v>0</v>
      </c>
      <c r="AG495" s="43">
        <v>0</v>
      </c>
      <c r="AH495" s="43">
        <v>23.367841505014589</v>
      </c>
      <c r="AI495" s="43">
        <v>23.367841505014589</v>
      </c>
      <c r="AJ495" s="145" t="s">
        <v>7128</v>
      </c>
      <c r="AK495" s="44" t="s">
        <v>7128</v>
      </c>
      <c r="AL495" s="44" t="s">
        <v>7128</v>
      </c>
      <c r="AM495" s="44" t="s">
        <v>7128</v>
      </c>
      <c r="AN495" s="44" t="s">
        <v>7128</v>
      </c>
      <c r="AO495" s="44">
        <v>156</v>
      </c>
      <c r="AP495" s="145" t="s">
        <v>7128</v>
      </c>
      <c r="AQ495" s="44" t="s">
        <v>7128</v>
      </c>
      <c r="AR495" s="44" t="s">
        <v>7128</v>
      </c>
      <c r="AS495" s="145">
        <v>224</v>
      </c>
      <c r="AT495" s="145">
        <v>209</v>
      </c>
      <c r="AU495" s="160" t="s">
        <v>7128</v>
      </c>
      <c r="AV495" s="43">
        <v>157.41716867537716</v>
      </c>
      <c r="AW495" s="43">
        <v>-134.04932717036257</v>
      </c>
      <c r="AX495" s="161">
        <v>509</v>
      </c>
      <c r="AY495" s="43">
        <v>0</v>
      </c>
      <c r="AZ495" s="43">
        <v>1.4102366887435949</v>
      </c>
      <c r="BA495" s="43">
        <v>-1.4102366887435949</v>
      </c>
      <c r="BB495" s="162">
        <v>0.80164645901360498</v>
      </c>
      <c r="BC495" s="43"/>
      <c r="BD495" s="43">
        <v>0</v>
      </c>
      <c r="BE495" s="43">
        <v>0</v>
      </c>
      <c r="BF495" s="43" t="s">
        <v>7572</v>
      </c>
      <c r="BG495" s="43"/>
    </row>
    <row r="496" spans="1:59" ht="15" customHeight="1" x14ac:dyDescent="0.25">
      <c r="A496" s="79" t="s">
        <v>6260</v>
      </c>
      <c r="B496" s="2" t="s">
        <v>6262</v>
      </c>
      <c r="C496" s="3" t="s">
        <v>6261</v>
      </c>
      <c r="D496" s="3" t="s">
        <v>5722</v>
      </c>
      <c r="E496" s="3" t="s">
        <v>1006</v>
      </c>
      <c r="F496" s="4" t="s">
        <v>3755</v>
      </c>
      <c r="G496" s="3" t="s">
        <v>1004</v>
      </c>
      <c r="H496" s="156" t="s">
        <v>5723</v>
      </c>
      <c r="I496" s="112">
        <v>73</v>
      </c>
      <c r="J496" s="112">
        <v>68</v>
      </c>
      <c r="K496" s="112">
        <v>16</v>
      </c>
      <c r="L496" s="112">
        <v>3</v>
      </c>
      <c r="M496" s="112">
        <v>8</v>
      </c>
      <c r="N496" s="112">
        <v>6</v>
      </c>
      <c r="O496" s="112">
        <v>5</v>
      </c>
      <c r="P496" s="112">
        <v>25</v>
      </c>
      <c r="Q496" s="112">
        <v>1</v>
      </c>
      <c r="R496" s="5">
        <v>0.23529411764705882</v>
      </c>
      <c r="S496" s="26">
        <v>8.3246618106139447</v>
      </c>
      <c r="T496" s="26">
        <v>7.8125</v>
      </c>
      <c r="U496" s="26">
        <v>6</v>
      </c>
      <c r="V496" s="26">
        <v>2.6525198938992043</v>
      </c>
      <c r="W496" s="26">
        <v>-1.4875758331256428</v>
      </c>
      <c r="X496" s="13">
        <v>23.302105871387507</v>
      </c>
      <c r="Y496" s="26">
        <v>0</v>
      </c>
      <c r="Z496" s="26">
        <v>0</v>
      </c>
      <c r="AA496" s="26">
        <v>0</v>
      </c>
      <c r="AB496" s="26">
        <v>0</v>
      </c>
      <c r="AC496" s="26">
        <v>0</v>
      </c>
      <c r="AD496" s="26">
        <v>23.302105871387507</v>
      </c>
      <c r="AE496" s="26">
        <v>0</v>
      </c>
      <c r="AF496" s="26">
        <v>0</v>
      </c>
      <c r="AG496" s="26">
        <v>0</v>
      </c>
      <c r="AH496" s="26">
        <v>23.302105871387507</v>
      </c>
      <c r="AI496" s="26">
        <v>23.302105871387507</v>
      </c>
      <c r="AJ496" s="112" t="s">
        <v>7128</v>
      </c>
      <c r="AK496" s="13" t="s">
        <v>7128</v>
      </c>
      <c r="AL496" s="13" t="s">
        <v>7128</v>
      </c>
      <c r="AM496" s="13" t="s">
        <v>7128</v>
      </c>
      <c r="AN496" s="13" t="s">
        <v>7128</v>
      </c>
      <c r="AO496" s="13">
        <v>157</v>
      </c>
      <c r="AP496" s="112" t="s">
        <v>7128</v>
      </c>
      <c r="AQ496" s="13" t="s">
        <v>7128</v>
      </c>
      <c r="AR496" s="13" t="s">
        <v>7128</v>
      </c>
      <c r="AS496" s="112">
        <v>226</v>
      </c>
      <c r="AT496" s="112">
        <v>211</v>
      </c>
      <c r="AU496" s="149" t="s">
        <v>7128</v>
      </c>
      <c r="AV496" s="26">
        <v>157.41716867537716</v>
      </c>
      <c r="AW496" s="26">
        <v>-134.11506280398964</v>
      </c>
      <c r="AX496" s="157">
        <v>510</v>
      </c>
      <c r="AY496" s="26">
        <v>0</v>
      </c>
      <c r="AZ496" s="26">
        <v>1.4102366887435949</v>
      </c>
      <c r="BA496" s="26">
        <v>-1.4102366887435949</v>
      </c>
      <c r="BB496" s="158">
        <v>0.80164645901360498</v>
      </c>
      <c r="BC496" s="26"/>
      <c r="BD496" s="26">
        <v>0</v>
      </c>
      <c r="BE496" s="26">
        <v>0</v>
      </c>
      <c r="BF496" s="26" t="s">
        <v>7573</v>
      </c>
      <c r="BG496" s="26"/>
    </row>
    <row r="497" spans="1:59" ht="15" customHeight="1" x14ac:dyDescent="0.25">
      <c r="A497" s="79" t="s">
        <v>6760</v>
      </c>
      <c r="B497" s="2" t="s">
        <v>3135</v>
      </c>
      <c r="C497" s="3" t="s">
        <v>3369</v>
      </c>
      <c r="D497" s="3" t="s">
        <v>5836</v>
      </c>
      <c r="E497" s="3" t="s">
        <v>1017</v>
      </c>
      <c r="F497" s="4" t="s">
        <v>3755</v>
      </c>
      <c r="G497" s="3" t="s">
        <v>657</v>
      </c>
      <c r="H497" s="41" t="s">
        <v>5837</v>
      </c>
      <c r="I497" s="113">
        <v>105</v>
      </c>
      <c r="J497" s="113">
        <v>89</v>
      </c>
      <c r="K497" s="113">
        <v>17</v>
      </c>
      <c r="L497" s="113">
        <v>2</v>
      </c>
      <c r="M497" s="113">
        <v>11</v>
      </c>
      <c r="N497" s="113">
        <v>14</v>
      </c>
      <c r="O497" s="113">
        <v>8</v>
      </c>
      <c r="P497" s="113">
        <v>25</v>
      </c>
      <c r="Q497" s="113">
        <v>0</v>
      </c>
      <c r="R497" s="6">
        <v>0.19101123595505617</v>
      </c>
      <c r="S497" s="14">
        <v>11.446409989594173</v>
      </c>
      <c r="T497" s="14">
        <v>5.208333333333333</v>
      </c>
      <c r="U497" s="14">
        <v>14</v>
      </c>
      <c r="V497" s="14">
        <v>0</v>
      </c>
      <c r="W497" s="84">
        <v>-9.116214335421386</v>
      </c>
      <c r="X497" s="103">
        <v>21.538528987506119</v>
      </c>
      <c r="Y497" s="103">
        <v>0</v>
      </c>
      <c r="Z497" s="103">
        <v>0</v>
      </c>
      <c r="AA497" s="103">
        <v>21.538528987506119</v>
      </c>
      <c r="AB497" s="103">
        <v>0</v>
      </c>
      <c r="AC497" s="103">
        <v>0</v>
      </c>
      <c r="AD497" s="103">
        <v>0</v>
      </c>
      <c r="AE497" s="103">
        <v>0</v>
      </c>
      <c r="AF497" s="103">
        <v>21.538528987506119</v>
      </c>
      <c r="AG497" s="103">
        <v>21.538528987506119</v>
      </c>
      <c r="AH497" s="103">
        <v>21.538528987506119</v>
      </c>
      <c r="AI497" s="103">
        <v>21.538528987506119</v>
      </c>
      <c r="AJ497" s="124" t="s">
        <v>7128</v>
      </c>
      <c r="AK497" s="113" t="s">
        <v>7128</v>
      </c>
      <c r="AL497" s="113">
        <v>44</v>
      </c>
      <c r="AM497" s="113" t="s">
        <v>7128</v>
      </c>
      <c r="AN497" s="113" t="s">
        <v>7128</v>
      </c>
      <c r="AO497" s="113" t="s">
        <v>7128</v>
      </c>
      <c r="AP497" s="113" t="s">
        <v>7128</v>
      </c>
      <c r="AQ497" s="113">
        <v>74</v>
      </c>
      <c r="AR497" s="113">
        <v>111</v>
      </c>
      <c r="AS497" s="113">
        <v>228</v>
      </c>
      <c r="AT497" s="113">
        <v>213</v>
      </c>
      <c r="AU497" s="149" t="s">
        <v>7128</v>
      </c>
      <c r="AV497" s="14">
        <v>157.46821407201281</v>
      </c>
      <c r="AW497" s="14">
        <v>-135.9296850845067</v>
      </c>
      <c r="AX497" s="17">
        <v>511</v>
      </c>
      <c r="AY497" s="15">
        <v>0</v>
      </c>
      <c r="AZ497" s="15">
        <v>1.4102366887435949</v>
      </c>
      <c r="BA497" s="15">
        <v>-1.4102366887435949</v>
      </c>
      <c r="BB497" s="63">
        <v>0.80164645901360498</v>
      </c>
      <c r="BC497" s="26"/>
      <c r="BD497" s="15">
        <v>0</v>
      </c>
      <c r="BE497" s="26">
        <v>0</v>
      </c>
      <c r="BF497" s="26" t="s">
        <v>7574</v>
      </c>
      <c r="BG497" s="84"/>
    </row>
    <row r="498" spans="1:59" x14ac:dyDescent="0.25">
      <c r="A498" s="79" t="s">
        <v>1270</v>
      </c>
      <c r="B498" s="2" t="s">
        <v>3221</v>
      </c>
      <c r="C498" s="3" t="s">
        <v>2649</v>
      </c>
      <c r="D498" s="3" t="s">
        <v>101</v>
      </c>
      <c r="E498" s="3" t="s">
        <v>1060</v>
      </c>
      <c r="F498" s="4" t="s">
        <v>3755</v>
      </c>
      <c r="G498" s="3" t="s">
        <v>1040</v>
      </c>
      <c r="H498" s="41" t="s">
        <v>4663</v>
      </c>
      <c r="I498" s="113">
        <v>62</v>
      </c>
      <c r="J498" s="113">
        <v>58</v>
      </c>
      <c r="K498" s="113">
        <v>11</v>
      </c>
      <c r="L498" s="113">
        <v>1</v>
      </c>
      <c r="M498" s="113">
        <v>12</v>
      </c>
      <c r="N498" s="113">
        <v>3</v>
      </c>
      <c r="O498" s="113">
        <v>4</v>
      </c>
      <c r="P498" s="113">
        <v>20</v>
      </c>
      <c r="Q498" s="113">
        <v>5</v>
      </c>
      <c r="R498" s="6">
        <v>0.18965517241379309</v>
      </c>
      <c r="S498" s="14">
        <v>12.486992715920916</v>
      </c>
      <c r="T498" s="14">
        <v>2.6041666666666665</v>
      </c>
      <c r="U498" s="14">
        <v>3</v>
      </c>
      <c r="V498" s="14">
        <v>13.262599469496021</v>
      </c>
      <c r="W498" s="84">
        <v>-5.3682896379525502</v>
      </c>
      <c r="X498" s="14">
        <v>25.985469214131054</v>
      </c>
      <c r="Y498" s="14">
        <v>0</v>
      </c>
      <c r="Z498" s="14">
        <v>0</v>
      </c>
      <c r="AA498" s="14">
        <v>0</v>
      </c>
      <c r="AB498" s="14">
        <v>0</v>
      </c>
      <c r="AC498" s="14">
        <v>25.985469214131054</v>
      </c>
      <c r="AD498" s="14">
        <v>0</v>
      </c>
      <c r="AE498" s="14">
        <v>0</v>
      </c>
      <c r="AF498" s="14">
        <v>25.985469214131054</v>
      </c>
      <c r="AG498" s="14">
        <v>25.985469214131054</v>
      </c>
      <c r="AH498" s="14">
        <v>25.985469214131054</v>
      </c>
      <c r="AI498" s="14">
        <v>25.985469214131054</v>
      </c>
      <c r="AJ498" s="113" t="s">
        <v>7128</v>
      </c>
      <c r="AK498" s="113" t="s">
        <v>7128</v>
      </c>
      <c r="AL498" s="113" t="s">
        <v>7128</v>
      </c>
      <c r="AM498" s="113" t="s">
        <v>7128</v>
      </c>
      <c r="AN498" s="113">
        <v>59</v>
      </c>
      <c r="AO498" s="113" t="s">
        <v>7128</v>
      </c>
      <c r="AP498" s="113" t="s">
        <v>7128</v>
      </c>
      <c r="AQ498" s="113">
        <v>72</v>
      </c>
      <c r="AR498" s="113">
        <v>108</v>
      </c>
      <c r="AS498" s="113">
        <v>223</v>
      </c>
      <c r="AT498" s="113">
        <v>208</v>
      </c>
      <c r="AU498" s="149" t="s">
        <v>7128</v>
      </c>
      <c r="AV498" s="14">
        <v>144.9549001855919</v>
      </c>
      <c r="AW498" s="14">
        <v>-118.96943097146084</v>
      </c>
      <c r="AX498" s="17">
        <v>480</v>
      </c>
      <c r="AY498" s="15">
        <v>0</v>
      </c>
      <c r="AZ498" s="15">
        <v>1.4102366887435949</v>
      </c>
      <c r="BA498" s="15">
        <v>-1.4102366887435949</v>
      </c>
      <c r="BB498" s="63">
        <v>0.80164645901360498</v>
      </c>
      <c r="BC498" s="26"/>
      <c r="BD498" s="15">
        <v>0</v>
      </c>
      <c r="BE498" s="26">
        <v>0</v>
      </c>
      <c r="BF498" s="26" t="s">
        <v>7575</v>
      </c>
      <c r="BG498" s="84"/>
    </row>
    <row r="499" spans="1:59" x14ac:dyDescent="0.25">
      <c r="A499" s="79" t="s">
        <v>1886</v>
      </c>
      <c r="B499" s="2" t="s">
        <v>3083</v>
      </c>
      <c r="C499" s="3" t="s">
        <v>2642</v>
      </c>
      <c r="D499" s="3" t="s">
        <v>214</v>
      </c>
      <c r="E499" s="3" t="s">
        <v>2269</v>
      </c>
      <c r="F499" s="4" t="s">
        <v>2269</v>
      </c>
      <c r="G499" s="3" t="s">
        <v>1004</v>
      </c>
      <c r="H499" s="41" t="s">
        <v>4935</v>
      </c>
      <c r="I499" s="113">
        <v>69</v>
      </c>
      <c r="J499" s="113">
        <v>65</v>
      </c>
      <c r="K499" s="113">
        <v>17</v>
      </c>
      <c r="L499" s="113">
        <v>2</v>
      </c>
      <c r="M499" s="113">
        <v>7</v>
      </c>
      <c r="N499" s="113">
        <v>6</v>
      </c>
      <c r="O499" s="113">
        <v>4</v>
      </c>
      <c r="P499" s="113">
        <v>25</v>
      </c>
      <c r="Q499" s="113">
        <v>0</v>
      </c>
      <c r="R499" s="6">
        <v>0.26153846153846155</v>
      </c>
      <c r="S499" s="14">
        <v>7.2840790842872014</v>
      </c>
      <c r="T499" s="14">
        <v>5.208333333333333</v>
      </c>
      <c r="U499" s="14">
        <v>6</v>
      </c>
      <c r="V499" s="14">
        <v>0</v>
      </c>
      <c r="W499" s="84">
        <v>1.5065349695697616</v>
      </c>
      <c r="X499" s="14">
        <v>19.998947387190299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19.998947387190299</v>
      </c>
      <c r="AE499" s="14">
        <v>0</v>
      </c>
      <c r="AF499" s="14">
        <v>0</v>
      </c>
      <c r="AG499" s="14">
        <v>0</v>
      </c>
      <c r="AH499" s="14">
        <v>19.998947387190299</v>
      </c>
      <c r="AI499" s="14">
        <v>19.998947387190299</v>
      </c>
      <c r="AJ499" s="113" t="s">
        <v>7128</v>
      </c>
      <c r="AK499" s="113" t="s">
        <v>7128</v>
      </c>
      <c r="AL499" s="113" t="s">
        <v>7128</v>
      </c>
      <c r="AM499" s="113" t="s">
        <v>7128</v>
      </c>
      <c r="AN499" s="113" t="s">
        <v>7128</v>
      </c>
      <c r="AO499" s="113">
        <v>158</v>
      </c>
      <c r="AP499" s="113" t="s">
        <v>7128</v>
      </c>
      <c r="AQ499" s="113" t="s">
        <v>7128</v>
      </c>
      <c r="AR499" s="113" t="s">
        <v>7128</v>
      </c>
      <c r="AS499" s="113">
        <v>234</v>
      </c>
      <c r="AT499" s="113">
        <v>219</v>
      </c>
      <c r="AU499" s="149" t="s">
        <v>7128</v>
      </c>
      <c r="AV499" s="14">
        <v>157.41716867537716</v>
      </c>
      <c r="AW499" s="14">
        <v>-137.41822128818686</v>
      </c>
      <c r="AX499" s="17">
        <v>515</v>
      </c>
      <c r="AY499" s="15">
        <v>0</v>
      </c>
      <c r="AZ499" s="15">
        <v>1.4102366887435949</v>
      </c>
      <c r="BA499" s="15">
        <v>-1.4102366887435949</v>
      </c>
      <c r="BB499" s="63">
        <v>0.80164645901360498</v>
      </c>
      <c r="BC499" s="26"/>
      <c r="BD499" s="15">
        <v>0</v>
      </c>
      <c r="BE499" s="26">
        <v>0</v>
      </c>
      <c r="BF499" s="26" t="s">
        <v>7576</v>
      </c>
      <c r="BG499" s="84"/>
    </row>
    <row r="500" spans="1:59" ht="15" customHeight="1" x14ac:dyDescent="0.25">
      <c r="A500" s="79" t="s">
        <v>1365</v>
      </c>
      <c r="B500" s="2" t="s">
        <v>3132</v>
      </c>
      <c r="C500" s="3" t="s">
        <v>2784</v>
      </c>
      <c r="D500" s="3" t="s">
        <v>66</v>
      </c>
      <c r="E500" s="3" t="s">
        <v>1017</v>
      </c>
      <c r="F500" s="4" t="s">
        <v>3755</v>
      </c>
      <c r="G500" s="3" t="s">
        <v>657</v>
      </c>
      <c r="H500" s="41" t="s">
        <v>3960</v>
      </c>
      <c r="I500" s="113">
        <v>49</v>
      </c>
      <c r="J500" s="113">
        <v>46</v>
      </c>
      <c r="K500" s="113">
        <v>16</v>
      </c>
      <c r="L500" s="113">
        <v>0</v>
      </c>
      <c r="M500" s="113">
        <v>6</v>
      </c>
      <c r="N500" s="113">
        <v>6</v>
      </c>
      <c r="O500" s="113">
        <v>3</v>
      </c>
      <c r="P500" s="113">
        <v>16</v>
      </c>
      <c r="Q500" s="113">
        <v>0</v>
      </c>
      <c r="R500" s="6">
        <v>0.34782608695652173</v>
      </c>
      <c r="S500" s="14">
        <v>6.2434963579604581</v>
      </c>
      <c r="T500" s="14">
        <v>0</v>
      </c>
      <c r="U500" s="14">
        <v>6</v>
      </c>
      <c r="V500" s="14">
        <v>0</v>
      </c>
      <c r="W500" s="84">
        <v>8.3028999282937672</v>
      </c>
      <c r="X500" s="14">
        <v>20.546396286254225</v>
      </c>
      <c r="Y500" s="14">
        <v>0</v>
      </c>
      <c r="Z500" s="14">
        <v>0</v>
      </c>
      <c r="AA500" s="14">
        <v>20.546396286254225</v>
      </c>
      <c r="AB500" s="14">
        <v>0</v>
      </c>
      <c r="AC500" s="14">
        <v>0</v>
      </c>
      <c r="AD500" s="14">
        <v>0</v>
      </c>
      <c r="AE500" s="14">
        <v>0</v>
      </c>
      <c r="AF500" s="14">
        <v>20.546396286254225</v>
      </c>
      <c r="AG500" s="14">
        <v>20.546396286254225</v>
      </c>
      <c r="AH500" s="14">
        <v>20.546396286254225</v>
      </c>
      <c r="AI500" s="14">
        <v>20.546396286254225</v>
      </c>
      <c r="AJ500" s="113" t="s">
        <v>7128</v>
      </c>
      <c r="AK500" s="113" t="s">
        <v>7128</v>
      </c>
      <c r="AL500" s="113">
        <v>45</v>
      </c>
      <c r="AM500" s="113" t="s">
        <v>7128</v>
      </c>
      <c r="AN500" s="113" t="s">
        <v>7128</v>
      </c>
      <c r="AO500" s="113" t="s">
        <v>7128</v>
      </c>
      <c r="AP500" s="113" t="s">
        <v>7128</v>
      </c>
      <c r="AQ500" s="113">
        <v>76</v>
      </c>
      <c r="AR500" s="113">
        <v>114</v>
      </c>
      <c r="AS500" s="113">
        <v>231</v>
      </c>
      <c r="AT500" s="113">
        <v>216</v>
      </c>
      <c r="AU500" s="149" t="s">
        <v>7128</v>
      </c>
      <c r="AV500" s="14">
        <v>157.46821407201281</v>
      </c>
      <c r="AW500" s="14">
        <v>-136.92181778575858</v>
      </c>
      <c r="AX500" s="17">
        <v>514</v>
      </c>
      <c r="AY500" s="15">
        <v>0</v>
      </c>
      <c r="AZ500" s="15">
        <v>1.4102366887435949</v>
      </c>
      <c r="BA500" s="15">
        <v>-1.4102366887435949</v>
      </c>
      <c r="BB500" s="63">
        <v>0.80164645901360498</v>
      </c>
      <c r="BC500" s="26"/>
      <c r="BD500" s="15">
        <v>0</v>
      </c>
      <c r="BE500" s="26">
        <v>0</v>
      </c>
      <c r="BF500" s="26" t="s">
        <v>7577</v>
      </c>
      <c r="BG500" s="84"/>
    </row>
    <row r="501" spans="1:59" ht="15" customHeight="1" x14ac:dyDescent="0.25">
      <c r="A501" s="79" t="s">
        <v>1510</v>
      </c>
      <c r="B501" s="2" t="s">
        <v>3016</v>
      </c>
      <c r="C501" s="3" t="s">
        <v>3017</v>
      </c>
      <c r="D501" s="3" t="s">
        <v>257</v>
      </c>
      <c r="E501" s="3" t="s">
        <v>1010</v>
      </c>
      <c r="F501" s="4" t="s">
        <v>2510</v>
      </c>
      <c r="G501" s="3" t="s">
        <v>1004</v>
      </c>
      <c r="H501" s="41" t="s">
        <v>4684</v>
      </c>
      <c r="I501" s="113">
        <v>164</v>
      </c>
      <c r="J501" s="113">
        <v>140</v>
      </c>
      <c r="K501" s="113">
        <v>28</v>
      </c>
      <c r="L501" s="113">
        <v>0</v>
      </c>
      <c r="M501" s="113">
        <v>20</v>
      </c>
      <c r="N501" s="113">
        <v>7</v>
      </c>
      <c r="O501" s="113">
        <v>19</v>
      </c>
      <c r="P501" s="113">
        <v>34</v>
      </c>
      <c r="Q501" s="113">
        <v>2</v>
      </c>
      <c r="R501" s="6">
        <v>0.2</v>
      </c>
      <c r="S501" s="14">
        <v>20.811654526534859</v>
      </c>
      <c r="T501" s="14">
        <v>0</v>
      </c>
      <c r="U501" s="14">
        <v>7</v>
      </c>
      <c r="V501" s="14">
        <v>5.3050397877984086</v>
      </c>
      <c r="W501" s="84">
        <v>-13.350763816946973</v>
      </c>
      <c r="X501" s="14">
        <v>19.765930497386293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19.765930497386293</v>
      </c>
      <c r="AE501" s="14">
        <v>0</v>
      </c>
      <c r="AF501" s="14">
        <v>0</v>
      </c>
      <c r="AG501" s="14">
        <v>0</v>
      </c>
      <c r="AH501" s="14">
        <v>19.765930497386293</v>
      </c>
      <c r="AI501" s="14">
        <v>19.765930497386293</v>
      </c>
      <c r="AJ501" s="113" t="s">
        <v>7128</v>
      </c>
      <c r="AK501" s="113" t="s">
        <v>7128</v>
      </c>
      <c r="AL501" s="113" t="s">
        <v>7128</v>
      </c>
      <c r="AM501" s="113" t="s">
        <v>7128</v>
      </c>
      <c r="AN501" s="113" t="s">
        <v>7128</v>
      </c>
      <c r="AO501" s="113">
        <v>159</v>
      </c>
      <c r="AP501" s="113" t="s">
        <v>7128</v>
      </c>
      <c r="AQ501" s="113" t="s">
        <v>7128</v>
      </c>
      <c r="AR501" s="113" t="s">
        <v>7128</v>
      </c>
      <c r="AS501" s="113">
        <v>237</v>
      </c>
      <c r="AT501" s="113">
        <v>222</v>
      </c>
      <c r="AU501" s="149" t="s">
        <v>7128</v>
      </c>
      <c r="AV501" s="14">
        <v>157.41716867537716</v>
      </c>
      <c r="AW501" s="14">
        <v>-137.65123817799088</v>
      </c>
      <c r="AX501" s="17">
        <v>517</v>
      </c>
      <c r="AY501" s="15">
        <v>0</v>
      </c>
      <c r="AZ501" s="15">
        <v>1.4102366887435949</v>
      </c>
      <c r="BA501" s="15">
        <v>-1.4102366887435949</v>
      </c>
      <c r="BB501" s="63">
        <v>0.80164645901360498</v>
      </c>
      <c r="BC501" s="26"/>
      <c r="BD501" s="15">
        <v>0</v>
      </c>
      <c r="BE501" s="26">
        <v>0</v>
      </c>
      <c r="BF501" s="26" t="s">
        <v>7578</v>
      </c>
      <c r="BG501" s="84"/>
    </row>
    <row r="502" spans="1:59" ht="15" customHeight="1" x14ac:dyDescent="0.25">
      <c r="A502" s="79" t="s">
        <v>6802</v>
      </c>
      <c r="B502" s="2" t="s">
        <v>2560</v>
      </c>
      <c r="C502" s="3" t="s">
        <v>2864</v>
      </c>
      <c r="D502" s="3" t="s">
        <v>5801</v>
      </c>
      <c r="E502" s="3" t="s">
        <v>1039</v>
      </c>
      <c r="F502" s="4" t="s">
        <v>2510</v>
      </c>
      <c r="G502" s="3" t="s">
        <v>656</v>
      </c>
      <c r="H502" s="41" t="s">
        <v>6509</v>
      </c>
      <c r="I502" s="113">
        <v>121</v>
      </c>
      <c r="J502" s="113">
        <v>107</v>
      </c>
      <c r="K502" s="113">
        <v>24</v>
      </c>
      <c r="L502" s="113">
        <v>6</v>
      </c>
      <c r="M502" s="113">
        <v>11</v>
      </c>
      <c r="N502" s="113">
        <v>13</v>
      </c>
      <c r="O502" s="113">
        <v>14</v>
      </c>
      <c r="P502" s="113">
        <v>42</v>
      </c>
      <c r="Q502" s="113">
        <v>0</v>
      </c>
      <c r="R502" s="6">
        <v>0.22429906542056074</v>
      </c>
      <c r="S502" s="14">
        <v>11.446409989594173</v>
      </c>
      <c r="T502" s="14">
        <v>15.625</v>
      </c>
      <c r="U502" s="14">
        <v>13</v>
      </c>
      <c r="V502" s="14">
        <v>0</v>
      </c>
      <c r="W502" s="84">
        <v>-5.4663229559128963</v>
      </c>
      <c r="X502" s="14">
        <v>34.605087033681279</v>
      </c>
      <c r="Y502" s="14">
        <v>0</v>
      </c>
      <c r="Z502" s="14">
        <v>0</v>
      </c>
      <c r="AA502" s="14">
        <v>0</v>
      </c>
      <c r="AB502" s="14">
        <v>34.605087033681279</v>
      </c>
      <c r="AC502" s="14">
        <v>0</v>
      </c>
      <c r="AD502" s="14">
        <v>0</v>
      </c>
      <c r="AE502" s="14">
        <v>34.605087033681279</v>
      </c>
      <c r="AF502" s="14">
        <v>0</v>
      </c>
      <c r="AG502" s="14">
        <v>34.605087033681279</v>
      </c>
      <c r="AH502" s="14">
        <v>34.605087033681279</v>
      </c>
      <c r="AI502" s="14">
        <v>34.605087033681279</v>
      </c>
      <c r="AJ502" s="113" t="s">
        <v>7128</v>
      </c>
      <c r="AK502" s="113" t="s">
        <v>7128</v>
      </c>
      <c r="AL502" s="113" t="s">
        <v>7128</v>
      </c>
      <c r="AM502" s="113">
        <v>48</v>
      </c>
      <c r="AN502" s="113" t="s">
        <v>7128</v>
      </c>
      <c r="AO502" s="113" t="s">
        <v>7128</v>
      </c>
      <c r="AP502" s="113">
        <v>61</v>
      </c>
      <c r="AQ502" s="113" t="s">
        <v>7128</v>
      </c>
      <c r="AR502" s="113">
        <v>98</v>
      </c>
      <c r="AS502" s="113">
        <v>199</v>
      </c>
      <c r="AT502" s="113">
        <v>184</v>
      </c>
      <c r="AU502" s="149" t="s">
        <v>7128</v>
      </c>
      <c r="AV502" s="14">
        <v>149.30537599349879</v>
      </c>
      <c r="AW502" s="14">
        <v>-114.7002889598175</v>
      </c>
      <c r="AX502" s="17">
        <v>475</v>
      </c>
      <c r="AY502" s="15">
        <v>0</v>
      </c>
      <c r="AZ502" s="15">
        <v>1.4102366887435949</v>
      </c>
      <c r="BA502" s="15">
        <v>-1.4102366887435949</v>
      </c>
      <c r="BB502" s="63">
        <v>0.80164645901360498</v>
      </c>
      <c r="BC502" s="26"/>
      <c r="BD502" s="15">
        <v>0</v>
      </c>
      <c r="BE502" s="26">
        <v>0</v>
      </c>
      <c r="BF502" s="26" t="s">
        <v>7579</v>
      </c>
      <c r="BG502" s="84"/>
    </row>
    <row r="503" spans="1:59" x14ac:dyDescent="0.25">
      <c r="A503" s="88" t="s">
        <v>5175</v>
      </c>
      <c r="B503" s="2" t="s">
        <v>2984</v>
      </c>
      <c r="C503" s="3" t="s">
        <v>3352</v>
      </c>
      <c r="D503" s="3" t="s">
        <v>5176</v>
      </c>
      <c r="E503" s="3" t="s">
        <v>1017</v>
      </c>
      <c r="F503" s="4" t="s">
        <v>3755</v>
      </c>
      <c r="G503" s="3" t="s">
        <v>657</v>
      </c>
      <c r="H503" s="41" t="s">
        <v>5177</v>
      </c>
      <c r="I503" s="113">
        <v>144</v>
      </c>
      <c r="J503" s="113">
        <v>130</v>
      </c>
      <c r="K503" s="113">
        <v>25</v>
      </c>
      <c r="L503" s="113">
        <v>3</v>
      </c>
      <c r="M503" s="113">
        <v>10</v>
      </c>
      <c r="N503" s="113">
        <v>13</v>
      </c>
      <c r="O503" s="113">
        <v>12</v>
      </c>
      <c r="P503" s="113">
        <v>34</v>
      </c>
      <c r="Q503" s="113">
        <v>1</v>
      </c>
      <c r="R503" s="6">
        <v>0.19230769230769232</v>
      </c>
      <c r="S503" s="14">
        <v>10.40582726326743</v>
      </c>
      <c r="T503" s="14">
        <v>7.8125</v>
      </c>
      <c r="U503" s="14">
        <v>13</v>
      </c>
      <c r="V503" s="14">
        <v>2.6525198938992043</v>
      </c>
      <c r="W503" s="84">
        <v>-13.914002931344111</v>
      </c>
      <c r="X503" s="14">
        <v>19.956844225822525</v>
      </c>
      <c r="Y503" s="14">
        <v>0</v>
      </c>
      <c r="Z503" s="14">
        <v>0</v>
      </c>
      <c r="AA503" s="14">
        <v>19.956844225822525</v>
      </c>
      <c r="AB503" s="14">
        <v>0</v>
      </c>
      <c r="AC503" s="14">
        <v>0</v>
      </c>
      <c r="AD503" s="14">
        <v>0</v>
      </c>
      <c r="AE503" s="14">
        <v>0</v>
      </c>
      <c r="AF503" s="14">
        <v>19.956844225822525</v>
      </c>
      <c r="AG503" s="14">
        <v>19.956844225822525</v>
      </c>
      <c r="AH503" s="14">
        <v>19.956844225822525</v>
      </c>
      <c r="AI503" s="14">
        <v>19.956844225822525</v>
      </c>
      <c r="AJ503" s="113" t="s">
        <v>7128</v>
      </c>
      <c r="AK503" s="113" t="s">
        <v>7128</v>
      </c>
      <c r="AL503" s="113">
        <v>46</v>
      </c>
      <c r="AM503" s="113" t="s">
        <v>7128</v>
      </c>
      <c r="AN503" s="113" t="s">
        <v>7128</v>
      </c>
      <c r="AO503" s="113" t="s">
        <v>7128</v>
      </c>
      <c r="AP503" s="113" t="s">
        <v>7128</v>
      </c>
      <c r="AQ503" s="113">
        <v>78</v>
      </c>
      <c r="AR503" s="113">
        <v>116</v>
      </c>
      <c r="AS503" s="113">
        <v>235</v>
      </c>
      <c r="AT503" s="113">
        <v>220</v>
      </c>
      <c r="AU503" s="149" t="s">
        <v>7128</v>
      </c>
      <c r="AV503" s="14">
        <v>157.46821407201281</v>
      </c>
      <c r="AW503" s="14">
        <v>-137.51136984619029</v>
      </c>
      <c r="AX503" s="17">
        <v>516</v>
      </c>
      <c r="AY503" s="15">
        <v>0</v>
      </c>
      <c r="AZ503" s="15">
        <v>1.4102366887435949</v>
      </c>
      <c r="BA503" s="15">
        <v>-1.4102366887435949</v>
      </c>
      <c r="BB503" s="63">
        <v>0.80164645901360498</v>
      </c>
      <c r="BC503" s="26"/>
      <c r="BD503" s="15">
        <v>0</v>
      </c>
      <c r="BE503" s="26">
        <v>0</v>
      </c>
      <c r="BF503" s="26" t="s">
        <v>7580</v>
      </c>
      <c r="BG503" s="84"/>
    </row>
    <row r="504" spans="1:59" ht="15" customHeight="1" x14ac:dyDescent="0.25">
      <c r="A504" s="110" t="s">
        <v>1378</v>
      </c>
      <c r="B504" s="2" t="s">
        <v>2805</v>
      </c>
      <c r="C504" s="3" t="s">
        <v>2573</v>
      </c>
      <c r="D504" s="3" t="s">
        <v>85</v>
      </c>
      <c r="E504" s="3" t="s">
        <v>1046</v>
      </c>
      <c r="F504" s="4" t="s">
        <v>2510</v>
      </c>
      <c r="G504" s="3" t="s">
        <v>1004</v>
      </c>
      <c r="H504" s="41" t="s">
        <v>3923</v>
      </c>
      <c r="I504" s="124">
        <v>119</v>
      </c>
      <c r="J504" s="124">
        <v>106</v>
      </c>
      <c r="K504" s="124">
        <v>19</v>
      </c>
      <c r="L504" s="124">
        <v>2</v>
      </c>
      <c r="M504" s="124">
        <v>9</v>
      </c>
      <c r="N504" s="124">
        <v>12</v>
      </c>
      <c r="O504" s="124">
        <v>10</v>
      </c>
      <c r="P504" s="124">
        <v>22</v>
      </c>
      <c r="Q504" s="124">
        <v>2</v>
      </c>
      <c r="R504" s="85">
        <v>0.17924528301886791</v>
      </c>
      <c r="S504" s="84">
        <v>9.3652445369406863</v>
      </c>
      <c r="T504" s="84">
        <v>5.208333333333333</v>
      </c>
      <c r="U504" s="84">
        <v>12</v>
      </c>
      <c r="V504" s="84">
        <v>5.3050397877984086</v>
      </c>
      <c r="W504" s="84">
        <v>-13.289371477680376</v>
      </c>
      <c r="X504" s="103">
        <v>18.589246180392053</v>
      </c>
      <c r="Y504" s="103">
        <v>0</v>
      </c>
      <c r="Z504" s="103">
        <v>0</v>
      </c>
      <c r="AA504" s="103">
        <v>0</v>
      </c>
      <c r="AB504" s="103">
        <v>0</v>
      </c>
      <c r="AC504" s="103">
        <v>0</v>
      </c>
      <c r="AD504" s="103">
        <v>18.589246180392053</v>
      </c>
      <c r="AE504" s="103">
        <v>0</v>
      </c>
      <c r="AF504" s="103">
        <v>0</v>
      </c>
      <c r="AG504" s="103">
        <v>0</v>
      </c>
      <c r="AH504" s="103">
        <v>18.589246180392053</v>
      </c>
      <c r="AI504" s="103">
        <v>18.589246180392053</v>
      </c>
      <c r="AJ504" s="124" t="s">
        <v>7128</v>
      </c>
      <c r="AK504" s="113" t="s">
        <v>7128</v>
      </c>
      <c r="AL504" s="113" t="s">
        <v>7128</v>
      </c>
      <c r="AM504" s="113" t="s">
        <v>7128</v>
      </c>
      <c r="AN504" s="113" t="s">
        <v>7128</v>
      </c>
      <c r="AO504" s="113">
        <v>160</v>
      </c>
      <c r="AP504" s="113" t="s">
        <v>7128</v>
      </c>
      <c r="AQ504" s="113" t="s">
        <v>7128</v>
      </c>
      <c r="AR504" s="113" t="s">
        <v>7128</v>
      </c>
      <c r="AS504" s="113">
        <v>241</v>
      </c>
      <c r="AT504" s="113">
        <v>226</v>
      </c>
      <c r="AU504" s="149" t="s">
        <v>7128</v>
      </c>
      <c r="AV504" s="84">
        <v>157.41716867537716</v>
      </c>
      <c r="AW504" s="84">
        <v>-138.8279224949851</v>
      </c>
      <c r="AX504" s="125">
        <v>519</v>
      </c>
      <c r="AY504" s="84">
        <v>0</v>
      </c>
      <c r="AZ504" s="84">
        <v>1.4102366887435949</v>
      </c>
      <c r="BA504" s="84">
        <v>-1.4102366887435949</v>
      </c>
      <c r="BB504" s="104">
        <v>0.80164645901360498</v>
      </c>
      <c r="BC504" s="84"/>
      <c r="BD504" s="84">
        <v>0</v>
      </c>
      <c r="BE504" s="84">
        <v>0</v>
      </c>
      <c r="BF504" s="84" t="s">
        <v>7581</v>
      </c>
      <c r="BG504" s="84"/>
    </row>
    <row r="505" spans="1:59" ht="15" customHeight="1" x14ac:dyDescent="0.25">
      <c r="A505" s="110" t="s">
        <v>2525</v>
      </c>
      <c r="B505" s="2" t="s">
        <v>2789</v>
      </c>
      <c r="C505" s="3" t="s">
        <v>2541</v>
      </c>
      <c r="D505" s="3" t="s">
        <v>942</v>
      </c>
      <c r="E505" s="3" t="s">
        <v>1103</v>
      </c>
      <c r="F505" s="4" t="s">
        <v>3755</v>
      </c>
      <c r="G505" s="3" t="s">
        <v>1015</v>
      </c>
      <c r="H505" s="41" t="s">
        <v>4821</v>
      </c>
      <c r="I505" s="124">
        <v>15</v>
      </c>
      <c r="J505" s="124">
        <v>12</v>
      </c>
      <c r="K505" s="124">
        <v>3</v>
      </c>
      <c r="L505" s="124">
        <v>2</v>
      </c>
      <c r="M505" s="124">
        <v>2</v>
      </c>
      <c r="N505" s="124">
        <v>2</v>
      </c>
      <c r="O505" s="124">
        <v>1</v>
      </c>
      <c r="P505" s="124">
        <v>5</v>
      </c>
      <c r="Q505" s="124">
        <v>0</v>
      </c>
      <c r="R505" s="85">
        <v>0.25</v>
      </c>
      <c r="S505" s="84">
        <v>2.0811654526534862</v>
      </c>
      <c r="T505" s="84">
        <v>5.208333333333333</v>
      </c>
      <c r="U505" s="84">
        <v>2</v>
      </c>
      <c r="V505" s="84">
        <v>0</v>
      </c>
      <c r="W505" s="84">
        <v>1.7716766396804997</v>
      </c>
      <c r="X505" s="103">
        <v>11.061175425667319</v>
      </c>
      <c r="Y505" s="84">
        <v>0</v>
      </c>
      <c r="Z505" s="84">
        <v>11.061175425667319</v>
      </c>
      <c r="AA505" s="84">
        <v>0</v>
      </c>
      <c r="AB505" s="84">
        <v>0</v>
      </c>
      <c r="AC505" s="84">
        <v>0</v>
      </c>
      <c r="AD505" s="84">
        <v>0</v>
      </c>
      <c r="AE505" s="84">
        <v>11.061175425667319</v>
      </c>
      <c r="AF505" s="84">
        <v>0</v>
      </c>
      <c r="AG505" s="84">
        <v>11.061175425667319</v>
      </c>
      <c r="AH505" s="84">
        <v>11.061175425667319</v>
      </c>
      <c r="AI505" s="84">
        <v>11.061175425667319</v>
      </c>
      <c r="AJ505" s="124" t="s">
        <v>7128</v>
      </c>
      <c r="AK505" s="103">
        <v>47</v>
      </c>
      <c r="AL505" s="103" t="s">
        <v>7128</v>
      </c>
      <c r="AM505" s="103" t="s">
        <v>7128</v>
      </c>
      <c r="AN505" s="103" t="s">
        <v>7128</v>
      </c>
      <c r="AO505" s="103" t="s">
        <v>7128</v>
      </c>
      <c r="AP505" s="124">
        <v>74</v>
      </c>
      <c r="AQ505" s="103" t="s">
        <v>7128</v>
      </c>
      <c r="AR505" s="103">
        <v>128</v>
      </c>
      <c r="AS505" s="124">
        <v>271</v>
      </c>
      <c r="AT505" s="124">
        <v>256</v>
      </c>
      <c r="AU505" s="151" t="s">
        <v>7128</v>
      </c>
      <c r="AV505" s="84">
        <v>157.52538612333203</v>
      </c>
      <c r="AW505" s="84">
        <v>-146.4642106976647</v>
      </c>
      <c r="AX505" s="125">
        <v>590</v>
      </c>
      <c r="AY505" s="84">
        <v>0</v>
      </c>
      <c r="AZ505" s="84">
        <v>1.4102366887435949</v>
      </c>
      <c r="BA505" s="84">
        <v>-1.4102366887435949</v>
      </c>
      <c r="BB505" s="147">
        <v>0.80164645901360498</v>
      </c>
      <c r="BC505" s="84"/>
      <c r="BD505" s="84">
        <v>0</v>
      </c>
      <c r="BE505" s="84">
        <v>0</v>
      </c>
      <c r="BF505" s="84" t="s">
        <v>7582</v>
      </c>
      <c r="BG505" s="84"/>
    </row>
    <row r="506" spans="1:59" ht="15" customHeight="1" x14ac:dyDescent="0.25">
      <c r="A506" s="110" t="s">
        <v>1447</v>
      </c>
      <c r="B506" s="2" t="s">
        <v>3241</v>
      </c>
      <c r="C506" s="3" t="s">
        <v>2805</v>
      </c>
      <c r="D506" s="3" t="s">
        <v>159</v>
      </c>
      <c r="E506" s="3" t="s">
        <v>1003</v>
      </c>
      <c r="F506" s="4" t="s">
        <v>3755</v>
      </c>
      <c r="G506" s="3" t="s">
        <v>1004</v>
      </c>
      <c r="H506" s="41" t="s">
        <v>4073</v>
      </c>
      <c r="I506" s="113">
        <v>63</v>
      </c>
      <c r="J506" s="113">
        <v>56</v>
      </c>
      <c r="K506" s="113">
        <v>13</v>
      </c>
      <c r="L506" s="113">
        <v>1</v>
      </c>
      <c r="M506" s="113">
        <v>8</v>
      </c>
      <c r="N506" s="113">
        <v>8</v>
      </c>
      <c r="O506" s="113">
        <v>7</v>
      </c>
      <c r="P506" s="113">
        <v>16</v>
      </c>
      <c r="Q506" s="113">
        <v>0</v>
      </c>
      <c r="R506" s="85">
        <v>0.23214285714285715</v>
      </c>
      <c r="S506" s="84">
        <v>8.3246618106139447</v>
      </c>
      <c r="T506" s="84">
        <v>2.6041666666666665</v>
      </c>
      <c r="U506" s="84">
        <v>8</v>
      </c>
      <c r="V506" s="84">
        <v>0</v>
      </c>
      <c r="W506" s="84">
        <v>-1.1505736217264237</v>
      </c>
      <c r="X506" s="103">
        <v>17.778254855554188</v>
      </c>
      <c r="Y506" s="103">
        <v>0</v>
      </c>
      <c r="Z506" s="103">
        <v>0</v>
      </c>
      <c r="AA506" s="103">
        <v>0</v>
      </c>
      <c r="AB506" s="103">
        <v>0</v>
      </c>
      <c r="AC506" s="103">
        <v>0</v>
      </c>
      <c r="AD506" s="103">
        <v>17.778254855554188</v>
      </c>
      <c r="AE506" s="103">
        <v>0</v>
      </c>
      <c r="AF506" s="103">
        <v>0</v>
      </c>
      <c r="AG506" s="103">
        <v>0</v>
      </c>
      <c r="AH506" s="103">
        <v>17.778254855554188</v>
      </c>
      <c r="AI506" s="103">
        <v>17.778254855554188</v>
      </c>
      <c r="AJ506" s="124" t="s">
        <v>7128</v>
      </c>
      <c r="AK506" s="113" t="s">
        <v>7128</v>
      </c>
      <c r="AL506" s="113" t="s">
        <v>7128</v>
      </c>
      <c r="AM506" s="113" t="s">
        <v>7128</v>
      </c>
      <c r="AN506" s="113" t="s">
        <v>7128</v>
      </c>
      <c r="AO506" s="113">
        <v>161</v>
      </c>
      <c r="AP506" s="113" t="s">
        <v>7128</v>
      </c>
      <c r="AQ506" s="113" t="s">
        <v>7128</v>
      </c>
      <c r="AR506" s="113" t="s">
        <v>7128</v>
      </c>
      <c r="AS506" s="113">
        <v>244</v>
      </c>
      <c r="AT506" s="113">
        <v>229</v>
      </c>
      <c r="AU506" s="149" t="s">
        <v>7128</v>
      </c>
      <c r="AV506" s="84">
        <v>157.41716867537716</v>
      </c>
      <c r="AW506" s="14">
        <v>-139.63891381982296</v>
      </c>
      <c r="AX506" s="17">
        <v>521</v>
      </c>
      <c r="AY506" s="84">
        <v>0</v>
      </c>
      <c r="AZ506" s="84">
        <v>1.4102366887435949</v>
      </c>
      <c r="BA506" s="84">
        <v>-1.4102366887435949</v>
      </c>
      <c r="BB506" s="104">
        <v>0.80164645901360498</v>
      </c>
      <c r="BC506" s="84"/>
      <c r="BD506" s="84">
        <v>0</v>
      </c>
      <c r="BE506" s="84">
        <v>0</v>
      </c>
      <c r="BF506" s="84" t="s">
        <v>7583</v>
      </c>
      <c r="BG506" s="84"/>
    </row>
    <row r="507" spans="1:59" ht="15" customHeight="1" x14ac:dyDescent="0.25">
      <c r="A507" s="110" t="s">
        <v>1930</v>
      </c>
      <c r="B507" s="2" t="s">
        <v>2925</v>
      </c>
      <c r="C507" s="3" t="s">
        <v>3070</v>
      </c>
      <c r="D507" s="3" t="s">
        <v>285</v>
      </c>
      <c r="E507" s="3" t="s">
        <v>1060</v>
      </c>
      <c r="F507" s="4" t="s">
        <v>3755</v>
      </c>
      <c r="G507" s="3" t="s">
        <v>1040</v>
      </c>
      <c r="H507" s="41" t="s">
        <v>4053</v>
      </c>
      <c r="I507" s="126">
        <v>153</v>
      </c>
      <c r="J507" s="126">
        <v>132</v>
      </c>
      <c r="K507" s="126">
        <v>22</v>
      </c>
      <c r="L507" s="126">
        <v>5</v>
      </c>
      <c r="M507" s="126">
        <v>18</v>
      </c>
      <c r="N507" s="126">
        <v>8</v>
      </c>
      <c r="O507" s="126">
        <v>16</v>
      </c>
      <c r="P507" s="126">
        <v>57</v>
      </c>
      <c r="Q507" s="126">
        <v>1</v>
      </c>
      <c r="R507" s="106">
        <v>0.16666666666666666</v>
      </c>
      <c r="S507" s="107">
        <v>18.730489073881373</v>
      </c>
      <c r="T507" s="107">
        <v>13.020833333333334</v>
      </c>
      <c r="U507" s="107">
        <v>8</v>
      </c>
      <c r="V507" s="107">
        <v>2.6525198938992043</v>
      </c>
      <c r="W507" s="107">
        <v>-19.728025551110331</v>
      </c>
      <c r="X507" s="108">
        <v>22.67581675000358</v>
      </c>
      <c r="Y507" s="108">
        <v>0</v>
      </c>
      <c r="Z507" s="108">
        <v>0</v>
      </c>
      <c r="AA507" s="108">
        <v>0</v>
      </c>
      <c r="AB507" s="108">
        <v>0</v>
      </c>
      <c r="AC507" s="108">
        <v>22.67581675000358</v>
      </c>
      <c r="AD507" s="108">
        <v>0</v>
      </c>
      <c r="AE507" s="108">
        <v>0</v>
      </c>
      <c r="AF507" s="108">
        <v>22.67581675000358</v>
      </c>
      <c r="AG507" s="108">
        <v>22.67581675000358</v>
      </c>
      <c r="AH507" s="108">
        <v>22.67581675000358</v>
      </c>
      <c r="AI507" s="108">
        <v>22.67581675000358</v>
      </c>
      <c r="AJ507" s="126" t="s">
        <v>7128</v>
      </c>
      <c r="AK507" s="113" t="s">
        <v>7128</v>
      </c>
      <c r="AL507" s="113" t="s">
        <v>7128</v>
      </c>
      <c r="AM507" s="113" t="s">
        <v>7128</v>
      </c>
      <c r="AN507" s="113">
        <v>60</v>
      </c>
      <c r="AO507" s="113" t="s">
        <v>7128</v>
      </c>
      <c r="AP507" s="113" t="s">
        <v>7128</v>
      </c>
      <c r="AQ507" s="113">
        <v>73</v>
      </c>
      <c r="AR507" s="113">
        <v>110</v>
      </c>
      <c r="AS507" s="113">
        <v>227</v>
      </c>
      <c r="AT507" s="113">
        <v>212</v>
      </c>
      <c r="AU507" s="149" t="s">
        <v>7128</v>
      </c>
      <c r="AV507" s="107">
        <v>144.9549001855919</v>
      </c>
      <c r="AW507" s="107">
        <v>-122.27908343558832</v>
      </c>
      <c r="AX507" s="127">
        <v>485</v>
      </c>
      <c r="AY507" s="107">
        <v>0</v>
      </c>
      <c r="AZ507" s="107">
        <v>1.4102366887435949</v>
      </c>
      <c r="BA507" s="107">
        <v>-1.4102366887435949</v>
      </c>
      <c r="BB507" s="109">
        <v>0.80164645901360498</v>
      </c>
      <c r="BC507" s="107"/>
      <c r="BD507" s="107">
        <v>0</v>
      </c>
      <c r="BE507" s="107">
        <v>0</v>
      </c>
      <c r="BF507" s="107" t="s">
        <v>7584</v>
      </c>
      <c r="BG507" s="107"/>
    </row>
    <row r="508" spans="1:59" ht="15" customHeight="1" x14ac:dyDescent="0.25">
      <c r="A508" s="79" t="s">
        <v>6364</v>
      </c>
      <c r="B508" s="2" t="s">
        <v>2567</v>
      </c>
      <c r="C508" s="3" t="s">
        <v>2980</v>
      </c>
      <c r="D508" s="3" t="s">
        <v>5711</v>
      </c>
      <c r="E508" s="3" t="s">
        <v>999</v>
      </c>
      <c r="F508" s="4" t="s">
        <v>2510</v>
      </c>
      <c r="G508" s="3" t="s">
        <v>1004</v>
      </c>
      <c r="H508" s="41" t="s">
        <v>5712</v>
      </c>
      <c r="I508" s="113">
        <v>46</v>
      </c>
      <c r="J508" s="113">
        <v>40</v>
      </c>
      <c r="K508" s="113">
        <v>9</v>
      </c>
      <c r="L508" s="113">
        <v>2</v>
      </c>
      <c r="M508" s="113">
        <v>4</v>
      </c>
      <c r="N508" s="113">
        <v>8</v>
      </c>
      <c r="O508" s="113">
        <v>4</v>
      </c>
      <c r="P508" s="113">
        <v>17</v>
      </c>
      <c r="Q508" s="113">
        <v>0</v>
      </c>
      <c r="R508" s="6">
        <v>0.22500000000000001</v>
      </c>
      <c r="S508" s="14">
        <v>4.1623309053069724</v>
      </c>
      <c r="T508" s="14">
        <v>5.208333333333333</v>
      </c>
      <c r="U508" s="14">
        <v>8</v>
      </c>
      <c r="V508" s="14">
        <v>0</v>
      </c>
      <c r="W508" s="84">
        <v>-0.6993473870447402</v>
      </c>
      <c r="X508" s="14">
        <v>16.671316851595567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  <c r="AD508" s="14">
        <v>16.671316851595567</v>
      </c>
      <c r="AE508" s="14">
        <v>0</v>
      </c>
      <c r="AF508" s="14">
        <v>0</v>
      </c>
      <c r="AG508" s="14">
        <v>0</v>
      </c>
      <c r="AH508" s="14">
        <v>16.671316851595567</v>
      </c>
      <c r="AI508" s="14">
        <v>16.671316851595567</v>
      </c>
      <c r="AJ508" s="113" t="s">
        <v>7128</v>
      </c>
      <c r="AK508" s="113" t="s">
        <v>7128</v>
      </c>
      <c r="AL508" s="113" t="s">
        <v>7128</v>
      </c>
      <c r="AM508" s="113" t="s">
        <v>7128</v>
      </c>
      <c r="AN508" s="113" t="s">
        <v>7128</v>
      </c>
      <c r="AO508" s="113">
        <v>162</v>
      </c>
      <c r="AP508" s="113" t="s">
        <v>7128</v>
      </c>
      <c r="AQ508" s="113" t="s">
        <v>7128</v>
      </c>
      <c r="AR508" s="113" t="s">
        <v>7128</v>
      </c>
      <c r="AS508" s="113">
        <v>246</v>
      </c>
      <c r="AT508" s="113">
        <v>231</v>
      </c>
      <c r="AU508" s="149" t="s">
        <v>7128</v>
      </c>
      <c r="AV508" s="14">
        <v>157.41716867537716</v>
      </c>
      <c r="AW508" s="14">
        <v>-140.74585182378158</v>
      </c>
      <c r="AX508" s="17">
        <v>523</v>
      </c>
      <c r="AY508" s="15">
        <v>0</v>
      </c>
      <c r="AZ508" s="15">
        <v>1.4102366887435949</v>
      </c>
      <c r="BA508" s="15">
        <v>-1.4102366887435949</v>
      </c>
      <c r="BB508" s="63">
        <v>0.80164645901360498</v>
      </c>
      <c r="BC508" s="26"/>
      <c r="BD508" s="15">
        <v>0</v>
      </c>
      <c r="BE508" s="26">
        <v>0</v>
      </c>
      <c r="BF508" s="26" t="s">
        <v>7585</v>
      </c>
      <c r="BG508" s="84"/>
    </row>
    <row r="509" spans="1:59" ht="15" customHeight="1" x14ac:dyDescent="0.25">
      <c r="A509" s="79" t="s">
        <v>4409</v>
      </c>
      <c r="B509" s="2" t="s">
        <v>4411</v>
      </c>
      <c r="C509" s="3" t="s">
        <v>3257</v>
      </c>
      <c r="D509" s="3" t="s">
        <v>4410</v>
      </c>
      <c r="E509" s="3" t="s">
        <v>1115</v>
      </c>
      <c r="F509" s="4" t="s">
        <v>2510</v>
      </c>
      <c r="G509" s="3" t="s">
        <v>657</v>
      </c>
      <c r="H509" s="41" t="s">
        <v>5764</v>
      </c>
      <c r="I509" s="113">
        <v>60</v>
      </c>
      <c r="J509" s="113">
        <v>53</v>
      </c>
      <c r="K509" s="113">
        <v>9</v>
      </c>
      <c r="L509" s="113">
        <v>1</v>
      </c>
      <c r="M509" s="113">
        <v>4</v>
      </c>
      <c r="N509" s="113">
        <v>3</v>
      </c>
      <c r="O509" s="113">
        <v>3</v>
      </c>
      <c r="P509" s="113">
        <v>22</v>
      </c>
      <c r="Q509" s="113">
        <v>5</v>
      </c>
      <c r="R509" s="6">
        <v>0.16981132075471697</v>
      </c>
      <c r="S509" s="14">
        <v>4.1623309053069724</v>
      </c>
      <c r="T509" s="14">
        <v>2.6041666666666665</v>
      </c>
      <c r="U509" s="14">
        <v>3</v>
      </c>
      <c r="V509" s="14">
        <v>13.262599469496021</v>
      </c>
      <c r="W509" s="84">
        <v>-6.4800932866901668</v>
      </c>
      <c r="X509" s="14">
        <v>16.549003754779495</v>
      </c>
      <c r="Y509" s="14">
        <v>0</v>
      </c>
      <c r="Z509" s="14">
        <v>0</v>
      </c>
      <c r="AA509" s="14">
        <v>16.549003754779495</v>
      </c>
      <c r="AB509" s="14">
        <v>0</v>
      </c>
      <c r="AC509" s="14">
        <v>0</v>
      </c>
      <c r="AD509" s="14">
        <v>0</v>
      </c>
      <c r="AE509" s="14">
        <v>0</v>
      </c>
      <c r="AF509" s="14">
        <v>16.549003754779495</v>
      </c>
      <c r="AG509" s="14">
        <v>16.549003754779495</v>
      </c>
      <c r="AH509" s="14">
        <v>16.549003754779495</v>
      </c>
      <c r="AI509" s="14">
        <v>16.549003754779495</v>
      </c>
      <c r="AJ509" s="113" t="s">
        <v>7128</v>
      </c>
      <c r="AK509" s="113" t="s">
        <v>7128</v>
      </c>
      <c r="AL509" s="113">
        <v>47</v>
      </c>
      <c r="AM509" s="113" t="s">
        <v>7128</v>
      </c>
      <c r="AN509" s="113" t="s">
        <v>7128</v>
      </c>
      <c r="AO509" s="113" t="s">
        <v>7128</v>
      </c>
      <c r="AP509" s="113" t="s">
        <v>7128</v>
      </c>
      <c r="AQ509" s="113">
        <v>79</v>
      </c>
      <c r="AR509" s="113">
        <v>121</v>
      </c>
      <c r="AS509" s="113">
        <v>248</v>
      </c>
      <c r="AT509" s="113">
        <v>233</v>
      </c>
      <c r="AU509" s="149" t="s">
        <v>7128</v>
      </c>
      <c r="AV509" s="14">
        <v>157.46821407201281</v>
      </c>
      <c r="AW509" s="14">
        <v>-140.91921031723331</v>
      </c>
      <c r="AX509" s="17">
        <v>524</v>
      </c>
      <c r="AY509" s="15">
        <v>0</v>
      </c>
      <c r="AZ509" s="15">
        <v>1.4102366887435949</v>
      </c>
      <c r="BA509" s="15">
        <v>-1.4102366887435949</v>
      </c>
      <c r="BB509" s="63">
        <v>0.80164645901360498</v>
      </c>
      <c r="BC509" s="26"/>
      <c r="BD509" s="15">
        <v>0</v>
      </c>
      <c r="BE509" s="26">
        <v>0</v>
      </c>
      <c r="BF509" s="26" t="s">
        <v>7586</v>
      </c>
      <c r="BG509" s="84"/>
    </row>
    <row r="510" spans="1:59" ht="15" customHeight="1" x14ac:dyDescent="0.25">
      <c r="A510" s="79" t="s">
        <v>5113</v>
      </c>
      <c r="B510" s="2" t="s">
        <v>5115</v>
      </c>
      <c r="C510" s="3" t="s">
        <v>2963</v>
      </c>
      <c r="D510" s="3" t="s">
        <v>5114</v>
      </c>
      <c r="E510" s="3" t="s">
        <v>1017</v>
      </c>
      <c r="F510" s="4" t="s">
        <v>3755</v>
      </c>
      <c r="G510" s="3" t="s">
        <v>657</v>
      </c>
      <c r="H510" s="41" t="s">
        <v>5116</v>
      </c>
      <c r="I510" s="113">
        <v>47</v>
      </c>
      <c r="J510" s="113">
        <v>39</v>
      </c>
      <c r="K510" s="113">
        <v>7</v>
      </c>
      <c r="L510" s="113">
        <v>2</v>
      </c>
      <c r="M510" s="113">
        <v>6</v>
      </c>
      <c r="N510" s="113">
        <v>6</v>
      </c>
      <c r="O510" s="113">
        <v>5</v>
      </c>
      <c r="P510" s="113">
        <v>15</v>
      </c>
      <c r="Q510" s="113">
        <v>1</v>
      </c>
      <c r="R510" s="6">
        <v>0.17948717948717949</v>
      </c>
      <c r="S510" s="14">
        <v>6.2434963579604581</v>
      </c>
      <c r="T510" s="14">
        <v>5.208333333333333</v>
      </c>
      <c r="U510" s="14">
        <v>6</v>
      </c>
      <c r="V510" s="14">
        <v>2.6525198938992043</v>
      </c>
      <c r="W510" s="84">
        <v>-3.5924145299145076</v>
      </c>
      <c r="X510" s="14">
        <v>16.511935055278489</v>
      </c>
      <c r="Y510" s="14">
        <v>0</v>
      </c>
      <c r="Z510" s="14">
        <v>0</v>
      </c>
      <c r="AA510" s="14">
        <v>16.511935055278489</v>
      </c>
      <c r="AB510" s="14">
        <v>0</v>
      </c>
      <c r="AC510" s="14">
        <v>0</v>
      </c>
      <c r="AD510" s="14">
        <v>0</v>
      </c>
      <c r="AE510" s="14">
        <v>0</v>
      </c>
      <c r="AF510" s="14">
        <v>16.511935055278489</v>
      </c>
      <c r="AG510" s="14">
        <v>16.511935055278489</v>
      </c>
      <c r="AH510" s="14">
        <v>16.511935055278489</v>
      </c>
      <c r="AI510" s="14">
        <v>16.511935055278489</v>
      </c>
      <c r="AJ510" s="113" t="s">
        <v>7128</v>
      </c>
      <c r="AK510" s="113" t="s">
        <v>7128</v>
      </c>
      <c r="AL510" s="113">
        <v>48</v>
      </c>
      <c r="AM510" s="113" t="s">
        <v>7128</v>
      </c>
      <c r="AN510" s="113" t="s">
        <v>7128</v>
      </c>
      <c r="AO510" s="113" t="s">
        <v>7128</v>
      </c>
      <c r="AP510" s="113" t="s">
        <v>7128</v>
      </c>
      <c r="AQ510" s="113">
        <v>80</v>
      </c>
      <c r="AR510" s="113">
        <v>122</v>
      </c>
      <c r="AS510" s="113">
        <v>249</v>
      </c>
      <c r="AT510" s="113">
        <v>234</v>
      </c>
      <c r="AU510" s="149" t="s">
        <v>7128</v>
      </c>
      <c r="AV510" s="14">
        <v>157.46821407201281</v>
      </c>
      <c r="AW510" s="14">
        <v>-140.95627901673433</v>
      </c>
      <c r="AX510" s="17">
        <v>525</v>
      </c>
      <c r="AY510" s="15">
        <v>0</v>
      </c>
      <c r="AZ510" s="15">
        <v>1.4102366887435949</v>
      </c>
      <c r="BA510" s="15">
        <v>-1.4102366887435949</v>
      </c>
      <c r="BB510" s="63">
        <v>0.80164645901360498</v>
      </c>
      <c r="BC510" s="26"/>
      <c r="BD510" s="15">
        <v>0</v>
      </c>
      <c r="BE510" s="26">
        <v>0</v>
      </c>
      <c r="BF510" s="26" t="s">
        <v>7587</v>
      </c>
      <c r="BG510" s="84"/>
    </row>
    <row r="511" spans="1:59" ht="15" customHeight="1" x14ac:dyDescent="0.25">
      <c r="A511" s="79" t="s">
        <v>6240</v>
      </c>
      <c r="B511" s="2" t="s">
        <v>2557</v>
      </c>
      <c r="C511" s="3" t="s">
        <v>2571</v>
      </c>
      <c r="D511" s="3" t="s">
        <v>7588</v>
      </c>
      <c r="E511" s="3" t="s">
        <v>1022</v>
      </c>
      <c r="F511" s="4" t="s">
        <v>2510</v>
      </c>
      <c r="G511" s="3" t="s">
        <v>656</v>
      </c>
      <c r="H511" s="41" t="s">
        <v>5915</v>
      </c>
      <c r="I511" s="113">
        <v>154</v>
      </c>
      <c r="J511" s="113">
        <v>141</v>
      </c>
      <c r="K511" s="113">
        <v>24</v>
      </c>
      <c r="L511" s="113">
        <v>3</v>
      </c>
      <c r="M511" s="113">
        <v>14</v>
      </c>
      <c r="N511" s="113">
        <v>13</v>
      </c>
      <c r="O511" s="113">
        <v>9</v>
      </c>
      <c r="P511" s="113">
        <v>65</v>
      </c>
      <c r="Q511" s="113">
        <v>6</v>
      </c>
      <c r="R511" s="6">
        <v>0.1702127659574468</v>
      </c>
      <c r="S511" s="14">
        <v>14.568158168574403</v>
      </c>
      <c r="T511" s="14">
        <v>7.8125</v>
      </c>
      <c r="U511" s="14">
        <v>13</v>
      </c>
      <c r="V511" s="14">
        <v>15.915119363395226</v>
      </c>
      <c r="W511" s="84">
        <v>-20.364341849988932</v>
      </c>
      <c r="X511" s="14">
        <v>30.931435681980695</v>
      </c>
      <c r="Y511" s="14">
        <v>0</v>
      </c>
      <c r="Z511" s="14">
        <v>0</v>
      </c>
      <c r="AA511" s="14">
        <v>0</v>
      </c>
      <c r="AB511" s="14">
        <v>30.931435681980695</v>
      </c>
      <c r="AC511" s="14">
        <v>0</v>
      </c>
      <c r="AD511" s="14">
        <v>0</v>
      </c>
      <c r="AE511" s="14">
        <v>30.931435681980695</v>
      </c>
      <c r="AF511" s="14">
        <v>0</v>
      </c>
      <c r="AG511" s="14">
        <v>30.931435681980695</v>
      </c>
      <c r="AH511" s="14">
        <v>30.931435681980695</v>
      </c>
      <c r="AI511" s="14">
        <v>30.931435681980695</v>
      </c>
      <c r="AJ511" s="113" t="s">
        <v>7128</v>
      </c>
      <c r="AK511" s="113" t="s">
        <v>7128</v>
      </c>
      <c r="AL511" s="113" t="s">
        <v>7128</v>
      </c>
      <c r="AM511" s="113">
        <v>49</v>
      </c>
      <c r="AN511" s="113" t="s">
        <v>7128</v>
      </c>
      <c r="AO511" s="113" t="s">
        <v>7128</v>
      </c>
      <c r="AP511" s="113">
        <v>63</v>
      </c>
      <c r="AQ511" s="113" t="s">
        <v>7128</v>
      </c>
      <c r="AR511" s="113">
        <v>103</v>
      </c>
      <c r="AS511" s="113">
        <v>211</v>
      </c>
      <c r="AT511" s="113">
        <v>196</v>
      </c>
      <c r="AU511" s="149" t="s">
        <v>7128</v>
      </c>
      <c r="AV511" s="14">
        <v>149.30537599349879</v>
      </c>
      <c r="AW511" s="14">
        <v>-118.37394031151808</v>
      </c>
      <c r="AX511" s="17">
        <v>479</v>
      </c>
      <c r="AY511" s="15">
        <v>0</v>
      </c>
      <c r="AZ511" s="15">
        <v>1.4102366887435949</v>
      </c>
      <c r="BA511" s="15">
        <v>-1.4102366887435949</v>
      </c>
      <c r="BB511" s="63">
        <v>0.80164645901360498</v>
      </c>
      <c r="BC511" s="26"/>
      <c r="BD511" s="15">
        <v>0</v>
      </c>
      <c r="BE511" s="26">
        <v>0</v>
      </c>
      <c r="BF511" s="26" t="s">
        <v>7589</v>
      </c>
      <c r="BG511" s="84"/>
    </row>
    <row r="512" spans="1:59" ht="15" customHeight="1" x14ac:dyDescent="0.25">
      <c r="A512" s="79" t="s">
        <v>3582</v>
      </c>
      <c r="B512" s="2" t="s">
        <v>3387</v>
      </c>
      <c r="C512" s="3" t="s">
        <v>3583</v>
      </c>
      <c r="D512" s="3" t="s">
        <v>3722</v>
      </c>
      <c r="E512" s="3" t="s">
        <v>1115</v>
      </c>
      <c r="F512" s="4" t="s">
        <v>2510</v>
      </c>
      <c r="G512" s="3" t="s">
        <v>1004</v>
      </c>
      <c r="H512" s="41" t="s">
        <v>3966</v>
      </c>
      <c r="I512" s="113">
        <v>90</v>
      </c>
      <c r="J512" s="113">
        <v>86</v>
      </c>
      <c r="K512" s="113">
        <v>17</v>
      </c>
      <c r="L512" s="113">
        <v>2</v>
      </c>
      <c r="M512" s="113">
        <v>9</v>
      </c>
      <c r="N512" s="113">
        <v>6</v>
      </c>
      <c r="O512" s="113">
        <v>1</v>
      </c>
      <c r="P512" s="113">
        <v>20</v>
      </c>
      <c r="Q512" s="113">
        <v>1</v>
      </c>
      <c r="R512" s="6">
        <v>0.19767441860465115</v>
      </c>
      <c r="S512" s="14">
        <v>9.3652445369406863</v>
      </c>
      <c r="T512" s="14">
        <v>5.208333333333333</v>
      </c>
      <c r="U512" s="14">
        <v>6</v>
      </c>
      <c r="V512" s="14">
        <v>2.6525198938992043</v>
      </c>
      <c r="W512" s="84">
        <v>-7.7925307076435555</v>
      </c>
      <c r="X512" s="14">
        <v>15.433567056529666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  <c r="AD512" s="14">
        <v>15.433567056529666</v>
      </c>
      <c r="AE512" s="14">
        <v>0</v>
      </c>
      <c r="AF512" s="14">
        <v>0</v>
      </c>
      <c r="AG512" s="14">
        <v>0</v>
      </c>
      <c r="AH512" s="14">
        <v>15.433567056529666</v>
      </c>
      <c r="AI512" s="14">
        <v>15.433567056529666</v>
      </c>
      <c r="AJ512" s="113" t="s">
        <v>7128</v>
      </c>
      <c r="AK512" s="113" t="s">
        <v>7128</v>
      </c>
      <c r="AL512" s="113" t="s">
        <v>7128</v>
      </c>
      <c r="AM512" s="113" t="s">
        <v>7128</v>
      </c>
      <c r="AN512" s="113" t="s">
        <v>7128</v>
      </c>
      <c r="AO512" s="113">
        <v>163</v>
      </c>
      <c r="AP512" s="113" t="s">
        <v>7128</v>
      </c>
      <c r="AQ512" s="113" t="s">
        <v>7128</v>
      </c>
      <c r="AR512" s="113" t="s">
        <v>7128</v>
      </c>
      <c r="AS512" s="113">
        <v>250</v>
      </c>
      <c r="AT512" s="113">
        <v>235</v>
      </c>
      <c r="AU512" s="149" t="s">
        <v>7128</v>
      </c>
      <c r="AV512" s="14">
        <v>157.41716867537716</v>
      </c>
      <c r="AW512" s="14">
        <v>-141.9836016188475</v>
      </c>
      <c r="AX512" s="17">
        <v>528</v>
      </c>
      <c r="AY512" s="15">
        <v>0</v>
      </c>
      <c r="AZ512" s="15">
        <v>1.4102366887435949</v>
      </c>
      <c r="BA512" s="15">
        <v>-1.4102366887435949</v>
      </c>
      <c r="BB512" s="63">
        <v>0.80164645901360498</v>
      </c>
      <c r="BC512" s="26"/>
      <c r="BD512" s="15">
        <v>0</v>
      </c>
      <c r="BE512" s="26">
        <v>0</v>
      </c>
      <c r="BF512" s="26" t="s">
        <v>7590</v>
      </c>
      <c r="BG512" s="84"/>
    </row>
    <row r="513" spans="1:59" ht="15" customHeight="1" x14ac:dyDescent="0.25">
      <c r="A513" s="79" t="s">
        <v>5630</v>
      </c>
      <c r="B513" s="2" t="s">
        <v>5631</v>
      </c>
      <c r="C513" s="3" t="s">
        <v>2805</v>
      </c>
      <c r="D513" s="3" t="s">
        <v>5682</v>
      </c>
      <c r="E513" s="3" t="s">
        <v>1008</v>
      </c>
      <c r="F513" s="4" t="s">
        <v>2510</v>
      </c>
      <c r="G513" s="3" t="s">
        <v>1040</v>
      </c>
      <c r="H513" s="41" t="s">
        <v>6486</v>
      </c>
      <c r="I513" s="113">
        <v>76</v>
      </c>
      <c r="J513" s="113">
        <v>71</v>
      </c>
      <c r="K513" s="113">
        <v>14</v>
      </c>
      <c r="L513" s="113">
        <v>2</v>
      </c>
      <c r="M513" s="113">
        <v>10</v>
      </c>
      <c r="N513" s="113">
        <v>6</v>
      </c>
      <c r="O513" s="113">
        <v>5</v>
      </c>
      <c r="P513" s="113">
        <v>33</v>
      </c>
      <c r="Q513" s="113">
        <v>2</v>
      </c>
      <c r="R513" s="6">
        <v>0.19718309859154928</v>
      </c>
      <c r="S513" s="14">
        <v>10.40582726326743</v>
      </c>
      <c r="T513" s="14">
        <v>5.208333333333333</v>
      </c>
      <c r="U513" s="14">
        <v>6</v>
      </c>
      <c r="V513" s="14">
        <v>5.3050397877984086</v>
      </c>
      <c r="W513" s="84">
        <v>-6.1403508771928905</v>
      </c>
      <c r="X513" s="14">
        <v>20.778849507206278</v>
      </c>
      <c r="Y513" s="14">
        <v>0</v>
      </c>
      <c r="Z513" s="14">
        <v>0</v>
      </c>
      <c r="AA513" s="14">
        <v>0</v>
      </c>
      <c r="AB513" s="14">
        <v>0</v>
      </c>
      <c r="AC513" s="14">
        <v>20.778849507206278</v>
      </c>
      <c r="AD513" s="14">
        <v>0</v>
      </c>
      <c r="AE513" s="14">
        <v>0</v>
      </c>
      <c r="AF513" s="14">
        <v>20.778849507206278</v>
      </c>
      <c r="AG513" s="14">
        <v>20.778849507206278</v>
      </c>
      <c r="AH513" s="14">
        <v>20.778849507206278</v>
      </c>
      <c r="AI513" s="14">
        <v>20.778849507206278</v>
      </c>
      <c r="AJ513" s="113" t="s">
        <v>7128</v>
      </c>
      <c r="AK513" s="113" t="s">
        <v>7128</v>
      </c>
      <c r="AL513" s="113" t="s">
        <v>7128</v>
      </c>
      <c r="AM513" s="113" t="s">
        <v>7128</v>
      </c>
      <c r="AN513" s="113">
        <v>61</v>
      </c>
      <c r="AO513" s="113" t="s">
        <v>7128</v>
      </c>
      <c r="AP513" s="113" t="s">
        <v>7128</v>
      </c>
      <c r="AQ513" s="113">
        <v>75</v>
      </c>
      <c r="AR513" s="113">
        <v>113</v>
      </c>
      <c r="AS513" s="113">
        <v>230</v>
      </c>
      <c r="AT513" s="113">
        <v>215</v>
      </c>
      <c r="AU513" s="149" t="s">
        <v>7128</v>
      </c>
      <c r="AV513" s="14">
        <v>144.9549001855919</v>
      </c>
      <c r="AW513" s="14">
        <v>-124.17605067838562</v>
      </c>
      <c r="AX513" s="17">
        <v>488</v>
      </c>
      <c r="AY513" s="15">
        <v>0</v>
      </c>
      <c r="AZ513" s="15">
        <v>1.4102366887435949</v>
      </c>
      <c r="BA513" s="15">
        <v>-1.4102366887435949</v>
      </c>
      <c r="BB513" s="63">
        <v>0.80164645901360498</v>
      </c>
      <c r="BC513" s="26"/>
      <c r="BD513" s="15">
        <v>0</v>
      </c>
      <c r="BE513" s="26">
        <v>0</v>
      </c>
      <c r="BF513" s="26" t="s">
        <v>7591</v>
      </c>
      <c r="BG513" s="84"/>
    </row>
    <row r="514" spans="1:59" x14ac:dyDescent="0.25">
      <c r="A514" s="79" t="s">
        <v>6602</v>
      </c>
      <c r="B514" s="2" t="s">
        <v>3510</v>
      </c>
      <c r="C514" s="3" t="s">
        <v>2541</v>
      </c>
      <c r="D514" s="3" t="s">
        <v>5913</v>
      </c>
      <c r="E514" s="3" t="s">
        <v>1006</v>
      </c>
      <c r="F514" s="4" t="s">
        <v>3755</v>
      </c>
      <c r="G514" s="3" t="s">
        <v>1040</v>
      </c>
      <c r="H514" s="41" t="s">
        <v>6526</v>
      </c>
      <c r="I514" s="113">
        <v>135</v>
      </c>
      <c r="J514" s="113">
        <v>125</v>
      </c>
      <c r="K514" s="113">
        <v>24</v>
      </c>
      <c r="L514" s="113">
        <v>3</v>
      </c>
      <c r="M514" s="113">
        <v>9</v>
      </c>
      <c r="N514" s="113">
        <v>14</v>
      </c>
      <c r="O514" s="113">
        <v>8</v>
      </c>
      <c r="P514" s="113">
        <v>32</v>
      </c>
      <c r="Q514" s="113">
        <v>1</v>
      </c>
      <c r="R514" s="42">
        <v>0.192</v>
      </c>
      <c r="S514" s="43">
        <v>9.3652445369406863</v>
      </c>
      <c r="T514" s="43">
        <v>7.8125</v>
      </c>
      <c r="U514" s="43">
        <v>14</v>
      </c>
      <c r="V514" s="43">
        <v>2.6525198938992043</v>
      </c>
      <c r="W514" s="84">
        <v>-13.372227166354012</v>
      </c>
      <c r="X514" s="44">
        <v>20.458037264485878</v>
      </c>
      <c r="Y514" s="44">
        <v>0</v>
      </c>
      <c r="Z514" s="44">
        <v>0</v>
      </c>
      <c r="AA514" s="44">
        <v>0</v>
      </c>
      <c r="AB514" s="44">
        <v>0</v>
      </c>
      <c r="AC514" s="44">
        <v>20.458037264485878</v>
      </c>
      <c r="AD514" s="44">
        <v>0</v>
      </c>
      <c r="AE514" s="44">
        <v>0</v>
      </c>
      <c r="AF514" s="44">
        <v>20.458037264485878</v>
      </c>
      <c r="AG514" s="44">
        <v>20.458037264485878</v>
      </c>
      <c r="AH514" s="44">
        <v>20.458037264485878</v>
      </c>
      <c r="AI514" s="44">
        <v>20.458037264485878</v>
      </c>
      <c r="AJ514" s="145" t="s">
        <v>7128</v>
      </c>
      <c r="AK514" s="113" t="s">
        <v>7128</v>
      </c>
      <c r="AL514" s="113" t="s">
        <v>7128</v>
      </c>
      <c r="AM514" s="113" t="s">
        <v>7128</v>
      </c>
      <c r="AN514" s="113">
        <v>62</v>
      </c>
      <c r="AO514" s="113" t="s">
        <v>7128</v>
      </c>
      <c r="AP514" s="113" t="s">
        <v>7128</v>
      </c>
      <c r="AQ514" s="113">
        <v>77</v>
      </c>
      <c r="AR514" s="113">
        <v>115</v>
      </c>
      <c r="AS514" s="113">
        <v>232</v>
      </c>
      <c r="AT514" s="113">
        <v>217</v>
      </c>
      <c r="AU514" s="149" t="s">
        <v>7128</v>
      </c>
      <c r="AV514" s="44">
        <v>144.9549001855919</v>
      </c>
      <c r="AW514" s="14">
        <v>-124.49686292110601</v>
      </c>
      <c r="AX514" s="17">
        <v>489</v>
      </c>
      <c r="AY514" s="43">
        <v>0</v>
      </c>
      <c r="AZ514" s="43">
        <v>1.4102366887435949</v>
      </c>
      <c r="BA514" s="43">
        <v>-1.4102366887435949</v>
      </c>
      <c r="BB514" s="65">
        <v>0.80164645901360498</v>
      </c>
      <c r="BC514" s="43"/>
      <c r="BD514" s="43">
        <v>0</v>
      </c>
      <c r="BE514" s="43">
        <v>0</v>
      </c>
      <c r="BF514" s="26" t="s">
        <v>7592</v>
      </c>
      <c r="BG514" s="84"/>
    </row>
    <row r="515" spans="1:59" ht="15" customHeight="1" x14ac:dyDescent="0.25">
      <c r="A515" s="110" t="s">
        <v>5099</v>
      </c>
      <c r="B515" s="2" t="s">
        <v>3008</v>
      </c>
      <c r="C515" s="3" t="s">
        <v>5101</v>
      </c>
      <c r="D515" s="3" t="s">
        <v>5100</v>
      </c>
      <c r="E515" s="3" t="s">
        <v>1022</v>
      </c>
      <c r="F515" s="4" t="s">
        <v>2510</v>
      </c>
      <c r="G515" s="3" t="s">
        <v>1004</v>
      </c>
      <c r="H515" s="41" t="s">
        <v>5102</v>
      </c>
      <c r="I515" s="113">
        <v>69</v>
      </c>
      <c r="J515" s="113">
        <v>61</v>
      </c>
      <c r="K515" s="113">
        <v>14</v>
      </c>
      <c r="L515" s="113">
        <v>2</v>
      </c>
      <c r="M515" s="113">
        <v>9</v>
      </c>
      <c r="N515" s="113">
        <v>2</v>
      </c>
      <c r="O515" s="113">
        <v>8</v>
      </c>
      <c r="P515" s="113">
        <v>21</v>
      </c>
      <c r="Q515" s="113">
        <v>0</v>
      </c>
      <c r="R515" s="106">
        <v>0.22950819672131148</v>
      </c>
      <c r="S515" s="107">
        <v>9.3652445369406863</v>
      </c>
      <c r="T515" s="107">
        <v>5.208333333333333</v>
      </c>
      <c r="U515" s="107">
        <v>2</v>
      </c>
      <c r="V515" s="107">
        <v>0</v>
      </c>
      <c r="W515" s="84">
        <v>-1.7070979335133252</v>
      </c>
      <c r="X515" s="108">
        <v>14.866479936760694</v>
      </c>
      <c r="Y515" s="108">
        <v>0</v>
      </c>
      <c r="Z515" s="108">
        <v>0</v>
      </c>
      <c r="AA515" s="108">
        <v>0</v>
      </c>
      <c r="AB515" s="108">
        <v>0</v>
      </c>
      <c r="AC515" s="108">
        <v>0</v>
      </c>
      <c r="AD515" s="108">
        <v>14.866479936760694</v>
      </c>
      <c r="AE515" s="108">
        <v>0</v>
      </c>
      <c r="AF515" s="108">
        <v>0</v>
      </c>
      <c r="AG515" s="108">
        <v>0</v>
      </c>
      <c r="AH515" s="108">
        <v>14.866479936760694</v>
      </c>
      <c r="AI515" s="108">
        <v>14.866479936760694</v>
      </c>
      <c r="AJ515" s="126" t="s">
        <v>7128</v>
      </c>
      <c r="AK515" s="113" t="s">
        <v>7128</v>
      </c>
      <c r="AL515" s="113" t="s">
        <v>7128</v>
      </c>
      <c r="AM515" s="113" t="s">
        <v>7128</v>
      </c>
      <c r="AN515" s="113" t="s">
        <v>7128</v>
      </c>
      <c r="AO515" s="113">
        <v>164</v>
      </c>
      <c r="AP515" s="113" t="s">
        <v>7128</v>
      </c>
      <c r="AQ515" s="113" t="s">
        <v>7128</v>
      </c>
      <c r="AR515" s="113" t="s">
        <v>7128</v>
      </c>
      <c r="AS515" s="113">
        <v>253</v>
      </c>
      <c r="AT515" s="113">
        <v>238</v>
      </c>
      <c r="AU515" s="149" t="s">
        <v>7128</v>
      </c>
      <c r="AV515" s="107">
        <v>157.41716867537716</v>
      </c>
      <c r="AW515" s="14">
        <v>-142.55068873861646</v>
      </c>
      <c r="AX515" s="17">
        <v>530</v>
      </c>
      <c r="AY515" s="107">
        <v>0</v>
      </c>
      <c r="AZ515" s="107">
        <v>1.4102366887435949</v>
      </c>
      <c r="BA515" s="107">
        <v>-1.4102366887435949</v>
      </c>
      <c r="BB515" s="109">
        <v>0.80164645901360498</v>
      </c>
      <c r="BC515" s="107"/>
      <c r="BD515" s="107">
        <v>0</v>
      </c>
      <c r="BE515" s="107">
        <v>0</v>
      </c>
      <c r="BF515" s="107" t="s">
        <v>7593</v>
      </c>
      <c r="BG515" s="84"/>
    </row>
    <row r="516" spans="1:59" ht="15" customHeight="1" x14ac:dyDescent="0.25">
      <c r="A516" s="79" t="s">
        <v>6665</v>
      </c>
      <c r="B516" s="2" t="s">
        <v>5662</v>
      </c>
      <c r="C516" s="3" t="s">
        <v>3017</v>
      </c>
      <c r="D516" s="3" t="s">
        <v>6502</v>
      </c>
      <c r="E516" s="3" t="s">
        <v>1017</v>
      </c>
      <c r="F516" s="4" t="s">
        <v>3755</v>
      </c>
      <c r="G516" s="3" t="s">
        <v>1015</v>
      </c>
      <c r="H516" s="41" t="s">
        <v>6503</v>
      </c>
      <c r="I516" s="113">
        <v>90</v>
      </c>
      <c r="J516" s="113">
        <v>78</v>
      </c>
      <c r="K516" s="113">
        <v>13</v>
      </c>
      <c r="L516" s="113">
        <v>2</v>
      </c>
      <c r="M516" s="113">
        <v>6</v>
      </c>
      <c r="N516" s="113">
        <v>7</v>
      </c>
      <c r="O516" s="113">
        <v>12</v>
      </c>
      <c r="P516" s="113">
        <v>22</v>
      </c>
      <c r="Q516" s="113">
        <v>0</v>
      </c>
      <c r="R516" s="6">
        <v>0.16666666666666666</v>
      </c>
      <c r="S516" s="14">
        <v>6.2434963579604581</v>
      </c>
      <c r="T516" s="14">
        <v>5.208333333333333</v>
      </c>
      <c r="U516" s="14">
        <v>7</v>
      </c>
      <c r="V516" s="14">
        <v>0</v>
      </c>
      <c r="W516" s="84">
        <v>-10.895361380798397</v>
      </c>
      <c r="X516" s="14">
        <v>7.5564683104953954</v>
      </c>
      <c r="Y516" s="14">
        <v>0</v>
      </c>
      <c r="Z516" s="14">
        <v>7.5564683104953954</v>
      </c>
      <c r="AA516" s="14">
        <v>0</v>
      </c>
      <c r="AB516" s="14">
        <v>0</v>
      </c>
      <c r="AC516" s="14">
        <v>0</v>
      </c>
      <c r="AD516" s="14">
        <v>0</v>
      </c>
      <c r="AE516" s="14">
        <v>7.5564683104953954</v>
      </c>
      <c r="AF516" s="14">
        <v>0</v>
      </c>
      <c r="AG516" s="14">
        <v>7.5564683104953954</v>
      </c>
      <c r="AH516" s="14">
        <v>7.5564683104953954</v>
      </c>
      <c r="AI516" s="14">
        <v>7.5564683104953954</v>
      </c>
      <c r="AJ516" s="113" t="s">
        <v>7128</v>
      </c>
      <c r="AK516" s="113">
        <v>48</v>
      </c>
      <c r="AL516" s="113" t="s">
        <v>7128</v>
      </c>
      <c r="AM516" s="113" t="s">
        <v>7128</v>
      </c>
      <c r="AN516" s="113" t="s">
        <v>7128</v>
      </c>
      <c r="AO516" s="113" t="s">
        <v>7128</v>
      </c>
      <c r="AP516" s="113">
        <v>78</v>
      </c>
      <c r="AQ516" s="113" t="s">
        <v>7128</v>
      </c>
      <c r="AR516" s="113">
        <v>134</v>
      </c>
      <c r="AS516" s="113">
        <v>282</v>
      </c>
      <c r="AT516" s="113">
        <v>267</v>
      </c>
      <c r="AU516" s="149" t="s">
        <v>7128</v>
      </c>
      <c r="AV516" s="14">
        <v>157.52538612333203</v>
      </c>
      <c r="AW516" s="14">
        <v>-149.96891781283662</v>
      </c>
      <c r="AX516" s="17">
        <v>660</v>
      </c>
      <c r="AY516" s="15">
        <v>0</v>
      </c>
      <c r="AZ516" s="15">
        <v>1.4102366887435949</v>
      </c>
      <c r="BA516" s="15">
        <v>-1.4102366887435949</v>
      </c>
      <c r="BB516" s="63">
        <v>0.80164645901360498</v>
      </c>
      <c r="BC516" s="26"/>
      <c r="BD516" s="15">
        <v>0</v>
      </c>
      <c r="BE516" s="26">
        <v>0</v>
      </c>
      <c r="BF516" s="26" t="s">
        <v>7594</v>
      </c>
      <c r="BG516" s="84"/>
    </row>
    <row r="517" spans="1:59" ht="15" customHeight="1" x14ac:dyDescent="0.25">
      <c r="A517" s="79" t="s">
        <v>1279</v>
      </c>
      <c r="B517" s="2" t="s">
        <v>2748</v>
      </c>
      <c r="C517" s="3" t="s">
        <v>2749</v>
      </c>
      <c r="D517" s="3" t="s">
        <v>498</v>
      </c>
      <c r="E517" s="3" t="s">
        <v>1008</v>
      </c>
      <c r="F517" s="4" t="s">
        <v>2510</v>
      </c>
      <c r="G517" s="3" t="s">
        <v>1004</v>
      </c>
      <c r="H517" s="41" t="s">
        <v>4328</v>
      </c>
      <c r="I517" s="113">
        <v>70</v>
      </c>
      <c r="J517" s="113">
        <v>62</v>
      </c>
      <c r="K517" s="113">
        <v>12</v>
      </c>
      <c r="L517" s="113">
        <v>0</v>
      </c>
      <c r="M517" s="113">
        <v>8</v>
      </c>
      <c r="N517" s="113">
        <v>9</v>
      </c>
      <c r="O517" s="113">
        <v>3</v>
      </c>
      <c r="P517" s="113">
        <v>16</v>
      </c>
      <c r="Q517" s="113">
        <v>1</v>
      </c>
      <c r="R517" s="6">
        <v>0.19354838709677419</v>
      </c>
      <c r="S517" s="14">
        <v>8.3246618106139447</v>
      </c>
      <c r="T517" s="14">
        <v>0</v>
      </c>
      <c r="U517" s="14">
        <v>9</v>
      </c>
      <c r="V517" s="14">
        <v>2.6525198938992043</v>
      </c>
      <c r="W517" s="84">
        <v>-5.4781986658018287</v>
      </c>
      <c r="X517" s="14">
        <v>14.498983038711321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14.498983038711321</v>
      </c>
      <c r="AE517" s="14">
        <v>0</v>
      </c>
      <c r="AF517" s="14">
        <v>0</v>
      </c>
      <c r="AG517" s="14">
        <v>0</v>
      </c>
      <c r="AH517" s="14">
        <v>14.498983038711321</v>
      </c>
      <c r="AI517" s="14">
        <v>14.498983038711321</v>
      </c>
      <c r="AJ517" s="113" t="s">
        <v>7128</v>
      </c>
      <c r="AK517" s="113" t="s">
        <v>7128</v>
      </c>
      <c r="AL517" s="113" t="s">
        <v>7128</v>
      </c>
      <c r="AM517" s="113" t="s">
        <v>7128</v>
      </c>
      <c r="AN517" s="113" t="s">
        <v>7128</v>
      </c>
      <c r="AO517" s="113">
        <v>165</v>
      </c>
      <c r="AP517" s="113" t="s">
        <v>7128</v>
      </c>
      <c r="AQ517" s="113" t="s">
        <v>7128</v>
      </c>
      <c r="AR517" s="113" t="s">
        <v>7128</v>
      </c>
      <c r="AS517" s="113">
        <v>254</v>
      </c>
      <c r="AT517" s="113">
        <v>239</v>
      </c>
      <c r="AU517" s="149" t="s">
        <v>7128</v>
      </c>
      <c r="AV517" s="14">
        <v>157.41716867537716</v>
      </c>
      <c r="AW517" s="14">
        <v>-142.91818563666584</v>
      </c>
      <c r="AX517" s="17">
        <v>575</v>
      </c>
      <c r="AY517" s="15">
        <v>0</v>
      </c>
      <c r="AZ517" s="15">
        <v>1.4102366887435949</v>
      </c>
      <c r="BA517" s="15">
        <v>-1.4102366887435949</v>
      </c>
      <c r="BB517" s="63">
        <v>0.80164645901360498</v>
      </c>
      <c r="BC517" s="26"/>
      <c r="BD517" s="15">
        <v>0</v>
      </c>
      <c r="BE517" s="26">
        <v>0</v>
      </c>
      <c r="BF517" s="26" t="s">
        <v>7595</v>
      </c>
      <c r="BG517" s="84"/>
    </row>
    <row r="518" spans="1:59" x14ac:dyDescent="0.25">
      <c r="A518" s="79" t="s">
        <v>3571</v>
      </c>
      <c r="B518" s="2" t="s">
        <v>3495</v>
      </c>
      <c r="C518" s="3" t="s">
        <v>3572</v>
      </c>
      <c r="D518" s="3" t="s">
        <v>3711</v>
      </c>
      <c r="E518" s="3" t="s">
        <v>1063</v>
      </c>
      <c r="F518" s="4" t="s">
        <v>2510</v>
      </c>
      <c r="G518" s="3" t="s">
        <v>1004</v>
      </c>
      <c r="H518" s="41" t="s">
        <v>4796</v>
      </c>
      <c r="I518" s="113">
        <v>46</v>
      </c>
      <c r="J518" s="113">
        <v>41</v>
      </c>
      <c r="K518" s="113">
        <v>9</v>
      </c>
      <c r="L518" s="113">
        <v>1</v>
      </c>
      <c r="M518" s="113">
        <v>4</v>
      </c>
      <c r="N518" s="113">
        <v>6</v>
      </c>
      <c r="O518" s="113">
        <v>5</v>
      </c>
      <c r="P518" s="113">
        <v>14</v>
      </c>
      <c r="Q518" s="113">
        <v>1</v>
      </c>
      <c r="R518" s="6">
        <v>0.21951219512195122</v>
      </c>
      <c r="S518" s="14">
        <v>4.1623309053069724</v>
      </c>
      <c r="T518" s="14">
        <v>2.6041666666666665</v>
      </c>
      <c r="U518" s="14">
        <v>6</v>
      </c>
      <c r="V518" s="14">
        <v>2.6525198938992043</v>
      </c>
      <c r="W518" s="84">
        <v>-1.1448216014151333</v>
      </c>
      <c r="X518" s="14">
        <v>14.274195864457711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14.274195864457711</v>
      </c>
      <c r="AE518" s="14">
        <v>0</v>
      </c>
      <c r="AF518" s="14">
        <v>0</v>
      </c>
      <c r="AG518" s="14">
        <v>0</v>
      </c>
      <c r="AH518" s="14">
        <v>14.274195864457711</v>
      </c>
      <c r="AI518" s="14">
        <v>14.274195864457711</v>
      </c>
      <c r="AJ518" s="113" t="s">
        <v>7128</v>
      </c>
      <c r="AK518" s="113" t="s">
        <v>7128</v>
      </c>
      <c r="AL518" s="113" t="s">
        <v>7128</v>
      </c>
      <c r="AM518" s="113" t="s">
        <v>7128</v>
      </c>
      <c r="AN518" s="113" t="s">
        <v>7128</v>
      </c>
      <c r="AO518" s="113">
        <v>166</v>
      </c>
      <c r="AP518" s="113" t="s">
        <v>7128</v>
      </c>
      <c r="AQ518" s="113" t="s">
        <v>7128</v>
      </c>
      <c r="AR518" s="113" t="s">
        <v>7128</v>
      </c>
      <c r="AS518" s="113">
        <v>255</v>
      </c>
      <c r="AT518" s="113">
        <v>240</v>
      </c>
      <c r="AU518" s="149" t="s">
        <v>7128</v>
      </c>
      <c r="AV518" s="14">
        <v>157.41716867537716</v>
      </c>
      <c r="AW518" s="14">
        <v>-143.14297281091945</v>
      </c>
      <c r="AX518" s="17">
        <v>576</v>
      </c>
      <c r="AY518" s="15">
        <v>0</v>
      </c>
      <c r="AZ518" s="15">
        <v>1.4102366887435949</v>
      </c>
      <c r="BA518" s="15">
        <v>-1.4102366887435949</v>
      </c>
      <c r="BB518" s="63">
        <v>0.80164645901360498</v>
      </c>
      <c r="BC518" s="26"/>
      <c r="BD518" s="15">
        <v>0</v>
      </c>
      <c r="BE518" s="26">
        <v>0</v>
      </c>
      <c r="BF518" s="26" t="s">
        <v>7596</v>
      </c>
      <c r="BG518" s="84"/>
    </row>
    <row r="519" spans="1:59" ht="15" customHeight="1" x14ac:dyDescent="0.25">
      <c r="A519" s="79" t="s">
        <v>6244</v>
      </c>
      <c r="B519" s="2" t="s">
        <v>6245</v>
      </c>
      <c r="C519" s="3" t="s">
        <v>2830</v>
      </c>
      <c r="D519" s="3" t="s">
        <v>5834</v>
      </c>
      <c r="E519" s="3" t="s">
        <v>1025</v>
      </c>
      <c r="F519" s="4" t="s">
        <v>3755</v>
      </c>
      <c r="G519" s="3" t="s">
        <v>1004</v>
      </c>
      <c r="H519" s="41" t="s">
        <v>5835</v>
      </c>
      <c r="I519" s="113">
        <v>87</v>
      </c>
      <c r="J519" s="113">
        <v>75</v>
      </c>
      <c r="K519" s="113">
        <v>14</v>
      </c>
      <c r="L519" s="113">
        <v>0</v>
      </c>
      <c r="M519" s="113">
        <v>10</v>
      </c>
      <c r="N519" s="113">
        <v>1</v>
      </c>
      <c r="O519" s="113">
        <v>9</v>
      </c>
      <c r="P519" s="113">
        <v>28</v>
      </c>
      <c r="Q519" s="113">
        <v>4</v>
      </c>
      <c r="R519" s="5">
        <v>0.18666666666666668</v>
      </c>
      <c r="S519" s="26">
        <v>10.40582726326743</v>
      </c>
      <c r="T519" s="26">
        <v>0</v>
      </c>
      <c r="U519" s="26">
        <v>1</v>
      </c>
      <c r="V519" s="26">
        <v>10.610079575596817</v>
      </c>
      <c r="W519" s="84">
        <v>-7.9099422195657203</v>
      </c>
      <c r="X519" s="13">
        <v>14.105964619298526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14.105964619298526</v>
      </c>
      <c r="AE519" s="13">
        <v>0</v>
      </c>
      <c r="AF519" s="13">
        <v>0</v>
      </c>
      <c r="AG519" s="13">
        <v>0</v>
      </c>
      <c r="AH519" s="13">
        <v>14.105964619298526</v>
      </c>
      <c r="AI519" s="13">
        <v>14.105964619298526</v>
      </c>
      <c r="AJ519" s="112" t="s">
        <v>7128</v>
      </c>
      <c r="AK519" s="113" t="s">
        <v>7128</v>
      </c>
      <c r="AL519" s="113" t="s">
        <v>7128</v>
      </c>
      <c r="AM519" s="113" t="s">
        <v>7128</v>
      </c>
      <c r="AN519" s="113" t="s">
        <v>7128</v>
      </c>
      <c r="AO519" s="113">
        <v>167</v>
      </c>
      <c r="AP519" s="113" t="s">
        <v>7128</v>
      </c>
      <c r="AQ519" s="113" t="s">
        <v>7128</v>
      </c>
      <c r="AR519" s="113" t="s">
        <v>7128</v>
      </c>
      <c r="AS519" s="113">
        <v>256</v>
      </c>
      <c r="AT519" s="113">
        <v>241</v>
      </c>
      <c r="AU519" s="149" t="s">
        <v>7128</v>
      </c>
      <c r="AV519" s="13">
        <v>157.41716867537716</v>
      </c>
      <c r="AW519" s="14">
        <v>-143.31120405607862</v>
      </c>
      <c r="AX519" s="17">
        <v>577</v>
      </c>
      <c r="AY519" s="26">
        <v>0</v>
      </c>
      <c r="AZ519" s="26">
        <v>1.4102366887435949</v>
      </c>
      <c r="BA519" s="26">
        <v>-1.4102366887435949</v>
      </c>
      <c r="BB519" s="60">
        <v>0.80164645901360498</v>
      </c>
      <c r="BC519" s="26"/>
      <c r="BD519" s="26">
        <v>0</v>
      </c>
      <c r="BE519" s="26">
        <v>0</v>
      </c>
      <c r="BF519" s="26" t="s">
        <v>7597</v>
      </c>
      <c r="BG519" s="84"/>
    </row>
    <row r="520" spans="1:59" ht="15" customHeight="1" x14ac:dyDescent="0.25">
      <c r="A520" s="79" t="s">
        <v>2262</v>
      </c>
      <c r="B520" s="2" t="s">
        <v>2989</v>
      </c>
      <c r="C520" s="3" t="s">
        <v>2990</v>
      </c>
      <c r="D520" s="3" t="s">
        <v>954</v>
      </c>
      <c r="E520" s="3" t="s">
        <v>1051</v>
      </c>
      <c r="F520" s="4" t="s">
        <v>3755</v>
      </c>
      <c r="G520" s="3" t="s">
        <v>1004</v>
      </c>
      <c r="H520" s="41" t="s">
        <v>4259</v>
      </c>
      <c r="I520" s="113">
        <v>108</v>
      </c>
      <c r="J520" s="113">
        <v>105</v>
      </c>
      <c r="K520" s="113">
        <v>18</v>
      </c>
      <c r="L520" s="113">
        <v>1</v>
      </c>
      <c r="M520" s="113">
        <v>13</v>
      </c>
      <c r="N520" s="113">
        <v>7</v>
      </c>
      <c r="O520" s="113">
        <v>2</v>
      </c>
      <c r="P520" s="113">
        <v>38</v>
      </c>
      <c r="Q520" s="113">
        <v>2</v>
      </c>
      <c r="R520" s="50">
        <v>0.17142857142857143</v>
      </c>
      <c r="S520" s="51">
        <v>13.52757544224766</v>
      </c>
      <c r="T520" s="51">
        <v>2.6041666666666665</v>
      </c>
      <c r="U520" s="51">
        <v>7</v>
      </c>
      <c r="V520" s="51">
        <v>5.3050397877984086</v>
      </c>
      <c r="W520" s="84">
        <v>-14.502958775496836</v>
      </c>
      <c r="X520" s="52">
        <v>13.933823121215902</v>
      </c>
      <c r="Y520" s="52">
        <v>0</v>
      </c>
      <c r="Z520" s="52">
        <v>0</v>
      </c>
      <c r="AA520" s="52">
        <v>0</v>
      </c>
      <c r="AB520" s="52">
        <v>0</v>
      </c>
      <c r="AC520" s="52">
        <v>0</v>
      </c>
      <c r="AD520" s="52">
        <v>13.933823121215902</v>
      </c>
      <c r="AE520" s="52">
        <v>0</v>
      </c>
      <c r="AF520" s="52">
        <v>0</v>
      </c>
      <c r="AG520" s="52">
        <v>0</v>
      </c>
      <c r="AH520" s="52">
        <v>13.933823121215902</v>
      </c>
      <c r="AI520" s="52">
        <v>13.933823121215902</v>
      </c>
      <c r="AJ520" s="144" t="s">
        <v>7128</v>
      </c>
      <c r="AK520" s="113" t="s">
        <v>7128</v>
      </c>
      <c r="AL520" s="113" t="s">
        <v>7128</v>
      </c>
      <c r="AM520" s="113" t="s">
        <v>7128</v>
      </c>
      <c r="AN520" s="113" t="s">
        <v>7128</v>
      </c>
      <c r="AO520" s="113">
        <v>168</v>
      </c>
      <c r="AP520" s="113" t="s">
        <v>7128</v>
      </c>
      <c r="AQ520" s="113" t="s">
        <v>7128</v>
      </c>
      <c r="AR520" s="113" t="s">
        <v>7128</v>
      </c>
      <c r="AS520" s="113">
        <v>257</v>
      </c>
      <c r="AT520" s="113">
        <v>242</v>
      </c>
      <c r="AU520" s="149" t="s">
        <v>7128</v>
      </c>
      <c r="AV520" s="52">
        <v>157.41716867537716</v>
      </c>
      <c r="AW520" s="14">
        <v>-143.48334555416125</v>
      </c>
      <c r="AX520" s="17">
        <v>578</v>
      </c>
      <c r="AY520" s="51">
        <v>0</v>
      </c>
      <c r="AZ520" s="51">
        <v>1.4102366887435949</v>
      </c>
      <c r="BA520" s="51">
        <v>-1.4102366887435949</v>
      </c>
      <c r="BB520" s="64">
        <v>0.80164645901360498</v>
      </c>
      <c r="BC520" s="51"/>
      <c r="BD520" s="51">
        <v>0</v>
      </c>
      <c r="BE520" s="51">
        <v>0</v>
      </c>
      <c r="BF520" s="26" t="s">
        <v>7598</v>
      </c>
      <c r="BG520" s="84"/>
    </row>
    <row r="521" spans="1:59" ht="15" customHeight="1" x14ac:dyDescent="0.25">
      <c r="A521" s="79" t="s">
        <v>1872</v>
      </c>
      <c r="B521" s="2" t="s">
        <v>2561</v>
      </c>
      <c r="C521" s="3" t="s">
        <v>2562</v>
      </c>
      <c r="D521" s="3" t="s">
        <v>561</v>
      </c>
      <c r="E521" s="3" t="s">
        <v>1028</v>
      </c>
      <c r="F521" s="4" t="s">
        <v>3755</v>
      </c>
      <c r="G521" s="3" t="s">
        <v>656</v>
      </c>
      <c r="H521" s="41" t="s">
        <v>3844</v>
      </c>
      <c r="I521" s="113">
        <v>147</v>
      </c>
      <c r="J521" s="113">
        <v>140</v>
      </c>
      <c r="K521" s="113">
        <v>35</v>
      </c>
      <c r="L521" s="113">
        <v>2</v>
      </c>
      <c r="M521" s="113">
        <v>13</v>
      </c>
      <c r="N521" s="113">
        <v>12</v>
      </c>
      <c r="O521" s="113">
        <v>6</v>
      </c>
      <c r="P521" s="113">
        <v>22</v>
      </c>
      <c r="Q521" s="113">
        <v>0</v>
      </c>
      <c r="R521" s="6">
        <v>0.25</v>
      </c>
      <c r="S521" s="14">
        <v>13.52757544224766</v>
      </c>
      <c r="T521" s="14">
        <v>5.208333333333333</v>
      </c>
      <c r="U521" s="14">
        <v>12</v>
      </c>
      <c r="V521" s="14">
        <v>0</v>
      </c>
      <c r="W521" s="84">
        <v>-1.8400670909184895</v>
      </c>
      <c r="X521" s="14">
        <v>28.895841684662503</v>
      </c>
      <c r="Y521" s="14">
        <v>0</v>
      </c>
      <c r="Z521" s="14">
        <v>0</v>
      </c>
      <c r="AA521" s="14">
        <v>0</v>
      </c>
      <c r="AB521" s="14">
        <v>28.895841684662503</v>
      </c>
      <c r="AC521" s="14">
        <v>0</v>
      </c>
      <c r="AD521" s="14">
        <v>0</v>
      </c>
      <c r="AE521" s="14">
        <v>28.895841684662503</v>
      </c>
      <c r="AF521" s="14">
        <v>0</v>
      </c>
      <c r="AG521" s="14">
        <v>28.895841684662503</v>
      </c>
      <c r="AH521" s="14">
        <v>28.895841684662503</v>
      </c>
      <c r="AI521" s="14">
        <v>28.895841684662503</v>
      </c>
      <c r="AJ521" s="113" t="s">
        <v>7128</v>
      </c>
      <c r="AK521" s="113" t="s">
        <v>7128</v>
      </c>
      <c r="AL521" s="113" t="s">
        <v>7128</v>
      </c>
      <c r="AM521" s="113">
        <v>50</v>
      </c>
      <c r="AN521" s="113" t="s">
        <v>7128</v>
      </c>
      <c r="AO521" s="113" t="s">
        <v>7128</v>
      </c>
      <c r="AP521" s="113">
        <v>64</v>
      </c>
      <c r="AQ521" s="113" t="s">
        <v>7128</v>
      </c>
      <c r="AR521" s="113">
        <v>104</v>
      </c>
      <c r="AS521" s="113">
        <v>215</v>
      </c>
      <c r="AT521" s="113">
        <v>200</v>
      </c>
      <c r="AU521" s="149" t="s">
        <v>7128</v>
      </c>
      <c r="AV521" s="14">
        <v>149.30537599349879</v>
      </c>
      <c r="AW521" s="14">
        <v>-120.40953430883629</v>
      </c>
      <c r="AX521" s="17">
        <v>482</v>
      </c>
      <c r="AY521" s="15">
        <v>0</v>
      </c>
      <c r="AZ521" s="15">
        <v>1.4102366887435949</v>
      </c>
      <c r="BA521" s="15">
        <v>-1.4102366887435949</v>
      </c>
      <c r="BB521" s="63">
        <v>0.80164645901360498</v>
      </c>
      <c r="BC521" s="26"/>
      <c r="BD521" s="15">
        <v>0</v>
      </c>
      <c r="BE521" s="26">
        <v>0</v>
      </c>
      <c r="BF521" s="26" t="s">
        <v>7599</v>
      </c>
      <c r="BG521" s="84"/>
    </row>
    <row r="522" spans="1:59" ht="15" customHeight="1" x14ac:dyDescent="0.25">
      <c r="A522" s="79" t="s">
        <v>6358</v>
      </c>
      <c r="B522" s="2" t="s">
        <v>6359</v>
      </c>
      <c r="C522" s="3" t="s">
        <v>2679</v>
      </c>
      <c r="D522" s="3" t="s">
        <v>5767</v>
      </c>
      <c r="E522" s="3" t="s">
        <v>1008</v>
      </c>
      <c r="F522" s="4" t="s">
        <v>2510</v>
      </c>
      <c r="G522" s="3" t="s">
        <v>657</v>
      </c>
      <c r="H522" s="156" t="s">
        <v>5768</v>
      </c>
      <c r="I522" s="112">
        <v>14</v>
      </c>
      <c r="J522" s="112">
        <v>13</v>
      </c>
      <c r="K522" s="112">
        <v>4</v>
      </c>
      <c r="L522" s="112">
        <v>1</v>
      </c>
      <c r="M522" s="112">
        <v>3</v>
      </c>
      <c r="N522" s="112">
        <v>5</v>
      </c>
      <c r="O522" s="112">
        <v>1</v>
      </c>
      <c r="P522" s="112">
        <v>3</v>
      </c>
      <c r="Q522" s="112">
        <v>0</v>
      </c>
      <c r="R522" s="5">
        <v>0.30769230769230771</v>
      </c>
      <c r="S522" s="26">
        <v>3.121748178980229</v>
      </c>
      <c r="T522" s="26">
        <v>2.6041666666666665</v>
      </c>
      <c r="U522" s="26">
        <v>5</v>
      </c>
      <c r="V522" s="26">
        <v>0</v>
      </c>
      <c r="W522" s="26">
        <v>2.9998324115968846</v>
      </c>
      <c r="X522" s="13">
        <v>13.72574725724378</v>
      </c>
      <c r="Y522" s="26">
        <v>0</v>
      </c>
      <c r="Z522" s="26">
        <v>0</v>
      </c>
      <c r="AA522" s="26">
        <v>13.72574725724378</v>
      </c>
      <c r="AB522" s="26">
        <v>0</v>
      </c>
      <c r="AC522" s="26">
        <v>0</v>
      </c>
      <c r="AD522" s="26">
        <v>0</v>
      </c>
      <c r="AE522" s="26">
        <v>0</v>
      </c>
      <c r="AF522" s="26">
        <v>13.72574725724378</v>
      </c>
      <c r="AG522" s="26">
        <v>13.72574725724378</v>
      </c>
      <c r="AH522" s="26">
        <v>13.72574725724378</v>
      </c>
      <c r="AI522" s="26">
        <v>13.72574725724378</v>
      </c>
      <c r="AJ522" s="112" t="s">
        <v>7128</v>
      </c>
      <c r="AK522" s="13" t="s">
        <v>7128</v>
      </c>
      <c r="AL522" s="13">
        <v>49</v>
      </c>
      <c r="AM522" s="13" t="s">
        <v>7128</v>
      </c>
      <c r="AN522" s="13" t="s">
        <v>7128</v>
      </c>
      <c r="AO522" s="13" t="s">
        <v>7128</v>
      </c>
      <c r="AP522" s="112" t="s">
        <v>7128</v>
      </c>
      <c r="AQ522" s="13">
        <v>82</v>
      </c>
      <c r="AR522" s="13">
        <v>124</v>
      </c>
      <c r="AS522" s="112">
        <v>258</v>
      </c>
      <c r="AT522" s="112">
        <v>243</v>
      </c>
      <c r="AU522" s="149" t="s">
        <v>7128</v>
      </c>
      <c r="AV522" s="26">
        <v>157.46821407201281</v>
      </c>
      <c r="AW522" s="26">
        <v>-143.74246681476905</v>
      </c>
      <c r="AX522" s="157">
        <v>580</v>
      </c>
      <c r="AY522" s="26">
        <v>0</v>
      </c>
      <c r="AZ522" s="26">
        <v>1.4102366887435949</v>
      </c>
      <c r="BA522" s="26">
        <v>-1.4102366887435949</v>
      </c>
      <c r="BB522" s="158">
        <v>0.80164645901360498</v>
      </c>
      <c r="BC522" s="26"/>
      <c r="BD522" s="26">
        <v>0</v>
      </c>
      <c r="BE522" s="26">
        <v>0</v>
      </c>
      <c r="BF522" s="26" t="s">
        <v>7600</v>
      </c>
      <c r="BG522" s="26"/>
    </row>
    <row r="523" spans="1:59" ht="15" customHeight="1" x14ac:dyDescent="0.25">
      <c r="A523" s="79" t="s">
        <v>1061</v>
      </c>
      <c r="B523" s="2" t="s">
        <v>2972</v>
      </c>
      <c r="C523" s="3" t="s">
        <v>2531</v>
      </c>
      <c r="D523" s="3" t="s">
        <v>199</v>
      </c>
      <c r="E523" s="3" t="s">
        <v>2269</v>
      </c>
      <c r="F523" s="4" t="s">
        <v>2269</v>
      </c>
      <c r="G523" s="3" t="s">
        <v>1004</v>
      </c>
      <c r="H523" s="41" t="s">
        <v>4747</v>
      </c>
      <c r="I523" s="113">
        <v>97</v>
      </c>
      <c r="J523" s="113">
        <v>86</v>
      </c>
      <c r="K523" s="113">
        <v>20</v>
      </c>
      <c r="L523" s="113">
        <v>1</v>
      </c>
      <c r="M523" s="113">
        <v>5</v>
      </c>
      <c r="N523" s="113">
        <v>8</v>
      </c>
      <c r="O523" s="113">
        <v>6</v>
      </c>
      <c r="P523" s="113">
        <v>15</v>
      </c>
      <c r="Q523" s="113">
        <v>0</v>
      </c>
      <c r="R523" s="6">
        <v>0.23255813953488372</v>
      </c>
      <c r="S523" s="14">
        <v>5.2029136316337148</v>
      </c>
      <c r="T523" s="14">
        <v>2.6041666666666665</v>
      </c>
      <c r="U523" s="14">
        <v>8</v>
      </c>
      <c r="V523" s="14">
        <v>0</v>
      </c>
      <c r="W523" s="84">
        <v>-2.8196330001494117</v>
      </c>
      <c r="X523" s="14">
        <v>12.987447298150968</v>
      </c>
      <c r="Y523" s="14">
        <v>0</v>
      </c>
      <c r="Z523" s="14">
        <v>0</v>
      </c>
      <c r="AA523" s="14">
        <v>0</v>
      </c>
      <c r="AB523" s="14">
        <v>0</v>
      </c>
      <c r="AC523" s="14">
        <v>0</v>
      </c>
      <c r="AD523" s="14">
        <v>12.987447298150968</v>
      </c>
      <c r="AE523" s="14">
        <v>0</v>
      </c>
      <c r="AF523" s="14">
        <v>0</v>
      </c>
      <c r="AG523" s="14">
        <v>0</v>
      </c>
      <c r="AH523" s="14">
        <v>12.987447298150968</v>
      </c>
      <c r="AI523" s="14">
        <v>12.987447298150968</v>
      </c>
      <c r="AJ523" s="113" t="s">
        <v>7128</v>
      </c>
      <c r="AK523" s="113" t="s">
        <v>7128</v>
      </c>
      <c r="AL523" s="113" t="s">
        <v>7128</v>
      </c>
      <c r="AM523" s="113" t="s">
        <v>7128</v>
      </c>
      <c r="AN523" s="113" t="s">
        <v>7128</v>
      </c>
      <c r="AO523" s="113">
        <v>169</v>
      </c>
      <c r="AP523" s="113" t="s">
        <v>7128</v>
      </c>
      <c r="AQ523" s="113" t="s">
        <v>7128</v>
      </c>
      <c r="AR523" s="113" t="s">
        <v>7128</v>
      </c>
      <c r="AS523" s="113">
        <v>259</v>
      </c>
      <c r="AT523" s="113">
        <v>244</v>
      </c>
      <c r="AU523" s="149" t="s">
        <v>7128</v>
      </c>
      <c r="AV523" s="14">
        <v>157.41716867537716</v>
      </c>
      <c r="AW523" s="14">
        <v>-144.4297213772262</v>
      </c>
      <c r="AX523" s="17">
        <v>582</v>
      </c>
      <c r="AY523" s="15">
        <v>0</v>
      </c>
      <c r="AZ523" s="15">
        <v>1.4102366887435949</v>
      </c>
      <c r="BA523" s="15">
        <v>-1.4102366887435949</v>
      </c>
      <c r="BB523" s="63">
        <v>0.80164645901360498</v>
      </c>
      <c r="BC523" s="26"/>
      <c r="BD523" s="15">
        <v>0</v>
      </c>
      <c r="BE523" s="26">
        <v>0</v>
      </c>
      <c r="BF523" s="26" t="s">
        <v>7601</v>
      </c>
      <c r="BG523" s="84"/>
    </row>
    <row r="524" spans="1:59" ht="15" customHeight="1" x14ac:dyDescent="0.25">
      <c r="A524" s="110" t="s">
        <v>6149</v>
      </c>
      <c r="B524" s="2" t="s">
        <v>6151</v>
      </c>
      <c r="C524" s="3" t="s">
        <v>6150</v>
      </c>
      <c r="D524" s="3" t="s">
        <v>5857</v>
      </c>
      <c r="E524" s="3" t="s">
        <v>1115</v>
      </c>
      <c r="F524" s="4" t="s">
        <v>2510</v>
      </c>
      <c r="G524" s="3" t="s">
        <v>656</v>
      </c>
      <c r="H524" s="41" t="s">
        <v>5858</v>
      </c>
      <c r="I524" s="113">
        <v>153</v>
      </c>
      <c r="J524" s="113">
        <v>143</v>
      </c>
      <c r="K524" s="113">
        <v>33</v>
      </c>
      <c r="L524" s="113">
        <v>2</v>
      </c>
      <c r="M524" s="113">
        <v>10</v>
      </c>
      <c r="N524" s="113">
        <v>18</v>
      </c>
      <c r="O524" s="113">
        <v>9</v>
      </c>
      <c r="P524" s="113">
        <v>39</v>
      </c>
      <c r="Q524" s="113">
        <v>0</v>
      </c>
      <c r="R524" s="106">
        <v>0.23076923076923078</v>
      </c>
      <c r="S524" s="107">
        <v>10.40582726326743</v>
      </c>
      <c r="T524" s="107">
        <v>5.208333333333333</v>
      </c>
      <c r="U524" s="107">
        <v>18</v>
      </c>
      <c r="V524" s="107">
        <v>0</v>
      </c>
      <c r="W524" s="84">
        <v>-6.4431295200525112</v>
      </c>
      <c r="X524" s="108">
        <v>27.17103107654825</v>
      </c>
      <c r="Y524" s="108">
        <v>0</v>
      </c>
      <c r="Z524" s="108">
        <v>0</v>
      </c>
      <c r="AA524" s="108">
        <v>0</v>
      </c>
      <c r="AB524" s="108">
        <v>27.17103107654825</v>
      </c>
      <c r="AC524" s="108">
        <v>0</v>
      </c>
      <c r="AD524" s="108">
        <v>0</v>
      </c>
      <c r="AE524" s="108">
        <v>27.17103107654825</v>
      </c>
      <c r="AF524" s="108">
        <v>0</v>
      </c>
      <c r="AG524" s="108">
        <v>27.17103107654825</v>
      </c>
      <c r="AH524" s="108">
        <v>27.17103107654825</v>
      </c>
      <c r="AI524" s="108">
        <v>27.17103107654825</v>
      </c>
      <c r="AJ524" s="126" t="s">
        <v>7128</v>
      </c>
      <c r="AK524" s="113" t="s">
        <v>7128</v>
      </c>
      <c r="AL524" s="113" t="s">
        <v>7128</v>
      </c>
      <c r="AM524" s="113">
        <v>51</v>
      </c>
      <c r="AN524" s="113" t="s">
        <v>7128</v>
      </c>
      <c r="AO524" s="113" t="s">
        <v>7128</v>
      </c>
      <c r="AP524" s="113">
        <v>66</v>
      </c>
      <c r="AQ524" s="113" t="s">
        <v>7128</v>
      </c>
      <c r="AR524" s="113">
        <v>107</v>
      </c>
      <c r="AS524" s="113">
        <v>221</v>
      </c>
      <c r="AT524" s="113">
        <v>206</v>
      </c>
      <c r="AU524" s="149" t="s">
        <v>7128</v>
      </c>
      <c r="AV524" s="107">
        <v>149.30537599349879</v>
      </c>
      <c r="AW524" s="14">
        <v>-122.13434491695054</v>
      </c>
      <c r="AX524" s="17">
        <v>484</v>
      </c>
      <c r="AY524" s="107">
        <v>0</v>
      </c>
      <c r="AZ524" s="107">
        <v>1.4102366887435949</v>
      </c>
      <c r="BA524" s="107">
        <v>-1.4102366887435949</v>
      </c>
      <c r="BB524" s="109">
        <v>0.80164645901360498</v>
      </c>
      <c r="BC524" s="107"/>
      <c r="BD524" s="107">
        <v>0</v>
      </c>
      <c r="BE524" s="107">
        <v>0</v>
      </c>
      <c r="BF524" s="107" t="s">
        <v>7602</v>
      </c>
      <c r="BG524" s="84"/>
    </row>
    <row r="525" spans="1:59" ht="15" customHeight="1" x14ac:dyDescent="0.25">
      <c r="A525" s="79" t="s">
        <v>1921</v>
      </c>
      <c r="B525" s="2" t="s">
        <v>2560</v>
      </c>
      <c r="C525" s="3" t="s">
        <v>2911</v>
      </c>
      <c r="D525" s="3" t="s">
        <v>185</v>
      </c>
      <c r="E525" s="3" t="s">
        <v>1067</v>
      </c>
      <c r="F525" s="4" t="s">
        <v>2510</v>
      </c>
      <c r="G525" s="3" t="s">
        <v>1004</v>
      </c>
      <c r="H525" s="41" t="s">
        <v>3916</v>
      </c>
      <c r="I525" s="113">
        <v>35</v>
      </c>
      <c r="J525" s="113">
        <v>31</v>
      </c>
      <c r="K525" s="113">
        <v>6</v>
      </c>
      <c r="L525" s="113">
        <v>0</v>
      </c>
      <c r="M525" s="113">
        <v>7</v>
      </c>
      <c r="N525" s="113">
        <v>1</v>
      </c>
      <c r="O525" s="113">
        <v>3</v>
      </c>
      <c r="P525" s="113">
        <v>5</v>
      </c>
      <c r="Q525" s="113">
        <v>2</v>
      </c>
      <c r="R525" s="6">
        <v>0.19354838709677419</v>
      </c>
      <c r="S525" s="14">
        <v>7.2840790842872014</v>
      </c>
      <c r="T525" s="14">
        <v>0</v>
      </c>
      <c r="U525" s="14">
        <v>1</v>
      </c>
      <c r="V525" s="14">
        <v>5.3050397877984086</v>
      </c>
      <c r="W525" s="84">
        <v>-1.6980879796766075</v>
      </c>
      <c r="X525" s="108">
        <v>11.891030892409002</v>
      </c>
      <c r="Y525" s="108">
        <v>0</v>
      </c>
      <c r="Z525" s="108">
        <v>0</v>
      </c>
      <c r="AA525" s="108">
        <v>0</v>
      </c>
      <c r="AB525" s="108">
        <v>0</v>
      </c>
      <c r="AC525" s="108">
        <v>0</v>
      </c>
      <c r="AD525" s="108">
        <v>11.891030892409002</v>
      </c>
      <c r="AE525" s="108">
        <v>0</v>
      </c>
      <c r="AF525" s="108">
        <v>0</v>
      </c>
      <c r="AG525" s="108">
        <v>0</v>
      </c>
      <c r="AH525" s="108">
        <v>11.891030892409002</v>
      </c>
      <c r="AI525" s="108">
        <v>11.891030892409002</v>
      </c>
      <c r="AJ525" s="126" t="s">
        <v>7128</v>
      </c>
      <c r="AK525" s="113" t="s">
        <v>7128</v>
      </c>
      <c r="AL525" s="113" t="s">
        <v>7128</v>
      </c>
      <c r="AM525" s="113" t="s">
        <v>7128</v>
      </c>
      <c r="AN525" s="113" t="s">
        <v>7128</v>
      </c>
      <c r="AO525" s="113">
        <v>170</v>
      </c>
      <c r="AP525" s="113" t="s">
        <v>7128</v>
      </c>
      <c r="AQ525" s="113" t="s">
        <v>7128</v>
      </c>
      <c r="AR525" s="113" t="s">
        <v>7128</v>
      </c>
      <c r="AS525" s="113">
        <v>267</v>
      </c>
      <c r="AT525" s="113">
        <v>252</v>
      </c>
      <c r="AU525" s="149" t="s">
        <v>7128</v>
      </c>
      <c r="AV525" s="14">
        <v>157.41716867537716</v>
      </c>
      <c r="AW525" s="14">
        <v>-145.52613778296816</v>
      </c>
      <c r="AX525" s="17">
        <v>585</v>
      </c>
      <c r="AY525" s="15">
        <v>0</v>
      </c>
      <c r="AZ525" s="15">
        <v>1.4102366887435949</v>
      </c>
      <c r="BA525" s="15">
        <v>-1.4102366887435949</v>
      </c>
      <c r="BB525" s="63">
        <v>0.80164645901360498</v>
      </c>
      <c r="BC525" s="26"/>
      <c r="BD525" s="15">
        <v>0</v>
      </c>
      <c r="BE525" s="26">
        <v>0</v>
      </c>
      <c r="BF525" s="26" t="s">
        <v>7603</v>
      </c>
      <c r="BG525" s="84"/>
    </row>
    <row r="526" spans="1:59" ht="15" customHeight="1" x14ac:dyDescent="0.25">
      <c r="A526" s="79" t="s">
        <v>6161</v>
      </c>
      <c r="B526" s="2" t="s">
        <v>6162</v>
      </c>
      <c r="C526" s="3" t="s">
        <v>2543</v>
      </c>
      <c r="D526" s="3" t="s">
        <v>5695</v>
      </c>
      <c r="E526" s="3" t="s">
        <v>1003</v>
      </c>
      <c r="F526" s="4" t="s">
        <v>3755</v>
      </c>
      <c r="G526" s="3" t="s">
        <v>1004</v>
      </c>
      <c r="H526" s="41" t="s">
        <v>5696</v>
      </c>
      <c r="I526" s="113">
        <v>36</v>
      </c>
      <c r="J526" s="113">
        <v>33</v>
      </c>
      <c r="K526" s="113">
        <v>6</v>
      </c>
      <c r="L526" s="113">
        <v>2</v>
      </c>
      <c r="M526" s="113">
        <v>3</v>
      </c>
      <c r="N526" s="113">
        <v>6</v>
      </c>
      <c r="O526" s="113">
        <v>2</v>
      </c>
      <c r="P526" s="113">
        <v>17</v>
      </c>
      <c r="Q526" s="113">
        <v>0</v>
      </c>
      <c r="R526" s="46">
        <v>0.18181818181818182</v>
      </c>
      <c r="S526" s="47">
        <v>3.121748178980229</v>
      </c>
      <c r="T526" s="47">
        <v>5.208333333333333</v>
      </c>
      <c r="U526" s="47">
        <v>6</v>
      </c>
      <c r="V526" s="47">
        <v>0</v>
      </c>
      <c r="W526" s="84">
        <v>-2.5898078529657593</v>
      </c>
      <c r="X526" s="48">
        <v>11.740273659347803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11.740273659347803</v>
      </c>
      <c r="AE526" s="48">
        <v>0</v>
      </c>
      <c r="AF526" s="48">
        <v>0</v>
      </c>
      <c r="AG526" s="48">
        <v>0</v>
      </c>
      <c r="AH526" s="48">
        <v>11.740273659347803</v>
      </c>
      <c r="AI526" s="48">
        <v>11.740273659347803</v>
      </c>
      <c r="AJ526" s="146" t="s">
        <v>7128</v>
      </c>
      <c r="AK526" s="113" t="s">
        <v>7128</v>
      </c>
      <c r="AL526" s="113" t="s">
        <v>7128</v>
      </c>
      <c r="AM526" s="113" t="s">
        <v>7128</v>
      </c>
      <c r="AN526" s="113" t="s">
        <v>7128</v>
      </c>
      <c r="AO526" s="113">
        <v>171</v>
      </c>
      <c r="AP526" s="113" t="s">
        <v>7128</v>
      </c>
      <c r="AQ526" s="113" t="s">
        <v>7128</v>
      </c>
      <c r="AR526" s="113" t="s">
        <v>7128</v>
      </c>
      <c r="AS526" s="113">
        <v>268</v>
      </c>
      <c r="AT526" s="113">
        <v>253</v>
      </c>
      <c r="AU526" s="149" t="s">
        <v>7128</v>
      </c>
      <c r="AV526" s="48">
        <v>157.41716867537716</v>
      </c>
      <c r="AW526" s="14">
        <v>-145.67689501602936</v>
      </c>
      <c r="AX526" s="17">
        <v>586</v>
      </c>
      <c r="AY526" s="47">
        <v>0</v>
      </c>
      <c r="AZ526" s="47">
        <v>1.4102366887435949</v>
      </c>
      <c r="BA526" s="47">
        <v>-1.4102366887435949</v>
      </c>
      <c r="BB526" s="62">
        <v>0.80164645901360498</v>
      </c>
      <c r="BC526" s="47"/>
      <c r="BD526" s="47">
        <v>0</v>
      </c>
      <c r="BE526" s="47">
        <v>0</v>
      </c>
      <c r="BF526" s="26" t="s">
        <v>7604</v>
      </c>
      <c r="BG526" s="84"/>
    </row>
    <row r="527" spans="1:59" ht="15" customHeight="1" x14ac:dyDescent="0.25">
      <c r="A527" s="79" t="s">
        <v>1344</v>
      </c>
      <c r="B527" s="2" t="s">
        <v>3050</v>
      </c>
      <c r="C527" s="3" t="s">
        <v>3051</v>
      </c>
      <c r="D527" s="3" t="s">
        <v>549</v>
      </c>
      <c r="E527" s="3" t="s">
        <v>1003</v>
      </c>
      <c r="F527" s="4" t="s">
        <v>3755</v>
      </c>
      <c r="G527" s="3" t="s">
        <v>1004</v>
      </c>
      <c r="H527" s="41" t="s">
        <v>3866</v>
      </c>
      <c r="I527" s="113">
        <v>38</v>
      </c>
      <c r="J527" s="113">
        <v>34</v>
      </c>
      <c r="K527" s="113">
        <v>8</v>
      </c>
      <c r="L527" s="113">
        <v>2</v>
      </c>
      <c r="M527" s="113">
        <v>3</v>
      </c>
      <c r="N527" s="113">
        <v>3</v>
      </c>
      <c r="O527" s="113">
        <v>4</v>
      </c>
      <c r="P527" s="113">
        <v>10</v>
      </c>
      <c r="Q527" s="113">
        <v>0</v>
      </c>
      <c r="R527" s="6">
        <v>0.23529411764705882</v>
      </c>
      <c r="S527" s="14">
        <v>3.121748178980229</v>
      </c>
      <c r="T527" s="14">
        <v>5.208333333333333</v>
      </c>
      <c r="U527" s="14">
        <v>3</v>
      </c>
      <c r="V527" s="14">
        <v>0</v>
      </c>
      <c r="W527" s="84">
        <v>0.30571843832964218</v>
      </c>
      <c r="X527" s="14">
        <v>11.635799950643204</v>
      </c>
      <c r="Y527" s="14">
        <v>0</v>
      </c>
      <c r="Z527" s="14">
        <v>0</v>
      </c>
      <c r="AA527" s="14">
        <v>0</v>
      </c>
      <c r="AB527" s="14">
        <v>0</v>
      </c>
      <c r="AC527" s="14">
        <v>0</v>
      </c>
      <c r="AD527" s="14">
        <v>11.635799950643204</v>
      </c>
      <c r="AE527" s="14">
        <v>0</v>
      </c>
      <c r="AF527" s="14">
        <v>0</v>
      </c>
      <c r="AG527" s="14">
        <v>0</v>
      </c>
      <c r="AH527" s="14">
        <v>11.635799950643204</v>
      </c>
      <c r="AI527" s="14">
        <v>11.635799950643204</v>
      </c>
      <c r="AJ527" s="113" t="s">
        <v>7128</v>
      </c>
      <c r="AK527" s="113" t="s">
        <v>7128</v>
      </c>
      <c r="AL527" s="113" t="s">
        <v>7128</v>
      </c>
      <c r="AM527" s="113" t="s">
        <v>7128</v>
      </c>
      <c r="AN527" s="113" t="s">
        <v>7128</v>
      </c>
      <c r="AO527" s="113">
        <v>172</v>
      </c>
      <c r="AP527" s="113" t="s">
        <v>7128</v>
      </c>
      <c r="AQ527" s="113" t="s">
        <v>7128</v>
      </c>
      <c r="AR527" s="113" t="s">
        <v>7128</v>
      </c>
      <c r="AS527" s="113">
        <v>269</v>
      </c>
      <c r="AT527" s="113">
        <v>254</v>
      </c>
      <c r="AU527" s="149" t="s">
        <v>7128</v>
      </c>
      <c r="AV527" s="14">
        <v>157.41716867537716</v>
      </c>
      <c r="AW527" s="14">
        <v>-145.78136872473397</v>
      </c>
      <c r="AX527" s="17">
        <v>587</v>
      </c>
      <c r="AY527" s="15">
        <v>0</v>
      </c>
      <c r="AZ527" s="15">
        <v>1.4102366887435949</v>
      </c>
      <c r="BA527" s="15">
        <v>-1.4102366887435949</v>
      </c>
      <c r="BB527" s="63">
        <v>0.80164645901360498</v>
      </c>
      <c r="BC527" s="26"/>
      <c r="BD527" s="15">
        <v>0</v>
      </c>
      <c r="BE527" s="26">
        <v>0</v>
      </c>
      <c r="BF527" s="26" t="s">
        <v>7605</v>
      </c>
      <c r="BG527" s="84"/>
    </row>
    <row r="528" spans="1:59" ht="15" customHeight="1" x14ac:dyDescent="0.25">
      <c r="A528" s="110" t="s">
        <v>1755</v>
      </c>
      <c r="B528" s="2" t="s">
        <v>2738</v>
      </c>
      <c r="C528" s="3" t="s">
        <v>2588</v>
      </c>
      <c r="D528" s="3" t="s">
        <v>424</v>
      </c>
      <c r="E528" s="3" t="s">
        <v>1006</v>
      </c>
      <c r="F528" s="4" t="s">
        <v>3755</v>
      </c>
      <c r="G528" s="3" t="s">
        <v>1015</v>
      </c>
      <c r="H528" s="41" t="s">
        <v>3809</v>
      </c>
      <c r="I528" s="126">
        <v>40</v>
      </c>
      <c r="J528" s="126">
        <v>36</v>
      </c>
      <c r="K528" s="126">
        <v>7</v>
      </c>
      <c r="L528" s="126">
        <v>1</v>
      </c>
      <c r="M528" s="126">
        <v>1</v>
      </c>
      <c r="N528" s="126">
        <v>3</v>
      </c>
      <c r="O528" s="126">
        <v>3</v>
      </c>
      <c r="P528" s="126">
        <v>14</v>
      </c>
      <c r="Q528" s="126">
        <v>0</v>
      </c>
      <c r="R528" s="106">
        <v>0.19444444444444445</v>
      </c>
      <c r="S528" s="107">
        <v>1.0405827263267431</v>
      </c>
      <c r="T528" s="107">
        <v>2.6041666666666665</v>
      </c>
      <c r="U528" s="107">
        <v>3</v>
      </c>
      <c r="V528" s="107">
        <v>0</v>
      </c>
      <c r="W528" s="107">
        <v>-2.2562920654007397</v>
      </c>
      <c r="X528" s="108">
        <v>4.3884573275926702</v>
      </c>
      <c r="Y528" s="108">
        <v>0</v>
      </c>
      <c r="Z528" s="108">
        <v>4.3884573275926702</v>
      </c>
      <c r="AA528" s="108">
        <v>0</v>
      </c>
      <c r="AB528" s="108">
        <v>0</v>
      </c>
      <c r="AC528" s="108">
        <v>0</v>
      </c>
      <c r="AD528" s="108">
        <v>0</v>
      </c>
      <c r="AE528" s="108">
        <v>4.3884573275926702</v>
      </c>
      <c r="AF528" s="108">
        <v>0</v>
      </c>
      <c r="AG528" s="108">
        <v>4.3884573275926702</v>
      </c>
      <c r="AH528" s="108">
        <v>4.3884573275926702</v>
      </c>
      <c r="AI528" s="108">
        <v>4.3884573275926702</v>
      </c>
      <c r="AJ528" s="126" t="s">
        <v>7128</v>
      </c>
      <c r="AK528" s="113">
        <v>49</v>
      </c>
      <c r="AL528" s="113" t="s">
        <v>7128</v>
      </c>
      <c r="AM528" s="113" t="s">
        <v>7128</v>
      </c>
      <c r="AN528" s="113" t="s">
        <v>7128</v>
      </c>
      <c r="AO528" s="113" t="s">
        <v>7128</v>
      </c>
      <c r="AP528" s="113">
        <v>80</v>
      </c>
      <c r="AQ528" s="113" t="s">
        <v>7128</v>
      </c>
      <c r="AR528" s="113">
        <v>137</v>
      </c>
      <c r="AS528" s="113">
        <v>289</v>
      </c>
      <c r="AT528" s="113">
        <v>274</v>
      </c>
      <c r="AU528" s="149" t="s">
        <v>7128</v>
      </c>
      <c r="AV528" s="107">
        <v>157.52538612333203</v>
      </c>
      <c r="AW528" s="107">
        <v>-153.13692879573935</v>
      </c>
      <c r="AX528" s="127">
        <v>667</v>
      </c>
      <c r="AY528" s="107">
        <v>0</v>
      </c>
      <c r="AZ528" s="107">
        <v>1.4102366887435949</v>
      </c>
      <c r="BA528" s="107">
        <v>-1.4102366887435949</v>
      </c>
      <c r="BB528" s="109">
        <v>0.80164645901360498</v>
      </c>
      <c r="BC528" s="107"/>
      <c r="BD528" s="107">
        <v>0</v>
      </c>
      <c r="BE528" s="107">
        <v>0</v>
      </c>
      <c r="BF528" s="107" t="s">
        <v>7606</v>
      </c>
      <c r="BG528" s="107"/>
    </row>
    <row r="529" spans="1:59" ht="15" customHeight="1" x14ac:dyDescent="0.25">
      <c r="A529" s="79" t="s">
        <v>6192</v>
      </c>
      <c r="B529" s="2" t="s">
        <v>3500</v>
      </c>
      <c r="C529" s="3" t="s">
        <v>4334</v>
      </c>
      <c r="D529" s="3" t="s">
        <v>4333</v>
      </c>
      <c r="E529" s="3" t="s">
        <v>999</v>
      </c>
      <c r="F529" s="4" t="s">
        <v>2510</v>
      </c>
      <c r="G529" s="3" t="s">
        <v>1004</v>
      </c>
      <c r="H529" s="156" t="s">
        <v>4335</v>
      </c>
      <c r="I529" s="112">
        <v>17</v>
      </c>
      <c r="J529" s="112">
        <v>16</v>
      </c>
      <c r="K529" s="112">
        <v>4</v>
      </c>
      <c r="L529" s="112">
        <v>0</v>
      </c>
      <c r="M529" s="112">
        <v>3</v>
      </c>
      <c r="N529" s="112">
        <v>1</v>
      </c>
      <c r="O529" s="112">
        <v>1</v>
      </c>
      <c r="P529" s="112">
        <v>2</v>
      </c>
      <c r="Q529" s="112">
        <v>2</v>
      </c>
      <c r="R529" s="5">
        <v>0.25</v>
      </c>
      <c r="S529" s="26">
        <v>3.121748178980229</v>
      </c>
      <c r="T529" s="26">
        <v>0</v>
      </c>
      <c r="U529" s="26">
        <v>1</v>
      </c>
      <c r="V529" s="26">
        <v>5.3050397877984086</v>
      </c>
      <c r="W529" s="26">
        <v>1.6566996666498053</v>
      </c>
      <c r="X529" s="13">
        <v>11.083487633428442</v>
      </c>
      <c r="Y529" s="26">
        <v>0</v>
      </c>
      <c r="Z529" s="26">
        <v>0</v>
      </c>
      <c r="AA529" s="26">
        <v>0</v>
      </c>
      <c r="AB529" s="26">
        <v>0</v>
      </c>
      <c r="AC529" s="26">
        <v>0</v>
      </c>
      <c r="AD529" s="26">
        <v>11.083487633428442</v>
      </c>
      <c r="AE529" s="26">
        <v>0</v>
      </c>
      <c r="AF529" s="26">
        <v>0</v>
      </c>
      <c r="AG529" s="26">
        <v>0</v>
      </c>
      <c r="AH529" s="26">
        <v>11.083487633428442</v>
      </c>
      <c r="AI529" s="26">
        <v>11.083487633428442</v>
      </c>
      <c r="AJ529" s="112" t="s">
        <v>7128</v>
      </c>
      <c r="AK529" s="13" t="s">
        <v>7128</v>
      </c>
      <c r="AL529" s="13" t="s">
        <v>7128</v>
      </c>
      <c r="AM529" s="13" t="s">
        <v>7128</v>
      </c>
      <c r="AN529" s="13" t="s">
        <v>7128</v>
      </c>
      <c r="AO529" s="13">
        <v>173</v>
      </c>
      <c r="AP529" s="112" t="s">
        <v>7128</v>
      </c>
      <c r="AQ529" s="13" t="s">
        <v>7128</v>
      </c>
      <c r="AR529" s="13" t="s">
        <v>7128</v>
      </c>
      <c r="AS529" s="112">
        <v>270</v>
      </c>
      <c r="AT529" s="112">
        <v>255</v>
      </c>
      <c r="AU529" s="149" t="s">
        <v>7128</v>
      </c>
      <c r="AV529" s="26">
        <v>157.41716867537716</v>
      </c>
      <c r="AW529" s="26">
        <v>-146.33368104194872</v>
      </c>
      <c r="AX529" s="157">
        <v>588</v>
      </c>
      <c r="AY529" s="26">
        <v>0</v>
      </c>
      <c r="AZ529" s="26">
        <v>1.4102366887435949</v>
      </c>
      <c r="BA529" s="26">
        <v>-1.4102366887435949</v>
      </c>
      <c r="BB529" s="158">
        <v>0.80164645901360498</v>
      </c>
      <c r="BC529" s="26"/>
      <c r="BD529" s="26">
        <v>0</v>
      </c>
      <c r="BE529" s="26">
        <v>0</v>
      </c>
      <c r="BF529" s="26" t="s">
        <v>7607</v>
      </c>
      <c r="BG529" s="26"/>
    </row>
    <row r="530" spans="1:59" ht="15" customHeight="1" x14ac:dyDescent="0.25">
      <c r="A530" s="110" t="s">
        <v>1951</v>
      </c>
      <c r="B530" s="2" t="s">
        <v>2952</v>
      </c>
      <c r="C530" s="3" t="s">
        <v>2640</v>
      </c>
      <c r="D530" s="3" t="s">
        <v>493</v>
      </c>
      <c r="E530" s="3" t="s">
        <v>1090</v>
      </c>
      <c r="F530" s="4" t="s">
        <v>3755</v>
      </c>
      <c r="G530" s="3" t="s">
        <v>1004</v>
      </c>
      <c r="H530" s="41" t="s">
        <v>4926</v>
      </c>
      <c r="I530" s="113">
        <v>63</v>
      </c>
      <c r="J530" s="113">
        <v>60</v>
      </c>
      <c r="K530" s="113">
        <v>13</v>
      </c>
      <c r="L530" s="113">
        <v>2</v>
      </c>
      <c r="M530" s="113">
        <v>2</v>
      </c>
      <c r="N530" s="113">
        <v>4</v>
      </c>
      <c r="O530" s="113">
        <v>1</v>
      </c>
      <c r="P530" s="113">
        <v>17</v>
      </c>
      <c r="Q530" s="113">
        <v>1</v>
      </c>
      <c r="R530" s="85">
        <v>0.21666666666666667</v>
      </c>
      <c r="S530" s="84">
        <v>2.0811654526534862</v>
      </c>
      <c r="T530" s="84">
        <v>5.208333333333333</v>
      </c>
      <c r="U530" s="84">
        <v>4</v>
      </c>
      <c r="V530" s="84">
        <v>2.6525198938992043</v>
      </c>
      <c r="W530" s="84">
        <v>-2.9271296157626665</v>
      </c>
      <c r="X530" s="103">
        <v>11.014889064123356</v>
      </c>
      <c r="Y530" s="103">
        <v>0</v>
      </c>
      <c r="Z530" s="103">
        <v>0</v>
      </c>
      <c r="AA530" s="103">
        <v>0</v>
      </c>
      <c r="AB530" s="103">
        <v>0</v>
      </c>
      <c r="AC530" s="103">
        <v>0</v>
      </c>
      <c r="AD530" s="103">
        <v>11.014889064123356</v>
      </c>
      <c r="AE530" s="103">
        <v>0</v>
      </c>
      <c r="AF530" s="103">
        <v>0</v>
      </c>
      <c r="AG530" s="103">
        <v>0</v>
      </c>
      <c r="AH530" s="103">
        <v>11.014889064123356</v>
      </c>
      <c r="AI530" s="103">
        <v>11.014889064123356</v>
      </c>
      <c r="AJ530" s="124" t="s">
        <v>7128</v>
      </c>
      <c r="AK530" s="113" t="s">
        <v>7128</v>
      </c>
      <c r="AL530" s="113" t="s">
        <v>7128</v>
      </c>
      <c r="AM530" s="113" t="s">
        <v>7128</v>
      </c>
      <c r="AN530" s="113" t="s">
        <v>7128</v>
      </c>
      <c r="AO530" s="113">
        <v>174</v>
      </c>
      <c r="AP530" s="113" t="s">
        <v>7128</v>
      </c>
      <c r="AQ530" s="113" t="s">
        <v>7128</v>
      </c>
      <c r="AR530" s="113" t="s">
        <v>7128</v>
      </c>
      <c r="AS530" s="113">
        <v>272</v>
      </c>
      <c r="AT530" s="113">
        <v>257</v>
      </c>
      <c r="AU530" s="149" t="s">
        <v>7128</v>
      </c>
      <c r="AV530" s="84">
        <v>157.41716867537716</v>
      </c>
      <c r="AW530" s="14">
        <v>-146.40227961125379</v>
      </c>
      <c r="AX530" s="17">
        <v>589</v>
      </c>
      <c r="AY530" s="84">
        <v>0</v>
      </c>
      <c r="AZ530" s="84">
        <v>1.4102366887435949</v>
      </c>
      <c r="BA530" s="84">
        <v>-1.4102366887435949</v>
      </c>
      <c r="BB530" s="104">
        <v>0.80164645901360498</v>
      </c>
      <c r="BC530" s="84"/>
      <c r="BD530" s="84">
        <v>0</v>
      </c>
      <c r="BE530" s="84">
        <v>0</v>
      </c>
      <c r="BF530" s="84" t="s">
        <v>7608</v>
      </c>
      <c r="BG530" s="84"/>
    </row>
    <row r="531" spans="1:59" ht="15" customHeight="1" x14ac:dyDescent="0.25">
      <c r="A531" s="79" t="s">
        <v>6798</v>
      </c>
      <c r="B531" s="2" t="s">
        <v>3025</v>
      </c>
      <c r="C531" s="3" t="s">
        <v>2615</v>
      </c>
      <c r="D531" s="3" t="s">
        <v>927</v>
      </c>
      <c r="E531" s="3" t="s">
        <v>1090</v>
      </c>
      <c r="F531" s="4" t="s">
        <v>3755</v>
      </c>
      <c r="G531" s="3" t="s">
        <v>1040</v>
      </c>
      <c r="H531" s="41" t="s">
        <v>6546</v>
      </c>
      <c r="I531" s="113">
        <v>130</v>
      </c>
      <c r="J531" s="113">
        <v>113</v>
      </c>
      <c r="K531" s="113">
        <v>26</v>
      </c>
      <c r="L531" s="113">
        <v>1</v>
      </c>
      <c r="M531" s="113">
        <v>12</v>
      </c>
      <c r="N531" s="113">
        <v>5</v>
      </c>
      <c r="O531" s="113">
        <v>14</v>
      </c>
      <c r="P531" s="113">
        <v>37</v>
      </c>
      <c r="Q531" s="113">
        <v>0</v>
      </c>
      <c r="R531" s="6">
        <v>0.23008849557522124</v>
      </c>
      <c r="S531" s="14">
        <v>12.486992715920916</v>
      </c>
      <c r="T531" s="14">
        <v>2.6041666666666665</v>
      </c>
      <c r="U531" s="14">
        <v>5</v>
      </c>
      <c r="V531" s="14">
        <v>0</v>
      </c>
      <c r="W531" s="84">
        <v>-4.804358593363256</v>
      </c>
      <c r="X531" s="14">
        <v>15.286800789224328</v>
      </c>
      <c r="Y531" s="14">
        <v>0</v>
      </c>
      <c r="Z531" s="14">
        <v>0</v>
      </c>
      <c r="AA531" s="14">
        <v>0</v>
      </c>
      <c r="AB531" s="14">
        <v>0</v>
      </c>
      <c r="AC531" s="14">
        <v>15.286800789224328</v>
      </c>
      <c r="AD531" s="14">
        <v>0</v>
      </c>
      <c r="AE531" s="14">
        <v>0</v>
      </c>
      <c r="AF531" s="14">
        <v>15.286800789224328</v>
      </c>
      <c r="AG531" s="14">
        <v>15.286800789224328</v>
      </c>
      <c r="AH531" s="14">
        <v>15.286800789224328</v>
      </c>
      <c r="AI531" s="14">
        <v>15.286800789224328</v>
      </c>
      <c r="AJ531" s="113" t="s">
        <v>7128</v>
      </c>
      <c r="AK531" s="113" t="s">
        <v>7128</v>
      </c>
      <c r="AL531" s="113" t="s">
        <v>7128</v>
      </c>
      <c r="AM531" s="113" t="s">
        <v>7128</v>
      </c>
      <c r="AN531" s="113">
        <v>63</v>
      </c>
      <c r="AO531" s="113" t="s">
        <v>7128</v>
      </c>
      <c r="AP531" s="113" t="s">
        <v>7128</v>
      </c>
      <c r="AQ531" s="113">
        <v>81</v>
      </c>
      <c r="AR531" s="113">
        <v>123</v>
      </c>
      <c r="AS531" s="113">
        <v>252</v>
      </c>
      <c r="AT531" s="113">
        <v>237</v>
      </c>
      <c r="AU531" s="149" t="s">
        <v>7128</v>
      </c>
      <c r="AV531" s="14">
        <v>144.9549001855919</v>
      </c>
      <c r="AW531" s="14">
        <v>-129.66809939636758</v>
      </c>
      <c r="AX531" s="17">
        <v>503</v>
      </c>
      <c r="AY531" s="15">
        <v>0</v>
      </c>
      <c r="AZ531" s="15">
        <v>1.4102366887435949</v>
      </c>
      <c r="BA531" s="15">
        <v>-1.4102366887435949</v>
      </c>
      <c r="BB531" s="63">
        <v>0.80164645901360498</v>
      </c>
      <c r="BC531" s="26"/>
      <c r="BD531" s="15">
        <v>0</v>
      </c>
      <c r="BE531" s="26">
        <v>0</v>
      </c>
      <c r="BF531" s="26" t="s">
        <v>7609</v>
      </c>
      <c r="BG531" s="84"/>
    </row>
    <row r="532" spans="1:59" ht="15" customHeight="1" x14ac:dyDescent="0.25">
      <c r="A532" s="79" t="s">
        <v>6789</v>
      </c>
      <c r="B532" s="2" t="s">
        <v>3505</v>
      </c>
      <c r="C532" s="3" t="s">
        <v>3656</v>
      </c>
      <c r="D532" s="3" t="s">
        <v>6551</v>
      </c>
      <c r="E532" s="3" t="s">
        <v>1017</v>
      </c>
      <c r="F532" s="4" t="s">
        <v>3755</v>
      </c>
      <c r="G532" s="3" t="s">
        <v>1004</v>
      </c>
      <c r="H532" s="41" t="s">
        <v>6552</v>
      </c>
      <c r="I532" s="113">
        <v>97</v>
      </c>
      <c r="J532" s="113">
        <v>88</v>
      </c>
      <c r="K532" s="113">
        <v>16</v>
      </c>
      <c r="L532" s="113">
        <v>1</v>
      </c>
      <c r="M532" s="113">
        <v>9</v>
      </c>
      <c r="N532" s="113">
        <v>8</v>
      </c>
      <c r="O532" s="113">
        <v>5</v>
      </c>
      <c r="P532" s="113">
        <v>23</v>
      </c>
      <c r="Q532" s="113">
        <v>0</v>
      </c>
      <c r="R532" s="50">
        <v>0.18181818181818182</v>
      </c>
      <c r="S532" s="51">
        <v>9.3652445369406863</v>
      </c>
      <c r="T532" s="51">
        <v>2.6041666666666665</v>
      </c>
      <c r="U532" s="51">
        <v>8</v>
      </c>
      <c r="V532" s="51">
        <v>0</v>
      </c>
      <c r="W532" s="84">
        <v>-10.33225619355396</v>
      </c>
      <c r="X532" s="52">
        <v>9.6371550100533909</v>
      </c>
      <c r="Y532" s="52">
        <v>0</v>
      </c>
      <c r="Z532" s="52">
        <v>0</v>
      </c>
      <c r="AA532" s="52">
        <v>0</v>
      </c>
      <c r="AB532" s="52">
        <v>0</v>
      </c>
      <c r="AC532" s="52">
        <v>0</v>
      </c>
      <c r="AD532" s="52">
        <v>9.6371550100533909</v>
      </c>
      <c r="AE532" s="52">
        <v>0</v>
      </c>
      <c r="AF532" s="52">
        <v>0</v>
      </c>
      <c r="AG532" s="52">
        <v>0</v>
      </c>
      <c r="AH532" s="52">
        <v>9.6371550100533909</v>
      </c>
      <c r="AI532" s="52">
        <v>9.6371550100533909</v>
      </c>
      <c r="AJ532" s="144" t="s">
        <v>7128</v>
      </c>
      <c r="AK532" s="113" t="s">
        <v>7128</v>
      </c>
      <c r="AL532" s="113" t="s">
        <v>7128</v>
      </c>
      <c r="AM532" s="113" t="s">
        <v>7128</v>
      </c>
      <c r="AN532" s="113" t="s">
        <v>7128</v>
      </c>
      <c r="AO532" s="113">
        <v>175</v>
      </c>
      <c r="AP532" s="113" t="s">
        <v>7128</v>
      </c>
      <c r="AQ532" s="113" t="s">
        <v>7128</v>
      </c>
      <c r="AR532" s="113" t="s">
        <v>7128</v>
      </c>
      <c r="AS532" s="113">
        <v>275</v>
      </c>
      <c r="AT532" s="113">
        <v>260</v>
      </c>
      <c r="AU532" s="149" t="s">
        <v>7128</v>
      </c>
      <c r="AV532" s="52">
        <v>157.41716867537716</v>
      </c>
      <c r="AW532" s="14">
        <v>-147.78001366532376</v>
      </c>
      <c r="AX532" s="17">
        <v>655</v>
      </c>
      <c r="AY532" s="51">
        <v>0</v>
      </c>
      <c r="AZ532" s="51">
        <v>1.4102366887435949</v>
      </c>
      <c r="BA532" s="51">
        <v>-1.4102366887435949</v>
      </c>
      <c r="BB532" s="64">
        <v>0.80164645901360498</v>
      </c>
      <c r="BC532" s="51"/>
      <c r="BD532" s="51">
        <v>0</v>
      </c>
      <c r="BE532" s="51">
        <v>0</v>
      </c>
      <c r="BF532" s="26" t="s">
        <v>7610</v>
      </c>
      <c r="BG532" s="84"/>
    </row>
    <row r="533" spans="1:59" ht="15" customHeight="1" x14ac:dyDescent="0.25">
      <c r="A533" s="79" t="s">
        <v>2455</v>
      </c>
      <c r="B533" s="2" t="s">
        <v>2982</v>
      </c>
      <c r="C533" s="3" t="s">
        <v>2983</v>
      </c>
      <c r="D533" s="3" t="s">
        <v>426</v>
      </c>
      <c r="E533" s="3" t="s">
        <v>1003</v>
      </c>
      <c r="F533" s="4" t="s">
        <v>3755</v>
      </c>
      <c r="G533" s="3" t="s">
        <v>1004</v>
      </c>
      <c r="H533" s="41" t="s">
        <v>4416</v>
      </c>
      <c r="I533" s="113">
        <v>48</v>
      </c>
      <c r="J533" s="113">
        <v>41</v>
      </c>
      <c r="K533" s="113">
        <v>5</v>
      </c>
      <c r="L533" s="113">
        <v>2</v>
      </c>
      <c r="M533" s="113">
        <v>6</v>
      </c>
      <c r="N533" s="113">
        <v>3</v>
      </c>
      <c r="O533" s="113">
        <v>7</v>
      </c>
      <c r="P533" s="113">
        <v>15</v>
      </c>
      <c r="Q533" s="113">
        <v>1</v>
      </c>
      <c r="R533" s="6">
        <v>0.12195121951219512</v>
      </c>
      <c r="S533" s="14">
        <v>6.2434963579604581</v>
      </c>
      <c r="T533" s="14">
        <v>5.208333333333333</v>
      </c>
      <c r="U533" s="14">
        <v>3</v>
      </c>
      <c r="V533" s="14">
        <v>2.6525198938992043</v>
      </c>
      <c r="W533" s="84">
        <v>-7.8201662160813799</v>
      </c>
      <c r="X533" s="14">
        <v>9.2841833691116165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9.2841833691116165</v>
      </c>
      <c r="AE533" s="14">
        <v>0</v>
      </c>
      <c r="AF533" s="14">
        <v>0</v>
      </c>
      <c r="AG533" s="14">
        <v>0</v>
      </c>
      <c r="AH533" s="14">
        <v>9.2841833691116165</v>
      </c>
      <c r="AI533" s="14">
        <v>9.2841833691116165</v>
      </c>
      <c r="AJ533" s="113" t="s">
        <v>7128</v>
      </c>
      <c r="AK533" s="113" t="s">
        <v>7128</v>
      </c>
      <c r="AL533" s="113" t="s">
        <v>7128</v>
      </c>
      <c r="AM533" s="113" t="s">
        <v>7128</v>
      </c>
      <c r="AN533" s="113" t="s">
        <v>7128</v>
      </c>
      <c r="AO533" s="113">
        <v>176</v>
      </c>
      <c r="AP533" s="113" t="s">
        <v>7128</v>
      </c>
      <c r="AQ533" s="113" t="s">
        <v>7128</v>
      </c>
      <c r="AR533" s="113" t="s">
        <v>7128</v>
      </c>
      <c r="AS533" s="113">
        <v>276</v>
      </c>
      <c r="AT533" s="113">
        <v>261</v>
      </c>
      <c r="AU533" s="149" t="s">
        <v>7128</v>
      </c>
      <c r="AV533" s="14">
        <v>157.41716867537716</v>
      </c>
      <c r="AW533" s="14">
        <v>-148.13298530626554</v>
      </c>
      <c r="AX533" s="17">
        <v>656</v>
      </c>
      <c r="AY533" s="15">
        <v>0</v>
      </c>
      <c r="AZ533" s="15">
        <v>1.4102366887435949</v>
      </c>
      <c r="BA533" s="15">
        <v>-1.4102366887435949</v>
      </c>
      <c r="BB533" s="63">
        <v>0.80164645901360498</v>
      </c>
      <c r="BC533" s="26"/>
      <c r="BD533" s="15">
        <v>0</v>
      </c>
      <c r="BE533" s="26">
        <v>0</v>
      </c>
      <c r="BF533" s="26" t="s">
        <v>7611</v>
      </c>
      <c r="BG533" s="84"/>
    </row>
    <row r="534" spans="1:59" ht="15" customHeight="1" x14ac:dyDescent="0.25">
      <c r="A534" s="79" t="s">
        <v>1011</v>
      </c>
      <c r="B534" s="2" t="s">
        <v>2685</v>
      </c>
      <c r="C534" s="3" t="s">
        <v>2548</v>
      </c>
      <c r="D534" s="3" t="s">
        <v>355</v>
      </c>
      <c r="E534" s="3" t="s">
        <v>1067</v>
      </c>
      <c r="F534" s="4" t="s">
        <v>2510</v>
      </c>
      <c r="G534" s="3" t="s">
        <v>1015</v>
      </c>
      <c r="H534" s="41" t="s">
        <v>4150</v>
      </c>
      <c r="I534" s="113">
        <v>0</v>
      </c>
      <c r="J534" s="113">
        <v>0</v>
      </c>
      <c r="K534" s="113">
        <v>0</v>
      </c>
      <c r="L534" s="113">
        <v>0</v>
      </c>
      <c r="M534" s="113">
        <v>0</v>
      </c>
      <c r="N534" s="113">
        <v>0</v>
      </c>
      <c r="O534" s="113">
        <v>0</v>
      </c>
      <c r="P534" s="113">
        <v>0</v>
      </c>
      <c r="Q534" s="113">
        <v>0</v>
      </c>
      <c r="R534" s="6">
        <v>0</v>
      </c>
      <c r="S534" s="14">
        <v>0</v>
      </c>
      <c r="T534" s="14">
        <v>0</v>
      </c>
      <c r="U534" s="14">
        <v>0</v>
      </c>
      <c r="V534" s="14">
        <v>0</v>
      </c>
      <c r="W534" s="84">
        <v>2.1174416066360724</v>
      </c>
      <c r="X534" s="14">
        <v>2.1174416066360724</v>
      </c>
      <c r="Y534" s="14">
        <v>0</v>
      </c>
      <c r="Z534" s="14">
        <v>2.1174416066360724</v>
      </c>
      <c r="AA534" s="14">
        <v>0</v>
      </c>
      <c r="AB534" s="14">
        <v>0</v>
      </c>
      <c r="AC534" s="14">
        <v>0</v>
      </c>
      <c r="AD534" s="14">
        <v>0</v>
      </c>
      <c r="AE534" s="14">
        <v>2.1174416066360724</v>
      </c>
      <c r="AF534" s="14">
        <v>0</v>
      </c>
      <c r="AG534" s="14">
        <v>2.1174416066360724</v>
      </c>
      <c r="AH534" s="14">
        <v>2.1174416066360724</v>
      </c>
      <c r="AI534" s="14">
        <v>2.1174416066360724</v>
      </c>
      <c r="AJ534" s="113" t="s">
        <v>7128</v>
      </c>
      <c r="AK534" s="113">
        <v>50</v>
      </c>
      <c r="AL534" s="113" t="s">
        <v>7128</v>
      </c>
      <c r="AM534" s="113" t="s">
        <v>7128</v>
      </c>
      <c r="AN534" s="113" t="s">
        <v>7128</v>
      </c>
      <c r="AO534" s="113" t="s">
        <v>7128</v>
      </c>
      <c r="AP534" s="113">
        <v>82</v>
      </c>
      <c r="AQ534" s="113" t="s">
        <v>7128</v>
      </c>
      <c r="AR534" s="113">
        <v>142</v>
      </c>
      <c r="AS534" s="113">
        <v>305</v>
      </c>
      <c r="AT534" s="113">
        <v>290</v>
      </c>
      <c r="AU534" s="149" t="s">
        <v>7128</v>
      </c>
      <c r="AV534" s="14">
        <v>157.52538612333203</v>
      </c>
      <c r="AW534" s="14">
        <v>-155.40794451669595</v>
      </c>
      <c r="AX534" s="17">
        <v>940</v>
      </c>
      <c r="AY534" s="15">
        <v>0</v>
      </c>
      <c r="AZ534" s="15">
        <v>1.4102366887435949</v>
      </c>
      <c r="BA534" s="15">
        <v>-1.4102366887435949</v>
      </c>
      <c r="BB534" s="63">
        <v>0.80164645901360498</v>
      </c>
      <c r="BC534" s="26"/>
      <c r="BD534" s="15">
        <v>0</v>
      </c>
      <c r="BE534" s="26">
        <v>0</v>
      </c>
      <c r="BF534" s="26" t="s">
        <v>7612</v>
      </c>
      <c r="BG534" s="84"/>
    </row>
    <row r="535" spans="1:59" ht="15" customHeight="1" x14ac:dyDescent="0.25">
      <c r="A535" s="110" t="s">
        <v>2265</v>
      </c>
      <c r="B535" s="2" t="s">
        <v>3173</v>
      </c>
      <c r="C535" s="3" t="s">
        <v>3375</v>
      </c>
      <c r="D535" s="3" t="s">
        <v>294</v>
      </c>
      <c r="E535" s="3" t="s">
        <v>2269</v>
      </c>
      <c r="F535" s="4" t="s">
        <v>2269</v>
      </c>
      <c r="G535" s="3" t="s">
        <v>1015</v>
      </c>
      <c r="H535" s="41" t="s">
        <v>4117</v>
      </c>
      <c r="I535" s="113">
        <v>0</v>
      </c>
      <c r="J535" s="113">
        <v>0</v>
      </c>
      <c r="K535" s="113">
        <v>0</v>
      </c>
      <c r="L535" s="113">
        <v>0</v>
      </c>
      <c r="M535" s="113">
        <v>0</v>
      </c>
      <c r="N535" s="113">
        <v>0</v>
      </c>
      <c r="O535" s="113">
        <v>0</v>
      </c>
      <c r="P535" s="113">
        <v>0</v>
      </c>
      <c r="Q535" s="113">
        <v>0</v>
      </c>
      <c r="R535" s="85">
        <v>0</v>
      </c>
      <c r="S535" s="84">
        <v>0</v>
      </c>
      <c r="T535" s="84">
        <v>0</v>
      </c>
      <c r="U535" s="84">
        <v>0</v>
      </c>
      <c r="V535" s="84">
        <v>0</v>
      </c>
      <c r="W535" s="84">
        <v>2.1174416066360724</v>
      </c>
      <c r="X535" s="103">
        <v>2.1174416066360724</v>
      </c>
      <c r="Y535" s="103">
        <v>0</v>
      </c>
      <c r="Z535" s="103">
        <v>2.1174416066360724</v>
      </c>
      <c r="AA535" s="103">
        <v>0</v>
      </c>
      <c r="AB535" s="103">
        <v>0</v>
      </c>
      <c r="AC535" s="103">
        <v>0</v>
      </c>
      <c r="AD535" s="103">
        <v>0</v>
      </c>
      <c r="AE535" s="103">
        <v>2.1174416066360724</v>
      </c>
      <c r="AF535" s="103">
        <v>0</v>
      </c>
      <c r="AG535" s="103">
        <v>2.1174416066360724</v>
      </c>
      <c r="AH535" s="103">
        <v>2.1174416066360724</v>
      </c>
      <c r="AI535" s="103">
        <v>2.1174416066360724</v>
      </c>
      <c r="AJ535" s="124" t="s">
        <v>7128</v>
      </c>
      <c r="AK535" s="113">
        <v>50</v>
      </c>
      <c r="AL535" s="113" t="s">
        <v>7128</v>
      </c>
      <c r="AM535" s="113" t="s">
        <v>7128</v>
      </c>
      <c r="AN535" s="113" t="s">
        <v>7128</v>
      </c>
      <c r="AO535" s="113" t="s">
        <v>7128</v>
      </c>
      <c r="AP535" s="113">
        <v>82</v>
      </c>
      <c r="AQ535" s="113" t="s">
        <v>7128</v>
      </c>
      <c r="AR535" s="113">
        <v>142</v>
      </c>
      <c r="AS535" s="113">
        <v>305</v>
      </c>
      <c r="AT535" s="113">
        <v>290</v>
      </c>
      <c r="AU535" s="149" t="s">
        <v>7128</v>
      </c>
      <c r="AV535" s="84">
        <v>157.52538612333203</v>
      </c>
      <c r="AW535" s="14">
        <v>-155.40794451669595</v>
      </c>
      <c r="AX535" s="17">
        <v>940</v>
      </c>
      <c r="AY535" s="84">
        <v>0</v>
      </c>
      <c r="AZ535" s="84">
        <v>1.4102366887435949</v>
      </c>
      <c r="BA535" s="84">
        <v>-1.4102366887435949</v>
      </c>
      <c r="BB535" s="104">
        <v>0.80164645901360498</v>
      </c>
      <c r="BC535" s="84"/>
      <c r="BD535" s="84">
        <v>0</v>
      </c>
      <c r="BE535" s="84">
        <v>0</v>
      </c>
      <c r="BF535" s="84" t="s">
        <v>7612</v>
      </c>
      <c r="BG535" s="84"/>
    </row>
    <row r="536" spans="1:59" ht="15" customHeight="1" x14ac:dyDescent="0.25">
      <c r="A536" s="110" t="s">
        <v>2200</v>
      </c>
      <c r="B536" s="2" t="s">
        <v>3065</v>
      </c>
      <c r="C536" s="3" t="s">
        <v>3066</v>
      </c>
      <c r="D536" s="3" t="s">
        <v>148</v>
      </c>
      <c r="E536" s="3" t="s">
        <v>2269</v>
      </c>
      <c r="F536" s="4" t="s">
        <v>2269</v>
      </c>
      <c r="G536" s="3" t="s">
        <v>1015</v>
      </c>
      <c r="H536" s="41" t="s">
        <v>4766</v>
      </c>
      <c r="I536" s="124">
        <v>0</v>
      </c>
      <c r="J536" s="124">
        <v>0</v>
      </c>
      <c r="K536" s="124">
        <v>0</v>
      </c>
      <c r="L536" s="124">
        <v>0</v>
      </c>
      <c r="M536" s="124">
        <v>0</v>
      </c>
      <c r="N536" s="124">
        <v>0</v>
      </c>
      <c r="O536" s="124">
        <v>0</v>
      </c>
      <c r="P536" s="124">
        <v>0</v>
      </c>
      <c r="Q536" s="124">
        <v>0</v>
      </c>
      <c r="R536" s="85">
        <v>0</v>
      </c>
      <c r="S536" s="84">
        <v>0</v>
      </c>
      <c r="T536" s="84">
        <v>0</v>
      </c>
      <c r="U536" s="84">
        <v>0</v>
      </c>
      <c r="V536" s="84">
        <v>0</v>
      </c>
      <c r="W536" s="84">
        <v>2.1174416066360724</v>
      </c>
      <c r="X536" s="103">
        <v>2.1174416066360724</v>
      </c>
      <c r="Y536" s="103">
        <v>0</v>
      </c>
      <c r="Z536" s="103">
        <v>2.1174416066360724</v>
      </c>
      <c r="AA536" s="103">
        <v>0</v>
      </c>
      <c r="AB536" s="103">
        <v>0</v>
      </c>
      <c r="AC536" s="103">
        <v>0</v>
      </c>
      <c r="AD536" s="103">
        <v>0</v>
      </c>
      <c r="AE536" s="103">
        <v>2.1174416066360724</v>
      </c>
      <c r="AF536" s="103">
        <v>0</v>
      </c>
      <c r="AG536" s="103">
        <v>2.1174416066360724</v>
      </c>
      <c r="AH536" s="103">
        <v>2.1174416066360724</v>
      </c>
      <c r="AI536" s="103">
        <v>2.1174416066360724</v>
      </c>
      <c r="AJ536" s="124" t="s">
        <v>7128</v>
      </c>
      <c r="AK536" s="113">
        <v>50</v>
      </c>
      <c r="AL536" s="113" t="s">
        <v>7128</v>
      </c>
      <c r="AM536" s="113" t="s">
        <v>7128</v>
      </c>
      <c r="AN536" s="113" t="s">
        <v>7128</v>
      </c>
      <c r="AO536" s="113" t="s">
        <v>7128</v>
      </c>
      <c r="AP536" s="113">
        <v>82</v>
      </c>
      <c r="AQ536" s="113" t="s">
        <v>7128</v>
      </c>
      <c r="AR536" s="113">
        <v>142</v>
      </c>
      <c r="AS536" s="113">
        <v>305</v>
      </c>
      <c r="AT536" s="113">
        <v>290</v>
      </c>
      <c r="AU536" s="149" t="s">
        <v>7128</v>
      </c>
      <c r="AV536" s="84">
        <v>157.52538612333203</v>
      </c>
      <c r="AW536" s="84">
        <v>-155.40794451669595</v>
      </c>
      <c r="AX536" s="125">
        <v>940</v>
      </c>
      <c r="AY536" s="84">
        <v>0</v>
      </c>
      <c r="AZ536" s="84">
        <v>1.4102366887435949</v>
      </c>
      <c r="BA536" s="84">
        <v>-1.4102366887435949</v>
      </c>
      <c r="BB536" s="104">
        <v>0.80164645901360498</v>
      </c>
      <c r="BC536" s="84"/>
      <c r="BD536" s="84">
        <v>0</v>
      </c>
      <c r="BE536" s="84">
        <v>0</v>
      </c>
      <c r="BF536" s="84" t="s">
        <v>7612</v>
      </c>
      <c r="BG536" s="84"/>
    </row>
    <row r="537" spans="1:59" ht="15" customHeight="1" x14ac:dyDescent="0.25">
      <c r="A537" s="79" t="s">
        <v>1083</v>
      </c>
      <c r="B537" s="2" t="s">
        <v>3180</v>
      </c>
      <c r="C537" s="3" t="s">
        <v>3181</v>
      </c>
      <c r="D537" s="3" t="s">
        <v>450</v>
      </c>
      <c r="E537" s="3" t="s">
        <v>2269</v>
      </c>
      <c r="F537" s="4" t="s">
        <v>2269</v>
      </c>
      <c r="G537" s="3" t="s">
        <v>1015</v>
      </c>
      <c r="H537" s="41" t="s">
        <v>4359</v>
      </c>
      <c r="I537" s="113">
        <v>0</v>
      </c>
      <c r="J537" s="113">
        <v>0</v>
      </c>
      <c r="K537" s="113">
        <v>0</v>
      </c>
      <c r="L537" s="113">
        <v>0</v>
      </c>
      <c r="M537" s="113">
        <v>0</v>
      </c>
      <c r="N537" s="113">
        <v>0</v>
      </c>
      <c r="O537" s="113">
        <v>0</v>
      </c>
      <c r="P537" s="113">
        <v>0</v>
      </c>
      <c r="Q537" s="113">
        <v>0</v>
      </c>
      <c r="R537" s="6">
        <v>0</v>
      </c>
      <c r="S537" s="14">
        <v>0</v>
      </c>
      <c r="T537" s="14">
        <v>0</v>
      </c>
      <c r="U537" s="14">
        <v>0</v>
      </c>
      <c r="V537" s="14">
        <v>0</v>
      </c>
      <c r="W537" s="84">
        <v>2.1174416066360724</v>
      </c>
      <c r="X537" s="14">
        <v>2.1174416066360724</v>
      </c>
      <c r="Y537" s="14">
        <v>0</v>
      </c>
      <c r="Z537" s="14">
        <v>2.1174416066360724</v>
      </c>
      <c r="AA537" s="14">
        <v>0</v>
      </c>
      <c r="AB537" s="14">
        <v>0</v>
      </c>
      <c r="AC537" s="14">
        <v>0</v>
      </c>
      <c r="AD537" s="14">
        <v>0</v>
      </c>
      <c r="AE537" s="14">
        <v>2.1174416066360724</v>
      </c>
      <c r="AF537" s="14">
        <v>0</v>
      </c>
      <c r="AG537" s="14">
        <v>2.1174416066360724</v>
      </c>
      <c r="AH537" s="14">
        <v>2.1174416066360724</v>
      </c>
      <c r="AI537" s="14">
        <v>2.1174416066360724</v>
      </c>
      <c r="AJ537" s="113" t="s">
        <v>7128</v>
      </c>
      <c r="AK537" s="113">
        <v>50</v>
      </c>
      <c r="AL537" s="113" t="s">
        <v>7128</v>
      </c>
      <c r="AM537" s="113" t="s">
        <v>7128</v>
      </c>
      <c r="AN537" s="113" t="s">
        <v>7128</v>
      </c>
      <c r="AO537" s="113" t="s">
        <v>7128</v>
      </c>
      <c r="AP537" s="113">
        <v>82</v>
      </c>
      <c r="AQ537" s="113" t="s">
        <v>7128</v>
      </c>
      <c r="AR537" s="113">
        <v>142</v>
      </c>
      <c r="AS537" s="113">
        <v>305</v>
      </c>
      <c r="AT537" s="113">
        <v>290</v>
      </c>
      <c r="AU537" s="149" t="s">
        <v>7128</v>
      </c>
      <c r="AV537" s="14">
        <v>157.52538612333203</v>
      </c>
      <c r="AW537" s="14">
        <v>-155.40794451669595</v>
      </c>
      <c r="AX537" s="17">
        <v>940</v>
      </c>
      <c r="AY537" s="15">
        <v>0</v>
      </c>
      <c r="AZ537" s="15">
        <v>1.4102366887435949</v>
      </c>
      <c r="BA537" s="15">
        <v>-1.4102366887435949</v>
      </c>
      <c r="BB537" s="63">
        <v>0.80164645901360498</v>
      </c>
      <c r="BC537" s="26"/>
      <c r="BD537" s="15">
        <v>0</v>
      </c>
      <c r="BE537" s="26">
        <v>0</v>
      </c>
      <c r="BF537" s="26" t="s">
        <v>7612</v>
      </c>
      <c r="BG537" s="84"/>
    </row>
    <row r="538" spans="1:59" ht="15" customHeight="1" x14ac:dyDescent="0.25">
      <c r="A538" s="79" t="s">
        <v>6663</v>
      </c>
      <c r="B538" s="2" t="s">
        <v>6664</v>
      </c>
      <c r="C538" s="3" t="s">
        <v>2756</v>
      </c>
      <c r="D538" s="3" t="s">
        <v>5896</v>
      </c>
      <c r="E538" s="3" t="s">
        <v>1046</v>
      </c>
      <c r="F538" s="4" t="s">
        <v>2510</v>
      </c>
      <c r="G538" s="3" t="s">
        <v>1015</v>
      </c>
      <c r="H538" s="41" t="s">
        <v>6488</v>
      </c>
      <c r="I538" s="113">
        <v>0</v>
      </c>
      <c r="J538" s="113">
        <v>0</v>
      </c>
      <c r="K538" s="113">
        <v>0</v>
      </c>
      <c r="L538" s="113">
        <v>0</v>
      </c>
      <c r="M538" s="113">
        <v>0</v>
      </c>
      <c r="N538" s="113">
        <v>0</v>
      </c>
      <c r="O538" s="113">
        <v>0</v>
      </c>
      <c r="P538" s="113">
        <v>0</v>
      </c>
      <c r="Q538" s="113">
        <v>0</v>
      </c>
      <c r="R538" s="6">
        <v>0</v>
      </c>
      <c r="S538" s="14">
        <v>0</v>
      </c>
      <c r="T538" s="14">
        <v>0</v>
      </c>
      <c r="U538" s="14">
        <v>0</v>
      </c>
      <c r="V538" s="14">
        <v>0</v>
      </c>
      <c r="W538" s="84">
        <v>2.1174416066360724</v>
      </c>
      <c r="X538" s="14">
        <v>2.1174416066360724</v>
      </c>
      <c r="Y538" s="14">
        <v>0</v>
      </c>
      <c r="Z538" s="14">
        <v>2.1174416066360724</v>
      </c>
      <c r="AA538" s="14">
        <v>0</v>
      </c>
      <c r="AB538" s="14">
        <v>0</v>
      </c>
      <c r="AC538" s="14">
        <v>0</v>
      </c>
      <c r="AD538" s="14">
        <v>0</v>
      </c>
      <c r="AE538" s="14">
        <v>2.1174416066360724</v>
      </c>
      <c r="AF538" s="14">
        <v>0</v>
      </c>
      <c r="AG538" s="14">
        <v>2.1174416066360724</v>
      </c>
      <c r="AH538" s="14">
        <v>2.1174416066360724</v>
      </c>
      <c r="AI538" s="14">
        <v>2.1174416066360724</v>
      </c>
      <c r="AJ538" s="113" t="s">
        <v>7128</v>
      </c>
      <c r="AK538" s="113">
        <v>50</v>
      </c>
      <c r="AL538" s="113" t="s">
        <v>7128</v>
      </c>
      <c r="AM538" s="113" t="s">
        <v>7128</v>
      </c>
      <c r="AN538" s="113" t="s">
        <v>7128</v>
      </c>
      <c r="AO538" s="113" t="s">
        <v>7128</v>
      </c>
      <c r="AP538" s="113">
        <v>82</v>
      </c>
      <c r="AQ538" s="113" t="s">
        <v>7128</v>
      </c>
      <c r="AR538" s="113">
        <v>142</v>
      </c>
      <c r="AS538" s="113">
        <v>305</v>
      </c>
      <c r="AT538" s="113">
        <v>290</v>
      </c>
      <c r="AU538" s="149" t="s">
        <v>7128</v>
      </c>
      <c r="AV538" s="14">
        <v>157.52538612333203</v>
      </c>
      <c r="AW538" s="14">
        <v>-155.40794451669595</v>
      </c>
      <c r="AX538" s="17">
        <v>940</v>
      </c>
      <c r="AY538" s="15">
        <v>0</v>
      </c>
      <c r="AZ538" s="15">
        <v>1.4102366887435949</v>
      </c>
      <c r="BA538" s="15">
        <v>-1.4102366887435949</v>
      </c>
      <c r="BB538" s="63">
        <v>0.80164645901360498</v>
      </c>
      <c r="BC538" s="26"/>
      <c r="BD538" s="15">
        <v>0</v>
      </c>
      <c r="BE538" s="26">
        <v>0</v>
      </c>
      <c r="BF538" s="26" t="s">
        <v>7612</v>
      </c>
      <c r="BG538" s="84"/>
    </row>
    <row r="539" spans="1:59" ht="15" customHeight="1" x14ac:dyDescent="0.25">
      <c r="A539" s="110" t="s">
        <v>1109</v>
      </c>
      <c r="B539" s="2" t="s">
        <v>3184</v>
      </c>
      <c r="C539" s="3" t="s">
        <v>3185</v>
      </c>
      <c r="D539" s="3" t="s">
        <v>625</v>
      </c>
      <c r="E539" s="3" t="s">
        <v>2269</v>
      </c>
      <c r="F539" s="4" t="s">
        <v>2269</v>
      </c>
      <c r="G539" s="3" t="s">
        <v>1015</v>
      </c>
      <c r="H539" s="41" t="s">
        <v>3882</v>
      </c>
      <c r="I539" s="126">
        <v>0</v>
      </c>
      <c r="J539" s="126">
        <v>0</v>
      </c>
      <c r="K539" s="126">
        <v>0</v>
      </c>
      <c r="L539" s="126">
        <v>0</v>
      </c>
      <c r="M539" s="126">
        <v>0</v>
      </c>
      <c r="N539" s="126">
        <v>0</v>
      </c>
      <c r="O539" s="126">
        <v>0</v>
      </c>
      <c r="P539" s="126">
        <v>0</v>
      </c>
      <c r="Q539" s="126">
        <v>0</v>
      </c>
      <c r="R539" s="106">
        <v>0</v>
      </c>
      <c r="S539" s="107">
        <v>0</v>
      </c>
      <c r="T539" s="107">
        <v>0</v>
      </c>
      <c r="U539" s="107">
        <v>0</v>
      </c>
      <c r="V539" s="107">
        <v>0</v>
      </c>
      <c r="W539" s="107">
        <v>2.1174416066360724</v>
      </c>
      <c r="X539" s="108">
        <v>2.1174416066360724</v>
      </c>
      <c r="Y539" s="108">
        <v>0</v>
      </c>
      <c r="Z539" s="108">
        <v>2.1174416066360724</v>
      </c>
      <c r="AA539" s="108">
        <v>0</v>
      </c>
      <c r="AB539" s="108">
        <v>0</v>
      </c>
      <c r="AC539" s="108">
        <v>0</v>
      </c>
      <c r="AD539" s="108">
        <v>0</v>
      </c>
      <c r="AE539" s="108">
        <v>2.1174416066360724</v>
      </c>
      <c r="AF539" s="108">
        <v>0</v>
      </c>
      <c r="AG539" s="108">
        <v>2.1174416066360724</v>
      </c>
      <c r="AH539" s="108">
        <v>2.1174416066360724</v>
      </c>
      <c r="AI539" s="108">
        <v>2.1174416066360724</v>
      </c>
      <c r="AJ539" s="126" t="s">
        <v>7128</v>
      </c>
      <c r="AK539" s="113">
        <v>50</v>
      </c>
      <c r="AL539" s="113" t="s">
        <v>7128</v>
      </c>
      <c r="AM539" s="113" t="s">
        <v>7128</v>
      </c>
      <c r="AN539" s="113" t="s">
        <v>7128</v>
      </c>
      <c r="AO539" s="113" t="s">
        <v>7128</v>
      </c>
      <c r="AP539" s="113">
        <v>82</v>
      </c>
      <c r="AQ539" s="113" t="s">
        <v>7128</v>
      </c>
      <c r="AR539" s="113">
        <v>142</v>
      </c>
      <c r="AS539" s="113">
        <v>305</v>
      </c>
      <c r="AT539" s="113">
        <v>290</v>
      </c>
      <c r="AU539" s="149" t="s">
        <v>7128</v>
      </c>
      <c r="AV539" s="107">
        <v>157.52538612333203</v>
      </c>
      <c r="AW539" s="107">
        <v>-155.40794451669595</v>
      </c>
      <c r="AX539" s="127">
        <v>940</v>
      </c>
      <c r="AY539" s="107">
        <v>0</v>
      </c>
      <c r="AZ539" s="107">
        <v>1.4102366887435949</v>
      </c>
      <c r="BA539" s="107">
        <v>-1.4102366887435949</v>
      </c>
      <c r="BB539" s="109">
        <v>0.80164645901360498</v>
      </c>
      <c r="BC539" s="107"/>
      <c r="BD539" s="107">
        <v>0</v>
      </c>
      <c r="BE539" s="107">
        <v>0</v>
      </c>
      <c r="BF539" s="107" t="s">
        <v>7612</v>
      </c>
      <c r="BG539" s="107"/>
    </row>
    <row r="540" spans="1:59" ht="15" customHeight="1" x14ac:dyDescent="0.25">
      <c r="A540" s="110" t="s">
        <v>1126</v>
      </c>
      <c r="B540" s="2" t="s">
        <v>3067</v>
      </c>
      <c r="C540" s="3" t="s">
        <v>2577</v>
      </c>
      <c r="D540" s="3" t="s">
        <v>346</v>
      </c>
      <c r="E540" s="3" t="s">
        <v>2269</v>
      </c>
      <c r="F540" s="4" t="s">
        <v>2269</v>
      </c>
      <c r="G540" s="3" t="s">
        <v>1015</v>
      </c>
      <c r="H540" s="41" t="s">
        <v>4079</v>
      </c>
      <c r="I540" s="126">
        <v>0</v>
      </c>
      <c r="J540" s="126">
        <v>0</v>
      </c>
      <c r="K540" s="126">
        <v>0</v>
      </c>
      <c r="L540" s="126">
        <v>0</v>
      </c>
      <c r="M540" s="126">
        <v>0</v>
      </c>
      <c r="N540" s="126">
        <v>0</v>
      </c>
      <c r="O540" s="126">
        <v>0</v>
      </c>
      <c r="P540" s="126">
        <v>0</v>
      </c>
      <c r="Q540" s="126">
        <v>0</v>
      </c>
      <c r="R540" s="106">
        <v>0</v>
      </c>
      <c r="S540" s="107">
        <v>0</v>
      </c>
      <c r="T540" s="107">
        <v>0</v>
      </c>
      <c r="U540" s="107">
        <v>0</v>
      </c>
      <c r="V540" s="107">
        <v>0</v>
      </c>
      <c r="W540" s="107">
        <v>2.1174416066360724</v>
      </c>
      <c r="X540" s="108">
        <v>2.1174416066360724</v>
      </c>
      <c r="Y540" s="108">
        <v>0</v>
      </c>
      <c r="Z540" s="108">
        <v>2.1174416066360724</v>
      </c>
      <c r="AA540" s="108">
        <v>0</v>
      </c>
      <c r="AB540" s="108">
        <v>0</v>
      </c>
      <c r="AC540" s="108">
        <v>0</v>
      </c>
      <c r="AD540" s="108">
        <v>0</v>
      </c>
      <c r="AE540" s="108">
        <v>2.1174416066360724</v>
      </c>
      <c r="AF540" s="108">
        <v>0</v>
      </c>
      <c r="AG540" s="108">
        <v>2.1174416066360724</v>
      </c>
      <c r="AH540" s="108">
        <v>2.1174416066360724</v>
      </c>
      <c r="AI540" s="108">
        <v>2.1174416066360724</v>
      </c>
      <c r="AJ540" s="126" t="s">
        <v>7128</v>
      </c>
      <c r="AK540" s="113">
        <v>50</v>
      </c>
      <c r="AL540" s="113" t="s">
        <v>7128</v>
      </c>
      <c r="AM540" s="113" t="s">
        <v>7128</v>
      </c>
      <c r="AN540" s="113" t="s">
        <v>7128</v>
      </c>
      <c r="AO540" s="113" t="s">
        <v>7128</v>
      </c>
      <c r="AP540" s="113">
        <v>82</v>
      </c>
      <c r="AQ540" s="113" t="s">
        <v>7128</v>
      </c>
      <c r="AR540" s="113">
        <v>142</v>
      </c>
      <c r="AS540" s="113">
        <v>305</v>
      </c>
      <c r="AT540" s="113">
        <v>290</v>
      </c>
      <c r="AU540" s="149" t="s">
        <v>7128</v>
      </c>
      <c r="AV540" s="107">
        <v>157.52538612333203</v>
      </c>
      <c r="AW540" s="107">
        <v>-155.40794451669595</v>
      </c>
      <c r="AX540" s="127">
        <v>940</v>
      </c>
      <c r="AY540" s="107">
        <v>0</v>
      </c>
      <c r="AZ540" s="107">
        <v>1.4102366887435949</v>
      </c>
      <c r="BA540" s="107">
        <v>-1.4102366887435949</v>
      </c>
      <c r="BB540" s="109">
        <v>0.80164645901360498</v>
      </c>
      <c r="BC540" s="107"/>
      <c r="BD540" s="107">
        <v>0</v>
      </c>
      <c r="BE540" s="107">
        <v>0</v>
      </c>
      <c r="BF540" s="107" t="s">
        <v>7612</v>
      </c>
      <c r="BG540" s="107"/>
    </row>
    <row r="541" spans="1:59" ht="15" customHeight="1" x14ac:dyDescent="0.25">
      <c r="A541" s="88" t="s">
        <v>6661</v>
      </c>
      <c r="B541" s="2" t="s">
        <v>3157</v>
      </c>
      <c r="C541" s="3" t="s">
        <v>3172</v>
      </c>
      <c r="D541" s="3" t="s">
        <v>5988</v>
      </c>
      <c r="E541" s="3" t="s">
        <v>1020</v>
      </c>
      <c r="F541" s="4" t="s">
        <v>2510</v>
      </c>
      <c r="G541" s="3" t="s">
        <v>1015</v>
      </c>
      <c r="H541" s="41" t="s">
        <v>6467</v>
      </c>
      <c r="I541" s="113">
        <v>0</v>
      </c>
      <c r="J541" s="113">
        <v>0</v>
      </c>
      <c r="K541" s="113">
        <v>0</v>
      </c>
      <c r="L541" s="113">
        <v>0</v>
      </c>
      <c r="M541" s="113">
        <v>0</v>
      </c>
      <c r="N541" s="113">
        <v>0</v>
      </c>
      <c r="O541" s="113">
        <v>0</v>
      </c>
      <c r="P541" s="113">
        <v>0</v>
      </c>
      <c r="Q541" s="113">
        <v>0</v>
      </c>
      <c r="R541" s="6">
        <v>0</v>
      </c>
      <c r="S541" s="14">
        <v>0</v>
      </c>
      <c r="T541" s="14">
        <v>0</v>
      </c>
      <c r="U541" s="14">
        <v>0</v>
      </c>
      <c r="V541" s="14">
        <v>0</v>
      </c>
      <c r="W541" s="84">
        <v>2.1174416066360724</v>
      </c>
      <c r="X541" s="14">
        <v>2.1174416066360724</v>
      </c>
      <c r="Y541" s="14">
        <v>0</v>
      </c>
      <c r="Z541" s="14">
        <v>2.1174416066360724</v>
      </c>
      <c r="AA541" s="14">
        <v>0</v>
      </c>
      <c r="AB541" s="14">
        <v>0</v>
      </c>
      <c r="AC541" s="14">
        <v>0</v>
      </c>
      <c r="AD541" s="14">
        <v>0</v>
      </c>
      <c r="AE541" s="14">
        <v>2.1174416066360724</v>
      </c>
      <c r="AF541" s="14">
        <v>0</v>
      </c>
      <c r="AG541" s="14">
        <v>2.1174416066360724</v>
      </c>
      <c r="AH541" s="14">
        <v>2.1174416066360724</v>
      </c>
      <c r="AI541" s="14">
        <v>2.1174416066360724</v>
      </c>
      <c r="AJ541" s="113" t="s">
        <v>7128</v>
      </c>
      <c r="AK541" s="113">
        <v>50</v>
      </c>
      <c r="AL541" s="113" t="s">
        <v>7128</v>
      </c>
      <c r="AM541" s="113" t="s">
        <v>7128</v>
      </c>
      <c r="AN541" s="113" t="s">
        <v>7128</v>
      </c>
      <c r="AO541" s="113" t="s">
        <v>7128</v>
      </c>
      <c r="AP541" s="113">
        <v>82</v>
      </c>
      <c r="AQ541" s="113" t="s">
        <v>7128</v>
      </c>
      <c r="AR541" s="113">
        <v>142</v>
      </c>
      <c r="AS541" s="113">
        <v>305</v>
      </c>
      <c r="AT541" s="113">
        <v>290</v>
      </c>
      <c r="AU541" s="149" t="s">
        <v>7128</v>
      </c>
      <c r="AV541" s="14">
        <v>157.52538612333203</v>
      </c>
      <c r="AW541" s="14">
        <v>-155.40794451669595</v>
      </c>
      <c r="AX541" s="17">
        <v>940</v>
      </c>
      <c r="AY541" s="15">
        <v>0</v>
      </c>
      <c r="AZ541" s="15">
        <v>1.4102366887435949</v>
      </c>
      <c r="BA541" s="15">
        <v>-1.4102366887435949</v>
      </c>
      <c r="BB541" s="63">
        <v>0.80164645901360498</v>
      </c>
      <c r="BC541" s="26"/>
      <c r="BD541" s="15">
        <v>0</v>
      </c>
      <c r="BE541" s="26">
        <v>0</v>
      </c>
      <c r="BF541" s="26" t="s">
        <v>7612</v>
      </c>
      <c r="BG541" s="84"/>
    </row>
    <row r="542" spans="1:59" ht="15" customHeight="1" x14ac:dyDescent="0.25">
      <c r="A542" s="79" t="s">
        <v>2281</v>
      </c>
      <c r="B542" s="2" t="s">
        <v>3383</v>
      </c>
      <c r="C542" s="3" t="s">
        <v>2827</v>
      </c>
      <c r="D542" s="3" t="s">
        <v>2282</v>
      </c>
      <c r="E542" s="3" t="s">
        <v>2269</v>
      </c>
      <c r="F542" s="4" t="s">
        <v>2269</v>
      </c>
      <c r="G542" s="3" t="s">
        <v>1015</v>
      </c>
      <c r="H542" s="41" t="s">
        <v>4161</v>
      </c>
      <c r="I542" s="113">
        <v>0</v>
      </c>
      <c r="J542" s="113">
        <v>0</v>
      </c>
      <c r="K542" s="113">
        <v>0</v>
      </c>
      <c r="L542" s="113">
        <v>0</v>
      </c>
      <c r="M542" s="113">
        <v>0</v>
      </c>
      <c r="N542" s="113">
        <v>0</v>
      </c>
      <c r="O542" s="113">
        <v>0</v>
      </c>
      <c r="P542" s="113">
        <v>0</v>
      </c>
      <c r="Q542" s="113">
        <v>0</v>
      </c>
      <c r="R542" s="6">
        <v>0</v>
      </c>
      <c r="S542" s="14">
        <v>0</v>
      </c>
      <c r="T542" s="14">
        <v>0</v>
      </c>
      <c r="U542" s="14">
        <v>0</v>
      </c>
      <c r="V542" s="14">
        <v>0</v>
      </c>
      <c r="W542" s="84">
        <v>2.1174416066360724</v>
      </c>
      <c r="X542" s="14">
        <v>2.1174416066360724</v>
      </c>
      <c r="Y542" s="14">
        <v>0</v>
      </c>
      <c r="Z542" s="14">
        <v>2.1174416066360724</v>
      </c>
      <c r="AA542" s="14">
        <v>0</v>
      </c>
      <c r="AB542" s="14">
        <v>0</v>
      </c>
      <c r="AC542" s="14">
        <v>0</v>
      </c>
      <c r="AD542" s="14">
        <v>0</v>
      </c>
      <c r="AE542" s="14">
        <v>2.1174416066360724</v>
      </c>
      <c r="AF542" s="14">
        <v>0</v>
      </c>
      <c r="AG542" s="14">
        <v>2.1174416066360724</v>
      </c>
      <c r="AH542" s="14">
        <v>2.1174416066360724</v>
      </c>
      <c r="AI542" s="14">
        <v>2.1174416066360724</v>
      </c>
      <c r="AJ542" s="113" t="s">
        <v>7128</v>
      </c>
      <c r="AK542" s="113">
        <v>50</v>
      </c>
      <c r="AL542" s="113" t="s">
        <v>7128</v>
      </c>
      <c r="AM542" s="113" t="s">
        <v>7128</v>
      </c>
      <c r="AN542" s="113" t="s">
        <v>7128</v>
      </c>
      <c r="AO542" s="113" t="s">
        <v>7128</v>
      </c>
      <c r="AP542" s="113">
        <v>82</v>
      </c>
      <c r="AQ542" s="113" t="s">
        <v>7128</v>
      </c>
      <c r="AR542" s="113">
        <v>142</v>
      </c>
      <c r="AS542" s="113">
        <v>305</v>
      </c>
      <c r="AT542" s="113">
        <v>290</v>
      </c>
      <c r="AU542" s="149" t="s">
        <v>7128</v>
      </c>
      <c r="AV542" s="14">
        <v>157.52538612333203</v>
      </c>
      <c r="AW542" s="14">
        <v>-155.40794451669595</v>
      </c>
      <c r="AX542" s="17">
        <v>940</v>
      </c>
      <c r="AY542" s="15">
        <v>0</v>
      </c>
      <c r="AZ542" s="15">
        <v>1.4102366887435949</v>
      </c>
      <c r="BA542" s="15">
        <v>-1.4102366887435949</v>
      </c>
      <c r="BB542" s="63">
        <v>0.80164645901360498</v>
      </c>
      <c r="BC542" s="26"/>
      <c r="BD542" s="15">
        <v>0</v>
      </c>
      <c r="BE542" s="26">
        <v>0</v>
      </c>
      <c r="BF542" s="26" t="s">
        <v>7612</v>
      </c>
      <c r="BG542" s="84"/>
    </row>
    <row r="543" spans="1:59" ht="15" customHeight="1" x14ac:dyDescent="0.25">
      <c r="A543" s="110" t="s">
        <v>1165</v>
      </c>
      <c r="B543" s="2" t="s">
        <v>2574</v>
      </c>
      <c r="C543" s="3" t="s">
        <v>2575</v>
      </c>
      <c r="D543" s="3" t="s">
        <v>622</v>
      </c>
      <c r="E543" s="3" t="s">
        <v>2269</v>
      </c>
      <c r="F543" s="4" t="s">
        <v>2269</v>
      </c>
      <c r="G543" s="3" t="s">
        <v>1015</v>
      </c>
      <c r="H543" s="41" t="s">
        <v>5052</v>
      </c>
      <c r="I543" s="113">
        <v>0</v>
      </c>
      <c r="J543" s="113">
        <v>0</v>
      </c>
      <c r="K543" s="113">
        <v>0</v>
      </c>
      <c r="L543" s="113">
        <v>0</v>
      </c>
      <c r="M543" s="113">
        <v>0</v>
      </c>
      <c r="N543" s="113">
        <v>0</v>
      </c>
      <c r="O543" s="113">
        <v>0</v>
      </c>
      <c r="P543" s="113">
        <v>0</v>
      </c>
      <c r="Q543" s="113">
        <v>0</v>
      </c>
      <c r="R543" s="85">
        <v>0</v>
      </c>
      <c r="S543" s="84">
        <v>0</v>
      </c>
      <c r="T543" s="84">
        <v>0</v>
      </c>
      <c r="U543" s="84">
        <v>0</v>
      </c>
      <c r="V543" s="84">
        <v>0</v>
      </c>
      <c r="W543" s="84">
        <v>2.1174416066360724</v>
      </c>
      <c r="X543" s="103">
        <v>2.1174416066360724</v>
      </c>
      <c r="Y543" s="103">
        <v>0</v>
      </c>
      <c r="Z543" s="103">
        <v>2.1174416066360724</v>
      </c>
      <c r="AA543" s="103">
        <v>0</v>
      </c>
      <c r="AB543" s="103">
        <v>0</v>
      </c>
      <c r="AC543" s="103">
        <v>0</v>
      </c>
      <c r="AD543" s="103">
        <v>0</v>
      </c>
      <c r="AE543" s="103">
        <v>2.1174416066360724</v>
      </c>
      <c r="AF543" s="103">
        <v>0</v>
      </c>
      <c r="AG543" s="103">
        <v>2.1174416066360724</v>
      </c>
      <c r="AH543" s="103">
        <v>2.1174416066360724</v>
      </c>
      <c r="AI543" s="103">
        <v>2.1174416066360724</v>
      </c>
      <c r="AJ543" s="124" t="s">
        <v>7128</v>
      </c>
      <c r="AK543" s="113">
        <v>50</v>
      </c>
      <c r="AL543" s="113" t="s">
        <v>7128</v>
      </c>
      <c r="AM543" s="113" t="s">
        <v>7128</v>
      </c>
      <c r="AN543" s="113" t="s">
        <v>7128</v>
      </c>
      <c r="AO543" s="113" t="s">
        <v>7128</v>
      </c>
      <c r="AP543" s="113">
        <v>82</v>
      </c>
      <c r="AQ543" s="113" t="s">
        <v>7128</v>
      </c>
      <c r="AR543" s="113">
        <v>142</v>
      </c>
      <c r="AS543" s="113">
        <v>305</v>
      </c>
      <c r="AT543" s="113">
        <v>290</v>
      </c>
      <c r="AU543" s="149" t="s">
        <v>7128</v>
      </c>
      <c r="AV543" s="84">
        <v>157.52538612333203</v>
      </c>
      <c r="AW543" s="14">
        <v>-155.40794451669595</v>
      </c>
      <c r="AX543" s="17">
        <v>940</v>
      </c>
      <c r="AY543" s="84">
        <v>0</v>
      </c>
      <c r="AZ543" s="84">
        <v>1.4102366887435949</v>
      </c>
      <c r="BA543" s="84">
        <v>-1.4102366887435949</v>
      </c>
      <c r="BB543" s="104">
        <v>0.80164645901360498</v>
      </c>
      <c r="BC543" s="84"/>
      <c r="BD543" s="84">
        <v>0</v>
      </c>
      <c r="BE543" s="84">
        <v>0</v>
      </c>
      <c r="BF543" s="84" t="s">
        <v>7612</v>
      </c>
      <c r="BG543" s="84"/>
    </row>
    <row r="544" spans="1:59" ht="15" customHeight="1" x14ac:dyDescent="0.25">
      <c r="A544" s="79" t="s">
        <v>2290</v>
      </c>
      <c r="B544" s="2" t="s">
        <v>3011</v>
      </c>
      <c r="C544" s="3" t="s">
        <v>2594</v>
      </c>
      <c r="D544" s="3" t="s">
        <v>53</v>
      </c>
      <c r="E544" s="3" t="s">
        <v>2269</v>
      </c>
      <c r="F544" s="4" t="s">
        <v>2269</v>
      </c>
      <c r="G544" s="3" t="s">
        <v>1015</v>
      </c>
      <c r="H544" s="41" t="s">
        <v>4978</v>
      </c>
      <c r="I544" s="113">
        <v>0</v>
      </c>
      <c r="J544" s="113">
        <v>0</v>
      </c>
      <c r="K544" s="113">
        <v>0</v>
      </c>
      <c r="L544" s="113">
        <v>0</v>
      </c>
      <c r="M544" s="113">
        <v>0</v>
      </c>
      <c r="N544" s="113">
        <v>0</v>
      </c>
      <c r="O544" s="113">
        <v>0</v>
      </c>
      <c r="P544" s="113">
        <v>0</v>
      </c>
      <c r="Q544" s="113">
        <v>0</v>
      </c>
      <c r="R544" s="6">
        <v>0</v>
      </c>
      <c r="S544" s="14">
        <v>0</v>
      </c>
      <c r="T544" s="14">
        <v>0</v>
      </c>
      <c r="U544" s="14">
        <v>0</v>
      </c>
      <c r="V544" s="14">
        <v>0</v>
      </c>
      <c r="W544" s="84">
        <v>2.1174416066360724</v>
      </c>
      <c r="X544" s="14">
        <v>2.1174416066360724</v>
      </c>
      <c r="Y544" s="14">
        <v>0</v>
      </c>
      <c r="Z544" s="14">
        <v>2.1174416066360724</v>
      </c>
      <c r="AA544" s="14">
        <v>0</v>
      </c>
      <c r="AB544" s="14">
        <v>0</v>
      </c>
      <c r="AC544" s="14">
        <v>0</v>
      </c>
      <c r="AD544" s="14">
        <v>0</v>
      </c>
      <c r="AE544" s="14">
        <v>2.1174416066360724</v>
      </c>
      <c r="AF544" s="14">
        <v>0</v>
      </c>
      <c r="AG544" s="14">
        <v>2.1174416066360724</v>
      </c>
      <c r="AH544" s="14">
        <v>2.1174416066360724</v>
      </c>
      <c r="AI544" s="14">
        <v>2.1174416066360724</v>
      </c>
      <c r="AJ544" s="113" t="s">
        <v>7128</v>
      </c>
      <c r="AK544" s="113">
        <v>50</v>
      </c>
      <c r="AL544" s="113" t="s">
        <v>7128</v>
      </c>
      <c r="AM544" s="113" t="s">
        <v>7128</v>
      </c>
      <c r="AN544" s="113" t="s">
        <v>7128</v>
      </c>
      <c r="AO544" s="113" t="s">
        <v>7128</v>
      </c>
      <c r="AP544" s="113">
        <v>82</v>
      </c>
      <c r="AQ544" s="113" t="s">
        <v>7128</v>
      </c>
      <c r="AR544" s="113">
        <v>142</v>
      </c>
      <c r="AS544" s="113">
        <v>305</v>
      </c>
      <c r="AT544" s="113">
        <v>290</v>
      </c>
      <c r="AU544" s="149" t="s">
        <v>7128</v>
      </c>
      <c r="AV544" s="14">
        <v>157.52538612333203</v>
      </c>
      <c r="AW544" s="14">
        <v>-155.40794451669595</v>
      </c>
      <c r="AX544" s="17">
        <v>940</v>
      </c>
      <c r="AY544" s="15">
        <v>0</v>
      </c>
      <c r="AZ544" s="15">
        <v>1.4102366887435949</v>
      </c>
      <c r="BA544" s="15">
        <v>-1.4102366887435949</v>
      </c>
      <c r="BB544" s="63">
        <v>0.80164645901360498</v>
      </c>
      <c r="BC544" s="26"/>
      <c r="BD544" s="15">
        <v>0</v>
      </c>
      <c r="BE544" s="26">
        <v>0</v>
      </c>
      <c r="BF544" s="26" t="s">
        <v>7612</v>
      </c>
      <c r="BG544" s="84"/>
    </row>
    <row r="545" spans="1:59" ht="15" customHeight="1" x14ac:dyDescent="0.25">
      <c r="A545" s="79" t="s">
        <v>1192</v>
      </c>
      <c r="B545" s="2" t="s">
        <v>3136</v>
      </c>
      <c r="C545" s="3" t="s">
        <v>2531</v>
      </c>
      <c r="D545" s="3" t="s">
        <v>343</v>
      </c>
      <c r="E545" s="3" t="s">
        <v>2269</v>
      </c>
      <c r="F545" s="4" t="s">
        <v>2269</v>
      </c>
      <c r="G545" s="3" t="s">
        <v>1015</v>
      </c>
      <c r="H545" s="41" t="s">
        <v>4500</v>
      </c>
      <c r="I545" s="113">
        <v>0</v>
      </c>
      <c r="J545" s="113">
        <v>0</v>
      </c>
      <c r="K545" s="113">
        <v>0</v>
      </c>
      <c r="L545" s="113">
        <v>0</v>
      </c>
      <c r="M545" s="113">
        <v>0</v>
      </c>
      <c r="N545" s="113">
        <v>0</v>
      </c>
      <c r="O545" s="113">
        <v>0</v>
      </c>
      <c r="P545" s="113">
        <v>0</v>
      </c>
      <c r="Q545" s="113">
        <v>0</v>
      </c>
      <c r="R545" s="6">
        <v>0</v>
      </c>
      <c r="S545" s="14">
        <v>0</v>
      </c>
      <c r="T545" s="14">
        <v>0</v>
      </c>
      <c r="U545" s="14">
        <v>0</v>
      </c>
      <c r="V545" s="14">
        <v>0</v>
      </c>
      <c r="W545" s="84">
        <v>2.1174416066360724</v>
      </c>
      <c r="X545" s="14">
        <v>2.1174416066360724</v>
      </c>
      <c r="Y545" s="14">
        <v>0</v>
      </c>
      <c r="Z545" s="14">
        <v>2.1174416066360724</v>
      </c>
      <c r="AA545" s="14">
        <v>0</v>
      </c>
      <c r="AB545" s="14">
        <v>0</v>
      </c>
      <c r="AC545" s="14">
        <v>0</v>
      </c>
      <c r="AD545" s="14">
        <v>0</v>
      </c>
      <c r="AE545" s="14">
        <v>2.1174416066360724</v>
      </c>
      <c r="AF545" s="14">
        <v>0</v>
      </c>
      <c r="AG545" s="14">
        <v>2.1174416066360724</v>
      </c>
      <c r="AH545" s="14">
        <v>2.1174416066360724</v>
      </c>
      <c r="AI545" s="14">
        <v>2.1174416066360724</v>
      </c>
      <c r="AJ545" s="113" t="s">
        <v>7128</v>
      </c>
      <c r="AK545" s="113">
        <v>50</v>
      </c>
      <c r="AL545" s="113" t="s">
        <v>7128</v>
      </c>
      <c r="AM545" s="113" t="s">
        <v>7128</v>
      </c>
      <c r="AN545" s="113" t="s">
        <v>7128</v>
      </c>
      <c r="AO545" s="113" t="s">
        <v>7128</v>
      </c>
      <c r="AP545" s="113">
        <v>82</v>
      </c>
      <c r="AQ545" s="113" t="s">
        <v>7128</v>
      </c>
      <c r="AR545" s="113">
        <v>142</v>
      </c>
      <c r="AS545" s="113">
        <v>305</v>
      </c>
      <c r="AT545" s="113">
        <v>290</v>
      </c>
      <c r="AU545" s="149" t="s">
        <v>7128</v>
      </c>
      <c r="AV545" s="14">
        <v>157.52538612333203</v>
      </c>
      <c r="AW545" s="14">
        <v>-155.40794451669595</v>
      </c>
      <c r="AX545" s="17">
        <v>940</v>
      </c>
      <c r="AY545" s="15">
        <v>0</v>
      </c>
      <c r="AZ545" s="15">
        <v>1.4102366887435949</v>
      </c>
      <c r="BA545" s="15">
        <v>-1.4102366887435949</v>
      </c>
      <c r="BB545" s="63">
        <v>0.80164645901360498</v>
      </c>
      <c r="BC545" s="26"/>
      <c r="BD545" s="15">
        <v>0</v>
      </c>
      <c r="BE545" s="26">
        <v>0</v>
      </c>
      <c r="BF545" s="26" t="s">
        <v>7612</v>
      </c>
      <c r="BG545" s="84"/>
    </row>
    <row r="546" spans="1:59" ht="15" customHeight="1" x14ac:dyDescent="0.25">
      <c r="A546" s="79" t="s">
        <v>1226</v>
      </c>
      <c r="B546" s="2" t="s">
        <v>3392</v>
      </c>
      <c r="C546" s="3" t="s">
        <v>3066</v>
      </c>
      <c r="D546" s="3" t="s">
        <v>172</v>
      </c>
      <c r="E546" s="3" t="s">
        <v>2269</v>
      </c>
      <c r="F546" s="4" t="s">
        <v>2269</v>
      </c>
      <c r="G546" s="3" t="s">
        <v>1015</v>
      </c>
      <c r="H546" s="41" t="s">
        <v>4763</v>
      </c>
      <c r="I546" s="113">
        <v>0</v>
      </c>
      <c r="J546" s="113">
        <v>0</v>
      </c>
      <c r="K546" s="113">
        <v>0</v>
      </c>
      <c r="L546" s="113">
        <v>0</v>
      </c>
      <c r="M546" s="113">
        <v>0</v>
      </c>
      <c r="N546" s="113">
        <v>0</v>
      </c>
      <c r="O546" s="113">
        <v>0</v>
      </c>
      <c r="P546" s="113">
        <v>0</v>
      </c>
      <c r="Q546" s="113">
        <v>0</v>
      </c>
      <c r="R546" s="6">
        <v>0</v>
      </c>
      <c r="S546" s="14">
        <v>0</v>
      </c>
      <c r="T546" s="14">
        <v>0</v>
      </c>
      <c r="U546" s="14">
        <v>0</v>
      </c>
      <c r="V546" s="14">
        <v>0</v>
      </c>
      <c r="W546" s="84">
        <v>2.1174416066360724</v>
      </c>
      <c r="X546" s="14">
        <v>2.1174416066360724</v>
      </c>
      <c r="Y546" s="14">
        <v>0</v>
      </c>
      <c r="Z546" s="14">
        <v>2.1174416066360724</v>
      </c>
      <c r="AA546" s="14">
        <v>0</v>
      </c>
      <c r="AB546" s="14">
        <v>0</v>
      </c>
      <c r="AC546" s="14">
        <v>0</v>
      </c>
      <c r="AD546" s="14">
        <v>0</v>
      </c>
      <c r="AE546" s="14">
        <v>2.1174416066360724</v>
      </c>
      <c r="AF546" s="14">
        <v>0</v>
      </c>
      <c r="AG546" s="14">
        <v>2.1174416066360724</v>
      </c>
      <c r="AH546" s="14">
        <v>2.1174416066360724</v>
      </c>
      <c r="AI546" s="14">
        <v>2.1174416066360724</v>
      </c>
      <c r="AJ546" s="113" t="s">
        <v>7128</v>
      </c>
      <c r="AK546" s="113">
        <v>50</v>
      </c>
      <c r="AL546" s="113" t="s">
        <v>7128</v>
      </c>
      <c r="AM546" s="113" t="s">
        <v>7128</v>
      </c>
      <c r="AN546" s="113" t="s">
        <v>7128</v>
      </c>
      <c r="AO546" s="113" t="s">
        <v>7128</v>
      </c>
      <c r="AP546" s="113">
        <v>82</v>
      </c>
      <c r="AQ546" s="113" t="s">
        <v>7128</v>
      </c>
      <c r="AR546" s="113">
        <v>142</v>
      </c>
      <c r="AS546" s="113">
        <v>305</v>
      </c>
      <c r="AT546" s="113">
        <v>290</v>
      </c>
      <c r="AU546" s="149" t="s">
        <v>7128</v>
      </c>
      <c r="AV546" s="14">
        <v>157.52538612333203</v>
      </c>
      <c r="AW546" s="14">
        <v>-155.40794451669595</v>
      </c>
      <c r="AX546" s="17">
        <v>940</v>
      </c>
      <c r="AY546" s="15">
        <v>0</v>
      </c>
      <c r="AZ546" s="15">
        <v>1.4102366887435949</v>
      </c>
      <c r="BA546" s="15">
        <v>-1.4102366887435949</v>
      </c>
      <c r="BB546" s="63">
        <v>0.80164645901360498</v>
      </c>
      <c r="BC546" s="26"/>
      <c r="BD546" s="15">
        <v>0</v>
      </c>
      <c r="BE546" s="26">
        <v>0</v>
      </c>
      <c r="BF546" s="26" t="s">
        <v>7612</v>
      </c>
      <c r="BG546" s="84"/>
    </row>
    <row r="547" spans="1:59" ht="15" customHeight="1" x14ac:dyDescent="0.25">
      <c r="A547" s="79" t="s">
        <v>2300</v>
      </c>
      <c r="B547" s="2" t="s">
        <v>3116</v>
      </c>
      <c r="C547" s="3" t="s">
        <v>2647</v>
      </c>
      <c r="D547" s="3" t="s">
        <v>971</v>
      </c>
      <c r="E547" s="3" t="s">
        <v>1020</v>
      </c>
      <c r="F547" s="4" t="s">
        <v>2510</v>
      </c>
      <c r="G547" s="3" t="s">
        <v>1015</v>
      </c>
      <c r="H547" s="41" t="s">
        <v>3914</v>
      </c>
      <c r="I547" s="113">
        <v>0</v>
      </c>
      <c r="J547" s="113">
        <v>0</v>
      </c>
      <c r="K547" s="113">
        <v>0</v>
      </c>
      <c r="L547" s="113">
        <v>0</v>
      </c>
      <c r="M547" s="113">
        <v>0</v>
      </c>
      <c r="N547" s="113">
        <v>0</v>
      </c>
      <c r="O547" s="113">
        <v>0</v>
      </c>
      <c r="P547" s="113">
        <v>0</v>
      </c>
      <c r="Q547" s="113">
        <v>0</v>
      </c>
      <c r="R547" s="6">
        <v>0</v>
      </c>
      <c r="S547" s="14">
        <v>0</v>
      </c>
      <c r="T547" s="14">
        <v>0</v>
      </c>
      <c r="U547" s="14">
        <v>0</v>
      </c>
      <c r="V547" s="14">
        <v>0</v>
      </c>
      <c r="W547" s="84">
        <v>2.1174416066360724</v>
      </c>
      <c r="X547" s="14">
        <v>2.1174416066360724</v>
      </c>
      <c r="Y547" s="14">
        <v>0</v>
      </c>
      <c r="Z547" s="14">
        <v>2.1174416066360724</v>
      </c>
      <c r="AA547" s="14">
        <v>0</v>
      </c>
      <c r="AB547" s="14">
        <v>0</v>
      </c>
      <c r="AC547" s="14">
        <v>0</v>
      </c>
      <c r="AD547" s="14">
        <v>0</v>
      </c>
      <c r="AE547" s="14">
        <v>2.1174416066360724</v>
      </c>
      <c r="AF547" s="14">
        <v>0</v>
      </c>
      <c r="AG547" s="14">
        <v>2.1174416066360724</v>
      </c>
      <c r="AH547" s="14">
        <v>2.1174416066360724</v>
      </c>
      <c r="AI547" s="14">
        <v>2.1174416066360724</v>
      </c>
      <c r="AJ547" s="113" t="s">
        <v>7128</v>
      </c>
      <c r="AK547" s="113">
        <v>50</v>
      </c>
      <c r="AL547" s="113" t="s">
        <v>7128</v>
      </c>
      <c r="AM547" s="113" t="s">
        <v>7128</v>
      </c>
      <c r="AN547" s="113" t="s">
        <v>7128</v>
      </c>
      <c r="AO547" s="113" t="s">
        <v>7128</v>
      </c>
      <c r="AP547" s="113">
        <v>82</v>
      </c>
      <c r="AQ547" s="113" t="s">
        <v>7128</v>
      </c>
      <c r="AR547" s="113">
        <v>142</v>
      </c>
      <c r="AS547" s="113">
        <v>305</v>
      </c>
      <c r="AT547" s="113">
        <v>290</v>
      </c>
      <c r="AU547" s="149" t="s">
        <v>7128</v>
      </c>
      <c r="AV547" s="14">
        <v>157.52538612333203</v>
      </c>
      <c r="AW547" s="14">
        <v>-155.40794451669595</v>
      </c>
      <c r="AX547" s="17">
        <v>940</v>
      </c>
      <c r="AY547" s="15">
        <v>0</v>
      </c>
      <c r="AZ547" s="15">
        <v>1.4102366887435949</v>
      </c>
      <c r="BA547" s="15">
        <v>-1.4102366887435949</v>
      </c>
      <c r="BB547" s="63">
        <v>0.80164645901360498</v>
      </c>
      <c r="BC547" s="26"/>
      <c r="BD547" s="15">
        <v>0</v>
      </c>
      <c r="BE547" s="26">
        <v>0</v>
      </c>
      <c r="BF547" s="26" t="s">
        <v>7612</v>
      </c>
      <c r="BG547" s="84"/>
    </row>
    <row r="548" spans="1:59" ht="15" customHeight="1" x14ac:dyDescent="0.25">
      <c r="A548" s="79" t="s">
        <v>1245</v>
      </c>
      <c r="B548" s="2" t="s">
        <v>3393</v>
      </c>
      <c r="C548" s="3" t="s">
        <v>2675</v>
      </c>
      <c r="D548" s="3" t="s">
        <v>414</v>
      </c>
      <c r="E548" s="3" t="s">
        <v>2269</v>
      </c>
      <c r="F548" s="4" t="s">
        <v>2269</v>
      </c>
      <c r="G548" s="3" t="s">
        <v>1015</v>
      </c>
      <c r="H548" s="41" t="s">
        <v>4296</v>
      </c>
      <c r="I548" s="113">
        <v>0</v>
      </c>
      <c r="J548" s="113">
        <v>0</v>
      </c>
      <c r="K548" s="113">
        <v>0</v>
      </c>
      <c r="L548" s="113">
        <v>0</v>
      </c>
      <c r="M548" s="113">
        <v>0</v>
      </c>
      <c r="N548" s="113">
        <v>0</v>
      </c>
      <c r="O548" s="113">
        <v>0</v>
      </c>
      <c r="P548" s="113">
        <v>0</v>
      </c>
      <c r="Q548" s="113">
        <v>0</v>
      </c>
      <c r="R548" s="6">
        <v>0</v>
      </c>
      <c r="S548" s="14">
        <v>0</v>
      </c>
      <c r="T548" s="14">
        <v>0</v>
      </c>
      <c r="U548" s="14">
        <v>0</v>
      </c>
      <c r="V548" s="14">
        <v>0</v>
      </c>
      <c r="W548" s="84">
        <v>2.1174416066360724</v>
      </c>
      <c r="X548" s="14">
        <v>2.1174416066360724</v>
      </c>
      <c r="Y548" s="14">
        <v>0</v>
      </c>
      <c r="Z548" s="14">
        <v>2.1174416066360724</v>
      </c>
      <c r="AA548" s="14">
        <v>0</v>
      </c>
      <c r="AB548" s="14">
        <v>0</v>
      </c>
      <c r="AC548" s="14">
        <v>0</v>
      </c>
      <c r="AD548" s="14">
        <v>0</v>
      </c>
      <c r="AE548" s="14">
        <v>2.1174416066360724</v>
      </c>
      <c r="AF548" s="14">
        <v>0</v>
      </c>
      <c r="AG548" s="14">
        <v>2.1174416066360724</v>
      </c>
      <c r="AH548" s="14">
        <v>2.1174416066360724</v>
      </c>
      <c r="AI548" s="14">
        <v>2.1174416066360724</v>
      </c>
      <c r="AJ548" s="113" t="s">
        <v>7128</v>
      </c>
      <c r="AK548" s="113">
        <v>50</v>
      </c>
      <c r="AL548" s="113" t="s">
        <v>7128</v>
      </c>
      <c r="AM548" s="113" t="s">
        <v>7128</v>
      </c>
      <c r="AN548" s="113" t="s">
        <v>7128</v>
      </c>
      <c r="AO548" s="113" t="s">
        <v>7128</v>
      </c>
      <c r="AP548" s="113">
        <v>82</v>
      </c>
      <c r="AQ548" s="113" t="s">
        <v>7128</v>
      </c>
      <c r="AR548" s="113">
        <v>142</v>
      </c>
      <c r="AS548" s="113">
        <v>305</v>
      </c>
      <c r="AT548" s="113">
        <v>290</v>
      </c>
      <c r="AU548" s="149" t="s">
        <v>7128</v>
      </c>
      <c r="AV548" s="14">
        <v>157.52538612333203</v>
      </c>
      <c r="AW548" s="14">
        <v>-155.40794451669595</v>
      </c>
      <c r="AX548" s="17">
        <v>940</v>
      </c>
      <c r="AY548" s="15">
        <v>0</v>
      </c>
      <c r="AZ548" s="15">
        <v>1.4102366887435949</v>
      </c>
      <c r="BA548" s="15">
        <v>-1.4102366887435949</v>
      </c>
      <c r="BB548" s="63">
        <v>0.80164645901360498</v>
      </c>
      <c r="BC548" s="26"/>
      <c r="BD548" s="15">
        <v>0</v>
      </c>
      <c r="BE548" s="26">
        <v>0</v>
      </c>
      <c r="BF548" s="26" t="s">
        <v>7612</v>
      </c>
      <c r="BG548" s="84"/>
    </row>
    <row r="549" spans="1:59" ht="15" customHeight="1" x14ac:dyDescent="0.25">
      <c r="A549" s="110" t="s">
        <v>1276</v>
      </c>
      <c r="B549" s="2" t="s">
        <v>2739</v>
      </c>
      <c r="C549" s="3" t="s">
        <v>2815</v>
      </c>
      <c r="D549" s="3" t="s">
        <v>569</v>
      </c>
      <c r="E549" s="3" t="s">
        <v>2269</v>
      </c>
      <c r="F549" s="4" t="s">
        <v>2269</v>
      </c>
      <c r="G549" s="3" t="s">
        <v>1015</v>
      </c>
      <c r="H549" s="41" t="s">
        <v>5028</v>
      </c>
      <c r="I549" s="113">
        <v>0</v>
      </c>
      <c r="J549" s="113">
        <v>0</v>
      </c>
      <c r="K549" s="113">
        <v>0</v>
      </c>
      <c r="L549" s="113">
        <v>0</v>
      </c>
      <c r="M549" s="113">
        <v>0</v>
      </c>
      <c r="N549" s="113">
        <v>0</v>
      </c>
      <c r="O549" s="113">
        <v>0</v>
      </c>
      <c r="P549" s="113">
        <v>0</v>
      </c>
      <c r="Q549" s="113">
        <v>0</v>
      </c>
      <c r="R549" s="106">
        <v>0</v>
      </c>
      <c r="S549" s="107">
        <v>0</v>
      </c>
      <c r="T549" s="107">
        <v>0</v>
      </c>
      <c r="U549" s="107">
        <v>0</v>
      </c>
      <c r="V549" s="107">
        <v>0</v>
      </c>
      <c r="W549" s="84">
        <v>2.1174416066360724</v>
      </c>
      <c r="X549" s="108">
        <v>2.1174416066360724</v>
      </c>
      <c r="Y549" s="108">
        <v>0</v>
      </c>
      <c r="Z549" s="108">
        <v>2.1174416066360724</v>
      </c>
      <c r="AA549" s="108">
        <v>0</v>
      </c>
      <c r="AB549" s="108">
        <v>0</v>
      </c>
      <c r="AC549" s="108">
        <v>0</v>
      </c>
      <c r="AD549" s="108">
        <v>0</v>
      </c>
      <c r="AE549" s="108">
        <v>2.1174416066360724</v>
      </c>
      <c r="AF549" s="108">
        <v>0</v>
      </c>
      <c r="AG549" s="108">
        <v>2.1174416066360724</v>
      </c>
      <c r="AH549" s="108">
        <v>2.1174416066360724</v>
      </c>
      <c r="AI549" s="108">
        <v>2.1174416066360724</v>
      </c>
      <c r="AJ549" s="126" t="s">
        <v>7128</v>
      </c>
      <c r="AK549" s="113">
        <v>50</v>
      </c>
      <c r="AL549" s="113" t="s">
        <v>7128</v>
      </c>
      <c r="AM549" s="113" t="s">
        <v>7128</v>
      </c>
      <c r="AN549" s="113" t="s">
        <v>7128</v>
      </c>
      <c r="AO549" s="113" t="s">
        <v>7128</v>
      </c>
      <c r="AP549" s="113">
        <v>82</v>
      </c>
      <c r="AQ549" s="113" t="s">
        <v>7128</v>
      </c>
      <c r="AR549" s="113">
        <v>142</v>
      </c>
      <c r="AS549" s="113">
        <v>305</v>
      </c>
      <c r="AT549" s="113">
        <v>290</v>
      </c>
      <c r="AU549" s="149" t="s">
        <v>7128</v>
      </c>
      <c r="AV549" s="107">
        <v>157.52538612333203</v>
      </c>
      <c r="AW549" s="14">
        <v>-155.40794451669595</v>
      </c>
      <c r="AX549" s="17">
        <v>940</v>
      </c>
      <c r="AY549" s="107">
        <v>0</v>
      </c>
      <c r="AZ549" s="107">
        <v>1.4102366887435949</v>
      </c>
      <c r="BA549" s="107">
        <v>-1.4102366887435949</v>
      </c>
      <c r="BB549" s="109">
        <v>0.80164645901360498</v>
      </c>
      <c r="BC549" s="107"/>
      <c r="BD549" s="107">
        <v>0</v>
      </c>
      <c r="BE549" s="107">
        <v>0</v>
      </c>
      <c r="BF549" s="107" t="s">
        <v>7612</v>
      </c>
      <c r="BG549" s="84"/>
    </row>
    <row r="550" spans="1:59" ht="15" customHeight="1" x14ac:dyDescent="0.25">
      <c r="A550" s="110" t="s">
        <v>1305</v>
      </c>
      <c r="B550" s="2" t="s">
        <v>3228</v>
      </c>
      <c r="C550" s="3" t="s">
        <v>3229</v>
      </c>
      <c r="D550" s="3" t="s">
        <v>110</v>
      </c>
      <c r="E550" s="3" t="s">
        <v>2269</v>
      </c>
      <c r="F550" s="4" t="s">
        <v>2269</v>
      </c>
      <c r="G550" s="3" t="s">
        <v>1015</v>
      </c>
      <c r="H550" s="41" t="s">
        <v>4387</v>
      </c>
      <c r="I550" s="124">
        <v>0</v>
      </c>
      <c r="J550" s="124">
        <v>0</v>
      </c>
      <c r="K550" s="124">
        <v>0</v>
      </c>
      <c r="L550" s="124">
        <v>0</v>
      </c>
      <c r="M550" s="124">
        <v>0</v>
      </c>
      <c r="N550" s="124">
        <v>0</v>
      </c>
      <c r="O550" s="124">
        <v>0</v>
      </c>
      <c r="P550" s="124">
        <v>0</v>
      </c>
      <c r="Q550" s="124">
        <v>0</v>
      </c>
      <c r="R550" s="85">
        <v>0</v>
      </c>
      <c r="S550" s="84">
        <v>0</v>
      </c>
      <c r="T550" s="84">
        <v>0</v>
      </c>
      <c r="U550" s="84">
        <v>0</v>
      </c>
      <c r="V550" s="84">
        <v>0</v>
      </c>
      <c r="W550" s="84">
        <v>2.1174416066360724</v>
      </c>
      <c r="X550" s="103">
        <v>2.1174416066360724</v>
      </c>
      <c r="Y550" s="103">
        <v>0</v>
      </c>
      <c r="Z550" s="103">
        <v>2.1174416066360724</v>
      </c>
      <c r="AA550" s="103">
        <v>0</v>
      </c>
      <c r="AB550" s="103">
        <v>0</v>
      </c>
      <c r="AC550" s="103">
        <v>0</v>
      </c>
      <c r="AD550" s="103">
        <v>0</v>
      </c>
      <c r="AE550" s="103">
        <v>2.1174416066360724</v>
      </c>
      <c r="AF550" s="103">
        <v>0</v>
      </c>
      <c r="AG550" s="103">
        <v>2.1174416066360724</v>
      </c>
      <c r="AH550" s="103">
        <v>2.1174416066360724</v>
      </c>
      <c r="AI550" s="103">
        <v>2.1174416066360724</v>
      </c>
      <c r="AJ550" s="124" t="s">
        <v>7128</v>
      </c>
      <c r="AK550" s="113">
        <v>50</v>
      </c>
      <c r="AL550" s="113" t="s">
        <v>7128</v>
      </c>
      <c r="AM550" s="113" t="s">
        <v>7128</v>
      </c>
      <c r="AN550" s="113" t="s">
        <v>7128</v>
      </c>
      <c r="AO550" s="113" t="s">
        <v>7128</v>
      </c>
      <c r="AP550" s="113">
        <v>82</v>
      </c>
      <c r="AQ550" s="113" t="s">
        <v>7128</v>
      </c>
      <c r="AR550" s="113">
        <v>142</v>
      </c>
      <c r="AS550" s="113">
        <v>305</v>
      </c>
      <c r="AT550" s="113">
        <v>290</v>
      </c>
      <c r="AU550" s="149" t="s">
        <v>7128</v>
      </c>
      <c r="AV550" s="84">
        <v>157.52538612333203</v>
      </c>
      <c r="AW550" s="84">
        <v>-155.40794451669595</v>
      </c>
      <c r="AX550" s="125">
        <v>940</v>
      </c>
      <c r="AY550" s="84">
        <v>0</v>
      </c>
      <c r="AZ550" s="84">
        <v>1.4102366887435949</v>
      </c>
      <c r="BA550" s="84">
        <v>-1.4102366887435949</v>
      </c>
      <c r="BB550" s="104">
        <v>0.80164645901360498</v>
      </c>
      <c r="BC550" s="84"/>
      <c r="BD550" s="84">
        <v>0</v>
      </c>
      <c r="BE550" s="84">
        <v>0</v>
      </c>
      <c r="BF550" s="84" t="s">
        <v>7612</v>
      </c>
      <c r="BG550" s="84"/>
    </row>
    <row r="551" spans="1:59" ht="15" customHeight="1" x14ac:dyDescent="0.25">
      <c r="A551" s="79" t="s">
        <v>1323</v>
      </c>
      <c r="B551" s="2" t="s">
        <v>3232</v>
      </c>
      <c r="C551" s="3" t="s">
        <v>2558</v>
      </c>
      <c r="D551" s="3" t="s">
        <v>558</v>
      </c>
      <c r="E551" s="3" t="s">
        <v>2269</v>
      </c>
      <c r="F551" s="4" t="s">
        <v>2269</v>
      </c>
      <c r="G551" s="3" t="s">
        <v>1015</v>
      </c>
      <c r="H551" s="41" t="s">
        <v>4461</v>
      </c>
      <c r="I551" s="113">
        <v>0</v>
      </c>
      <c r="J551" s="113">
        <v>0</v>
      </c>
      <c r="K551" s="113">
        <v>0</v>
      </c>
      <c r="L551" s="113">
        <v>0</v>
      </c>
      <c r="M551" s="113">
        <v>0</v>
      </c>
      <c r="N551" s="113">
        <v>0</v>
      </c>
      <c r="O551" s="113">
        <v>0</v>
      </c>
      <c r="P551" s="113">
        <v>0</v>
      </c>
      <c r="Q551" s="113">
        <v>0</v>
      </c>
      <c r="R551" s="6">
        <v>0</v>
      </c>
      <c r="S551" s="14">
        <v>0</v>
      </c>
      <c r="T551" s="14">
        <v>0</v>
      </c>
      <c r="U551" s="14">
        <v>0</v>
      </c>
      <c r="V551" s="14">
        <v>0</v>
      </c>
      <c r="W551" s="84">
        <v>2.1174416066360724</v>
      </c>
      <c r="X551" s="14">
        <v>2.1174416066360724</v>
      </c>
      <c r="Y551" s="14">
        <v>0</v>
      </c>
      <c r="Z551" s="14">
        <v>2.1174416066360724</v>
      </c>
      <c r="AA551" s="14">
        <v>0</v>
      </c>
      <c r="AB551" s="14">
        <v>0</v>
      </c>
      <c r="AC551" s="14">
        <v>0</v>
      </c>
      <c r="AD551" s="14">
        <v>0</v>
      </c>
      <c r="AE551" s="14">
        <v>2.1174416066360724</v>
      </c>
      <c r="AF551" s="14">
        <v>0</v>
      </c>
      <c r="AG551" s="14">
        <v>2.1174416066360724</v>
      </c>
      <c r="AH551" s="14">
        <v>2.1174416066360724</v>
      </c>
      <c r="AI551" s="14">
        <v>2.1174416066360724</v>
      </c>
      <c r="AJ551" s="113" t="s">
        <v>7128</v>
      </c>
      <c r="AK551" s="113">
        <v>50</v>
      </c>
      <c r="AL551" s="113" t="s">
        <v>7128</v>
      </c>
      <c r="AM551" s="113" t="s">
        <v>7128</v>
      </c>
      <c r="AN551" s="113" t="s">
        <v>7128</v>
      </c>
      <c r="AO551" s="113" t="s">
        <v>7128</v>
      </c>
      <c r="AP551" s="113">
        <v>82</v>
      </c>
      <c r="AQ551" s="113" t="s">
        <v>7128</v>
      </c>
      <c r="AR551" s="113">
        <v>142</v>
      </c>
      <c r="AS551" s="113">
        <v>305</v>
      </c>
      <c r="AT551" s="113">
        <v>290</v>
      </c>
      <c r="AU551" s="149" t="s">
        <v>7128</v>
      </c>
      <c r="AV551" s="14">
        <v>157.52538612333203</v>
      </c>
      <c r="AW551" s="14">
        <v>-155.40794451669595</v>
      </c>
      <c r="AX551" s="17">
        <v>940</v>
      </c>
      <c r="AY551" s="15">
        <v>0</v>
      </c>
      <c r="AZ551" s="15">
        <v>1.4102366887435949</v>
      </c>
      <c r="BA551" s="15">
        <v>-1.4102366887435949</v>
      </c>
      <c r="BB551" s="63">
        <v>0.80164645901360498</v>
      </c>
      <c r="BC551" s="26"/>
      <c r="BD551" s="15">
        <v>0</v>
      </c>
      <c r="BE551" s="26">
        <v>0</v>
      </c>
      <c r="BF551" s="26" t="s">
        <v>7612</v>
      </c>
      <c r="BG551" s="84"/>
    </row>
    <row r="552" spans="1:59" ht="15" customHeight="1" x14ac:dyDescent="0.25">
      <c r="A552" s="88" t="s">
        <v>1392</v>
      </c>
      <c r="B552" s="2" t="s">
        <v>3414</v>
      </c>
      <c r="C552" s="3" t="s">
        <v>3415</v>
      </c>
      <c r="D552" s="3" t="s">
        <v>542</v>
      </c>
      <c r="E552" s="3" t="s">
        <v>2269</v>
      </c>
      <c r="F552" s="4" t="s">
        <v>2269</v>
      </c>
      <c r="G552" s="3" t="s">
        <v>1015</v>
      </c>
      <c r="H552" s="41" t="s">
        <v>4820</v>
      </c>
      <c r="I552" s="113">
        <v>0</v>
      </c>
      <c r="J552" s="113">
        <v>0</v>
      </c>
      <c r="K552" s="113">
        <v>0</v>
      </c>
      <c r="L552" s="113">
        <v>0</v>
      </c>
      <c r="M552" s="113">
        <v>0</v>
      </c>
      <c r="N552" s="113">
        <v>0</v>
      </c>
      <c r="O552" s="113">
        <v>0</v>
      </c>
      <c r="P552" s="113">
        <v>0</v>
      </c>
      <c r="Q552" s="113">
        <v>0</v>
      </c>
      <c r="R552" s="6">
        <v>0</v>
      </c>
      <c r="S552" s="14">
        <v>0</v>
      </c>
      <c r="T552" s="14">
        <v>0</v>
      </c>
      <c r="U552" s="14">
        <v>0</v>
      </c>
      <c r="V552" s="14">
        <v>0</v>
      </c>
      <c r="W552" s="84">
        <v>2.1174416066360724</v>
      </c>
      <c r="X552" s="14">
        <v>2.1174416066360724</v>
      </c>
      <c r="Y552" s="14">
        <v>0</v>
      </c>
      <c r="Z552" s="14">
        <v>2.1174416066360724</v>
      </c>
      <c r="AA552" s="14">
        <v>0</v>
      </c>
      <c r="AB552" s="14">
        <v>0</v>
      </c>
      <c r="AC552" s="14">
        <v>0</v>
      </c>
      <c r="AD552" s="14">
        <v>0</v>
      </c>
      <c r="AE552" s="14">
        <v>2.1174416066360724</v>
      </c>
      <c r="AF552" s="14">
        <v>0</v>
      </c>
      <c r="AG552" s="14">
        <v>2.1174416066360724</v>
      </c>
      <c r="AH552" s="14">
        <v>2.1174416066360724</v>
      </c>
      <c r="AI552" s="14">
        <v>2.1174416066360724</v>
      </c>
      <c r="AJ552" s="113" t="s">
        <v>7128</v>
      </c>
      <c r="AK552" s="113">
        <v>50</v>
      </c>
      <c r="AL552" s="113" t="s">
        <v>7128</v>
      </c>
      <c r="AM552" s="113" t="s">
        <v>7128</v>
      </c>
      <c r="AN552" s="113" t="s">
        <v>7128</v>
      </c>
      <c r="AO552" s="113" t="s">
        <v>7128</v>
      </c>
      <c r="AP552" s="113">
        <v>82</v>
      </c>
      <c r="AQ552" s="113" t="s">
        <v>7128</v>
      </c>
      <c r="AR552" s="113">
        <v>142</v>
      </c>
      <c r="AS552" s="113">
        <v>305</v>
      </c>
      <c r="AT552" s="113">
        <v>290</v>
      </c>
      <c r="AU552" s="149" t="s">
        <v>7128</v>
      </c>
      <c r="AV552" s="14">
        <v>157.52538612333203</v>
      </c>
      <c r="AW552" s="14">
        <v>-155.40794451669595</v>
      </c>
      <c r="AX552" s="17">
        <v>940</v>
      </c>
      <c r="AY552" s="15">
        <v>0</v>
      </c>
      <c r="AZ552" s="15">
        <v>1.4102366887435949</v>
      </c>
      <c r="BA552" s="15">
        <v>-1.4102366887435949</v>
      </c>
      <c r="BB552" s="63">
        <v>0.80164645901360498</v>
      </c>
      <c r="BC552" s="26"/>
      <c r="BD552" s="15">
        <v>0</v>
      </c>
      <c r="BE552" s="26">
        <v>0</v>
      </c>
      <c r="BF552" s="26" t="s">
        <v>7612</v>
      </c>
      <c r="BG552" s="84"/>
    </row>
    <row r="553" spans="1:59" x14ac:dyDescent="0.25">
      <c r="A553" s="79" t="s">
        <v>1416</v>
      </c>
      <c r="B553" s="2" t="s">
        <v>2644</v>
      </c>
      <c r="C553" s="3" t="s">
        <v>3417</v>
      </c>
      <c r="D553" s="3" t="s">
        <v>406</v>
      </c>
      <c r="E553" s="3" t="s">
        <v>2269</v>
      </c>
      <c r="F553" s="4" t="s">
        <v>2269</v>
      </c>
      <c r="G553" s="3" t="s">
        <v>1015</v>
      </c>
      <c r="H553" s="41" t="s">
        <v>4345</v>
      </c>
      <c r="I553" s="113">
        <v>0</v>
      </c>
      <c r="J553" s="113">
        <v>0</v>
      </c>
      <c r="K553" s="113">
        <v>0</v>
      </c>
      <c r="L553" s="113">
        <v>0</v>
      </c>
      <c r="M553" s="113">
        <v>0</v>
      </c>
      <c r="N553" s="113">
        <v>0</v>
      </c>
      <c r="O553" s="113">
        <v>0</v>
      </c>
      <c r="P553" s="113">
        <v>0</v>
      </c>
      <c r="Q553" s="113">
        <v>0</v>
      </c>
      <c r="R553" s="6">
        <v>0</v>
      </c>
      <c r="S553" s="14">
        <v>0</v>
      </c>
      <c r="T553" s="14">
        <v>0</v>
      </c>
      <c r="U553" s="14">
        <v>0</v>
      </c>
      <c r="V553" s="14">
        <v>0</v>
      </c>
      <c r="W553" s="84">
        <v>2.1174416066360724</v>
      </c>
      <c r="X553" s="14">
        <v>2.1174416066360724</v>
      </c>
      <c r="Y553" s="14">
        <v>0</v>
      </c>
      <c r="Z553" s="14">
        <v>2.1174416066360724</v>
      </c>
      <c r="AA553" s="14">
        <v>0</v>
      </c>
      <c r="AB553" s="14">
        <v>0</v>
      </c>
      <c r="AC553" s="14">
        <v>0</v>
      </c>
      <c r="AD553" s="14">
        <v>0</v>
      </c>
      <c r="AE553" s="14">
        <v>2.1174416066360724</v>
      </c>
      <c r="AF553" s="14">
        <v>0</v>
      </c>
      <c r="AG553" s="14">
        <v>2.1174416066360724</v>
      </c>
      <c r="AH553" s="14">
        <v>2.1174416066360724</v>
      </c>
      <c r="AI553" s="14">
        <v>2.1174416066360724</v>
      </c>
      <c r="AJ553" s="113" t="s">
        <v>7128</v>
      </c>
      <c r="AK553" s="113">
        <v>50</v>
      </c>
      <c r="AL553" s="113" t="s">
        <v>7128</v>
      </c>
      <c r="AM553" s="113" t="s">
        <v>7128</v>
      </c>
      <c r="AN553" s="113" t="s">
        <v>7128</v>
      </c>
      <c r="AO553" s="113" t="s">
        <v>7128</v>
      </c>
      <c r="AP553" s="113">
        <v>82</v>
      </c>
      <c r="AQ553" s="113" t="s">
        <v>7128</v>
      </c>
      <c r="AR553" s="113">
        <v>142</v>
      </c>
      <c r="AS553" s="113">
        <v>305</v>
      </c>
      <c r="AT553" s="113">
        <v>290</v>
      </c>
      <c r="AU553" s="149" t="s">
        <v>7128</v>
      </c>
      <c r="AV553" s="14">
        <v>157.52538612333203</v>
      </c>
      <c r="AW553" s="14">
        <v>-155.40794451669595</v>
      </c>
      <c r="AX553" s="17">
        <v>940</v>
      </c>
      <c r="AY553" s="15">
        <v>0</v>
      </c>
      <c r="AZ553" s="15">
        <v>1.4102366887435949</v>
      </c>
      <c r="BA553" s="15">
        <v>-1.4102366887435949</v>
      </c>
      <c r="BB553" s="63">
        <v>0.80164645901360498</v>
      </c>
      <c r="BC553" s="26"/>
      <c r="BD553" s="15">
        <v>0</v>
      </c>
      <c r="BE553" s="26">
        <v>0</v>
      </c>
      <c r="BF553" s="26" t="s">
        <v>7612</v>
      </c>
      <c r="BG553" s="84"/>
    </row>
    <row r="554" spans="1:59" x14ac:dyDescent="0.25">
      <c r="A554" s="110" t="s">
        <v>1449</v>
      </c>
      <c r="B554" s="2" t="s">
        <v>3242</v>
      </c>
      <c r="C554" s="3" t="s">
        <v>3147</v>
      </c>
      <c r="D554" s="3" t="s">
        <v>451</v>
      </c>
      <c r="E554" s="3" t="s">
        <v>2269</v>
      </c>
      <c r="F554" s="4" t="s">
        <v>2269</v>
      </c>
      <c r="G554" s="3" t="s">
        <v>1015</v>
      </c>
      <c r="H554" s="41" t="s">
        <v>4840</v>
      </c>
      <c r="I554" s="113">
        <v>0</v>
      </c>
      <c r="J554" s="113">
        <v>0</v>
      </c>
      <c r="K554" s="113">
        <v>0</v>
      </c>
      <c r="L554" s="113">
        <v>0</v>
      </c>
      <c r="M554" s="113">
        <v>0</v>
      </c>
      <c r="N554" s="113">
        <v>0</v>
      </c>
      <c r="O554" s="113">
        <v>0</v>
      </c>
      <c r="P554" s="113">
        <v>0</v>
      </c>
      <c r="Q554" s="113">
        <v>0</v>
      </c>
      <c r="R554" s="106">
        <v>0</v>
      </c>
      <c r="S554" s="107">
        <v>0</v>
      </c>
      <c r="T554" s="107">
        <v>0</v>
      </c>
      <c r="U554" s="107">
        <v>0</v>
      </c>
      <c r="V554" s="107">
        <v>0</v>
      </c>
      <c r="W554" s="84">
        <v>2.1174416066360724</v>
      </c>
      <c r="X554" s="108">
        <v>2.1174416066360724</v>
      </c>
      <c r="Y554" s="108">
        <v>0</v>
      </c>
      <c r="Z554" s="108">
        <v>2.1174416066360724</v>
      </c>
      <c r="AA554" s="108">
        <v>0</v>
      </c>
      <c r="AB554" s="108">
        <v>0</v>
      </c>
      <c r="AC554" s="108">
        <v>0</v>
      </c>
      <c r="AD554" s="108">
        <v>0</v>
      </c>
      <c r="AE554" s="108">
        <v>2.1174416066360724</v>
      </c>
      <c r="AF554" s="108">
        <v>0</v>
      </c>
      <c r="AG554" s="108">
        <v>2.1174416066360724</v>
      </c>
      <c r="AH554" s="108">
        <v>2.1174416066360724</v>
      </c>
      <c r="AI554" s="108">
        <v>2.1174416066360724</v>
      </c>
      <c r="AJ554" s="126" t="s">
        <v>7128</v>
      </c>
      <c r="AK554" s="113">
        <v>50</v>
      </c>
      <c r="AL554" s="113" t="s">
        <v>7128</v>
      </c>
      <c r="AM554" s="113" t="s">
        <v>7128</v>
      </c>
      <c r="AN554" s="113" t="s">
        <v>7128</v>
      </c>
      <c r="AO554" s="113" t="s">
        <v>7128</v>
      </c>
      <c r="AP554" s="113">
        <v>82</v>
      </c>
      <c r="AQ554" s="113" t="s">
        <v>7128</v>
      </c>
      <c r="AR554" s="113">
        <v>142</v>
      </c>
      <c r="AS554" s="113">
        <v>305</v>
      </c>
      <c r="AT554" s="113">
        <v>290</v>
      </c>
      <c r="AU554" s="149" t="s">
        <v>7128</v>
      </c>
      <c r="AV554" s="107">
        <v>157.52538612333203</v>
      </c>
      <c r="AW554" s="14">
        <v>-155.40794451669595</v>
      </c>
      <c r="AX554" s="17">
        <v>940</v>
      </c>
      <c r="AY554" s="107">
        <v>0</v>
      </c>
      <c r="AZ554" s="107">
        <v>1.4102366887435949</v>
      </c>
      <c r="BA554" s="107">
        <v>-1.4102366887435949</v>
      </c>
      <c r="BB554" s="109">
        <v>0.80164645901360498</v>
      </c>
      <c r="BC554" s="107"/>
      <c r="BD554" s="107">
        <v>0</v>
      </c>
      <c r="BE554" s="107">
        <v>0</v>
      </c>
      <c r="BF554" s="107" t="s">
        <v>7612</v>
      </c>
      <c r="BG554" s="84"/>
    </row>
    <row r="555" spans="1:59" x14ac:dyDescent="0.25">
      <c r="A555" s="110" t="s">
        <v>1464</v>
      </c>
      <c r="B555" s="2" t="s">
        <v>3245</v>
      </c>
      <c r="C555" s="3" t="s">
        <v>3246</v>
      </c>
      <c r="D555" s="3" t="s">
        <v>235</v>
      </c>
      <c r="E555" s="3" t="s">
        <v>2269</v>
      </c>
      <c r="F555" s="4" t="s">
        <v>2269</v>
      </c>
      <c r="G555" s="3" t="s">
        <v>1015</v>
      </c>
      <c r="H555" s="41" t="s">
        <v>4233</v>
      </c>
      <c r="I555" s="124">
        <v>0</v>
      </c>
      <c r="J555" s="124">
        <v>0</v>
      </c>
      <c r="K555" s="124">
        <v>0</v>
      </c>
      <c r="L555" s="124">
        <v>0</v>
      </c>
      <c r="M555" s="124">
        <v>0</v>
      </c>
      <c r="N555" s="124">
        <v>0</v>
      </c>
      <c r="O555" s="124">
        <v>0</v>
      </c>
      <c r="P555" s="124">
        <v>0</v>
      </c>
      <c r="Q555" s="124">
        <v>0</v>
      </c>
      <c r="R555" s="85">
        <v>0</v>
      </c>
      <c r="S555" s="84">
        <v>0</v>
      </c>
      <c r="T555" s="84">
        <v>0</v>
      </c>
      <c r="U555" s="84">
        <v>0</v>
      </c>
      <c r="V555" s="84">
        <v>0</v>
      </c>
      <c r="W555" s="84">
        <v>2.1174416066360724</v>
      </c>
      <c r="X555" s="103">
        <v>2.1174416066360724</v>
      </c>
      <c r="Y555" s="84">
        <v>0</v>
      </c>
      <c r="Z555" s="84">
        <v>2.1174416066360724</v>
      </c>
      <c r="AA555" s="84">
        <v>0</v>
      </c>
      <c r="AB555" s="84">
        <v>0</v>
      </c>
      <c r="AC555" s="84">
        <v>0</v>
      </c>
      <c r="AD555" s="84">
        <v>0</v>
      </c>
      <c r="AE555" s="84">
        <v>2.1174416066360724</v>
      </c>
      <c r="AF555" s="84">
        <v>0</v>
      </c>
      <c r="AG555" s="84">
        <v>2.1174416066360724</v>
      </c>
      <c r="AH555" s="84">
        <v>2.1174416066360724</v>
      </c>
      <c r="AI555" s="84">
        <v>2.1174416066360724</v>
      </c>
      <c r="AJ555" s="124" t="s">
        <v>7128</v>
      </c>
      <c r="AK555" s="103">
        <v>50</v>
      </c>
      <c r="AL555" s="103" t="s">
        <v>7128</v>
      </c>
      <c r="AM555" s="103" t="s">
        <v>7128</v>
      </c>
      <c r="AN555" s="103" t="s">
        <v>7128</v>
      </c>
      <c r="AO555" s="103" t="s">
        <v>7128</v>
      </c>
      <c r="AP555" s="124">
        <v>82</v>
      </c>
      <c r="AQ555" s="103" t="s">
        <v>7128</v>
      </c>
      <c r="AR555" s="103">
        <v>142</v>
      </c>
      <c r="AS555" s="124">
        <v>305</v>
      </c>
      <c r="AT555" s="124">
        <v>290</v>
      </c>
      <c r="AU555" s="151" t="s">
        <v>7128</v>
      </c>
      <c r="AV555" s="84">
        <v>157.52538612333203</v>
      </c>
      <c r="AW555" s="84">
        <v>-155.40794451669595</v>
      </c>
      <c r="AX555" s="125">
        <v>940</v>
      </c>
      <c r="AY555" s="84">
        <v>0</v>
      </c>
      <c r="AZ555" s="84">
        <v>1.4102366887435949</v>
      </c>
      <c r="BA555" s="84">
        <v>-1.4102366887435949</v>
      </c>
      <c r="BB555" s="147">
        <v>0.80164645901360498</v>
      </c>
      <c r="BC555" s="84"/>
      <c r="BD555" s="84">
        <v>0</v>
      </c>
      <c r="BE555" s="84">
        <v>0</v>
      </c>
      <c r="BF555" s="84" t="s">
        <v>7612</v>
      </c>
      <c r="BG555" s="84"/>
    </row>
    <row r="556" spans="1:59" x14ac:dyDescent="0.25">
      <c r="A556" s="79" t="s">
        <v>1475</v>
      </c>
      <c r="B556" s="2" t="s">
        <v>3020</v>
      </c>
      <c r="C556" s="3" t="s">
        <v>2807</v>
      </c>
      <c r="D556" s="3" t="s">
        <v>606</v>
      </c>
      <c r="E556" s="3" t="s">
        <v>2269</v>
      </c>
      <c r="F556" s="4" t="s">
        <v>2269</v>
      </c>
      <c r="G556" s="3" t="s">
        <v>1015</v>
      </c>
      <c r="H556" s="41" t="s">
        <v>4742</v>
      </c>
      <c r="I556" s="113">
        <v>0</v>
      </c>
      <c r="J556" s="113">
        <v>0</v>
      </c>
      <c r="K556" s="113">
        <v>0</v>
      </c>
      <c r="L556" s="113">
        <v>0</v>
      </c>
      <c r="M556" s="113">
        <v>0</v>
      </c>
      <c r="N556" s="113">
        <v>0</v>
      </c>
      <c r="O556" s="113">
        <v>0</v>
      </c>
      <c r="P556" s="113">
        <v>0</v>
      </c>
      <c r="Q556" s="113">
        <v>0</v>
      </c>
      <c r="R556" s="6">
        <v>0</v>
      </c>
      <c r="S556" s="14">
        <v>0</v>
      </c>
      <c r="T556" s="14">
        <v>0</v>
      </c>
      <c r="U556" s="14">
        <v>0</v>
      </c>
      <c r="V556" s="14">
        <v>0</v>
      </c>
      <c r="W556" s="84">
        <v>2.1174416066360724</v>
      </c>
      <c r="X556" s="14">
        <v>2.1174416066360724</v>
      </c>
      <c r="Y556" s="14">
        <v>0</v>
      </c>
      <c r="Z556" s="14">
        <v>2.1174416066360724</v>
      </c>
      <c r="AA556" s="14">
        <v>0</v>
      </c>
      <c r="AB556" s="14">
        <v>0</v>
      </c>
      <c r="AC556" s="14">
        <v>0</v>
      </c>
      <c r="AD556" s="14">
        <v>0</v>
      </c>
      <c r="AE556" s="14">
        <v>2.1174416066360724</v>
      </c>
      <c r="AF556" s="14">
        <v>0</v>
      </c>
      <c r="AG556" s="14">
        <v>2.1174416066360724</v>
      </c>
      <c r="AH556" s="14">
        <v>2.1174416066360724</v>
      </c>
      <c r="AI556" s="14">
        <v>2.1174416066360724</v>
      </c>
      <c r="AJ556" s="113" t="s">
        <v>7128</v>
      </c>
      <c r="AK556" s="113">
        <v>50</v>
      </c>
      <c r="AL556" s="113" t="s">
        <v>7128</v>
      </c>
      <c r="AM556" s="113" t="s">
        <v>7128</v>
      </c>
      <c r="AN556" s="113" t="s">
        <v>7128</v>
      </c>
      <c r="AO556" s="113" t="s">
        <v>7128</v>
      </c>
      <c r="AP556" s="113">
        <v>82</v>
      </c>
      <c r="AQ556" s="113" t="s">
        <v>7128</v>
      </c>
      <c r="AR556" s="113">
        <v>142</v>
      </c>
      <c r="AS556" s="113">
        <v>305</v>
      </c>
      <c r="AT556" s="113">
        <v>290</v>
      </c>
      <c r="AU556" s="149" t="s">
        <v>7128</v>
      </c>
      <c r="AV556" s="14">
        <v>157.52538612333203</v>
      </c>
      <c r="AW556" s="14">
        <v>-155.40794451669595</v>
      </c>
      <c r="AX556" s="17">
        <v>940</v>
      </c>
      <c r="AY556" s="15">
        <v>0</v>
      </c>
      <c r="AZ556" s="15">
        <v>1.4102366887435949</v>
      </c>
      <c r="BA556" s="15">
        <v>-1.4102366887435949</v>
      </c>
      <c r="BB556" s="63">
        <v>0.80164645901360498</v>
      </c>
      <c r="BC556" s="26"/>
      <c r="BD556" s="15">
        <v>0</v>
      </c>
      <c r="BE556" s="26">
        <v>0</v>
      </c>
      <c r="BF556" s="26" t="s">
        <v>7612</v>
      </c>
      <c r="BG556" s="84"/>
    </row>
    <row r="557" spans="1:59" x14ac:dyDescent="0.25">
      <c r="A557" s="79" t="s">
        <v>1485</v>
      </c>
      <c r="B557" s="2" t="s">
        <v>3250</v>
      </c>
      <c r="C557" s="3" t="s">
        <v>2796</v>
      </c>
      <c r="D557" s="3" t="s">
        <v>579</v>
      </c>
      <c r="E557" s="3" t="s">
        <v>2269</v>
      </c>
      <c r="F557" s="4" t="s">
        <v>2269</v>
      </c>
      <c r="G557" s="3" t="s">
        <v>1015</v>
      </c>
      <c r="H557" s="41" t="s">
        <v>4445</v>
      </c>
      <c r="I557" s="113">
        <v>0</v>
      </c>
      <c r="J557" s="113">
        <v>0</v>
      </c>
      <c r="K557" s="113">
        <v>0</v>
      </c>
      <c r="L557" s="113">
        <v>0</v>
      </c>
      <c r="M557" s="113">
        <v>0</v>
      </c>
      <c r="N557" s="113">
        <v>0</v>
      </c>
      <c r="O557" s="113">
        <v>0</v>
      </c>
      <c r="P557" s="113">
        <v>0</v>
      </c>
      <c r="Q557" s="113">
        <v>0</v>
      </c>
      <c r="R557" s="42">
        <v>0</v>
      </c>
      <c r="S557" s="43">
        <v>0</v>
      </c>
      <c r="T557" s="43">
        <v>0</v>
      </c>
      <c r="U557" s="43">
        <v>0</v>
      </c>
      <c r="V557" s="43">
        <v>0</v>
      </c>
      <c r="W557" s="84">
        <v>2.1174416066360724</v>
      </c>
      <c r="X557" s="44">
        <v>2.1174416066360724</v>
      </c>
      <c r="Y557" s="44">
        <v>0</v>
      </c>
      <c r="Z557" s="44">
        <v>2.1174416066360724</v>
      </c>
      <c r="AA557" s="44">
        <v>0</v>
      </c>
      <c r="AB557" s="44">
        <v>0</v>
      </c>
      <c r="AC557" s="44">
        <v>0</v>
      </c>
      <c r="AD557" s="44">
        <v>0</v>
      </c>
      <c r="AE557" s="44">
        <v>2.1174416066360724</v>
      </c>
      <c r="AF557" s="44">
        <v>0</v>
      </c>
      <c r="AG557" s="44">
        <v>2.1174416066360724</v>
      </c>
      <c r="AH557" s="44">
        <v>2.1174416066360724</v>
      </c>
      <c r="AI557" s="44">
        <v>2.1174416066360724</v>
      </c>
      <c r="AJ557" s="145" t="s">
        <v>7128</v>
      </c>
      <c r="AK557" s="113">
        <v>50</v>
      </c>
      <c r="AL557" s="113" t="s">
        <v>7128</v>
      </c>
      <c r="AM557" s="113" t="s">
        <v>7128</v>
      </c>
      <c r="AN557" s="113" t="s">
        <v>7128</v>
      </c>
      <c r="AO557" s="113" t="s">
        <v>7128</v>
      </c>
      <c r="AP557" s="113">
        <v>82</v>
      </c>
      <c r="AQ557" s="113" t="s">
        <v>7128</v>
      </c>
      <c r="AR557" s="113">
        <v>142</v>
      </c>
      <c r="AS557" s="113">
        <v>305</v>
      </c>
      <c r="AT557" s="113">
        <v>290</v>
      </c>
      <c r="AU557" s="149" t="s">
        <v>7128</v>
      </c>
      <c r="AV557" s="44">
        <v>157.52538612333203</v>
      </c>
      <c r="AW557" s="14">
        <v>-155.40794451669595</v>
      </c>
      <c r="AX557" s="17">
        <v>940</v>
      </c>
      <c r="AY557" s="43">
        <v>0</v>
      </c>
      <c r="AZ557" s="43">
        <v>1.4102366887435949</v>
      </c>
      <c r="BA557" s="43">
        <v>-1.4102366887435949</v>
      </c>
      <c r="BB557" s="65">
        <v>0.80164645901360498</v>
      </c>
      <c r="BC557" s="43"/>
      <c r="BD557" s="43">
        <v>0</v>
      </c>
      <c r="BE557" s="43">
        <v>0</v>
      </c>
      <c r="BF557" s="26" t="s">
        <v>7612</v>
      </c>
      <c r="BG557" s="84"/>
    </row>
    <row r="558" spans="1:59" x14ac:dyDescent="0.25">
      <c r="A558" s="79" t="s">
        <v>1514</v>
      </c>
      <c r="B558" s="2" t="s">
        <v>2857</v>
      </c>
      <c r="C558" s="3" t="s">
        <v>2642</v>
      </c>
      <c r="D558" s="3" t="s">
        <v>552</v>
      </c>
      <c r="E558" s="3" t="s">
        <v>2269</v>
      </c>
      <c r="F558" s="4" t="s">
        <v>2269</v>
      </c>
      <c r="G558" s="3" t="s">
        <v>1015</v>
      </c>
      <c r="H558" s="41" t="s">
        <v>4390</v>
      </c>
      <c r="I558" s="113">
        <v>0</v>
      </c>
      <c r="J558" s="113">
        <v>0</v>
      </c>
      <c r="K558" s="113">
        <v>0</v>
      </c>
      <c r="L558" s="113">
        <v>0</v>
      </c>
      <c r="M558" s="113">
        <v>0</v>
      </c>
      <c r="N558" s="113">
        <v>0</v>
      </c>
      <c r="O558" s="113">
        <v>0</v>
      </c>
      <c r="P558" s="113">
        <v>0</v>
      </c>
      <c r="Q558" s="113">
        <v>0</v>
      </c>
      <c r="R558" s="6">
        <v>0</v>
      </c>
      <c r="S558" s="14">
        <v>0</v>
      </c>
      <c r="T558" s="14">
        <v>0</v>
      </c>
      <c r="U558" s="14">
        <v>0</v>
      </c>
      <c r="V558" s="14">
        <v>0</v>
      </c>
      <c r="W558" s="84">
        <v>2.1174416066360724</v>
      </c>
      <c r="X558" s="14">
        <v>2.1174416066360724</v>
      </c>
      <c r="Y558" s="14">
        <v>0</v>
      </c>
      <c r="Z558" s="14">
        <v>2.1174416066360724</v>
      </c>
      <c r="AA558" s="14">
        <v>0</v>
      </c>
      <c r="AB558" s="14">
        <v>0</v>
      </c>
      <c r="AC558" s="14">
        <v>0</v>
      </c>
      <c r="AD558" s="14">
        <v>0</v>
      </c>
      <c r="AE558" s="14">
        <v>2.1174416066360724</v>
      </c>
      <c r="AF558" s="14">
        <v>0</v>
      </c>
      <c r="AG558" s="14">
        <v>2.1174416066360724</v>
      </c>
      <c r="AH558" s="14">
        <v>2.1174416066360724</v>
      </c>
      <c r="AI558" s="14">
        <v>2.1174416066360724</v>
      </c>
      <c r="AJ558" s="113" t="s">
        <v>7128</v>
      </c>
      <c r="AK558" s="113">
        <v>50</v>
      </c>
      <c r="AL558" s="113" t="s">
        <v>7128</v>
      </c>
      <c r="AM558" s="113" t="s">
        <v>7128</v>
      </c>
      <c r="AN558" s="113" t="s">
        <v>7128</v>
      </c>
      <c r="AO558" s="113" t="s">
        <v>7128</v>
      </c>
      <c r="AP558" s="113">
        <v>82</v>
      </c>
      <c r="AQ558" s="113" t="s">
        <v>7128</v>
      </c>
      <c r="AR558" s="113">
        <v>142</v>
      </c>
      <c r="AS558" s="113">
        <v>305</v>
      </c>
      <c r="AT558" s="113">
        <v>290</v>
      </c>
      <c r="AU558" s="149" t="s">
        <v>7128</v>
      </c>
      <c r="AV558" s="14">
        <v>157.52538612333203</v>
      </c>
      <c r="AW558" s="14">
        <v>-155.40794451669595</v>
      </c>
      <c r="AX558" s="17">
        <v>940</v>
      </c>
      <c r="AY558" s="15">
        <v>0</v>
      </c>
      <c r="AZ558" s="15">
        <v>1.4102366887435949</v>
      </c>
      <c r="BA558" s="15">
        <v>-1.4102366887435949</v>
      </c>
      <c r="BB558" s="63">
        <v>0.80164645901360498</v>
      </c>
      <c r="BC558" s="26"/>
      <c r="BD558" s="15">
        <v>0</v>
      </c>
      <c r="BE558" s="26">
        <v>0</v>
      </c>
      <c r="BF558" s="26" t="s">
        <v>7612</v>
      </c>
      <c r="BG558" s="84"/>
    </row>
    <row r="559" spans="1:59" x14ac:dyDescent="0.25">
      <c r="A559" s="110" t="s">
        <v>1535</v>
      </c>
      <c r="B559" s="2" t="s">
        <v>3143</v>
      </c>
      <c r="C559" s="3" t="s">
        <v>2830</v>
      </c>
      <c r="D559" s="3" t="s">
        <v>162</v>
      </c>
      <c r="E559" s="3" t="s">
        <v>2269</v>
      </c>
      <c r="F559" s="4" t="s">
        <v>2269</v>
      </c>
      <c r="G559" s="3" t="s">
        <v>1015</v>
      </c>
      <c r="H559" s="41" t="s">
        <v>3816</v>
      </c>
      <c r="I559" s="113">
        <v>0</v>
      </c>
      <c r="J559" s="113">
        <v>0</v>
      </c>
      <c r="K559" s="113">
        <v>0</v>
      </c>
      <c r="L559" s="113">
        <v>0</v>
      </c>
      <c r="M559" s="113">
        <v>0</v>
      </c>
      <c r="N559" s="113">
        <v>0</v>
      </c>
      <c r="O559" s="113">
        <v>0</v>
      </c>
      <c r="P559" s="113">
        <v>0</v>
      </c>
      <c r="Q559" s="113">
        <v>0</v>
      </c>
      <c r="R559" s="106">
        <v>0</v>
      </c>
      <c r="S559" s="107">
        <v>0</v>
      </c>
      <c r="T559" s="107">
        <v>0</v>
      </c>
      <c r="U559" s="107">
        <v>0</v>
      </c>
      <c r="V559" s="107">
        <v>0</v>
      </c>
      <c r="W559" s="84">
        <v>2.1174416066360724</v>
      </c>
      <c r="X559" s="108">
        <v>2.1174416066360724</v>
      </c>
      <c r="Y559" s="108">
        <v>0</v>
      </c>
      <c r="Z559" s="108">
        <v>2.1174416066360724</v>
      </c>
      <c r="AA559" s="108">
        <v>0</v>
      </c>
      <c r="AB559" s="108">
        <v>0</v>
      </c>
      <c r="AC559" s="108">
        <v>0</v>
      </c>
      <c r="AD559" s="108">
        <v>0</v>
      </c>
      <c r="AE559" s="108">
        <v>2.1174416066360724</v>
      </c>
      <c r="AF559" s="108">
        <v>0</v>
      </c>
      <c r="AG559" s="108">
        <v>2.1174416066360724</v>
      </c>
      <c r="AH559" s="108">
        <v>2.1174416066360724</v>
      </c>
      <c r="AI559" s="108">
        <v>2.1174416066360724</v>
      </c>
      <c r="AJ559" s="126" t="s">
        <v>7128</v>
      </c>
      <c r="AK559" s="113">
        <v>50</v>
      </c>
      <c r="AL559" s="113" t="s">
        <v>7128</v>
      </c>
      <c r="AM559" s="113" t="s">
        <v>7128</v>
      </c>
      <c r="AN559" s="113" t="s">
        <v>7128</v>
      </c>
      <c r="AO559" s="113" t="s">
        <v>7128</v>
      </c>
      <c r="AP559" s="113">
        <v>82</v>
      </c>
      <c r="AQ559" s="113" t="s">
        <v>7128</v>
      </c>
      <c r="AR559" s="113">
        <v>142</v>
      </c>
      <c r="AS559" s="113">
        <v>305</v>
      </c>
      <c r="AT559" s="113">
        <v>290</v>
      </c>
      <c r="AU559" s="149" t="s">
        <v>7128</v>
      </c>
      <c r="AV559" s="107">
        <v>157.52538612333203</v>
      </c>
      <c r="AW559" s="14">
        <v>-155.40794451669595</v>
      </c>
      <c r="AX559" s="17">
        <v>940</v>
      </c>
      <c r="AY559" s="107">
        <v>0</v>
      </c>
      <c r="AZ559" s="107">
        <v>1.4102366887435949</v>
      </c>
      <c r="BA559" s="107">
        <v>-1.4102366887435949</v>
      </c>
      <c r="BB559" s="109">
        <v>0.80164645901360498</v>
      </c>
      <c r="BC559" s="107"/>
      <c r="BD559" s="107">
        <v>0</v>
      </c>
      <c r="BE559" s="107">
        <v>0</v>
      </c>
      <c r="BF559" s="107" t="s">
        <v>7612</v>
      </c>
      <c r="BG559" s="84"/>
    </row>
    <row r="560" spans="1:59" x14ac:dyDescent="0.25">
      <c r="A560" s="79" t="s">
        <v>1543</v>
      </c>
      <c r="B560" s="2" t="s">
        <v>3429</v>
      </c>
      <c r="C560" s="3" t="s">
        <v>2531</v>
      </c>
      <c r="D560" s="3" t="s">
        <v>15</v>
      </c>
      <c r="E560" s="3" t="s">
        <v>2269</v>
      </c>
      <c r="F560" s="4" t="s">
        <v>2269</v>
      </c>
      <c r="G560" s="3" t="s">
        <v>1015</v>
      </c>
      <c r="H560" s="41" t="s">
        <v>4378</v>
      </c>
      <c r="I560" s="113">
        <v>0</v>
      </c>
      <c r="J560" s="113">
        <v>0</v>
      </c>
      <c r="K560" s="113">
        <v>0</v>
      </c>
      <c r="L560" s="113">
        <v>0</v>
      </c>
      <c r="M560" s="113">
        <v>0</v>
      </c>
      <c r="N560" s="113">
        <v>0</v>
      </c>
      <c r="O560" s="113">
        <v>0</v>
      </c>
      <c r="P560" s="113">
        <v>0</v>
      </c>
      <c r="Q560" s="113">
        <v>0</v>
      </c>
      <c r="R560" s="46">
        <v>0</v>
      </c>
      <c r="S560" s="47">
        <v>0</v>
      </c>
      <c r="T560" s="47">
        <v>0</v>
      </c>
      <c r="U560" s="47">
        <v>0</v>
      </c>
      <c r="V560" s="47">
        <v>0</v>
      </c>
      <c r="W560" s="84">
        <v>2.1174416066360724</v>
      </c>
      <c r="X560" s="48">
        <v>2.1174416066360724</v>
      </c>
      <c r="Y560" s="48">
        <v>0</v>
      </c>
      <c r="Z560" s="48">
        <v>2.1174416066360724</v>
      </c>
      <c r="AA560" s="48">
        <v>0</v>
      </c>
      <c r="AB560" s="48">
        <v>0</v>
      </c>
      <c r="AC560" s="48">
        <v>0</v>
      </c>
      <c r="AD560" s="48">
        <v>0</v>
      </c>
      <c r="AE560" s="48">
        <v>2.1174416066360724</v>
      </c>
      <c r="AF560" s="48">
        <v>0</v>
      </c>
      <c r="AG560" s="48">
        <v>2.1174416066360724</v>
      </c>
      <c r="AH560" s="48">
        <v>2.1174416066360724</v>
      </c>
      <c r="AI560" s="48">
        <v>2.1174416066360724</v>
      </c>
      <c r="AJ560" s="146" t="s">
        <v>7128</v>
      </c>
      <c r="AK560" s="113">
        <v>50</v>
      </c>
      <c r="AL560" s="113" t="s">
        <v>7128</v>
      </c>
      <c r="AM560" s="113" t="s">
        <v>7128</v>
      </c>
      <c r="AN560" s="113" t="s">
        <v>7128</v>
      </c>
      <c r="AO560" s="113" t="s">
        <v>7128</v>
      </c>
      <c r="AP560" s="113">
        <v>82</v>
      </c>
      <c r="AQ560" s="113" t="s">
        <v>7128</v>
      </c>
      <c r="AR560" s="113">
        <v>142</v>
      </c>
      <c r="AS560" s="113">
        <v>305</v>
      </c>
      <c r="AT560" s="113">
        <v>290</v>
      </c>
      <c r="AU560" s="149" t="s">
        <v>7128</v>
      </c>
      <c r="AV560" s="48">
        <v>157.52538612333203</v>
      </c>
      <c r="AW560" s="14">
        <v>-155.40794451669595</v>
      </c>
      <c r="AX560" s="17">
        <v>940</v>
      </c>
      <c r="AY560" s="47">
        <v>0</v>
      </c>
      <c r="AZ560" s="47">
        <v>1.4102366887435949</v>
      </c>
      <c r="BA560" s="47">
        <v>-1.4102366887435949</v>
      </c>
      <c r="BB560" s="62">
        <v>0.80164645901360498</v>
      </c>
      <c r="BC560" s="47"/>
      <c r="BD560" s="47">
        <v>0</v>
      </c>
      <c r="BE560" s="47">
        <v>0</v>
      </c>
      <c r="BF560" s="26" t="s">
        <v>7612</v>
      </c>
      <c r="BG560" s="84"/>
    </row>
    <row r="561" spans="1:59" x14ac:dyDescent="0.25">
      <c r="A561" s="110" t="s">
        <v>1556</v>
      </c>
      <c r="B561" s="2" t="s">
        <v>2877</v>
      </c>
      <c r="C561" s="3" t="s">
        <v>2647</v>
      </c>
      <c r="D561" s="3" t="s">
        <v>311</v>
      </c>
      <c r="E561" s="3" t="s">
        <v>2269</v>
      </c>
      <c r="F561" s="4" t="s">
        <v>2269</v>
      </c>
      <c r="G561" s="3" t="s">
        <v>1015</v>
      </c>
      <c r="H561" s="41" t="s">
        <v>4000</v>
      </c>
      <c r="I561" s="124">
        <v>0</v>
      </c>
      <c r="J561" s="124">
        <v>0</v>
      </c>
      <c r="K561" s="124">
        <v>0</v>
      </c>
      <c r="L561" s="124">
        <v>0</v>
      </c>
      <c r="M561" s="124">
        <v>0</v>
      </c>
      <c r="N561" s="124">
        <v>0</v>
      </c>
      <c r="O561" s="124">
        <v>0</v>
      </c>
      <c r="P561" s="124">
        <v>0</v>
      </c>
      <c r="Q561" s="124">
        <v>0</v>
      </c>
      <c r="R561" s="85">
        <v>0</v>
      </c>
      <c r="S561" s="84">
        <v>0</v>
      </c>
      <c r="T561" s="84">
        <v>0</v>
      </c>
      <c r="U561" s="84">
        <v>0</v>
      </c>
      <c r="V561" s="84">
        <v>0</v>
      </c>
      <c r="W561" s="84">
        <v>2.1174416066360724</v>
      </c>
      <c r="X561" s="103">
        <v>2.1174416066360724</v>
      </c>
      <c r="Y561" s="103">
        <v>0</v>
      </c>
      <c r="Z561" s="103">
        <v>2.1174416066360724</v>
      </c>
      <c r="AA561" s="103">
        <v>0</v>
      </c>
      <c r="AB561" s="103">
        <v>0</v>
      </c>
      <c r="AC561" s="103">
        <v>0</v>
      </c>
      <c r="AD561" s="103">
        <v>0</v>
      </c>
      <c r="AE561" s="103">
        <v>2.1174416066360724</v>
      </c>
      <c r="AF561" s="103">
        <v>0</v>
      </c>
      <c r="AG561" s="103">
        <v>2.1174416066360724</v>
      </c>
      <c r="AH561" s="103">
        <v>2.1174416066360724</v>
      </c>
      <c r="AI561" s="103">
        <v>2.1174416066360724</v>
      </c>
      <c r="AJ561" s="124" t="s">
        <v>7128</v>
      </c>
      <c r="AK561" s="113">
        <v>50</v>
      </c>
      <c r="AL561" s="113" t="s">
        <v>7128</v>
      </c>
      <c r="AM561" s="113" t="s">
        <v>7128</v>
      </c>
      <c r="AN561" s="113" t="s">
        <v>7128</v>
      </c>
      <c r="AO561" s="113" t="s">
        <v>7128</v>
      </c>
      <c r="AP561" s="113">
        <v>82</v>
      </c>
      <c r="AQ561" s="113" t="s">
        <v>7128</v>
      </c>
      <c r="AR561" s="113">
        <v>142</v>
      </c>
      <c r="AS561" s="113">
        <v>305</v>
      </c>
      <c r="AT561" s="113">
        <v>290</v>
      </c>
      <c r="AU561" s="149" t="s">
        <v>7128</v>
      </c>
      <c r="AV561" s="84">
        <v>157.52538612333203</v>
      </c>
      <c r="AW561" s="84">
        <v>-155.40794451669595</v>
      </c>
      <c r="AX561" s="125">
        <v>940</v>
      </c>
      <c r="AY561" s="84">
        <v>0</v>
      </c>
      <c r="AZ561" s="84">
        <v>1.4102366887435949</v>
      </c>
      <c r="BA561" s="84">
        <v>-1.4102366887435949</v>
      </c>
      <c r="BB561" s="104">
        <v>0.80164645901360498</v>
      </c>
      <c r="BC561" s="84"/>
      <c r="BD561" s="84">
        <v>0</v>
      </c>
      <c r="BE561" s="84">
        <v>0</v>
      </c>
      <c r="BF561" s="84" t="s">
        <v>7612</v>
      </c>
      <c r="BG561" s="84"/>
    </row>
    <row r="562" spans="1:59" x14ac:dyDescent="0.25">
      <c r="A562" s="79" t="s">
        <v>1557</v>
      </c>
      <c r="B562" s="2" t="s">
        <v>2877</v>
      </c>
      <c r="C562" s="3" t="s">
        <v>3262</v>
      </c>
      <c r="D562" s="3" t="s">
        <v>497</v>
      </c>
      <c r="E562" s="3" t="s">
        <v>2269</v>
      </c>
      <c r="F562" s="4" t="s">
        <v>2269</v>
      </c>
      <c r="G562" s="3" t="s">
        <v>1015</v>
      </c>
      <c r="H562" s="41" t="s">
        <v>3985</v>
      </c>
      <c r="I562" s="113">
        <v>0</v>
      </c>
      <c r="J562" s="113">
        <v>0</v>
      </c>
      <c r="K562" s="113">
        <v>0</v>
      </c>
      <c r="L562" s="113">
        <v>0</v>
      </c>
      <c r="M562" s="113">
        <v>0</v>
      </c>
      <c r="N562" s="113">
        <v>0</v>
      </c>
      <c r="O562" s="113">
        <v>0</v>
      </c>
      <c r="P562" s="113">
        <v>0</v>
      </c>
      <c r="Q562" s="113">
        <v>0</v>
      </c>
      <c r="R562" s="5">
        <v>0</v>
      </c>
      <c r="S562" s="26">
        <v>0</v>
      </c>
      <c r="T562" s="26">
        <v>0</v>
      </c>
      <c r="U562" s="26">
        <v>0</v>
      </c>
      <c r="V562" s="26">
        <v>0</v>
      </c>
      <c r="W562" s="84">
        <v>2.1174416066360724</v>
      </c>
      <c r="X562" s="44">
        <v>2.1174416066360724</v>
      </c>
      <c r="Y562" s="44">
        <v>0</v>
      </c>
      <c r="Z562" s="44">
        <v>2.1174416066360724</v>
      </c>
      <c r="AA562" s="44">
        <v>0</v>
      </c>
      <c r="AB562" s="44">
        <v>0</v>
      </c>
      <c r="AC562" s="44">
        <v>0</v>
      </c>
      <c r="AD562" s="44">
        <v>0</v>
      </c>
      <c r="AE562" s="44">
        <v>2.1174416066360724</v>
      </c>
      <c r="AF562" s="44">
        <v>0</v>
      </c>
      <c r="AG562" s="44">
        <v>2.1174416066360724</v>
      </c>
      <c r="AH562" s="44">
        <v>2.1174416066360724</v>
      </c>
      <c r="AI562" s="44">
        <v>2.1174416066360724</v>
      </c>
      <c r="AJ562" s="145" t="s">
        <v>7128</v>
      </c>
      <c r="AK562" s="113">
        <v>50</v>
      </c>
      <c r="AL562" s="113" t="s">
        <v>7128</v>
      </c>
      <c r="AM562" s="113" t="s">
        <v>7128</v>
      </c>
      <c r="AN562" s="113" t="s">
        <v>7128</v>
      </c>
      <c r="AO562" s="113" t="s">
        <v>7128</v>
      </c>
      <c r="AP562" s="113">
        <v>82</v>
      </c>
      <c r="AQ562" s="113" t="s">
        <v>7128</v>
      </c>
      <c r="AR562" s="113">
        <v>142</v>
      </c>
      <c r="AS562" s="113">
        <v>305</v>
      </c>
      <c r="AT562" s="113">
        <v>290</v>
      </c>
      <c r="AU562" s="149" t="s">
        <v>7128</v>
      </c>
      <c r="AV562" s="26">
        <v>157.52538612333203</v>
      </c>
      <c r="AW562" s="14">
        <v>-155.40794451669595</v>
      </c>
      <c r="AX562" s="17">
        <v>940</v>
      </c>
      <c r="AY562" s="26">
        <v>0</v>
      </c>
      <c r="AZ562" s="26">
        <v>1.4102366887435949</v>
      </c>
      <c r="BA562" s="26">
        <v>-1.4102366887435949</v>
      </c>
      <c r="BB562" s="60">
        <v>0.80164645901360498</v>
      </c>
      <c r="BC562" s="26"/>
      <c r="BD562" s="26">
        <v>0</v>
      </c>
      <c r="BE562" s="26">
        <v>0</v>
      </c>
      <c r="BF562" s="26" t="s">
        <v>7612</v>
      </c>
      <c r="BG562" s="84"/>
    </row>
    <row r="563" spans="1:59" x14ac:dyDescent="0.25">
      <c r="A563" s="79" t="s">
        <v>2359</v>
      </c>
      <c r="B563" s="2" t="s">
        <v>2877</v>
      </c>
      <c r="C563" s="3" t="s">
        <v>2573</v>
      </c>
      <c r="D563" s="3" t="s">
        <v>385</v>
      </c>
      <c r="E563" s="3" t="s">
        <v>2269</v>
      </c>
      <c r="F563" s="4" t="s">
        <v>2269</v>
      </c>
      <c r="G563" s="3" t="s">
        <v>1015</v>
      </c>
      <c r="H563" s="41" t="s">
        <v>4725</v>
      </c>
      <c r="I563" s="113">
        <v>0</v>
      </c>
      <c r="J563" s="113">
        <v>0</v>
      </c>
      <c r="K563" s="113">
        <v>0</v>
      </c>
      <c r="L563" s="113">
        <v>0</v>
      </c>
      <c r="M563" s="113">
        <v>0</v>
      </c>
      <c r="N563" s="113">
        <v>0</v>
      </c>
      <c r="O563" s="113">
        <v>0</v>
      </c>
      <c r="P563" s="113">
        <v>0</v>
      </c>
      <c r="Q563" s="113">
        <v>0</v>
      </c>
      <c r="R563" s="6">
        <v>0</v>
      </c>
      <c r="S563" s="14">
        <v>0</v>
      </c>
      <c r="T563" s="14">
        <v>0</v>
      </c>
      <c r="U563" s="14">
        <v>0</v>
      </c>
      <c r="V563" s="14">
        <v>0</v>
      </c>
      <c r="W563" s="84">
        <v>2.1174416066360724</v>
      </c>
      <c r="X563" s="14">
        <v>2.1174416066360724</v>
      </c>
      <c r="Y563" s="14">
        <v>0</v>
      </c>
      <c r="Z563" s="14">
        <v>2.1174416066360724</v>
      </c>
      <c r="AA563" s="14">
        <v>0</v>
      </c>
      <c r="AB563" s="14">
        <v>0</v>
      </c>
      <c r="AC563" s="14">
        <v>0</v>
      </c>
      <c r="AD563" s="14">
        <v>0</v>
      </c>
      <c r="AE563" s="14">
        <v>2.1174416066360724</v>
      </c>
      <c r="AF563" s="14">
        <v>0</v>
      </c>
      <c r="AG563" s="14">
        <v>2.1174416066360724</v>
      </c>
      <c r="AH563" s="14">
        <v>2.1174416066360724</v>
      </c>
      <c r="AI563" s="14">
        <v>2.1174416066360724</v>
      </c>
      <c r="AJ563" s="113" t="s">
        <v>7128</v>
      </c>
      <c r="AK563" s="113">
        <v>50</v>
      </c>
      <c r="AL563" s="113" t="s">
        <v>7128</v>
      </c>
      <c r="AM563" s="113" t="s">
        <v>7128</v>
      </c>
      <c r="AN563" s="113" t="s">
        <v>7128</v>
      </c>
      <c r="AO563" s="113" t="s">
        <v>7128</v>
      </c>
      <c r="AP563" s="113">
        <v>82</v>
      </c>
      <c r="AQ563" s="113" t="s">
        <v>7128</v>
      </c>
      <c r="AR563" s="113">
        <v>142</v>
      </c>
      <c r="AS563" s="113">
        <v>305</v>
      </c>
      <c r="AT563" s="113">
        <v>290</v>
      </c>
      <c r="AU563" s="149" t="s">
        <v>7128</v>
      </c>
      <c r="AV563" s="14">
        <v>157.52538612333203</v>
      </c>
      <c r="AW563" s="14">
        <v>-155.40794451669595</v>
      </c>
      <c r="AX563" s="17">
        <v>940</v>
      </c>
      <c r="AY563" s="15">
        <v>0</v>
      </c>
      <c r="AZ563" s="15">
        <v>1.4102366887435949</v>
      </c>
      <c r="BA563" s="15">
        <v>-1.4102366887435949</v>
      </c>
      <c r="BB563" s="63">
        <v>0.80164645901360498</v>
      </c>
      <c r="BC563" s="26"/>
      <c r="BD563" s="15">
        <v>0</v>
      </c>
      <c r="BE563" s="26">
        <v>0</v>
      </c>
      <c r="BF563" s="26" t="s">
        <v>7612</v>
      </c>
      <c r="BG563" s="84"/>
    </row>
    <row r="564" spans="1:59" x14ac:dyDescent="0.25">
      <c r="A564" s="79" t="s">
        <v>1571</v>
      </c>
      <c r="B564" s="2" t="s">
        <v>3433</v>
      </c>
      <c r="C564" s="3" t="s">
        <v>3434</v>
      </c>
      <c r="D564" s="3" t="s">
        <v>485</v>
      </c>
      <c r="E564" s="3" t="s">
        <v>2269</v>
      </c>
      <c r="F564" s="4" t="s">
        <v>2269</v>
      </c>
      <c r="G564" s="3" t="s">
        <v>1015</v>
      </c>
      <c r="H564" s="41" t="s">
        <v>4941</v>
      </c>
      <c r="I564" s="113">
        <v>0</v>
      </c>
      <c r="J564" s="113">
        <v>0</v>
      </c>
      <c r="K564" s="113">
        <v>0</v>
      </c>
      <c r="L564" s="113">
        <v>0</v>
      </c>
      <c r="M564" s="113">
        <v>0</v>
      </c>
      <c r="N564" s="113">
        <v>0</v>
      </c>
      <c r="O564" s="113">
        <v>0</v>
      </c>
      <c r="P564" s="113">
        <v>0</v>
      </c>
      <c r="Q564" s="113">
        <v>0</v>
      </c>
      <c r="R564" s="6">
        <v>0</v>
      </c>
      <c r="S564" s="14">
        <v>0</v>
      </c>
      <c r="T564" s="14">
        <v>0</v>
      </c>
      <c r="U564" s="14">
        <v>0</v>
      </c>
      <c r="V564" s="14">
        <v>0</v>
      </c>
      <c r="W564" s="84">
        <v>2.1174416066360724</v>
      </c>
      <c r="X564" s="103">
        <v>2.1174416066360724</v>
      </c>
      <c r="Y564" s="103">
        <v>0</v>
      </c>
      <c r="Z564" s="103">
        <v>2.1174416066360724</v>
      </c>
      <c r="AA564" s="103">
        <v>0</v>
      </c>
      <c r="AB564" s="103">
        <v>0</v>
      </c>
      <c r="AC564" s="103">
        <v>0</v>
      </c>
      <c r="AD564" s="103">
        <v>0</v>
      </c>
      <c r="AE564" s="103">
        <v>2.1174416066360724</v>
      </c>
      <c r="AF564" s="103">
        <v>0</v>
      </c>
      <c r="AG564" s="103">
        <v>2.1174416066360724</v>
      </c>
      <c r="AH564" s="103">
        <v>2.1174416066360724</v>
      </c>
      <c r="AI564" s="103">
        <v>2.1174416066360724</v>
      </c>
      <c r="AJ564" s="124" t="s">
        <v>7128</v>
      </c>
      <c r="AK564" s="113">
        <v>50</v>
      </c>
      <c r="AL564" s="113" t="s">
        <v>7128</v>
      </c>
      <c r="AM564" s="113" t="s">
        <v>7128</v>
      </c>
      <c r="AN564" s="113" t="s">
        <v>7128</v>
      </c>
      <c r="AO564" s="113" t="s">
        <v>7128</v>
      </c>
      <c r="AP564" s="113">
        <v>82</v>
      </c>
      <c r="AQ564" s="113" t="s">
        <v>7128</v>
      </c>
      <c r="AR564" s="113">
        <v>142</v>
      </c>
      <c r="AS564" s="113">
        <v>305</v>
      </c>
      <c r="AT564" s="113">
        <v>290</v>
      </c>
      <c r="AU564" s="149" t="s">
        <v>7128</v>
      </c>
      <c r="AV564" s="14">
        <v>157.52538612333203</v>
      </c>
      <c r="AW564" s="14">
        <v>-155.40794451669595</v>
      </c>
      <c r="AX564" s="17">
        <v>940</v>
      </c>
      <c r="AY564" s="15">
        <v>0</v>
      </c>
      <c r="AZ564" s="15">
        <v>1.4102366887435949</v>
      </c>
      <c r="BA564" s="15">
        <v>-1.4102366887435949</v>
      </c>
      <c r="BB564" s="63">
        <v>0.80164645901360498</v>
      </c>
      <c r="BC564" s="26"/>
      <c r="BD564" s="15">
        <v>0</v>
      </c>
      <c r="BE564" s="26">
        <v>0</v>
      </c>
      <c r="BF564" s="26" t="s">
        <v>7612</v>
      </c>
      <c r="BG564" s="84"/>
    </row>
    <row r="565" spans="1:59" x14ac:dyDescent="0.25">
      <c r="A565" s="110" t="s">
        <v>2362</v>
      </c>
      <c r="B565" s="2" t="s">
        <v>3135</v>
      </c>
      <c r="C565" s="3" t="s">
        <v>3268</v>
      </c>
      <c r="D565" s="3" t="s">
        <v>193</v>
      </c>
      <c r="E565" s="3" t="s">
        <v>2269</v>
      </c>
      <c r="F565" s="4" t="s">
        <v>2269</v>
      </c>
      <c r="G565" s="3" t="s">
        <v>1015</v>
      </c>
      <c r="H565" s="41" t="s">
        <v>4375</v>
      </c>
      <c r="I565" s="113">
        <v>0</v>
      </c>
      <c r="J565" s="113">
        <v>0</v>
      </c>
      <c r="K565" s="113">
        <v>0</v>
      </c>
      <c r="L565" s="113">
        <v>0</v>
      </c>
      <c r="M565" s="113">
        <v>0</v>
      </c>
      <c r="N565" s="113">
        <v>0</v>
      </c>
      <c r="O565" s="113">
        <v>0</v>
      </c>
      <c r="P565" s="113">
        <v>0</v>
      </c>
      <c r="Q565" s="113">
        <v>0</v>
      </c>
      <c r="R565" s="106">
        <v>0</v>
      </c>
      <c r="S565" s="107">
        <v>0</v>
      </c>
      <c r="T565" s="107">
        <v>0</v>
      </c>
      <c r="U565" s="107">
        <v>0</v>
      </c>
      <c r="V565" s="107">
        <v>0</v>
      </c>
      <c r="W565" s="84">
        <v>2.1174416066360724</v>
      </c>
      <c r="X565" s="108">
        <v>2.1174416066360724</v>
      </c>
      <c r="Y565" s="108">
        <v>0</v>
      </c>
      <c r="Z565" s="108">
        <v>2.1174416066360724</v>
      </c>
      <c r="AA565" s="108">
        <v>0</v>
      </c>
      <c r="AB565" s="108">
        <v>0</v>
      </c>
      <c r="AC565" s="108">
        <v>0</v>
      </c>
      <c r="AD565" s="108">
        <v>0</v>
      </c>
      <c r="AE565" s="108">
        <v>2.1174416066360724</v>
      </c>
      <c r="AF565" s="108">
        <v>0</v>
      </c>
      <c r="AG565" s="108">
        <v>2.1174416066360724</v>
      </c>
      <c r="AH565" s="108">
        <v>2.1174416066360724</v>
      </c>
      <c r="AI565" s="108">
        <v>2.1174416066360724</v>
      </c>
      <c r="AJ565" s="126" t="s">
        <v>7128</v>
      </c>
      <c r="AK565" s="113">
        <v>50</v>
      </c>
      <c r="AL565" s="113" t="s">
        <v>7128</v>
      </c>
      <c r="AM565" s="113" t="s">
        <v>7128</v>
      </c>
      <c r="AN565" s="113" t="s">
        <v>7128</v>
      </c>
      <c r="AO565" s="113" t="s">
        <v>7128</v>
      </c>
      <c r="AP565" s="113">
        <v>82</v>
      </c>
      <c r="AQ565" s="113" t="s">
        <v>7128</v>
      </c>
      <c r="AR565" s="113">
        <v>142</v>
      </c>
      <c r="AS565" s="113">
        <v>305</v>
      </c>
      <c r="AT565" s="113">
        <v>290</v>
      </c>
      <c r="AU565" s="149" t="s">
        <v>7128</v>
      </c>
      <c r="AV565" s="107">
        <v>157.52538612333203</v>
      </c>
      <c r="AW565" s="14">
        <v>-155.40794451669595</v>
      </c>
      <c r="AX565" s="17">
        <v>940</v>
      </c>
      <c r="AY565" s="107">
        <v>0</v>
      </c>
      <c r="AZ565" s="107">
        <v>1.4102366887435949</v>
      </c>
      <c r="BA565" s="107">
        <v>-1.4102366887435949</v>
      </c>
      <c r="BB565" s="109">
        <v>0.80164645901360498</v>
      </c>
      <c r="BC565" s="107"/>
      <c r="BD565" s="107">
        <v>0</v>
      </c>
      <c r="BE565" s="107">
        <v>0</v>
      </c>
      <c r="BF565" s="107" t="s">
        <v>7612</v>
      </c>
      <c r="BG565" s="84"/>
    </row>
    <row r="566" spans="1:59" x14ac:dyDescent="0.25">
      <c r="A566" s="110" t="s">
        <v>1594</v>
      </c>
      <c r="B566" s="2" t="s">
        <v>3270</v>
      </c>
      <c r="C566" s="3" t="s">
        <v>2556</v>
      </c>
      <c r="D566" s="3" t="s">
        <v>627</v>
      </c>
      <c r="E566" s="3" t="s">
        <v>2269</v>
      </c>
      <c r="F566" s="4" t="s">
        <v>2269</v>
      </c>
      <c r="G566" s="3" t="s">
        <v>1015</v>
      </c>
      <c r="H566" s="41" t="s">
        <v>4784</v>
      </c>
      <c r="I566" s="113">
        <v>0</v>
      </c>
      <c r="J566" s="113">
        <v>0</v>
      </c>
      <c r="K566" s="113">
        <v>0</v>
      </c>
      <c r="L566" s="113">
        <v>0</v>
      </c>
      <c r="M566" s="113">
        <v>0</v>
      </c>
      <c r="N566" s="113">
        <v>0</v>
      </c>
      <c r="O566" s="113">
        <v>0</v>
      </c>
      <c r="P566" s="113">
        <v>0</v>
      </c>
      <c r="Q566" s="113">
        <v>0</v>
      </c>
      <c r="R566" s="106">
        <v>0</v>
      </c>
      <c r="S566" s="107">
        <v>0</v>
      </c>
      <c r="T566" s="107">
        <v>0</v>
      </c>
      <c r="U566" s="107">
        <v>0</v>
      </c>
      <c r="V566" s="107">
        <v>0</v>
      </c>
      <c r="W566" s="84">
        <v>2.1174416066360724</v>
      </c>
      <c r="X566" s="108">
        <v>2.1174416066360724</v>
      </c>
      <c r="Y566" s="108">
        <v>0</v>
      </c>
      <c r="Z566" s="108">
        <v>2.1174416066360724</v>
      </c>
      <c r="AA566" s="108">
        <v>0</v>
      </c>
      <c r="AB566" s="108">
        <v>0</v>
      </c>
      <c r="AC566" s="108">
        <v>0</v>
      </c>
      <c r="AD566" s="108">
        <v>0</v>
      </c>
      <c r="AE566" s="108">
        <v>2.1174416066360724</v>
      </c>
      <c r="AF566" s="108">
        <v>0</v>
      </c>
      <c r="AG566" s="108">
        <v>2.1174416066360724</v>
      </c>
      <c r="AH566" s="108">
        <v>2.1174416066360724</v>
      </c>
      <c r="AI566" s="108">
        <v>2.1174416066360724</v>
      </c>
      <c r="AJ566" s="126" t="s">
        <v>7128</v>
      </c>
      <c r="AK566" s="113">
        <v>50</v>
      </c>
      <c r="AL566" s="113" t="s">
        <v>7128</v>
      </c>
      <c r="AM566" s="113" t="s">
        <v>7128</v>
      </c>
      <c r="AN566" s="113" t="s">
        <v>7128</v>
      </c>
      <c r="AO566" s="113" t="s">
        <v>7128</v>
      </c>
      <c r="AP566" s="113">
        <v>82</v>
      </c>
      <c r="AQ566" s="113" t="s">
        <v>7128</v>
      </c>
      <c r="AR566" s="113">
        <v>142</v>
      </c>
      <c r="AS566" s="113">
        <v>305</v>
      </c>
      <c r="AT566" s="113">
        <v>290</v>
      </c>
      <c r="AU566" s="149" t="s">
        <v>7128</v>
      </c>
      <c r="AV566" s="107">
        <v>157.52538612333203</v>
      </c>
      <c r="AW566" s="14">
        <v>-155.40794451669595</v>
      </c>
      <c r="AX566" s="17">
        <v>940</v>
      </c>
      <c r="AY566" s="107">
        <v>0</v>
      </c>
      <c r="AZ566" s="107">
        <v>1.4102366887435949</v>
      </c>
      <c r="BA566" s="107">
        <v>-1.4102366887435949</v>
      </c>
      <c r="BB566" s="109">
        <v>0.80164645901360498</v>
      </c>
      <c r="BC566" s="107"/>
      <c r="BD566" s="107">
        <v>0</v>
      </c>
      <c r="BE566" s="107">
        <v>0</v>
      </c>
      <c r="BF566" s="107" t="s">
        <v>7612</v>
      </c>
      <c r="BG566" s="84"/>
    </row>
    <row r="567" spans="1:59" x14ac:dyDescent="0.25">
      <c r="A567" s="110" t="s">
        <v>1597</v>
      </c>
      <c r="B567" s="2" t="s">
        <v>3271</v>
      </c>
      <c r="C567" s="3" t="s">
        <v>2759</v>
      </c>
      <c r="D567" s="3" t="s">
        <v>437</v>
      </c>
      <c r="E567" s="3" t="s">
        <v>2269</v>
      </c>
      <c r="F567" s="4" t="s">
        <v>2269</v>
      </c>
      <c r="G567" s="3" t="s">
        <v>1015</v>
      </c>
      <c r="H567" s="41" t="s">
        <v>4125</v>
      </c>
      <c r="I567" s="124">
        <v>0</v>
      </c>
      <c r="J567" s="124">
        <v>0</v>
      </c>
      <c r="K567" s="124">
        <v>0</v>
      </c>
      <c r="L567" s="124">
        <v>0</v>
      </c>
      <c r="M567" s="124">
        <v>0</v>
      </c>
      <c r="N567" s="124">
        <v>0</v>
      </c>
      <c r="O567" s="124">
        <v>0</v>
      </c>
      <c r="P567" s="124">
        <v>0</v>
      </c>
      <c r="Q567" s="124">
        <v>0</v>
      </c>
      <c r="R567" s="85">
        <v>0</v>
      </c>
      <c r="S567" s="84">
        <v>0</v>
      </c>
      <c r="T567" s="84">
        <v>0</v>
      </c>
      <c r="U567" s="84">
        <v>0</v>
      </c>
      <c r="V567" s="84">
        <v>0</v>
      </c>
      <c r="W567" s="84">
        <v>2.1174416066360724</v>
      </c>
      <c r="X567" s="103">
        <v>2.1174416066360724</v>
      </c>
      <c r="Y567" s="103">
        <v>0</v>
      </c>
      <c r="Z567" s="103">
        <v>2.1174416066360724</v>
      </c>
      <c r="AA567" s="103">
        <v>0</v>
      </c>
      <c r="AB567" s="103">
        <v>0</v>
      </c>
      <c r="AC567" s="103">
        <v>0</v>
      </c>
      <c r="AD567" s="103">
        <v>0</v>
      </c>
      <c r="AE567" s="103">
        <v>2.1174416066360724</v>
      </c>
      <c r="AF567" s="103">
        <v>0</v>
      </c>
      <c r="AG567" s="103">
        <v>2.1174416066360724</v>
      </c>
      <c r="AH567" s="103">
        <v>2.1174416066360724</v>
      </c>
      <c r="AI567" s="103">
        <v>2.1174416066360724</v>
      </c>
      <c r="AJ567" s="124" t="s">
        <v>7128</v>
      </c>
      <c r="AK567" s="113">
        <v>50</v>
      </c>
      <c r="AL567" s="113" t="s">
        <v>7128</v>
      </c>
      <c r="AM567" s="113" t="s">
        <v>7128</v>
      </c>
      <c r="AN567" s="113" t="s">
        <v>7128</v>
      </c>
      <c r="AO567" s="113" t="s">
        <v>7128</v>
      </c>
      <c r="AP567" s="113">
        <v>82</v>
      </c>
      <c r="AQ567" s="113" t="s">
        <v>7128</v>
      </c>
      <c r="AR567" s="113">
        <v>142</v>
      </c>
      <c r="AS567" s="113">
        <v>305</v>
      </c>
      <c r="AT567" s="113">
        <v>290</v>
      </c>
      <c r="AU567" s="149" t="s">
        <v>7128</v>
      </c>
      <c r="AV567" s="84">
        <v>157.52538612333203</v>
      </c>
      <c r="AW567" s="84">
        <v>-155.40794451669595</v>
      </c>
      <c r="AX567" s="125">
        <v>940</v>
      </c>
      <c r="AY567" s="84">
        <v>0</v>
      </c>
      <c r="AZ567" s="84">
        <v>1.4102366887435949</v>
      </c>
      <c r="BA567" s="84">
        <v>-1.4102366887435949</v>
      </c>
      <c r="BB567" s="104">
        <v>0.80164645901360498</v>
      </c>
      <c r="BC567" s="84"/>
      <c r="BD567" s="84">
        <v>0</v>
      </c>
      <c r="BE567" s="84">
        <v>0</v>
      </c>
      <c r="BF567" s="84" t="s">
        <v>7612</v>
      </c>
      <c r="BG567" s="84"/>
    </row>
    <row r="568" spans="1:59" x14ac:dyDescent="0.25">
      <c r="A568" s="79" t="s">
        <v>1607</v>
      </c>
      <c r="B568" s="2" t="s">
        <v>3439</v>
      </c>
      <c r="C568" s="3" t="s">
        <v>3057</v>
      </c>
      <c r="D568" s="3" t="s">
        <v>562</v>
      </c>
      <c r="E568" s="3" t="s">
        <v>2269</v>
      </c>
      <c r="F568" s="4" t="s">
        <v>2269</v>
      </c>
      <c r="G568" s="3" t="s">
        <v>1015</v>
      </c>
      <c r="H568" s="41" t="s">
        <v>4616</v>
      </c>
      <c r="I568" s="113">
        <v>0</v>
      </c>
      <c r="J568" s="113">
        <v>0</v>
      </c>
      <c r="K568" s="113">
        <v>0</v>
      </c>
      <c r="L568" s="113">
        <v>0</v>
      </c>
      <c r="M568" s="113">
        <v>0</v>
      </c>
      <c r="N568" s="113">
        <v>0</v>
      </c>
      <c r="O568" s="113">
        <v>0</v>
      </c>
      <c r="P568" s="113">
        <v>0</v>
      </c>
      <c r="Q568" s="113">
        <v>0</v>
      </c>
      <c r="R568" s="5">
        <v>0</v>
      </c>
      <c r="S568" s="26">
        <v>0</v>
      </c>
      <c r="T568" s="26">
        <v>0</v>
      </c>
      <c r="U568" s="26">
        <v>0</v>
      </c>
      <c r="V568" s="26">
        <v>0</v>
      </c>
      <c r="W568" s="84">
        <v>2.1174416066360724</v>
      </c>
      <c r="X568" s="13">
        <v>2.1174416066360724</v>
      </c>
      <c r="Y568" s="13">
        <v>0</v>
      </c>
      <c r="Z568" s="13">
        <v>2.1174416066360724</v>
      </c>
      <c r="AA568" s="13">
        <v>0</v>
      </c>
      <c r="AB568" s="13">
        <v>0</v>
      </c>
      <c r="AC568" s="13">
        <v>0</v>
      </c>
      <c r="AD568" s="13">
        <v>0</v>
      </c>
      <c r="AE568" s="13">
        <v>2.1174416066360724</v>
      </c>
      <c r="AF568" s="13">
        <v>0</v>
      </c>
      <c r="AG568" s="13">
        <v>2.1174416066360724</v>
      </c>
      <c r="AH568" s="13">
        <v>2.1174416066360724</v>
      </c>
      <c r="AI568" s="13">
        <v>2.1174416066360724</v>
      </c>
      <c r="AJ568" s="112" t="s">
        <v>7128</v>
      </c>
      <c r="AK568" s="113">
        <v>50</v>
      </c>
      <c r="AL568" s="113" t="s">
        <v>7128</v>
      </c>
      <c r="AM568" s="113" t="s">
        <v>7128</v>
      </c>
      <c r="AN568" s="113" t="s">
        <v>7128</v>
      </c>
      <c r="AO568" s="113" t="s">
        <v>7128</v>
      </c>
      <c r="AP568" s="113">
        <v>82</v>
      </c>
      <c r="AQ568" s="113" t="s">
        <v>7128</v>
      </c>
      <c r="AR568" s="113">
        <v>142</v>
      </c>
      <c r="AS568" s="113">
        <v>305</v>
      </c>
      <c r="AT568" s="113">
        <v>290</v>
      </c>
      <c r="AU568" s="149" t="s">
        <v>7128</v>
      </c>
      <c r="AV568" s="13">
        <v>157.52538612333203</v>
      </c>
      <c r="AW568" s="14">
        <v>-155.40794451669595</v>
      </c>
      <c r="AX568" s="17">
        <v>940</v>
      </c>
      <c r="AY568" s="26">
        <v>0</v>
      </c>
      <c r="AZ568" s="26">
        <v>1.4102366887435949</v>
      </c>
      <c r="BA568" s="26">
        <v>-1.4102366887435949</v>
      </c>
      <c r="BB568" s="60">
        <v>0.80164645901360498</v>
      </c>
      <c r="BC568" s="26"/>
      <c r="BD568" s="26">
        <v>0</v>
      </c>
      <c r="BE568" s="26">
        <v>0</v>
      </c>
      <c r="BF568" s="26" t="s">
        <v>7612</v>
      </c>
      <c r="BG568" s="84"/>
    </row>
    <row r="569" spans="1:59" x14ac:dyDescent="0.25">
      <c r="A569" s="79" t="s">
        <v>1610</v>
      </c>
      <c r="B569" s="2" t="s">
        <v>3275</v>
      </c>
      <c r="C569" s="3" t="s">
        <v>3224</v>
      </c>
      <c r="D569" s="3" t="s">
        <v>115</v>
      </c>
      <c r="E569" s="3" t="s">
        <v>1060</v>
      </c>
      <c r="F569" s="4" t="s">
        <v>3755</v>
      </c>
      <c r="G569" s="3" t="s">
        <v>1015</v>
      </c>
      <c r="H569" s="41" t="s">
        <v>4130</v>
      </c>
      <c r="I569" s="113">
        <v>0</v>
      </c>
      <c r="J569" s="113">
        <v>0</v>
      </c>
      <c r="K569" s="113">
        <v>0</v>
      </c>
      <c r="L569" s="113">
        <v>0</v>
      </c>
      <c r="M569" s="113">
        <v>0</v>
      </c>
      <c r="N569" s="113">
        <v>0</v>
      </c>
      <c r="O569" s="113">
        <v>0</v>
      </c>
      <c r="P569" s="113">
        <v>0</v>
      </c>
      <c r="Q569" s="113">
        <v>0</v>
      </c>
      <c r="R569" s="6">
        <v>0</v>
      </c>
      <c r="S569" s="14">
        <v>0</v>
      </c>
      <c r="T569" s="14">
        <v>0</v>
      </c>
      <c r="U569" s="14">
        <v>0</v>
      </c>
      <c r="V569" s="14">
        <v>0</v>
      </c>
      <c r="W569" s="84">
        <v>2.1174416066360724</v>
      </c>
      <c r="X569" s="14">
        <v>2.1174416066360724</v>
      </c>
      <c r="Y569" s="14">
        <v>0</v>
      </c>
      <c r="Z569" s="14">
        <v>2.1174416066360724</v>
      </c>
      <c r="AA569" s="14">
        <v>0</v>
      </c>
      <c r="AB569" s="14">
        <v>0</v>
      </c>
      <c r="AC569" s="14">
        <v>0</v>
      </c>
      <c r="AD569" s="14">
        <v>0</v>
      </c>
      <c r="AE569" s="14">
        <v>2.1174416066360724</v>
      </c>
      <c r="AF569" s="14">
        <v>0</v>
      </c>
      <c r="AG569" s="14">
        <v>2.1174416066360724</v>
      </c>
      <c r="AH569" s="14">
        <v>2.1174416066360724</v>
      </c>
      <c r="AI569" s="14">
        <v>2.1174416066360724</v>
      </c>
      <c r="AJ569" s="113" t="s">
        <v>7128</v>
      </c>
      <c r="AK569" s="113">
        <v>50</v>
      </c>
      <c r="AL569" s="113" t="s">
        <v>7128</v>
      </c>
      <c r="AM569" s="113" t="s">
        <v>7128</v>
      </c>
      <c r="AN569" s="113" t="s">
        <v>7128</v>
      </c>
      <c r="AO569" s="113" t="s">
        <v>7128</v>
      </c>
      <c r="AP569" s="113">
        <v>82</v>
      </c>
      <c r="AQ569" s="113" t="s">
        <v>7128</v>
      </c>
      <c r="AR569" s="113">
        <v>142</v>
      </c>
      <c r="AS569" s="113">
        <v>305</v>
      </c>
      <c r="AT569" s="113">
        <v>290</v>
      </c>
      <c r="AU569" s="149" t="s">
        <v>7128</v>
      </c>
      <c r="AV569" s="14">
        <v>157.52538612333203</v>
      </c>
      <c r="AW569" s="14">
        <v>-155.40794451669595</v>
      </c>
      <c r="AX569" s="17">
        <v>940</v>
      </c>
      <c r="AY569" s="15">
        <v>0</v>
      </c>
      <c r="AZ569" s="15">
        <v>1.4102366887435949</v>
      </c>
      <c r="BA569" s="15">
        <v>-1.4102366887435949</v>
      </c>
      <c r="BB569" s="63">
        <v>0.80164645901360498</v>
      </c>
      <c r="BC569" s="26"/>
      <c r="BD569" s="15">
        <v>0</v>
      </c>
      <c r="BE569" s="26">
        <v>0</v>
      </c>
      <c r="BF569" s="26" t="s">
        <v>7612</v>
      </c>
      <c r="BG569" s="84"/>
    </row>
    <row r="570" spans="1:59" x14ac:dyDescent="0.25">
      <c r="A570" s="79" t="s">
        <v>1613</v>
      </c>
      <c r="B570" s="2" t="s">
        <v>2688</v>
      </c>
      <c r="C570" s="3" t="s">
        <v>2558</v>
      </c>
      <c r="D570" s="3" t="s">
        <v>530</v>
      </c>
      <c r="E570" s="3" t="s">
        <v>2269</v>
      </c>
      <c r="F570" s="4" t="s">
        <v>2269</v>
      </c>
      <c r="G570" s="3" t="s">
        <v>1015</v>
      </c>
      <c r="H570" s="41" t="s">
        <v>4875</v>
      </c>
      <c r="I570" s="113">
        <v>0</v>
      </c>
      <c r="J570" s="113">
        <v>0</v>
      </c>
      <c r="K570" s="113">
        <v>0</v>
      </c>
      <c r="L570" s="113">
        <v>0</v>
      </c>
      <c r="M570" s="113">
        <v>0</v>
      </c>
      <c r="N570" s="113">
        <v>0</v>
      </c>
      <c r="O570" s="113">
        <v>0</v>
      </c>
      <c r="P570" s="113">
        <v>0</v>
      </c>
      <c r="Q570" s="113">
        <v>0</v>
      </c>
      <c r="R570" s="6">
        <v>0</v>
      </c>
      <c r="S570" s="14">
        <v>0</v>
      </c>
      <c r="T570" s="14">
        <v>0</v>
      </c>
      <c r="U570" s="14">
        <v>0</v>
      </c>
      <c r="V570" s="14">
        <v>0</v>
      </c>
      <c r="W570" s="84">
        <v>2.1174416066360724</v>
      </c>
      <c r="X570" s="14">
        <v>2.1174416066360724</v>
      </c>
      <c r="Y570" s="14">
        <v>0</v>
      </c>
      <c r="Z570" s="14">
        <v>2.1174416066360724</v>
      </c>
      <c r="AA570" s="14">
        <v>0</v>
      </c>
      <c r="AB570" s="14">
        <v>0</v>
      </c>
      <c r="AC570" s="14">
        <v>0</v>
      </c>
      <c r="AD570" s="14">
        <v>0</v>
      </c>
      <c r="AE570" s="14">
        <v>2.1174416066360724</v>
      </c>
      <c r="AF570" s="14">
        <v>0</v>
      </c>
      <c r="AG570" s="14">
        <v>2.1174416066360724</v>
      </c>
      <c r="AH570" s="14">
        <v>2.1174416066360724</v>
      </c>
      <c r="AI570" s="14">
        <v>2.1174416066360724</v>
      </c>
      <c r="AJ570" s="113" t="s">
        <v>7128</v>
      </c>
      <c r="AK570" s="113">
        <v>50</v>
      </c>
      <c r="AL570" s="113" t="s">
        <v>7128</v>
      </c>
      <c r="AM570" s="113" t="s">
        <v>7128</v>
      </c>
      <c r="AN570" s="113" t="s">
        <v>7128</v>
      </c>
      <c r="AO570" s="113" t="s">
        <v>7128</v>
      </c>
      <c r="AP570" s="113">
        <v>82</v>
      </c>
      <c r="AQ570" s="113" t="s">
        <v>7128</v>
      </c>
      <c r="AR570" s="113">
        <v>142</v>
      </c>
      <c r="AS570" s="113">
        <v>305</v>
      </c>
      <c r="AT570" s="113">
        <v>290</v>
      </c>
      <c r="AU570" s="149" t="s">
        <v>7128</v>
      </c>
      <c r="AV570" s="14">
        <v>157.52538612333203</v>
      </c>
      <c r="AW570" s="14">
        <v>-155.40794451669595</v>
      </c>
      <c r="AX570" s="17">
        <v>940</v>
      </c>
      <c r="AY570" s="15">
        <v>0</v>
      </c>
      <c r="AZ570" s="15">
        <v>1.4102366887435949</v>
      </c>
      <c r="BA570" s="15">
        <v>-1.4102366887435949</v>
      </c>
      <c r="BB570" s="63">
        <v>0.80164645901360498</v>
      </c>
      <c r="BC570" s="26"/>
      <c r="BD570" s="15">
        <v>0</v>
      </c>
      <c r="BE570" s="26">
        <v>0</v>
      </c>
      <c r="BF570" s="26" t="s">
        <v>7612</v>
      </c>
      <c r="BG570" s="84"/>
    </row>
    <row r="571" spans="1:59" x14ac:dyDescent="0.25">
      <c r="A571" s="79" t="s">
        <v>1621</v>
      </c>
      <c r="B571" s="2" t="s">
        <v>3441</v>
      </c>
      <c r="C571" s="3" t="s">
        <v>2631</v>
      </c>
      <c r="D571" s="3" t="s">
        <v>446</v>
      </c>
      <c r="E571" s="3" t="s">
        <v>2269</v>
      </c>
      <c r="F571" s="4" t="s">
        <v>2269</v>
      </c>
      <c r="G571" s="3" t="s">
        <v>1015</v>
      </c>
      <c r="H571" s="41" t="s">
        <v>4437</v>
      </c>
      <c r="I571" s="113">
        <v>0</v>
      </c>
      <c r="J571" s="113">
        <v>0</v>
      </c>
      <c r="K571" s="113">
        <v>0</v>
      </c>
      <c r="L571" s="113">
        <v>0</v>
      </c>
      <c r="M571" s="113">
        <v>0</v>
      </c>
      <c r="N571" s="113">
        <v>0</v>
      </c>
      <c r="O571" s="113">
        <v>0</v>
      </c>
      <c r="P571" s="113">
        <v>0</v>
      </c>
      <c r="Q571" s="113">
        <v>0</v>
      </c>
      <c r="R571" s="6">
        <v>0</v>
      </c>
      <c r="S571" s="14">
        <v>0</v>
      </c>
      <c r="T571" s="14">
        <v>0</v>
      </c>
      <c r="U571" s="14">
        <v>0</v>
      </c>
      <c r="V571" s="14">
        <v>0</v>
      </c>
      <c r="W571" s="84">
        <v>2.1174416066360724</v>
      </c>
      <c r="X571" s="14">
        <v>2.1174416066360724</v>
      </c>
      <c r="Y571" s="14">
        <v>0</v>
      </c>
      <c r="Z571" s="14">
        <v>2.1174416066360724</v>
      </c>
      <c r="AA571" s="14">
        <v>0</v>
      </c>
      <c r="AB571" s="14">
        <v>0</v>
      </c>
      <c r="AC571" s="14">
        <v>0</v>
      </c>
      <c r="AD571" s="14">
        <v>0</v>
      </c>
      <c r="AE571" s="14">
        <v>2.1174416066360724</v>
      </c>
      <c r="AF571" s="14">
        <v>0</v>
      </c>
      <c r="AG571" s="14">
        <v>2.1174416066360724</v>
      </c>
      <c r="AH571" s="14">
        <v>2.1174416066360724</v>
      </c>
      <c r="AI571" s="14">
        <v>2.1174416066360724</v>
      </c>
      <c r="AJ571" s="113" t="s">
        <v>7128</v>
      </c>
      <c r="AK571" s="113">
        <v>50</v>
      </c>
      <c r="AL571" s="113" t="s">
        <v>7128</v>
      </c>
      <c r="AM571" s="113" t="s">
        <v>7128</v>
      </c>
      <c r="AN571" s="113" t="s">
        <v>7128</v>
      </c>
      <c r="AO571" s="113" t="s">
        <v>7128</v>
      </c>
      <c r="AP571" s="113">
        <v>82</v>
      </c>
      <c r="AQ571" s="113" t="s">
        <v>7128</v>
      </c>
      <c r="AR571" s="113">
        <v>142</v>
      </c>
      <c r="AS571" s="113">
        <v>305</v>
      </c>
      <c r="AT571" s="113">
        <v>290</v>
      </c>
      <c r="AU571" s="149" t="s">
        <v>7128</v>
      </c>
      <c r="AV571" s="14">
        <v>157.52538612333203</v>
      </c>
      <c r="AW571" s="14">
        <v>-155.40794451669595</v>
      </c>
      <c r="AX571" s="17">
        <v>940</v>
      </c>
      <c r="AY571" s="15">
        <v>0</v>
      </c>
      <c r="AZ571" s="15">
        <v>1.4102366887435949</v>
      </c>
      <c r="BA571" s="15">
        <v>-1.4102366887435949</v>
      </c>
      <c r="BB571" s="63">
        <v>0.80164645901360498</v>
      </c>
      <c r="BC571" s="26"/>
      <c r="BD571" s="15">
        <v>0</v>
      </c>
      <c r="BE571" s="26">
        <v>0</v>
      </c>
      <c r="BF571" s="26" t="s">
        <v>7612</v>
      </c>
      <c r="BG571" s="84"/>
    </row>
    <row r="572" spans="1:59" x14ac:dyDescent="0.25">
      <c r="A572" s="79" t="s">
        <v>6275</v>
      </c>
      <c r="B572" s="2" t="s">
        <v>3441</v>
      </c>
      <c r="C572" s="3" t="s">
        <v>6276</v>
      </c>
      <c r="D572" s="3" t="s">
        <v>5671</v>
      </c>
      <c r="E572" s="3" t="s">
        <v>2269</v>
      </c>
      <c r="F572" s="4" t="s">
        <v>2269</v>
      </c>
      <c r="G572" s="3" t="s">
        <v>1015</v>
      </c>
      <c r="H572" s="41" t="s">
        <v>5672</v>
      </c>
      <c r="I572" s="113">
        <v>0</v>
      </c>
      <c r="J572" s="113">
        <v>0</v>
      </c>
      <c r="K572" s="113">
        <v>0</v>
      </c>
      <c r="L572" s="113">
        <v>0</v>
      </c>
      <c r="M572" s="113">
        <v>0</v>
      </c>
      <c r="N572" s="113">
        <v>0</v>
      </c>
      <c r="O572" s="113">
        <v>0</v>
      </c>
      <c r="P572" s="113">
        <v>0</v>
      </c>
      <c r="Q572" s="113">
        <v>0</v>
      </c>
      <c r="R572" s="5">
        <v>0</v>
      </c>
      <c r="S572" s="26">
        <v>0</v>
      </c>
      <c r="T572" s="26">
        <v>0</v>
      </c>
      <c r="U572" s="26">
        <v>0</v>
      </c>
      <c r="V572" s="26">
        <v>0</v>
      </c>
      <c r="W572" s="84">
        <v>2.1174416066360724</v>
      </c>
      <c r="X572" s="13">
        <v>2.1174416066360724</v>
      </c>
      <c r="Y572" s="13">
        <v>0</v>
      </c>
      <c r="Z572" s="13">
        <v>2.1174416066360724</v>
      </c>
      <c r="AA572" s="13">
        <v>0</v>
      </c>
      <c r="AB572" s="13">
        <v>0</v>
      </c>
      <c r="AC572" s="13">
        <v>0</v>
      </c>
      <c r="AD572" s="13">
        <v>0</v>
      </c>
      <c r="AE572" s="13">
        <v>2.1174416066360724</v>
      </c>
      <c r="AF572" s="13">
        <v>0</v>
      </c>
      <c r="AG572" s="13">
        <v>2.1174416066360724</v>
      </c>
      <c r="AH572" s="13">
        <v>2.1174416066360724</v>
      </c>
      <c r="AI572" s="13">
        <v>2.1174416066360724</v>
      </c>
      <c r="AJ572" s="112" t="s">
        <v>7128</v>
      </c>
      <c r="AK572" s="113">
        <v>50</v>
      </c>
      <c r="AL572" s="113" t="s">
        <v>7128</v>
      </c>
      <c r="AM572" s="113" t="s">
        <v>7128</v>
      </c>
      <c r="AN572" s="113" t="s">
        <v>7128</v>
      </c>
      <c r="AO572" s="113" t="s">
        <v>7128</v>
      </c>
      <c r="AP572" s="113">
        <v>82</v>
      </c>
      <c r="AQ572" s="113" t="s">
        <v>7128</v>
      </c>
      <c r="AR572" s="113">
        <v>142</v>
      </c>
      <c r="AS572" s="113">
        <v>305</v>
      </c>
      <c r="AT572" s="113">
        <v>290</v>
      </c>
      <c r="AU572" s="149" t="s">
        <v>7128</v>
      </c>
      <c r="AV572" s="26">
        <v>157.52538612333203</v>
      </c>
      <c r="AW572" s="14">
        <v>-155.40794451669595</v>
      </c>
      <c r="AX572" s="17">
        <v>940</v>
      </c>
      <c r="AY572" s="26">
        <v>0</v>
      </c>
      <c r="AZ572" s="26">
        <v>1.4102366887435949</v>
      </c>
      <c r="BA572" s="26">
        <v>-1.4102366887435949</v>
      </c>
      <c r="BB572" s="60">
        <v>0.80164645901360498</v>
      </c>
      <c r="BC572" s="26"/>
      <c r="BD572" s="26">
        <v>0</v>
      </c>
      <c r="BE572" s="26">
        <v>0</v>
      </c>
      <c r="BF572" s="26" t="s">
        <v>7612</v>
      </c>
      <c r="BG572" s="84"/>
    </row>
    <row r="573" spans="1:59" x14ac:dyDescent="0.25">
      <c r="A573" s="110" t="s">
        <v>2503</v>
      </c>
      <c r="B573" s="2" t="s">
        <v>3441</v>
      </c>
      <c r="C573" s="3" t="s">
        <v>3442</v>
      </c>
      <c r="D573" s="3" t="s">
        <v>2373</v>
      </c>
      <c r="E573" s="3" t="s">
        <v>2269</v>
      </c>
      <c r="F573" s="4" t="s">
        <v>2269</v>
      </c>
      <c r="G573" s="3" t="s">
        <v>1015</v>
      </c>
      <c r="H573" s="41" t="s">
        <v>4271</v>
      </c>
      <c r="I573" s="113">
        <v>0</v>
      </c>
      <c r="J573" s="113">
        <v>0</v>
      </c>
      <c r="K573" s="113">
        <v>0</v>
      </c>
      <c r="L573" s="113">
        <v>0</v>
      </c>
      <c r="M573" s="113">
        <v>0</v>
      </c>
      <c r="N573" s="113">
        <v>0</v>
      </c>
      <c r="O573" s="113">
        <v>0</v>
      </c>
      <c r="P573" s="113">
        <v>0</v>
      </c>
      <c r="Q573" s="113">
        <v>0</v>
      </c>
      <c r="R573" s="106">
        <v>0</v>
      </c>
      <c r="S573" s="107">
        <v>0</v>
      </c>
      <c r="T573" s="107">
        <v>0</v>
      </c>
      <c r="U573" s="107">
        <v>0</v>
      </c>
      <c r="V573" s="107">
        <v>0</v>
      </c>
      <c r="W573" s="84">
        <v>2.1174416066360724</v>
      </c>
      <c r="X573" s="108">
        <v>2.1174416066360724</v>
      </c>
      <c r="Y573" s="108">
        <v>0</v>
      </c>
      <c r="Z573" s="108">
        <v>2.1174416066360724</v>
      </c>
      <c r="AA573" s="108">
        <v>0</v>
      </c>
      <c r="AB573" s="108">
        <v>0</v>
      </c>
      <c r="AC573" s="108">
        <v>0</v>
      </c>
      <c r="AD573" s="108">
        <v>0</v>
      </c>
      <c r="AE573" s="108">
        <v>2.1174416066360724</v>
      </c>
      <c r="AF573" s="108">
        <v>0</v>
      </c>
      <c r="AG573" s="108">
        <v>2.1174416066360724</v>
      </c>
      <c r="AH573" s="108">
        <v>2.1174416066360724</v>
      </c>
      <c r="AI573" s="108">
        <v>2.1174416066360724</v>
      </c>
      <c r="AJ573" s="126" t="s">
        <v>7128</v>
      </c>
      <c r="AK573" s="113">
        <v>50</v>
      </c>
      <c r="AL573" s="113" t="s">
        <v>7128</v>
      </c>
      <c r="AM573" s="113" t="s">
        <v>7128</v>
      </c>
      <c r="AN573" s="113" t="s">
        <v>7128</v>
      </c>
      <c r="AO573" s="113" t="s">
        <v>7128</v>
      </c>
      <c r="AP573" s="113">
        <v>82</v>
      </c>
      <c r="AQ573" s="113" t="s">
        <v>7128</v>
      </c>
      <c r="AR573" s="113">
        <v>142</v>
      </c>
      <c r="AS573" s="113">
        <v>305</v>
      </c>
      <c r="AT573" s="113">
        <v>290</v>
      </c>
      <c r="AU573" s="149" t="s">
        <v>7128</v>
      </c>
      <c r="AV573" s="107">
        <v>157.52538612333203</v>
      </c>
      <c r="AW573" s="14">
        <v>-155.40794451669595</v>
      </c>
      <c r="AX573" s="17">
        <v>940</v>
      </c>
      <c r="AY573" s="107">
        <v>0</v>
      </c>
      <c r="AZ573" s="107">
        <v>1.4102366887435949</v>
      </c>
      <c r="BA573" s="107">
        <v>-1.4102366887435949</v>
      </c>
      <c r="BB573" s="109">
        <v>0.80164645901360498</v>
      </c>
      <c r="BC573" s="107"/>
      <c r="BD573" s="107">
        <v>0</v>
      </c>
      <c r="BE573" s="107">
        <v>0</v>
      </c>
      <c r="BF573" s="107" t="s">
        <v>7612</v>
      </c>
      <c r="BG573" s="84"/>
    </row>
    <row r="574" spans="1:59" x14ac:dyDescent="0.25">
      <c r="A574" s="79" t="s">
        <v>1643</v>
      </c>
      <c r="B574" s="2" t="s">
        <v>2672</v>
      </c>
      <c r="C574" s="3" t="s">
        <v>2673</v>
      </c>
      <c r="D574" s="3" t="s">
        <v>239</v>
      </c>
      <c r="E574" s="3" t="s">
        <v>1039</v>
      </c>
      <c r="F574" s="4" t="s">
        <v>2510</v>
      </c>
      <c r="G574" s="3" t="s">
        <v>1015</v>
      </c>
      <c r="H574" s="41" t="s">
        <v>4460</v>
      </c>
      <c r="I574" s="113">
        <v>0</v>
      </c>
      <c r="J574" s="113">
        <v>0</v>
      </c>
      <c r="K574" s="113">
        <v>0</v>
      </c>
      <c r="L574" s="113">
        <v>0</v>
      </c>
      <c r="M574" s="113">
        <v>0</v>
      </c>
      <c r="N574" s="113">
        <v>0</v>
      </c>
      <c r="O574" s="113">
        <v>0</v>
      </c>
      <c r="P574" s="113">
        <v>0</v>
      </c>
      <c r="Q574" s="113">
        <v>0</v>
      </c>
      <c r="R574" s="6">
        <v>0</v>
      </c>
      <c r="S574" s="14">
        <v>0</v>
      </c>
      <c r="T574" s="14">
        <v>0</v>
      </c>
      <c r="U574" s="14">
        <v>0</v>
      </c>
      <c r="V574" s="14">
        <v>0</v>
      </c>
      <c r="W574" s="84">
        <v>2.1174416066360724</v>
      </c>
      <c r="X574" s="14">
        <v>2.1174416066360724</v>
      </c>
      <c r="Y574" s="14">
        <v>0</v>
      </c>
      <c r="Z574" s="14">
        <v>2.1174416066360724</v>
      </c>
      <c r="AA574" s="14">
        <v>0</v>
      </c>
      <c r="AB574" s="14">
        <v>0</v>
      </c>
      <c r="AC574" s="14">
        <v>0</v>
      </c>
      <c r="AD574" s="14">
        <v>0</v>
      </c>
      <c r="AE574" s="14">
        <v>2.1174416066360724</v>
      </c>
      <c r="AF574" s="14">
        <v>0</v>
      </c>
      <c r="AG574" s="14">
        <v>2.1174416066360724</v>
      </c>
      <c r="AH574" s="14">
        <v>2.1174416066360724</v>
      </c>
      <c r="AI574" s="14">
        <v>2.1174416066360724</v>
      </c>
      <c r="AJ574" s="113" t="s">
        <v>7128</v>
      </c>
      <c r="AK574" s="113">
        <v>50</v>
      </c>
      <c r="AL574" s="113" t="s">
        <v>7128</v>
      </c>
      <c r="AM574" s="113" t="s">
        <v>7128</v>
      </c>
      <c r="AN574" s="113" t="s">
        <v>7128</v>
      </c>
      <c r="AO574" s="113" t="s">
        <v>7128</v>
      </c>
      <c r="AP574" s="113">
        <v>82</v>
      </c>
      <c r="AQ574" s="113" t="s">
        <v>7128</v>
      </c>
      <c r="AR574" s="113">
        <v>142</v>
      </c>
      <c r="AS574" s="113">
        <v>305</v>
      </c>
      <c r="AT574" s="113">
        <v>290</v>
      </c>
      <c r="AU574" s="149" t="s">
        <v>7128</v>
      </c>
      <c r="AV574" s="14">
        <v>157.52538612333203</v>
      </c>
      <c r="AW574" s="14">
        <v>-155.40794451669595</v>
      </c>
      <c r="AX574" s="17">
        <v>940</v>
      </c>
      <c r="AY574" s="15">
        <v>0</v>
      </c>
      <c r="AZ574" s="15">
        <v>1.4102366887435949</v>
      </c>
      <c r="BA574" s="15">
        <v>-1.4102366887435949</v>
      </c>
      <c r="BB574" s="63">
        <v>0.80164645901360498</v>
      </c>
      <c r="BC574" s="26"/>
      <c r="BD574" s="15">
        <v>0</v>
      </c>
      <c r="BE574" s="26">
        <v>0</v>
      </c>
      <c r="BF574" s="26" t="s">
        <v>7612</v>
      </c>
      <c r="BG574" s="84"/>
    </row>
    <row r="575" spans="1:59" x14ac:dyDescent="0.25">
      <c r="A575" s="110" t="s">
        <v>1702</v>
      </c>
      <c r="B575" s="2" t="s">
        <v>3286</v>
      </c>
      <c r="C575" s="3" t="s">
        <v>2615</v>
      </c>
      <c r="D575" s="3" t="s">
        <v>419</v>
      </c>
      <c r="E575" s="3" t="s">
        <v>2269</v>
      </c>
      <c r="F575" s="4" t="s">
        <v>2269</v>
      </c>
      <c r="G575" s="3" t="s">
        <v>1015</v>
      </c>
      <c r="H575" s="41" t="s">
        <v>4300</v>
      </c>
      <c r="I575" s="113">
        <v>0</v>
      </c>
      <c r="J575" s="113">
        <v>0</v>
      </c>
      <c r="K575" s="113">
        <v>0</v>
      </c>
      <c r="L575" s="113">
        <v>0</v>
      </c>
      <c r="M575" s="113">
        <v>0</v>
      </c>
      <c r="N575" s="113">
        <v>0</v>
      </c>
      <c r="O575" s="113">
        <v>0</v>
      </c>
      <c r="P575" s="113">
        <v>0</v>
      </c>
      <c r="Q575" s="113">
        <v>0</v>
      </c>
      <c r="R575" s="106">
        <v>0</v>
      </c>
      <c r="S575" s="107">
        <v>0</v>
      </c>
      <c r="T575" s="107">
        <v>0</v>
      </c>
      <c r="U575" s="107">
        <v>0</v>
      </c>
      <c r="V575" s="107">
        <v>0</v>
      </c>
      <c r="W575" s="84">
        <v>2.1174416066360724</v>
      </c>
      <c r="X575" s="108">
        <v>2.1174416066360724</v>
      </c>
      <c r="Y575" s="108">
        <v>0</v>
      </c>
      <c r="Z575" s="108">
        <v>2.1174416066360724</v>
      </c>
      <c r="AA575" s="108">
        <v>0</v>
      </c>
      <c r="AB575" s="108">
        <v>0</v>
      </c>
      <c r="AC575" s="108">
        <v>0</v>
      </c>
      <c r="AD575" s="108">
        <v>0</v>
      </c>
      <c r="AE575" s="108">
        <v>2.1174416066360724</v>
      </c>
      <c r="AF575" s="108">
        <v>0</v>
      </c>
      <c r="AG575" s="108">
        <v>2.1174416066360724</v>
      </c>
      <c r="AH575" s="108">
        <v>2.1174416066360724</v>
      </c>
      <c r="AI575" s="108">
        <v>2.1174416066360724</v>
      </c>
      <c r="AJ575" s="126" t="s">
        <v>7128</v>
      </c>
      <c r="AK575" s="113">
        <v>50</v>
      </c>
      <c r="AL575" s="113" t="s">
        <v>7128</v>
      </c>
      <c r="AM575" s="113" t="s">
        <v>7128</v>
      </c>
      <c r="AN575" s="113" t="s">
        <v>7128</v>
      </c>
      <c r="AO575" s="113" t="s">
        <v>7128</v>
      </c>
      <c r="AP575" s="113">
        <v>82</v>
      </c>
      <c r="AQ575" s="113" t="s">
        <v>7128</v>
      </c>
      <c r="AR575" s="113">
        <v>142</v>
      </c>
      <c r="AS575" s="113">
        <v>305</v>
      </c>
      <c r="AT575" s="113">
        <v>290</v>
      </c>
      <c r="AU575" s="149" t="s">
        <v>7128</v>
      </c>
      <c r="AV575" s="107">
        <v>157.52538612333203</v>
      </c>
      <c r="AW575" s="14">
        <v>-155.40794451669595</v>
      </c>
      <c r="AX575" s="17">
        <v>940</v>
      </c>
      <c r="AY575" s="107">
        <v>0</v>
      </c>
      <c r="AZ575" s="107">
        <v>1.4102366887435949</v>
      </c>
      <c r="BA575" s="107">
        <v>-1.4102366887435949</v>
      </c>
      <c r="BB575" s="109">
        <v>0.80164645901360498</v>
      </c>
      <c r="BC575" s="107"/>
      <c r="BD575" s="107">
        <v>0</v>
      </c>
      <c r="BE575" s="107">
        <v>0</v>
      </c>
      <c r="BF575" s="107" t="s">
        <v>7612</v>
      </c>
      <c r="BG575" s="84"/>
    </row>
    <row r="576" spans="1:59" x14ac:dyDescent="0.25">
      <c r="A576" s="79" t="s">
        <v>1714</v>
      </c>
      <c r="B576" s="2" t="s">
        <v>3289</v>
      </c>
      <c r="C576" s="3" t="s">
        <v>2647</v>
      </c>
      <c r="D576" s="3" t="s">
        <v>184</v>
      </c>
      <c r="E576" s="3" t="s">
        <v>2269</v>
      </c>
      <c r="F576" s="4" t="s">
        <v>2269</v>
      </c>
      <c r="G576" s="3" t="s">
        <v>1015</v>
      </c>
      <c r="H576" s="41" t="s">
        <v>4790</v>
      </c>
      <c r="I576" s="113">
        <v>0</v>
      </c>
      <c r="J576" s="113">
        <v>0</v>
      </c>
      <c r="K576" s="113">
        <v>0</v>
      </c>
      <c r="L576" s="113">
        <v>0</v>
      </c>
      <c r="M576" s="113">
        <v>0</v>
      </c>
      <c r="N576" s="113">
        <v>0</v>
      </c>
      <c r="O576" s="113">
        <v>0</v>
      </c>
      <c r="P576" s="113">
        <v>0</v>
      </c>
      <c r="Q576" s="113">
        <v>0</v>
      </c>
      <c r="R576" s="6">
        <v>0</v>
      </c>
      <c r="S576" s="14">
        <v>0</v>
      </c>
      <c r="T576" s="14">
        <v>0</v>
      </c>
      <c r="U576" s="14">
        <v>0</v>
      </c>
      <c r="V576" s="14">
        <v>0</v>
      </c>
      <c r="W576" s="84">
        <v>2.1174416066360724</v>
      </c>
      <c r="X576" s="44">
        <v>2.1174416066360724</v>
      </c>
      <c r="Y576" s="44">
        <v>0</v>
      </c>
      <c r="Z576" s="44">
        <v>2.1174416066360724</v>
      </c>
      <c r="AA576" s="44">
        <v>0</v>
      </c>
      <c r="AB576" s="44">
        <v>0</v>
      </c>
      <c r="AC576" s="44">
        <v>0</v>
      </c>
      <c r="AD576" s="44">
        <v>0</v>
      </c>
      <c r="AE576" s="44">
        <v>2.1174416066360724</v>
      </c>
      <c r="AF576" s="44">
        <v>0</v>
      </c>
      <c r="AG576" s="44">
        <v>2.1174416066360724</v>
      </c>
      <c r="AH576" s="44">
        <v>2.1174416066360724</v>
      </c>
      <c r="AI576" s="44">
        <v>2.1174416066360724</v>
      </c>
      <c r="AJ576" s="145" t="s">
        <v>7128</v>
      </c>
      <c r="AK576" s="113">
        <v>50</v>
      </c>
      <c r="AL576" s="113" t="s">
        <v>7128</v>
      </c>
      <c r="AM576" s="113" t="s">
        <v>7128</v>
      </c>
      <c r="AN576" s="113" t="s">
        <v>7128</v>
      </c>
      <c r="AO576" s="113" t="s">
        <v>7128</v>
      </c>
      <c r="AP576" s="113">
        <v>82</v>
      </c>
      <c r="AQ576" s="113" t="s">
        <v>7128</v>
      </c>
      <c r="AR576" s="113">
        <v>142</v>
      </c>
      <c r="AS576" s="113">
        <v>305</v>
      </c>
      <c r="AT576" s="113">
        <v>290</v>
      </c>
      <c r="AU576" s="149" t="s">
        <v>7128</v>
      </c>
      <c r="AV576" s="14">
        <v>157.52538612333203</v>
      </c>
      <c r="AW576" s="14">
        <v>-155.40794451669595</v>
      </c>
      <c r="AX576" s="17">
        <v>940</v>
      </c>
      <c r="AY576" s="15">
        <v>0</v>
      </c>
      <c r="AZ576" s="15">
        <v>1.4102366887435949</v>
      </c>
      <c r="BA576" s="15">
        <v>-1.4102366887435949</v>
      </c>
      <c r="BB576" s="63">
        <v>0.80164645901360498</v>
      </c>
      <c r="BC576" s="26"/>
      <c r="BD576" s="15">
        <v>0</v>
      </c>
      <c r="BE576" s="26">
        <v>0</v>
      </c>
      <c r="BF576" s="26" t="s">
        <v>7612</v>
      </c>
      <c r="BG576" s="84"/>
    </row>
    <row r="577" spans="1:59" x14ac:dyDescent="0.25">
      <c r="A577" s="79" t="s">
        <v>1720</v>
      </c>
      <c r="B577" s="2" t="s">
        <v>3290</v>
      </c>
      <c r="C577" s="3" t="s">
        <v>3291</v>
      </c>
      <c r="D577" s="3" t="s">
        <v>335</v>
      </c>
      <c r="E577" s="3" t="s">
        <v>2269</v>
      </c>
      <c r="F577" s="4" t="s">
        <v>2269</v>
      </c>
      <c r="G577" s="3" t="s">
        <v>1015</v>
      </c>
      <c r="H577" s="41" t="s">
        <v>334</v>
      </c>
      <c r="I577" s="113">
        <v>0</v>
      </c>
      <c r="J577" s="113">
        <v>0</v>
      </c>
      <c r="K577" s="113">
        <v>0</v>
      </c>
      <c r="L577" s="113">
        <v>0</v>
      </c>
      <c r="M577" s="113">
        <v>0</v>
      </c>
      <c r="N577" s="113">
        <v>0</v>
      </c>
      <c r="O577" s="113">
        <v>0</v>
      </c>
      <c r="P577" s="113">
        <v>0</v>
      </c>
      <c r="Q577" s="113">
        <v>0</v>
      </c>
      <c r="R577" s="5">
        <v>0</v>
      </c>
      <c r="S577" s="26">
        <v>0</v>
      </c>
      <c r="T577" s="26">
        <v>0</v>
      </c>
      <c r="U577" s="26">
        <v>0</v>
      </c>
      <c r="V577" s="26">
        <v>0</v>
      </c>
      <c r="W577" s="84">
        <v>2.1174416066360724</v>
      </c>
      <c r="X577" s="13">
        <v>2.1174416066360724</v>
      </c>
      <c r="Y577" s="13">
        <v>0</v>
      </c>
      <c r="Z577" s="13">
        <v>2.1174416066360724</v>
      </c>
      <c r="AA577" s="13">
        <v>0</v>
      </c>
      <c r="AB577" s="13">
        <v>0</v>
      </c>
      <c r="AC577" s="13">
        <v>0</v>
      </c>
      <c r="AD577" s="13">
        <v>0</v>
      </c>
      <c r="AE577" s="13">
        <v>2.1174416066360724</v>
      </c>
      <c r="AF577" s="13">
        <v>0</v>
      </c>
      <c r="AG577" s="13">
        <v>2.1174416066360724</v>
      </c>
      <c r="AH577" s="13">
        <v>2.1174416066360724</v>
      </c>
      <c r="AI577" s="13">
        <v>2.1174416066360724</v>
      </c>
      <c r="AJ577" s="112" t="s">
        <v>7128</v>
      </c>
      <c r="AK577" s="113">
        <v>50</v>
      </c>
      <c r="AL577" s="113" t="s">
        <v>7128</v>
      </c>
      <c r="AM577" s="113" t="s">
        <v>7128</v>
      </c>
      <c r="AN577" s="113" t="s">
        <v>7128</v>
      </c>
      <c r="AO577" s="113" t="s">
        <v>7128</v>
      </c>
      <c r="AP577" s="113">
        <v>82</v>
      </c>
      <c r="AQ577" s="113" t="s">
        <v>7128</v>
      </c>
      <c r="AR577" s="113">
        <v>142</v>
      </c>
      <c r="AS577" s="113">
        <v>305</v>
      </c>
      <c r="AT577" s="113">
        <v>290</v>
      </c>
      <c r="AU577" s="149" t="s">
        <v>7128</v>
      </c>
      <c r="AV577" s="13">
        <v>157.52538612333203</v>
      </c>
      <c r="AW577" s="14">
        <v>-155.40794451669595</v>
      </c>
      <c r="AX577" s="17">
        <v>940</v>
      </c>
      <c r="AY577" s="26">
        <v>0</v>
      </c>
      <c r="AZ577" s="26">
        <v>1.4102366887435949</v>
      </c>
      <c r="BA577" s="26">
        <v>-1.4102366887435949</v>
      </c>
      <c r="BB577" s="60">
        <v>0.80164645901360498</v>
      </c>
      <c r="BC577" s="26"/>
      <c r="BD577" s="26">
        <v>0</v>
      </c>
      <c r="BE577" s="26">
        <v>0</v>
      </c>
      <c r="BF577" s="26" t="s">
        <v>7612</v>
      </c>
      <c r="BG577" s="84"/>
    </row>
    <row r="578" spans="1:59" x14ac:dyDescent="0.25">
      <c r="A578" s="79" t="s">
        <v>1741</v>
      </c>
      <c r="B578" s="2" t="s">
        <v>2903</v>
      </c>
      <c r="C578" s="3" t="s">
        <v>3147</v>
      </c>
      <c r="D578" s="3" t="s">
        <v>379</v>
      </c>
      <c r="E578" s="3" t="s">
        <v>2269</v>
      </c>
      <c r="F578" s="4" t="s">
        <v>2269</v>
      </c>
      <c r="G578" s="3" t="s">
        <v>1015</v>
      </c>
      <c r="H578" s="41" t="s">
        <v>4782</v>
      </c>
      <c r="I578" s="113">
        <v>0</v>
      </c>
      <c r="J578" s="113">
        <v>0</v>
      </c>
      <c r="K578" s="113">
        <v>0</v>
      </c>
      <c r="L578" s="113">
        <v>0</v>
      </c>
      <c r="M578" s="113">
        <v>0</v>
      </c>
      <c r="N578" s="113">
        <v>0</v>
      </c>
      <c r="O578" s="113">
        <v>0</v>
      </c>
      <c r="P578" s="113">
        <v>0</v>
      </c>
      <c r="Q578" s="113">
        <v>0</v>
      </c>
      <c r="R578" s="50">
        <v>0</v>
      </c>
      <c r="S578" s="51">
        <v>0</v>
      </c>
      <c r="T578" s="51">
        <v>0</v>
      </c>
      <c r="U578" s="51">
        <v>0</v>
      </c>
      <c r="V578" s="51">
        <v>0</v>
      </c>
      <c r="W578" s="84">
        <v>2.1174416066360724</v>
      </c>
      <c r="X578" s="52">
        <v>2.1174416066360724</v>
      </c>
      <c r="Y578" s="52">
        <v>0</v>
      </c>
      <c r="Z578" s="52">
        <v>2.1174416066360724</v>
      </c>
      <c r="AA578" s="52">
        <v>0</v>
      </c>
      <c r="AB578" s="52">
        <v>0</v>
      </c>
      <c r="AC578" s="52">
        <v>0</v>
      </c>
      <c r="AD578" s="52">
        <v>0</v>
      </c>
      <c r="AE578" s="52">
        <v>2.1174416066360724</v>
      </c>
      <c r="AF578" s="52">
        <v>0</v>
      </c>
      <c r="AG578" s="52">
        <v>2.1174416066360724</v>
      </c>
      <c r="AH578" s="52">
        <v>2.1174416066360724</v>
      </c>
      <c r="AI578" s="52">
        <v>2.1174416066360724</v>
      </c>
      <c r="AJ578" s="144" t="s">
        <v>7128</v>
      </c>
      <c r="AK578" s="113">
        <v>50</v>
      </c>
      <c r="AL578" s="113" t="s">
        <v>7128</v>
      </c>
      <c r="AM578" s="113" t="s">
        <v>7128</v>
      </c>
      <c r="AN578" s="113" t="s">
        <v>7128</v>
      </c>
      <c r="AO578" s="113" t="s">
        <v>7128</v>
      </c>
      <c r="AP578" s="113">
        <v>82</v>
      </c>
      <c r="AQ578" s="113" t="s">
        <v>7128</v>
      </c>
      <c r="AR578" s="113">
        <v>142</v>
      </c>
      <c r="AS578" s="113">
        <v>305</v>
      </c>
      <c r="AT578" s="113">
        <v>290</v>
      </c>
      <c r="AU578" s="149" t="s">
        <v>7128</v>
      </c>
      <c r="AV578" s="52">
        <v>157.52538612333203</v>
      </c>
      <c r="AW578" s="14">
        <v>-155.40794451669595</v>
      </c>
      <c r="AX578" s="17">
        <v>940</v>
      </c>
      <c r="AY578" s="51">
        <v>0</v>
      </c>
      <c r="AZ578" s="51">
        <v>1.4102366887435949</v>
      </c>
      <c r="BA578" s="51">
        <v>-1.4102366887435949</v>
      </c>
      <c r="BB578" s="64">
        <v>0.80164645901360498</v>
      </c>
      <c r="BC578" s="51"/>
      <c r="BD578" s="51">
        <v>0</v>
      </c>
      <c r="BE578" s="51">
        <v>0</v>
      </c>
      <c r="BF578" s="26" t="s">
        <v>7612</v>
      </c>
      <c r="BG578" s="84"/>
    </row>
    <row r="579" spans="1:59" x14ac:dyDescent="0.25">
      <c r="A579" s="79" t="s">
        <v>1809</v>
      </c>
      <c r="B579" s="2" t="s">
        <v>2961</v>
      </c>
      <c r="C579" s="3" t="s">
        <v>2962</v>
      </c>
      <c r="D579" s="3" t="s">
        <v>344</v>
      </c>
      <c r="E579" s="3" t="s">
        <v>2269</v>
      </c>
      <c r="F579" s="4" t="s">
        <v>2269</v>
      </c>
      <c r="G579" s="3" t="s">
        <v>1015</v>
      </c>
      <c r="H579" s="41" t="s">
        <v>4365</v>
      </c>
      <c r="I579" s="113">
        <v>0</v>
      </c>
      <c r="J579" s="113">
        <v>0</v>
      </c>
      <c r="K579" s="113">
        <v>0</v>
      </c>
      <c r="L579" s="113">
        <v>0</v>
      </c>
      <c r="M579" s="113">
        <v>0</v>
      </c>
      <c r="N579" s="113">
        <v>0</v>
      </c>
      <c r="O579" s="113">
        <v>0</v>
      </c>
      <c r="P579" s="113">
        <v>0</v>
      </c>
      <c r="Q579" s="113">
        <v>0</v>
      </c>
      <c r="R579" s="46">
        <v>0</v>
      </c>
      <c r="S579" s="47">
        <v>0</v>
      </c>
      <c r="T579" s="47">
        <v>0</v>
      </c>
      <c r="U579" s="47">
        <v>0</v>
      </c>
      <c r="V579" s="47">
        <v>0</v>
      </c>
      <c r="W579" s="84">
        <v>2.1174416066360724</v>
      </c>
      <c r="X579" s="48">
        <v>2.1174416066360724</v>
      </c>
      <c r="Y579" s="48">
        <v>0</v>
      </c>
      <c r="Z579" s="48">
        <v>2.1174416066360724</v>
      </c>
      <c r="AA579" s="48">
        <v>0</v>
      </c>
      <c r="AB579" s="48">
        <v>0</v>
      </c>
      <c r="AC579" s="48">
        <v>0</v>
      </c>
      <c r="AD579" s="48">
        <v>0</v>
      </c>
      <c r="AE579" s="48">
        <v>2.1174416066360724</v>
      </c>
      <c r="AF579" s="48">
        <v>0</v>
      </c>
      <c r="AG579" s="48">
        <v>2.1174416066360724</v>
      </c>
      <c r="AH579" s="48">
        <v>2.1174416066360724</v>
      </c>
      <c r="AI579" s="48">
        <v>2.1174416066360724</v>
      </c>
      <c r="AJ579" s="146" t="s">
        <v>7128</v>
      </c>
      <c r="AK579" s="113">
        <v>50</v>
      </c>
      <c r="AL579" s="113" t="s">
        <v>7128</v>
      </c>
      <c r="AM579" s="113" t="s">
        <v>7128</v>
      </c>
      <c r="AN579" s="113" t="s">
        <v>7128</v>
      </c>
      <c r="AO579" s="113" t="s">
        <v>7128</v>
      </c>
      <c r="AP579" s="113">
        <v>82</v>
      </c>
      <c r="AQ579" s="113" t="s">
        <v>7128</v>
      </c>
      <c r="AR579" s="113">
        <v>142</v>
      </c>
      <c r="AS579" s="113">
        <v>305</v>
      </c>
      <c r="AT579" s="113">
        <v>290</v>
      </c>
      <c r="AU579" s="149" t="s">
        <v>7128</v>
      </c>
      <c r="AV579" s="48">
        <v>157.52538612333203</v>
      </c>
      <c r="AW579" s="14">
        <v>-155.40794451669595</v>
      </c>
      <c r="AX579" s="17">
        <v>940</v>
      </c>
      <c r="AY579" s="47">
        <v>0</v>
      </c>
      <c r="AZ579" s="47">
        <v>1.4102366887435949</v>
      </c>
      <c r="BA579" s="47">
        <v>-1.4102366887435949</v>
      </c>
      <c r="BB579" s="62">
        <v>0.80164645901360498</v>
      </c>
      <c r="BC579" s="47"/>
      <c r="BD579" s="47">
        <v>0</v>
      </c>
      <c r="BE579" s="47">
        <v>0</v>
      </c>
      <c r="BF579" s="26" t="s">
        <v>7612</v>
      </c>
      <c r="BG579" s="84"/>
    </row>
    <row r="580" spans="1:59" x14ac:dyDescent="0.25">
      <c r="A580" s="110" t="s">
        <v>5144</v>
      </c>
      <c r="B580" s="2" t="s">
        <v>5147</v>
      </c>
      <c r="C580" s="3" t="s">
        <v>5146</v>
      </c>
      <c r="D580" s="3" t="s">
        <v>5145</v>
      </c>
      <c r="E580" s="3" t="s">
        <v>1122</v>
      </c>
      <c r="F580" s="4" t="s">
        <v>2510</v>
      </c>
      <c r="G580" s="3" t="s">
        <v>1015</v>
      </c>
      <c r="H580" s="41" t="s">
        <v>5817</v>
      </c>
      <c r="I580" s="113">
        <v>0</v>
      </c>
      <c r="J580" s="113">
        <v>0</v>
      </c>
      <c r="K580" s="113">
        <v>0</v>
      </c>
      <c r="L580" s="113">
        <v>0</v>
      </c>
      <c r="M580" s="113">
        <v>0</v>
      </c>
      <c r="N580" s="113">
        <v>0</v>
      </c>
      <c r="O580" s="113">
        <v>0</v>
      </c>
      <c r="P580" s="113">
        <v>0</v>
      </c>
      <c r="Q580" s="113">
        <v>0</v>
      </c>
      <c r="R580" s="106">
        <v>0</v>
      </c>
      <c r="S580" s="107">
        <v>0</v>
      </c>
      <c r="T580" s="107">
        <v>0</v>
      </c>
      <c r="U580" s="107">
        <v>0</v>
      </c>
      <c r="V580" s="107">
        <v>0</v>
      </c>
      <c r="W580" s="84">
        <v>2.1174416066360724</v>
      </c>
      <c r="X580" s="108">
        <v>2.1174416066360724</v>
      </c>
      <c r="Y580" s="108">
        <v>0</v>
      </c>
      <c r="Z580" s="108">
        <v>2.1174416066360724</v>
      </c>
      <c r="AA580" s="108">
        <v>0</v>
      </c>
      <c r="AB580" s="108">
        <v>0</v>
      </c>
      <c r="AC580" s="108">
        <v>0</v>
      </c>
      <c r="AD580" s="108">
        <v>0</v>
      </c>
      <c r="AE580" s="108">
        <v>2.1174416066360724</v>
      </c>
      <c r="AF580" s="108">
        <v>0</v>
      </c>
      <c r="AG580" s="108">
        <v>2.1174416066360724</v>
      </c>
      <c r="AH580" s="108">
        <v>2.1174416066360724</v>
      </c>
      <c r="AI580" s="108">
        <v>2.1174416066360724</v>
      </c>
      <c r="AJ580" s="126" t="s">
        <v>7128</v>
      </c>
      <c r="AK580" s="113">
        <v>50</v>
      </c>
      <c r="AL580" s="113" t="s">
        <v>7128</v>
      </c>
      <c r="AM580" s="113" t="s">
        <v>7128</v>
      </c>
      <c r="AN580" s="113" t="s">
        <v>7128</v>
      </c>
      <c r="AO580" s="113" t="s">
        <v>7128</v>
      </c>
      <c r="AP580" s="113">
        <v>82</v>
      </c>
      <c r="AQ580" s="113" t="s">
        <v>7128</v>
      </c>
      <c r="AR580" s="113">
        <v>142</v>
      </c>
      <c r="AS580" s="113">
        <v>305</v>
      </c>
      <c r="AT580" s="113">
        <v>290</v>
      </c>
      <c r="AU580" s="149" t="s">
        <v>7128</v>
      </c>
      <c r="AV580" s="107">
        <v>157.52538612333203</v>
      </c>
      <c r="AW580" s="14">
        <v>-155.40794451669595</v>
      </c>
      <c r="AX580" s="17">
        <v>940</v>
      </c>
      <c r="AY580" s="107">
        <v>0</v>
      </c>
      <c r="AZ580" s="107">
        <v>1.4102366887435949</v>
      </c>
      <c r="BA580" s="107">
        <v>-1.4102366887435949</v>
      </c>
      <c r="BB580" s="109">
        <v>0.80164645901360498</v>
      </c>
      <c r="BC580" s="107"/>
      <c r="BD580" s="107">
        <v>0</v>
      </c>
      <c r="BE580" s="107">
        <v>0</v>
      </c>
      <c r="BF580" s="107" t="s">
        <v>7612</v>
      </c>
      <c r="BG580" s="84"/>
    </row>
    <row r="581" spans="1:59" x14ac:dyDescent="0.25">
      <c r="A581" s="79" t="s">
        <v>1816</v>
      </c>
      <c r="B581" s="2" t="s">
        <v>3311</v>
      </c>
      <c r="C581" s="3" t="s">
        <v>2647</v>
      </c>
      <c r="D581" s="3" t="s">
        <v>404</v>
      </c>
      <c r="E581" s="3" t="s">
        <v>1008</v>
      </c>
      <c r="F581" s="4" t="s">
        <v>2510</v>
      </c>
      <c r="G581" s="3" t="s">
        <v>1015</v>
      </c>
      <c r="H581" s="41" t="s">
        <v>4813</v>
      </c>
      <c r="I581" s="113">
        <v>0</v>
      </c>
      <c r="J581" s="113">
        <v>0</v>
      </c>
      <c r="K581" s="113">
        <v>0</v>
      </c>
      <c r="L581" s="113">
        <v>0</v>
      </c>
      <c r="M581" s="113">
        <v>0</v>
      </c>
      <c r="N581" s="113">
        <v>0</v>
      </c>
      <c r="O581" s="113">
        <v>0</v>
      </c>
      <c r="P581" s="113">
        <v>0</v>
      </c>
      <c r="Q581" s="113">
        <v>0</v>
      </c>
      <c r="R581" s="6">
        <v>0</v>
      </c>
      <c r="S581" s="14">
        <v>0</v>
      </c>
      <c r="T581" s="14">
        <v>0</v>
      </c>
      <c r="U581" s="14">
        <v>0</v>
      </c>
      <c r="V581" s="14">
        <v>0</v>
      </c>
      <c r="W581" s="84">
        <v>2.1174416066360724</v>
      </c>
      <c r="X581" s="14">
        <v>2.1174416066360724</v>
      </c>
      <c r="Y581" s="14">
        <v>0</v>
      </c>
      <c r="Z581" s="14">
        <v>2.1174416066360724</v>
      </c>
      <c r="AA581" s="14">
        <v>0</v>
      </c>
      <c r="AB581" s="14">
        <v>0</v>
      </c>
      <c r="AC581" s="14">
        <v>0</v>
      </c>
      <c r="AD581" s="14">
        <v>0</v>
      </c>
      <c r="AE581" s="14">
        <v>2.1174416066360724</v>
      </c>
      <c r="AF581" s="14">
        <v>0</v>
      </c>
      <c r="AG581" s="14">
        <v>2.1174416066360724</v>
      </c>
      <c r="AH581" s="14">
        <v>2.1174416066360724</v>
      </c>
      <c r="AI581" s="14">
        <v>2.1174416066360724</v>
      </c>
      <c r="AJ581" s="113" t="s">
        <v>7128</v>
      </c>
      <c r="AK581" s="113">
        <v>50</v>
      </c>
      <c r="AL581" s="113" t="s">
        <v>7128</v>
      </c>
      <c r="AM581" s="113" t="s">
        <v>7128</v>
      </c>
      <c r="AN581" s="113" t="s">
        <v>7128</v>
      </c>
      <c r="AO581" s="113" t="s">
        <v>7128</v>
      </c>
      <c r="AP581" s="113">
        <v>82</v>
      </c>
      <c r="AQ581" s="113" t="s">
        <v>7128</v>
      </c>
      <c r="AR581" s="113">
        <v>142</v>
      </c>
      <c r="AS581" s="113">
        <v>305</v>
      </c>
      <c r="AT581" s="113">
        <v>290</v>
      </c>
      <c r="AU581" s="149" t="s">
        <v>7128</v>
      </c>
      <c r="AV581" s="14">
        <v>157.52538612333203</v>
      </c>
      <c r="AW581" s="14">
        <v>-155.40794451669595</v>
      </c>
      <c r="AX581" s="17">
        <v>940</v>
      </c>
      <c r="AY581" s="15">
        <v>0</v>
      </c>
      <c r="AZ581" s="15">
        <v>1.4102366887435949</v>
      </c>
      <c r="BA581" s="15">
        <v>-1.4102366887435949</v>
      </c>
      <c r="BB581" s="63">
        <v>0.80164645901360498</v>
      </c>
      <c r="BC581" s="26"/>
      <c r="BD581" s="15">
        <v>0</v>
      </c>
      <c r="BE581" s="26">
        <v>0</v>
      </c>
      <c r="BF581" s="26" t="s">
        <v>7612</v>
      </c>
      <c r="BG581" s="84"/>
    </row>
    <row r="582" spans="1:59" x14ac:dyDescent="0.25">
      <c r="A582" s="79" t="s">
        <v>3584</v>
      </c>
      <c r="B582" s="2" t="s">
        <v>3585</v>
      </c>
      <c r="C582" s="3" t="s">
        <v>2552</v>
      </c>
      <c r="D582" s="3" t="s">
        <v>3725</v>
      </c>
      <c r="E582" s="3" t="s">
        <v>1122</v>
      </c>
      <c r="F582" s="4" t="s">
        <v>2510</v>
      </c>
      <c r="G582" s="3" t="s">
        <v>1015</v>
      </c>
      <c r="H582" s="41" t="s">
        <v>4164</v>
      </c>
      <c r="I582" s="113">
        <v>0</v>
      </c>
      <c r="J582" s="113">
        <v>0</v>
      </c>
      <c r="K582" s="113">
        <v>0</v>
      </c>
      <c r="L582" s="113">
        <v>0</v>
      </c>
      <c r="M582" s="113">
        <v>0</v>
      </c>
      <c r="N582" s="113">
        <v>0</v>
      </c>
      <c r="O582" s="113">
        <v>0</v>
      </c>
      <c r="P582" s="113">
        <v>0</v>
      </c>
      <c r="Q582" s="113">
        <v>0</v>
      </c>
      <c r="R582" s="6">
        <v>0</v>
      </c>
      <c r="S582" s="14">
        <v>0</v>
      </c>
      <c r="T582" s="14">
        <v>0</v>
      </c>
      <c r="U582" s="14">
        <v>0</v>
      </c>
      <c r="V582" s="14">
        <v>0</v>
      </c>
      <c r="W582" s="84">
        <v>2.1174416066360724</v>
      </c>
      <c r="X582" s="14">
        <v>2.1174416066360724</v>
      </c>
      <c r="Y582" s="14">
        <v>0</v>
      </c>
      <c r="Z582" s="14">
        <v>2.1174416066360724</v>
      </c>
      <c r="AA582" s="14">
        <v>0</v>
      </c>
      <c r="AB582" s="14">
        <v>0</v>
      </c>
      <c r="AC582" s="14">
        <v>0</v>
      </c>
      <c r="AD582" s="14">
        <v>0</v>
      </c>
      <c r="AE582" s="14">
        <v>2.1174416066360724</v>
      </c>
      <c r="AF582" s="14">
        <v>0</v>
      </c>
      <c r="AG582" s="14">
        <v>2.1174416066360724</v>
      </c>
      <c r="AH582" s="14">
        <v>2.1174416066360724</v>
      </c>
      <c r="AI582" s="14">
        <v>2.1174416066360724</v>
      </c>
      <c r="AJ582" s="113" t="s">
        <v>7128</v>
      </c>
      <c r="AK582" s="113">
        <v>50</v>
      </c>
      <c r="AL582" s="113" t="s">
        <v>7128</v>
      </c>
      <c r="AM582" s="113" t="s">
        <v>7128</v>
      </c>
      <c r="AN582" s="113" t="s">
        <v>7128</v>
      </c>
      <c r="AO582" s="113" t="s">
        <v>7128</v>
      </c>
      <c r="AP582" s="113">
        <v>82</v>
      </c>
      <c r="AQ582" s="113" t="s">
        <v>7128</v>
      </c>
      <c r="AR582" s="113">
        <v>142</v>
      </c>
      <c r="AS582" s="113">
        <v>305</v>
      </c>
      <c r="AT582" s="113">
        <v>290</v>
      </c>
      <c r="AU582" s="149" t="s">
        <v>7128</v>
      </c>
      <c r="AV582" s="14">
        <v>157.52538612333203</v>
      </c>
      <c r="AW582" s="14">
        <v>-155.40794451669595</v>
      </c>
      <c r="AX582" s="17">
        <v>940</v>
      </c>
      <c r="AY582" s="15">
        <v>0</v>
      </c>
      <c r="AZ582" s="15">
        <v>1.4102366887435949</v>
      </c>
      <c r="BA582" s="15">
        <v>-1.4102366887435949</v>
      </c>
      <c r="BB582" s="63">
        <v>0.80164645901360498</v>
      </c>
      <c r="BC582" s="26"/>
      <c r="BD582" s="15">
        <v>0</v>
      </c>
      <c r="BE582" s="26">
        <v>0</v>
      </c>
      <c r="BF582" s="26" t="s">
        <v>7612</v>
      </c>
      <c r="BG582" s="84"/>
    </row>
    <row r="583" spans="1:59" x14ac:dyDescent="0.25">
      <c r="A583" s="79" t="s">
        <v>1835</v>
      </c>
      <c r="B583" s="2" t="s">
        <v>2986</v>
      </c>
      <c r="C583" s="3" t="s">
        <v>2631</v>
      </c>
      <c r="D583" s="3" t="s">
        <v>574</v>
      </c>
      <c r="E583" s="3" t="s">
        <v>2269</v>
      </c>
      <c r="F583" s="4" t="s">
        <v>2269</v>
      </c>
      <c r="G583" s="3" t="s">
        <v>1015</v>
      </c>
      <c r="H583" s="41" t="s">
        <v>4596</v>
      </c>
      <c r="I583" s="113">
        <v>0</v>
      </c>
      <c r="J583" s="113">
        <v>0</v>
      </c>
      <c r="K583" s="113">
        <v>0</v>
      </c>
      <c r="L583" s="113">
        <v>0</v>
      </c>
      <c r="M583" s="113">
        <v>0</v>
      </c>
      <c r="N583" s="113">
        <v>0</v>
      </c>
      <c r="O583" s="113">
        <v>0</v>
      </c>
      <c r="P583" s="113">
        <v>0</v>
      </c>
      <c r="Q583" s="113">
        <v>0</v>
      </c>
      <c r="R583" s="6">
        <v>0</v>
      </c>
      <c r="S583" s="14">
        <v>0</v>
      </c>
      <c r="T583" s="14">
        <v>0</v>
      </c>
      <c r="U583" s="14">
        <v>0</v>
      </c>
      <c r="V583" s="14">
        <v>0</v>
      </c>
      <c r="W583" s="84">
        <v>2.1174416066360724</v>
      </c>
      <c r="X583" s="14">
        <v>2.1174416066360724</v>
      </c>
      <c r="Y583" s="14">
        <v>0</v>
      </c>
      <c r="Z583" s="14">
        <v>2.1174416066360724</v>
      </c>
      <c r="AA583" s="14">
        <v>0</v>
      </c>
      <c r="AB583" s="14">
        <v>0</v>
      </c>
      <c r="AC583" s="14">
        <v>0</v>
      </c>
      <c r="AD583" s="14">
        <v>0</v>
      </c>
      <c r="AE583" s="14">
        <v>2.1174416066360724</v>
      </c>
      <c r="AF583" s="14">
        <v>0</v>
      </c>
      <c r="AG583" s="14">
        <v>2.1174416066360724</v>
      </c>
      <c r="AH583" s="14">
        <v>2.1174416066360724</v>
      </c>
      <c r="AI583" s="14">
        <v>2.1174416066360724</v>
      </c>
      <c r="AJ583" s="113" t="s">
        <v>7128</v>
      </c>
      <c r="AK583" s="113">
        <v>50</v>
      </c>
      <c r="AL583" s="113" t="s">
        <v>7128</v>
      </c>
      <c r="AM583" s="113" t="s">
        <v>7128</v>
      </c>
      <c r="AN583" s="113" t="s">
        <v>7128</v>
      </c>
      <c r="AO583" s="113" t="s">
        <v>7128</v>
      </c>
      <c r="AP583" s="113">
        <v>82</v>
      </c>
      <c r="AQ583" s="113" t="s">
        <v>7128</v>
      </c>
      <c r="AR583" s="113">
        <v>142</v>
      </c>
      <c r="AS583" s="113">
        <v>305</v>
      </c>
      <c r="AT583" s="113">
        <v>290</v>
      </c>
      <c r="AU583" s="149" t="s">
        <v>7128</v>
      </c>
      <c r="AV583" s="14">
        <v>157.52538612333203</v>
      </c>
      <c r="AW583" s="14">
        <v>-155.40794451669595</v>
      </c>
      <c r="AX583" s="17">
        <v>940</v>
      </c>
      <c r="AY583" s="15">
        <v>0</v>
      </c>
      <c r="AZ583" s="15">
        <v>1.4102366887435949</v>
      </c>
      <c r="BA583" s="15">
        <v>-1.4102366887435949</v>
      </c>
      <c r="BB583" s="63">
        <v>0.80164645901360498</v>
      </c>
      <c r="BC583" s="26"/>
      <c r="BD583" s="15">
        <v>0</v>
      </c>
      <c r="BE583" s="26">
        <v>0</v>
      </c>
      <c r="BF583" s="26" t="s">
        <v>7612</v>
      </c>
      <c r="BG583" s="84"/>
    </row>
    <row r="584" spans="1:59" x14ac:dyDescent="0.25">
      <c r="A584" s="79" t="s">
        <v>1862</v>
      </c>
      <c r="B584" s="2" t="s">
        <v>3321</v>
      </c>
      <c r="C584" s="3" t="s">
        <v>2543</v>
      </c>
      <c r="D584" s="3" t="s">
        <v>297</v>
      </c>
      <c r="E584" s="3" t="s">
        <v>1022</v>
      </c>
      <c r="F584" s="4" t="s">
        <v>2510</v>
      </c>
      <c r="G584" s="3" t="s">
        <v>1015</v>
      </c>
      <c r="H584" s="41" t="s">
        <v>4807</v>
      </c>
      <c r="I584" s="113">
        <v>0</v>
      </c>
      <c r="J584" s="113">
        <v>0</v>
      </c>
      <c r="K584" s="113">
        <v>0</v>
      </c>
      <c r="L584" s="113">
        <v>0</v>
      </c>
      <c r="M584" s="113">
        <v>0</v>
      </c>
      <c r="N584" s="113">
        <v>0</v>
      </c>
      <c r="O584" s="113">
        <v>0</v>
      </c>
      <c r="P584" s="113">
        <v>0</v>
      </c>
      <c r="Q584" s="113">
        <v>0</v>
      </c>
      <c r="R584" s="6">
        <v>0</v>
      </c>
      <c r="S584" s="14">
        <v>0</v>
      </c>
      <c r="T584" s="14">
        <v>0</v>
      </c>
      <c r="U584" s="14">
        <v>0</v>
      </c>
      <c r="V584" s="14">
        <v>0</v>
      </c>
      <c r="W584" s="84">
        <v>2.1174416066360724</v>
      </c>
      <c r="X584" s="108">
        <v>2.1174416066360724</v>
      </c>
      <c r="Y584" s="108">
        <v>0</v>
      </c>
      <c r="Z584" s="108">
        <v>2.1174416066360724</v>
      </c>
      <c r="AA584" s="108">
        <v>0</v>
      </c>
      <c r="AB584" s="108">
        <v>0</v>
      </c>
      <c r="AC584" s="108">
        <v>0</v>
      </c>
      <c r="AD584" s="108">
        <v>0</v>
      </c>
      <c r="AE584" s="108">
        <v>2.1174416066360724</v>
      </c>
      <c r="AF584" s="108">
        <v>0</v>
      </c>
      <c r="AG584" s="108">
        <v>2.1174416066360724</v>
      </c>
      <c r="AH584" s="108">
        <v>2.1174416066360724</v>
      </c>
      <c r="AI584" s="108">
        <v>2.1174416066360724</v>
      </c>
      <c r="AJ584" s="126" t="s">
        <v>7128</v>
      </c>
      <c r="AK584" s="113">
        <v>50</v>
      </c>
      <c r="AL584" s="113" t="s">
        <v>7128</v>
      </c>
      <c r="AM584" s="113" t="s">
        <v>7128</v>
      </c>
      <c r="AN584" s="113" t="s">
        <v>7128</v>
      </c>
      <c r="AO584" s="113" t="s">
        <v>7128</v>
      </c>
      <c r="AP584" s="113">
        <v>82</v>
      </c>
      <c r="AQ584" s="113" t="s">
        <v>7128</v>
      </c>
      <c r="AR584" s="113">
        <v>142</v>
      </c>
      <c r="AS584" s="113">
        <v>305</v>
      </c>
      <c r="AT584" s="113">
        <v>290</v>
      </c>
      <c r="AU584" s="149" t="s">
        <v>7128</v>
      </c>
      <c r="AV584" s="14">
        <v>157.52538612333203</v>
      </c>
      <c r="AW584" s="14">
        <v>-155.40794451669595</v>
      </c>
      <c r="AX584" s="17">
        <v>940</v>
      </c>
      <c r="AY584" s="15">
        <v>0</v>
      </c>
      <c r="AZ584" s="15">
        <v>1.4102366887435949</v>
      </c>
      <c r="BA584" s="15">
        <v>-1.4102366887435949</v>
      </c>
      <c r="BB584" s="63">
        <v>0.80164645901360498</v>
      </c>
      <c r="BC584" s="26"/>
      <c r="BD584" s="15">
        <v>0</v>
      </c>
      <c r="BE584" s="26">
        <v>0</v>
      </c>
      <c r="BF584" s="26" t="s">
        <v>7612</v>
      </c>
      <c r="BG584" s="84"/>
    </row>
    <row r="585" spans="1:59" x14ac:dyDescent="0.25">
      <c r="A585" s="79" t="s">
        <v>5130</v>
      </c>
      <c r="B585" s="2" t="s">
        <v>2560</v>
      </c>
      <c r="C585" s="3" t="s">
        <v>3003</v>
      </c>
      <c r="D585" s="3" t="s">
        <v>5131</v>
      </c>
      <c r="E585" s="3" t="s">
        <v>1042</v>
      </c>
      <c r="F585" s="4" t="s">
        <v>3755</v>
      </c>
      <c r="G585" s="3" t="s">
        <v>1015</v>
      </c>
      <c r="H585" s="41" t="s">
        <v>5132</v>
      </c>
      <c r="I585" s="113">
        <v>0</v>
      </c>
      <c r="J585" s="113">
        <v>0</v>
      </c>
      <c r="K585" s="113">
        <v>0</v>
      </c>
      <c r="L585" s="113">
        <v>0</v>
      </c>
      <c r="M585" s="113">
        <v>0</v>
      </c>
      <c r="N585" s="113">
        <v>0</v>
      </c>
      <c r="O585" s="113">
        <v>0</v>
      </c>
      <c r="P585" s="113">
        <v>0</v>
      </c>
      <c r="Q585" s="113">
        <v>0</v>
      </c>
      <c r="R585" s="5">
        <v>0</v>
      </c>
      <c r="S585" s="26">
        <v>0</v>
      </c>
      <c r="T585" s="26">
        <v>0</v>
      </c>
      <c r="U585" s="26">
        <v>0</v>
      </c>
      <c r="V585" s="26">
        <v>0</v>
      </c>
      <c r="W585" s="84">
        <v>2.1174416066360724</v>
      </c>
      <c r="X585" s="13">
        <v>2.1174416066360724</v>
      </c>
      <c r="Y585" s="13">
        <v>0</v>
      </c>
      <c r="Z585" s="13">
        <v>2.1174416066360724</v>
      </c>
      <c r="AA585" s="13">
        <v>0</v>
      </c>
      <c r="AB585" s="13">
        <v>0</v>
      </c>
      <c r="AC585" s="13">
        <v>0</v>
      </c>
      <c r="AD585" s="13">
        <v>0</v>
      </c>
      <c r="AE585" s="13">
        <v>2.1174416066360724</v>
      </c>
      <c r="AF585" s="13">
        <v>0</v>
      </c>
      <c r="AG585" s="13">
        <v>2.1174416066360724</v>
      </c>
      <c r="AH585" s="13">
        <v>2.1174416066360724</v>
      </c>
      <c r="AI585" s="13">
        <v>2.1174416066360724</v>
      </c>
      <c r="AJ585" s="112" t="s">
        <v>7128</v>
      </c>
      <c r="AK585" s="113">
        <v>50</v>
      </c>
      <c r="AL585" s="113" t="s">
        <v>7128</v>
      </c>
      <c r="AM585" s="113" t="s">
        <v>7128</v>
      </c>
      <c r="AN585" s="113" t="s">
        <v>7128</v>
      </c>
      <c r="AO585" s="113" t="s">
        <v>7128</v>
      </c>
      <c r="AP585" s="113">
        <v>82</v>
      </c>
      <c r="AQ585" s="113" t="s">
        <v>7128</v>
      </c>
      <c r="AR585" s="113">
        <v>142</v>
      </c>
      <c r="AS585" s="113">
        <v>305</v>
      </c>
      <c r="AT585" s="113">
        <v>290</v>
      </c>
      <c r="AU585" s="149" t="s">
        <v>7128</v>
      </c>
      <c r="AV585" s="13">
        <v>157.52538612333203</v>
      </c>
      <c r="AW585" s="14">
        <v>-155.40794451669595</v>
      </c>
      <c r="AX585" s="17">
        <v>940</v>
      </c>
      <c r="AY585" s="26">
        <v>0</v>
      </c>
      <c r="AZ585" s="26">
        <v>1.4102366887435949</v>
      </c>
      <c r="BA585" s="26">
        <v>-1.4102366887435949</v>
      </c>
      <c r="BB585" s="60">
        <v>0.80164645901360498</v>
      </c>
      <c r="BC585" s="26"/>
      <c r="BD585" s="26">
        <v>0</v>
      </c>
      <c r="BE585" s="26">
        <v>0</v>
      </c>
      <c r="BF585" s="26" t="s">
        <v>7612</v>
      </c>
      <c r="BG585" s="84"/>
    </row>
    <row r="586" spans="1:59" x14ac:dyDescent="0.25">
      <c r="A586" s="79" t="s">
        <v>5127</v>
      </c>
      <c r="B586" s="2" t="s">
        <v>3527</v>
      </c>
      <c r="C586" s="3" t="s">
        <v>2619</v>
      </c>
      <c r="D586" s="3" t="s">
        <v>5128</v>
      </c>
      <c r="E586" s="3" t="s">
        <v>1030</v>
      </c>
      <c r="F586" s="4" t="s">
        <v>3755</v>
      </c>
      <c r="G586" s="3" t="s">
        <v>1015</v>
      </c>
      <c r="H586" s="41" t="s">
        <v>5129</v>
      </c>
      <c r="I586" s="113">
        <v>0</v>
      </c>
      <c r="J586" s="113">
        <v>0</v>
      </c>
      <c r="K586" s="113">
        <v>0</v>
      </c>
      <c r="L586" s="113">
        <v>0</v>
      </c>
      <c r="M586" s="113">
        <v>0</v>
      </c>
      <c r="N586" s="113">
        <v>0</v>
      </c>
      <c r="O586" s="113">
        <v>0</v>
      </c>
      <c r="P586" s="113">
        <v>0</v>
      </c>
      <c r="Q586" s="113">
        <v>0</v>
      </c>
      <c r="R586" s="6">
        <v>0</v>
      </c>
      <c r="S586" s="14">
        <v>0</v>
      </c>
      <c r="T586" s="14">
        <v>0</v>
      </c>
      <c r="U586" s="14">
        <v>0</v>
      </c>
      <c r="V586" s="14">
        <v>0</v>
      </c>
      <c r="W586" s="84">
        <v>2.1174416066360724</v>
      </c>
      <c r="X586" s="14">
        <v>2.1174416066360724</v>
      </c>
      <c r="Y586" s="14">
        <v>0</v>
      </c>
      <c r="Z586" s="14">
        <v>2.1174416066360724</v>
      </c>
      <c r="AA586" s="14">
        <v>0</v>
      </c>
      <c r="AB586" s="14">
        <v>0</v>
      </c>
      <c r="AC586" s="14">
        <v>0</v>
      </c>
      <c r="AD586" s="14">
        <v>0</v>
      </c>
      <c r="AE586" s="14">
        <v>2.1174416066360724</v>
      </c>
      <c r="AF586" s="14">
        <v>0</v>
      </c>
      <c r="AG586" s="14">
        <v>2.1174416066360724</v>
      </c>
      <c r="AH586" s="14">
        <v>2.1174416066360724</v>
      </c>
      <c r="AI586" s="14">
        <v>2.1174416066360724</v>
      </c>
      <c r="AJ586" s="113" t="s">
        <v>7128</v>
      </c>
      <c r="AK586" s="113">
        <v>50</v>
      </c>
      <c r="AL586" s="113" t="s">
        <v>7128</v>
      </c>
      <c r="AM586" s="113" t="s">
        <v>7128</v>
      </c>
      <c r="AN586" s="113" t="s">
        <v>7128</v>
      </c>
      <c r="AO586" s="113" t="s">
        <v>7128</v>
      </c>
      <c r="AP586" s="113">
        <v>82</v>
      </c>
      <c r="AQ586" s="113" t="s">
        <v>7128</v>
      </c>
      <c r="AR586" s="113">
        <v>142</v>
      </c>
      <c r="AS586" s="113">
        <v>305</v>
      </c>
      <c r="AT586" s="113">
        <v>290</v>
      </c>
      <c r="AU586" s="149" t="s">
        <v>7128</v>
      </c>
      <c r="AV586" s="14">
        <v>157.52538612333203</v>
      </c>
      <c r="AW586" s="14">
        <v>-155.40794451669595</v>
      </c>
      <c r="AX586" s="17">
        <v>940</v>
      </c>
      <c r="AY586" s="15">
        <v>0</v>
      </c>
      <c r="AZ586" s="15">
        <v>1.4102366887435949</v>
      </c>
      <c r="BA586" s="15">
        <v>-1.4102366887435949</v>
      </c>
      <c r="BB586" s="63">
        <v>0.80164645901360498</v>
      </c>
      <c r="BC586" s="26"/>
      <c r="BD586" s="15">
        <v>0</v>
      </c>
      <c r="BE586" s="26">
        <v>0</v>
      </c>
      <c r="BF586" s="26" t="s">
        <v>7612</v>
      </c>
      <c r="BG586" s="84"/>
    </row>
    <row r="587" spans="1:59" x14ac:dyDescent="0.25">
      <c r="A587" s="79" t="s">
        <v>1943</v>
      </c>
      <c r="B587" s="2" t="s">
        <v>2974</v>
      </c>
      <c r="C587" s="3" t="s">
        <v>2975</v>
      </c>
      <c r="D587" s="3" t="s">
        <v>539</v>
      </c>
      <c r="E587" s="3" t="s">
        <v>2269</v>
      </c>
      <c r="F587" s="4" t="s">
        <v>2269</v>
      </c>
      <c r="G587" s="3" t="s">
        <v>1015</v>
      </c>
      <c r="H587" s="41" t="s">
        <v>3836</v>
      </c>
      <c r="I587" s="113">
        <v>0</v>
      </c>
      <c r="J587" s="113">
        <v>0</v>
      </c>
      <c r="K587" s="113">
        <v>0</v>
      </c>
      <c r="L587" s="113">
        <v>0</v>
      </c>
      <c r="M587" s="113">
        <v>0</v>
      </c>
      <c r="N587" s="113">
        <v>0</v>
      </c>
      <c r="O587" s="113">
        <v>0</v>
      </c>
      <c r="P587" s="113">
        <v>0</v>
      </c>
      <c r="Q587" s="113">
        <v>0</v>
      </c>
      <c r="R587" s="6">
        <v>0</v>
      </c>
      <c r="S587" s="14">
        <v>0</v>
      </c>
      <c r="T587" s="14">
        <v>0</v>
      </c>
      <c r="U587" s="14">
        <v>0</v>
      </c>
      <c r="V587" s="14">
        <v>0</v>
      </c>
      <c r="W587" s="84">
        <v>2.1174416066360724</v>
      </c>
      <c r="X587" s="14">
        <v>2.1174416066360724</v>
      </c>
      <c r="Y587" s="14">
        <v>0</v>
      </c>
      <c r="Z587" s="14">
        <v>2.1174416066360724</v>
      </c>
      <c r="AA587" s="14">
        <v>0</v>
      </c>
      <c r="AB587" s="14">
        <v>0</v>
      </c>
      <c r="AC587" s="14">
        <v>0</v>
      </c>
      <c r="AD587" s="14">
        <v>0</v>
      </c>
      <c r="AE587" s="14">
        <v>2.1174416066360724</v>
      </c>
      <c r="AF587" s="14">
        <v>0</v>
      </c>
      <c r="AG587" s="14">
        <v>2.1174416066360724</v>
      </c>
      <c r="AH587" s="14">
        <v>2.1174416066360724</v>
      </c>
      <c r="AI587" s="14">
        <v>2.1174416066360724</v>
      </c>
      <c r="AJ587" s="113" t="s">
        <v>7128</v>
      </c>
      <c r="AK587" s="113">
        <v>50</v>
      </c>
      <c r="AL587" s="113" t="s">
        <v>7128</v>
      </c>
      <c r="AM587" s="113" t="s">
        <v>7128</v>
      </c>
      <c r="AN587" s="113" t="s">
        <v>7128</v>
      </c>
      <c r="AO587" s="113" t="s">
        <v>7128</v>
      </c>
      <c r="AP587" s="113">
        <v>82</v>
      </c>
      <c r="AQ587" s="113" t="s">
        <v>7128</v>
      </c>
      <c r="AR587" s="113">
        <v>142</v>
      </c>
      <c r="AS587" s="113">
        <v>305</v>
      </c>
      <c r="AT587" s="113">
        <v>290</v>
      </c>
      <c r="AU587" s="149" t="s">
        <v>7128</v>
      </c>
      <c r="AV587" s="14">
        <v>157.52538612333203</v>
      </c>
      <c r="AW587" s="14">
        <v>-155.40794451669595</v>
      </c>
      <c r="AX587" s="17">
        <v>940</v>
      </c>
      <c r="AY587" s="15">
        <v>0</v>
      </c>
      <c r="AZ587" s="15">
        <v>1.4102366887435949</v>
      </c>
      <c r="BA587" s="15">
        <v>-1.4102366887435949</v>
      </c>
      <c r="BB587" s="63">
        <v>0.80164645901360498</v>
      </c>
      <c r="BC587" s="26"/>
      <c r="BD587" s="15">
        <v>0</v>
      </c>
      <c r="BE587" s="26">
        <v>0</v>
      </c>
      <c r="BF587" s="26" t="s">
        <v>7612</v>
      </c>
      <c r="BG587" s="84"/>
    </row>
    <row r="588" spans="1:59" x14ac:dyDescent="0.25">
      <c r="A588" s="110" t="s">
        <v>1950</v>
      </c>
      <c r="B588" s="2" t="s">
        <v>2918</v>
      </c>
      <c r="C588" s="3" t="s">
        <v>2919</v>
      </c>
      <c r="D588" s="3" t="s">
        <v>494</v>
      </c>
      <c r="E588" s="3" t="s">
        <v>2269</v>
      </c>
      <c r="F588" s="4" t="s">
        <v>2269</v>
      </c>
      <c r="G588" s="3" t="s">
        <v>1015</v>
      </c>
      <c r="H588" s="41" t="s">
        <v>4949</v>
      </c>
      <c r="I588" s="124">
        <v>0</v>
      </c>
      <c r="J588" s="124">
        <v>0</v>
      </c>
      <c r="K588" s="124">
        <v>0</v>
      </c>
      <c r="L588" s="124">
        <v>0</v>
      </c>
      <c r="M588" s="124">
        <v>0</v>
      </c>
      <c r="N588" s="124">
        <v>0</v>
      </c>
      <c r="O588" s="124">
        <v>0</v>
      </c>
      <c r="P588" s="124">
        <v>0</v>
      </c>
      <c r="Q588" s="124">
        <v>0</v>
      </c>
      <c r="R588" s="85">
        <v>0</v>
      </c>
      <c r="S588" s="84">
        <v>0</v>
      </c>
      <c r="T588" s="84">
        <v>0</v>
      </c>
      <c r="U588" s="84">
        <v>0</v>
      </c>
      <c r="V588" s="84">
        <v>0</v>
      </c>
      <c r="W588" s="84">
        <v>2.1174416066360724</v>
      </c>
      <c r="X588" s="103">
        <v>2.1174416066360724</v>
      </c>
      <c r="Y588" s="103">
        <v>0</v>
      </c>
      <c r="Z588" s="103">
        <v>2.1174416066360724</v>
      </c>
      <c r="AA588" s="103">
        <v>0</v>
      </c>
      <c r="AB588" s="103">
        <v>0</v>
      </c>
      <c r="AC588" s="103">
        <v>0</v>
      </c>
      <c r="AD588" s="103">
        <v>0</v>
      </c>
      <c r="AE588" s="103">
        <v>2.1174416066360724</v>
      </c>
      <c r="AF588" s="103">
        <v>0</v>
      </c>
      <c r="AG588" s="103">
        <v>2.1174416066360724</v>
      </c>
      <c r="AH588" s="103">
        <v>2.1174416066360724</v>
      </c>
      <c r="AI588" s="103">
        <v>2.1174416066360724</v>
      </c>
      <c r="AJ588" s="124" t="s">
        <v>7128</v>
      </c>
      <c r="AK588" s="113">
        <v>50</v>
      </c>
      <c r="AL588" s="113" t="s">
        <v>7128</v>
      </c>
      <c r="AM588" s="113" t="s">
        <v>7128</v>
      </c>
      <c r="AN588" s="113" t="s">
        <v>7128</v>
      </c>
      <c r="AO588" s="113" t="s">
        <v>7128</v>
      </c>
      <c r="AP588" s="113">
        <v>82</v>
      </c>
      <c r="AQ588" s="113" t="s">
        <v>7128</v>
      </c>
      <c r="AR588" s="113">
        <v>142</v>
      </c>
      <c r="AS588" s="113">
        <v>305</v>
      </c>
      <c r="AT588" s="113">
        <v>290</v>
      </c>
      <c r="AU588" s="149" t="s">
        <v>7128</v>
      </c>
      <c r="AV588" s="84">
        <v>157.52538612333203</v>
      </c>
      <c r="AW588" s="84">
        <v>-155.40794451669595</v>
      </c>
      <c r="AX588" s="125">
        <v>940</v>
      </c>
      <c r="AY588" s="84">
        <v>0</v>
      </c>
      <c r="AZ588" s="84">
        <v>1.4102366887435949</v>
      </c>
      <c r="BA588" s="84">
        <v>-1.4102366887435949</v>
      </c>
      <c r="BB588" s="104">
        <v>0.80164645901360498</v>
      </c>
      <c r="BC588" s="84"/>
      <c r="BD588" s="84">
        <v>0</v>
      </c>
      <c r="BE588" s="84">
        <v>0</v>
      </c>
      <c r="BF588" s="84" t="s">
        <v>7612</v>
      </c>
      <c r="BG588" s="84"/>
    </row>
    <row r="589" spans="1:59" x14ac:dyDescent="0.25">
      <c r="A589" s="110" t="s">
        <v>1967</v>
      </c>
      <c r="B589" s="2" t="s">
        <v>3027</v>
      </c>
      <c r="C589" s="3" t="s">
        <v>3331</v>
      </c>
      <c r="D589" s="3" t="s">
        <v>471</v>
      </c>
      <c r="E589" s="3" t="s">
        <v>2269</v>
      </c>
      <c r="F589" s="4" t="s">
        <v>2269</v>
      </c>
      <c r="G589" s="3" t="s">
        <v>1015</v>
      </c>
      <c r="H589" s="41" t="s">
        <v>4481</v>
      </c>
      <c r="I589" s="113">
        <v>0</v>
      </c>
      <c r="J589" s="113">
        <v>0</v>
      </c>
      <c r="K589" s="113">
        <v>0</v>
      </c>
      <c r="L589" s="113">
        <v>0</v>
      </c>
      <c r="M589" s="113">
        <v>0</v>
      </c>
      <c r="N589" s="113">
        <v>0</v>
      </c>
      <c r="O589" s="113">
        <v>0</v>
      </c>
      <c r="P589" s="113">
        <v>0</v>
      </c>
      <c r="Q589" s="113">
        <v>0</v>
      </c>
      <c r="R589" s="106">
        <v>0</v>
      </c>
      <c r="S589" s="107">
        <v>0</v>
      </c>
      <c r="T589" s="107">
        <v>0</v>
      </c>
      <c r="U589" s="107">
        <v>0</v>
      </c>
      <c r="V589" s="107">
        <v>0</v>
      </c>
      <c r="W589" s="84">
        <v>2.1174416066360724</v>
      </c>
      <c r="X589" s="108">
        <v>2.1174416066360724</v>
      </c>
      <c r="Y589" s="108">
        <v>0</v>
      </c>
      <c r="Z589" s="108">
        <v>2.1174416066360724</v>
      </c>
      <c r="AA589" s="108">
        <v>0</v>
      </c>
      <c r="AB589" s="108">
        <v>0</v>
      </c>
      <c r="AC589" s="108">
        <v>0</v>
      </c>
      <c r="AD589" s="108">
        <v>0</v>
      </c>
      <c r="AE589" s="108">
        <v>2.1174416066360724</v>
      </c>
      <c r="AF589" s="108">
        <v>0</v>
      </c>
      <c r="AG589" s="108">
        <v>2.1174416066360724</v>
      </c>
      <c r="AH589" s="108">
        <v>2.1174416066360724</v>
      </c>
      <c r="AI589" s="108">
        <v>2.1174416066360724</v>
      </c>
      <c r="AJ589" s="126" t="s">
        <v>7128</v>
      </c>
      <c r="AK589" s="113">
        <v>50</v>
      </c>
      <c r="AL589" s="113" t="s">
        <v>7128</v>
      </c>
      <c r="AM589" s="113" t="s">
        <v>7128</v>
      </c>
      <c r="AN589" s="113" t="s">
        <v>7128</v>
      </c>
      <c r="AO589" s="113" t="s">
        <v>7128</v>
      </c>
      <c r="AP589" s="113">
        <v>82</v>
      </c>
      <c r="AQ589" s="113" t="s">
        <v>7128</v>
      </c>
      <c r="AR589" s="113">
        <v>142</v>
      </c>
      <c r="AS589" s="113">
        <v>305</v>
      </c>
      <c r="AT589" s="113">
        <v>290</v>
      </c>
      <c r="AU589" s="149" t="s">
        <v>7128</v>
      </c>
      <c r="AV589" s="107">
        <v>157.52538612333203</v>
      </c>
      <c r="AW589" s="14">
        <v>-155.40794451669595</v>
      </c>
      <c r="AX589" s="17">
        <v>940</v>
      </c>
      <c r="AY589" s="107">
        <v>0</v>
      </c>
      <c r="AZ589" s="107">
        <v>1.4102366887435949</v>
      </c>
      <c r="BA589" s="107">
        <v>-1.4102366887435949</v>
      </c>
      <c r="BB589" s="109">
        <v>0.80164645901360498</v>
      </c>
      <c r="BC589" s="107"/>
      <c r="BD589" s="107">
        <v>0</v>
      </c>
      <c r="BE589" s="107">
        <v>0</v>
      </c>
      <c r="BF589" s="107" t="s">
        <v>7612</v>
      </c>
      <c r="BG589" s="84"/>
    </row>
    <row r="590" spans="1:59" x14ac:dyDescent="0.25">
      <c r="A590" s="79" t="s">
        <v>2243</v>
      </c>
      <c r="B590" s="2" t="s">
        <v>3148</v>
      </c>
      <c r="C590" s="3" t="s">
        <v>2612</v>
      </c>
      <c r="D590" s="3" t="s">
        <v>2187</v>
      </c>
      <c r="E590" s="3" t="s">
        <v>2269</v>
      </c>
      <c r="F590" s="4" t="s">
        <v>2269</v>
      </c>
      <c r="G590" s="3" t="s">
        <v>1015</v>
      </c>
      <c r="H590" s="41" t="s">
        <v>3795</v>
      </c>
      <c r="I590" s="113">
        <v>0</v>
      </c>
      <c r="J590" s="113">
        <v>0</v>
      </c>
      <c r="K590" s="113">
        <v>0</v>
      </c>
      <c r="L590" s="113">
        <v>0</v>
      </c>
      <c r="M590" s="113">
        <v>0</v>
      </c>
      <c r="N590" s="113">
        <v>0</v>
      </c>
      <c r="O590" s="113">
        <v>0</v>
      </c>
      <c r="P590" s="113">
        <v>0</v>
      </c>
      <c r="Q590" s="113">
        <v>0</v>
      </c>
      <c r="R590" s="6">
        <v>0</v>
      </c>
      <c r="S590" s="14">
        <v>0</v>
      </c>
      <c r="T590" s="14">
        <v>0</v>
      </c>
      <c r="U590" s="14">
        <v>0</v>
      </c>
      <c r="V590" s="14">
        <v>0</v>
      </c>
      <c r="W590" s="84">
        <v>2.1174416066360724</v>
      </c>
      <c r="X590" s="14">
        <v>2.1174416066360724</v>
      </c>
      <c r="Y590" s="14">
        <v>0</v>
      </c>
      <c r="Z590" s="14">
        <v>2.1174416066360724</v>
      </c>
      <c r="AA590" s="14">
        <v>0</v>
      </c>
      <c r="AB590" s="14">
        <v>0</v>
      </c>
      <c r="AC590" s="14">
        <v>0</v>
      </c>
      <c r="AD590" s="14">
        <v>0</v>
      </c>
      <c r="AE590" s="14">
        <v>2.1174416066360724</v>
      </c>
      <c r="AF590" s="14">
        <v>0</v>
      </c>
      <c r="AG590" s="14">
        <v>2.1174416066360724</v>
      </c>
      <c r="AH590" s="14">
        <v>2.1174416066360724</v>
      </c>
      <c r="AI590" s="14">
        <v>2.1174416066360724</v>
      </c>
      <c r="AJ590" s="113" t="s">
        <v>7128</v>
      </c>
      <c r="AK590" s="113">
        <v>50</v>
      </c>
      <c r="AL590" s="113" t="s">
        <v>7128</v>
      </c>
      <c r="AM590" s="113" t="s">
        <v>7128</v>
      </c>
      <c r="AN590" s="113" t="s">
        <v>7128</v>
      </c>
      <c r="AO590" s="113" t="s">
        <v>7128</v>
      </c>
      <c r="AP590" s="113">
        <v>82</v>
      </c>
      <c r="AQ590" s="113" t="s">
        <v>7128</v>
      </c>
      <c r="AR590" s="113">
        <v>142</v>
      </c>
      <c r="AS590" s="113">
        <v>305</v>
      </c>
      <c r="AT590" s="113">
        <v>290</v>
      </c>
      <c r="AU590" s="149" t="s">
        <v>7128</v>
      </c>
      <c r="AV590" s="14">
        <v>157.52538612333203</v>
      </c>
      <c r="AW590" s="14">
        <v>-155.40794451669595</v>
      </c>
      <c r="AX590" s="17">
        <v>940</v>
      </c>
      <c r="AY590" s="15">
        <v>0</v>
      </c>
      <c r="AZ590" s="15">
        <v>1.4102366887435949</v>
      </c>
      <c r="BA590" s="15">
        <v>-1.4102366887435949</v>
      </c>
      <c r="BB590" s="63">
        <v>0.80164645901360498</v>
      </c>
      <c r="BC590" s="26"/>
      <c r="BD590" s="15">
        <v>0</v>
      </c>
      <c r="BE590" s="26">
        <v>0</v>
      </c>
      <c r="BF590" s="26" t="s">
        <v>7612</v>
      </c>
      <c r="BG590" s="84"/>
    </row>
    <row r="591" spans="1:59" x14ac:dyDescent="0.25">
      <c r="A591" s="79" t="s">
        <v>4490</v>
      </c>
      <c r="B591" s="2" t="s">
        <v>4493</v>
      </c>
      <c r="C591" s="3" t="s">
        <v>4492</v>
      </c>
      <c r="D591" s="3" t="s">
        <v>4491</v>
      </c>
      <c r="E591" s="3" t="s">
        <v>1020</v>
      </c>
      <c r="F591" s="4" t="s">
        <v>2510</v>
      </c>
      <c r="G591" s="3" t="s">
        <v>1015</v>
      </c>
      <c r="H591" s="41" t="s">
        <v>4494</v>
      </c>
      <c r="I591" s="113">
        <v>0</v>
      </c>
      <c r="J591" s="113">
        <v>0</v>
      </c>
      <c r="K591" s="113">
        <v>0</v>
      </c>
      <c r="L591" s="113">
        <v>0</v>
      </c>
      <c r="M591" s="113">
        <v>0</v>
      </c>
      <c r="N591" s="113">
        <v>0</v>
      </c>
      <c r="O591" s="113">
        <v>0</v>
      </c>
      <c r="P591" s="113">
        <v>0</v>
      </c>
      <c r="Q591" s="113">
        <v>0</v>
      </c>
      <c r="R591" s="50">
        <v>0</v>
      </c>
      <c r="S591" s="51">
        <v>0</v>
      </c>
      <c r="T591" s="51">
        <v>0</v>
      </c>
      <c r="U591" s="51">
        <v>0</v>
      </c>
      <c r="V591" s="51">
        <v>0</v>
      </c>
      <c r="W591" s="84">
        <v>2.1174416066360724</v>
      </c>
      <c r="X591" s="52">
        <v>2.1174416066360724</v>
      </c>
      <c r="Y591" s="52">
        <v>0</v>
      </c>
      <c r="Z591" s="52">
        <v>2.1174416066360724</v>
      </c>
      <c r="AA591" s="52">
        <v>0</v>
      </c>
      <c r="AB591" s="52">
        <v>0</v>
      </c>
      <c r="AC591" s="52">
        <v>0</v>
      </c>
      <c r="AD591" s="52">
        <v>0</v>
      </c>
      <c r="AE591" s="52">
        <v>2.1174416066360724</v>
      </c>
      <c r="AF591" s="52">
        <v>0</v>
      </c>
      <c r="AG591" s="52">
        <v>2.1174416066360724</v>
      </c>
      <c r="AH591" s="52">
        <v>2.1174416066360724</v>
      </c>
      <c r="AI591" s="52">
        <v>2.1174416066360724</v>
      </c>
      <c r="AJ591" s="144" t="s">
        <v>7128</v>
      </c>
      <c r="AK591" s="113">
        <v>50</v>
      </c>
      <c r="AL591" s="113" t="s">
        <v>7128</v>
      </c>
      <c r="AM591" s="113" t="s">
        <v>7128</v>
      </c>
      <c r="AN591" s="113" t="s">
        <v>7128</v>
      </c>
      <c r="AO591" s="113" t="s">
        <v>7128</v>
      </c>
      <c r="AP591" s="113">
        <v>82</v>
      </c>
      <c r="AQ591" s="113" t="s">
        <v>7128</v>
      </c>
      <c r="AR591" s="113">
        <v>142</v>
      </c>
      <c r="AS591" s="113">
        <v>305</v>
      </c>
      <c r="AT591" s="113">
        <v>290</v>
      </c>
      <c r="AU591" s="149" t="s">
        <v>7128</v>
      </c>
      <c r="AV591" s="52">
        <v>157.52538612333203</v>
      </c>
      <c r="AW591" s="14">
        <v>-155.40794451669595</v>
      </c>
      <c r="AX591" s="17">
        <v>940</v>
      </c>
      <c r="AY591" s="51">
        <v>0</v>
      </c>
      <c r="AZ591" s="51">
        <v>1.4102366887435949</v>
      </c>
      <c r="BA591" s="51">
        <v>-1.4102366887435949</v>
      </c>
      <c r="BB591" s="64">
        <v>0.80164645901360498</v>
      </c>
      <c r="BC591" s="51"/>
      <c r="BD591" s="51">
        <v>0</v>
      </c>
      <c r="BE591" s="51">
        <v>0</v>
      </c>
      <c r="BF591" s="26" t="s">
        <v>7612</v>
      </c>
      <c r="BG591" s="84"/>
    </row>
    <row r="592" spans="1:59" x14ac:dyDescent="0.25">
      <c r="A592" s="79" t="s">
        <v>1998</v>
      </c>
      <c r="B592" s="2" t="s">
        <v>3001</v>
      </c>
      <c r="C592" s="3" t="s">
        <v>2800</v>
      </c>
      <c r="D592" s="3" t="s">
        <v>533</v>
      </c>
      <c r="E592" s="3" t="s">
        <v>1001</v>
      </c>
      <c r="F592" s="4" t="s">
        <v>2510</v>
      </c>
      <c r="G592" s="3" t="s">
        <v>1015</v>
      </c>
      <c r="H592" s="41" t="s">
        <v>5036</v>
      </c>
      <c r="I592" s="113">
        <v>0</v>
      </c>
      <c r="J592" s="113">
        <v>0</v>
      </c>
      <c r="K592" s="113">
        <v>0</v>
      </c>
      <c r="L592" s="113">
        <v>0</v>
      </c>
      <c r="M592" s="113">
        <v>0</v>
      </c>
      <c r="N592" s="113">
        <v>0</v>
      </c>
      <c r="O592" s="113">
        <v>0</v>
      </c>
      <c r="P592" s="113">
        <v>0</v>
      </c>
      <c r="Q592" s="113">
        <v>0</v>
      </c>
      <c r="R592" s="42">
        <v>0</v>
      </c>
      <c r="S592" s="43">
        <v>0</v>
      </c>
      <c r="T592" s="43">
        <v>0</v>
      </c>
      <c r="U592" s="43">
        <v>0</v>
      </c>
      <c r="V592" s="43">
        <v>0</v>
      </c>
      <c r="W592" s="84">
        <v>2.1174416066360724</v>
      </c>
      <c r="X592" s="44">
        <v>2.1174416066360724</v>
      </c>
      <c r="Y592" s="44">
        <v>0</v>
      </c>
      <c r="Z592" s="44">
        <v>2.1174416066360724</v>
      </c>
      <c r="AA592" s="44">
        <v>0</v>
      </c>
      <c r="AB592" s="44">
        <v>0</v>
      </c>
      <c r="AC592" s="44">
        <v>0</v>
      </c>
      <c r="AD592" s="44">
        <v>0</v>
      </c>
      <c r="AE592" s="44">
        <v>2.1174416066360724</v>
      </c>
      <c r="AF592" s="44">
        <v>0</v>
      </c>
      <c r="AG592" s="44">
        <v>2.1174416066360724</v>
      </c>
      <c r="AH592" s="44">
        <v>2.1174416066360724</v>
      </c>
      <c r="AI592" s="44">
        <v>2.1174416066360724</v>
      </c>
      <c r="AJ592" s="145" t="s">
        <v>7128</v>
      </c>
      <c r="AK592" s="113">
        <v>50</v>
      </c>
      <c r="AL592" s="113" t="s">
        <v>7128</v>
      </c>
      <c r="AM592" s="113" t="s">
        <v>7128</v>
      </c>
      <c r="AN592" s="113" t="s">
        <v>7128</v>
      </c>
      <c r="AO592" s="113" t="s">
        <v>7128</v>
      </c>
      <c r="AP592" s="113">
        <v>82</v>
      </c>
      <c r="AQ592" s="113" t="s">
        <v>7128</v>
      </c>
      <c r="AR592" s="113">
        <v>142</v>
      </c>
      <c r="AS592" s="113">
        <v>305</v>
      </c>
      <c r="AT592" s="113">
        <v>290</v>
      </c>
      <c r="AU592" s="149" t="s">
        <v>7128</v>
      </c>
      <c r="AV592" s="44">
        <v>157.52538612333203</v>
      </c>
      <c r="AW592" s="14">
        <v>-155.40794451669595</v>
      </c>
      <c r="AX592" s="17">
        <v>940</v>
      </c>
      <c r="AY592" s="43">
        <v>0</v>
      </c>
      <c r="AZ592" s="43">
        <v>1.4102366887435949</v>
      </c>
      <c r="BA592" s="43">
        <v>-1.4102366887435949</v>
      </c>
      <c r="BB592" s="65">
        <v>0.80164645901360498</v>
      </c>
      <c r="BC592" s="43"/>
      <c r="BD592" s="43">
        <v>0</v>
      </c>
      <c r="BE592" s="43">
        <v>0</v>
      </c>
      <c r="BF592" s="26" t="s">
        <v>7612</v>
      </c>
      <c r="BG592" s="84"/>
    </row>
    <row r="593" spans="1:59" x14ac:dyDescent="0.25">
      <c r="A593" s="79" t="s">
        <v>2049</v>
      </c>
      <c r="B593" s="2" t="s">
        <v>2788</v>
      </c>
      <c r="C593" s="3" t="s">
        <v>2712</v>
      </c>
      <c r="D593" s="3" t="s">
        <v>614</v>
      </c>
      <c r="E593" s="3" t="s">
        <v>2269</v>
      </c>
      <c r="F593" s="4" t="s">
        <v>2269</v>
      </c>
      <c r="G593" s="3" t="s">
        <v>1015</v>
      </c>
      <c r="H593" s="41" t="s">
        <v>4937</v>
      </c>
      <c r="I593" s="113">
        <v>0</v>
      </c>
      <c r="J593" s="113">
        <v>0</v>
      </c>
      <c r="K593" s="113">
        <v>0</v>
      </c>
      <c r="L593" s="113">
        <v>0</v>
      </c>
      <c r="M593" s="113">
        <v>0</v>
      </c>
      <c r="N593" s="113">
        <v>0</v>
      </c>
      <c r="O593" s="113">
        <v>0</v>
      </c>
      <c r="P593" s="113">
        <v>0</v>
      </c>
      <c r="Q593" s="113">
        <v>0</v>
      </c>
      <c r="R593" s="5">
        <v>0</v>
      </c>
      <c r="S593" s="26">
        <v>0</v>
      </c>
      <c r="T593" s="26">
        <v>0</v>
      </c>
      <c r="U593" s="26">
        <v>0</v>
      </c>
      <c r="V593" s="26">
        <v>0</v>
      </c>
      <c r="W593" s="84">
        <v>2.1174416066360724</v>
      </c>
      <c r="X593" s="13">
        <v>2.1174416066360724</v>
      </c>
      <c r="Y593" s="13">
        <v>0</v>
      </c>
      <c r="Z593" s="13">
        <v>2.1174416066360724</v>
      </c>
      <c r="AA593" s="13">
        <v>0</v>
      </c>
      <c r="AB593" s="13">
        <v>0</v>
      </c>
      <c r="AC593" s="13">
        <v>0</v>
      </c>
      <c r="AD593" s="13">
        <v>0</v>
      </c>
      <c r="AE593" s="13">
        <v>2.1174416066360724</v>
      </c>
      <c r="AF593" s="13">
        <v>0</v>
      </c>
      <c r="AG593" s="13">
        <v>2.1174416066360724</v>
      </c>
      <c r="AH593" s="13">
        <v>2.1174416066360724</v>
      </c>
      <c r="AI593" s="13">
        <v>2.1174416066360724</v>
      </c>
      <c r="AJ593" s="112" t="s">
        <v>7128</v>
      </c>
      <c r="AK593" s="113">
        <v>50</v>
      </c>
      <c r="AL593" s="113" t="s">
        <v>7128</v>
      </c>
      <c r="AM593" s="113" t="s">
        <v>7128</v>
      </c>
      <c r="AN593" s="113" t="s">
        <v>7128</v>
      </c>
      <c r="AO593" s="113" t="s">
        <v>7128</v>
      </c>
      <c r="AP593" s="113">
        <v>82</v>
      </c>
      <c r="AQ593" s="113" t="s">
        <v>7128</v>
      </c>
      <c r="AR593" s="113">
        <v>142</v>
      </c>
      <c r="AS593" s="113">
        <v>305</v>
      </c>
      <c r="AT593" s="113">
        <v>290</v>
      </c>
      <c r="AU593" s="149" t="s">
        <v>7128</v>
      </c>
      <c r="AV593" s="13">
        <v>157.52538612333203</v>
      </c>
      <c r="AW593" s="14">
        <v>-155.40794451669595</v>
      </c>
      <c r="AX593" s="17">
        <v>940</v>
      </c>
      <c r="AY593" s="26">
        <v>0</v>
      </c>
      <c r="AZ593" s="26">
        <v>1.4102366887435949</v>
      </c>
      <c r="BA593" s="26">
        <v>-1.4102366887435949</v>
      </c>
      <c r="BB593" s="60">
        <v>0.80164645901360498</v>
      </c>
      <c r="BC593" s="26"/>
      <c r="BD593" s="26">
        <v>0</v>
      </c>
      <c r="BE593" s="26">
        <v>0</v>
      </c>
      <c r="BF593" s="26" t="s">
        <v>7612</v>
      </c>
      <c r="BG593" s="84"/>
    </row>
    <row r="594" spans="1:59" x14ac:dyDescent="0.25">
      <c r="A594" s="110" t="s">
        <v>6377</v>
      </c>
      <c r="B594" s="2" t="s">
        <v>6379</v>
      </c>
      <c r="C594" s="3" t="s">
        <v>6378</v>
      </c>
      <c r="D594" s="3" t="s">
        <v>5732</v>
      </c>
      <c r="E594" s="3" t="s">
        <v>1036</v>
      </c>
      <c r="F594" s="4" t="s">
        <v>2510</v>
      </c>
      <c r="G594" s="3" t="s">
        <v>1015</v>
      </c>
      <c r="H594" s="41" t="s">
        <v>5733</v>
      </c>
      <c r="I594" s="113">
        <v>0</v>
      </c>
      <c r="J594" s="113">
        <v>0</v>
      </c>
      <c r="K594" s="113">
        <v>0</v>
      </c>
      <c r="L594" s="113">
        <v>0</v>
      </c>
      <c r="M594" s="113">
        <v>0</v>
      </c>
      <c r="N594" s="113">
        <v>0</v>
      </c>
      <c r="O594" s="113">
        <v>0</v>
      </c>
      <c r="P594" s="113">
        <v>0</v>
      </c>
      <c r="Q594" s="113">
        <v>0</v>
      </c>
      <c r="R594" s="85">
        <v>0</v>
      </c>
      <c r="S594" s="84">
        <v>0</v>
      </c>
      <c r="T594" s="84">
        <v>0</v>
      </c>
      <c r="U594" s="84">
        <v>0</v>
      </c>
      <c r="V594" s="84">
        <v>0</v>
      </c>
      <c r="W594" s="84">
        <v>2.1174416066360724</v>
      </c>
      <c r="X594" s="103">
        <v>2.1174416066360724</v>
      </c>
      <c r="Y594" s="103">
        <v>0</v>
      </c>
      <c r="Z594" s="103">
        <v>2.1174416066360724</v>
      </c>
      <c r="AA594" s="103">
        <v>0</v>
      </c>
      <c r="AB594" s="103">
        <v>0</v>
      </c>
      <c r="AC594" s="103">
        <v>0</v>
      </c>
      <c r="AD594" s="103">
        <v>0</v>
      </c>
      <c r="AE594" s="103">
        <v>2.1174416066360724</v>
      </c>
      <c r="AF594" s="103">
        <v>0</v>
      </c>
      <c r="AG594" s="103">
        <v>2.1174416066360724</v>
      </c>
      <c r="AH594" s="103">
        <v>2.1174416066360724</v>
      </c>
      <c r="AI594" s="103">
        <v>2.1174416066360724</v>
      </c>
      <c r="AJ594" s="124" t="s">
        <v>7128</v>
      </c>
      <c r="AK594" s="113">
        <v>50</v>
      </c>
      <c r="AL594" s="113" t="s">
        <v>7128</v>
      </c>
      <c r="AM594" s="113" t="s">
        <v>7128</v>
      </c>
      <c r="AN594" s="113" t="s">
        <v>7128</v>
      </c>
      <c r="AO594" s="113" t="s">
        <v>7128</v>
      </c>
      <c r="AP594" s="113">
        <v>82</v>
      </c>
      <c r="AQ594" s="113" t="s">
        <v>7128</v>
      </c>
      <c r="AR594" s="113">
        <v>142</v>
      </c>
      <c r="AS594" s="113">
        <v>305</v>
      </c>
      <c r="AT594" s="113">
        <v>290</v>
      </c>
      <c r="AU594" s="149" t="s">
        <v>7128</v>
      </c>
      <c r="AV594" s="84">
        <v>157.52538612333203</v>
      </c>
      <c r="AW594" s="14">
        <v>-155.40794451669595</v>
      </c>
      <c r="AX594" s="17">
        <v>940</v>
      </c>
      <c r="AY594" s="84">
        <v>0</v>
      </c>
      <c r="AZ594" s="84">
        <v>1.4102366887435949</v>
      </c>
      <c r="BA594" s="84">
        <v>-1.4102366887435949</v>
      </c>
      <c r="BB594" s="104">
        <v>0.80164645901360498</v>
      </c>
      <c r="BC594" s="84"/>
      <c r="BD594" s="84">
        <v>0</v>
      </c>
      <c r="BE594" s="84">
        <v>0</v>
      </c>
      <c r="BF594" s="84" t="s">
        <v>7612</v>
      </c>
      <c r="BG594" s="84"/>
    </row>
    <row r="595" spans="1:59" x14ac:dyDescent="0.25">
      <c r="A595" s="110" t="s">
        <v>2058</v>
      </c>
      <c r="B595" s="2" t="s">
        <v>3480</v>
      </c>
      <c r="C595" s="3" t="s">
        <v>3405</v>
      </c>
      <c r="D595" s="3" t="s">
        <v>556</v>
      </c>
      <c r="E595" s="3" t="s">
        <v>2269</v>
      </c>
      <c r="F595" s="4" t="s">
        <v>2269</v>
      </c>
      <c r="G595" s="3" t="s">
        <v>1015</v>
      </c>
      <c r="H595" s="41" t="s">
        <v>4965</v>
      </c>
      <c r="I595" s="126">
        <v>0</v>
      </c>
      <c r="J595" s="126">
        <v>0</v>
      </c>
      <c r="K595" s="126">
        <v>0</v>
      </c>
      <c r="L595" s="126">
        <v>0</v>
      </c>
      <c r="M595" s="126">
        <v>0</v>
      </c>
      <c r="N595" s="126">
        <v>0</v>
      </c>
      <c r="O595" s="126">
        <v>0</v>
      </c>
      <c r="P595" s="126">
        <v>0</v>
      </c>
      <c r="Q595" s="126">
        <v>0</v>
      </c>
      <c r="R595" s="106">
        <v>0</v>
      </c>
      <c r="S595" s="107">
        <v>0</v>
      </c>
      <c r="T595" s="107">
        <v>0</v>
      </c>
      <c r="U595" s="107">
        <v>0</v>
      </c>
      <c r="V595" s="107">
        <v>0</v>
      </c>
      <c r="W595" s="107">
        <v>2.1174416066360724</v>
      </c>
      <c r="X595" s="108">
        <v>2.1174416066360724</v>
      </c>
      <c r="Y595" s="108">
        <v>0</v>
      </c>
      <c r="Z595" s="108">
        <v>2.1174416066360724</v>
      </c>
      <c r="AA595" s="108">
        <v>0</v>
      </c>
      <c r="AB595" s="108">
        <v>0</v>
      </c>
      <c r="AC595" s="108">
        <v>0</v>
      </c>
      <c r="AD595" s="108">
        <v>0</v>
      </c>
      <c r="AE595" s="108">
        <v>2.1174416066360724</v>
      </c>
      <c r="AF595" s="108">
        <v>0</v>
      </c>
      <c r="AG595" s="108">
        <v>2.1174416066360724</v>
      </c>
      <c r="AH595" s="108">
        <v>2.1174416066360724</v>
      </c>
      <c r="AI595" s="108">
        <v>2.1174416066360724</v>
      </c>
      <c r="AJ595" s="126" t="s">
        <v>7128</v>
      </c>
      <c r="AK595" s="113">
        <v>50</v>
      </c>
      <c r="AL595" s="113" t="s">
        <v>7128</v>
      </c>
      <c r="AM595" s="113" t="s">
        <v>7128</v>
      </c>
      <c r="AN595" s="113" t="s">
        <v>7128</v>
      </c>
      <c r="AO595" s="113" t="s">
        <v>7128</v>
      </c>
      <c r="AP595" s="113">
        <v>82</v>
      </c>
      <c r="AQ595" s="113" t="s">
        <v>7128</v>
      </c>
      <c r="AR595" s="113">
        <v>142</v>
      </c>
      <c r="AS595" s="113">
        <v>305</v>
      </c>
      <c r="AT595" s="113">
        <v>290</v>
      </c>
      <c r="AU595" s="149" t="s">
        <v>7128</v>
      </c>
      <c r="AV595" s="107">
        <v>157.52538612333203</v>
      </c>
      <c r="AW595" s="107">
        <v>-155.40794451669595</v>
      </c>
      <c r="AX595" s="127">
        <v>940</v>
      </c>
      <c r="AY595" s="107">
        <v>0</v>
      </c>
      <c r="AZ595" s="107">
        <v>1.4102366887435949</v>
      </c>
      <c r="BA595" s="107">
        <v>-1.4102366887435949</v>
      </c>
      <c r="BB595" s="109">
        <v>0.80164645901360498</v>
      </c>
      <c r="BC595" s="107"/>
      <c r="BD595" s="107">
        <v>0</v>
      </c>
      <c r="BE595" s="107">
        <v>0</v>
      </c>
      <c r="BF595" s="107" t="s">
        <v>7612</v>
      </c>
      <c r="BG595" s="107"/>
    </row>
    <row r="596" spans="1:59" x14ac:dyDescent="0.25">
      <c r="A596" s="79" t="s">
        <v>2459</v>
      </c>
      <c r="B596" s="2" t="s">
        <v>3102</v>
      </c>
      <c r="C596" s="3" t="s">
        <v>3103</v>
      </c>
      <c r="D596" s="3" t="s">
        <v>958</v>
      </c>
      <c r="E596" s="3" t="s">
        <v>2269</v>
      </c>
      <c r="F596" s="4" t="s">
        <v>2269</v>
      </c>
      <c r="G596" s="3" t="s">
        <v>1015</v>
      </c>
      <c r="H596" s="159" t="s">
        <v>4977</v>
      </c>
      <c r="I596" s="145">
        <v>0</v>
      </c>
      <c r="J596" s="145">
        <v>0</v>
      </c>
      <c r="K596" s="145">
        <v>0</v>
      </c>
      <c r="L596" s="145">
        <v>0</v>
      </c>
      <c r="M596" s="145">
        <v>0</v>
      </c>
      <c r="N596" s="145">
        <v>0</v>
      </c>
      <c r="O596" s="145">
        <v>0</v>
      </c>
      <c r="P596" s="145">
        <v>0</v>
      </c>
      <c r="Q596" s="145">
        <v>0</v>
      </c>
      <c r="R596" s="42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2.1174416066360724</v>
      </c>
      <c r="X596" s="44">
        <v>2.1174416066360724</v>
      </c>
      <c r="Y596" s="43">
        <v>0</v>
      </c>
      <c r="Z596" s="43">
        <v>2.1174416066360724</v>
      </c>
      <c r="AA596" s="43">
        <v>0</v>
      </c>
      <c r="AB596" s="43">
        <v>0</v>
      </c>
      <c r="AC596" s="43">
        <v>0</v>
      </c>
      <c r="AD596" s="43">
        <v>0</v>
      </c>
      <c r="AE596" s="43">
        <v>2.1174416066360724</v>
      </c>
      <c r="AF596" s="43">
        <v>0</v>
      </c>
      <c r="AG596" s="43">
        <v>2.1174416066360724</v>
      </c>
      <c r="AH596" s="43">
        <v>2.1174416066360724</v>
      </c>
      <c r="AI596" s="43">
        <v>2.1174416066360724</v>
      </c>
      <c r="AJ596" s="145" t="s">
        <v>7128</v>
      </c>
      <c r="AK596" s="44">
        <v>50</v>
      </c>
      <c r="AL596" s="44" t="s">
        <v>7128</v>
      </c>
      <c r="AM596" s="44" t="s">
        <v>7128</v>
      </c>
      <c r="AN596" s="44" t="s">
        <v>7128</v>
      </c>
      <c r="AO596" s="44" t="s">
        <v>7128</v>
      </c>
      <c r="AP596" s="145">
        <v>82</v>
      </c>
      <c r="AQ596" s="44" t="s">
        <v>7128</v>
      </c>
      <c r="AR596" s="44">
        <v>142</v>
      </c>
      <c r="AS596" s="145">
        <v>305</v>
      </c>
      <c r="AT596" s="145">
        <v>290</v>
      </c>
      <c r="AU596" s="160" t="s">
        <v>7128</v>
      </c>
      <c r="AV596" s="43">
        <v>157.52538612333203</v>
      </c>
      <c r="AW596" s="43">
        <v>-155.40794451669595</v>
      </c>
      <c r="AX596" s="161">
        <v>940</v>
      </c>
      <c r="AY596" s="43">
        <v>0</v>
      </c>
      <c r="AZ596" s="43">
        <v>1.4102366887435949</v>
      </c>
      <c r="BA596" s="43">
        <v>-1.4102366887435949</v>
      </c>
      <c r="BB596" s="162">
        <v>0.80164645901360498</v>
      </c>
      <c r="BC596" s="43"/>
      <c r="BD596" s="43">
        <v>0</v>
      </c>
      <c r="BE596" s="43">
        <v>0</v>
      </c>
      <c r="BF596" s="43" t="s">
        <v>7612</v>
      </c>
      <c r="BG596" s="43"/>
    </row>
    <row r="597" spans="1:59" x14ac:dyDescent="0.25">
      <c r="A597" s="79" t="s">
        <v>2131</v>
      </c>
      <c r="B597" s="2" t="s">
        <v>3368</v>
      </c>
      <c r="C597" s="3" t="s">
        <v>3369</v>
      </c>
      <c r="D597" s="3" t="s">
        <v>240</v>
      </c>
      <c r="E597" s="3" t="s">
        <v>2269</v>
      </c>
      <c r="F597" s="4" t="s">
        <v>2269</v>
      </c>
      <c r="G597" s="3" t="s">
        <v>1015</v>
      </c>
      <c r="H597" s="159" t="s">
        <v>4207</v>
      </c>
      <c r="I597" s="145">
        <v>0</v>
      </c>
      <c r="J597" s="145">
        <v>0</v>
      </c>
      <c r="K597" s="145">
        <v>0</v>
      </c>
      <c r="L597" s="145">
        <v>0</v>
      </c>
      <c r="M597" s="145">
        <v>0</v>
      </c>
      <c r="N597" s="145">
        <v>0</v>
      </c>
      <c r="O597" s="145">
        <v>0</v>
      </c>
      <c r="P597" s="145">
        <v>0</v>
      </c>
      <c r="Q597" s="145">
        <v>0</v>
      </c>
      <c r="R597" s="42">
        <v>0</v>
      </c>
      <c r="S597" s="43">
        <v>0</v>
      </c>
      <c r="T597" s="43">
        <v>0</v>
      </c>
      <c r="U597" s="43">
        <v>0</v>
      </c>
      <c r="V597" s="43">
        <v>0</v>
      </c>
      <c r="W597" s="43">
        <v>2.1174416066360724</v>
      </c>
      <c r="X597" s="44">
        <v>2.1174416066360724</v>
      </c>
      <c r="Y597" s="43">
        <v>0</v>
      </c>
      <c r="Z597" s="43">
        <v>2.1174416066360724</v>
      </c>
      <c r="AA597" s="43">
        <v>0</v>
      </c>
      <c r="AB597" s="43">
        <v>0</v>
      </c>
      <c r="AC597" s="43">
        <v>0</v>
      </c>
      <c r="AD597" s="43">
        <v>0</v>
      </c>
      <c r="AE597" s="43">
        <v>2.1174416066360724</v>
      </c>
      <c r="AF597" s="43">
        <v>0</v>
      </c>
      <c r="AG597" s="43">
        <v>2.1174416066360724</v>
      </c>
      <c r="AH597" s="43">
        <v>2.1174416066360724</v>
      </c>
      <c r="AI597" s="43">
        <v>2.1174416066360724</v>
      </c>
      <c r="AJ597" s="145" t="s">
        <v>7128</v>
      </c>
      <c r="AK597" s="44">
        <v>50</v>
      </c>
      <c r="AL597" s="44" t="s">
        <v>7128</v>
      </c>
      <c r="AM597" s="44" t="s">
        <v>7128</v>
      </c>
      <c r="AN597" s="44" t="s">
        <v>7128</v>
      </c>
      <c r="AO597" s="44" t="s">
        <v>7128</v>
      </c>
      <c r="AP597" s="145">
        <v>82</v>
      </c>
      <c r="AQ597" s="44" t="s">
        <v>7128</v>
      </c>
      <c r="AR597" s="44">
        <v>142</v>
      </c>
      <c r="AS597" s="145">
        <v>305</v>
      </c>
      <c r="AT597" s="145">
        <v>290</v>
      </c>
      <c r="AU597" s="160" t="s">
        <v>7128</v>
      </c>
      <c r="AV597" s="43">
        <v>157.52538612333203</v>
      </c>
      <c r="AW597" s="43">
        <v>-155.40794451669595</v>
      </c>
      <c r="AX597" s="161">
        <v>940</v>
      </c>
      <c r="AY597" s="43">
        <v>0</v>
      </c>
      <c r="AZ597" s="43">
        <v>1.4102366887435949</v>
      </c>
      <c r="BA597" s="43">
        <v>-1.4102366887435949</v>
      </c>
      <c r="BB597" s="162">
        <v>0.80164645901360498</v>
      </c>
      <c r="BC597" s="43"/>
      <c r="BD597" s="43">
        <v>0</v>
      </c>
      <c r="BE597" s="43">
        <v>0</v>
      </c>
      <c r="BF597" s="43" t="s">
        <v>7612</v>
      </c>
      <c r="BG597" s="43"/>
    </row>
    <row r="598" spans="1:59" x14ac:dyDescent="0.25">
      <c r="A598" s="79" t="s">
        <v>2154</v>
      </c>
      <c r="B598" s="2" t="s">
        <v>2970</v>
      </c>
      <c r="C598" s="3" t="s">
        <v>2588</v>
      </c>
      <c r="D598" s="3" t="s">
        <v>412</v>
      </c>
      <c r="E598" s="3" t="s">
        <v>2269</v>
      </c>
      <c r="F598" s="4" t="s">
        <v>2269</v>
      </c>
      <c r="G598" s="3" t="s">
        <v>1015</v>
      </c>
      <c r="H598" s="159" t="s">
        <v>4032</v>
      </c>
      <c r="I598" s="145">
        <v>0</v>
      </c>
      <c r="J598" s="145">
        <v>0</v>
      </c>
      <c r="K598" s="145">
        <v>0</v>
      </c>
      <c r="L598" s="145">
        <v>0</v>
      </c>
      <c r="M598" s="145">
        <v>0</v>
      </c>
      <c r="N598" s="145">
        <v>0</v>
      </c>
      <c r="O598" s="145">
        <v>0</v>
      </c>
      <c r="P598" s="145">
        <v>0</v>
      </c>
      <c r="Q598" s="145">
        <v>0</v>
      </c>
      <c r="R598" s="42">
        <v>0</v>
      </c>
      <c r="S598" s="43">
        <v>0</v>
      </c>
      <c r="T598" s="43">
        <v>0</v>
      </c>
      <c r="U598" s="43">
        <v>0</v>
      </c>
      <c r="V598" s="43">
        <v>0</v>
      </c>
      <c r="W598" s="43">
        <v>2.1174416066360724</v>
      </c>
      <c r="X598" s="44">
        <v>2.1174416066360724</v>
      </c>
      <c r="Y598" s="43">
        <v>0</v>
      </c>
      <c r="Z598" s="43">
        <v>2.1174416066360724</v>
      </c>
      <c r="AA598" s="43">
        <v>0</v>
      </c>
      <c r="AB598" s="43">
        <v>0</v>
      </c>
      <c r="AC598" s="43">
        <v>0</v>
      </c>
      <c r="AD598" s="43">
        <v>0</v>
      </c>
      <c r="AE598" s="43">
        <v>2.1174416066360724</v>
      </c>
      <c r="AF598" s="43">
        <v>0</v>
      </c>
      <c r="AG598" s="43">
        <v>2.1174416066360724</v>
      </c>
      <c r="AH598" s="43">
        <v>2.1174416066360724</v>
      </c>
      <c r="AI598" s="43">
        <v>2.1174416066360724</v>
      </c>
      <c r="AJ598" s="145" t="s">
        <v>7128</v>
      </c>
      <c r="AK598" s="44">
        <v>50</v>
      </c>
      <c r="AL598" s="44" t="s">
        <v>7128</v>
      </c>
      <c r="AM598" s="44" t="s">
        <v>7128</v>
      </c>
      <c r="AN598" s="44" t="s">
        <v>7128</v>
      </c>
      <c r="AO598" s="44" t="s">
        <v>7128</v>
      </c>
      <c r="AP598" s="145">
        <v>82</v>
      </c>
      <c r="AQ598" s="44" t="s">
        <v>7128</v>
      </c>
      <c r="AR598" s="44">
        <v>142</v>
      </c>
      <c r="AS598" s="145">
        <v>305</v>
      </c>
      <c r="AT598" s="145">
        <v>290</v>
      </c>
      <c r="AU598" s="160" t="s">
        <v>7128</v>
      </c>
      <c r="AV598" s="43">
        <v>157.52538612333203</v>
      </c>
      <c r="AW598" s="43">
        <v>-155.40794451669595</v>
      </c>
      <c r="AX598" s="161">
        <v>940</v>
      </c>
      <c r="AY598" s="43">
        <v>0</v>
      </c>
      <c r="AZ598" s="43">
        <v>1.4102366887435949</v>
      </c>
      <c r="BA598" s="43">
        <v>-1.4102366887435949</v>
      </c>
      <c r="BB598" s="162">
        <v>0.80164645901360498</v>
      </c>
      <c r="BC598" s="43"/>
      <c r="BD598" s="43">
        <v>0</v>
      </c>
      <c r="BE598" s="43">
        <v>0</v>
      </c>
      <c r="BF598" s="43" t="s">
        <v>7612</v>
      </c>
      <c r="BG598" s="43"/>
    </row>
    <row r="599" spans="1:59" x14ac:dyDescent="0.25">
      <c r="A599" s="110" t="s">
        <v>6202</v>
      </c>
      <c r="B599" s="2" t="s">
        <v>6203</v>
      </c>
      <c r="C599" s="3" t="s">
        <v>3262</v>
      </c>
      <c r="D599" s="3" t="s">
        <v>5852</v>
      </c>
      <c r="E599" s="3" t="s">
        <v>1012</v>
      </c>
      <c r="F599" s="4" t="s">
        <v>2510</v>
      </c>
      <c r="G599" s="3" t="s">
        <v>1015</v>
      </c>
      <c r="H599" s="41" t="s">
        <v>5853</v>
      </c>
      <c r="I599" s="124">
        <v>31</v>
      </c>
      <c r="J599" s="124">
        <v>28</v>
      </c>
      <c r="K599" s="124">
        <v>6</v>
      </c>
      <c r="L599" s="124">
        <v>0</v>
      </c>
      <c r="M599" s="124">
        <v>0</v>
      </c>
      <c r="N599" s="124">
        <v>2</v>
      </c>
      <c r="O599" s="124">
        <v>3</v>
      </c>
      <c r="P599" s="124">
        <v>9</v>
      </c>
      <c r="Q599" s="124">
        <v>0</v>
      </c>
      <c r="R599" s="85">
        <v>0.21428571428571427</v>
      </c>
      <c r="S599" s="84">
        <v>0</v>
      </c>
      <c r="T599" s="84">
        <v>0</v>
      </c>
      <c r="U599" s="84">
        <v>2</v>
      </c>
      <c r="V599" s="84">
        <v>0</v>
      </c>
      <c r="W599" s="84">
        <v>-0.35950171390353169</v>
      </c>
      <c r="X599" s="103">
        <v>1.6404982860964683</v>
      </c>
      <c r="Y599" s="103">
        <v>0</v>
      </c>
      <c r="Z599" s="103">
        <v>1.6404982860964683</v>
      </c>
      <c r="AA599" s="103">
        <v>0</v>
      </c>
      <c r="AB599" s="103">
        <v>0</v>
      </c>
      <c r="AC599" s="103">
        <v>0</v>
      </c>
      <c r="AD599" s="103">
        <v>0</v>
      </c>
      <c r="AE599" s="103">
        <v>1.6404982860964683</v>
      </c>
      <c r="AF599" s="103">
        <v>0</v>
      </c>
      <c r="AG599" s="103">
        <v>1.6404982860964683</v>
      </c>
      <c r="AH599" s="103">
        <v>1.6404982860964683</v>
      </c>
      <c r="AI599" s="103">
        <v>1.6404982860964683</v>
      </c>
      <c r="AJ599" s="124" t="s">
        <v>7128</v>
      </c>
      <c r="AK599" s="113">
        <v>115</v>
      </c>
      <c r="AL599" s="113" t="s">
        <v>7128</v>
      </c>
      <c r="AM599" s="113" t="s">
        <v>7128</v>
      </c>
      <c r="AN599" s="113" t="s">
        <v>7128</v>
      </c>
      <c r="AO599" s="113" t="s">
        <v>7128</v>
      </c>
      <c r="AP599" s="113">
        <v>210</v>
      </c>
      <c r="AQ599" s="113" t="s">
        <v>7128</v>
      </c>
      <c r="AR599" s="113">
        <v>374</v>
      </c>
      <c r="AS599" s="113">
        <v>807</v>
      </c>
      <c r="AT599" s="113">
        <v>792</v>
      </c>
      <c r="AU599" s="149" t="s">
        <v>7128</v>
      </c>
      <c r="AV599" s="84">
        <v>157.52538612333203</v>
      </c>
      <c r="AW599" s="84">
        <v>-155.88488783723557</v>
      </c>
      <c r="AX599" s="125">
        <v>1017</v>
      </c>
      <c r="AY599" s="84">
        <v>0</v>
      </c>
      <c r="AZ599" s="84">
        <v>1.4102366887435949</v>
      </c>
      <c r="BA599" s="84">
        <v>-1.4102366887435949</v>
      </c>
      <c r="BB599" s="104">
        <v>0.80164645901360498</v>
      </c>
      <c r="BC599" s="84"/>
      <c r="BD599" s="84">
        <v>0</v>
      </c>
      <c r="BE599" s="84">
        <v>0</v>
      </c>
      <c r="BF599" s="84" t="s">
        <v>7613</v>
      </c>
      <c r="BG599" s="84"/>
    </row>
    <row r="600" spans="1:59" x14ac:dyDescent="0.25">
      <c r="A600" s="79" t="s">
        <v>5006</v>
      </c>
      <c r="B600" s="2" t="s">
        <v>5009</v>
      </c>
      <c r="C600" s="3" t="s">
        <v>5008</v>
      </c>
      <c r="D600" s="3" t="s">
        <v>5007</v>
      </c>
      <c r="E600" s="3" t="s">
        <v>1020</v>
      </c>
      <c r="F600" s="4" t="s">
        <v>2510</v>
      </c>
      <c r="G600" s="3" t="s">
        <v>656</v>
      </c>
      <c r="H600" s="41" t="s">
        <v>5010</v>
      </c>
      <c r="I600" s="113">
        <v>165</v>
      </c>
      <c r="J600" s="113">
        <v>156</v>
      </c>
      <c r="K600" s="113">
        <v>35</v>
      </c>
      <c r="L600" s="113">
        <v>1</v>
      </c>
      <c r="M600" s="113">
        <v>14</v>
      </c>
      <c r="N600" s="113">
        <v>15</v>
      </c>
      <c r="O600" s="113">
        <v>8</v>
      </c>
      <c r="P600" s="113">
        <v>22</v>
      </c>
      <c r="Q600" s="113">
        <v>0</v>
      </c>
      <c r="R600" s="46">
        <v>0.22435897435897437</v>
      </c>
      <c r="S600" s="47">
        <v>14.568158168574403</v>
      </c>
      <c r="T600" s="47">
        <v>2.6041666666666665</v>
      </c>
      <c r="U600" s="47">
        <v>15</v>
      </c>
      <c r="V600" s="47">
        <v>0</v>
      </c>
      <c r="W600" s="84">
        <v>-8.843939170235144</v>
      </c>
      <c r="X600" s="48">
        <v>23.328385665005925</v>
      </c>
      <c r="Y600" s="48">
        <v>0</v>
      </c>
      <c r="Z600" s="48">
        <v>0</v>
      </c>
      <c r="AA600" s="48">
        <v>0</v>
      </c>
      <c r="AB600" s="48">
        <v>23.328385665005925</v>
      </c>
      <c r="AC600" s="48">
        <v>0</v>
      </c>
      <c r="AD600" s="48">
        <v>0</v>
      </c>
      <c r="AE600" s="48">
        <v>23.328385665005925</v>
      </c>
      <c r="AF600" s="48">
        <v>0</v>
      </c>
      <c r="AG600" s="48">
        <v>23.328385665005925</v>
      </c>
      <c r="AH600" s="48">
        <v>23.328385665005925</v>
      </c>
      <c r="AI600" s="48">
        <v>23.328385665005925</v>
      </c>
      <c r="AJ600" s="146" t="s">
        <v>7128</v>
      </c>
      <c r="AK600" s="113" t="s">
        <v>7128</v>
      </c>
      <c r="AL600" s="113" t="s">
        <v>7128</v>
      </c>
      <c r="AM600" s="113">
        <v>52</v>
      </c>
      <c r="AN600" s="113" t="s">
        <v>7128</v>
      </c>
      <c r="AO600" s="113" t="s">
        <v>7128</v>
      </c>
      <c r="AP600" s="113">
        <v>67</v>
      </c>
      <c r="AQ600" s="113" t="s">
        <v>7128</v>
      </c>
      <c r="AR600" s="113">
        <v>109</v>
      </c>
      <c r="AS600" s="113">
        <v>225</v>
      </c>
      <c r="AT600" s="113">
        <v>210</v>
      </c>
      <c r="AU600" s="149" t="s">
        <v>7128</v>
      </c>
      <c r="AV600" s="48">
        <v>149.30537599349879</v>
      </c>
      <c r="AW600" s="14">
        <v>-125.97699032849286</v>
      </c>
      <c r="AX600" s="17">
        <v>493</v>
      </c>
      <c r="AY600" s="47">
        <v>0</v>
      </c>
      <c r="AZ600" s="47">
        <v>1.4102366887435949</v>
      </c>
      <c r="BA600" s="47">
        <v>-1.4102366887435949</v>
      </c>
      <c r="BB600" s="62">
        <v>0.80164645901360498</v>
      </c>
      <c r="BC600" s="47"/>
      <c r="BD600" s="47">
        <v>0</v>
      </c>
      <c r="BE600" s="47">
        <v>0</v>
      </c>
      <c r="BF600" s="26" t="s">
        <v>7614</v>
      </c>
      <c r="BG600" s="84"/>
    </row>
    <row r="601" spans="1:59" x14ac:dyDescent="0.25">
      <c r="A601" s="79" t="s">
        <v>1233</v>
      </c>
      <c r="B601" s="2" t="s">
        <v>2824</v>
      </c>
      <c r="C601" s="3" t="s">
        <v>2647</v>
      </c>
      <c r="D601" s="3" t="s">
        <v>339</v>
      </c>
      <c r="E601" s="3" t="s">
        <v>1017</v>
      </c>
      <c r="F601" s="4" t="s">
        <v>3755</v>
      </c>
      <c r="G601" s="3" t="s">
        <v>657</v>
      </c>
      <c r="H601" s="41" t="s">
        <v>4401</v>
      </c>
      <c r="I601" s="113">
        <v>88</v>
      </c>
      <c r="J601" s="113">
        <v>75</v>
      </c>
      <c r="K601" s="113">
        <v>15</v>
      </c>
      <c r="L601" s="113">
        <v>1</v>
      </c>
      <c r="M601" s="113">
        <v>7</v>
      </c>
      <c r="N601" s="113">
        <v>5</v>
      </c>
      <c r="O601" s="113">
        <v>9</v>
      </c>
      <c r="P601" s="113">
        <v>22</v>
      </c>
      <c r="Q601" s="113">
        <v>0</v>
      </c>
      <c r="R601" s="6">
        <v>0.2</v>
      </c>
      <c r="S601" s="14">
        <v>7.2840790842872014</v>
      </c>
      <c r="T601" s="14">
        <v>2.6041666666666665</v>
      </c>
      <c r="U601" s="14">
        <v>5</v>
      </c>
      <c r="V601" s="14">
        <v>0</v>
      </c>
      <c r="W601" s="84">
        <v>-6.2495849106731285</v>
      </c>
      <c r="X601" s="44">
        <v>8.638660840280739</v>
      </c>
      <c r="Y601" s="44">
        <v>0</v>
      </c>
      <c r="Z601" s="44">
        <v>0</v>
      </c>
      <c r="AA601" s="44">
        <v>8.638660840280739</v>
      </c>
      <c r="AB601" s="44">
        <v>0</v>
      </c>
      <c r="AC601" s="44">
        <v>0</v>
      </c>
      <c r="AD601" s="44">
        <v>0</v>
      </c>
      <c r="AE601" s="44">
        <v>0</v>
      </c>
      <c r="AF601" s="44">
        <v>8.638660840280739</v>
      </c>
      <c r="AG601" s="44">
        <v>8.638660840280739</v>
      </c>
      <c r="AH601" s="44">
        <v>8.638660840280739</v>
      </c>
      <c r="AI601" s="44">
        <v>8.638660840280739</v>
      </c>
      <c r="AJ601" s="145" t="s">
        <v>7128</v>
      </c>
      <c r="AK601" s="113" t="s">
        <v>7128</v>
      </c>
      <c r="AL601" s="113">
        <v>50</v>
      </c>
      <c r="AM601" s="113" t="s">
        <v>7128</v>
      </c>
      <c r="AN601" s="113" t="s">
        <v>7128</v>
      </c>
      <c r="AO601" s="113" t="s">
        <v>7128</v>
      </c>
      <c r="AP601" s="113" t="s">
        <v>7128</v>
      </c>
      <c r="AQ601" s="113">
        <v>85</v>
      </c>
      <c r="AR601" s="113">
        <v>131</v>
      </c>
      <c r="AS601" s="113">
        <v>278</v>
      </c>
      <c r="AT601" s="113">
        <v>263</v>
      </c>
      <c r="AU601" s="149" t="s">
        <v>7128</v>
      </c>
      <c r="AV601" s="14">
        <v>157.46821407201281</v>
      </c>
      <c r="AW601" s="14">
        <v>-148.82955323173206</v>
      </c>
      <c r="AX601" s="17">
        <v>657</v>
      </c>
      <c r="AY601" s="15">
        <v>0</v>
      </c>
      <c r="AZ601" s="15">
        <v>1.4102366887435949</v>
      </c>
      <c r="BA601" s="15">
        <v>-1.4102366887435949</v>
      </c>
      <c r="BB601" s="63">
        <v>0.80164645901360498</v>
      </c>
      <c r="BC601" s="26"/>
      <c r="BD601" s="15">
        <v>0</v>
      </c>
      <c r="BE601" s="26">
        <v>0</v>
      </c>
      <c r="BF601" s="26" t="s">
        <v>7615</v>
      </c>
      <c r="BG601" s="84"/>
    </row>
    <row r="602" spans="1:59" x14ac:dyDescent="0.25">
      <c r="A602" s="79" t="s">
        <v>4010</v>
      </c>
      <c r="B602" s="2" t="s">
        <v>2668</v>
      </c>
      <c r="C602" s="3" t="s">
        <v>3178</v>
      </c>
      <c r="D602" s="3" t="s">
        <v>4011</v>
      </c>
      <c r="E602" s="3" t="s">
        <v>1017</v>
      </c>
      <c r="F602" s="4" t="s">
        <v>3755</v>
      </c>
      <c r="G602" s="3" t="s">
        <v>1040</v>
      </c>
      <c r="H602" s="41" t="s">
        <v>6723</v>
      </c>
      <c r="I602" s="113">
        <v>87</v>
      </c>
      <c r="J602" s="113">
        <v>70</v>
      </c>
      <c r="K602" s="113">
        <v>15</v>
      </c>
      <c r="L602" s="113">
        <v>0</v>
      </c>
      <c r="M602" s="113">
        <v>8</v>
      </c>
      <c r="N602" s="113">
        <v>6</v>
      </c>
      <c r="O602" s="113">
        <v>16</v>
      </c>
      <c r="P602" s="113">
        <v>22</v>
      </c>
      <c r="Q602" s="113">
        <v>1</v>
      </c>
      <c r="R602" s="5">
        <v>0.21428571428571427</v>
      </c>
      <c r="S602" s="26">
        <v>8.3246618106139447</v>
      </c>
      <c r="T602" s="26">
        <v>0</v>
      </c>
      <c r="U602" s="26">
        <v>6</v>
      </c>
      <c r="V602" s="26">
        <v>2.6525198938992043</v>
      </c>
      <c r="W602" s="84">
        <v>-4.0360234617749695</v>
      </c>
      <c r="X602" s="13">
        <v>12.941158242738179</v>
      </c>
      <c r="Y602" s="13">
        <v>0</v>
      </c>
      <c r="Z602" s="13">
        <v>0</v>
      </c>
      <c r="AA602" s="13">
        <v>0</v>
      </c>
      <c r="AB602" s="13">
        <v>0</v>
      </c>
      <c r="AC602" s="13">
        <v>12.941158242738179</v>
      </c>
      <c r="AD602" s="13">
        <v>0</v>
      </c>
      <c r="AE602" s="13">
        <v>0</v>
      </c>
      <c r="AF602" s="13">
        <v>12.941158242738179</v>
      </c>
      <c r="AG602" s="13">
        <v>12.941158242738179</v>
      </c>
      <c r="AH602" s="13">
        <v>12.941158242738179</v>
      </c>
      <c r="AI602" s="13">
        <v>12.941158242738179</v>
      </c>
      <c r="AJ602" s="112" t="s">
        <v>7128</v>
      </c>
      <c r="AK602" s="113" t="s">
        <v>7128</v>
      </c>
      <c r="AL602" s="113" t="s">
        <v>7128</v>
      </c>
      <c r="AM602" s="113" t="s">
        <v>7128</v>
      </c>
      <c r="AN602" s="113">
        <v>64</v>
      </c>
      <c r="AO602" s="113" t="s">
        <v>7128</v>
      </c>
      <c r="AP602" s="113" t="s">
        <v>7128</v>
      </c>
      <c r="AQ602" s="113">
        <v>83</v>
      </c>
      <c r="AR602" s="113">
        <v>125</v>
      </c>
      <c r="AS602" s="113">
        <v>260</v>
      </c>
      <c r="AT602" s="113">
        <v>245</v>
      </c>
      <c r="AU602" s="149" t="s">
        <v>7128</v>
      </c>
      <c r="AV602" s="13">
        <v>144.9549001855919</v>
      </c>
      <c r="AW602" s="14">
        <v>-132.01374194285373</v>
      </c>
      <c r="AX602" s="17">
        <v>506</v>
      </c>
      <c r="AY602" s="26">
        <v>0</v>
      </c>
      <c r="AZ602" s="26">
        <v>1.4102366887435949</v>
      </c>
      <c r="BA602" s="26">
        <v>-1.4102366887435949</v>
      </c>
      <c r="BB602" s="60">
        <v>0.80164645901360498</v>
      </c>
      <c r="BC602" s="26"/>
      <c r="BD602" s="26">
        <v>0</v>
      </c>
      <c r="BE602" s="26">
        <v>0</v>
      </c>
      <c r="BF602" s="26" t="s">
        <v>7616</v>
      </c>
      <c r="BG602" s="84"/>
    </row>
    <row r="603" spans="1:59" x14ac:dyDescent="0.25">
      <c r="A603" s="79" t="s">
        <v>4585</v>
      </c>
      <c r="B603" s="2" t="s">
        <v>4587</v>
      </c>
      <c r="C603" s="3" t="s">
        <v>2980</v>
      </c>
      <c r="D603" s="3" t="s">
        <v>4586</v>
      </c>
      <c r="E603" s="3" t="s">
        <v>1063</v>
      </c>
      <c r="F603" s="4" t="s">
        <v>2510</v>
      </c>
      <c r="G603" s="3" t="s">
        <v>1040</v>
      </c>
      <c r="H603" s="41" t="s">
        <v>4588</v>
      </c>
      <c r="I603" s="113">
        <v>281</v>
      </c>
      <c r="J603" s="113">
        <v>253</v>
      </c>
      <c r="K603" s="113">
        <v>45</v>
      </c>
      <c r="L603" s="113">
        <v>0</v>
      </c>
      <c r="M603" s="113">
        <v>23</v>
      </c>
      <c r="N603" s="113">
        <v>10</v>
      </c>
      <c r="O603" s="113">
        <v>23</v>
      </c>
      <c r="P603" s="113">
        <v>67</v>
      </c>
      <c r="Q603" s="113">
        <v>5</v>
      </c>
      <c r="R603" s="6">
        <v>0.17786561264822134</v>
      </c>
      <c r="S603" s="14">
        <v>23.933402705515089</v>
      </c>
      <c r="T603" s="14">
        <v>0</v>
      </c>
      <c r="U603" s="14">
        <v>10</v>
      </c>
      <c r="V603" s="14">
        <v>13.262599469496021</v>
      </c>
      <c r="W603" s="84">
        <v>-34.433123079411239</v>
      </c>
      <c r="X603" s="14">
        <v>12.762879095599878</v>
      </c>
      <c r="Y603" s="14">
        <v>0</v>
      </c>
      <c r="Z603" s="14">
        <v>0</v>
      </c>
      <c r="AA603" s="14">
        <v>0</v>
      </c>
      <c r="AB603" s="14">
        <v>0</v>
      </c>
      <c r="AC603" s="14">
        <v>12.762879095599878</v>
      </c>
      <c r="AD603" s="14">
        <v>0</v>
      </c>
      <c r="AE603" s="14">
        <v>0</v>
      </c>
      <c r="AF603" s="14">
        <v>12.762879095599878</v>
      </c>
      <c r="AG603" s="14">
        <v>12.762879095599878</v>
      </c>
      <c r="AH603" s="14">
        <v>12.762879095599878</v>
      </c>
      <c r="AI603" s="14">
        <v>12.762879095599878</v>
      </c>
      <c r="AJ603" s="113" t="s">
        <v>7128</v>
      </c>
      <c r="AK603" s="113" t="s">
        <v>7128</v>
      </c>
      <c r="AL603" s="113" t="s">
        <v>7128</v>
      </c>
      <c r="AM603" s="113" t="s">
        <v>7128</v>
      </c>
      <c r="AN603" s="113">
        <v>65</v>
      </c>
      <c r="AO603" s="113" t="s">
        <v>7128</v>
      </c>
      <c r="AP603" s="113" t="s">
        <v>7128</v>
      </c>
      <c r="AQ603" s="113">
        <v>84</v>
      </c>
      <c r="AR603" s="113">
        <v>126</v>
      </c>
      <c r="AS603" s="113">
        <v>261</v>
      </c>
      <c r="AT603" s="113">
        <v>246</v>
      </c>
      <c r="AU603" s="149" t="s">
        <v>7128</v>
      </c>
      <c r="AV603" s="14">
        <v>144.9549001855919</v>
      </c>
      <c r="AW603" s="14">
        <v>-132.19202108999201</v>
      </c>
      <c r="AX603" s="17">
        <v>507</v>
      </c>
      <c r="AY603" s="15">
        <v>0</v>
      </c>
      <c r="AZ603" s="15">
        <v>1.4102366887435949</v>
      </c>
      <c r="BA603" s="15">
        <v>-1.4102366887435949</v>
      </c>
      <c r="BB603" s="63">
        <v>0.80164645901360498</v>
      </c>
      <c r="BC603" s="26"/>
      <c r="BD603" s="15">
        <v>0</v>
      </c>
      <c r="BE603" s="26">
        <v>0</v>
      </c>
      <c r="BF603" s="26" t="s">
        <v>7617</v>
      </c>
      <c r="BG603" s="84"/>
    </row>
    <row r="604" spans="1:59" x14ac:dyDescent="0.25">
      <c r="A604" s="110" t="s">
        <v>2514</v>
      </c>
      <c r="B604" s="2" t="s">
        <v>3074</v>
      </c>
      <c r="C604" s="3" t="s">
        <v>3075</v>
      </c>
      <c r="D604" s="3" t="s">
        <v>947</v>
      </c>
      <c r="E604" s="3" t="s">
        <v>999</v>
      </c>
      <c r="F604" s="4" t="s">
        <v>2510</v>
      </c>
      <c r="G604" s="3" t="s">
        <v>1004</v>
      </c>
      <c r="H604" s="41" t="s">
        <v>4449</v>
      </c>
      <c r="I604" s="124">
        <v>98</v>
      </c>
      <c r="J604" s="124">
        <v>88</v>
      </c>
      <c r="K604" s="124">
        <v>15</v>
      </c>
      <c r="L604" s="124">
        <v>0</v>
      </c>
      <c r="M604" s="124">
        <v>8</v>
      </c>
      <c r="N604" s="124">
        <v>0</v>
      </c>
      <c r="O604" s="124">
        <v>8</v>
      </c>
      <c r="P604" s="124">
        <v>17</v>
      </c>
      <c r="Q604" s="124">
        <v>4</v>
      </c>
      <c r="R604" s="85">
        <v>0.17045454545454544</v>
      </c>
      <c r="S604" s="84">
        <v>8.3246618106139447</v>
      </c>
      <c r="T604" s="84">
        <v>0</v>
      </c>
      <c r="U604" s="84">
        <v>0</v>
      </c>
      <c r="V604" s="84">
        <v>10.610079575596817</v>
      </c>
      <c r="W604" s="84">
        <v>-11.989394316016162</v>
      </c>
      <c r="X604" s="14">
        <v>6.9453470701945985</v>
      </c>
      <c r="Y604" s="14">
        <v>0</v>
      </c>
      <c r="Z604" s="14">
        <v>0</v>
      </c>
      <c r="AA604" s="14">
        <v>0</v>
      </c>
      <c r="AB604" s="14">
        <v>0</v>
      </c>
      <c r="AC604" s="14">
        <v>0</v>
      </c>
      <c r="AD604" s="14">
        <v>6.9453470701945985</v>
      </c>
      <c r="AE604" s="14">
        <v>0</v>
      </c>
      <c r="AF604" s="14">
        <v>0</v>
      </c>
      <c r="AG604" s="14">
        <v>0</v>
      </c>
      <c r="AH604" s="14">
        <v>6.9453470701945985</v>
      </c>
      <c r="AI604" s="14">
        <v>6.9453470701945985</v>
      </c>
      <c r="AJ604" s="113" t="s">
        <v>7128</v>
      </c>
      <c r="AK604" s="113" t="s">
        <v>7128</v>
      </c>
      <c r="AL604" s="113" t="s">
        <v>7128</v>
      </c>
      <c r="AM604" s="113" t="s">
        <v>7128</v>
      </c>
      <c r="AN604" s="113" t="s">
        <v>7128</v>
      </c>
      <c r="AO604" s="113">
        <v>177</v>
      </c>
      <c r="AP604" s="113" t="s">
        <v>7128</v>
      </c>
      <c r="AQ604" s="113" t="s">
        <v>7128</v>
      </c>
      <c r="AR604" s="113" t="s">
        <v>7128</v>
      </c>
      <c r="AS604" s="113">
        <v>283</v>
      </c>
      <c r="AT604" s="113">
        <v>268</v>
      </c>
      <c r="AU604" s="149" t="s">
        <v>7128</v>
      </c>
      <c r="AV604" s="84">
        <v>157.41716867537716</v>
      </c>
      <c r="AW604" s="84">
        <v>-150.47182160518256</v>
      </c>
      <c r="AX604" s="125">
        <v>661</v>
      </c>
      <c r="AY604" s="84">
        <v>0</v>
      </c>
      <c r="AZ604" s="84">
        <v>1.4102366887435949</v>
      </c>
      <c r="BA604" s="84">
        <v>-1.4102366887435949</v>
      </c>
      <c r="BB604" s="104">
        <v>0.80164645901360498</v>
      </c>
      <c r="BC604" s="84"/>
      <c r="BD604" s="84">
        <v>0</v>
      </c>
      <c r="BE604" s="84">
        <v>0</v>
      </c>
      <c r="BF604" s="84" t="s">
        <v>7618</v>
      </c>
      <c r="BG604" s="84"/>
    </row>
    <row r="605" spans="1:59" x14ac:dyDescent="0.25">
      <c r="A605" s="79" t="s">
        <v>5602</v>
      </c>
      <c r="B605" s="2" t="s">
        <v>3089</v>
      </c>
      <c r="C605" s="3" t="s">
        <v>2768</v>
      </c>
      <c r="D605" s="3" t="s">
        <v>5266</v>
      </c>
      <c r="E605" s="3" t="s">
        <v>1001</v>
      </c>
      <c r="F605" s="4" t="s">
        <v>2510</v>
      </c>
      <c r="G605" s="3" t="s">
        <v>1015</v>
      </c>
      <c r="H605" s="41" t="s">
        <v>5931</v>
      </c>
      <c r="I605" s="113">
        <v>6</v>
      </c>
      <c r="J605" s="113">
        <v>6</v>
      </c>
      <c r="K605" s="113">
        <v>0</v>
      </c>
      <c r="L605" s="113">
        <v>0</v>
      </c>
      <c r="M605" s="113">
        <v>0</v>
      </c>
      <c r="N605" s="113">
        <v>0</v>
      </c>
      <c r="O605" s="113">
        <v>0</v>
      </c>
      <c r="P605" s="113">
        <v>1</v>
      </c>
      <c r="Q605" s="113">
        <v>0</v>
      </c>
      <c r="R605" s="6">
        <v>0</v>
      </c>
      <c r="S605" s="14">
        <v>0</v>
      </c>
      <c r="T605" s="14">
        <v>0</v>
      </c>
      <c r="U605" s="14">
        <v>0</v>
      </c>
      <c r="V605" s="14">
        <v>0</v>
      </c>
      <c r="W605" s="84">
        <v>-0.57208046034879556</v>
      </c>
      <c r="X605" s="14">
        <v>-0.57208046034879556</v>
      </c>
      <c r="Y605" s="14">
        <v>0</v>
      </c>
      <c r="Z605" s="14">
        <v>-0.57208046034879556</v>
      </c>
      <c r="AA605" s="14">
        <v>0</v>
      </c>
      <c r="AB605" s="14">
        <v>0</v>
      </c>
      <c r="AC605" s="14">
        <v>0</v>
      </c>
      <c r="AD605" s="14">
        <v>0</v>
      </c>
      <c r="AE605" s="14">
        <v>-0.57208046034879556</v>
      </c>
      <c r="AF605" s="14">
        <v>0</v>
      </c>
      <c r="AG605" s="14">
        <v>-0.57208046034879556</v>
      </c>
      <c r="AH605" s="14">
        <v>-0.57208046034879556</v>
      </c>
      <c r="AI605" s="14">
        <v>-0.57208046034879556</v>
      </c>
      <c r="AJ605" s="113" t="s">
        <v>7128</v>
      </c>
      <c r="AK605" s="113">
        <v>1030</v>
      </c>
      <c r="AL605" s="113" t="s">
        <v>7128</v>
      </c>
      <c r="AM605" s="113" t="s">
        <v>7128</v>
      </c>
      <c r="AN605" s="113" t="s">
        <v>7128</v>
      </c>
      <c r="AO605" s="113" t="s">
        <v>7128</v>
      </c>
      <c r="AP605" s="113">
        <v>1029</v>
      </c>
      <c r="AQ605" s="113" t="s">
        <v>7128</v>
      </c>
      <c r="AR605" s="113">
        <v>1024</v>
      </c>
      <c r="AS605" s="113">
        <v>1015</v>
      </c>
      <c r="AT605" s="113">
        <v>1015</v>
      </c>
      <c r="AU605" s="149" t="s">
        <v>7128</v>
      </c>
      <c r="AV605" s="14">
        <v>157.52538612333203</v>
      </c>
      <c r="AW605" s="14">
        <v>-158.09746658368081</v>
      </c>
      <c r="AX605" s="17">
        <v>1023</v>
      </c>
      <c r="AY605" s="15">
        <v>0</v>
      </c>
      <c r="AZ605" s="15">
        <v>1.4102366887435949</v>
      </c>
      <c r="BA605" s="15">
        <v>-1.4102366887435949</v>
      </c>
      <c r="BB605" s="63">
        <v>0.80164645901360498</v>
      </c>
      <c r="BC605" s="26"/>
      <c r="BD605" s="15">
        <v>0</v>
      </c>
      <c r="BE605" s="26">
        <v>0</v>
      </c>
      <c r="BF605" s="26" t="s">
        <v>7619</v>
      </c>
      <c r="BG605" s="84"/>
    </row>
    <row r="606" spans="1:59" x14ac:dyDescent="0.25">
      <c r="A606" s="79" t="s">
        <v>1111</v>
      </c>
      <c r="B606" s="2" t="s">
        <v>3188</v>
      </c>
      <c r="C606" s="3" t="s">
        <v>3189</v>
      </c>
      <c r="D606" s="3" t="s">
        <v>72</v>
      </c>
      <c r="E606" s="3" t="s">
        <v>2269</v>
      </c>
      <c r="F606" s="4" t="s">
        <v>2269</v>
      </c>
      <c r="G606" s="3" t="s">
        <v>1004</v>
      </c>
      <c r="H606" s="41" t="s">
        <v>4361</v>
      </c>
      <c r="I606" s="113">
        <v>3</v>
      </c>
      <c r="J606" s="113">
        <v>3</v>
      </c>
      <c r="K606" s="113">
        <v>0</v>
      </c>
      <c r="L606" s="113">
        <v>0</v>
      </c>
      <c r="M606" s="113">
        <v>0</v>
      </c>
      <c r="N606" s="113">
        <v>0</v>
      </c>
      <c r="O606" s="113">
        <v>0</v>
      </c>
      <c r="P606" s="113">
        <v>2</v>
      </c>
      <c r="Q606" s="113">
        <v>2</v>
      </c>
      <c r="R606" s="6">
        <v>0</v>
      </c>
      <c r="S606" s="14">
        <v>0</v>
      </c>
      <c r="T606" s="14">
        <v>0</v>
      </c>
      <c r="U606" s="14">
        <v>0</v>
      </c>
      <c r="V606" s="14">
        <v>5.3050397877984086</v>
      </c>
      <c r="W606" s="84">
        <v>0.77207116482045113</v>
      </c>
      <c r="X606" s="14">
        <v>6.0771109526188596</v>
      </c>
      <c r="Y606" s="14">
        <v>0</v>
      </c>
      <c r="Z606" s="14">
        <v>0</v>
      </c>
      <c r="AA606" s="14">
        <v>0</v>
      </c>
      <c r="AB606" s="14">
        <v>0</v>
      </c>
      <c r="AC606" s="14">
        <v>0</v>
      </c>
      <c r="AD606" s="14">
        <v>6.0771109526188596</v>
      </c>
      <c r="AE606" s="14">
        <v>0</v>
      </c>
      <c r="AF606" s="14">
        <v>0</v>
      </c>
      <c r="AG606" s="14">
        <v>0</v>
      </c>
      <c r="AH606" s="14">
        <v>6.0771109526188596</v>
      </c>
      <c r="AI606" s="14">
        <v>6.0771109526188596</v>
      </c>
      <c r="AJ606" s="113" t="s">
        <v>7128</v>
      </c>
      <c r="AK606" s="113" t="s">
        <v>7128</v>
      </c>
      <c r="AL606" s="113" t="s">
        <v>7128</v>
      </c>
      <c r="AM606" s="113" t="s">
        <v>7128</v>
      </c>
      <c r="AN606" s="113" t="s">
        <v>7128</v>
      </c>
      <c r="AO606" s="113">
        <v>178</v>
      </c>
      <c r="AP606" s="113" t="s">
        <v>7128</v>
      </c>
      <c r="AQ606" s="113" t="s">
        <v>7128</v>
      </c>
      <c r="AR606" s="113" t="s">
        <v>7128</v>
      </c>
      <c r="AS606" s="113">
        <v>286</v>
      </c>
      <c r="AT606" s="113">
        <v>271</v>
      </c>
      <c r="AU606" s="149" t="s">
        <v>7128</v>
      </c>
      <c r="AV606" s="14">
        <v>157.41716867537716</v>
      </c>
      <c r="AW606" s="14">
        <v>-151.3400577227583</v>
      </c>
      <c r="AX606" s="17">
        <v>662</v>
      </c>
      <c r="AY606" s="15">
        <v>0</v>
      </c>
      <c r="AZ606" s="15">
        <v>1.4102366887435949</v>
      </c>
      <c r="BA606" s="15">
        <v>-1.4102366887435949</v>
      </c>
      <c r="BB606" s="63">
        <v>0.80164645901360498</v>
      </c>
      <c r="BC606" s="26"/>
      <c r="BD606" s="15">
        <v>0</v>
      </c>
      <c r="BE606" s="26">
        <v>0</v>
      </c>
      <c r="BF606" s="26" t="s">
        <v>7620</v>
      </c>
      <c r="BG606" s="84"/>
    </row>
    <row r="607" spans="1:59" x14ac:dyDescent="0.25">
      <c r="A607" s="110" t="s">
        <v>6692</v>
      </c>
      <c r="B607" s="2" t="s">
        <v>3173</v>
      </c>
      <c r="C607" s="3" t="s">
        <v>2579</v>
      </c>
      <c r="D607" s="3" t="s">
        <v>6451</v>
      </c>
      <c r="E607" s="3" t="s">
        <v>1028</v>
      </c>
      <c r="F607" s="4" t="s">
        <v>3755</v>
      </c>
      <c r="G607" s="3" t="s">
        <v>656</v>
      </c>
      <c r="H607" s="41" t="s">
        <v>6693</v>
      </c>
      <c r="I607" s="124">
        <v>95</v>
      </c>
      <c r="J607" s="124">
        <v>84</v>
      </c>
      <c r="K607" s="124">
        <v>22</v>
      </c>
      <c r="L607" s="124">
        <v>0</v>
      </c>
      <c r="M607" s="124">
        <v>11</v>
      </c>
      <c r="N607" s="124">
        <v>8</v>
      </c>
      <c r="O607" s="124">
        <v>10</v>
      </c>
      <c r="P607" s="124">
        <v>28</v>
      </c>
      <c r="Q607" s="124">
        <v>0</v>
      </c>
      <c r="R607" s="85">
        <v>0.26190476190476192</v>
      </c>
      <c r="S607" s="84">
        <v>11.446409989594173</v>
      </c>
      <c r="T607" s="84">
        <v>0</v>
      </c>
      <c r="U607" s="84">
        <v>8</v>
      </c>
      <c r="V607" s="84">
        <v>0</v>
      </c>
      <c r="W607" s="84">
        <v>1.3812200500753737</v>
      </c>
      <c r="X607" s="103">
        <v>20.827630039669547</v>
      </c>
      <c r="Y607" s="103">
        <v>0</v>
      </c>
      <c r="Z607" s="103">
        <v>0</v>
      </c>
      <c r="AA607" s="103">
        <v>0</v>
      </c>
      <c r="AB607" s="103">
        <v>20.827630039669547</v>
      </c>
      <c r="AC607" s="103">
        <v>0</v>
      </c>
      <c r="AD607" s="103">
        <v>0</v>
      </c>
      <c r="AE607" s="103">
        <v>20.827630039669547</v>
      </c>
      <c r="AF607" s="103">
        <v>0</v>
      </c>
      <c r="AG607" s="103">
        <v>20.827630039669547</v>
      </c>
      <c r="AH607" s="103">
        <v>20.827630039669547</v>
      </c>
      <c r="AI607" s="103">
        <v>20.827630039669547</v>
      </c>
      <c r="AJ607" s="124" t="s">
        <v>7128</v>
      </c>
      <c r="AK607" s="113" t="s">
        <v>7128</v>
      </c>
      <c r="AL607" s="113" t="s">
        <v>7128</v>
      </c>
      <c r="AM607" s="113">
        <v>53</v>
      </c>
      <c r="AN607" s="113" t="s">
        <v>7128</v>
      </c>
      <c r="AO607" s="113" t="s">
        <v>7128</v>
      </c>
      <c r="AP607" s="113">
        <v>68</v>
      </c>
      <c r="AQ607" s="113" t="s">
        <v>7128</v>
      </c>
      <c r="AR607" s="113">
        <v>112</v>
      </c>
      <c r="AS607" s="113">
        <v>229</v>
      </c>
      <c r="AT607" s="113">
        <v>214</v>
      </c>
      <c r="AU607" s="149" t="s">
        <v>7128</v>
      </c>
      <c r="AV607" s="84">
        <v>149.30537599349879</v>
      </c>
      <c r="AW607" s="84">
        <v>-128.47774595382924</v>
      </c>
      <c r="AX607" s="125">
        <v>498</v>
      </c>
      <c r="AY607" s="84">
        <v>0</v>
      </c>
      <c r="AZ607" s="84">
        <v>1.4102366887435949</v>
      </c>
      <c r="BA607" s="84">
        <v>-1.4102366887435949</v>
      </c>
      <c r="BB607" s="104">
        <v>0.80164645901360498</v>
      </c>
      <c r="BC607" s="84"/>
      <c r="BD607" s="84">
        <v>0</v>
      </c>
      <c r="BE607" s="84">
        <v>0</v>
      </c>
      <c r="BF607" s="84" t="s">
        <v>7621</v>
      </c>
      <c r="BG607" s="84"/>
    </row>
    <row r="608" spans="1:59" x14ac:dyDescent="0.25">
      <c r="A608" s="79" t="s">
        <v>3566</v>
      </c>
      <c r="B608" s="2" t="s">
        <v>2877</v>
      </c>
      <c r="C608" s="3" t="s">
        <v>3525</v>
      </c>
      <c r="D608" s="3" t="s">
        <v>3704</v>
      </c>
      <c r="E608" s="3" t="s">
        <v>1060</v>
      </c>
      <c r="F608" s="4" t="s">
        <v>3755</v>
      </c>
      <c r="G608" s="3" t="s">
        <v>657</v>
      </c>
      <c r="H608" s="41" t="s">
        <v>4582</v>
      </c>
      <c r="I608" s="113">
        <v>11</v>
      </c>
      <c r="J608" s="113">
        <v>10</v>
      </c>
      <c r="K608" s="113">
        <v>2</v>
      </c>
      <c r="L608" s="113">
        <v>0</v>
      </c>
      <c r="M608" s="113">
        <v>2</v>
      </c>
      <c r="N608" s="113">
        <v>0</v>
      </c>
      <c r="O608" s="113">
        <v>0</v>
      </c>
      <c r="P608" s="113">
        <v>4</v>
      </c>
      <c r="Q608" s="113">
        <v>1</v>
      </c>
      <c r="R608" s="6">
        <v>0.2</v>
      </c>
      <c r="S608" s="14">
        <v>2.0811654526534862</v>
      </c>
      <c r="T608" s="14">
        <v>0</v>
      </c>
      <c r="U608" s="14">
        <v>0</v>
      </c>
      <c r="V608" s="14">
        <v>2.6525198938992043</v>
      </c>
      <c r="W608" s="84">
        <v>0.99089583018975425</v>
      </c>
      <c r="X608" s="14">
        <v>5.7245811767424444</v>
      </c>
      <c r="Y608" s="14">
        <v>0</v>
      </c>
      <c r="Z608" s="14">
        <v>0</v>
      </c>
      <c r="AA608" s="14">
        <v>5.7245811767424444</v>
      </c>
      <c r="AB608" s="14">
        <v>0</v>
      </c>
      <c r="AC608" s="14">
        <v>0</v>
      </c>
      <c r="AD608" s="14">
        <v>0</v>
      </c>
      <c r="AE608" s="14">
        <v>0</v>
      </c>
      <c r="AF608" s="14">
        <v>5.7245811767424444</v>
      </c>
      <c r="AG608" s="14">
        <v>5.7245811767424444</v>
      </c>
      <c r="AH608" s="14">
        <v>5.7245811767424444</v>
      </c>
      <c r="AI608" s="14">
        <v>5.7245811767424444</v>
      </c>
      <c r="AJ608" s="113" t="s">
        <v>7128</v>
      </c>
      <c r="AK608" s="113" t="s">
        <v>7128</v>
      </c>
      <c r="AL608" s="113">
        <v>51</v>
      </c>
      <c r="AM608" s="113" t="s">
        <v>7128</v>
      </c>
      <c r="AN608" s="113" t="s">
        <v>7128</v>
      </c>
      <c r="AO608" s="113" t="s">
        <v>7128</v>
      </c>
      <c r="AP608" s="113" t="s">
        <v>7128</v>
      </c>
      <c r="AQ608" s="113">
        <v>87</v>
      </c>
      <c r="AR608" s="113">
        <v>136</v>
      </c>
      <c r="AS608" s="113">
        <v>287</v>
      </c>
      <c r="AT608" s="113">
        <v>272</v>
      </c>
      <c r="AU608" s="149" t="s">
        <v>7128</v>
      </c>
      <c r="AV608" s="14">
        <v>157.46821407201281</v>
      </c>
      <c r="AW608" s="14">
        <v>-151.74363289527037</v>
      </c>
      <c r="AX608" s="17">
        <v>663</v>
      </c>
      <c r="AY608" s="15">
        <v>0</v>
      </c>
      <c r="AZ608" s="15">
        <v>1.4102366887435949</v>
      </c>
      <c r="BA608" s="15">
        <v>-1.4102366887435949</v>
      </c>
      <c r="BB608" s="63">
        <v>0.80164645901360498</v>
      </c>
      <c r="BC608" s="26"/>
      <c r="BD608" s="15">
        <v>0</v>
      </c>
      <c r="BE608" s="26">
        <v>0</v>
      </c>
      <c r="BF608" s="26" t="s">
        <v>7622</v>
      </c>
      <c r="BG608" s="84"/>
    </row>
    <row r="609" spans="1:59" x14ac:dyDescent="0.25">
      <c r="A609" s="110" t="s">
        <v>1483</v>
      </c>
      <c r="B609" s="2" t="s">
        <v>3131</v>
      </c>
      <c r="C609" s="3" t="s">
        <v>2647</v>
      </c>
      <c r="D609" s="3" t="s">
        <v>515</v>
      </c>
      <c r="E609" s="3" t="s">
        <v>1042</v>
      </c>
      <c r="F609" s="4" t="s">
        <v>3755</v>
      </c>
      <c r="G609" s="3" t="s">
        <v>1004</v>
      </c>
      <c r="H609" s="41" t="s">
        <v>4088</v>
      </c>
      <c r="I609" s="124">
        <v>79</v>
      </c>
      <c r="J609" s="124">
        <v>74</v>
      </c>
      <c r="K609" s="124">
        <v>12</v>
      </c>
      <c r="L609" s="124">
        <v>1</v>
      </c>
      <c r="M609" s="124">
        <v>8</v>
      </c>
      <c r="N609" s="124">
        <v>5</v>
      </c>
      <c r="O609" s="124">
        <v>5</v>
      </c>
      <c r="P609" s="124">
        <v>22</v>
      </c>
      <c r="Q609" s="124">
        <v>0</v>
      </c>
      <c r="R609" s="85">
        <v>0.16216216216216217</v>
      </c>
      <c r="S609" s="84">
        <v>8.3246618106139447</v>
      </c>
      <c r="T609" s="84">
        <v>2.6041666666666665</v>
      </c>
      <c r="U609" s="84">
        <v>5</v>
      </c>
      <c r="V609" s="84">
        <v>0</v>
      </c>
      <c r="W609" s="84">
        <v>-10.788953652501876</v>
      </c>
      <c r="X609" s="103">
        <v>5.1398748247787349</v>
      </c>
      <c r="Y609" s="103">
        <v>0</v>
      </c>
      <c r="Z609" s="103">
        <v>0</v>
      </c>
      <c r="AA609" s="103">
        <v>0</v>
      </c>
      <c r="AB609" s="103">
        <v>0</v>
      </c>
      <c r="AC609" s="103">
        <v>0</v>
      </c>
      <c r="AD609" s="103">
        <v>5.1398748247787349</v>
      </c>
      <c r="AE609" s="103">
        <v>0</v>
      </c>
      <c r="AF609" s="103">
        <v>0</v>
      </c>
      <c r="AG609" s="103">
        <v>0</v>
      </c>
      <c r="AH609" s="103">
        <v>5.1398748247787349</v>
      </c>
      <c r="AI609" s="103">
        <v>5.1398748247787349</v>
      </c>
      <c r="AJ609" s="124" t="s">
        <v>7128</v>
      </c>
      <c r="AK609" s="113" t="s">
        <v>7128</v>
      </c>
      <c r="AL609" s="113" t="s">
        <v>7128</v>
      </c>
      <c r="AM609" s="113" t="s">
        <v>7128</v>
      </c>
      <c r="AN609" s="113" t="s">
        <v>7128</v>
      </c>
      <c r="AO609" s="113">
        <v>179</v>
      </c>
      <c r="AP609" s="113" t="s">
        <v>7128</v>
      </c>
      <c r="AQ609" s="113" t="s">
        <v>7128</v>
      </c>
      <c r="AR609" s="113" t="s">
        <v>7128</v>
      </c>
      <c r="AS609" s="113">
        <v>288</v>
      </c>
      <c r="AT609" s="113">
        <v>273</v>
      </c>
      <c r="AU609" s="149" t="s">
        <v>7128</v>
      </c>
      <c r="AV609" s="84">
        <v>157.41716867537716</v>
      </c>
      <c r="AW609" s="84">
        <v>-152.27729385059843</v>
      </c>
      <c r="AX609" s="125">
        <v>664</v>
      </c>
      <c r="AY609" s="84">
        <v>0</v>
      </c>
      <c r="AZ609" s="84">
        <v>1.4102366887435949</v>
      </c>
      <c r="BA609" s="84">
        <v>-1.4102366887435949</v>
      </c>
      <c r="BB609" s="104">
        <v>0.80164645901360498</v>
      </c>
      <c r="BC609" s="84"/>
      <c r="BD609" s="84">
        <v>0</v>
      </c>
      <c r="BE609" s="84">
        <v>0</v>
      </c>
      <c r="BF609" s="84" t="s">
        <v>7623</v>
      </c>
      <c r="BG609" s="84"/>
    </row>
    <row r="610" spans="1:59" x14ac:dyDescent="0.25">
      <c r="A610" s="79" t="s">
        <v>5222</v>
      </c>
      <c r="B610" s="2" t="s">
        <v>2632</v>
      </c>
      <c r="C610" s="3" t="s">
        <v>5224</v>
      </c>
      <c r="D610" s="3" t="s">
        <v>5223</v>
      </c>
      <c r="E610" s="3" t="s">
        <v>1067</v>
      </c>
      <c r="F610" s="4" t="s">
        <v>2510</v>
      </c>
      <c r="G610" s="3" t="s">
        <v>656</v>
      </c>
      <c r="H610" s="41" t="s">
        <v>5225</v>
      </c>
      <c r="I610" s="113">
        <v>145</v>
      </c>
      <c r="J610" s="113">
        <v>127</v>
      </c>
      <c r="K610" s="113">
        <v>22</v>
      </c>
      <c r="L610" s="113">
        <v>4</v>
      </c>
      <c r="M610" s="113">
        <v>10</v>
      </c>
      <c r="N610" s="113">
        <v>14</v>
      </c>
      <c r="O610" s="113">
        <v>13</v>
      </c>
      <c r="P610" s="113">
        <v>34</v>
      </c>
      <c r="Q610" s="113">
        <v>1</v>
      </c>
      <c r="R610" s="42">
        <v>0.17322834645669291</v>
      </c>
      <c r="S610" s="43">
        <v>10.40582726326743</v>
      </c>
      <c r="T610" s="43">
        <v>10.416666666666666</v>
      </c>
      <c r="U610" s="43">
        <v>14</v>
      </c>
      <c r="V610" s="43">
        <v>2.6525198938992043</v>
      </c>
      <c r="W610" s="84">
        <v>-17.543165941742554</v>
      </c>
      <c r="X610" s="44">
        <v>19.931847882090747</v>
      </c>
      <c r="Y610" s="44">
        <v>0</v>
      </c>
      <c r="Z610" s="44">
        <v>0</v>
      </c>
      <c r="AA610" s="44">
        <v>0</v>
      </c>
      <c r="AB610" s="44">
        <v>19.931847882090747</v>
      </c>
      <c r="AC610" s="44">
        <v>0</v>
      </c>
      <c r="AD610" s="44">
        <v>0</v>
      </c>
      <c r="AE610" s="44">
        <v>19.931847882090747</v>
      </c>
      <c r="AF610" s="44">
        <v>0</v>
      </c>
      <c r="AG610" s="44">
        <v>19.931847882090747</v>
      </c>
      <c r="AH610" s="44">
        <v>19.931847882090747</v>
      </c>
      <c r="AI610" s="44">
        <v>19.931847882090747</v>
      </c>
      <c r="AJ610" s="145" t="s">
        <v>7128</v>
      </c>
      <c r="AK610" s="113" t="s">
        <v>7128</v>
      </c>
      <c r="AL610" s="113" t="s">
        <v>7128</v>
      </c>
      <c r="AM610" s="113">
        <v>54</v>
      </c>
      <c r="AN610" s="113" t="s">
        <v>7128</v>
      </c>
      <c r="AO610" s="113" t="s">
        <v>7128</v>
      </c>
      <c r="AP610" s="113">
        <v>69</v>
      </c>
      <c r="AQ610" s="113" t="s">
        <v>7128</v>
      </c>
      <c r="AR610" s="113">
        <v>117</v>
      </c>
      <c r="AS610" s="113">
        <v>236</v>
      </c>
      <c r="AT610" s="113">
        <v>221</v>
      </c>
      <c r="AU610" s="149" t="s">
        <v>7128</v>
      </c>
      <c r="AV610" s="44">
        <v>149.30537599349879</v>
      </c>
      <c r="AW610" s="14">
        <v>-129.37352811140804</v>
      </c>
      <c r="AX610" s="17">
        <v>501</v>
      </c>
      <c r="AY610" s="43">
        <v>0</v>
      </c>
      <c r="AZ610" s="43">
        <v>1.4102366887435949</v>
      </c>
      <c r="BA610" s="43">
        <v>-1.4102366887435949</v>
      </c>
      <c r="BB610" s="65">
        <v>0.80164645901360498</v>
      </c>
      <c r="BC610" s="43"/>
      <c r="BD610" s="43">
        <v>0</v>
      </c>
      <c r="BE610" s="43">
        <v>0</v>
      </c>
      <c r="BF610" s="26" t="s">
        <v>7624</v>
      </c>
      <c r="BG610" s="84"/>
    </row>
    <row r="611" spans="1:59" x14ac:dyDescent="0.25">
      <c r="A611" s="79" t="s">
        <v>1280</v>
      </c>
      <c r="B611" s="2" t="s">
        <v>3397</v>
      </c>
      <c r="C611" s="3" t="s">
        <v>3398</v>
      </c>
      <c r="D611" s="3" t="s">
        <v>248</v>
      </c>
      <c r="E611" s="3" t="s">
        <v>1008</v>
      </c>
      <c r="F611" s="4" t="s">
        <v>2510</v>
      </c>
      <c r="G611" s="3" t="s">
        <v>1004</v>
      </c>
      <c r="H611" s="41" t="s">
        <v>4571</v>
      </c>
      <c r="I611" s="113">
        <v>62</v>
      </c>
      <c r="J611" s="113">
        <v>50</v>
      </c>
      <c r="K611" s="113">
        <v>10</v>
      </c>
      <c r="L611" s="113">
        <v>0</v>
      </c>
      <c r="M611" s="113">
        <v>4</v>
      </c>
      <c r="N611" s="113">
        <v>1</v>
      </c>
      <c r="O611" s="113">
        <v>8</v>
      </c>
      <c r="P611" s="113">
        <v>17</v>
      </c>
      <c r="Q611" s="113">
        <v>1</v>
      </c>
      <c r="R611" s="50">
        <v>0.2</v>
      </c>
      <c r="S611" s="51">
        <v>4.1623309053069724</v>
      </c>
      <c r="T611" s="51">
        <v>0</v>
      </c>
      <c r="U611" s="51">
        <v>1</v>
      </c>
      <c r="V611" s="51">
        <v>2.6525198938992043</v>
      </c>
      <c r="W611" s="84">
        <v>-3.4814925920371533</v>
      </c>
      <c r="X611" s="52">
        <v>4.3333582071690238</v>
      </c>
      <c r="Y611" s="52">
        <v>0</v>
      </c>
      <c r="Z611" s="52">
        <v>0</v>
      </c>
      <c r="AA611" s="52">
        <v>0</v>
      </c>
      <c r="AB611" s="52">
        <v>0</v>
      </c>
      <c r="AC611" s="52">
        <v>0</v>
      </c>
      <c r="AD611" s="52">
        <v>4.3333582071690238</v>
      </c>
      <c r="AE611" s="52">
        <v>0</v>
      </c>
      <c r="AF611" s="52">
        <v>0</v>
      </c>
      <c r="AG611" s="52">
        <v>0</v>
      </c>
      <c r="AH611" s="52">
        <v>4.3333582071690238</v>
      </c>
      <c r="AI611" s="52">
        <v>4.3333582071690238</v>
      </c>
      <c r="AJ611" s="144" t="s">
        <v>7128</v>
      </c>
      <c r="AK611" s="113" t="s">
        <v>7128</v>
      </c>
      <c r="AL611" s="113" t="s">
        <v>7128</v>
      </c>
      <c r="AM611" s="113" t="s">
        <v>7128</v>
      </c>
      <c r="AN611" s="113" t="s">
        <v>7128</v>
      </c>
      <c r="AO611" s="113">
        <v>180</v>
      </c>
      <c r="AP611" s="113" t="s">
        <v>7128</v>
      </c>
      <c r="AQ611" s="113" t="s">
        <v>7128</v>
      </c>
      <c r="AR611" s="113" t="s">
        <v>7128</v>
      </c>
      <c r="AS611" s="113">
        <v>291</v>
      </c>
      <c r="AT611" s="113">
        <v>276</v>
      </c>
      <c r="AU611" s="149" t="s">
        <v>7128</v>
      </c>
      <c r="AV611" s="52">
        <v>157.41716867537716</v>
      </c>
      <c r="AW611" s="14">
        <v>-153.08381046820813</v>
      </c>
      <c r="AX611" s="17">
        <v>666</v>
      </c>
      <c r="AY611" s="51">
        <v>0</v>
      </c>
      <c r="AZ611" s="51">
        <v>1.4102366887435949</v>
      </c>
      <c r="BA611" s="51">
        <v>-1.4102366887435949</v>
      </c>
      <c r="BB611" s="64">
        <v>0.80164645901360498</v>
      </c>
      <c r="BC611" s="51"/>
      <c r="BD611" s="51">
        <v>0</v>
      </c>
      <c r="BE611" s="51">
        <v>0</v>
      </c>
      <c r="BF611" s="26" t="s">
        <v>7625</v>
      </c>
      <c r="BG611" s="84"/>
    </row>
    <row r="612" spans="1:59" x14ac:dyDescent="0.25">
      <c r="A612" s="79" t="s">
        <v>6218</v>
      </c>
      <c r="B612" s="2" t="s">
        <v>6219</v>
      </c>
      <c r="C612" s="3" t="s">
        <v>2980</v>
      </c>
      <c r="D612" s="3" t="s">
        <v>5865</v>
      </c>
      <c r="E612" s="3" t="s">
        <v>1020</v>
      </c>
      <c r="F612" s="4" t="s">
        <v>2510</v>
      </c>
      <c r="G612" s="3" t="s">
        <v>1004</v>
      </c>
      <c r="H612" s="41" t="s">
        <v>5866</v>
      </c>
      <c r="I612" s="113">
        <v>40</v>
      </c>
      <c r="J612" s="113">
        <v>37</v>
      </c>
      <c r="K612" s="113">
        <v>8</v>
      </c>
      <c r="L612" s="113">
        <v>0</v>
      </c>
      <c r="M612" s="113">
        <v>4</v>
      </c>
      <c r="N612" s="113">
        <v>1</v>
      </c>
      <c r="O612" s="113">
        <v>2</v>
      </c>
      <c r="P612" s="113">
        <v>9</v>
      </c>
      <c r="Q612" s="113">
        <v>0</v>
      </c>
      <c r="R612" s="6">
        <v>0.21621621621621623</v>
      </c>
      <c r="S612" s="14">
        <v>4.1623309053069724</v>
      </c>
      <c r="T612" s="14">
        <v>0</v>
      </c>
      <c r="U612" s="14">
        <v>1</v>
      </c>
      <c r="V612" s="14">
        <v>0</v>
      </c>
      <c r="W612" s="84">
        <v>-1.0319607253783669</v>
      </c>
      <c r="X612" s="14">
        <v>4.1303701799286054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4.1303701799286054</v>
      </c>
      <c r="AE612" s="14">
        <v>0</v>
      </c>
      <c r="AF612" s="14">
        <v>0</v>
      </c>
      <c r="AG612" s="14">
        <v>0</v>
      </c>
      <c r="AH612" s="14">
        <v>4.1303701799286054</v>
      </c>
      <c r="AI612" s="14">
        <v>4.1303701799286054</v>
      </c>
      <c r="AJ612" s="113" t="s">
        <v>7128</v>
      </c>
      <c r="AK612" s="113" t="s">
        <v>7128</v>
      </c>
      <c r="AL612" s="113" t="s">
        <v>7128</v>
      </c>
      <c r="AM612" s="113" t="s">
        <v>7128</v>
      </c>
      <c r="AN612" s="113" t="s">
        <v>7128</v>
      </c>
      <c r="AO612" s="113">
        <v>181</v>
      </c>
      <c r="AP612" s="113" t="s">
        <v>7128</v>
      </c>
      <c r="AQ612" s="113" t="s">
        <v>7128</v>
      </c>
      <c r="AR612" s="113" t="s">
        <v>7128</v>
      </c>
      <c r="AS612" s="113">
        <v>294</v>
      </c>
      <c r="AT612" s="113">
        <v>279</v>
      </c>
      <c r="AU612" s="149" t="s">
        <v>7128</v>
      </c>
      <c r="AV612" s="14">
        <v>157.41716867537716</v>
      </c>
      <c r="AW612" s="14">
        <v>-153.28679849544855</v>
      </c>
      <c r="AX612" s="17">
        <v>669</v>
      </c>
      <c r="AY612" s="15">
        <v>0</v>
      </c>
      <c r="AZ612" s="15">
        <v>1.4102366887435949</v>
      </c>
      <c r="BA612" s="15">
        <v>-1.4102366887435949</v>
      </c>
      <c r="BB612" s="63">
        <v>0.80164645901360498</v>
      </c>
      <c r="BC612" s="26"/>
      <c r="BD612" s="15">
        <v>0</v>
      </c>
      <c r="BE612" s="26">
        <v>0</v>
      </c>
      <c r="BF612" s="26" t="s">
        <v>7626</v>
      </c>
      <c r="BG612" s="84"/>
    </row>
    <row r="613" spans="1:59" x14ac:dyDescent="0.25">
      <c r="A613" s="110" t="s">
        <v>1096</v>
      </c>
      <c r="B613" s="2" t="s">
        <v>2934</v>
      </c>
      <c r="C613" s="3" t="s">
        <v>2532</v>
      </c>
      <c r="D613" s="3" t="s">
        <v>373</v>
      </c>
      <c r="E613" s="3" t="s">
        <v>2269</v>
      </c>
      <c r="F613" s="4" t="s">
        <v>2269</v>
      </c>
      <c r="G613" s="3" t="s">
        <v>657</v>
      </c>
      <c r="H613" s="41" t="s">
        <v>4238</v>
      </c>
      <c r="I613" s="126">
        <v>18</v>
      </c>
      <c r="J613" s="126">
        <v>17</v>
      </c>
      <c r="K613" s="126">
        <v>3</v>
      </c>
      <c r="L613" s="126">
        <v>0</v>
      </c>
      <c r="M613" s="126">
        <v>2</v>
      </c>
      <c r="N613" s="126">
        <v>0</v>
      </c>
      <c r="O613" s="126">
        <v>1</v>
      </c>
      <c r="P613" s="126">
        <v>2</v>
      </c>
      <c r="Q613" s="126">
        <v>1</v>
      </c>
      <c r="R613" s="106">
        <v>0.17647058823529413</v>
      </c>
      <c r="S613" s="107">
        <v>2.0811654526534862</v>
      </c>
      <c r="T613" s="107">
        <v>0</v>
      </c>
      <c r="U613" s="107">
        <v>0</v>
      </c>
      <c r="V613" s="107">
        <v>2.6525198938992043</v>
      </c>
      <c r="W613" s="107">
        <v>-0.4656148460790987</v>
      </c>
      <c r="X613" s="108">
        <v>4.2680705004735913</v>
      </c>
      <c r="Y613" s="108">
        <v>0</v>
      </c>
      <c r="Z613" s="108">
        <v>0</v>
      </c>
      <c r="AA613" s="108">
        <v>4.2680705004735913</v>
      </c>
      <c r="AB613" s="108">
        <v>0</v>
      </c>
      <c r="AC613" s="108">
        <v>0</v>
      </c>
      <c r="AD613" s="108">
        <v>0</v>
      </c>
      <c r="AE613" s="108">
        <v>0</v>
      </c>
      <c r="AF613" s="108">
        <v>4.2680705004735913</v>
      </c>
      <c r="AG613" s="108">
        <v>4.2680705004735913</v>
      </c>
      <c r="AH613" s="108">
        <v>4.2680705004735913</v>
      </c>
      <c r="AI613" s="108">
        <v>4.2680705004735913</v>
      </c>
      <c r="AJ613" s="126" t="s">
        <v>7128</v>
      </c>
      <c r="AK613" s="113" t="s">
        <v>7128</v>
      </c>
      <c r="AL613" s="113">
        <v>52</v>
      </c>
      <c r="AM613" s="113" t="s">
        <v>7128</v>
      </c>
      <c r="AN613" s="113" t="s">
        <v>7128</v>
      </c>
      <c r="AO613" s="113" t="s">
        <v>7128</v>
      </c>
      <c r="AP613" s="113" t="s">
        <v>7128</v>
      </c>
      <c r="AQ613" s="113">
        <v>88</v>
      </c>
      <c r="AR613" s="113">
        <v>139</v>
      </c>
      <c r="AS613" s="113">
        <v>292</v>
      </c>
      <c r="AT613" s="113">
        <v>277</v>
      </c>
      <c r="AU613" s="149" t="s">
        <v>7128</v>
      </c>
      <c r="AV613" s="107">
        <v>157.46821407201281</v>
      </c>
      <c r="AW613" s="107">
        <v>-153.20014357153923</v>
      </c>
      <c r="AX613" s="127">
        <v>668</v>
      </c>
      <c r="AY613" s="107">
        <v>0</v>
      </c>
      <c r="AZ613" s="107">
        <v>1.4102366887435949</v>
      </c>
      <c r="BA613" s="107">
        <v>-1.4102366887435949</v>
      </c>
      <c r="BB613" s="109">
        <v>0.80164645901360498</v>
      </c>
      <c r="BC613" s="107"/>
      <c r="BD613" s="107">
        <v>0</v>
      </c>
      <c r="BE613" s="107">
        <v>0</v>
      </c>
      <c r="BF613" s="107" t="s">
        <v>7627</v>
      </c>
      <c r="BG613" s="107"/>
    </row>
    <row r="614" spans="1:59" x14ac:dyDescent="0.25">
      <c r="A614" s="79" t="s">
        <v>1500</v>
      </c>
      <c r="B614" s="2" t="s">
        <v>2585</v>
      </c>
      <c r="C614" s="3" t="s">
        <v>2586</v>
      </c>
      <c r="D614" s="3" t="s">
        <v>545</v>
      </c>
      <c r="E614" s="3" t="s">
        <v>2269</v>
      </c>
      <c r="F614" s="4" t="s">
        <v>2269</v>
      </c>
      <c r="G614" s="3" t="s">
        <v>657</v>
      </c>
      <c r="H614" s="41" t="s">
        <v>4504</v>
      </c>
      <c r="I614" s="113">
        <v>80</v>
      </c>
      <c r="J614" s="113">
        <v>68</v>
      </c>
      <c r="K614" s="113">
        <v>9</v>
      </c>
      <c r="L614" s="113">
        <v>1</v>
      </c>
      <c r="M614" s="113">
        <v>7</v>
      </c>
      <c r="N614" s="113">
        <v>7</v>
      </c>
      <c r="O614" s="113">
        <v>11</v>
      </c>
      <c r="P614" s="113">
        <v>13</v>
      </c>
      <c r="Q614" s="113">
        <v>0</v>
      </c>
      <c r="R614" s="6">
        <v>0.13235294117647059</v>
      </c>
      <c r="S614" s="14">
        <v>7.2840790842872014</v>
      </c>
      <c r="T614" s="14">
        <v>2.6041666666666665</v>
      </c>
      <c r="U614" s="14">
        <v>7</v>
      </c>
      <c r="V614" s="14">
        <v>0</v>
      </c>
      <c r="W614" s="84">
        <v>-13.122247153661096</v>
      </c>
      <c r="X614" s="14">
        <v>3.7659985972927714</v>
      </c>
      <c r="Y614" s="14">
        <v>0</v>
      </c>
      <c r="Z614" s="14">
        <v>0</v>
      </c>
      <c r="AA614" s="14">
        <v>3.7659985972927714</v>
      </c>
      <c r="AB614" s="14">
        <v>0</v>
      </c>
      <c r="AC614" s="14">
        <v>0</v>
      </c>
      <c r="AD614" s="14">
        <v>0</v>
      </c>
      <c r="AE614" s="14">
        <v>0</v>
      </c>
      <c r="AF614" s="14">
        <v>3.7659985972927714</v>
      </c>
      <c r="AG614" s="14">
        <v>3.7659985972927714</v>
      </c>
      <c r="AH614" s="14">
        <v>3.7659985972927714</v>
      </c>
      <c r="AI614" s="14">
        <v>3.7659985972927714</v>
      </c>
      <c r="AJ614" s="113" t="s">
        <v>7128</v>
      </c>
      <c r="AK614" s="113" t="s">
        <v>7128</v>
      </c>
      <c r="AL614" s="113">
        <v>53</v>
      </c>
      <c r="AM614" s="113" t="s">
        <v>7128</v>
      </c>
      <c r="AN614" s="113" t="s">
        <v>7128</v>
      </c>
      <c r="AO614" s="113" t="s">
        <v>7128</v>
      </c>
      <c r="AP614" s="113" t="s">
        <v>7128</v>
      </c>
      <c r="AQ614" s="113">
        <v>89</v>
      </c>
      <c r="AR614" s="113">
        <v>140</v>
      </c>
      <c r="AS614" s="113">
        <v>296</v>
      </c>
      <c r="AT614" s="113">
        <v>281</v>
      </c>
      <c r="AU614" s="149" t="s">
        <v>7128</v>
      </c>
      <c r="AV614" s="14">
        <v>157.46821407201281</v>
      </c>
      <c r="AW614" s="14">
        <v>-153.70221547472005</v>
      </c>
      <c r="AX614" s="17">
        <v>670</v>
      </c>
      <c r="AY614" s="15">
        <v>0</v>
      </c>
      <c r="AZ614" s="15">
        <v>1.4102366887435949</v>
      </c>
      <c r="BA614" s="15">
        <v>-1.4102366887435949</v>
      </c>
      <c r="BB614" s="63">
        <v>0.80164645901360498</v>
      </c>
      <c r="BC614" s="26"/>
      <c r="BD614" s="15">
        <v>0</v>
      </c>
      <c r="BE614" s="26">
        <v>0</v>
      </c>
      <c r="BF614" s="26" t="s">
        <v>7628</v>
      </c>
      <c r="BG614" s="84"/>
    </row>
    <row r="615" spans="1:59" x14ac:dyDescent="0.25">
      <c r="A615" s="79" t="s">
        <v>2517</v>
      </c>
      <c r="B615" s="2" t="s">
        <v>3150</v>
      </c>
      <c r="C615" s="3" t="s">
        <v>2756</v>
      </c>
      <c r="D615" s="3" t="s">
        <v>969</v>
      </c>
      <c r="E615" s="3" t="s">
        <v>1008</v>
      </c>
      <c r="F615" s="4" t="s">
        <v>2510</v>
      </c>
      <c r="G615" s="3" t="s">
        <v>1004</v>
      </c>
      <c r="H615" s="41" t="s">
        <v>4770</v>
      </c>
      <c r="I615" s="113">
        <v>29</v>
      </c>
      <c r="J615" s="113">
        <v>27</v>
      </c>
      <c r="K615" s="113">
        <v>7</v>
      </c>
      <c r="L615" s="113">
        <v>0</v>
      </c>
      <c r="M615" s="113">
        <v>1</v>
      </c>
      <c r="N615" s="113">
        <v>0</v>
      </c>
      <c r="O615" s="113">
        <v>1</v>
      </c>
      <c r="P615" s="113">
        <v>6</v>
      </c>
      <c r="Q615" s="113">
        <v>0</v>
      </c>
      <c r="R615" s="6">
        <v>0.25925925925925924</v>
      </c>
      <c r="S615" s="14">
        <v>1.0405827263267431</v>
      </c>
      <c r="T615" s="14">
        <v>0</v>
      </c>
      <c r="U615" s="14">
        <v>0</v>
      </c>
      <c r="V615" s="14">
        <v>0</v>
      </c>
      <c r="W615" s="84">
        <v>1.7593150043478574</v>
      </c>
      <c r="X615" s="14">
        <v>2.7998977306746005</v>
      </c>
      <c r="Y615" s="14">
        <v>0</v>
      </c>
      <c r="Z615" s="14">
        <v>0</v>
      </c>
      <c r="AA615" s="14">
        <v>0</v>
      </c>
      <c r="AB615" s="14">
        <v>0</v>
      </c>
      <c r="AC615" s="14">
        <v>0</v>
      </c>
      <c r="AD615" s="14">
        <v>2.7998977306746005</v>
      </c>
      <c r="AE615" s="14">
        <v>0</v>
      </c>
      <c r="AF615" s="14">
        <v>0</v>
      </c>
      <c r="AG615" s="14">
        <v>0</v>
      </c>
      <c r="AH615" s="14">
        <v>2.7998977306746005</v>
      </c>
      <c r="AI615" s="14">
        <v>2.7998977306746005</v>
      </c>
      <c r="AJ615" s="113" t="s">
        <v>7128</v>
      </c>
      <c r="AK615" s="113" t="s">
        <v>7128</v>
      </c>
      <c r="AL615" s="113" t="s">
        <v>7128</v>
      </c>
      <c r="AM615" s="113" t="s">
        <v>7128</v>
      </c>
      <c r="AN615" s="113" t="s">
        <v>7128</v>
      </c>
      <c r="AO615" s="113">
        <v>182</v>
      </c>
      <c r="AP615" s="113" t="s">
        <v>7128</v>
      </c>
      <c r="AQ615" s="113" t="s">
        <v>7128</v>
      </c>
      <c r="AR615" s="113" t="s">
        <v>7128</v>
      </c>
      <c r="AS615" s="113">
        <v>299</v>
      </c>
      <c r="AT615" s="113">
        <v>284</v>
      </c>
      <c r="AU615" s="149" t="s">
        <v>7128</v>
      </c>
      <c r="AV615" s="14">
        <v>157.41716867537716</v>
      </c>
      <c r="AW615" s="14">
        <v>-154.61727094470257</v>
      </c>
      <c r="AX615" s="17">
        <v>671</v>
      </c>
      <c r="AY615" s="15">
        <v>0</v>
      </c>
      <c r="AZ615" s="15">
        <v>1.4102366887435949</v>
      </c>
      <c r="BA615" s="15">
        <v>-1.4102366887435949</v>
      </c>
      <c r="BB615" s="63">
        <v>0.80164645901360498</v>
      </c>
      <c r="BC615" s="26"/>
      <c r="BD615" s="15">
        <v>0</v>
      </c>
      <c r="BE615" s="26">
        <v>0</v>
      </c>
      <c r="BF615" s="26" t="s">
        <v>7629</v>
      </c>
      <c r="BG615" s="84"/>
    </row>
    <row r="616" spans="1:59" x14ac:dyDescent="0.25">
      <c r="A616" s="110" t="s">
        <v>2050</v>
      </c>
      <c r="B616" s="2" t="s">
        <v>3018</v>
      </c>
      <c r="C616" s="3" t="s">
        <v>3019</v>
      </c>
      <c r="D616" s="3" t="s">
        <v>278</v>
      </c>
      <c r="E616" s="3" t="s">
        <v>999</v>
      </c>
      <c r="F616" s="4" t="s">
        <v>2510</v>
      </c>
      <c r="G616" s="3" t="s">
        <v>656</v>
      </c>
      <c r="H616" s="41" t="s">
        <v>3943</v>
      </c>
      <c r="I616" s="126">
        <v>124</v>
      </c>
      <c r="J616" s="126">
        <v>113</v>
      </c>
      <c r="K616" s="126">
        <v>26</v>
      </c>
      <c r="L616" s="126">
        <v>0</v>
      </c>
      <c r="M616" s="126">
        <v>17</v>
      </c>
      <c r="N616" s="126">
        <v>5</v>
      </c>
      <c r="O616" s="126">
        <v>8</v>
      </c>
      <c r="P616" s="126">
        <v>15</v>
      </c>
      <c r="Q616" s="126">
        <v>0</v>
      </c>
      <c r="R616" s="106">
        <v>0.23008849557522124</v>
      </c>
      <c r="S616" s="107">
        <v>17.689906347554633</v>
      </c>
      <c r="T616" s="107">
        <v>0</v>
      </c>
      <c r="U616" s="107">
        <v>5</v>
      </c>
      <c r="V616" s="107">
        <v>0</v>
      </c>
      <c r="W616" s="107">
        <v>-4.804358593363256</v>
      </c>
      <c r="X616" s="108">
        <v>17.885547754191379</v>
      </c>
      <c r="Y616" s="108">
        <v>0</v>
      </c>
      <c r="Z616" s="108">
        <v>0</v>
      </c>
      <c r="AA616" s="108">
        <v>0</v>
      </c>
      <c r="AB616" s="108">
        <v>17.885547754191379</v>
      </c>
      <c r="AC616" s="108">
        <v>0</v>
      </c>
      <c r="AD616" s="108">
        <v>0</v>
      </c>
      <c r="AE616" s="108">
        <v>17.885547754191379</v>
      </c>
      <c r="AF616" s="108">
        <v>0</v>
      </c>
      <c r="AG616" s="108">
        <v>17.885547754191379</v>
      </c>
      <c r="AH616" s="108">
        <v>17.885547754191379</v>
      </c>
      <c r="AI616" s="108">
        <v>17.885547754191379</v>
      </c>
      <c r="AJ616" s="126" t="s">
        <v>7128</v>
      </c>
      <c r="AK616" s="113" t="s">
        <v>7128</v>
      </c>
      <c r="AL616" s="113" t="s">
        <v>7128</v>
      </c>
      <c r="AM616" s="113">
        <v>55</v>
      </c>
      <c r="AN616" s="113" t="s">
        <v>7128</v>
      </c>
      <c r="AO616" s="113" t="s">
        <v>7128</v>
      </c>
      <c r="AP616" s="113">
        <v>71</v>
      </c>
      <c r="AQ616" s="113" t="s">
        <v>7128</v>
      </c>
      <c r="AR616" s="113">
        <v>119</v>
      </c>
      <c r="AS616" s="113">
        <v>243</v>
      </c>
      <c r="AT616" s="113">
        <v>228</v>
      </c>
      <c r="AU616" s="149" t="s">
        <v>7128</v>
      </c>
      <c r="AV616" s="107">
        <v>149.30537599349879</v>
      </c>
      <c r="AW616" s="107">
        <v>-131.41982823930741</v>
      </c>
      <c r="AX616" s="127">
        <v>505</v>
      </c>
      <c r="AY616" s="107">
        <v>0</v>
      </c>
      <c r="AZ616" s="107">
        <v>1.4102366887435949</v>
      </c>
      <c r="BA616" s="107">
        <v>-1.4102366887435949</v>
      </c>
      <c r="BB616" s="109">
        <v>0.80164645901360498</v>
      </c>
      <c r="BC616" s="107"/>
      <c r="BD616" s="107">
        <v>0</v>
      </c>
      <c r="BE616" s="107">
        <v>0</v>
      </c>
      <c r="BF616" s="107" t="s">
        <v>7630</v>
      </c>
      <c r="BG616" s="107"/>
    </row>
    <row r="617" spans="1:59" x14ac:dyDescent="0.25">
      <c r="A617" s="79" t="s">
        <v>6397</v>
      </c>
      <c r="B617" s="2" t="s">
        <v>3166</v>
      </c>
      <c r="C617" s="3" t="s">
        <v>3502</v>
      </c>
      <c r="D617" s="3" t="s">
        <v>5976</v>
      </c>
      <c r="E617" s="3" t="s">
        <v>1090</v>
      </c>
      <c r="F617" s="4" t="s">
        <v>3755</v>
      </c>
      <c r="G617" s="3" t="s">
        <v>1040</v>
      </c>
      <c r="H617" s="41" t="s">
        <v>5977</v>
      </c>
      <c r="I617" s="113">
        <v>82</v>
      </c>
      <c r="J617" s="113">
        <v>77</v>
      </c>
      <c r="K617" s="113">
        <v>16</v>
      </c>
      <c r="L617" s="113">
        <v>1</v>
      </c>
      <c r="M617" s="113">
        <v>4</v>
      </c>
      <c r="N617" s="113">
        <v>7</v>
      </c>
      <c r="O617" s="113">
        <v>4</v>
      </c>
      <c r="P617" s="113">
        <v>19</v>
      </c>
      <c r="Q617" s="113">
        <v>0</v>
      </c>
      <c r="R617" s="6">
        <v>0.20779220779220781</v>
      </c>
      <c r="S617" s="14">
        <v>4.1623309053069724</v>
      </c>
      <c r="T617" s="14">
        <v>2.6041666666666665</v>
      </c>
      <c r="U617" s="14">
        <v>7</v>
      </c>
      <c r="V617" s="14">
        <v>0</v>
      </c>
      <c r="W617" s="84">
        <v>-5.47422235501132</v>
      </c>
      <c r="X617" s="14">
        <v>8.2922752169623202</v>
      </c>
      <c r="Y617" s="14">
        <v>0</v>
      </c>
      <c r="Z617" s="14">
        <v>0</v>
      </c>
      <c r="AA617" s="14">
        <v>0</v>
      </c>
      <c r="AB617" s="14">
        <v>0</v>
      </c>
      <c r="AC617" s="14">
        <v>8.2922752169623202</v>
      </c>
      <c r="AD617" s="14">
        <v>0</v>
      </c>
      <c r="AE617" s="14">
        <v>0</v>
      </c>
      <c r="AF617" s="14">
        <v>8.2922752169623202</v>
      </c>
      <c r="AG617" s="14">
        <v>8.2922752169623202</v>
      </c>
      <c r="AH617" s="14">
        <v>8.2922752169623202</v>
      </c>
      <c r="AI617" s="14">
        <v>8.2922752169623202</v>
      </c>
      <c r="AJ617" s="113" t="s">
        <v>7128</v>
      </c>
      <c r="AK617" s="113" t="s">
        <v>7128</v>
      </c>
      <c r="AL617" s="113" t="s">
        <v>7128</v>
      </c>
      <c r="AM617" s="113" t="s">
        <v>7128</v>
      </c>
      <c r="AN617" s="113">
        <v>66</v>
      </c>
      <c r="AO617" s="113" t="s">
        <v>7128</v>
      </c>
      <c r="AP617" s="113" t="s">
        <v>7128</v>
      </c>
      <c r="AQ617" s="113">
        <v>86</v>
      </c>
      <c r="AR617" s="113">
        <v>132</v>
      </c>
      <c r="AS617" s="113">
        <v>279</v>
      </c>
      <c r="AT617" s="113">
        <v>264</v>
      </c>
      <c r="AU617" s="149" t="s">
        <v>7128</v>
      </c>
      <c r="AV617" s="14">
        <v>144.9549001855919</v>
      </c>
      <c r="AW617" s="14">
        <v>-136.66262496862959</v>
      </c>
      <c r="AX617" s="17">
        <v>512</v>
      </c>
      <c r="AY617" s="15">
        <v>0</v>
      </c>
      <c r="AZ617" s="15">
        <v>1.4102366887435949</v>
      </c>
      <c r="BA617" s="15">
        <v>-1.4102366887435949</v>
      </c>
      <c r="BB617" s="63">
        <v>0.80164645901360498</v>
      </c>
      <c r="BC617" s="26"/>
      <c r="BD617" s="15">
        <v>0</v>
      </c>
      <c r="BE617" s="26">
        <v>0</v>
      </c>
      <c r="BF617" s="26" t="s">
        <v>7631</v>
      </c>
      <c r="BG617" s="84"/>
    </row>
    <row r="618" spans="1:59" x14ac:dyDescent="0.25">
      <c r="A618" s="79" t="s">
        <v>3611</v>
      </c>
      <c r="B618" s="2" t="s">
        <v>3612</v>
      </c>
      <c r="C618" s="3" t="s">
        <v>3224</v>
      </c>
      <c r="D618" s="3" t="s">
        <v>3747</v>
      </c>
      <c r="E618" s="3" t="s">
        <v>1010</v>
      </c>
      <c r="F618" s="4" t="s">
        <v>2510</v>
      </c>
      <c r="G618" s="3" t="s">
        <v>1004</v>
      </c>
      <c r="H618" s="41" t="s">
        <v>3992</v>
      </c>
      <c r="I618" s="113">
        <v>7</v>
      </c>
      <c r="J618" s="113">
        <v>5</v>
      </c>
      <c r="K618" s="113">
        <v>1</v>
      </c>
      <c r="L618" s="113">
        <v>0</v>
      </c>
      <c r="M618" s="113">
        <v>1</v>
      </c>
      <c r="N618" s="113">
        <v>0</v>
      </c>
      <c r="O618" s="113">
        <v>2</v>
      </c>
      <c r="P618" s="113">
        <v>3</v>
      </c>
      <c r="Q618" s="113">
        <v>0</v>
      </c>
      <c r="R618" s="46">
        <v>0.2</v>
      </c>
      <c r="S618" s="47">
        <v>1.0405827263267431</v>
      </c>
      <c r="T618" s="47">
        <v>0</v>
      </c>
      <c r="U618" s="47">
        <v>0</v>
      </c>
      <c r="V618" s="47">
        <v>0</v>
      </c>
      <c r="W618" s="84">
        <v>1.5537434142084046</v>
      </c>
      <c r="X618" s="48">
        <v>2.5943261405351477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2.5943261405351477</v>
      </c>
      <c r="AE618" s="48">
        <v>0</v>
      </c>
      <c r="AF618" s="48">
        <v>0</v>
      </c>
      <c r="AG618" s="48">
        <v>0</v>
      </c>
      <c r="AH618" s="48">
        <v>2.5943261405351477</v>
      </c>
      <c r="AI618" s="48">
        <v>2.5943261405351477</v>
      </c>
      <c r="AJ618" s="146" t="s">
        <v>7128</v>
      </c>
      <c r="AK618" s="113" t="s">
        <v>7128</v>
      </c>
      <c r="AL618" s="113" t="s">
        <v>7128</v>
      </c>
      <c r="AM618" s="113" t="s">
        <v>7128</v>
      </c>
      <c r="AN618" s="113" t="s">
        <v>7128</v>
      </c>
      <c r="AO618" s="113">
        <v>183</v>
      </c>
      <c r="AP618" s="113" t="s">
        <v>7128</v>
      </c>
      <c r="AQ618" s="113" t="s">
        <v>7128</v>
      </c>
      <c r="AR618" s="113" t="s">
        <v>7128</v>
      </c>
      <c r="AS618" s="113">
        <v>301</v>
      </c>
      <c r="AT618" s="113">
        <v>286</v>
      </c>
      <c r="AU618" s="149" t="s">
        <v>7128</v>
      </c>
      <c r="AV618" s="48">
        <v>157.41716867537716</v>
      </c>
      <c r="AW618" s="14">
        <v>-154.82284253484201</v>
      </c>
      <c r="AX618" s="17">
        <v>672</v>
      </c>
      <c r="AY618" s="47">
        <v>0</v>
      </c>
      <c r="AZ618" s="47">
        <v>1.4102366887435949</v>
      </c>
      <c r="BA618" s="47">
        <v>-1.4102366887435949</v>
      </c>
      <c r="BB618" s="62">
        <v>0.80164645901360498</v>
      </c>
      <c r="BC618" s="47"/>
      <c r="BD618" s="47">
        <v>0</v>
      </c>
      <c r="BE618" s="47">
        <v>0</v>
      </c>
      <c r="BF618" s="26" t="s">
        <v>7632</v>
      </c>
      <c r="BG618" s="84"/>
    </row>
    <row r="619" spans="1:59" x14ac:dyDescent="0.25">
      <c r="A619" s="79" t="s">
        <v>5649</v>
      </c>
      <c r="B619" s="2" t="s">
        <v>5650</v>
      </c>
      <c r="C619" s="3" t="s">
        <v>3443</v>
      </c>
      <c r="D619" s="3" t="s">
        <v>5762</v>
      </c>
      <c r="E619" s="3" t="s">
        <v>1044</v>
      </c>
      <c r="F619" s="4" t="s">
        <v>3755</v>
      </c>
      <c r="G619" s="3" t="s">
        <v>1004</v>
      </c>
      <c r="H619" s="41" t="s">
        <v>6540</v>
      </c>
      <c r="I619" s="113">
        <v>55</v>
      </c>
      <c r="J619" s="113">
        <v>47</v>
      </c>
      <c r="K619" s="113">
        <v>5</v>
      </c>
      <c r="L619" s="113">
        <v>2</v>
      </c>
      <c r="M619" s="113">
        <v>2</v>
      </c>
      <c r="N619" s="113">
        <v>3</v>
      </c>
      <c r="O619" s="113">
        <v>7</v>
      </c>
      <c r="P619" s="113">
        <v>17</v>
      </c>
      <c r="Q619" s="113">
        <v>1</v>
      </c>
      <c r="R619" s="6">
        <v>0.10638297872340426</v>
      </c>
      <c r="S619" s="14">
        <v>2.0811654526534862</v>
      </c>
      <c r="T619" s="14">
        <v>5.208333333333333</v>
      </c>
      <c r="U619" s="14">
        <v>3</v>
      </c>
      <c r="V619" s="14">
        <v>2.6525198938992043</v>
      </c>
      <c r="W619" s="84">
        <v>-10.484193677471085</v>
      </c>
      <c r="X619" s="14">
        <v>2.4578250024149373</v>
      </c>
      <c r="Y619" s="14">
        <v>0</v>
      </c>
      <c r="Z619" s="14">
        <v>0</v>
      </c>
      <c r="AA619" s="14">
        <v>0</v>
      </c>
      <c r="AB619" s="14">
        <v>0</v>
      </c>
      <c r="AC619" s="14">
        <v>0</v>
      </c>
      <c r="AD619" s="14">
        <v>2.4578250024149373</v>
      </c>
      <c r="AE619" s="14">
        <v>0</v>
      </c>
      <c r="AF619" s="14">
        <v>0</v>
      </c>
      <c r="AG619" s="14">
        <v>0</v>
      </c>
      <c r="AH619" s="14">
        <v>2.4578250024149373</v>
      </c>
      <c r="AI619" s="14">
        <v>2.4578250024149373</v>
      </c>
      <c r="AJ619" s="113" t="s">
        <v>7128</v>
      </c>
      <c r="AK619" s="113" t="s">
        <v>7128</v>
      </c>
      <c r="AL619" s="113" t="s">
        <v>7128</v>
      </c>
      <c r="AM619" s="113" t="s">
        <v>7128</v>
      </c>
      <c r="AN619" s="113" t="s">
        <v>7128</v>
      </c>
      <c r="AO619" s="113">
        <v>184</v>
      </c>
      <c r="AP619" s="113" t="s">
        <v>7128</v>
      </c>
      <c r="AQ619" s="113" t="s">
        <v>7128</v>
      </c>
      <c r="AR619" s="113" t="s">
        <v>7128</v>
      </c>
      <c r="AS619" s="113">
        <v>302</v>
      </c>
      <c r="AT619" s="113">
        <v>287</v>
      </c>
      <c r="AU619" s="149" t="s">
        <v>7128</v>
      </c>
      <c r="AV619" s="14">
        <v>157.41716867537716</v>
      </c>
      <c r="AW619" s="14">
        <v>-154.95934367296221</v>
      </c>
      <c r="AX619" s="17">
        <v>673</v>
      </c>
      <c r="AY619" s="15">
        <v>0</v>
      </c>
      <c r="AZ619" s="15">
        <v>1.4102366887435949</v>
      </c>
      <c r="BA619" s="15">
        <v>-1.4102366887435949</v>
      </c>
      <c r="BB619" s="63">
        <v>0.80164645901360498</v>
      </c>
      <c r="BC619" s="26"/>
      <c r="BD619" s="15">
        <v>0</v>
      </c>
      <c r="BE619" s="26">
        <v>0</v>
      </c>
      <c r="BF619" s="26" t="s">
        <v>7633</v>
      </c>
      <c r="BG619" s="84"/>
    </row>
    <row r="620" spans="1:59" x14ac:dyDescent="0.25">
      <c r="A620" s="79" t="s">
        <v>1782</v>
      </c>
      <c r="B620" s="2" t="s">
        <v>3084</v>
      </c>
      <c r="C620" s="3" t="s">
        <v>3085</v>
      </c>
      <c r="D620" s="3" t="s">
        <v>293</v>
      </c>
      <c r="E620" s="3" t="s">
        <v>1044</v>
      </c>
      <c r="F620" s="4" t="s">
        <v>3755</v>
      </c>
      <c r="G620" s="3" t="s">
        <v>1004</v>
      </c>
      <c r="H620" s="41" t="s">
        <v>4626</v>
      </c>
      <c r="I620" s="113">
        <v>31</v>
      </c>
      <c r="J620" s="113">
        <v>26</v>
      </c>
      <c r="K620" s="113">
        <v>3</v>
      </c>
      <c r="L620" s="113">
        <v>1</v>
      </c>
      <c r="M620" s="113">
        <v>3</v>
      </c>
      <c r="N620" s="113">
        <v>1</v>
      </c>
      <c r="O620" s="113">
        <v>4</v>
      </c>
      <c r="P620" s="113">
        <v>15</v>
      </c>
      <c r="Q620" s="113">
        <v>0</v>
      </c>
      <c r="R620" s="6">
        <v>0.11538461538461539</v>
      </c>
      <c r="S620" s="14">
        <v>3.121748178980229</v>
      </c>
      <c r="T620" s="14">
        <v>2.6041666666666665</v>
      </c>
      <c r="U620" s="14">
        <v>1</v>
      </c>
      <c r="V620" s="14">
        <v>0</v>
      </c>
      <c r="W620" s="84">
        <v>-4.484252429457861</v>
      </c>
      <c r="X620" s="14">
        <v>2.2416624161890351</v>
      </c>
      <c r="Y620" s="14">
        <v>0</v>
      </c>
      <c r="Z620" s="14">
        <v>0</v>
      </c>
      <c r="AA620" s="14">
        <v>0</v>
      </c>
      <c r="AB620" s="14">
        <v>0</v>
      </c>
      <c r="AC620" s="14">
        <v>0</v>
      </c>
      <c r="AD620" s="14">
        <v>2.2416624161890351</v>
      </c>
      <c r="AE620" s="14">
        <v>0</v>
      </c>
      <c r="AF620" s="14">
        <v>0</v>
      </c>
      <c r="AG620" s="14">
        <v>0</v>
      </c>
      <c r="AH620" s="14">
        <v>2.2416624161890351</v>
      </c>
      <c r="AI620" s="14">
        <v>2.2416624161890351</v>
      </c>
      <c r="AJ620" s="113" t="s">
        <v>7128</v>
      </c>
      <c r="AK620" s="113" t="s">
        <v>7128</v>
      </c>
      <c r="AL620" s="113" t="s">
        <v>7128</v>
      </c>
      <c r="AM620" s="113" t="s">
        <v>7128</v>
      </c>
      <c r="AN620" s="113" t="s">
        <v>7128</v>
      </c>
      <c r="AO620" s="113">
        <v>185</v>
      </c>
      <c r="AP620" s="113" t="s">
        <v>7128</v>
      </c>
      <c r="AQ620" s="113" t="s">
        <v>7128</v>
      </c>
      <c r="AR620" s="113" t="s">
        <v>7128</v>
      </c>
      <c r="AS620" s="113">
        <v>303</v>
      </c>
      <c r="AT620" s="113">
        <v>288</v>
      </c>
      <c r="AU620" s="149" t="s">
        <v>7128</v>
      </c>
      <c r="AV620" s="14">
        <v>157.41716867537716</v>
      </c>
      <c r="AW620" s="14">
        <v>-155.17550625918813</v>
      </c>
      <c r="AX620" s="17">
        <v>674</v>
      </c>
      <c r="AY620" s="15">
        <v>0</v>
      </c>
      <c r="AZ620" s="15">
        <v>1.4102366887435949</v>
      </c>
      <c r="BA620" s="15">
        <v>-1.4102366887435949</v>
      </c>
      <c r="BB620" s="63">
        <v>0.80164645901360498</v>
      </c>
      <c r="BC620" s="26"/>
      <c r="BD620" s="15">
        <v>0</v>
      </c>
      <c r="BE620" s="26">
        <v>0</v>
      </c>
      <c r="BF620" s="26" t="s">
        <v>7634</v>
      </c>
      <c r="BG620" s="84"/>
    </row>
    <row r="621" spans="1:59" x14ac:dyDescent="0.25">
      <c r="A621" s="79" t="s">
        <v>2482</v>
      </c>
      <c r="B621" s="2" t="s">
        <v>3204</v>
      </c>
      <c r="C621" s="3" t="s">
        <v>2575</v>
      </c>
      <c r="D621" s="3" t="s">
        <v>948</v>
      </c>
      <c r="E621" s="3" t="s">
        <v>1115</v>
      </c>
      <c r="F621" s="4" t="s">
        <v>2510</v>
      </c>
      <c r="G621" s="3" t="s">
        <v>1004</v>
      </c>
      <c r="H621" s="41" t="s">
        <v>4826</v>
      </c>
      <c r="I621" s="113">
        <v>6</v>
      </c>
      <c r="J621" s="113">
        <v>6</v>
      </c>
      <c r="K621" s="113">
        <v>1</v>
      </c>
      <c r="L621" s="113">
        <v>0</v>
      </c>
      <c r="M621" s="113">
        <v>1</v>
      </c>
      <c r="N621" s="113">
        <v>0</v>
      </c>
      <c r="O621" s="113">
        <v>0</v>
      </c>
      <c r="P621" s="113">
        <v>1</v>
      </c>
      <c r="Q621" s="113">
        <v>0</v>
      </c>
      <c r="R621" s="6">
        <v>0.16666666666666666</v>
      </c>
      <c r="S621" s="14">
        <v>1.0405827263267431</v>
      </c>
      <c r="T621" s="14">
        <v>0</v>
      </c>
      <c r="U621" s="14">
        <v>0</v>
      </c>
      <c r="V621" s="14">
        <v>0</v>
      </c>
      <c r="W621" s="84">
        <v>1.1055748485915777</v>
      </c>
      <c r="X621" s="108">
        <v>2.1461575749183206</v>
      </c>
      <c r="Y621" s="108">
        <v>0</v>
      </c>
      <c r="Z621" s="108">
        <v>0</v>
      </c>
      <c r="AA621" s="108">
        <v>0</v>
      </c>
      <c r="AB621" s="108">
        <v>0</v>
      </c>
      <c r="AC621" s="108">
        <v>0</v>
      </c>
      <c r="AD621" s="108">
        <v>2.1461575749183206</v>
      </c>
      <c r="AE621" s="108">
        <v>0</v>
      </c>
      <c r="AF621" s="108">
        <v>0</v>
      </c>
      <c r="AG621" s="108">
        <v>0</v>
      </c>
      <c r="AH621" s="108">
        <v>2.1461575749183206</v>
      </c>
      <c r="AI621" s="108">
        <v>2.1461575749183206</v>
      </c>
      <c r="AJ621" s="126" t="s">
        <v>7128</v>
      </c>
      <c r="AK621" s="113" t="s">
        <v>7128</v>
      </c>
      <c r="AL621" s="113" t="s">
        <v>7128</v>
      </c>
      <c r="AM621" s="113" t="s">
        <v>7128</v>
      </c>
      <c r="AN621" s="113" t="s">
        <v>7128</v>
      </c>
      <c r="AO621" s="113">
        <v>186</v>
      </c>
      <c r="AP621" s="113" t="s">
        <v>7128</v>
      </c>
      <c r="AQ621" s="113" t="s">
        <v>7128</v>
      </c>
      <c r="AR621" s="113" t="s">
        <v>7128</v>
      </c>
      <c r="AS621" s="113">
        <v>304</v>
      </c>
      <c r="AT621" s="113">
        <v>289</v>
      </c>
      <c r="AU621" s="149" t="s">
        <v>7128</v>
      </c>
      <c r="AV621" s="14">
        <v>157.41716867537716</v>
      </c>
      <c r="AW621" s="14">
        <v>-155.27101110045882</v>
      </c>
      <c r="AX621" s="17">
        <v>675</v>
      </c>
      <c r="AY621" s="15">
        <v>0</v>
      </c>
      <c r="AZ621" s="15">
        <v>1.4102366887435949</v>
      </c>
      <c r="BA621" s="15">
        <v>-1.4102366887435949</v>
      </c>
      <c r="BB621" s="63">
        <v>0.80164645901360498</v>
      </c>
      <c r="BC621" s="26"/>
      <c r="BD621" s="15">
        <v>0</v>
      </c>
      <c r="BE621" s="26">
        <v>0</v>
      </c>
      <c r="BF621" s="26" t="s">
        <v>7635</v>
      </c>
      <c r="BG621" s="84"/>
    </row>
    <row r="622" spans="1:59" x14ac:dyDescent="0.25">
      <c r="A622" s="79" t="s">
        <v>1002</v>
      </c>
      <c r="B622" s="2" t="s">
        <v>2716</v>
      </c>
      <c r="C622" s="3" t="s">
        <v>3172</v>
      </c>
      <c r="D622" s="3" t="s">
        <v>327</v>
      </c>
      <c r="E622" s="3" t="s">
        <v>2269</v>
      </c>
      <c r="F622" s="4" t="s">
        <v>2269</v>
      </c>
      <c r="G622" s="3" t="s">
        <v>1004</v>
      </c>
      <c r="H622" s="41" t="s">
        <v>4447</v>
      </c>
      <c r="I622" s="113">
        <v>0</v>
      </c>
      <c r="J622" s="113">
        <v>0</v>
      </c>
      <c r="K622" s="113">
        <v>0</v>
      </c>
      <c r="L622" s="113">
        <v>0</v>
      </c>
      <c r="M622" s="113">
        <v>0</v>
      </c>
      <c r="N622" s="113">
        <v>0</v>
      </c>
      <c r="O622" s="113">
        <v>0</v>
      </c>
      <c r="P622" s="113">
        <v>0</v>
      </c>
      <c r="Q622" s="113">
        <v>0</v>
      </c>
      <c r="R622" s="42">
        <v>0</v>
      </c>
      <c r="S622" s="43">
        <v>0</v>
      </c>
      <c r="T622" s="43">
        <v>0</v>
      </c>
      <c r="U622" s="43">
        <v>0</v>
      </c>
      <c r="V622" s="43">
        <v>0</v>
      </c>
      <c r="W622" s="84">
        <v>2.1174416066360724</v>
      </c>
      <c r="X622" s="44">
        <v>2.1174416066360724</v>
      </c>
      <c r="Y622" s="44">
        <v>0</v>
      </c>
      <c r="Z622" s="44">
        <v>0</v>
      </c>
      <c r="AA622" s="44">
        <v>0</v>
      </c>
      <c r="AB622" s="44">
        <v>0</v>
      </c>
      <c r="AC622" s="44">
        <v>0</v>
      </c>
      <c r="AD622" s="44">
        <v>2.1174416066360724</v>
      </c>
      <c r="AE622" s="44">
        <v>0</v>
      </c>
      <c r="AF622" s="44">
        <v>0</v>
      </c>
      <c r="AG622" s="44">
        <v>0</v>
      </c>
      <c r="AH622" s="44">
        <v>2.1174416066360724</v>
      </c>
      <c r="AI622" s="44">
        <v>2.1174416066360724</v>
      </c>
      <c r="AJ622" s="145" t="s">
        <v>7128</v>
      </c>
      <c r="AK622" s="113" t="s">
        <v>7128</v>
      </c>
      <c r="AL622" s="113" t="s">
        <v>7128</v>
      </c>
      <c r="AM622" s="113" t="s">
        <v>7128</v>
      </c>
      <c r="AN622" s="113" t="s">
        <v>7128</v>
      </c>
      <c r="AO622" s="113">
        <v>187</v>
      </c>
      <c r="AP622" s="113" t="s">
        <v>7128</v>
      </c>
      <c r="AQ622" s="113" t="s">
        <v>7128</v>
      </c>
      <c r="AR622" s="113" t="s">
        <v>7128</v>
      </c>
      <c r="AS622" s="113">
        <v>305</v>
      </c>
      <c r="AT622" s="113">
        <v>290</v>
      </c>
      <c r="AU622" s="149" t="s">
        <v>7128</v>
      </c>
      <c r="AV622" s="44">
        <v>157.41716867537716</v>
      </c>
      <c r="AW622" s="14">
        <v>-155.29972706874108</v>
      </c>
      <c r="AX622" s="17">
        <v>676</v>
      </c>
      <c r="AY622" s="43">
        <v>0</v>
      </c>
      <c r="AZ622" s="43">
        <v>1.4102366887435949</v>
      </c>
      <c r="BA622" s="43">
        <v>-1.4102366887435949</v>
      </c>
      <c r="BB622" s="65">
        <v>0.80164645901360498</v>
      </c>
      <c r="BC622" s="43"/>
      <c r="BD622" s="43">
        <v>0</v>
      </c>
      <c r="BE622" s="43">
        <v>0</v>
      </c>
      <c r="BF622" s="26" t="s">
        <v>7636</v>
      </c>
      <c r="BG622" s="84"/>
    </row>
    <row r="623" spans="1:59" x14ac:dyDescent="0.25">
      <c r="A623" s="79" t="s">
        <v>6685</v>
      </c>
      <c r="B623" s="2" t="s">
        <v>6686</v>
      </c>
      <c r="C623" s="3" t="s">
        <v>3511</v>
      </c>
      <c r="D623" s="3" t="s">
        <v>5805</v>
      </c>
      <c r="E623" s="3" t="s">
        <v>1060</v>
      </c>
      <c r="F623" s="4" t="s">
        <v>3755</v>
      </c>
      <c r="G623" s="3" t="s">
        <v>1004</v>
      </c>
      <c r="H623" s="41" t="s">
        <v>6445</v>
      </c>
      <c r="I623" s="113">
        <v>0</v>
      </c>
      <c r="J623" s="113">
        <v>0</v>
      </c>
      <c r="K623" s="113">
        <v>0</v>
      </c>
      <c r="L623" s="113">
        <v>0</v>
      </c>
      <c r="M623" s="113">
        <v>0</v>
      </c>
      <c r="N623" s="113">
        <v>0</v>
      </c>
      <c r="O623" s="113">
        <v>0</v>
      </c>
      <c r="P623" s="113">
        <v>0</v>
      </c>
      <c r="Q623" s="113">
        <v>0</v>
      </c>
      <c r="R623" s="6">
        <v>0</v>
      </c>
      <c r="S623" s="14">
        <v>0</v>
      </c>
      <c r="T623" s="14">
        <v>0</v>
      </c>
      <c r="U623" s="14">
        <v>0</v>
      </c>
      <c r="V623" s="14">
        <v>0</v>
      </c>
      <c r="W623" s="84">
        <v>2.1174416066360724</v>
      </c>
      <c r="X623" s="14">
        <v>2.1174416066360724</v>
      </c>
      <c r="Y623" s="14">
        <v>0</v>
      </c>
      <c r="Z623" s="14">
        <v>0</v>
      </c>
      <c r="AA623" s="14">
        <v>0</v>
      </c>
      <c r="AB623" s="14">
        <v>0</v>
      </c>
      <c r="AC623" s="14">
        <v>0</v>
      </c>
      <c r="AD623" s="14">
        <v>2.1174416066360724</v>
      </c>
      <c r="AE623" s="14">
        <v>0</v>
      </c>
      <c r="AF623" s="14">
        <v>0</v>
      </c>
      <c r="AG623" s="14">
        <v>0</v>
      </c>
      <c r="AH623" s="14">
        <v>2.1174416066360724</v>
      </c>
      <c r="AI623" s="14">
        <v>2.1174416066360724</v>
      </c>
      <c r="AJ623" s="113" t="s">
        <v>7128</v>
      </c>
      <c r="AK623" s="113" t="s">
        <v>7128</v>
      </c>
      <c r="AL623" s="113" t="s">
        <v>7128</v>
      </c>
      <c r="AM623" s="113" t="s">
        <v>7128</v>
      </c>
      <c r="AN623" s="113" t="s">
        <v>7128</v>
      </c>
      <c r="AO623" s="113">
        <v>187</v>
      </c>
      <c r="AP623" s="113" t="s">
        <v>7128</v>
      </c>
      <c r="AQ623" s="113" t="s">
        <v>7128</v>
      </c>
      <c r="AR623" s="113" t="s">
        <v>7128</v>
      </c>
      <c r="AS623" s="113">
        <v>305</v>
      </c>
      <c r="AT623" s="113">
        <v>290</v>
      </c>
      <c r="AU623" s="149" t="s">
        <v>7128</v>
      </c>
      <c r="AV623" s="14">
        <v>157.41716867537716</v>
      </c>
      <c r="AW623" s="14">
        <v>-155.29972706874108</v>
      </c>
      <c r="AX623" s="17">
        <v>676</v>
      </c>
      <c r="AY623" s="15">
        <v>0</v>
      </c>
      <c r="AZ623" s="15">
        <v>1.4102366887435949</v>
      </c>
      <c r="BA623" s="15">
        <v>-1.4102366887435949</v>
      </c>
      <c r="BB623" s="63">
        <v>0.80164645901360498</v>
      </c>
      <c r="BC623" s="26"/>
      <c r="BD623" s="15">
        <v>0</v>
      </c>
      <c r="BE623" s="26">
        <v>0</v>
      </c>
      <c r="BF623" s="26" t="s">
        <v>7636</v>
      </c>
      <c r="BG623" s="84"/>
    </row>
    <row r="624" spans="1:59" x14ac:dyDescent="0.25">
      <c r="A624" s="110" t="s">
        <v>5655</v>
      </c>
      <c r="B624" s="2" t="s">
        <v>5656</v>
      </c>
      <c r="C624" s="3" t="s">
        <v>2550</v>
      </c>
      <c r="D624" s="3" t="s">
        <v>5989</v>
      </c>
      <c r="E624" s="3" t="s">
        <v>1036</v>
      </c>
      <c r="F624" s="4" t="s">
        <v>2510</v>
      </c>
      <c r="G624" s="3" t="s">
        <v>1004</v>
      </c>
      <c r="H624" s="41" t="s">
        <v>5280</v>
      </c>
      <c r="I624" s="126">
        <v>0</v>
      </c>
      <c r="J624" s="126">
        <v>0</v>
      </c>
      <c r="K624" s="126">
        <v>0</v>
      </c>
      <c r="L624" s="126">
        <v>0</v>
      </c>
      <c r="M624" s="126">
        <v>0</v>
      </c>
      <c r="N624" s="126">
        <v>0</v>
      </c>
      <c r="O624" s="126">
        <v>0</v>
      </c>
      <c r="P624" s="126">
        <v>0</v>
      </c>
      <c r="Q624" s="126">
        <v>0</v>
      </c>
      <c r="R624" s="106">
        <v>0</v>
      </c>
      <c r="S624" s="107">
        <v>0</v>
      </c>
      <c r="T624" s="107">
        <v>0</v>
      </c>
      <c r="U624" s="107">
        <v>0</v>
      </c>
      <c r="V624" s="107">
        <v>0</v>
      </c>
      <c r="W624" s="107">
        <v>2.1174416066360724</v>
      </c>
      <c r="X624" s="108">
        <v>2.1174416066360724</v>
      </c>
      <c r="Y624" s="108">
        <v>0</v>
      </c>
      <c r="Z624" s="108">
        <v>0</v>
      </c>
      <c r="AA624" s="108">
        <v>0</v>
      </c>
      <c r="AB624" s="108">
        <v>0</v>
      </c>
      <c r="AC624" s="108">
        <v>0</v>
      </c>
      <c r="AD624" s="108">
        <v>2.1174416066360724</v>
      </c>
      <c r="AE624" s="108">
        <v>0</v>
      </c>
      <c r="AF624" s="108">
        <v>0</v>
      </c>
      <c r="AG624" s="108">
        <v>0</v>
      </c>
      <c r="AH624" s="108">
        <v>2.1174416066360724</v>
      </c>
      <c r="AI624" s="108">
        <v>2.1174416066360724</v>
      </c>
      <c r="AJ624" s="126" t="s">
        <v>7128</v>
      </c>
      <c r="AK624" s="113" t="s">
        <v>7128</v>
      </c>
      <c r="AL624" s="113" t="s">
        <v>7128</v>
      </c>
      <c r="AM624" s="113" t="s">
        <v>7128</v>
      </c>
      <c r="AN624" s="113" t="s">
        <v>7128</v>
      </c>
      <c r="AO624" s="113">
        <v>187</v>
      </c>
      <c r="AP624" s="113" t="s">
        <v>7128</v>
      </c>
      <c r="AQ624" s="113" t="s">
        <v>7128</v>
      </c>
      <c r="AR624" s="113" t="s">
        <v>7128</v>
      </c>
      <c r="AS624" s="113">
        <v>305</v>
      </c>
      <c r="AT624" s="113">
        <v>290</v>
      </c>
      <c r="AU624" s="149" t="s">
        <v>7128</v>
      </c>
      <c r="AV624" s="107">
        <v>157.41716867537716</v>
      </c>
      <c r="AW624" s="107">
        <v>-155.29972706874108</v>
      </c>
      <c r="AX624" s="127">
        <v>676</v>
      </c>
      <c r="AY624" s="107">
        <v>0</v>
      </c>
      <c r="AZ624" s="107">
        <v>1.4102366887435949</v>
      </c>
      <c r="BA624" s="107">
        <v>-1.4102366887435949</v>
      </c>
      <c r="BB624" s="109">
        <v>0.80164645901360498</v>
      </c>
      <c r="BC624" s="107"/>
      <c r="BD624" s="107">
        <v>0</v>
      </c>
      <c r="BE624" s="107">
        <v>0</v>
      </c>
      <c r="BF624" s="107" t="s">
        <v>7636</v>
      </c>
      <c r="BG624" s="107"/>
    </row>
    <row r="625" spans="1:59" x14ac:dyDescent="0.25">
      <c r="A625" s="79" t="s">
        <v>6376</v>
      </c>
      <c r="B625" s="2" t="s">
        <v>2981</v>
      </c>
      <c r="C625" s="3" t="s">
        <v>3229</v>
      </c>
      <c r="D625" s="3" t="s">
        <v>5838</v>
      </c>
      <c r="E625" s="3" t="s">
        <v>1020</v>
      </c>
      <c r="F625" s="4" t="s">
        <v>2510</v>
      </c>
      <c r="G625" s="3" t="s">
        <v>1004</v>
      </c>
      <c r="H625" s="41" t="s">
        <v>5839</v>
      </c>
      <c r="I625" s="113">
        <v>0</v>
      </c>
      <c r="J625" s="113">
        <v>0</v>
      </c>
      <c r="K625" s="113">
        <v>0</v>
      </c>
      <c r="L625" s="113">
        <v>0</v>
      </c>
      <c r="M625" s="113">
        <v>0</v>
      </c>
      <c r="N625" s="113">
        <v>0</v>
      </c>
      <c r="O625" s="113">
        <v>0</v>
      </c>
      <c r="P625" s="113">
        <v>0</v>
      </c>
      <c r="Q625" s="113">
        <v>0</v>
      </c>
      <c r="R625" s="6">
        <v>0</v>
      </c>
      <c r="S625" s="14">
        <v>0</v>
      </c>
      <c r="T625" s="14">
        <v>0</v>
      </c>
      <c r="U625" s="14">
        <v>0</v>
      </c>
      <c r="V625" s="14">
        <v>0</v>
      </c>
      <c r="W625" s="84">
        <v>2.1174416066360724</v>
      </c>
      <c r="X625" s="14">
        <v>2.1174416066360724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  <c r="AD625" s="14">
        <v>2.1174416066360724</v>
      </c>
      <c r="AE625" s="14">
        <v>0</v>
      </c>
      <c r="AF625" s="14">
        <v>0</v>
      </c>
      <c r="AG625" s="14">
        <v>0</v>
      </c>
      <c r="AH625" s="14">
        <v>2.1174416066360724</v>
      </c>
      <c r="AI625" s="14">
        <v>2.1174416066360724</v>
      </c>
      <c r="AJ625" s="113" t="s">
        <v>7128</v>
      </c>
      <c r="AK625" s="113" t="s">
        <v>7128</v>
      </c>
      <c r="AL625" s="113" t="s">
        <v>7128</v>
      </c>
      <c r="AM625" s="113" t="s">
        <v>7128</v>
      </c>
      <c r="AN625" s="113" t="s">
        <v>7128</v>
      </c>
      <c r="AO625" s="113">
        <v>187</v>
      </c>
      <c r="AP625" s="113" t="s">
        <v>7128</v>
      </c>
      <c r="AQ625" s="113" t="s">
        <v>7128</v>
      </c>
      <c r="AR625" s="113" t="s">
        <v>7128</v>
      </c>
      <c r="AS625" s="113">
        <v>305</v>
      </c>
      <c r="AT625" s="113">
        <v>290</v>
      </c>
      <c r="AU625" s="149" t="s">
        <v>7128</v>
      </c>
      <c r="AV625" s="14">
        <v>157.41716867537716</v>
      </c>
      <c r="AW625" s="14">
        <v>-155.29972706874108</v>
      </c>
      <c r="AX625" s="17">
        <v>676</v>
      </c>
      <c r="AY625" s="15">
        <v>0</v>
      </c>
      <c r="AZ625" s="15">
        <v>1.4102366887435949</v>
      </c>
      <c r="BA625" s="15">
        <v>-1.4102366887435949</v>
      </c>
      <c r="BB625" s="63">
        <v>0.80164645901360498</v>
      </c>
      <c r="BC625" s="26"/>
      <c r="BD625" s="15">
        <v>0</v>
      </c>
      <c r="BE625" s="26">
        <v>0</v>
      </c>
      <c r="BF625" s="26" t="s">
        <v>7636</v>
      </c>
      <c r="BG625" s="84"/>
    </row>
    <row r="626" spans="1:59" x14ac:dyDescent="0.25">
      <c r="A626" s="79" t="s">
        <v>1023</v>
      </c>
      <c r="B626" s="2" t="s">
        <v>2883</v>
      </c>
      <c r="C626" s="3" t="s">
        <v>2884</v>
      </c>
      <c r="D626" s="3" t="s">
        <v>251</v>
      </c>
      <c r="E626" s="3" t="s">
        <v>2269</v>
      </c>
      <c r="F626" s="4" t="s">
        <v>2269</v>
      </c>
      <c r="G626" s="3" t="s">
        <v>1004</v>
      </c>
      <c r="H626" s="41" t="s">
        <v>4900</v>
      </c>
      <c r="I626" s="113">
        <v>0</v>
      </c>
      <c r="J626" s="113">
        <v>0</v>
      </c>
      <c r="K626" s="113">
        <v>0</v>
      </c>
      <c r="L626" s="113">
        <v>0</v>
      </c>
      <c r="M626" s="113">
        <v>0</v>
      </c>
      <c r="N626" s="113">
        <v>0</v>
      </c>
      <c r="O626" s="113">
        <v>0</v>
      </c>
      <c r="P626" s="113">
        <v>0</v>
      </c>
      <c r="Q626" s="113">
        <v>0</v>
      </c>
      <c r="R626" s="50">
        <v>0</v>
      </c>
      <c r="S626" s="51">
        <v>0</v>
      </c>
      <c r="T626" s="51">
        <v>0</v>
      </c>
      <c r="U626" s="51">
        <v>0</v>
      </c>
      <c r="V626" s="51">
        <v>0</v>
      </c>
      <c r="W626" s="84">
        <v>2.1174416066360724</v>
      </c>
      <c r="X626" s="52">
        <v>2.1174416066360724</v>
      </c>
      <c r="Y626" s="52">
        <v>0</v>
      </c>
      <c r="Z626" s="52">
        <v>0</v>
      </c>
      <c r="AA626" s="52">
        <v>0</v>
      </c>
      <c r="AB626" s="52">
        <v>0</v>
      </c>
      <c r="AC626" s="52">
        <v>0</v>
      </c>
      <c r="AD626" s="52">
        <v>2.1174416066360724</v>
      </c>
      <c r="AE626" s="52">
        <v>0</v>
      </c>
      <c r="AF626" s="52">
        <v>0</v>
      </c>
      <c r="AG626" s="52">
        <v>0</v>
      </c>
      <c r="AH626" s="52">
        <v>2.1174416066360724</v>
      </c>
      <c r="AI626" s="52">
        <v>2.1174416066360724</v>
      </c>
      <c r="AJ626" s="144" t="s">
        <v>7128</v>
      </c>
      <c r="AK626" s="113" t="s">
        <v>7128</v>
      </c>
      <c r="AL626" s="113" t="s">
        <v>7128</v>
      </c>
      <c r="AM626" s="113" t="s">
        <v>7128</v>
      </c>
      <c r="AN626" s="113" t="s">
        <v>7128</v>
      </c>
      <c r="AO626" s="113">
        <v>187</v>
      </c>
      <c r="AP626" s="113" t="s">
        <v>7128</v>
      </c>
      <c r="AQ626" s="113" t="s">
        <v>7128</v>
      </c>
      <c r="AR626" s="113" t="s">
        <v>7128</v>
      </c>
      <c r="AS626" s="113">
        <v>305</v>
      </c>
      <c r="AT626" s="113">
        <v>290</v>
      </c>
      <c r="AU626" s="149" t="s">
        <v>7128</v>
      </c>
      <c r="AV626" s="52">
        <v>157.41716867537716</v>
      </c>
      <c r="AW626" s="14">
        <v>-155.29972706874108</v>
      </c>
      <c r="AX626" s="17">
        <v>676</v>
      </c>
      <c r="AY626" s="51">
        <v>0</v>
      </c>
      <c r="AZ626" s="51">
        <v>1.4102366887435949</v>
      </c>
      <c r="BA626" s="51">
        <v>-1.4102366887435949</v>
      </c>
      <c r="BB626" s="64">
        <v>0.80164645901360498</v>
      </c>
      <c r="BC626" s="51"/>
      <c r="BD626" s="51">
        <v>0</v>
      </c>
      <c r="BE626" s="51">
        <v>0</v>
      </c>
      <c r="BF626" s="26" t="s">
        <v>7636</v>
      </c>
      <c r="BG626" s="84"/>
    </row>
    <row r="627" spans="1:59" x14ac:dyDescent="0.25">
      <c r="A627" s="79" t="s">
        <v>1041</v>
      </c>
      <c r="B627" s="2" t="s">
        <v>3175</v>
      </c>
      <c r="C627" s="3" t="s">
        <v>3176</v>
      </c>
      <c r="D627" s="3" t="s">
        <v>140</v>
      </c>
      <c r="E627" s="3" t="s">
        <v>2269</v>
      </c>
      <c r="F627" s="4" t="s">
        <v>2269</v>
      </c>
      <c r="G627" s="3" t="s">
        <v>1004</v>
      </c>
      <c r="H627" s="41" t="s">
        <v>5075</v>
      </c>
      <c r="I627" s="113">
        <v>0</v>
      </c>
      <c r="J627" s="113">
        <v>0</v>
      </c>
      <c r="K627" s="113">
        <v>0</v>
      </c>
      <c r="L627" s="113">
        <v>0</v>
      </c>
      <c r="M627" s="113">
        <v>0</v>
      </c>
      <c r="N627" s="113">
        <v>0</v>
      </c>
      <c r="O627" s="113">
        <v>0</v>
      </c>
      <c r="P627" s="113">
        <v>0</v>
      </c>
      <c r="Q627" s="113">
        <v>0</v>
      </c>
      <c r="R627" s="6">
        <v>0</v>
      </c>
      <c r="S627" s="14">
        <v>0</v>
      </c>
      <c r="T627" s="14">
        <v>0</v>
      </c>
      <c r="U627" s="14">
        <v>0</v>
      </c>
      <c r="V627" s="14">
        <v>0</v>
      </c>
      <c r="W627" s="84">
        <v>2.1174416066360724</v>
      </c>
      <c r="X627" s="14">
        <v>2.1174416066360724</v>
      </c>
      <c r="Y627" s="14">
        <v>0</v>
      </c>
      <c r="Z627" s="14">
        <v>0</v>
      </c>
      <c r="AA627" s="14">
        <v>0</v>
      </c>
      <c r="AB627" s="14">
        <v>0</v>
      </c>
      <c r="AC627" s="14">
        <v>0</v>
      </c>
      <c r="AD627" s="14">
        <v>2.1174416066360724</v>
      </c>
      <c r="AE627" s="14">
        <v>0</v>
      </c>
      <c r="AF627" s="14">
        <v>0</v>
      </c>
      <c r="AG627" s="14">
        <v>0</v>
      </c>
      <c r="AH627" s="14">
        <v>2.1174416066360724</v>
      </c>
      <c r="AI627" s="14">
        <v>2.1174416066360724</v>
      </c>
      <c r="AJ627" s="113" t="s">
        <v>7128</v>
      </c>
      <c r="AK627" s="113" t="s">
        <v>7128</v>
      </c>
      <c r="AL627" s="113" t="s">
        <v>7128</v>
      </c>
      <c r="AM627" s="113" t="s">
        <v>7128</v>
      </c>
      <c r="AN627" s="113" t="s">
        <v>7128</v>
      </c>
      <c r="AO627" s="113">
        <v>187</v>
      </c>
      <c r="AP627" s="113" t="s">
        <v>7128</v>
      </c>
      <c r="AQ627" s="113" t="s">
        <v>7128</v>
      </c>
      <c r="AR627" s="113" t="s">
        <v>7128</v>
      </c>
      <c r="AS627" s="113">
        <v>305</v>
      </c>
      <c r="AT627" s="113">
        <v>290</v>
      </c>
      <c r="AU627" s="149" t="s">
        <v>7128</v>
      </c>
      <c r="AV627" s="14">
        <v>157.41716867537716</v>
      </c>
      <c r="AW627" s="14">
        <v>-155.29972706874108</v>
      </c>
      <c r="AX627" s="17">
        <v>676</v>
      </c>
      <c r="AY627" s="15">
        <v>0</v>
      </c>
      <c r="AZ627" s="15">
        <v>1.4102366887435949</v>
      </c>
      <c r="BA627" s="15">
        <v>-1.4102366887435949</v>
      </c>
      <c r="BB627" s="63">
        <v>0.80164645901360498</v>
      </c>
      <c r="BC627" s="26"/>
      <c r="BD627" s="15">
        <v>0</v>
      </c>
      <c r="BE627" s="26">
        <v>0</v>
      </c>
      <c r="BF627" s="26" t="s">
        <v>7636</v>
      </c>
      <c r="BG627" s="84"/>
    </row>
    <row r="628" spans="1:59" x14ac:dyDescent="0.25">
      <c r="A628" s="79" t="s">
        <v>2197</v>
      </c>
      <c r="B628" s="2" t="s">
        <v>2771</v>
      </c>
      <c r="C628" s="3" t="s">
        <v>2772</v>
      </c>
      <c r="D628" s="3" t="s">
        <v>431</v>
      </c>
      <c r="E628" s="3" t="s">
        <v>2269</v>
      </c>
      <c r="F628" s="4" t="s">
        <v>2269</v>
      </c>
      <c r="G628" s="3" t="s">
        <v>1004</v>
      </c>
      <c r="H628" s="41" t="s">
        <v>4534</v>
      </c>
      <c r="I628" s="113">
        <v>0</v>
      </c>
      <c r="J628" s="113">
        <v>0</v>
      </c>
      <c r="K628" s="113">
        <v>0</v>
      </c>
      <c r="L628" s="113">
        <v>0</v>
      </c>
      <c r="M628" s="113">
        <v>0</v>
      </c>
      <c r="N628" s="113">
        <v>0</v>
      </c>
      <c r="O628" s="113">
        <v>0</v>
      </c>
      <c r="P628" s="113">
        <v>0</v>
      </c>
      <c r="Q628" s="113">
        <v>0</v>
      </c>
      <c r="R628" s="6">
        <v>0</v>
      </c>
      <c r="S628" s="14">
        <v>0</v>
      </c>
      <c r="T628" s="14">
        <v>0</v>
      </c>
      <c r="U628" s="14">
        <v>0</v>
      </c>
      <c r="V628" s="14">
        <v>0</v>
      </c>
      <c r="W628" s="84">
        <v>2.1174416066360724</v>
      </c>
      <c r="X628" s="14">
        <v>2.1174416066360724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  <c r="AD628" s="14">
        <v>2.1174416066360724</v>
      </c>
      <c r="AE628" s="14">
        <v>0</v>
      </c>
      <c r="AF628" s="14">
        <v>0</v>
      </c>
      <c r="AG628" s="14">
        <v>0</v>
      </c>
      <c r="AH628" s="14">
        <v>2.1174416066360724</v>
      </c>
      <c r="AI628" s="14">
        <v>2.1174416066360724</v>
      </c>
      <c r="AJ628" s="113" t="s">
        <v>7128</v>
      </c>
      <c r="AK628" s="113" t="s">
        <v>7128</v>
      </c>
      <c r="AL628" s="113" t="s">
        <v>7128</v>
      </c>
      <c r="AM628" s="113" t="s">
        <v>7128</v>
      </c>
      <c r="AN628" s="113" t="s">
        <v>7128</v>
      </c>
      <c r="AO628" s="113">
        <v>187</v>
      </c>
      <c r="AP628" s="113" t="s">
        <v>7128</v>
      </c>
      <c r="AQ628" s="113" t="s">
        <v>7128</v>
      </c>
      <c r="AR628" s="113" t="s">
        <v>7128</v>
      </c>
      <c r="AS628" s="113">
        <v>305</v>
      </c>
      <c r="AT628" s="113">
        <v>290</v>
      </c>
      <c r="AU628" s="149" t="s">
        <v>7128</v>
      </c>
      <c r="AV628" s="14">
        <v>157.41716867537716</v>
      </c>
      <c r="AW628" s="14">
        <v>-155.29972706874108</v>
      </c>
      <c r="AX628" s="17">
        <v>676</v>
      </c>
      <c r="AY628" s="15">
        <v>0</v>
      </c>
      <c r="AZ628" s="15">
        <v>1.4102366887435949</v>
      </c>
      <c r="BA628" s="15">
        <v>-1.4102366887435949</v>
      </c>
      <c r="BB628" s="63">
        <v>0.80164645901360498</v>
      </c>
      <c r="BC628" s="26"/>
      <c r="BD628" s="15">
        <v>0</v>
      </c>
      <c r="BE628" s="26">
        <v>0</v>
      </c>
      <c r="BF628" s="26" t="s">
        <v>7636</v>
      </c>
      <c r="BG628" s="84"/>
    </row>
    <row r="629" spans="1:59" x14ac:dyDescent="0.25">
      <c r="A629" s="79" t="s">
        <v>1057</v>
      </c>
      <c r="B629" s="2" t="s">
        <v>3377</v>
      </c>
      <c r="C629" s="3" t="s">
        <v>3300</v>
      </c>
      <c r="D629" s="3" t="s">
        <v>154</v>
      </c>
      <c r="E629" s="3" t="s">
        <v>2269</v>
      </c>
      <c r="F629" s="4" t="s">
        <v>2269</v>
      </c>
      <c r="G629" s="3" t="s">
        <v>1004</v>
      </c>
      <c r="H629" s="41" t="s">
        <v>4279</v>
      </c>
      <c r="I629" s="113">
        <v>0</v>
      </c>
      <c r="J629" s="113">
        <v>0</v>
      </c>
      <c r="K629" s="113">
        <v>0</v>
      </c>
      <c r="L629" s="113">
        <v>0</v>
      </c>
      <c r="M629" s="113">
        <v>0</v>
      </c>
      <c r="N629" s="113">
        <v>0</v>
      </c>
      <c r="O629" s="113">
        <v>0</v>
      </c>
      <c r="P629" s="113">
        <v>0</v>
      </c>
      <c r="Q629" s="113">
        <v>0</v>
      </c>
      <c r="R629" s="6">
        <v>0</v>
      </c>
      <c r="S629" s="14">
        <v>0</v>
      </c>
      <c r="T629" s="14">
        <v>0</v>
      </c>
      <c r="U629" s="14">
        <v>0</v>
      </c>
      <c r="V629" s="14">
        <v>0</v>
      </c>
      <c r="W629" s="84">
        <v>2.1174416066360724</v>
      </c>
      <c r="X629" s="14">
        <v>2.1174416066360724</v>
      </c>
      <c r="Y629" s="14">
        <v>0</v>
      </c>
      <c r="Z629" s="14">
        <v>0</v>
      </c>
      <c r="AA629" s="14">
        <v>0</v>
      </c>
      <c r="AB629" s="14">
        <v>0</v>
      </c>
      <c r="AC629" s="14">
        <v>0</v>
      </c>
      <c r="AD629" s="14">
        <v>2.1174416066360724</v>
      </c>
      <c r="AE629" s="14">
        <v>0</v>
      </c>
      <c r="AF629" s="14">
        <v>0</v>
      </c>
      <c r="AG629" s="14">
        <v>0</v>
      </c>
      <c r="AH629" s="14">
        <v>2.1174416066360724</v>
      </c>
      <c r="AI629" s="14">
        <v>2.1174416066360724</v>
      </c>
      <c r="AJ629" s="113" t="s">
        <v>7128</v>
      </c>
      <c r="AK629" s="113" t="s">
        <v>7128</v>
      </c>
      <c r="AL629" s="113" t="s">
        <v>7128</v>
      </c>
      <c r="AM629" s="113" t="s">
        <v>7128</v>
      </c>
      <c r="AN629" s="113" t="s">
        <v>7128</v>
      </c>
      <c r="AO629" s="113">
        <v>187</v>
      </c>
      <c r="AP629" s="113" t="s">
        <v>7128</v>
      </c>
      <c r="AQ629" s="113" t="s">
        <v>7128</v>
      </c>
      <c r="AR629" s="113" t="s">
        <v>7128</v>
      </c>
      <c r="AS629" s="113">
        <v>305</v>
      </c>
      <c r="AT629" s="113">
        <v>290</v>
      </c>
      <c r="AU629" s="149" t="s">
        <v>7128</v>
      </c>
      <c r="AV629" s="14">
        <v>157.41716867537716</v>
      </c>
      <c r="AW629" s="14">
        <v>-155.29972706874108</v>
      </c>
      <c r="AX629" s="17">
        <v>676</v>
      </c>
      <c r="AY629" s="15">
        <v>0</v>
      </c>
      <c r="AZ629" s="15">
        <v>1.4102366887435949</v>
      </c>
      <c r="BA629" s="15">
        <v>-1.4102366887435949</v>
      </c>
      <c r="BB629" s="63">
        <v>0.80164645901360498</v>
      </c>
      <c r="BC629" s="26"/>
      <c r="BD629" s="15">
        <v>0</v>
      </c>
      <c r="BE629" s="26">
        <v>0</v>
      </c>
      <c r="BF629" s="26" t="s">
        <v>7636</v>
      </c>
      <c r="BG629" s="84"/>
    </row>
    <row r="630" spans="1:59" x14ac:dyDescent="0.25">
      <c r="A630" s="88" t="s">
        <v>1079</v>
      </c>
      <c r="B630" s="2" t="s">
        <v>3087</v>
      </c>
      <c r="C630" s="3" t="s">
        <v>2669</v>
      </c>
      <c r="D630" s="3" t="s">
        <v>36</v>
      </c>
      <c r="E630" s="3" t="s">
        <v>1028</v>
      </c>
      <c r="F630" s="4" t="s">
        <v>3755</v>
      </c>
      <c r="G630" s="3" t="s">
        <v>1004</v>
      </c>
      <c r="H630" s="41" t="s">
        <v>4332</v>
      </c>
      <c r="I630" s="113">
        <v>0</v>
      </c>
      <c r="J630" s="113">
        <v>0</v>
      </c>
      <c r="K630" s="113">
        <v>0</v>
      </c>
      <c r="L630" s="113">
        <v>0</v>
      </c>
      <c r="M630" s="113">
        <v>0</v>
      </c>
      <c r="N630" s="113">
        <v>0</v>
      </c>
      <c r="O630" s="113">
        <v>0</v>
      </c>
      <c r="P630" s="113">
        <v>0</v>
      </c>
      <c r="Q630" s="113">
        <v>0</v>
      </c>
      <c r="R630" s="6">
        <v>0</v>
      </c>
      <c r="S630" s="14">
        <v>0</v>
      </c>
      <c r="T630" s="14">
        <v>0</v>
      </c>
      <c r="U630" s="14">
        <v>0</v>
      </c>
      <c r="V630" s="14">
        <v>0</v>
      </c>
      <c r="W630" s="84">
        <v>2.1174416066360724</v>
      </c>
      <c r="X630" s="14">
        <v>2.1174416066360724</v>
      </c>
      <c r="Y630" s="14">
        <v>0</v>
      </c>
      <c r="Z630" s="14">
        <v>0</v>
      </c>
      <c r="AA630" s="14">
        <v>0</v>
      </c>
      <c r="AB630" s="14">
        <v>0</v>
      </c>
      <c r="AC630" s="14">
        <v>0</v>
      </c>
      <c r="AD630" s="14">
        <v>2.1174416066360724</v>
      </c>
      <c r="AE630" s="14">
        <v>0</v>
      </c>
      <c r="AF630" s="14">
        <v>0</v>
      </c>
      <c r="AG630" s="14">
        <v>0</v>
      </c>
      <c r="AH630" s="14">
        <v>2.1174416066360724</v>
      </c>
      <c r="AI630" s="14">
        <v>2.1174416066360724</v>
      </c>
      <c r="AJ630" s="113" t="s">
        <v>7128</v>
      </c>
      <c r="AK630" s="113" t="s">
        <v>7128</v>
      </c>
      <c r="AL630" s="113" t="s">
        <v>7128</v>
      </c>
      <c r="AM630" s="113" t="s">
        <v>7128</v>
      </c>
      <c r="AN630" s="113" t="s">
        <v>7128</v>
      </c>
      <c r="AO630" s="113">
        <v>187</v>
      </c>
      <c r="AP630" s="113" t="s">
        <v>7128</v>
      </c>
      <c r="AQ630" s="113" t="s">
        <v>7128</v>
      </c>
      <c r="AR630" s="113" t="s">
        <v>7128</v>
      </c>
      <c r="AS630" s="113">
        <v>305</v>
      </c>
      <c r="AT630" s="113">
        <v>290</v>
      </c>
      <c r="AU630" s="149" t="s">
        <v>7128</v>
      </c>
      <c r="AV630" s="14">
        <v>157.41716867537716</v>
      </c>
      <c r="AW630" s="14">
        <v>-155.29972706874108</v>
      </c>
      <c r="AX630" s="17">
        <v>676</v>
      </c>
      <c r="AY630" s="15">
        <v>0</v>
      </c>
      <c r="AZ630" s="15">
        <v>1.4102366887435949</v>
      </c>
      <c r="BA630" s="15">
        <v>-1.4102366887435949</v>
      </c>
      <c r="BB630" s="63">
        <v>0.80164645901360498</v>
      </c>
      <c r="BC630" s="26"/>
      <c r="BD630" s="15">
        <v>0</v>
      </c>
      <c r="BE630" s="26">
        <v>0</v>
      </c>
      <c r="BF630" s="26" t="s">
        <v>7636</v>
      </c>
      <c r="BG630" s="84"/>
    </row>
    <row r="631" spans="1:59" x14ac:dyDescent="0.25">
      <c r="A631" s="79" t="s">
        <v>1089</v>
      </c>
      <c r="B631" s="2" t="s">
        <v>3182</v>
      </c>
      <c r="C631" s="3" t="s">
        <v>2531</v>
      </c>
      <c r="D631" s="3" t="s">
        <v>418</v>
      </c>
      <c r="E631" s="3" t="s">
        <v>2269</v>
      </c>
      <c r="F631" s="4" t="s">
        <v>2269</v>
      </c>
      <c r="G631" s="3" t="s">
        <v>1004</v>
      </c>
      <c r="H631" s="41" t="s">
        <v>4222</v>
      </c>
      <c r="I631" s="113">
        <v>0</v>
      </c>
      <c r="J631" s="113">
        <v>0</v>
      </c>
      <c r="K631" s="113">
        <v>0</v>
      </c>
      <c r="L631" s="113">
        <v>0</v>
      </c>
      <c r="M631" s="113">
        <v>0</v>
      </c>
      <c r="N631" s="113">
        <v>0</v>
      </c>
      <c r="O631" s="113">
        <v>0</v>
      </c>
      <c r="P631" s="113">
        <v>0</v>
      </c>
      <c r="Q631" s="113">
        <v>0</v>
      </c>
      <c r="R631" s="6">
        <v>0</v>
      </c>
      <c r="S631" s="14">
        <v>0</v>
      </c>
      <c r="T631" s="14">
        <v>0</v>
      </c>
      <c r="U631" s="14">
        <v>0</v>
      </c>
      <c r="V631" s="14">
        <v>0</v>
      </c>
      <c r="W631" s="84">
        <v>2.1174416066360724</v>
      </c>
      <c r="X631" s="14">
        <v>2.1174416066360724</v>
      </c>
      <c r="Y631" s="14">
        <v>0</v>
      </c>
      <c r="Z631" s="14">
        <v>0</v>
      </c>
      <c r="AA631" s="14">
        <v>0</v>
      </c>
      <c r="AB631" s="14">
        <v>0</v>
      </c>
      <c r="AC631" s="14">
        <v>0</v>
      </c>
      <c r="AD631" s="14">
        <v>2.1174416066360724</v>
      </c>
      <c r="AE631" s="14">
        <v>0</v>
      </c>
      <c r="AF631" s="14">
        <v>0</v>
      </c>
      <c r="AG631" s="14">
        <v>0</v>
      </c>
      <c r="AH631" s="14">
        <v>2.1174416066360724</v>
      </c>
      <c r="AI631" s="14">
        <v>2.1174416066360724</v>
      </c>
      <c r="AJ631" s="113" t="s">
        <v>7128</v>
      </c>
      <c r="AK631" s="113" t="s">
        <v>7128</v>
      </c>
      <c r="AL631" s="113" t="s">
        <v>7128</v>
      </c>
      <c r="AM631" s="113" t="s">
        <v>7128</v>
      </c>
      <c r="AN631" s="113" t="s">
        <v>7128</v>
      </c>
      <c r="AO631" s="113">
        <v>187</v>
      </c>
      <c r="AP631" s="113" t="s">
        <v>7128</v>
      </c>
      <c r="AQ631" s="113" t="s">
        <v>7128</v>
      </c>
      <c r="AR631" s="113" t="s">
        <v>7128</v>
      </c>
      <c r="AS631" s="113">
        <v>305</v>
      </c>
      <c r="AT631" s="113">
        <v>290</v>
      </c>
      <c r="AU631" s="149" t="s">
        <v>7128</v>
      </c>
      <c r="AV631" s="14">
        <v>157.41716867537716</v>
      </c>
      <c r="AW631" s="14">
        <v>-155.29972706874108</v>
      </c>
      <c r="AX631" s="17">
        <v>676</v>
      </c>
      <c r="AY631" s="15">
        <v>0</v>
      </c>
      <c r="AZ631" s="15">
        <v>1.4102366887435949</v>
      </c>
      <c r="BA631" s="15">
        <v>-1.4102366887435949</v>
      </c>
      <c r="BB631" s="63">
        <v>0.80164645901360498</v>
      </c>
      <c r="BC631" s="26"/>
      <c r="BD631" s="15">
        <v>0</v>
      </c>
      <c r="BE631" s="26">
        <v>0</v>
      </c>
      <c r="BF631" s="26" t="s">
        <v>7636</v>
      </c>
      <c r="BG631" s="84"/>
    </row>
    <row r="632" spans="1:59" x14ac:dyDescent="0.25">
      <c r="A632" s="110" t="s">
        <v>1091</v>
      </c>
      <c r="B632" s="2" t="s">
        <v>3183</v>
      </c>
      <c r="C632" s="3" t="s">
        <v>2619</v>
      </c>
      <c r="D632" s="3" t="s">
        <v>171</v>
      </c>
      <c r="E632" s="3" t="s">
        <v>2269</v>
      </c>
      <c r="F632" s="4" t="s">
        <v>2269</v>
      </c>
      <c r="G632" s="3" t="s">
        <v>1004</v>
      </c>
      <c r="H632" s="41" t="s">
        <v>4797</v>
      </c>
      <c r="I632" s="113">
        <v>0</v>
      </c>
      <c r="J632" s="113">
        <v>0</v>
      </c>
      <c r="K632" s="113">
        <v>0</v>
      </c>
      <c r="L632" s="113">
        <v>0</v>
      </c>
      <c r="M632" s="113">
        <v>0</v>
      </c>
      <c r="N632" s="113">
        <v>0</v>
      </c>
      <c r="O632" s="113">
        <v>0</v>
      </c>
      <c r="P632" s="113">
        <v>0</v>
      </c>
      <c r="Q632" s="113">
        <v>0</v>
      </c>
      <c r="R632" s="106">
        <v>0</v>
      </c>
      <c r="S632" s="107">
        <v>0</v>
      </c>
      <c r="T632" s="107">
        <v>0</v>
      </c>
      <c r="U632" s="107">
        <v>0</v>
      </c>
      <c r="V632" s="107">
        <v>0</v>
      </c>
      <c r="W632" s="84">
        <v>2.1174416066360724</v>
      </c>
      <c r="X632" s="14">
        <v>2.1174416066360724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  <c r="AD632" s="14">
        <v>2.1174416066360724</v>
      </c>
      <c r="AE632" s="14">
        <v>0</v>
      </c>
      <c r="AF632" s="14">
        <v>0</v>
      </c>
      <c r="AG632" s="14">
        <v>0</v>
      </c>
      <c r="AH632" s="14">
        <v>2.1174416066360724</v>
      </c>
      <c r="AI632" s="14">
        <v>2.1174416066360724</v>
      </c>
      <c r="AJ632" s="113" t="s">
        <v>7128</v>
      </c>
      <c r="AK632" s="113" t="s">
        <v>7128</v>
      </c>
      <c r="AL632" s="113" t="s">
        <v>7128</v>
      </c>
      <c r="AM632" s="113" t="s">
        <v>7128</v>
      </c>
      <c r="AN632" s="113" t="s">
        <v>7128</v>
      </c>
      <c r="AO632" s="113">
        <v>187</v>
      </c>
      <c r="AP632" s="113" t="s">
        <v>7128</v>
      </c>
      <c r="AQ632" s="113" t="s">
        <v>7128</v>
      </c>
      <c r="AR632" s="113" t="s">
        <v>7128</v>
      </c>
      <c r="AS632" s="113">
        <v>305</v>
      </c>
      <c r="AT632" s="113">
        <v>290</v>
      </c>
      <c r="AU632" s="149" t="s">
        <v>7128</v>
      </c>
      <c r="AV632" s="107">
        <v>157.41716867537716</v>
      </c>
      <c r="AW632" s="14">
        <v>-155.29972706874108</v>
      </c>
      <c r="AX632" s="17">
        <v>676</v>
      </c>
      <c r="AY632" s="107">
        <v>0</v>
      </c>
      <c r="AZ632" s="107">
        <v>1.4102366887435949</v>
      </c>
      <c r="BA632" s="107">
        <v>-1.4102366887435949</v>
      </c>
      <c r="BB632" s="109">
        <v>0.80164645901360498</v>
      </c>
      <c r="BC632" s="107"/>
      <c r="BD632" s="107">
        <v>0</v>
      </c>
      <c r="BE632" s="107">
        <v>0</v>
      </c>
      <c r="BF632" s="107" t="s">
        <v>7636</v>
      </c>
      <c r="BG632" s="84"/>
    </row>
    <row r="633" spans="1:59" x14ac:dyDescent="0.25">
      <c r="A633" s="110" t="s">
        <v>4192</v>
      </c>
      <c r="B633" s="2" t="s">
        <v>4194</v>
      </c>
      <c r="C633" s="3" t="s">
        <v>2621</v>
      </c>
      <c r="D633" s="3" t="s">
        <v>4193</v>
      </c>
      <c r="E633" s="3" t="s">
        <v>2269</v>
      </c>
      <c r="F633" s="4" t="s">
        <v>2269</v>
      </c>
      <c r="G633" s="3" t="s">
        <v>1004</v>
      </c>
      <c r="H633" s="41" t="s">
        <v>4195</v>
      </c>
      <c r="I633" s="126">
        <v>0</v>
      </c>
      <c r="J633" s="126">
        <v>0</v>
      </c>
      <c r="K633" s="126">
        <v>0</v>
      </c>
      <c r="L633" s="126">
        <v>0</v>
      </c>
      <c r="M633" s="126">
        <v>0</v>
      </c>
      <c r="N633" s="126">
        <v>0</v>
      </c>
      <c r="O633" s="126">
        <v>0</v>
      </c>
      <c r="P633" s="126">
        <v>0</v>
      </c>
      <c r="Q633" s="126">
        <v>0</v>
      </c>
      <c r="R633" s="106">
        <v>0</v>
      </c>
      <c r="S633" s="107">
        <v>0</v>
      </c>
      <c r="T633" s="107">
        <v>0</v>
      </c>
      <c r="U633" s="107">
        <v>0</v>
      </c>
      <c r="V633" s="107">
        <v>0</v>
      </c>
      <c r="W633" s="107">
        <v>2.1174416066360724</v>
      </c>
      <c r="X633" s="108">
        <v>2.1174416066360724</v>
      </c>
      <c r="Y633" s="108">
        <v>0</v>
      </c>
      <c r="Z633" s="108">
        <v>0</v>
      </c>
      <c r="AA633" s="108">
        <v>0</v>
      </c>
      <c r="AB633" s="108">
        <v>0</v>
      </c>
      <c r="AC633" s="108">
        <v>0</v>
      </c>
      <c r="AD633" s="108">
        <v>2.1174416066360724</v>
      </c>
      <c r="AE633" s="108">
        <v>0</v>
      </c>
      <c r="AF633" s="108">
        <v>0</v>
      </c>
      <c r="AG633" s="108">
        <v>0</v>
      </c>
      <c r="AH633" s="108">
        <v>2.1174416066360724</v>
      </c>
      <c r="AI633" s="108">
        <v>2.1174416066360724</v>
      </c>
      <c r="AJ633" s="126" t="s">
        <v>7128</v>
      </c>
      <c r="AK633" s="113" t="s">
        <v>7128</v>
      </c>
      <c r="AL633" s="113" t="s">
        <v>7128</v>
      </c>
      <c r="AM633" s="113" t="s">
        <v>7128</v>
      </c>
      <c r="AN633" s="113" t="s">
        <v>7128</v>
      </c>
      <c r="AO633" s="113">
        <v>187</v>
      </c>
      <c r="AP633" s="113" t="s">
        <v>7128</v>
      </c>
      <c r="AQ633" s="113" t="s">
        <v>7128</v>
      </c>
      <c r="AR633" s="113" t="s">
        <v>7128</v>
      </c>
      <c r="AS633" s="113">
        <v>305</v>
      </c>
      <c r="AT633" s="113">
        <v>290</v>
      </c>
      <c r="AU633" s="149" t="s">
        <v>7128</v>
      </c>
      <c r="AV633" s="107">
        <v>157.41716867537716</v>
      </c>
      <c r="AW633" s="107">
        <v>-155.29972706874108</v>
      </c>
      <c r="AX633" s="127">
        <v>676</v>
      </c>
      <c r="AY633" s="107">
        <v>0</v>
      </c>
      <c r="AZ633" s="107">
        <v>1.4102366887435949</v>
      </c>
      <c r="BA633" s="107">
        <v>-1.4102366887435949</v>
      </c>
      <c r="BB633" s="109">
        <v>0.80164645901360498</v>
      </c>
      <c r="BC633" s="107"/>
      <c r="BD633" s="107">
        <v>0</v>
      </c>
      <c r="BE633" s="107">
        <v>0</v>
      </c>
      <c r="BF633" s="107" t="s">
        <v>7636</v>
      </c>
      <c r="BG633" s="107"/>
    </row>
    <row r="634" spans="1:59" x14ac:dyDescent="0.25">
      <c r="A634" s="88" t="s">
        <v>1110</v>
      </c>
      <c r="B634" s="2" t="s">
        <v>3186</v>
      </c>
      <c r="C634" s="3" t="s">
        <v>3187</v>
      </c>
      <c r="D634" s="3" t="s">
        <v>371</v>
      </c>
      <c r="E634" s="3" t="s">
        <v>2269</v>
      </c>
      <c r="F634" s="4" t="s">
        <v>2269</v>
      </c>
      <c r="G634" s="3" t="s">
        <v>1004</v>
      </c>
      <c r="H634" s="41" t="s">
        <v>4441</v>
      </c>
      <c r="I634" s="113">
        <v>0</v>
      </c>
      <c r="J634" s="113">
        <v>0</v>
      </c>
      <c r="K634" s="113">
        <v>0</v>
      </c>
      <c r="L634" s="113">
        <v>0</v>
      </c>
      <c r="M634" s="113">
        <v>0</v>
      </c>
      <c r="N634" s="113">
        <v>0</v>
      </c>
      <c r="O634" s="113">
        <v>0</v>
      </c>
      <c r="P634" s="113">
        <v>0</v>
      </c>
      <c r="Q634" s="113">
        <v>0</v>
      </c>
      <c r="R634" s="42">
        <v>0</v>
      </c>
      <c r="S634" s="43">
        <v>0</v>
      </c>
      <c r="T634" s="43">
        <v>0</v>
      </c>
      <c r="U634" s="43">
        <v>0</v>
      </c>
      <c r="V634" s="43">
        <v>0</v>
      </c>
      <c r="W634" s="84">
        <v>2.1174416066360724</v>
      </c>
      <c r="X634" s="14">
        <v>2.1174416066360724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  <c r="AD634" s="14">
        <v>2.1174416066360724</v>
      </c>
      <c r="AE634" s="14">
        <v>0</v>
      </c>
      <c r="AF634" s="14">
        <v>0</v>
      </c>
      <c r="AG634" s="14">
        <v>0</v>
      </c>
      <c r="AH634" s="14">
        <v>2.1174416066360724</v>
      </c>
      <c r="AI634" s="14">
        <v>2.1174416066360724</v>
      </c>
      <c r="AJ634" s="113" t="s">
        <v>7128</v>
      </c>
      <c r="AK634" s="113" t="s">
        <v>7128</v>
      </c>
      <c r="AL634" s="113" t="s">
        <v>7128</v>
      </c>
      <c r="AM634" s="113" t="s">
        <v>7128</v>
      </c>
      <c r="AN634" s="113" t="s">
        <v>7128</v>
      </c>
      <c r="AO634" s="113">
        <v>187</v>
      </c>
      <c r="AP634" s="113" t="s">
        <v>7128</v>
      </c>
      <c r="AQ634" s="113" t="s">
        <v>7128</v>
      </c>
      <c r="AR634" s="113" t="s">
        <v>7128</v>
      </c>
      <c r="AS634" s="113">
        <v>305</v>
      </c>
      <c r="AT634" s="113">
        <v>290</v>
      </c>
      <c r="AU634" s="149" t="s">
        <v>7128</v>
      </c>
      <c r="AV634" s="44">
        <v>157.41716867537716</v>
      </c>
      <c r="AW634" s="14">
        <v>-155.29972706874108</v>
      </c>
      <c r="AX634" s="17">
        <v>676</v>
      </c>
      <c r="AY634" s="43">
        <v>0</v>
      </c>
      <c r="AZ634" s="43">
        <v>1.4102366887435949</v>
      </c>
      <c r="BA634" s="43">
        <v>-1.4102366887435949</v>
      </c>
      <c r="BB634" s="65">
        <v>0.80164645901360498</v>
      </c>
      <c r="BC634" s="43"/>
      <c r="BD634" s="43">
        <v>0</v>
      </c>
      <c r="BE634" s="43">
        <v>0</v>
      </c>
      <c r="BF634" s="26" t="s">
        <v>7636</v>
      </c>
      <c r="BG634" s="84"/>
    </row>
    <row r="635" spans="1:59" x14ac:dyDescent="0.25">
      <c r="A635" s="79" t="s">
        <v>1130</v>
      </c>
      <c r="B635" s="2" t="s">
        <v>3153</v>
      </c>
      <c r="C635" s="3" t="s">
        <v>3154</v>
      </c>
      <c r="D635" s="3" t="s">
        <v>386</v>
      </c>
      <c r="E635" s="3" t="s">
        <v>2269</v>
      </c>
      <c r="F635" s="4" t="s">
        <v>2269</v>
      </c>
      <c r="G635" s="3" t="s">
        <v>1004</v>
      </c>
      <c r="H635" s="41" t="s">
        <v>5077</v>
      </c>
      <c r="I635" s="113">
        <v>0</v>
      </c>
      <c r="J635" s="113">
        <v>0</v>
      </c>
      <c r="K635" s="113">
        <v>0</v>
      </c>
      <c r="L635" s="113">
        <v>0</v>
      </c>
      <c r="M635" s="113">
        <v>0</v>
      </c>
      <c r="N635" s="113">
        <v>0</v>
      </c>
      <c r="O635" s="113">
        <v>0</v>
      </c>
      <c r="P635" s="113">
        <v>0</v>
      </c>
      <c r="Q635" s="113">
        <v>0</v>
      </c>
      <c r="R635" s="6">
        <v>0</v>
      </c>
      <c r="S635" s="14">
        <v>0</v>
      </c>
      <c r="T635" s="14">
        <v>0</v>
      </c>
      <c r="U635" s="14">
        <v>0</v>
      </c>
      <c r="V635" s="14">
        <v>0</v>
      </c>
      <c r="W635" s="84">
        <v>2.1174416066360724</v>
      </c>
      <c r="X635" s="14">
        <v>2.1174416066360724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  <c r="AD635" s="14">
        <v>2.1174416066360724</v>
      </c>
      <c r="AE635" s="14">
        <v>0</v>
      </c>
      <c r="AF635" s="14">
        <v>0</v>
      </c>
      <c r="AG635" s="14">
        <v>0</v>
      </c>
      <c r="AH635" s="14">
        <v>2.1174416066360724</v>
      </c>
      <c r="AI635" s="14">
        <v>2.1174416066360724</v>
      </c>
      <c r="AJ635" s="113" t="s">
        <v>7128</v>
      </c>
      <c r="AK635" s="113" t="s">
        <v>7128</v>
      </c>
      <c r="AL635" s="113" t="s">
        <v>7128</v>
      </c>
      <c r="AM635" s="113" t="s">
        <v>7128</v>
      </c>
      <c r="AN635" s="113" t="s">
        <v>7128</v>
      </c>
      <c r="AO635" s="113">
        <v>187</v>
      </c>
      <c r="AP635" s="113" t="s">
        <v>7128</v>
      </c>
      <c r="AQ635" s="113" t="s">
        <v>7128</v>
      </c>
      <c r="AR635" s="113" t="s">
        <v>7128</v>
      </c>
      <c r="AS635" s="113">
        <v>305</v>
      </c>
      <c r="AT635" s="113">
        <v>290</v>
      </c>
      <c r="AU635" s="149" t="s">
        <v>7128</v>
      </c>
      <c r="AV635" s="14">
        <v>157.41716867537716</v>
      </c>
      <c r="AW635" s="14">
        <v>-155.29972706874108</v>
      </c>
      <c r="AX635" s="17">
        <v>676</v>
      </c>
      <c r="AY635" s="15">
        <v>0</v>
      </c>
      <c r="AZ635" s="15">
        <v>1.4102366887435949</v>
      </c>
      <c r="BA635" s="15">
        <v>-1.4102366887435949</v>
      </c>
      <c r="BB635" s="63">
        <v>0.80164645901360498</v>
      </c>
      <c r="BC635" s="26"/>
      <c r="BD635" s="15">
        <v>0</v>
      </c>
      <c r="BE635" s="26">
        <v>0</v>
      </c>
      <c r="BF635" s="26" t="s">
        <v>7636</v>
      </c>
      <c r="BG635" s="84"/>
    </row>
    <row r="636" spans="1:59" x14ac:dyDescent="0.25">
      <c r="A636" s="79" t="s">
        <v>1132</v>
      </c>
      <c r="B636" s="2" t="s">
        <v>3195</v>
      </c>
      <c r="C636" s="3" t="s">
        <v>2579</v>
      </c>
      <c r="D636" s="3" t="s">
        <v>135</v>
      </c>
      <c r="E636" s="3" t="s">
        <v>2269</v>
      </c>
      <c r="F636" s="4" t="s">
        <v>2269</v>
      </c>
      <c r="G636" s="3" t="s">
        <v>1004</v>
      </c>
      <c r="H636" s="41" t="s">
        <v>4109</v>
      </c>
      <c r="I636" s="113">
        <v>0</v>
      </c>
      <c r="J636" s="113">
        <v>0</v>
      </c>
      <c r="K636" s="113">
        <v>0</v>
      </c>
      <c r="L636" s="113">
        <v>0</v>
      </c>
      <c r="M636" s="113">
        <v>0</v>
      </c>
      <c r="N636" s="113">
        <v>0</v>
      </c>
      <c r="O636" s="113">
        <v>0</v>
      </c>
      <c r="P636" s="113">
        <v>0</v>
      </c>
      <c r="Q636" s="113">
        <v>0</v>
      </c>
      <c r="R636" s="6">
        <v>0</v>
      </c>
      <c r="S636" s="14">
        <v>0</v>
      </c>
      <c r="T636" s="14">
        <v>0</v>
      </c>
      <c r="U636" s="14">
        <v>0</v>
      </c>
      <c r="V636" s="14">
        <v>0</v>
      </c>
      <c r="W636" s="84">
        <v>2.1174416066360724</v>
      </c>
      <c r="X636" s="14">
        <v>2.1174416066360724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  <c r="AD636" s="14">
        <v>2.1174416066360724</v>
      </c>
      <c r="AE636" s="14">
        <v>0</v>
      </c>
      <c r="AF636" s="14">
        <v>0</v>
      </c>
      <c r="AG636" s="14">
        <v>0</v>
      </c>
      <c r="AH636" s="14">
        <v>2.1174416066360724</v>
      </c>
      <c r="AI636" s="14">
        <v>2.1174416066360724</v>
      </c>
      <c r="AJ636" s="113" t="s">
        <v>7128</v>
      </c>
      <c r="AK636" s="113" t="s">
        <v>7128</v>
      </c>
      <c r="AL636" s="113" t="s">
        <v>7128</v>
      </c>
      <c r="AM636" s="113" t="s">
        <v>7128</v>
      </c>
      <c r="AN636" s="113" t="s">
        <v>7128</v>
      </c>
      <c r="AO636" s="113">
        <v>187</v>
      </c>
      <c r="AP636" s="113" t="s">
        <v>7128</v>
      </c>
      <c r="AQ636" s="113" t="s">
        <v>7128</v>
      </c>
      <c r="AR636" s="113" t="s">
        <v>7128</v>
      </c>
      <c r="AS636" s="113">
        <v>305</v>
      </c>
      <c r="AT636" s="113">
        <v>290</v>
      </c>
      <c r="AU636" s="149" t="s">
        <v>7128</v>
      </c>
      <c r="AV636" s="14">
        <v>157.41716867537716</v>
      </c>
      <c r="AW636" s="14">
        <v>-155.29972706874108</v>
      </c>
      <c r="AX636" s="17">
        <v>676</v>
      </c>
      <c r="AY636" s="15">
        <v>0</v>
      </c>
      <c r="AZ636" s="15">
        <v>1.4102366887435949</v>
      </c>
      <c r="BA636" s="15">
        <v>-1.4102366887435949</v>
      </c>
      <c r="BB636" s="63">
        <v>0.80164645901360498</v>
      </c>
      <c r="BC636" s="26"/>
      <c r="BD636" s="15">
        <v>0</v>
      </c>
      <c r="BE636" s="26">
        <v>0</v>
      </c>
      <c r="BF636" s="26" t="s">
        <v>7636</v>
      </c>
      <c r="BG636" s="84"/>
    </row>
    <row r="637" spans="1:59" x14ac:dyDescent="0.25">
      <c r="A637" s="110" t="s">
        <v>2277</v>
      </c>
      <c r="B637" s="2" t="s">
        <v>3196</v>
      </c>
      <c r="C637" s="3" t="s">
        <v>3197</v>
      </c>
      <c r="D637" s="3" t="s">
        <v>236</v>
      </c>
      <c r="E637" s="3" t="s">
        <v>1053</v>
      </c>
      <c r="F637" s="4" t="s">
        <v>2510</v>
      </c>
      <c r="G637" s="3" t="s">
        <v>1004</v>
      </c>
      <c r="H637" s="41" t="s">
        <v>4137</v>
      </c>
      <c r="I637" s="124">
        <v>0</v>
      </c>
      <c r="J637" s="124">
        <v>0</v>
      </c>
      <c r="K637" s="124">
        <v>0</v>
      </c>
      <c r="L637" s="124">
        <v>0</v>
      </c>
      <c r="M637" s="124">
        <v>0</v>
      </c>
      <c r="N637" s="124">
        <v>0</v>
      </c>
      <c r="O637" s="124">
        <v>0</v>
      </c>
      <c r="P637" s="124">
        <v>0</v>
      </c>
      <c r="Q637" s="124">
        <v>0</v>
      </c>
      <c r="R637" s="85">
        <v>0</v>
      </c>
      <c r="S637" s="84">
        <v>0</v>
      </c>
      <c r="T637" s="84">
        <v>0</v>
      </c>
      <c r="U637" s="84">
        <v>0</v>
      </c>
      <c r="V637" s="84">
        <v>0</v>
      </c>
      <c r="W637" s="84">
        <v>2.1174416066360724</v>
      </c>
      <c r="X637" s="103">
        <v>2.1174416066360724</v>
      </c>
      <c r="Y637" s="103">
        <v>0</v>
      </c>
      <c r="Z637" s="103">
        <v>0</v>
      </c>
      <c r="AA637" s="103">
        <v>0</v>
      </c>
      <c r="AB637" s="103">
        <v>0</v>
      </c>
      <c r="AC637" s="103">
        <v>0</v>
      </c>
      <c r="AD637" s="103">
        <v>2.1174416066360724</v>
      </c>
      <c r="AE637" s="103">
        <v>0</v>
      </c>
      <c r="AF637" s="103">
        <v>0</v>
      </c>
      <c r="AG637" s="103">
        <v>0</v>
      </c>
      <c r="AH637" s="103">
        <v>2.1174416066360724</v>
      </c>
      <c r="AI637" s="103">
        <v>2.1174416066360724</v>
      </c>
      <c r="AJ637" s="124" t="s">
        <v>7128</v>
      </c>
      <c r="AK637" s="113" t="s">
        <v>7128</v>
      </c>
      <c r="AL637" s="113" t="s">
        <v>7128</v>
      </c>
      <c r="AM637" s="113" t="s">
        <v>7128</v>
      </c>
      <c r="AN637" s="113" t="s">
        <v>7128</v>
      </c>
      <c r="AO637" s="113">
        <v>187</v>
      </c>
      <c r="AP637" s="113" t="s">
        <v>7128</v>
      </c>
      <c r="AQ637" s="113" t="s">
        <v>7128</v>
      </c>
      <c r="AR637" s="113" t="s">
        <v>7128</v>
      </c>
      <c r="AS637" s="113">
        <v>305</v>
      </c>
      <c r="AT637" s="113">
        <v>290</v>
      </c>
      <c r="AU637" s="149" t="s">
        <v>7128</v>
      </c>
      <c r="AV637" s="84">
        <v>157.41716867537716</v>
      </c>
      <c r="AW637" s="84">
        <v>-155.29972706874108</v>
      </c>
      <c r="AX637" s="125">
        <v>676</v>
      </c>
      <c r="AY637" s="84">
        <v>0</v>
      </c>
      <c r="AZ637" s="84">
        <v>1.4102366887435949</v>
      </c>
      <c r="BA637" s="84">
        <v>-1.4102366887435949</v>
      </c>
      <c r="BB637" s="104">
        <v>0.80164645901360498</v>
      </c>
      <c r="BC637" s="84"/>
      <c r="BD637" s="84">
        <v>0</v>
      </c>
      <c r="BE637" s="84">
        <v>0</v>
      </c>
      <c r="BF637" s="84" t="s">
        <v>7636</v>
      </c>
      <c r="BG637" s="84"/>
    </row>
    <row r="638" spans="1:59" x14ac:dyDescent="0.25">
      <c r="A638" s="110" t="s">
        <v>1135</v>
      </c>
      <c r="B638" s="2" t="s">
        <v>3200</v>
      </c>
      <c r="C638" s="3" t="s">
        <v>2619</v>
      </c>
      <c r="D638" s="3" t="s">
        <v>20</v>
      </c>
      <c r="E638" s="3" t="s">
        <v>2269</v>
      </c>
      <c r="F638" s="4" t="s">
        <v>2269</v>
      </c>
      <c r="G638" s="3" t="s">
        <v>1004</v>
      </c>
      <c r="H638" s="41" t="s">
        <v>3942</v>
      </c>
      <c r="I638" s="113">
        <v>0</v>
      </c>
      <c r="J638" s="113">
        <v>0</v>
      </c>
      <c r="K638" s="113">
        <v>0</v>
      </c>
      <c r="L638" s="113">
        <v>0</v>
      </c>
      <c r="M638" s="113">
        <v>0</v>
      </c>
      <c r="N638" s="113">
        <v>0</v>
      </c>
      <c r="O638" s="113">
        <v>0</v>
      </c>
      <c r="P638" s="113">
        <v>0</v>
      </c>
      <c r="Q638" s="113">
        <v>0</v>
      </c>
      <c r="R638" s="106">
        <v>0</v>
      </c>
      <c r="S638" s="107">
        <v>0</v>
      </c>
      <c r="T638" s="107">
        <v>0</v>
      </c>
      <c r="U638" s="107">
        <v>0</v>
      </c>
      <c r="V638" s="107">
        <v>0</v>
      </c>
      <c r="W638" s="84">
        <v>2.1174416066360724</v>
      </c>
      <c r="X638" s="108">
        <v>2.1174416066360724</v>
      </c>
      <c r="Y638" s="108">
        <v>0</v>
      </c>
      <c r="Z638" s="108">
        <v>0</v>
      </c>
      <c r="AA638" s="108">
        <v>0</v>
      </c>
      <c r="AB638" s="108">
        <v>0</v>
      </c>
      <c r="AC638" s="108">
        <v>0</v>
      </c>
      <c r="AD638" s="108">
        <v>2.1174416066360724</v>
      </c>
      <c r="AE638" s="108">
        <v>0</v>
      </c>
      <c r="AF638" s="108">
        <v>0</v>
      </c>
      <c r="AG638" s="108">
        <v>0</v>
      </c>
      <c r="AH638" s="108">
        <v>2.1174416066360724</v>
      </c>
      <c r="AI638" s="108">
        <v>2.1174416066360724</v>
      </c>
      <c r="AJ638" s="126" t="s">
        <v>7128</v>
      </c>
      <c r="AK638" s="113" t="s">
        <v>7128</v>
      </c>
      <c r="AL638" s="113" t="s">
        <v>7128</v>
      </c>
      <c r="AM638" s="113" t="s">
        <v>7128</v>
      </c>
      <c r="AN638" s="113" t="s">
        <v>7128</v>
      </c>
      <c r="AO638" s="113">
        <v>187</v>
      </c>
      <c r="AP638" s="113" t="s">
        <v>7128</v>
      </c>
      <c r="AQ638" s="113" t="s">
        <v>7128</v>
      </c>
      <c r="AR638" s="113" t="s">
        <v>7128</v>
      </c>
      <c r="AS638" s="113">
        <v>305</v>
      </c>
      <c r="AT638" s="113">
        <v>290</v>
      </c>
      <c r="AU638" s="149" t="s">
        <v>7128</v>
      </c>
      <c r="AV638" s="107">
        <v>157.41716867537716</v>
      </c>
      <c r="AW638" s="14">
        <v>-155.29972706874108</v>
      </c>
      <c r="AX638" s="17">
        <v>676</v>
      </c>
      <c r="AY638" s="107">
        <v>0</v>
      </c>
      <c r="AZ638" s="107">
        <v>1.4102366887435949</v>
      </c>
      <c r="BA638" s="107">
        <v>-1.4102366887435949</v>
      </c>
      <c r="BB638" s="109">
        <v>0.80164645901360498</v>
      </c>
      <c r="BC638" s="107"/>
      <c r="BD638" s="107">
        <v>0</v>
      </c>
      <c r="BE638" s="107">
        <v>0</v>
      </c>
      <c r="BF638" s="107" t="s">
        <v>7636</v>
      </c>
      <c r="BG638" s="84"/>
    </row>
    <row r="639" spans="1:59" x14ac:dyDescent="0.25">
      <c r="A639" s="79" t="s">
        <v>1137</v>
      </c>
      <c r="B639" s="2" t="s">
        <v>2659</v>
      </c>
      <c r="C639" s="3" t="s">
        <v>2588</v>
      </c>
      <c r="D639" s="3" t="s">
        <v>357</v>
      </c>
      <c r="E639" s="3" t="s">
        <v>2269</v>
      </c>
      <c r="F639" s="4" t="s">
        <v>2269</v>
      </c>
      <c r="G639" s="3" t="s">
        <v>1004</v>
      </c>
      <c r="H639" s="41" t="s">
        <v>4653</v>
      </c>
      <c r="I639" s="113">
        <v>0</v>
      </c>
      <c r="J639" s="113">
        <v>0</v>
      </c>
      <c r="K639" s="113">
        <v>0</v>
      </c>
      <c r="L639" s="113">
        <v>0</v>
      </c>
      <c r="M639" s="113">
        <v>0</v>
      </c>
      <c r="N639" s="113">
        <v>0</v>
      </c>
      <c r="O639" s="113">
        <v>0</v>
      </c>
      <c r="P639" s="113">
        <v>0</v>
      </c>
      <c r="Q639" s="113">
        <v>0</v>
      </c>
      <c r="R639" s="6">
        <v>0</v>
      </c>
      <c r="S639" s="14">
        <v>0</v>
      </c>
      <c r="T639" s="14">
        <v>0</v>
      </c>
      <c r="U639" s="14">
        <v>0</v>
      </c>
      <c r="V639" s="14">
        <v>0</v>
      </c>
      <c r="W639" s="84">
        <v>2.1174416066360724</v>
      </c>
      <c r="X639" s="44">
        <v>2.1174416066360724</v>
      </c>
      <c r="Y639" s="44">
        <v>0</v>
      </c>
      <c r="Z639" s="44">
        <v>0</v>
      </c>
      <c r="AA639" s="44">
        <v>0</v>
      </c>
      <c r="AB639" s="44">
        <v>0</v>
      </c>
      <c r="AC639" s="44">
        <v>0</v>
      </c>
      <c r="AD639" s="44">
        <v>2.1174416066360724</v>
      </c>
      <c r="AE639" s="44">
        <v>0</v>
      </c>
      <c r="AF639" s="44">
        <v>0</v>
      </c>
      <c r="AG639" s="44">
        <v>0</v>
      </c>
      <c r="AH639" s="44">
        <v>2.1174416066360724</v>
      </c>
      <c r="AI639" s="44">
        <v>2.1174416066360724</v>
      </c>
      <c r="AJ639" s="145" t="s">
        <v>7128</v>
      </c>
      <c r="AK639" s="113" t="s">
        <v>7128</v>
      </c>
      <c r="AL639" s="113" t="s">
        <v>7128</v>
      </c>
      <c r="AM639" s="113" t="s">
        <v>7128</v>
      </c>
      <c r="AN639" s="113" t="s">
        <v>7128</v>
      </c>
      <c r="AO639" s="113">
        <v>187</v>
      </c>
      <c r="AP639" s="113" t="s">
        <v>7128</v>
      </c>
      <c r="AQ639" s="113" t="s">
        <v>7128</v>
      </c>
      <c r="AR639" s="113" t="s">
        <v>7128</v>
      </c>
      <c r="AS639" s="113">
        <v>305</v>
      </c>
      <c r="AT639" s="113">
        <v>290</v>
      </c>
      <c r="AU639" s="149" t="s">
        <v>7128</v>
      </c>
      <c r="AV639" s="14">
        <v>157.41716867537716</v>
      </c>
      <c r="AW639" s="14">
        <v>-155.29972706874108</v>
      </c>
      <c r="AX639" s="17">
        <v>676</v>
      </c>
      <c r="AY639" s="15">
        <v>0</v>
      </c>
      <c r="AZ639" s="15">
        <v>1.4102366887435949</v>
      </c>
      <c r="BA639" s="15">
        <v>-1.4102366887435949</v>
      </c>
      <c r="BB639" s="63">
        <v>0.80164645901360498</v>
      </c>
      <c r="BC639" s="26"/>
      <c r="BD639" s="15">
        <v>0</v>
      </c>
      <c r="BE639" s="26">
        <v>0</v>
      </c>
      <c r="BF639" s="26" t="s">
        <v>7636</v>
      </c>
      <c r="BG639" s="84"/>
    </row>
    <row r="640" spans="1:59" x14ac:dyDescent="0.25">
      <c r="A640" s="79" t="s">
        <v>2279</v>
      </c>
      <c r="B640" s="2" t="s">
        <v>3157</v>
      </c>
      <c r="C640" s="3" t="s">
        <v>3382</v>
      </c>
      <c r="D640" s="3" t="s">
        <v>2280</v>
      </c>
      <c r="E640" s="3" t="s">
        <v>2269</v>
      </c>
      <c r="F640" s="4" t="s">
        <v>2269</v>
      </c>
      <c r="G640" s="3" t="s">
        <v>1004</v>
      </c>
      <c r="H640" s="41" t="s">
        <v>4144</v>
      </c>
      <c r="I640" s="113">
        <v>0</v>
      </c>
      <c r="J640" s="113">
        <v>0</v>
      </c>
      <c r="K640" s="113">
        <v>0</v>
      </c>
      <c r="L640" s="113">
        <v>0</v>
      </c>
      <c r="M640" s="113">
        <v>0</v>
      </c>
      <c r="N640" s="113">
        <v>0</v>
      </c>
      <c r="O640" s="113">
        <v>0</v>
      </c>
      <c r="P640" s="113">
        <v>0</v>
      </c>
      <c r="Q640" s="113">
        <v>0</v>
      </c>
      <c r="R640" s="46">
        <v>0</v>
      </c>
      <c r="S640" s="47">
        <v>0</v>
      </c>
      <c r="T640" s="47">
        <v>0</v>
      </c>
      <c r="U640" s="47">
        <v>0</v>
      </c>
      <c r="V640" s="47">
        <v>0</v>
      </c>
      <c r="W640" s="84">
        <v>2.1174416066360724</v>
      </c>
      <c r="X640" s="48">
        <v>2.1174416066360724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2.1174416066360724</v>
      </c>
      <c r="AE640" s="48">
        <v>0</v>
      </c>
      <c r="AF640" s="48">
        <v>0</v>
      </c>
      <c r="AG640" s="48">
        <v>0</v>
      </c>
      <c r="AH640" s="48">
        <v>2.1174416066360724</v>
      </c>
      <c r="AI640" s="48">
        <v>2.1174416066360724</v>
      </c>
      <c r="AJ640" s="146" t="s">
        <v>7128</v>
      </c>
      <c r="AK640" s="113" t="s">
        <v>7128</v>
      </c>
      <c r="AL640" s="113" t="s">
        <v>7128</v>
      </c>
      <c r="AM640" s="113" t="s">
        <v>7128</v>
      </c>
      <c r="AN640" s="113" t="s">
        <v>7128</v>
      </c>
      <c r="AO640" s="113">
        <v>187</v>
      </c>
      <c r="AP640" s="113" t="s">
        <v>7128</v>
      </c>
      <c r="AQ640" s="113" t="s">
        <v>7128</v>
      </c>
      <c r="AR640" s="113" t="s">
        <v>7128</v>
      </c>
      <c r="AS640" s="113">
        <v>305</v>
      </c>
      <c r="AT640" s="113">
        <v>290</v>
      </c>
      <c r="AU640" s="149" t="s">
        <v>7128</v>
      </c>
      <c r="AV640" s="48">
        <v>157.41716867537716</v>
      </c>
      <c r="AW640" s="14">
        <v>-155.29972706874108</v>
      </c>
      <c r="AX640" s="17">
        <v>676</v>
      </c>
      <c r="AY640" s="47">
        <v>0</v>
      </c>
      <c r="AZ640" s="47">
        <v>1.4102366887435949</v>
      </c>
      <c r="BA640" s="47">
        <v>-1.4102366887435949</v>
      </c>
      <c r="BB640" s="62">
        <v>0.80164645901360498</v>
      </c>
      <c r="BC640" s="47"/>
      <c r="BD640" s="47">
        <v>0</v>
      </c>
      <c r="BE640" s="47">
        <v>0</v>
      </c>
      <c r="BF640" s="26" t="s">
        <v>7636</v>
      </c>
      <c r="BG640" s="84"/>
    </row>
    <row r="641" spans="1:59" x14ac:dyDescent="0.25">
      <c r="A641" s="79" t="s">
        <v>5645</v>
      </c>
      <c r="B641" s="2" t="s">
        <v>5646</v>
      </c>
      <c r="C641" s="3" t="s">
        <v>5647</v>
      </c>
      <c r="D641" s="3" t="s">
        <v>5816</v>
      </c>
      <c r="E641" s="3" t="s">
        <v>1103</v>
      </c>
      <c r="F641" s="4" t="s">
        <v>3755</v>
      </c>
      <c r="G641" s="3" t="s">
        <v>1004</v>
      </c>
      <c r="H641" s="41" t="s">
        <v>5272</v>
      </c>
      <c r="I641" s="113">
        <v>0</v>
      </c>
      <c r="J641" s="113">
        <v>0</v>
      </c>
      <c r="K641" s="113">
        <v>0</v>
      </c>
      <c r="L641" s="113">
        <v>0</v>
      </c>
      <c r="M641" s="113">
        <v>0</v>
      </c>
      <c r="N641" s="113">
        <v>0</v>
      </c>
      <c r="O641" s="113">
        <v>0</v>
      </c>
      <c r="P641" s="113">
        <v>0</v>
      </c>
      <c r="Q641" s="113">
        <v>0</v>
      </c>
      <c r="R641" s="6">
        <v>0</v>
      </c>
      <c r="S641" s="14">
        <v>0</v>
      </c>
      <c r="T641" s="14">
        <v>0</v>
      </c>
      <c r="U641" s="14">
        <v>0</v>
      </c>
      <c r="V641" s="14">
        <v>0</v>
      </c>
      <c r="W641" s="84">
        <v>2.1174416066360724</v>
      </c>
      <c r="X641" s="14">
        <v>2.1174416066360724</v>
      </c>
      <c r="Y641" s="14">
        <v>0</v>
      </c>
      <c r="Z641" s="14">
        <v>0</v>
      </c>
      <c r="AA641" s="14">
        <v>0</v>
      </c>
      <c r="AB641" s="14">
        <v>0</v>
      </c>
      <c r="AC641" s="14">
        <v>0</v>
      </c>
      <c r="AD641" s="14">
        <v>2.1174416066360724</v>
      </c>
      <c r="AE641" s="14">
        <v>0</v>
      </c>
      <c r="AF641" s="14">
        <v>0</v>
      </c>
      <c r="AG641" s="14">
        <v>0</v>
      </c>
      <c r="AH641" s="14">
        <v>2.1174416066360724</v>
      </c>
      <c r="AI641" s="14">
        <v>2.1174416066360724</v>
      </c>
      <c r="AJ641" s="113" t="s">
        <v>7128</v>
      </c>
      <c r="AK641" s="113" t="s">
        <v>7128</v>
      </c>
      <c r="AL641" s="113" t="s">
        <v>7128</v>
      </c>
      <c r="AM641" s="113" t="s">
        <v>7128</v>
      </c>
      <c r="AN641" s="113" t="s">
        <v>7128</v>
      </c>
      <c r="AO641" s="113">
        <v>187</v>
      </c>
      <c r="AP641" s="113" t="s">
        <v>7128</v>
      </c>
      <c r="AQ641" s="113" t="s">
        <v>7128</v>
      </c>
      <c r="AR641" s="113" t="s">
        <v>7128</v>
      </c>
      <c r="AS641" s="113">
        <v>305</v>
      </c>
      <c r="AT641" s="113">
        <v>290</v>
      </c>
      <c r="AU641" s="149" t="s">
        <v>7128</v>
      </c>
      <c r="AV641" s="14">
        <v>157.41716867537716</v>
      </c>
      <c r="AW641" s="14">
        <v>-155.29972706874108</v>
      </c>
      <c r="AX641" s="17">
        <v>676</v>
      </c>
      <c r="AY641" s="15">
        <v>0</v>
      </c>
      <c r="AZ641" s="15">
        <v>1.4102366887435949</v>
      </c>
      <c r="BA641" s="15">
        <v>-1.4102366887435949</v>
      </c>
      <c r="BB641" s="63">
        <v>0.80164645901360498</v>
      </c>
      <c r="BC641" s="26"/>
      <c r="BD641" s="15">
        <v>0</v>
      </c>
      <c r="BE641" s="26">
        <v>0</v>
      </c>
      <c r="BF641" s="26" t="s">
        <v>7636</v>
      </c>
      <c r="BG641" s="84"/>
    </row>
    <row r="642" spans="1:59" x14ac:dyDescent="0.25">
      <c r="A642" s="79" t="s">
        <v>1149</v>
      </c>
      <c r="B642" s="2" t="s">
        <v>2837</v>
      </c>
      <c r="C642" s="3" t="s">
        <v>2554</v>
      </c>
      <c r="D642" s="3" t="s">
        <v>180</v>
      </c>
      <c r="E642" s="3" t="s">
        <v>2269</v>
      </c>
      <c r="F642" s="4" t="s">
        <v>2269</v>
      </c>
      <c r="G642" s="3" t="s">
        <v>1004</v>
      </c>
      <c r="H642" s="41" t="s">
        <v>4400</v>
      </c>
      <c r="I642" s="113">
        <v>0</v>
      </c>
      <c r="J642" s="113">
        <v>0</v>
      </c>
      <c r="K642" s="113">
        <v>0</v>
      </c>
      <c r="L642" s="113">
        <v>0</v>
      </c>
      <c r="M642" s="113">
        <v>0</v>
      </c>
      <c r="N642" s="113">
        <v>0</v>
      </c>
      <c r="O642" s="113">
        <v>0</v>
      </c>
      <c r="P642" s="113">
        <v>0</v>
      </c>
      <c r="Q642" s="113">
        <v>0</v>
      </c>
      <c r="R642" s="6">
        <v>0</v>
      </c>
      <c r="S642" s="14">
        <v>0</v>
      </c>
      <c r="T642" s="14">
        <v>0</v>
      </c>
      <c r="U642" s="14">
        <v>0</v>
      </c>
      <c r="V642" s="14">
        <v>0</v>
      </c>
      <c r="W642" s="84">
        <v>2.1174416066360724</v>
      </c>
      <c r="X642" s="14">
        <v>2.1174416066360724</v>
      </c>
      <c r="Y642" s="14">
        <v>0</v>
      </c>
      <c r="Z642" s="14">
        <v>0</v>
      </c>
      <c r="AA642" s="14">
        <v>0</v>
      </c>
      <c r="AB642" s="14">
        <v>0</v>
      </c>
      <c r="AC642" s="14">
        <v>0</v>
      </c>
      <c r="AD642" s="14">
        <v>2.1174416066360724</v>
      </c>
      <c r="AE642" s="14">
        <v>0</v>
      </c>
      <c r="AF642" s="14">
        <v>0</v>
      </c>
      <c r="AG642" s="14">
        <v>0</v>
      </c>
      <c r="AH642" s="14">
        <v>2.1174416066360724</v>
      </c>
      <c r="AI642" s="14">
        <v>2.1174416066360724</v>
      </c>
      <c r="AJ642" s="113" t="s">
        <v>7128</v>
      </c>
      <c r="AK642" s="113" t="s">
        <v>7128</v>
      </c>
      <c r="AL642" s="113" t="s">
        <v>7128</v>
      </c>
      <c r="AM642" s="113" t="s">
        <v>7128</v>
      </c>
      <c r="AN642" s="113" t="s">
        <v>7128</v>
      </c>
      <c r="AO642" s="113">
        <v>187</v>
      </c>
      <c r="AP642" s="113" t="s">
        <v>7128</v>
      </c>
      <c r="AQ642" s="113" t="s">
        <v>7128</v>
      </c>
      <c r="AR642" s="113" t="s">
        <v>7128</v>
      </c>
      <c r="AS642" s="113">
        <v>305</v>
      </c>
      <c r="AT642" s="113">
        <v>290</v>
      </c>
      <c r="AU642" s="149" t="s">
        <v>7128</v>
      </c>
      <c r="AV642" s="14">
        <v>157.41716867537716</v>
      </c>
      <c r="AW642" s="14">
        <v>-155.29972706874108</v>
      </c>
      <c r="AX642" s="17">
        <v>676</v>
      </c>
      <c r="AY642" s="15">
        <v>0</v>
      </c>
      <c r="AZ642" s="15">
        <v>1.4102366887435949</v>
      </c>
      <c r="BA642" s="15">
        <v>-1.4102366887435949</v>
      </c>
      <c r="BB642" s="63">
        <v>0.80164645901360498</v>
      </c>
      <c r="BC642" s="26"/>
      <c r="BD642" s="15">
        <v>0</v>
      </c>
      <c r="BE642" s="26">
        <v>0</v>
      </c>
      <c r="BF642" s="26" t="s">
        <v>7636</v>
      </c>
      <c r="BG642" s="84"/>
    </row>
    <row r="643" spans="1:59" x14ac:dyDescent="0.25">
      <c r="A643" s="110" t="s">
        <v>1151</v>
      </c>
      <c r="B643" s="2" t="s">
        <v>2837</v>
      </c>
      <c r="C643" s="3" t="s">
        <v>2838</v>
      </c>
      <c r="D643" s="3" t="s">
        <v>580</v>
      </c>
      <c r="E643" s="3" t="s">
        <v>2269</v>
      </c>
      <c r="F643" s="4" t="s">
        <v>2269</v>
      </c>
      <c r="G643" s="3" t="s">
        <v>1004</v>
      </c>
      <c r="H643" s="41" t="s">
        <v>4613</v>
      </c>
      <c r="I643" s="126">
        <v>0</v>
      </c>
      <c r="J643" s="126">
        <v>0</v>
      </c>
      <c r="K643" s="126">
        <v>0</v>
      </c>
      <c r="L643" s="126">
        <v>0</v>
      </c>
      <c r="M643" s="126">
        <v>0</v>
      </c>
      <c r="N643" s="126">
        <v>0</v>
      </c>
      <c r="O643" s="126">
        <v>0</v>
      </c>
      <c r="P643" s="126">
        <v>0</v>
      </c>
      <c r="Q643" s="126">
        <v>0</v>
      </c>
      <c r="R643" s="106">
        <v>0</v>
      </c>
      <c r="S643" s="107">
        <v>0</v>
      </c>
      <c r="T643" s="107">
        <v>0</v>
      </c>
      <c r="U643" s="107">
        <v>0</v>
      </c>
      <c r="V643" s="107">
        <v>0</v>
      </c>
      <c r="W643" s="107">
        <v>2.1174416066360724</v>
      </c>
      <c r="X643" s="108">
        <v>2.1174416066360724</v>
      </c>
      <c r="Y643" s="108">
        <v>0</v>
      </c>
      <c r="Z643" s="108">
        <v>0</v>
      </c>
      <c r="AA643" s="108">
        <v>0</v>
      </c>
      <c r="AB643" s="108">
        <v>0</v>
      </c>
      <c r="AC643" s="108">
        <v>0</v>
      </c>
      <c r="AD643" s="108">
        <v>2.1174416066360724</v>
      </c>
      <c r="AE643" s="108">
        <v>0</v>
      </c>
      <c r="AF643" s="108">
        <v>0</v>
      </c>
      <c r="AG643" s="108">
        <v>0</v>
      </c>
      <c r="AH643" s="108">
        <v>2.1174416066360724</v>
      </c>
      <c r="AI643" s="108">
        <v>2.1174416066360724</v>
      </c>
      <c r="AJ643" s="126" t="s">
        <v>7128</v>
      </c>
      <c r="AK643" s="113" t="s">
        <v>7128</v>
      </c>
      <c r="AL643" s="113" t="s">
        <v>7128</v>
      </c>
      <c r="AM643" s="113" t="s">
        <v>7128</v>
      </c>
      <c r="AN643" s="113" t="s">
        <v>7128</v>
      </c>
      <c r="AO643" s="113">
        <v>187</v>
      </c>
      <c r="AP643" s="113" t="s">
        <v>7128</v>
      </c>
      <c r="AQ643" s="113" t="s">
        <v>7128</v>
      </c>
      <c r="AR643" s="113" t="s">
        <v>7128</v>
      </c>
      <c r="AS643" s="113">
        <v>305</v>
      </c>
      <c r="AT643" s="113">
        <v>290</v>
      </c>
      <c r="AU643" s="149" t="s">
        <v>7128</v>
      </c>
      <c r="AV643" s="107">
        <v>157.41716867537716</v>
      </c>
      <c r="AW643" s="107">
        <v>-155.29972706874108</v>
      </c>
      <c r="AX643" s="127">
        <v>676</v>
      </c>
      <c r="AY643" s="107">
        <v>0</v>
      </c>
      <c r="AZ643" s="107">
        <v>1.4102366887435949</v>
      </c>
      <c r="BA643" s="107">
        <v>-1.4102366887435949</v>
      </c>
      <c r="BB643" s="109">
        <v>0.80164645901360498</v>
      </c>
      <c r="BC643" s="107"/>
      <c r="BD643" s="107">
        <v>0</v>
      </c>
      <c r="BE643" s="107">
        <v>0</v>
      </c>
      <c r="BF643" s="107" t="s">
        <v>7636</v>
      </c>
      <c r="BG643" s="107"/>
    </row>
    <row r="644" spans="1:59" x14ac:dyDescent="0.25">
      <c r="A644" s="88" t="s">
        <v>2204</v>
      </c>
      <c r="B644" s="2" t="s">
        <v>2837</v>
      </c>
      <c r="C644" s="3" t="s">
        <v>3384</v>
      </c>
      <c r="D644" s="3" t="s">
        <v>264</v>
      </c>
      <c r="E644" s="3" t="s">
        <v>2269</v>
      </c>
      <c r="F644" s="4" t="s">
        <v>2269</v>
      </c>
      <c r="G644" s="3" t="s">
        <v>1004</v>
      </c>
      <c r="H644" s="41" t="s">
        <v>4947</v>
      </c>
      <c r="I644" s="113">
        <v>0</v>
      </c>
      <c r="J644" s="113">
        <v>0</v>
      </c>
      <c r="K644" s="113">
        <v>0</v>
      </c>
      <c r="L644" s="113">
        <v>0</v>
      </c>
      <c r="M644" s="113">
        <v>0</v>
      </c>
      <c r="N644" s="113">
        <v>0</v>
      </c>
      <c r="O644" s="113">
        <v>0</v>
      </c>
      <c r="P644" s="113">
        <v>0</v>
      </c>
      <c r="Q644" s="113">
        <v>0</v>
      </c>
      <c r="R644" s="6">
        <v>0</v>
      </c>
      <c r="S644" s="14">
        <v>0</v>
      </c>
      <c r="T644" s="14">
        <v>0</v>
      </c>
      <c r="U644" s="14">
        <v>0</v>
      </c>
      <c r="V644" s="14">
        <v>0</v>
      </c>
      <c r="W644" s="84">
        <v>2.1174416066360724</v>
      </c>
      <c r="X644" s="14">
        <v>2.1174416066360724</v>
      </c>
      <c r="Y644" s="14">
        <v>0</v>
      </c>
      <c r="Z644" s="14">
        <v>0</v>
      </c>
      <c r="AA644" s="14">
        <v>0</v>
      </c>
      <c r="AB644" s="14">
        <v>0</v>
      </c>
      <c r="AC644" s="14">
        <v>0</v>
      </c>
      <c r="AD644" s="14">
        <v>2.1174416066360724</v>
      </c>
      <c r="AE644" s="14">
        <v>0</v>
      </c>
      <c r="AF644" s="14">
        <v>0</v>
      </c>
      <c r="AG644" s="14">
        <v>0</v>
      </c>
      <c r="AH644" s="14">
        <v>2.1174416066360724</v>
      </c>
      <c r="AI644" s="14">
        <v>2.1174416066360724</v>
      </c>
      <c r="AJ644" s="113" t="s">
        <v>7128</v>
      </c>
      <c r="AK644" s="113" t="s">
        <v>7128</v>
      </c>
      <c r="AL644" s="113" t="s">
        <v>7128</v>
      </c>
      <c r="AM644" s="113" t="s">
        <v>7128</v>
      </c>
      <c r="AN644" s="113" t="s">
        <v>7128</v>
      </c>
      <c r="AO644" s="113">
        <v>187</v>
      </c>
      <c r="AP644" s="113" t="s">
        <v>7128</v>
      </c>
      <c r="AQ644" s="113" t="s">
        <v>7128</v>
      </c>
      <c r="AR644" s="113" t="s">
        <v>7128</v>
      </c>
      <c r="AS644" s="113">
        <v>305</v>
      </c>
      <c r="AT644" s="113">
        <v>290</v>
      </c>
      <c r="AU644" s="149" t="s">
        <v>7128</v>
      </c>
      <c r="AV644" s="14">
        <v>157.41716867537716</v>
      </c>
      <c r="AW644" s="14">
        <v>-155.29972706874108</v>
      </c>
      <c r="AX644" s="17">
        <v>676</v>
      </c>
      <c r="AY644" s="15">
        <v>0</v>
      </c>
      <c r="AZ644" s="15">
        <v>1.4102366887435949</v>
      </c>
      <c r="BA644" s="15">
        <v>-1.4102366887435949</v>
      </c>
      <c r="BB644" s="63">
        <v>0.80164645901360498</v>
      </c>
      <c r="BC644" s="26"/>
      <c r="BD644" s="15">
        <v>0</v>
      </c>
      <c r="BE644" s="26">
        <v>0</v>
      </c>
      <c r="BF644" s="26" t="s">
        <v>7636</v>
      </c>
      <c r="BG644" s="84"/>
    </row>
    <row r="645" spans="1:59" x14ac:dyDescent="0.25">
      <c r="A645" s="79" t="s">
        <v>2284</v>
      </c>
      <c r="B645" s="2" t="s">
        <v>3385</v>
      </c>
      <c r="C645" s="3" t="s">
        <v>3386</v>
      </c>
      <c r="D645" s="3" t="s">
        <v>2285</v>
      </c>
      <c r="E645" s="3" t="s">
        <v>2269</v>
      </c>
      <c r="F645" s="4" t="s">
        <v>2269</v>
      </c>
      <c r="G645" s="3" t="s">
        <v>1004</v>
      </c>
      <c r="H645" s="41" t="s">
        <v>4255</v>
      </c>
      <c r="I645" s="113">
        <v>0</v>
      </c>
      <c r="J645" s="113">
        <v>0</v>
      </c>
      <c r="K645" s="113">
        <v>0</v>
      </c>
      <c r="L645" s="113">
        <v>0</v>
      </c>
      <c r="M645" s="113">
        <v>0</v>
      </c>
      <c r="N645" s="113">
        <v>0</v>
      </c>
      <c r="O645" s="113">
        <v>0</v>
      </c>
      <c r="P645" s="113">
        <v>0</v>
      </c>
      <c r="Q645" s="113">
        <v>0</v>
      </c>
      <c r="R645" s="50">
        <v>0</v>
      </c>
      <c r="S645" s="51">
        <v>0</v>
      </c>
      <c r="T645" s="51">
        <v>0</v>
      </c>
      <c r="U645" s="51">
        <v>0</v>
      </c>
      <c r="V645" s="51">
        <v>0</v>
      </c>
      <c r="W645" s="84">
        <v>2.1174416066360724</v>
      </c>
      <c r="X645" s="52">
        <v>2.1174416066360724</v>
      </c>
      <c r="Y645" s="52">
        <v>0</v>
      </c>
      <c r="Z645" s="52">
        <v>0</v>
      </c>
      <c r="AA645" s="52">
        <v>0</v>
      </c>
      <c r="AB645" s="52">
        <v>0</v>
      </c>
      <c r="AC645" s="52">
        <v>0</v>
      </c>
      <c r="AD645" s="52">
        <v>2.1174416066360724</v>
      </c>
      <c r="AE645" s="52">
        <v>0</v>
      </c>
      <c r="AF645" s="52">
        <v>0</v>
      </c>
      <c r="AG645" s="52">
        <v>0</v>
      </c>
      <c r="AH645" s="52">
        <v>2.1174416066360724</v>
      </c>
      <c r="AI645" s="52">
        <v>2.1174416066360724</v>
      </c>
      <c r="AJ645" s="144" t="s">
        <v>7128</v>
      </c>
      <c r="AK645" s="113" t="s">
        <v>7128</v>
      </c>
      <c r="AL645" s="113" t="s">
        <v>7128</v>
      </c>
      <c r="AM645" s="113" t="s">
        <v>7128</v>
      </c>
      <c r="AN645" s="113" t="s">
        <v>7128</v>
      </c>
      <c r="AO645" s="113">
        <v>187</v>
      </c>
      <c r="AP645" s="113" t="s">
        <v>7128</v>
      </c>
      <c r="AQ645" s="113" t="s">
        <v>7128</v>
      </c>
      <c r="AR645" s="113" t="s">
        <v>7128</v>
      </c>
      <c r="AS645" s="113">
        <v>305</v>
      </c>
      <c r="AT645" s="113">
        <v>290</v>
      </c>
      <c r="AU645" s="149" t="s">
        <v>7128</v>
      </c>
      <c r="AV645" s="52">
        <v>157.41716867537716</v>
      </c>
      <c r="AW645" s="14">
        <v>-155.29972706874108</v>
      </c>
      <c r="AX645" s="17">
        <v>676</v>
      </c>
      <c r="AY645" s="51">
        <v>0</v>
      </c>
      <c r="AZ645" s="51">
        <v>1.4102366887435949</v>
      </c>
      <c r="BA645" s="51">
        <v>-1.4102366887435949</v>
      </c>
      <c r="BB645" s="64">
        <v>0.80164645901360498</v>
      </c>
      <c r="BC645" s="51"/>
      <c r="BD645" s="51">
        <v>0</v>
      </c>
      <c r="BE645" s="51">
        <v>0</v>
      </c>
      <c r="BF645" s="26" t="s">
        <v>7636</v>
      </c>
      <c r="BG645" s="84"/>
    </row>
    <row r="646" spans="1:59" x14ac:dyDescent="0.25">
      <c r="A646" s="110" t="s">
        <v>3539</v>
      </c>
      <c r="B646" s="2" t="s">
        <v>2574</v>
      </c>
      <c r="C646" s="3" t="s">
        <v>2679</v>
      </c>
      <c r="D646" s="3" t="s">
        <v>3676</v>
      </c>
      <c r="E646" s="3" t="s">
        <v>2269</v>
      </c>
      <c r="F646" s="4" t="s">
        <v>2269</v>
      </c>
      <c r="G646" s="3" t="s">
        <v>1004</v>
      </c>
      <c r="H646" s="41" t="s">
        <v>4224</v>
      </c>
      <c r="I646" s="113">
        <v>0</v>
      </c>
      <c r="J646" s="113">
        <v>0</v>
      </c>
      <c r="K646" s="113">
        <v>0</v>
      </c>
      <c r="L646" s="113">
        <v>0</v>
      </c>
      <c r="M646" s="113">
        <v>0</v>
      </c>
      <c r="N646" s="113">
        <v>0</v>
      </c>
      <c r="O646" s="113">
        <v>0</v>
      </c>
      <c r="P646" s="113">
        <v>0</v>
      </c>
      <c r="Q646" s="113">
        <v>0</v>
      </c>
      <c r="R646" s="85">
        <v>0</v>
      </c>
      <c r="S646" s="84">
        <v>0</v>
      </c>
      <c r="T646" s="84">
        <v>0</v>
      </c>
      <c r="U646" s="84">
        <v>0</v>
      </c>
      <c r="V646" s="84">
        <v>0</v>
      </c>
      <c r="W646" s="84">
        <v>2.1174416066360724</v>
      </c>
      <c r="X646" s="103">
        <v>2.1174416066360724</v>
      </c>
      <c r="Y646" s="103">
        <v>0</v>
      </c>
      <c r="Z646" s="103">
        <v>0</v>
      </c>
      <c r="AA646" s="103">
        <v>0</v>
      </c>
      <c r="AB646" s="103">
        <v>0</v>
      </c>
      <c r="AC646" s="103">
        <v>0</v>
      </c>
      <c r="AD646" s="103">
        <v>2.1174416066360724</v>
      </c>
      <c r="AE646" s="103">
        <v>0</v>
      </c>
      <c r="AF646" s="103">
        <v>0</v>
      </c>
      <c r="AG646" s="103">
        <v>0</v>
      </c>
      <c r="AH646" s="103">
        <v>2.1174416066360724</v>
      </c>
      <c r="AI646" s="103">
        <v>2.1174416066360724</v>
      </c>
      <c r="AJ646" s="124" t="s">
        <v>7128</v>
      </c>
      <c r="AK646" s="113" t="s">
        <v>7128</v>
      </c>
      <c r="AL646" s="113" t="s">
        <v>7128</v>
      </c>
      <c r="AM646" s="113" t="s">
        <v>7128</v>
      </c>
      <c r="AN646" s="113" t="s">
        <v>7128</v>
      </c>
      <c r="AO646" s="113">
        <v>187</v>
      </c>
      <c r="AP646" s="113" t="s">
        <v>7128</v>
      </c>
      <c r="AQ646" s="113" t="s">
        <v>7128</v>
      </c>
      <c r="AR646" s="113" t="s">
        <v>7128</v>
      </c>
      <c r="AS646" s="113">
        <v>305</v>
      </c>
      <c r="AT646" s="113">
        <v>290</v>
      </c>
      <c r="AU646" s="149" t="s">
        <v>7128</v>
      </c>
      <c r="AV646" s="84">
        <v>157.41716867537716</v>
      </c>
      <c r="AW646" s="14">
        <v>-155.29972706874108</v>
      </c>
      <c r="AX646" s="17">
        <v>676</v>
      </c>
      <c r="AY646" s="84">
        <v>0</v>
      </c>
      <c r="AZ646" s="84">
        <v>1.4102366887435949</v>
      </c>
      <c r="BA646" s="84">
        <v>-1.4102366887435949</v>
      </c>
      <c r="BB646" s="104">
        <v>0.80164645901360498</v>
      </c>
      <c r="BC646" s="84"/>
      <c r="BD646" s="84">
        <v>0</v>
      </c>
      <c r="BE646" s="84">
        <v>0</v>
      </c>
      <c r="BF646" s="84" t="s">
        <v>7636</v>
      </c>
      <c r="BG646" s="84"/>
    </row>
    <row r="647" spans="1:59" x14ac:dyDescent="0.25">
      <c r="A647" s="79" t="s">
        <v>1167</v>
      </c>
      <c r="B647" s="2" t="s">
        <v>2740</v>
      </c>
      <c r="C647" s="3" t="s">
        <v>2741</v>
      </c>
      <c r="D647" s="3" t="s">
        <v>243</v>
      </c>
      <c r="E647" s="3" t="s">
        <v>2269</v>
      </c>
      <c r="F647" s="4" t="s">
        <v>2269</v>
      </c>
      <c r="G647" s="3" t="s">
        <v>1004</v>
      </c>
      <c r="H647" s="41" t="s">
        <v>4597</v>
      </c>
      <c r="I647" s="113">
        <v>0</v>
      </c>
      <c r="J647" s="113">
        <v>0</v>
      </c>
      <c r="K647" s="113">
        <v>0</v>
      </c>
      <c r="L647" s="113">
        <v>0</v>
      </c>
      <c r="M647" s="113">
        <v>0</v>
      </c>
      <c r="N647" s="113">
        <v>0</v>
      </c>
      <c r="O647" s="113">
        <v>0</v>
      </c>
      <c r="P647" s="113">
        <v>0</v>
      </c>
      <c r="Q647" s="113">
        <v>0</v>
      </c>
      <c r="R647" s="5">
        <v>0</v>
      </c>
      <c r="S647" s="26">
        <v>0</v>
      </c>
      <c r="T647" s="26">
        <v>0</v>
      </c>
      <c r="U647" s="26">
        <v>0</v>
      </c>
      <c r="V647" s="26">
        <v>0</v>
      </c>
      <c r="W647" s="84">
        <v>2.1174416066360724</v>
      </c>
      <c r="X647" s="13">
        <v>2.1174416066360724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2.1174416066360724</v>
      </c>
      <c r="AE647" s="13">
        <v>0</v>
      </c>
      <c r="AF647" s="13">
        <v>0</v>
      </c>
      <c r="AG647" s="13">
        <v>0</v>
      </c>
      <c r="AH647" s="13">
        <v>2.1174416066360724</v>
      </c>
      <c r="AI647" s="13">
        <v>2.1174416066360724</v>
      </c>
      <c r="AJ647" s="112" t="s">
        <v>7128</v>
      </c>
      <c r="AK647" s="113" t="s">
        <v>7128</v>
      </c>
      <c r="AL647" s="113" t="s">
        <v>7128</v>
      </c>
      <c r="AM647" s="113" t="s">
        <v>7128</v>
      </c>
      <c r="AN647" s="113" t="s">
        <v>7128</v>
      </c>
      <c r="AO647" s="113">
        <v>187</v>
      </c>
      <c r="AP647" s="113" t="s">
        <v>7128</v>
      </c>
      <c r="AQ647" s="113" t="s">
        <v>7128</v>
      </c>
      <c r="AR647" s="113" t="s">
        <v>7128</v>
      </c>
      <c r="AS647" s="113">
        <v>305</v>
      </c>
      <c r="AT647" s="113">
        <v>290</v>
      </c>
      <c r="AU647" s="149" t="s">
        <v>7128</v>
      </c>
      <c r="AV647" s="26">
        <v>157.41716867537716</v>
      </c>
      <c r="AW647" s="14">
        <v>-155.29972706874108</v>
      </c>
      <c r="AX647" s="17">
        <v>676</v>
      </c>
      <c r="AY647" s="26">
        <v>0</v>
      </c>
      <c r="AZ647" s="26">
        <v>1.4102366887435949</v>
      </c>
      <c r="BA647" s="26">
        <v>-1.4102366887435949</v>
      </c>
      <c r="BB647" s="60">
        <v>0.80164645901360498</v>
      </c>
      <c r="BC647" s="26"/>
      <c r="BD647" s="26">
        <v>0</v>
      </c>
      <c r="BE647" s="26">
        <v>0</v>
      </c>
      <c r="BF647" s="26" t="s">
        <v>7636</v>
      </c>
      <c r="BG647" s="84"/>
    </row>
    <row r="648" spans="1:59" x14ac:dyDescent="0.25">
      <c r="A648" s="79" t="s">
        <v>2288</v>
      </c>
      <c r="B648" s="2" t="s">
        <v>3156</v>
      </c>
      <c r="C648" s="3" t="s">
        <v>2531</v>
      </c>
      <c r="D648" s="3" t="s">
        <v>2289</v>
      </c>
      <c r="E648" s="3" t="s">
        <v>2269</v>
      </c>
      <c r="F648" s="4" t="s">
        <v>2269</v>
      </c>
      <c r="G648" s="3" t="s">
        <v>1004</v>
      </c>
      <c r="H648" s="41" t="s">
        <v>4581</v>
      </c>
      <c r="I648" s="113">
        <v>0</v>
      </c>
      <c r="J648" s="113">
        <v>0</v>
      </c>
      <c r="K648" s="113">
        <v>0</v>
      </c>
      <c r="L648" s="113">
        <v>0</v>
      </c>
      <c r="M648" s="113">
        <v>0</v>
      </c>
      <c r="N648" s="113">
        <v>0</v>
      </c>
      <c r="O648" s="113">
        <v>0</v>
      </c>
      <c r="P648" s="113">
        <v>0</v>
      </c>
      <c r="Q648" s="113">
        <v>0</v>
      </c>
      <c r="R648" s="6">
        <v>0</v>
      </c>
      <c r="S648" s="14">
        <v>0</v>
      </c>
      <c r="T648" s="14">
        <v>0</v>
      </c>
      <c r="U648" s="14">
        <v>0</v>
      </c>
      <c r="V648" s="14">
        <v>0</v>
      </c>
      <c r="W648" s="84">
        <v>2.1174416066360724</v>
      </c>
      <c r="X648" s="14">
        <v>2.1174416066360724</v>
      </c>
      <c r="Y648" s="14">
        <v>0</v>
      </c>
      <c r="Z648" s="14">
        <v>0</v>
      </c>
      <c r="AA648" s="14">
        <v>0</v>
      </c>
      <c r="AB648" s="14">
        <v>0</v>
      </c>
      <c r="AC648" s="14">
        <v>0</v>
      </c>
      <c r="AD648" s="14">
        <v>2.1174416066360724</v>
      </c>
      <c r="AE648" s="14">
        <v>0</v>
      </c>
      <c r="AF648" s="14">
        <v>0</v>
      </c>
      <c r="AG648" s="14">
        <v>0</v>
      </c>
      <c r="AH648" s="14">
        <v>2.1174416066360724</v>
      </c>
      <c r="AI648" s="14">
        <v>2.1174416066360724</v>
      </c>
      <c r="AJ648" s="113" t="s">
        <v>7128</v>
      </c>
      <c r="AK648" s="113" t="s">
        <v>7128</v>
      </c>
      <c r="AL648" s="113" t="s">
        <v>7128</v>
      </c>
      <c r="AM648" s="113" t="s">
        <v>7128</v>
      </c>
      <c r="AN648" s="113" t="s">
        <v>7128</v>
      </c>
      <c r="AO648" s="113">
        <v>187</v>
      </c>
      <c r="AP648" s="113" t="s">
        <v>7128</v>
      </c>
      <c r="AQ648" s="113" t="s">
        <v>7128</v>
      </c>
      <c r="AR648" s="113" t="s">
        <v>7128</v>
      </c>
      <c r="AS648" s="113">
        <v>305</v>
      </c>
      <c r="AT648" s="113">
        <v>290</v>
      </c>
      <c r="AU648" s="149" t="s">
        <v>7128</v>
      </c>
      <c r="AV648" s="14">
        <v>157.41716867537716</v>
      </c>
      <c r="AW648" s="14">
        <v>-155.29972706874108</v>
      </c>
      <c r="AX648" s="17">
        <v>676</v>
      </c>
      <c r="AY648" s="15">
        <v>0</v>
      </c>
      <c r="AZ648" s="15">
        <v>1.4102366887435949</v>
      </c>
      <c r="BA648" s="15">
        <v>-1.4102366887435949</v>
      </c>
      <c r="BB648" s="63">
        <v>0.80164645901360498</v>
      </c>
      <c r="BC648" s="26"/>
      <c r="BD648" s="15">
        <v>0</v>
      </c>
      <c r="BE648" s="26">
        <v>0</v>
      </c>
      <c r="BF648" s="26" t="s">
        <v>7636</v>
      </c>
      <c r="BG648" s="84"/>
    </row>
    <row r="649" spans="1:59" x14ac:dyDescent="0.25">
      <c r="A649" s="79" t="s">
        <v>1177</v>
      </c>
      <c r="B649" s="2" t="s">
        <v>3088</v>
      </c>
      <c r="C649" s="3" t="s">
        <v>3034</v>
      </c>
      <c r="D649" s="3" t="s">
        <v>74</v>
      </c>
      <c r="E649" s="3" t="s">
        <v>2269</v>
      </c>
      <c r="F649" s="4" t="s">
        <v>2269</v>
      </c>
      <c r="G649" s="3" t="s">
        <v>1004</v>
      </c>
      <c r="H649" s="41" t="s">
        <v>4896</v>
      </c>
      <c r="I649" s="113">
        <v>0</v>
      </c>
      <c r="J649" s="113">
        <v>0</v>
      </c>
      <c r="K649" s="113">
        <v>0</v>
      </c>
      <c r="L649" s="113">
        <v>0</v>
      </c>
      <c r="M649" s="113">
        <v>0</v>
      </c>
      <c r="N649" s="113">
        <v>0</v>
      </c>
      <c r="O649" s="113">
        <v>0</v>
      </c>
      <c r="P649" s="113">
        <v>0</v>
      </c>
      <c r="Q649" s="113">
        <v>0</v>
      </c>
      <c r="R649" s="6">
        <v>0</v>
      </c>
      <c r="S649" s="14">
        <v>0</v>
      </c>
      <c r="T649" s="14">
        <v>0</v>
      </c>
      <c r="U649" s="14">
        <v>0</v>
      </c>
      <c r="V649" s="14">
        <v>0</v>
      </c>
      <c r="W649" s="84">
        <v>2.1174416066360724</v>
      </c>
      <c r="X649" s="14">
        <v>2.1174416066360724</v>
      </c>
      <c r="Y649" s="14">
        <v>0</v>
      </c>
      <c r="Z649" s="14">
        <v>0</v>
      </c>
      <c r="AA649" s="14">
        <v>0</v>
      </c>
      <c r="AB649" s="14">
        <v>0</v>
      </c>
      <c r="AC649" s="14">
        <v>0</v>
      </c>
      <c r="AD649" s="14">
        <v>2.1174416066360724</v>
      </c>
      <c r="AE649" s="14">
        <v>0</v>
      </c>
      <c r="AF649" s="14">
        <v>0</v>
      </c>
      <c r="AG649" s="14">
        <v>0</v>
      </c>
      <c r="AH649" s="14">
        <v>2.1174416066360724</v>
      </c>
      <c r="AI649" s="14">
        <v>2.1174416066360724</v>
      </c>
      <c r="AJ649" s="113" t="s">
        <v>7128</v>
      </c>
      <c r="AK649" s="113" t="s">
        <v>7128</v>
      </c>
      <c r="AL649" s="113" t="s">
        <v>7128</v>
      </c>
      <c r="AM649" s="113" t="s">
        <v>7128</v>
      </c>
      <c r="AN649" s="113" t="s">
        <v>7128</v>
      </c>
      <c r="AO649" s="113">
        <v>187</v>
      </c>
      <c r="AP649" s="113" t="s">
        <v>7128</v>
      </c>
      <c r="AQ649" s="113" t="s">
        <v>7128</v>
      </c>
      <c r="AR649" s="113" t="s">
        <v>7128</v>
      </c>
      <c r="AS649" s="113">
        <v>305</v>
      </c>
      <c r="AT649" s="113">
        <v>290</v>
      </c>
      <c r="AU649" s="149" t="s">
        <v>7128</v>
      </c>
      <c r="AV649" s="14">
        <v>157.41716867537716</v>
      </c>
      <c r="AW649" s="14">
        <v>-155.29972706874108</v>
      </c>
      <c r="AX649" s="17">
        <v>676</v>
      </c>
      <c r="AY649" s="15">
        <v>0</v>
      </c>
      <c r="AZ649" s="15">
        <v>1.4102366887435949</v>
      </c>
      <c r="BA649" s="15">
        <v>-1.4102366887435949</v>
      </c>
      <c r="BB649" s="63">
        <v>0.80164645901360498</v>
      </c>
      <c r="BC649" s="26"/>
      <c r="BD649" s="15">
        <v>0</v>
      </c>
      <c r="BE649" s="26">
        <v>0</v>
      </c>
      <c r="BF649" s="26" t="s">
        <v>7636</v>
      </c>
      <c r="BG649" s="84"/>
    </row>
    <row r="650" spans="1:59" x14ac:dyDescent="0.25">
      <c r="A650" s="79" t="s">
        <v>1201</v>
      </c>
      <c r="B650" s="2" t="s">
        <v>2787</v>
      </c>
      <c r="C650" s="3" t="s">
        <v>2533</v>
      </c>
      <c r="D650" s="3" t="s">
        <v>314</v>
      </c>
      <c r="E650" s="3" t="s">
        <v>2269</v>
      </c>
      <c r="F650" s="4" t="s">
        <v>2269</v>
      </c>
      <c r="G650" s="3" t="s">
        <v>1004</v>
      </c>
      <c r="H650" s="41" t="s">
        <v>4273</v>
      </c>
      <c r="I650" s="113">
        <v>0</v>
      </c>
      <c r="J650" s="113">
        <v>0</v>
      </c>
      <c r="K650" s="113">
        <v>0</v>
      </c>
      <c r="L650" s="113">
        <v>0</v>
      </c>
      <c r="M650" s="113">
        <v>0</v>
      </c>
      <c r="N650" s="113">
        <v>0</v>
      </c>
      <c r="O650" s="113">
        <v>0</v>
      </c>
      <c r="P650" s="113">
        <v>0</v>
      </c>
      <c r="Q650" s="113">
        <v>0</v>
      </c>
      <c r="R650" s="6">
        <v>0</v>
      </c>
      <c r="S650" s="14">
        <v>0</v>
      </c>
      <c r="T650" s="14">
        <v>0</v>
      </c>
      <c r="U650" s="14">
        <v>0</v>
      </c>
      <c r="V650" s="14">
        <v>0</v>
      </c>
      <c r="W650" s="84">
        <v>2.1174416066360724</v>
      </c>
      <c r="X650" s="14">
        <v>2.1174416066360724</v>
      </c>
      <c r="Y650" s="14">
        <v>0</v>
      </c>
      <c r="Z650" s="14">
        <v>0</v>
      </c>
      <c r="AA650" s="14">
        <v>0</v>
      </c>
      <c r="AB650" s="14">
        <v>0</v>
      </c>
      <c r="AC650" s="14">
        <v>0</v>
      </c>
      <c r="AD650" s="14">
        <v>2.1174416066360724</v>
      </c>
      <c r="AE650" s="14">
        <v>0</v>
      </c>
      <c r="AF650" s="14">
        <v>0</v>
      </c>
      <c r="AG650" s="14">
        <v>0</v>
      </c>
      <c r="AH650" s="14">
        <v>2.1174416066360724</v>
      </c>
      <c r="AI650" s="14">
        <v>2.1174416066360724</v>
      </c>
      <c r="AJ650" s="113" t="s">
        <v>7128</v>
      </c>
      <c r="AK650" s="113" t="s">
        <v>7128</v>
      </c>
      <c r="AL650" s="113" t="s">
        <v>7128</v>
      </c>
      <c r="AM650" s="113" t="s">
        <v>7128</v>
      </c>
      <c r="AN650" s="113" t="s">
        <v>7128</v>
      </c>
      <c r="AO650" s="113">
        <v>187</v>
      </c>
      <c r="AP650" s="113" t="s">
        <v>7128</v>
      </c>
      <c r="AQ650" s="113" t="s">
        <v>7128</v>
      </c>
      <c r="AR650" s="113" t="s">
        <v>7128</v>
      </c>
      <c r="AS650" s="113">
        <v>305</v>
      </c>
      <c r="AT650" s="113">
        <v>290</v>
      </c>
      <c r="AU650" s="149" t="s">
        <v>7128</v>
      </c>
      <c r="AV650" s="14">
        <v>157.41716867537716</v>
      </c>
      <c r="AW650" s="14">
        <v>-155.29972706874108</v>
      </c>
      <c r="AX650" s="17">
        <v>676</v>
      </c>
      <c r="AY650" s="15">
        <v>0</v>
      </c>
      <c r="AZ650" s="15">
        <v>1.4102366887435949</v>
      </c>
      <c r="BA650" s="15">
        <v>-1.4102366887435949</v>
      </c>
      <c r="BB650" s="63">
        <v>0.80164645901360498</v>
      </c>
      <c r="BC650" s="26"/>
      <c r="BD650" s="15">
        <v>0</v>
      </c>
      <c r="BE650" s="26">
        <v>0</v>
      </c>
      <c r="BF650" s="26" t="s">
        <v>7636</v>
      </c>
      <c r="BG650" s="84"/>
    </row>
    <row r="651" spans="1:59" x14ac:dyDescent="0.25">
      <c r="A651" s="79" t="s">
        <v>2485</v>
      </c>
      <c r="B651" s="2" t="s">
        <v>2825</v>
      </c>
      <c r="C651" s="3" t="s">
        <v>2826</v>
      </c>
      <c r="D651" s="3" t="s">
        <v>2486</v>
      </c>
      <c r="E651" s="3" t="s">
        <v>1010</v>
      </c>
      <c r="F651" s="4" t="s">
        <v>2510</v>
      </c>
      <c r="G651" s="3" t="s">
        <v>1004</v>
      </c>
      <c r="H651" s="41" t="s">
        <v>4248</v>
      </c>
      <c r="I651" s="113">
        <v>0</v>
      </c>
      <c r="J651" s="113">
        <v>0</v>
      </c>
      <c r="K651" s="113">
        <v>0</v>
      </c>
      <c r="L651" s="113">
        <v>0</v>
      </c>
      <c r="M651" s="113">
        <v>0</v>
      </c>
      <c r="N651" s="113">
        <v>0</v>
      </c>
      <c r="O651" s="113">
        <v>0</v>
      </c>
      <c r="P651" s="113">
        <v>0</v>
      </c>
      <c r="Q651" s="113">
        <v>0</v>
      </c>
      <c r="R651" s="6">
        <v>0</v>
      </c>
      <c r="S651" s="14">
        <v>0</v>
      </c>
      <c r="T651" s="14">
        <v>0</v>
      </c>
      <c r="U651" s="14">
        <v>0</v>
      </c>
      <c r="V651" s="14">
        <v>0</v>
      </c>
      <c r="W651" s="84">
        <v>2.1174416066360724</v>
      </c>
      <c r="X651" s="14">
        <v>2.1174416066360724</v>
      </c>
      <c r="Y651" s="14">
        <v>0</v>
      </c>
      <c r="Z651" s="14">
        <v>0</v>
      </c>
      <c r="AA651" s="14">
        <v>0</v>
      </c>
      <c r="AB651" s="14">
        <v>0</v>
      </c>
      <c r="AC651" s="14">
        <v>0</v>
      </c>
      <c r="AD651" s="14">
        <v>2.1174416066360724</v>
      </c>
      <c r="AE651" s="14">
        <v>0</v>
      </c>
      <c r="AF651" s="14">
        <v>0</v>
      </c>
      <c r="AG651" s="14">
        <v>0</v>
      </c>
      <c r="AH651" s="14">
        <v>2.1174416066360724</v>
      </c>
      <c r="AI651" s="14">
        <v>2.1174416066360724</v>
      </c>
      <c r="AJ651" s="113" t="s">
        <v>7128</v>
      </c>
      <c r="AK651" s="113" t="s">
        <v>7128</v>
      </c>
      <c r="AL651" s="113" t="s">
        <v>7128</v>
      </c>
      <c r="AM651" s="113" t="s">
        <v>7128</v>
      </c>
      <c r="AN651" s="113" t="s">
        <v>7128</v>
      </c>
      <c r="AO651" s="113">
        <v>187</v>
      </c>
      <c r="AP651" s="113" t="s">
        <v>7128</v>
      </c>
      <c r="AQ651" s="113" t="s">
        <v>7128</v>
      </c>
      <c r="AR651" s="113" t="s">
        <v>7128</v>
      </c>
      <c r="AS651" s="113">
        <v>305</v>
      </c>
      <c r="AT651" s="113">
        <v>290</v>
      </c>
      <c r="AU651" s="149" t="s">
        <v>7128</v>
      </c>
      <c r="AV651" s="14">
        <v>157.41716867537716</v>
      </c>
      <c r="AW651" s="14">
        <v>-155.29972706874108</v>
      </c>
      <c r="AX651" s="17">
        <v>676</v>
      </c>
      <c r="AY651" s="15">
        <v>0</v>
      </c>
      <c r="AZ651" s="15">
        <v>1.4102366887435949</v>
      </c>
      <c r="BA651" s="15">
        <v>-1.4102366887435949</v>
      </c>
      <c r="BB651" s="63">
        <v>0.80164645901360498</v>
      </c>
      <c r="BC651" s="26"/>
      <c r="BD651" s="15">
        <v>0</v>
      </c>
      <c r="BE651" s="26">
        <v>0</v>
      </c>
      <c r="BF651" s="26" t="s">
        <v>7636</v>
      </c>
      <c r="BG651" s="84"/>
    </row>
    <row r="652" spans="1:59" x14ac:dyDescent="0.25">
      <c r="A652" s="79" t="s">
        <v>5208</v>
      </c>
      <c r="B652" s="2" t="s">
        <v>5210</v>
      </c>
      <c r="C652" s="3" t="s">
        <v>2756</v>
      </c>
      <c r="D652" s="3" t="s">
        <v>5209</v>
      </c>
      <c r="E652" s="3" t="s">
        <v>999</v>
      </c>
      <c r="F652" s="4" t="s">
        <v>2510</v>
      </c>
      <c r="G652" s="3" t="s">
        <v>1004</v>
      </c>
      <c r="H652" s="41" t="s">
        <v>5211</v>
      </c>
      <c r="I652" s="113">
        <v>0</v>
      </c>
      <c r="J652" s="113">
        <v>0</v>
      </c>
      <c r="K652" s="113">
        <v>0</v>
      </c>
      <c r="L652" s="113">
        <v>0</v>
      </c>
      <c r="M652" s="113">
        <v>0</v>
      </c>
      <c r="N652" s="113">
        <v>0</v>
      </c>
      <c r="O652" s="113">
        <v>0</v>
      </c>
      <c r="P652" s="113">
        <v>0</v>
      </c>
      <c r="Q652" s="113">
        <v>0</v>
      </c>
      <c r="R652" s="6">
        <v>0</v>
      </c>
      <c r="S652" s="14">
        <v>0</v>
      </c>
      <c r="T652" s="14">
        <v>0</v>
      </c>
      <c r="U652" s="14">
        <v>0</v>
      </c>
      <c r="V652" s="14">
        <v>0</v>
      </c>
      <c r="W652" s="84">
        <v>2.1174416066360724</v>
      </c>
      <c r="X652" s="14">
        <v>2.1174416066360724</v>
      </c>
      <c r="Y652" s="14">
        <v>0</v>
      </c>
      <c r="Z652" s="14">
        <v>0</v>
      </c>
      <c r="AA652" s="14">
        <v>0</v>
      </c>
      <c r="AB652" s="14">
        <v>0</v>
      </c>
      <c r="AC652" s="14">
        <v>0</v>
      </c>
      <c r="AD652" s="14">
        <v>2.1174416066360724</v>
      </c>
      <c r="AE652" s="14">
        <v>0</v>
      </c>
      <c r="AF652" s="14">
        <v>0</v>
      </c>
      <c r="AG652" s="14">
        <v>0</v>
      </c>
      <c r="AH652" s="14">
        <v>2.1174416066360724</v>
      </c>
      <c r="AI652" s="14">
        <v>2.1174416066360724</v>
      </c>
      <c r="AJ652" s="113" t="s">
        <v>7128</v>
      </c>
      <c r="AK652" s="113" t="s">
        <v>7128</v>
      </c>
      <c r="AL652" s="113" t="s">
        <v>7128</v>
      </c>
      <c r="AM652" s="113" t="s">
        <v>7128</v>
      </c>
      <c r="AN652" s="113" t="s">
        <v>7128</v>
      </c>
      <c r="AO652" s="113">
        <v>187</v>
      </c>
      <c r="AP652" s="113" t="s">
        <v>7128</v>
      </c>
      <c r="AQ652" s="113" t="s">
        <v>7128</v>
      </c>
      <c r="AR652" s="113" t="s">
        <v>7128</v>
      </c>
      <c r="AS652" s="113">
        <v>305</v>
      </c>
      <c r="AT652" s="113">
        <v>290</v>
      </c>
      <c r="AU652" s="149" t="s">
        <v>7128</v>
      </c>
      <c r="AV652" s="14">
        <v>157.41716867537716</v>
      </c>
      <c r="AW652" s="14">
        <v>-155.29972706874108</v>
      </c>
      <c r="AX652" s="17">
        <v>676</v>
      </c>
      <c r="AY652" s="15">
        <v>0</v>
      </c>
      <c r="AZ652" s="15">
        <v>1.4102366887435949</v>
      </c>
      <c r="BA652" s="15">
        <v>-1.4102366887435949</v>
      </c>
      <c r="BB652" s="63">
        <v>0.80164645901360498</v>
      </c>
      <c r="BC652" s="26"/>
      <c r="BD652" s="15">
        <v>0</v>
      </c>
      <c r="BE652" s="26">
        <v>0</v>
      </c>
      <c r="BF652" s="26" t="s">
        <v>7636</v>
      </c>
      <c r="BG652" s="84"/>
    </row>
    <row r="653" spans="1:59" x14ac:dyDescent="0.25">
      <c r="A653" s="110" t="s">
        <v>1212</v>
      </c>
      <c r="B653" s="2" t="s">
        <v>3212</v>
      </c>
      <c r="C653" s="3" t="s">
        <v>3213</v>
      </c>
      <c r="D653" s="3" t="s">
        <v>286</v>
      </c>
      <c r="E653" s="3" t="s">
        <v>2269</v>
      </c>
      <c r="F653" s="4" t="s">
        <v>2269</v>
      </c>
      <c r="G653" s="3" t="s">
        <v>1004</v>
      </c>
      <c r="H653" s="41" t="s">
        <v>4781</v>
      </c>
      <c r="I653" s="124">
        <v>0</v>
      </c>
      <c r="J653" s="124">
        <v>0</v>
      </c>
      <c r="K653" s="124">
        <v>0</v>
      </c>
      <c r="L653" s="124">
        <v>0</v>
      </c>
      <c r="M653" s="124">
        <v>0</v>
      </c>
      <c r="N653" s="124">
        <v>0</v>
      </c>
      <c r="O653" s="124">
        <v>0</v>
      </c>
      <c r="P653" s="124">
        <v>0</v>
      </c>
      <c r="Q653" s="124">
        <v>0</v>
      </c>
      <c r="R653" s="85">
        <v>0</v>
      </c>
      <c r="S653" s="84">
        <v>0</v>
      </c>
      <c r="T653" s="84">
        <v>0</v>
      </c>
      <c r="U653" s="84">
        <v>0</v>
      </c>
      <c r="V653" s="84">
        <v>0</v>
      </c>
      <c r="W653" s="84">
        <v>2.1174416066360724</v>
      </c>
      <c r="X653" s="103">
        <v>2.1174416066360724</v>
      </c>
      <c r="Y653" s="103">
        <v>0</v>
      </c>
      <c r="Z653" s="103">
        <v>0</v>
      </c>
      <c r="AA653" s="103">
        <v>0</v>
      </c>
      <c r="AB653" s="103">
        <v>0</v>
      </c>
      <c r="AC653" s="103">
        <v>0</v>
      </c>
      <c r="AD653" s="103">
        <v>2.1174416066360724</v>
      </c>
      <c r="AE653" s="103">
        <v>0</v>
      </c>
      <c r="AF653" s="103">
        <v>0</v>
      </c>
      <c r="AG653" s="103">
        <v>0</v>
      </c>
      <c r="AH653" s="103">
        <v>2.1174416066360724</v>
      </c>
      <c r="AI653" s="103">
        <v>2.1174416066360724</v>
      </c>
      <c r="AJ653" s="124" t="s">
        <v>7128</v>
      </c>
      <c r="AK653" s="113" t="s">
        <v>7128</v>
      </c>
      <c r="AL653" s="113" t="s">
        <v>7128</v>
      </c>
      <c r="AM653" s="113" t="s">
        <v>7128</v>
      </c>
      <c r="AN653" s="113" t="s">
        <v>7128</v>
      </c>
      <c r="AO653" s="113">
        <v>187</v>
      </c>
      <c r="AP653" s="113" t="s">
        <v>7128</v>
      </c>
      <c r="AQ653" s="113" t="s">
        <v>7128</v>
      </c>
      <c r="AR653" s="113" t="s">
        <v>7128</v>
      </c>
      <c r="AS653" s="113">
        <v>305</v>
      </c>
      <c r="AT653" s="113">
        <v>290</v>
      </c>
      <c r="AU653" s="149" t="s">
        <v>7128</v>
      </c>
      <c r="AV653" s="84">
        <v>157.41716867537716</v>
      </c>
      <c r="AW653" s="84">
        <v>-155.29972706874108</v>
      </c>
      <c r="AX653" s="125">
        <v>676</v>
      </c>
      <c r="AY653" s="84">
        <v>0</v>
      </c>
      <c r="AZ653" s="84">
        <v>1.4102366887435949</v>
      </c>
      <c r="BA653" s="84">
        <v>-1.4102366887435949</v>
      </c>
      <c r="BB653" s="104">
        <v>0.80164645901360498</v>
      </c>
      <c r="BC653" s="84"/>
      <c r="BD653" s="84">
        <v>0</v>
      </c>
      <c r="BE653" s="84">
        <v>0</v>
      </c>
      <c r="BF653" s="84" t="s">
        <v>7636</v>
      </c>
      <c r="BG653" s="84"/>
    </row>
    <row r="654" spans="1:59" x14ac:dyDescent="0.25">
      <c r="A654" s="79" t="s">
        <v>2296</v>
      </c>
      <c r="B654" s="2" t="s">
        <v>3214</v>
      </c>
      <c r="C654" s="3" t="s">
        <v>3215</v>
      </c>
      <c r="D654" s="3" t="s">
        <v>34</v>
      </c>
      <c r="E654" s="3" t="s">
        <v>2269</v>
      </c>
      <c r="F654" s="4" t="s">
        <v>2269</v>
      </c>
      <c r="G654" s="3" t="s">
        <v>1004</v>
      </c>
      <c r="H654" s="41" t="s">
        <v>4303</v>
      </c>
      <c r="I654" s="113">
        <v>0</v>
      </c>
      <c r="J654" s="113">
        <v>0</v>
      </c>
      <c r="K654" s="113">
        <v>0</v>
      </c>
      <c r="L654" s="113">
        <v>0</v>
      </c>
      <c r="M654" s="113">
        <v>0</v>
      </c>
      <c r="N654" s="113">
        <v>0</v>
      </c>
      <c r="O654" s="113">
        <v>0</v>
      </c>
      <c r="P654" s="113">
        <v>0</v>
      </c>
      <c r="Q654" s="113">
        <v>0</v>
      </c>
      <c r="R654" s="46">
        <v>0</v>
      </c>
      <c r="S654" s="47">
        <v>0</v>
      </c>
      <c r="T654" s="47">
        <v>0</v>
      </c>
      <c r="U654" s="47">
        <v>0</v>
      </c>
      <c r="V654" s="47">
        <v>0</v>
      </c>
      <c r="W654" s="84">
        <v>2.1174416066360724</v>
      </c>
      <c r="X654" s="48">
        <v>2.1174416066360724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2.1174416066360724</v>
      </c>
      <c r="AE654" s="48">
        <v>0</v>
      </c>
      <c r="AF654" s="48">
        <v>0</v>
      </c>
      <c r="AG654" s="48">
        <v>0</v>
      </c>
      <c r="AH654" s="48">
        <v>2.1174416066360724</v>
      </c>
      <c r="AI654" s="48">
        <v>2.1174416066360724</v>
      </c>
      <c r="AJ654" s="146" t="s">
        <v>7128</v>
      </c>
      <c r="AK654" s="113" t="s">
        <v>7128</v>
      </c>
      <c r="AL654" s="113" t="s">
        <v>7128</v>
      </c>
      <c r="AM654" s="113" t="s">
        <v>7128</v>
      </c>
      <c r="AN654" s="113" t="s">
        <v>7128</v>
      </c>
      <c r="AO654" s="113">
        <v>187</v>
      </c>
      <c r="AP654" s="113" t="s">
        <v>7128</v>
      </c>
      <c r="AQ654" s="113" t="s">
        <v>7128</v>
      </c>
      <c r="AR654" s="113" t="s">
        <v>7128</v>
      </c>
      <c r="AS654" s="113">
        <v>305</v>
      </c>
      <c r="AT654" s="113">
        <v>290</v>
      </c>
      <c r="AU654" s="149" t="s">
        <v>7128</v>
      </c>
      <c r="AV654" s="48">
        <v>157.41716867537716</v>
      </c>
      <c r="AW654" s="14">
        <v>-155.29972706874108</v>
      </c>
      <c r="AX654" s="17">
        <v>676</v>
      </c>
      <c r="AY654" s="47">
        <v>0</v>
      </c>
      <c r="AZ654" s="47">
        <v>1.4102366887435949</v>
      </c>
      <c r="BA654" s="47">
        <v>-1.4102366887435949</v>
      </c>
      <c r="BB654" s="62">
        <v>0.80164645901360498</v>
      </c>
      <c r="BC654" s="47"/>
      <c r="BD654" s="47">
        <v>0</v>
      </c>
      <c r="BE654" s="47">
        <v>0</v>
      </c>
      <c r="BF654" s="26" t="s">
        <v>7636</v>
      </c>
      <c r="BG654" s="84"/>
    </row>
    <row r="655" spans="1:59" x14ac:dyDescent="0.25">
      <c r="A655" s="143" t="s">
        <v>2205</v>
      </c>
      <c r="B655" s="2" t="s">
        <v>3052</v>
      </c>
      <c r="C655" s="3" t="s">
        <v>2588</v>
      </c>
      <c r="D655" s="3" t="s">
        <v>97</v>
      </c>
      <c r="E655" s="3" t="s">
        <v>2269</v>
      </c>
      <c r="F655" s="4" t="s">
        <v>2269</v>
      </c>
      <c r="G655" s="3" t="s">
        <v>1004</v>
      </c>
      <c r="H655" s="41" t="s">
        <v>4357</v>
      </c>
      <c r="I655" s="113">
        <v>0</v>
      </c>
      <c r="J655" s="113">
        <v>0</v>
      </c>
      <c r="K655" s="113">
        <v>0</v>
      </c>
      <c r="L655" s="113">
        <v>0</v>
      </c>
      <c r="M655" s="113">
        <v>0</v>
      </c>
      <c r="N655" s="113">
        <v>0</v>
      </c>
      <c r="O655" s="113">
        <v>0</v>
      </c>
      <c r="P655" s="113">
        <v>0</v>
      </c>
      <c r="Q655" s="113">
        <v>0</v>
      </c>
      <c r="R655" s="6">
        <v>0</v>
      </c>
      <c r="S655" s="14">
        <v>0</v>
      </c>
      <c r="T655" s="14">
        <v>0</v>
      </c>
      <c r="U655" s="14">
        <v>0</v>
      </c>
      <c r="V655" s="14">
        <v>0</v>
      </c>
      <c r="W655" s="84">
        <v>2.1174416066360724</v>
      </c>
      <c r="X655" s="14">
        <v>2.1174416066360724</v>
      </c>
      <c r="Y655" s="14">
        <v>0</v>
      </c>
      <c r="Z655" s="14">
        <v>0</v>
      </c>
      <c r="AA655" s="14">
        <v>0</v>
      </c>
      <c r="AB655" s="14">
        <v>0</v>
      </c>
      <c r="AC655" s="14">
        <v>0</v>
      </c>
      <c r="AD655" s="14">
        <v>2.1174416066360724</v>
      </c>
      <c r="AE655" s="14">
        <v>0</v>
      </c>
      <c r="AF655" s="14">
        <v>0</v>
      </c>
      <c r="AG655" s="14">
        <v>0</v>
      </c>
      <c r="AH655" s="14">
        <v>2.1174416066360724</v>
      </c>
      <c r="AI655" s="14">
        <v>2.1174416066360724</v>
      </c>
      <c r="AJ655" s="113" t="s">
        <v>7128</v>
      </c>
      <c r="AK655" s="113" t="s">
        <v>7128</v>
      </c>
      <c r="AL655" s="113" t="s">
        <v>7128</v>
      </c>
      <c r="AM655" s="113" t="s">
        <v>7128</v>
      </c>
      <c r="AN655" s="113" t="s">
        <v>7128</v>
      </c>
      <c r="AO655" s="113">
        <v>187</v>
      </c>
      <c r="AP655" s="113" t="s">
        <v>7128</v>
      </c>
      <c r="AQ655" s="113" t="s">
        <v>7128</v>
      </c>
      <c r="AR655" s="113" t="s">
        <v>7128</v>
      </c>
      <c r="AS655" s="113">
        <v>305</v>
      </c>
      <c r="AT655" s="113">
        <v>290</v>
      </c>
      <c r="AU655" s="149" t="s">
        <v>7128</v>
      </c>
      <c r="AV655" s="14">
        <v>157.41716867537716</v>
      </c>
      <c r="AW655" s="14">
        <v>-155.29972706874108</v>
      </c>
      <c r="AX655" s="17">
        <v>676</v>
      </c>
      <c r="AY655" s="15">
        <v>0</v>
      </c>
      <c r="AZ655" s="15">
        <v>1.4102366887435949</v>
      </c>
      <c r="BA655" s="15">
        <v>-1.4102366887435949</v>
      </c>
      <c r="BB655" s="63">
        <v>0.80164645901360498</v>
      </c>
      <c r="BC655" s="26"/>
      <c r="BD655" s="15">
        <v>0</v>
      </c>
      <c r="BE655" s="26">
        <v>0</v>
      </c>
      <c r="BF655" s="26" t="s">
        <v>7636</v>
      </c>
      <c r="BG655" s="84"/>
    </row>
    <row r="656" spans="1:59" x14ac:dyDescent="0.25">
      <c r="A656" s="79" t="s">
        <v>5617</v>
      </c>
      <c r="B656" s="2" t="s">
        <v>5618</v>
      </c>
      <c r="C656" s="3" t="s">
        <v>5619</v>
      </c>
      <c r="D656" s="3" t="s">
        <v>5747</v>
      </c>
      <c r="E656" s="3" t="s">
        <v>1067</v>
      </c>
      <c r="F656" s="4" t="s">
        <v>2510</v>
      </c>
      <c r="G656" s="3" t="s">
        <v>1004</v>
      </c>
      <c r="H656" s="41" t="s">
        <v>5261</v>
      </c>
      <c r="I656" s="113">
        <v>0</v>
      </c>
      <c r="J656" s="113">
        <v>0</v>
      </c>
      <c r="K656" s="113">
        <v>0</v>
      </c>
      <c r="L656" s="113">
        <v>0</v>
      </c>
      <c r="M656" s="113">
        <v>0</v>
      </c>
      <c r="N656" s="113">
        <v>0</v>
      </c>
      <c r="O656" s="113">
        <v>0</v>
      </c>
      <c r="P656" s="113">
        <v>0</v>
      </c>
      <c r="Q656" s="113">
        <v>0</v>
      </c>
      <c r="R656" s="6">
        <v>0</v>
      </c>
      <c r="S656" s="14">
        <v>0</v>
      </c>
      <c r="T656" s="14">
        <v>0</v>
      </c>
      <c r="U656" s="14">
        <v>0</v>
      </c>
      <c r="V656" s="14">
        <v>0</v>
      </c>
      <c r="W656" s="84">
        <v>2.1174416066360724</v>
      </c>
      <c r="X656" s="14">
        <v>2.1174416066360724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  <c r="AD656" s="14">
        <v>2.1174416066360724</v>
      </c>
      <c r="AE656" s="14">
        <v>0</v>
      </c>
      <c r="AF656" s="14">
        <v>0</v>
      </c>
      <c r="AG656" s="14">
        <v>0</v>
      </c>
      <c r="AH656" s="14">
        <v>2.1174416066360724</v>
      </c>
      <c r="AI656" s="14">
        <v>2.1174416066360724</v>
      </c>
      <c r="AJ656" s="113" t="s">
        <v>7128</v>
      </c>
      <c r="AK656" s="113" t="s">
        <v>7128</v>
      </c>
      <c r="AL656" s="113" t="s">
        <v>7128</v>
      </c>
      <c r="AM656" s="113" t="s">
        <v>7128</v>
      </c>
      <c r="AN656" s="113" t="s">
        <v>7128</v>
      </c>
      <c r="AO656" s="113">
        <v>187</v>
      </c>
      <c r="AP656" s="113" t="s">
        <v>7128</v>
      </c>
      <c r="AQ656" s="113" t="s">
        <v>7128</v>
      </c>
      <c r="AR656" s="113" t="s">
        <v>7128</v>
      </c>
      <c r="AS656" s="113">
        <v>305</v>
      </c>
      <c r="AT656" s="113">
        <v>290</v>
      </c>
      <c r="AU656" s="149" t="s">
        <v>7128</v>
      </c>
      <c r="AV656" s="14">
        <v>157.41716867537716</v>
      </c>
      <c r="AW656" s="14">
        <v>-155.29972706874108</v>
      </c>
      <c r="AX656" s="17">
        <v>676</v>
      </c>
      <c r="AY656" s="15">
        <v>0</v>
      </c>
      <c r="AZ656" s="15">
        <v>1.4102366887435949</v>
      </c>
      <c r="BA656" s="15">
        <v>-1.4102366887435949</v>
      </c>
      <c r="BB656" s="63">
        <v>0.80164645901360498</v>
      </c>
      <c r="BC656" s="26"/>
      <c r="BD656" s="15">
        <v>0</v>
      </c>
      <c r="BE656" s="26">
        <v>0</v>
      </c>
      <c r="BF656" s="26" t="s">
        <v>7636</v>
      </c>
      <c r="BG656" s="84"/>
    </row>
    <row r="657" spans="1:59" x14ac:dyDescent="0.25">
      <c r="A657" s="79" t="s">
        <v>6586</v>
      </c>
      <c r="B657" s="2" t="s">
        <v>6588</v>
      </c>
      <c r="C657" s="3" t="s">
        <v>6587</v>
      </c>
      <c r="D657" s="3" t="s">
        <v>5702</v>
      </c>
      <c r="E657" s="3" t="s">
        <v>1044</v>
      </c>
      <c r="F657" s="4" t="s">
        <v>3755</v>
      </c>
      <c r="G657" s="3" t="s">
        <v>1004</v>
      </c>
      <c r="H657" s="41" t="s">
        <v>6544</v>
      </c>
      <c r="I657" s="113">
        <v>0</v>
      </c>
      <c r="J657" s="113">
        <v>0</v>
      </c>
      <c r="K657" s="113">
        <v>0</v>
      </c>
      <c r="L657" s="113">
        <v>0</v>
      </c>
      <c r="M657" s="113">
        <v>0</v>
      </c>
      <c r="N657" s="113">
        <v>0</v>
      </c>
      <c r="O657" s="113">
        <v>0</v>
      </c>
      <c r="P657" s="113">
        <v>0</v>
      </c>
      <c r="Q657" s="113">
        <v>0</v>
      </c>
      <c r="R657" s="6">
        <v>0</v>
      </c>
      <c r="S657" s="14">
        <v>0</v>
      </c>
      <c r="T657" s="14">
        <v>0</v>
      </c>
      <c r="U657" s="14">
        <v>0</v>
      </c>
      <c r="V657" s="14">
        <v>0</v>
      </c>
      <c r="W657" s="84">
        <v>2.1174416066360724</v>
      </c>
      <c r="X657" s="14">
        <v>2.1174416066360724</v>
      </c>
      <c r="Y657" s="14">
        <v>0</v>
      </c>
      <c r="Z657" s="14">
        <v>0</v>
      </c>
      <c r="AA657" s="14">
        <v>0</v>
      </c>
      <c r="AB657" s="14">
        <v>0</v>
      </c>
      <c r="AC657" s="14">
        <v>0</v>
      </c>
      <c r="AD657" s="14">
        <v>2.1174416066360724</v>
      </c>
      <c r="AE657" s="14">
        <v>0</v>
      </c>
      <c r="AF657" s="14">
        <v>0</v>
      </c>
      <c r="AG657" s="14">
        <v>0</v>
      </c>
      <c r="AH657" s="14">
        <v>2.1174416066360724</v>
      </c>
      <c r="AI657" s="14">
        <v>2.1174416066360724</v>
      </c>
      <c r="AJ657" s="113" t="s">
        <v>7128</v>
      </c>
      <c r="AK657" s="113" t="s">
        <v>7128</v>
      </c>
      <c r="AL657" s="113" t="s">
        <v>7128</v>
      </c>
      <c r="AM657" s="113" t="s">
        <v>7128</v>
      </c>
      <c r="AN657" s="113" t="s">
        <v>7128</v>
      </c>
      <c r="AO657" s="113">
        <v>187</v>
      </c>
      <c r="AP657" s="113" t="s">
        <v>7128</v>
      </c>
      <c r="AQ657" s="113" t="s">
        <v>7128</v>
      </c>
      <c r="AR657" s="113" t="s">
        <v>7128</v>
      </c>
      <c r="AS657" s="113">
        <v>305</v>
      </c>
      <c r="AT657" s="113">
        <v>290</v>
      </c>
      <c r="AU657" s="149" t="s">
        <v>7128</v>
      </c>
      <c r="AV657" s="14">
        <v>157.41716867537716</v>
      </c>
      <c r="AW657" s="14">
        <v>-155.29972706874108</v>
      </c>
      <c r="AX657" s="17">
        <v>676</v>
      </c>
      <c r="AY657" s="15">
        <v>0</v>
      </c>
      <c r="AZ657" s="15">
        <v>1.4102366887435949</v>
      </c>
      <c r="BA657" s="15">
        <v>-1.4102366887435949</v>
      </c>
      <c r="BB657" s="63">
        <v>0.80164645901360498</v>
      </c>
      <c r="BC657" s="26"/>
      <c r="BD657" s="15">
        <v>0</v>
      </c>
      <c r="BE657" s="26">
        <v>0</v>
      </c>
      <c r="BF657" s="26" t="s">
        <v>7636</v>
      </c>
      <c r="BG657" s="84"/>
    </row>
    <row r="658" spans="1:59" x14ac:dyDescent="0.25">
      <c r="A658" s="79" t="s">
        <v>6312</v>
      </c>
      <c r="B658" s="2" t="s">
        <v>6313</v>
      </c>
      <c r="C658" s="3" t="s">
        <v>2619</v>
      </c>
      <c r="D658" s="3" t="s">
        <v>5892</v>
      </c>
      <c r="E658" s="3" t="s">
        <v>1046</v>
      </c>
      <c r="F658" s="4" t="s">
        <v>2510</v>
      </c>
      <c r="G658" s="3" t="s">
        <v>1004</v>
      </c>
      <c r="H658" s="41" t="s">
        <v>5893</v>
      </c>
      <c r="I658" s="113">
        <v>0</v>
      </c>
      <c r="J658" s="113">
        <v>0</v>
      </c>
      <c r="K658" s="113">
        <v>0</v>
      </c>
      <c r="L658" s="113">
        <v>0</v>
      </c>
      <c r="M658" s="113">
        <v>0</v>
      </c>
      <c r="N658" s="113">
        <v>0</v>
      </c>
      <c r="O658" s="113">
        <v>0</v>
      </c>
      <c r="P658" s="113">
        <v>0</v>
      </c>
      <c r="Q658" s="113">
        <v>0</v>
      </c>
      <c r="R658" s="6">
        <v>0</v>
      </c>
      <c r="S658" s="14">
        <v>0</v>
      </c>
      <c r="T658" s="14">
        <v>0</v>
      </c>
      <c r="U658" s="14">
        <v>0</v>
      </c>
      <c r="V658" s="14">
        <v>0</v>
      </c>
      <c r="W658" s="84">
        <v>2.1174416066360724</v>
      </c>
      <c r="X658" s="14">
        <v>2.1174416066360724</v>
      </c>
      <c r="Y658" s="14">
        <v>0</v>
      </c>
      <c r="Z658" s="14">
        <v>0</v>
      </c>
      <c r="AA658" s="14">
        <v>0</v>
      </c>
      <c r="AB658" s="14">
        <v>0</v>
      </c>
      <c r="AC658" s="14">
        <v>0</v>
      </c>
      <c r="AD658" s="14">
        <v>2.1174416066360724</v>
      </c>
      <c r="AE658" s="14">
        <v>0</v>
      </c>
      <c r="AF658" s="14">
        <v>0</v>
      </c>
      <c r="AG658" s="14">
        <v>0</v>
      </c>
      <c r="AH658" s="14">
        <v>2.1174416066360724</v>
      </c>
      <c r="AI658" s="14">
        <v>2.1174416066360724</v>
      </c>
      <c r="AJ658" s="113" t="s">
        <v>7128</v>
      </c>
      <c r="AK658" s="113" t="s">
        <v>7128</v>
      </c>
      <c r="AL658" s="113" t="s">
        <v>7128</v>
      </c>
      <c r="AM658" s="113" t="s">
        <v>7128</v>
      </c>
      <c r="AN658" s="113" t="s">
        <v>7128</v>
      </c>
      <c r="AO658" s="113">
        <v>187</v>
      </c>
      <c r="AP658" s="113" t="s">
        <v>7128</v>
      </c>
      <c r="AQ658" s="113" t="s">
        <v>7128</v>
      </c>
      <c r="AR658" s="113" t="s">
        <v>7128</v>
      </c>
      <c r="AS658" s="113">
        <v>305</v>
      </c>
      <c r="AT658" s="113">
        <v>290</v>
      </c>
      <c r="AU658" s="149" t="s">
        <v>7128</v>
      </c>
      <c r="AV658" s="14">
        <v>157.41716867537716</v>
      </c>
      <c r="AW658" s="14">
        <v>-155.29972706874108</v>
      </c>
      <c r="AX658" s="17">
        <v>676</v>
      </c>
      <c r="AY658" s="15">
        <v>0</v>
      </c>
      <c r="AZ658" s="15">
        <v>1.4102366887435949</v>
      </c>
      <c r="BA658" s="15">
        <v>-1.4102366887435949</v>
      </c>
      <c r="BB658" s="63">
        <v>0.80164645901360498</v>
      </c>
      <c r="BC658" s="26"/>
      <c r="BD658" s="15">
        <v>0</v>
      </c>
      <c r="BE658" s="26">
        <v>0</v>
      </c>
      <c r="BF658" s="26" t="s">
        <v>7636</v>
      </c>
      <c r="BG658" s="84"/>
    </row>
    <row r="659" spans="1:59" x14ac:dyDescent="0.25">
      <c r="A659" s="79" t="s">
        <v>1240</v>
      </c>
      <c r="B659" s="2" t="s">
        <v>3217</v>
      </c>
      <c r="C659" s="3" t="s">
        <v>2980</v>
      </c>
      <c r="D659" s="3" t="s">
        <v>565</v>
      </c>
      <c r="E659" s="3" t="s">
        <v>2269</v>
      </c>
      <c r="F659" s="4" t="s">
        <v>2269</v>
      </c>
      <c r="G659" s="3" t="s">
        <v>1004</v>
      </c>
      <c r="H659" s="41" t="s">
        <v>4329</v>
      </c>
      <c r="I659" s="113">
        <v>0</v>
      </c>
      <c r="J659" s="113">
        <v>0</v>
      </c>
      <c r="K659" s="113">
        <v>0</v>
      </c>
      <c r="L659" s="113">
        <v>0</v>
      </c>
      <c r="M659" s="113">
        <v>0</v>
      </c>
      <c r="N659" s="113">
        <v>0</v>
      </c>
      <c r="O659" s="113">
        <v>0</v>
      </c>
      <c r="P659" s="113">
        <v>0</v>
      </c>
      <c r="Q659" s="113">
        <v>0</v>
      </c>
      <c r="R659" s="5">
        <v>0</v>
      </c>
      <c r="S659" s="26">
        <v>0</v>
      </c>
      <c r="T659" s="26">
        <v>0</v>
      </c>
      <c r="U659" s="26">
        <v>0</v>
      </c>
      <c r="V659" s="26">
        <v>0</v>
      </c>
      <c r="W659" s="84">
        <v>2.1174416066360724</v>
      </c>
      <c r="X659" s="13">
        <v>2.1174416066360724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2.1174416066360724</v>
      </c>
      <c r="AE659" s="13">
        <v>0</v>
      </c>
      <c r="AF659" s="13">
        <v>0</v>
      </c>
      <c r="AG659" s="13">
        <v>0</v>
      </c>
      <c r="AH659" s="13">
        <v>2.1174416066360724</v>
      </c>
      <c r="AI659" s="13">
        <v>2.1174416066360724</v>
      </c>
      <c r="AJ659" s="112" t="s">
        <v>7128</v>
      </c>
      <c r="AK659" s="113" t="s">
        <v>7128</v>
      </c>
      <c r="AL659" s="113" t="s">
        <v>7128</v>
      </c>
      <c r="AM659" s="113" t="s">
        <v>7128</v>
      </c>
      <c r="AN659" s="113" t="s">
        <v>7128</v>
      </c>
      <c r="AO659" s="113">
        <v>187</v>
      </c>
      <c r="AP659" s="113" t="s">
        <v>7128</v>
      </c>
      <c r="AQ659" s="113" t="s">
        <v>7128</v>
      </c>
      <c r="AR659" s="113" t="s">
        <v>7128</v>
      </c>
      <c r="AS659" s="113">
        <v>305</v>
      </c>
      <c r="AT659" s="113">
        <v>290</v>
      </c>
      <c r="AU659" s="149" t="s">
        <v>7128</v>
      </c>
      <c r="AV659" s="13">
        <v>157.41716867537716</v>
      </c>
      <c r="AW659" s="14">
        <v>-155.29972706874108</v>
      </c>
      <c r="AX659" s="17">
        <v>676</v>
      </c>
      <c r="AY659" s="26">
        <v>0</v>
      </c>
      <c r="AZ659" s="26">
        <v>1.4102366887435949</v>
      </c>
      <c r="BA659" s="26">
        <v>-1.4102366887435949</v>
      </c>
      <c r="BB659" s="60">
        <v>0.80164645901360498</v>
      </c>
      <c r="BC659" s="26"/>
      <c r="BD659" s="26">
        <v>0</v>
      </c>
      <c r="BE659" s="26">
        <v>0</v>
      </c>
      <c r="BF659" s="26" t="s">
        <v>7636</v>
      </c>
      <c r="BG659" s="84"/>
    </row>
    <row r="660" spans="1:59" x14ac:dyDescent="0.25">
      <c r="A660" s="79" t="s">
        <v>1242</v>
      </c>
      <c r="B660" s="2" t="s">
        <v>3104</v>
      </c>
      <c r="C660" s="3" t="s">
        <v>2535</v>
      </c>
      <c r="D660" s="3" t="s">
        <v>136</v>
      </c>
      <c r="E660" s="3" t="s">
        <v>2269</v>
      </c>
      <c r="F660" s="4" t="s">
        <v>2269</v>
      </c>
      <c r="G660" s="3" t="s">
        <v>1004</v>
      </c>
      <c r="H660" s="41" t="s">
        <v>4768</v>
      </c>
      <c r="I660" s="113">
        <v>0</v>
      </c>
      <c r="J660" s="113">
        <v>0</v>
      </c>
      <c r="K660" s="113">
        <v>0</v>
      </c>
      <c r="L660" s="113">
        <v>0</v>
      </c>
      <c r="M660" s="113">
        <v>0</v>
      </c>
      <c r="N660" s="113">
        <v>0</v>
      </c>
      <c r="O660" s="113">
        <v>0</v>
      </c>
      <c r="P660" s="113">
        <v>0</v>
      </c>
      <c r="Q660" s="113">
        <v>0</v>
      </c>
      <c r="R660" s="6">
        <v>0</v>
      </c>
      <c r="S660" s="14">
        <v>0</v>
      </c>
      <c r="T660" s="14">
        <v>0</v>
      </c>
      <c r="U660" s="14">
        <v>0</v>
      </c>
      <c r="V660" s="14">
        <v>0</v>
      </c>
      <c r="W660" s="84">
        <v>2.1174416066360724</v>
      </c>
      <c r="X660" s="14">
        <v>2.1174416066360724</v>
      </c>
      <c r="Y660" s="14">
        <v>0</v>
      </c>
      <c r="Z660" s="14">
        <v>0</v>
      </c>
      <c r="AA660" s="14">
        <v>0</v>
      </c>
      <c r="AB660" s="14">
        <v>0</v>
      </c>
      <c r="AC660" s="14">
        <v>0</v>
      </c>
      <c r="AD660" s="14">
        <v>2.1174416066360724</v>
      </c>
      <c r="AE660" s="14">
        <v>0</v>
      </c>
      <c r="AF660" s="14">
        <v>0</v>
      </c>
      <c r="AG660" s="14">
        <v>0</v>
      </c>
      <c r="AH660" s="14">
        <v>2.1174416066360724</v>
      </c>
      <c r="AI660" s="14">
        <v>2.1174416066360724</v>
      </c>
      <c r="AJ660" s="113" t="s">
        <v>7128</v>
      </c>
      <c r="AK660" s="113" t="s">
        <v>7128</v>
      </c>
      <c r="AL660" s="113" t="s">
        <v>7128</v>
      </c>
      <c r="AM660" s="113" t="s">
        <v>7128</v>
      </c>
      <c r="AN660" s="113" t="s">
        <v>7128</v>
      </c>
      <c r="AO660" s="113">
        <v>187</v>
      </c>
      <c r="AP660" s="113" t="s">
        <v>7128</v>
      </c>
      <c r="AQ660" s="113" t="s">
        <v>7128</v>
      </c>
      <c r="AR660" s="113" t="s">
        <v>7128</v>
      </c>
      <c r="AS660" s="113">
        <v>305</v>
      </c>
      <c r="AT660" s="113">
        <v>290</v>
      </c>
      <c r="AU660" s="149" t="s">
        <v>7128</v>
      </c>
      <c r="AV660" s="14">
        <v>157.41716867537716</v>
      </c>
      <c r="AW660" s="14">
        <v>-155.29972706874108</v>
      </c>
      <c r="AX660" s="17">
        <v>676</v>
      </c>
      <c r="AY660" s="15">
        <v>0</v>
      </c>
      <c r="AZ660" s="15">
        <v>1.4102366887435949</v>
      </c>
      <c r="BA660" s="15">
        <v>-1.4102366887435949</v>
      </c>
      <c r="BB660" s="63">
        <v>0.80164645901360498</v>
      </c>
      <c r="BC660" s="26"/>
      <c r="BD660" s="15">
        <v>0</v>
      </c>
      <c r="BE660" s="26">
        <v>0</v>
      </c>
      <c r="BF660" s="26" t="s">
        <v>7636</v>
      </c>
      <c r="BG660" s="84"/>
    </row>
    <row r="661" spans="1:59" x14ac:dyDescent="0.25">
      <c r="A661" s="79" t="s">
        <v>1251</v>
      </c>
      <c r="B661" s="2" t="s">
        <v>3032</v>
      </c>
      <c r="C661" s="3" t="s">
        <v>3033</v>
      </c>
      <c r="D661" s="3" t="s">
        <v>238</v>
      </c>
      <c r="E661" s="3" t="s">
        <v>2269</v>
      </c>
      <c r="F661" s="4" t="s">
        <v>2269</v>
      </c>
      <c r="G661" s="3" t="s">
        <v>1004</v>
      </c>
      <c r="H661" s="41" t="s">
        <v>3986</v>
      </c>
      <c r="I661" s="113">
        <v>0</v>
      </c>
      <c r="J661" s="113">
        <v>0</v>
      </c>
      <c r="K661" s="113">
        <v>0</v>
      </c>
      <c r="L661" s="113">
        <v>0</v>
      </c>
      <c r="M661" s="113">
        <v>0</v>
      </c>
      <c r="N661" s="113">
        <v>0</v>
      </c>
      <c r="O661" s="113">
        <v>0</v>
      </c>
      <c r="P661" s="113">
        <v>0</v>
      </c>
      <c r="Q661" s="113">
        <v>0</v>
      </c>
      <c r="R661" s="6">
        <v>0</v>
      </c>
      <c r="S661" s="14">
        <v>0</v>
      </c>
      <c r="T661" s="14">
        <v>0</v>
      </c>
      <c r="U661" s="14">
        <v>0</v>
      </c>
      <c r="V661" s="14">
        <v>0</v>
      </c>
      <c r="W661" s="84">
        <v>2.1174416066360724</v>
      </c>
      <c r="X661" s="14">
        <v>2.1174416066360724</v>
      </c>
      <c r="Y661" s="14">
        <v>0</v>
      </c>
      <c r="Z661" s="14">
        <v>0</v>
      </c>
      <c r="AA661" s="14">
        <v>0</v>
      </c>
      <c r="AB661" s="14">
        <v>0</v>
      </c>
      <c r="AC661" s="14">
        <v>0</v>
      </c>
      <c r="AD661" s="14">
        <v>2.1174416066360724</v>
      </c>
      <c r="AE661" s="14">
        <v>0</v>
      </c>
      <c r="AF661" s="14">
        <v>0</v>
      </c>
      <c r="AG661" s="14">
        <v>0</v>
      </c>
      <c r="AH661" s="14">
        <v>2.1174416066360724</v>
      </c>
      <c r="AI661" s="14">
        <v>2.1174416066360724</v>
      </c>
      <c r="AJ661" s="113" t="s">
        <v>7128</v>
      </c>
      <c r="AK661" s="113" t="s">
        <v>7128</v>
      </c>
      <c r="AL661" s="113" t="s">
        <v>7128</v>
      </c>
      <c r="AM661" s="113" t="s">
        <v>7128</v>
      </c>
      <c r="AN661" s="113" t="s">
        <v>7128</v>
      </c>
      <c r="AO661" s="113">
        <v>187</v>
      </c>
      <c r="AP661" s="113" t="s">
        <v>7128</v>
      </c>
      <c r="AQ661" s="113" t="s">
        <v>7128</v>
      </c>
      <c r="AR661" s="113" t="s">
        <v>7128</v>
      </c>
      <c r="AS661" s="113">
        <v>305</v>
      </c>
      <c r="AT661" s="113">
        <v>290</v>
      </c>
      <c r="AU661" s="149" t="s">
        <v>7128</v>
      </c>
      <c r="AV661" s="14">
        <v>157.41716867537716</v>
      </c>
      <c r="AW661" s="14">
        <v>-155.29972706874108</v>
      </c>
      <c r="AX661" s="17">
        <v>676</v>
      </c>
      <c r="AY661" s="15">
        <v>0</v>
      </c>
      <c r="AZ661" s="15">
        <v>1.4102366887435949</v>
      </c>
      <c r="BA661" s="15">
        <v>-1.4102366887435949</v>
      </c>
      <c r="BB661" s="63">
        <v>0.80164645901360498</v>
      </c>
      <c r="BC661" s="26"/>
      <c r="BD661" s="15">
        <v>0</v>
      </c>
      <c r="BE661" s="26">
        <v>0</v>
      </c>
      <c r="BF661" s="26" t="s">
        <v>7636</v>
      </c>
      <c r="BG661" s="84"/>
    </row>
    <row r="662" spans="1:59" x14ac:dyDescent="0.25">
      <c r="A662" s="110" t="s">
        <v>1254</v>
      </c>
      <c r="B662" s="2" t="s">
        <v>2948</v>
      </c>
      <c r="C662" s="3" t="s">
        <v>2981</v>
      </c>
      <c r="D662" s="3" t="s">
        <v>605</v>
      </c>
      <c r="E662" s="3" t="s">
        <v>1010</v>
      </c>
      <c r="F662" s="4" t="s">
        <v>2510</v>
      </c>
      <c r="G662" s="3" t="s">
        <v>1004</v>
      </c>
      <c r="H662" s="41" t="s">
        <v>4714</v>
      </c>
      <c r="I662" s="113">
        <v>0</v>
      </c>
      <c r="J662" s="113">
        <v>0</v>
      </c>
      <c r="K662" s="113">
        <v>0</v>
      </c>
      <c r="L662" s="113">
        <v>0</v>
      </c>
      <c r="M662" s="113">
        <v>0</v>
      </c>
      <c r="N662" s="113">
        <v>0</v>
      </c>
      <c r="O662" s="113">
        <v>0</v>
      </c>
      <c r="P662" s="113">
        <v>0</v>
      </c>
      <c r="Q662" s="113">
        <v>0</v>
      </c>
      <c r="R662" s="106">
        <v>0</v>
      </c>
      <c r="S662" s="107">
        <v>0</v>
      </c>
      <c r="T662" s="107">
        <v>0</v>
      </c>
      <c r="U662" s="107">
        <v>0</v>
      </c>
      <c r="V662" s="107">
        <v>0</v>
      </c>
      <c r="W662" s="84">
        <v>2.1174416066360724</v>
      </c>
      <c r="X662" s="108">
        <v>2.1174416066360724</v>
      </c>
      <c r="Y662" s="108">
        <v>0</v>
      </c>
      <c r="Z662" s="108">
        <v>0</v>
      </c>
      <c r="AA662" s="108">
        <v>0</v>
      </c>
      <c r="AB662" s="108">
        <v>0</v>
      </c>
      <c r="AC662" s="108">
        <v>0</v>
      </c>
      <c r="AD662" s="108">
        <v>2.1174416066360724</v>
      </c>
      <c r="AE662" s="108">
        <v>0</v>
      </c>
      <c r="AF662" s="108">
        <v>0</v>
      </c>
      <c r="AG662" s="108">
        <v>0</v>
      </c>
      <c r="AH662" s="108">
        <v>2.1174416066360724</v>
      </c>
      <c r="AI662" s="108">
        <v>2.1174416066360724</v>
      </c>
      <c r="AJ662" s="126" t="s">
        <v>7128</v>
      </c>
      <c r="AK662" s="113" t="s">
        <v>7128</v>
      </c>
      <c r="AL662" s="113" t="s">
        <v>7128</v>
      </c>
      <c r="AM662" s="113" t="s">
        <v>7128</v>
      </c>
      <c r="AN662" s="113" t="s">
        <v>7128</v>
      </c>
      <c r="AO662" s="113">
        <v>187</v>
      </c>
      <c r="AP662" s="113" t="s">
        <v>7128</v>
      </c>
      <c r="AQ662" s="113" t="s">
        <v>7128</v>
      </c>
      <c r="AR662" s="113" t="s">
        <v>7128</v>
      </c>
      <c r="AS662" s="113">
        <v>305</v>
      </c>
      <c r="AT662" s="113">
        <v>290</v>
      </c>
      <c r="AU662" s="149" t="s">
        <v>7128</v>
      </c>
      <c r="AV662" s="107">
        <v>157.41716867537716</v>
      </c>
      <c r="AW662" s="14">
        <v>-155.29972706874108</v>
      </c>
      <c r="AX662" s="17">
        <v>676</v>
      </c>
      <c r="AY662" s="107">
        <v>0</v>
      </c>
      <c r="AZ662" s="107">
        <v>1.4102366887435949</v>
      </c>
      <c r="BA662" s="107">
        <v>-1.4102366887435949</v>
      </c>
      <c r="BB662" s="109">
        <v>0.80164645901360498</v>
      </c>
      <c r="BC662" s="107"/>
      <c r="BD662" s="107">
        <v>0</v>
      </c>
      <c r="BE662" s="107">
        <v>0</v>
      </c>
      <c r="BF662" s="107" t="s">
        <v>7636</v>
      </c>
      <c r="BG662" s="84"/>
    </row>
    <row r="663" spans="1:59" x14ac:dyDescent="0.25">
      <c r="A663" s="79" t="s">
        <v>1257</v>
      </c>
      <c r="B663" s="2" t="s">
        <v>2668</v>
      </c>
      <c r="C663" s="3" t="s">
        <v>2811</v>
      </c>
      <c r="D663" s="3" t="s">
        <v>482</v>
      </c>
      <c r="E663" s="3" t="s">
        <v>2269</v>
      </c>
      <c r="F663" s="4" t="s">
        <v>2269</v>
      </c>
      <c r="G663" s="3" t="s">
        <v>1004</v>
      </c>
      <c r="H663" s="41" t="s">
        <v>3767</v>
      </c>
      <c r="I663" s="113">
        <v>0</v>
      </c>
      <c r="J663" s="113">
        <v>0</v>
      </c>
      <c r="K663" s="113">
        <v>0</v>
      </c>
      <c r="L663" s="113">
        <v>0</v>
      </c>
      <c r="M663" s="113">
        <v>0</v>
      </c>
      <c r="N663" s="113">
        <v>0</v>
      </c>
      <c r="O663" s="113">
        <v>0</v>
      </c>
      <c r="P663" s="113">
        <v>0</v>
      </c>
      <c r="Q663" s="113">
        <v>0</v>
      </c>
      <c r="R663" s="6">
        <v>0</v>
      </c>
      <c r="S663" s="14">
        <v>0</v>
      </c>
      <c r="T663" s="14">
        <v>0</v>
      </c>
      <c r="U663" s="14">
        <v>0</v>
      </c>
      <c r="V663" s="14">
        <v>0</v>
      </c>
      <c r="W663" s="84">
        <v>2.1174416066360724</v>
      </c>
      <c r="X663" s="14">
        <v>2.1174416066360724</v>
      </c>
      <c r="Y663" s="14">
        <v>0</v>
      </c>
      <c r="Z663" s="14">
        <v>0</v>
      </c>
      <c r="AA663" s="14">
        <v>0</v>
      </c>
      <c r="AB663" s="14">
        <v>0</v>
      </c>
      <c r="AC663" s="14">
        <v>0</v>
      </c>
      <c r="AD663" s="14">
        <v>2.1174416066360724</v>
      </c>
      <c r="AE663" s="14">
        <v>0</v>
      </c>
      <c r="AF663" s="14">
        <v>0</v>
      </c>
      <c r="AG663" s="14">
        <v>0</v>
      </c>
      <c r="AH663" s="14">
        <v>2.1174416066360724</v>
      </c>
      <c r="AI663" s="14">
        <v>2.1174416066360724</v>
      </c>
      <c r="AJ663" s="113" t="s">
        <v>7128</v>
      </c>
      <c r="AK663" s="113" t="s">
        <v>7128</v>
      </c>
      <c r="AL663" s="113" t="s">
        <v>7128</v>
      </c>
      <c r="AM663" s="113" t="s">
        <v>7128</v>
      </c>
      <c r="AN663" s="113" t="s">
        <v>7128</v>
      </c>
      <c r="AO663" s="113">
        <v>187</v>
      </c>
      <c r="AP663" s="113" t="s">
        <v>7128</v>
      </c>
      <c r="AQ663" s="113" t="s">
        <v>7128</v>
      </c>
      <c r="AR663" s="113" t="s">
        <v>7128</v>
      </c>
      <c r="AS663" s="113">
        <v>305</v>
      </c>
      <c r="AT663" s="113">
        <v>290</v>
      </c>
      <c r="AU663" s="149" t="s">
        <v>7128</v>
      </c>
      <c r="AV663" s="14">
        <v>157.41716867537716</v>
      </c>
      <c r="AW663" s="14">
        <v>-155.29972706874108</v>
      </c>
      <c r="AX663" s="17">
        <v>676</v>
      </c>
      <c r="AY663" s="15">
        <v>0</v>
      </c>
      <c r="AZ663" s="15">
        <v>1.4102366887435949</v>
      </c>
      <c r="BA663" s="15">
        <v>-1.4102366887435949</v>
      </c>
      <c r="BB663" s="63">
        <v>0.80164645901360498</v>
      </c>
      <c r="BC663" s="26"/>
      <c r="BD663" s="15">
        <v>0</v>
      </c>
      <c r="BE663" s="26">
        <v>0</v>
      </c>
      <c r="BF663" s="26" t="s">
        <v>7636</v>
      </c>
      <c r="BG663" s="84"/>
    </row>
    <row r="664" spans="1:59" x14ac:dyDescent="0.25">
      <c r="A664" s="79" t="s">
        <v>1259</v>
      </c>
      <c r="B664" s="2" t="s">
        <v>2670</v>
      </c>
      <c r="C664" s="3" t="s">
        <v>2671</v>
      </c>
      <c r="D664" s="3" t="s">
        <v>448</v>
      </c>
      <c r="E664" s="3" t="s">
        <v>2269</v>
      </c>
      <c r="F664" s="4" t="s">
        <v>2269</v>
      </c>
      <c r="G664" s="3" t="s">
        <v>1004</v>
      </c>
      <c r="H664" s="41" t="s">
        <v>4258</v>
      </c>
      <c r="I664" s="113">
        <v>0</v>
      </c>
      <c r="J664" s="113">
        <v>0</v>
      </c>
      <c r="K664" s="113">
        <v>0</v>
      </c>
      <c r="L664" s="113">
        <v>0</v>
      </c>
      <c r="M664" s="113">
        <v>0</v>
      </c>
      <c r="N664" s="113">
        <v>0</v>
      </c>
      <c r="O664" s="113">
        <v>0</v>
      </c>
      <c r="P664" s="113">
        <v>0</v>
      </c>
      <c r="Q664" s="113">
        <v>0</v>
      </c>
      <c r="R664" s="6">
        <v>0</v>
      </c>
      <c r="S664" s="14">
        <v>0</v>
      </c>
      <c r="T664" s="14">
        <v>0</v>
      </c>
      <c r="U664" s="14">
        <v>0</v>
      </c>
      <c r="V664" s="14">
        <v>0</v>
      </c>
      <c r="W664" s="84">
        <v>2.1174416066360724</v>
      </c>
      <c r="X664" s="14">
        <v>2.1174416066360724</v>
      </c>
      <c r="Y664" s="14">
        <v>0</v>
      </c>
      <c r="Z664" s="14">
        <v>0</v>
      </c>
      <c r="AA664" s="14">
        <v>0</v>
      </c>
      <c r="AB664" s="14">
        <v>0</v>
      </c>
      <c r="AC664" s="14">
        <v>0</v>
      </c>
      <c r="AD664" s="14">
        <v>2.1174416066360724</v>
      </c>
      <c r="AE664" s="14">
        <v>0</v>
      </c>
      <c r="AF664" s="14">
        <v>0</v>
      </c>
      <c r="AG664" s="14">
        <v>0</v>
      </c>
      <c r="AH664" s="14">
        <v>2.1174416066360724</v>
      </c>
      <c r="AI664" s="14">
        <v>2.1174416066360724</v>
      </c>
      <c r="AJ664" s="113" t="s">
        <v>7128</v>
      </c>
      <c r="AK664" s="113" t="s">
        <v>7128</v>
      </c>
      <c r="AL664" s="113" t="s">
        <v>7128</v>
      </c>
      <c r="AM664" s="113" t="s">
        <v>7128</v>
      </c>
      <c r="AN664" s="113" t="s">
        <v>7128</v>
      </c>
      <c r="AO664" s="113">
        <v>187</v>
      </c>
      <c r="AP664" s="113" t="s">
        <v>7128</v>
      </c>
      <c r="AQ664" s="113" t="s">
        <v>7128</v>
      </c>
      <c r="AR664" s="113" t="s">
        <v>7128</v>
      </c>
      <c r="AS664" s="113">
        <v>305</v>
      </c>
      <c r="AT664" s="113">
        <v>290</v>
      </c>
      <c r="AU664" s="149" t="s">
        <v>7128</v>
      </c>
      <c r="AV664" s="14">
        <v>157.41716867537716</v>
      </c>
      <c r="AW664" s="14">
        <v>-155.29972706874108</v>
      </c>
      <c r="AX664" s="17">
        <v>676</v>
      </c>
      <c r="AY664" s="15">
        <v>0</v>
      </c>
      <c r="AZ664" s="15">
        <v>1.4102366887435949</v>
      </c>
      <c r="BA664" s="15">
        <v>-1.4102366887435949</v>
      </c>
      <c r="BB664" s="63">
        <v>0.80164645901360498</v>
      </c>
      <c r="BC664" s="26"/>
      <c r="BD664" s="15">
        <v>0</v>
      </c>
      <c r="BE664" s="26">
        <v>0</v>
      </c>
      <c r="BF664" s="26" t="s">
        <v>7636</v>
      </c>
      <c r="BG664" s="84"/>
    </row>
    <row r="665" spans="1:59" x14ac:dyDescent="0.25">
      <c r="A665" s="79" t="s">
        <v>2306</v>
      </c>
      <c r="B665" s="2" t="s">
        <v>3220</v>
      </c>
      <c r="C665" s="3" t="s">
        <v>2817</v>
      </c>
      <c r="D665" s="3" t="s">
        <v>94</v>
      </c>
      <c r="E665" s="3" t="s">
        <v>2269</v>
      </c>
      <c r="F665" s="4" t="s">
        <v>2269</v>
      </c>
      <c r="G665" s="3" t="s">
        <v>1004</v>
      </c>
      <c r="H665" s="41" t="s">
        <v>4240</v>
      </c>
      <c r="I665" s="113">
        <v>0</v>
      </c>
      <c r="J665" s="113">
        <v>0</v>
      </c>
      <c r="K665" s="113">
        <v>0</v>
      </c>
      <c r="L665" s="113">
        <v>0</v>
      </c>
      <c r="M665" s="113">
        <v>0</v>
      </c>
      <c r="N665" s="113">
        <v>0</v>
      </c>
      <c r="O665" s="113">
        <v>0</v>
      </c>
      <c r="P665" s="113">
        <v>0</v>
      </c>
      <c r="Q665" s="113">
        <v>0</v>
      </c>
      <c r="R665" s="6">
        <v>0</v>
      </c>
      <c r="S665" s="14">
        <v>0</v>
      </c>
      <c r="T665" s="14">
        <v>0</v>
      </c>
      <c r="U665" s="14">
        <v>0</v>
      </c>
      <c r="V665" s="14">
        <v>0</v>
      </c>
      <c r="W665" s="84">
        <v>2.1174416066360724</v>
      </c>
      <c r="X665" s="14">
        <v>2.1174416066360724</v>
      </c>
      <c r="Y665" s="14">
        <v>0</v>
      </c>
      <c r="Z665" s="14">
        <v>0</v>
      </c>
      <c r="AA665" s="14">
        <v>0</v>
      </c>
      <c r="AB665" s="14">
        <v>0</v>
      </c>
      <c r="AC665" s="14">
        <v>0</v>
      </c>
      <c r="AD665" s="14">
        <v>2.1174416066360724</v>
      </c>
      <c r="AE665" s="14">
        <v>0</v>
      </c>
      <c r="AF665" s="14">
        <v>0</v>
      </c>
      <c r="AG665" s="14">
        <v>0</v>
      </c>
      <c r="AH665" s="14">
        <v>2.1174416066360724</v>
      </c>
      <c r="AI665" s="14">
        <v>2.1174416066360724</v>
      </c>
      <c r="AJ665" s="113" t="s">
        <v>7128</v>
      </c>
      <c r="AK665" s="113" t="s">
        <v>7128</v>
      </c>
      <c r="AL665" s="113" t="s">
        <v>7128</v>
      </c>
      <c r="AM665" s="113" t="s">
        <v>7128</v>
      </c>
      <c r="AN665" s="113" t="s">
        <v>7128</v>
      </c>
      <c r="AO665" s="113">
        <v>187</v>
      </c>
      <c r="AP665" s="113" t="s">
        <v>7128</v>
      </c>
      <c r="AQ665" s="113" t="s">
        <v>7128</v>
      </c>
      <c r="AR665" s="113" t="s">
        <v>7128</v>
      </c>
      <c r="AS665" s="113">
        <v>305</v>
      </c>
      <c r="AT665" s="113">
        <v>290</v>
      </c>
      <c r="AU665" s="149" t="s">
        <v>7128</v>
      </c>
      <c r="AV665" s="14">
        <v>157.41716867537716</v>
      </c>
      <c r="AW665" s="14">
        <v>-155.29972706874108</v>
      </c>
      <c r="AX665" s="17">
        <v>676</v>
      </c>
      <c r="AY665" s="15">
        <v>0</v>
      </c>
      <c r="AZ665" s="15">
        <v>1.4102366887435949</v>
      </c>
      <c r="BA665" s="15">
        <v>-1.4102366887435949</v>
      </c>
      <c r="BB665" s="63">
        <v>0.80164645901360498</v>
      </c>
      <c r="BC665" s="26"/>
      <c r="BD665" s="15">
        <v>0</v>
      </c>
      <c r="BE665" s="26">
        <v>0</v>
      </c>
      <c r="BF665" s="26" t="s">
        <v>7636</v>
      </c>
      <c r="BG665" s="84"/>
    </row>
    <row r="666" spans="1:59" x14ac:dyDescent="0.25">
      <c r="A666" s="79" t="s">
        <v>1266</v>
      </c>
      <c r="B666" s="2" t="s">
        <v>2683</v>
      </c>
      <c r="C666" s="3" t="s">
        <v>2588</v>
      </c>
      <c r="D666" s="3" t="s">
        <v>621</v>
      </c>
      <c r="E666" s="3" t="s">
        <v>2269</v>
      </c>
      <c r="F666" s="4" t="s">
        <v>2269</v>
      </c>
      <c r="G666" s="3" t="s">
        <v>1004</v>
      </c>
      <c r="H666" s="41" t="s">
        <v>4548</v>
      </c>
      <c r="I666" s="113">
        <v>0</v>
      </c>
      <c r="J666" s="113">
        <v>0</v>
      </c>
      <c r="K666" s="113">
        <v>0</v>
      </c>
      <c r="L666" s="113">
        <v>0</v>
      </c>
      <c r="M666" s="113">
        <v>0</v>
      </c>
      <c r="N666" s="113">
        <v>0</v>
      </c>
      <c r="O666" s="113">
        <v>0</v>
      </c>
      <c r="P666" s="113">
        <v>0</v>
      </c>
      <c r="Q666" s="113">
        <v>0</v>
      </c>
      <c r="R666" s="6">
        <v>0</v>
      </c>
      <c r="S666" s="14">
        <v>0</v>
      </c>
      <c r="T666" s="14">
        <v>0</v>
      </c>
      <c r="U666" s="14">
        <v>0</v>
      </c>
      <c r="V666" s="14">
        <v>0</v>
      </c>
      <c r="W666" s="84">
        <v>2.1174416066360724</v>
      </c>
      <c r="X666" s="14">
        <v>2.1174416066360724</v>
      </c>
      <c r="Y666" s="14">
        <v>0</v>
      </c>
      <c r="Z666" s="14">
        <v>0</v>
      </c>
      <c r="AA666" s="14">
        <v>0</v>
      </c>
      <c r="AB666" s="14">
        <v>0</v>
      </c>
      <c r="AC666" s="14">
        <v>0</v>
      </c>
      <c r="AD666" s="14">
        <v>2.1174416066360724</v>
      </c>
      <c r="AE666" s="14">
        <v>0</v>
      </c>
      <c r="AF666" s="14">
        <v>0</v>
      </c>
      <c r="AG666" s="14">
        <v>0</v>
      </c>
      <c r="AH666" s="14">
        <v>2.1174416066360724</v>
      </c>
      <c r="AI666" s="14">
        <v>2.1174416066360724</v>
      </c>
      <c r="AJ666" s="113" t="s">
        <v>7128</v>
      </c>
      <c r="AK666" s="113" t="s">
        <v>7128</v>
      </c>
      <c r="AL666" s="113" t="s">
        <v>7128</v>
      </c>
      <c r="AM666" s="113" t="s">
        <v>7128</v>
      </c>
      <c r="AN666" s="113" t="s">
        <v>7128</v>
      </c>
      <c r="AO666" s="113">
        <v>187</v>
      </c>
      <c r="AP666" s="113" t="s">
        <v>7128</v>
      </c>
      <c r="AQ666" s="113" t="s">
        <v>7128</v>
      </c>
      <c r="AR666" s="113" t="s">
        <v>7128</v>
      </c>
      <c r="AS666" s="113">
        <v>305</v>
      </c>
      <c r="AT666" s="113">
        <v>290</v>
      </c>
      <c r="AU666" s="149" t="s">
        <v>7128</v>
      </c>
      <c r="AV666" s="14">
        <v>157.41716867537716</v>
      </c>
      <c r="AW666" s="14">
        <v>-155.29972706874108</v>
      </c>
      <c r="AX666" s="17">
        <v>676</v>
      </c>
      <c r="AY666" s="15">
        <v>0</v>
      </c>
      <c r="AZ666" s="15">
        <v>1.4102366887435949</v>
      </c>
      <c r="BA666" s="15">
        <v>-1.4102366887435949</v>
      </c>
      <c r="BB666" s="63">
        <v>0.80164645901360498</v>
      </c>
      <c r="BC666" s="26"/>
      <c r="BD666" s="15">
        <v>0</v>
      </c>
      <c r="BE666" s="26">
        <v>0</v>
      </c>
      <c r="BF666" s="26" t="s">
        <v>7636</v>
      </c>
      <c r="BG666" s="84"/>
    </row>
    <row r="667" spans="1:59" x14ac:dyDescent="0.25">
      <c r="A667" s="110" t="s">
        <v>5136</v>
      </c>
      <c r="B667" s="2" t="s">
        <v>5138</v>
      </c>
      <c r="C667" s="3" t="s">
        <v>2796</v>
      </c>
      <c r="D667" s="3" t="s">
        <v>5137</v>
      </c>
      <c r="E667" s="3" t="s">
        <v>1014</v>
      </c>
      <c r="F667" s="4" t="s">
        <v>3755</v>
      </c>
      <c r="G667" s="3" t="s">
        <v>1004</v>
      </c>
      <c r="H667" s="41" t="s">
        <v>5139</v>
      </c>
      <c r="I667" s="124">
        <v>0</v>
      </c>
      <c r="J667" s="124">
        <v>0</v>
      </c>
      <c r="K667" s="124">
        <v>0</v>
      </c>
      <c r="L667" s="124">
        <v>0</v>
      </c>
      <c r="M667" s="124">
        <v>0</v>
      </c>
      <c r="N667" s="124">
        <v>0</v>
      </c>
      <c r="O667" s="124">
        <v>0</v>
      </c>
      <c r="P667" s="124">
        <v>0</v>
      </c>
      <c r="Q667" s="124">
        <v>0</v>
      </c>
      <c r="R667" s="85">
        <v>0</v>
      </c>
      <c r="S667" s="84">
        <v>0</v>
      </c>
      <c r="T667" s="84">
        <v>0</v>
      </c>
      <c r="U667" s="84">
        <v>0</v>
      </c>
      <c r="V667" s="84">
        <v>0</v>
      </c>
      <c r="W667" s="84">
        <v>2.1174416066360724</v>
      </c>
      <c r="X667" s="103">
        <v>2.1174416066360724</v>
      </c>
      <c r="Y667" s="84">
        <v>0</v>
      </c>
      <c r="Z667" s="84">
        <v>0</v>
      </c>
      <c r="AA667" s="84">
        <v>0</v>
      </c>
      <c r="AB667" s="84">
        <v>0</v>
      </c>
      <c r="AC667" s="84">
        <v>0</v>
      </c>
      <c r="AD667" s="84">
        <v>2.1174416066360724</v>
      </c>
      <c r="AE667" s="84">
        <v>0</v>
      </c>
      <c r="AF667" s="84">
        <v>0</v>
      </c>
      <c r="AG667" s="84">
        <v>0</v>
      </c>
      <c r="AH667" s="84">
        <v>2.1174416066360724</v>
      </c>
      <c r="AI667" s="84">
        <v>2.1174416066360724</v>
      </c>
      <c r="AJ667" s="124" t="s">
        <v>7128</v>
      </c>
      <c r="AK667" s="103" t="s">
        <v>7128</v>
      </c>
      <c r="AL667" s="103" t="s">
        <v>7128</v>
      </c>
      <c r="AM667" s="103" t="s">
        <v>7128</v>
      </c>
      <c r="AN667" s="103" t="s">
        <v>7128</v>
      </c>
      <c r="AO667" s="103">
        <v>187</v>
      </c>
      <c r="AP667" s="124" t="s">
        <v>7128</v>
      </c>
      <c r="AQ667" s="103" t="s">
        <v>7128</v>
      </c>
      <c r="AR667" s="103" t="s">
        <v>7128</v>
      </c>
      <c r="AS667" s="124">
        <v>305</v>
      </c>
      <c r="AT667" s="124">
        <v>290</v>
      </c>
      <c r="AU667" s="151" t="s">
        <v>7128</v>
      </c>
      <c r="AV667" s="84">
        <v>157.41716867537716</v>
      </c>
      <c r="AW667" s="84">
        <v>-155.29972706874108</v>
      </c>
      <c r="AX667" s="125">
        <v>676</v>
      </c>
      <c r="AY667" s="84">
        <v>0</v>
      </c>
      <c r="AZ667" s="84">
        <v>1.4102366887435949</v>
      </c>
      <c r="BA667" s="84">
        <v>-1.4102366887435949</v>
      </c>
      <c r="BB667" s="147">
        <v>0.80164645901360498</v>
      </c>
      <c r="BC667" s="84"/>
      <c r="BD667" s="84">
        <v>0</v>
      </c>
      <c r="BE667" s="84">
        <v>0</v>
      </c>
      <c r="BF667" s="84" t="s">
        <v>7636</v>
      </c>
      <c r="BG667" s="84"/>
    </row>
    <row r="668" spans="1:59" x14ac:dyDescent="0.25">
      <c r="A668" s="79" t="s">
        <v>2308</v>
      </c>
      <c r="B668" s="2" t="s">
        <v>3395</v>
      </c>
      <c r="C668" s="3" t="s">
        <v>3246</v>
      </c>
      <c r="D668" s="3" t="s">
        <v>2309</v>
      </c>
      <c r="E668" s="3" t="s">
        <v>2269</v>
      </c>
      <c r="F668" s="4" t="s">
        <v>2269</v>
      </c>
      <c r="G668" s="3" t="s">
        <v>1004</v>
      </c>
      <c r="H668" s="41" t="s">
        <v>4857</v>
      </c>
      <c r="I668" s="113">
        <v>0</v>
      </c>
      <c r="J668" s="113">
        <v>0</v>
      </c>
      <c r="K668" s="113">
        <v>0</v>
      </c>
      <c r="L668" s="113">
        <v>0</v>
      </c>
      <c r="M668" s="113">
        <v>0</v>
      </c>
      <c r="N668" s="113">
        <v>0</v>
      </c>
      <c r="O668" s="113">
        <v>0</v>
      </c>
      <c r="P668" s="113">
        <v>0</v>
      </c>
      <c r="Q668" s="113">
        <v>0</v>
      </c>
      <c r="R668" s="42">
        <v>0</v>
      </c>
      <c r="S668" s="43">
        <v>0</v>
      </c>
      <c r="T668" s="43">
        <v>0</v>
      </c>
      <c r="U668" s="43">
        <v>0</v>
      </c>
      <c r="V668" s="43">
        <v>0</v>
      </c>
      <c r="W668" s="84">
        <v>2.1174416066360724</v>
      </c>
      <c r="X668" s="14">
        <v>2.1174416066360724</v>
      </c>
      <c r="Y668" s="14">
        <v>0</v>
      </c>
      <c r="Z668" s="14">
        <v>0</v>
      </c>
      <c r="AA668" s="14">
        <v>0</v>
      </c>
      <c r="AB668" s="14">
        <v>0</v>
      </c>
      <c r="AC668" s="14">
        <v>0</v>
      </c>
      <c r="AD668" s="14">
        <v>2.1174416066360724</v>
      </c>
      <c r="AE668" s="14">
        <v>0</v>
      </c>
      <c r="AF668" s="14">
        <v>0</v>
      </c>
      <c r="AG668" s="14">
        <v>0</v>
      </c>
      <c r="AH668" s="14">
        <v>2.1174416066360724</v>
      </c>
      <c r="AI668" s="14">
        <v>2.1174416066360724</v>
      </c>
      <c r="AJ668" s="113" t="s">
        <v>7128</v>
      </c>
      <c r="AK668" s="113" t="s">
        <v>7128</v>
      </c>
      <c r="AL668" s="113" t="s">
        <v>7128</v>
      </c>
      <c r="AM668" s="113" t="s">
        <v>7128</v>
      </c>
      <c r="AN668" s="113" t="s">
        <v>7128</v>
      </c>
      <c r="AO668" s="113">
        <v>187</v>
      </c>
      <c r="AP668" s="113" t="s">
        <v>7128</v>
      </c>
      <c r="AQ668" s="113" t="s">
        <v>7128</v>
      </c>
      <c r="AR668" s="113" t="s">
        <v>7128</v>
      </c>
      <c r="AS668" s="113">
        <v>305</v>
      </c>
      <c r="AT668" s="113">
        <v>290</v>
      </c>
      <c r="AU668" s="149" t="s">
        <v>7128</v>
      </c>
      <c r="AV668" s="43">
        <v>157.41716867537716</v>
      </c>
      <c r="AW668" s="14">
        <v>-155.29972706874108</v>
      </c>
      <c r="AX668" s="17">
        <v>676</v>
      </c>
      <c r="AY668" s="43">
        <v>0</v>
      </c>
      <c r="AZ668" s="43">
        <v>1.4102366887435949</v>
      </c>
      <c r="BA668" s="43">
        <v>-1.4102366887435949</v>
      </c>
      <c r="BB668" s="65">
        <v>0.80164645901360498</v>
      </c>
      <c r="BC668" s="43"/>
      <c r="BD668" s="43">
        <v>0</v>
      </c>
      <c r="BE668" s="43">
        <v>0</v>
      </c>
      <c r="BF668" s="43" t="s">
        <v>7636</v>
      </c>
      <c r="BG668" s="84"/>
    </row>
    <row r="669" spans="1:59" x14ac:dyDescent="0.25">
      <c r="A669" s="88" t="s">
        <v>5015</v>
      </c>
      <c r="B669" s="2" t="s">
        <v>5017</v>
      </c>
      <c r="C669" s="3" t="s">
        <v>2675</v>
      </c>
      <c r="D669" s="3" t="s">
        <v>5016</v>
      </c>
      <c r="E669" s="3" t="s">
        <v>1099</v>
      </c>
      <c r="F669" s="4" t="s">
        <v>3755</v>
      </c>
      <c r="G669" s="3" t="s">
        <v>1004</v>
      </c>
      <c r="H669" s="41" t="s">
        <v>5860</v>
      </c>
      <c r="I669" s="113">
        <v>0</v>
      </c>
      <c r="J669" s="113">
        <v>0</v>
      </c>
      <c r="K669" s="113">
        <v>0</v>
      </c>
      <c r="L669" s="113">
        <v>0</v>
      </c>
      <c r="M669" s="113">
        <v>0</v>
      </c>
      <c r="N669" s="113">
        <v>0</v>
      </c>
      <c r="O669" s="113">
        <v>0</v>
      </c>
      <c r="P669" s="113">
        <v>0</v>
      </c>
      <c r="Q669" s="113">
        <v>0</v>
      </c>
      <c r="R669" s="6">
        <v>0</v>
      </c>
      <c r="S669" s="14">
        <v>0</v>
      </c>
      <c r="T669" s="14">
        <v>0</v>
      </c>
      <c r="U669" s="14">
        <v>0</v>
      </c>
      <c r="V669" s="14">
        <v>0</v>
      </c>
      <c r="W669" s="84">
        <v>2.1174416066360724</v>
      </c>
      <c r="X669" s="44">
        <v>2.1174416066360724</v>
      </c>
      <c r="Y669" s="44">
        <v>0</v>
      </c>
      <c r="Z669" s="44">
        <v>0</v>
      </c>
      <c r="AA669" s="44">
        <v>0</v>
      </c>
      <c r="AB669" s="44">
        <v>0</v>
      </c>
      <c r="AC669" s="44">
        <v>0</v>
      </c>
      <c r="AD669" s="44">
        <v>2.1174416066360724</v>
      </c>
      <c r="AE669" s="44">
        <v>0</v>
      </c>
      <c r="AF669" s="44">
        <v>0</v>
      </c>
      <c r="AG669" s="44">
        <v>0</v>
      </c>
      <c r="AH669" s="44">
        <v>2.1174416066360724</v>
      </c>
      <c r="AI669" s="44">
        <v>2.1174416066360724</v>
      </c>
      <c r="AJ669" s="145" t="s">
        <v>7128</v>
      </c>
      <c r="AK669" s="113" t="s">
        <v>7128</v>
      </c>
      <c r="AL669" s="113" t="s">
        <v>7128</v>
      </c>
      <c r="AM669" s="113" t="s">
        <v>7128</v>
      </c>
      <c r="AN669" s="113" t="s">
        <v>7128</v>
      </c>
      <c r="AO669" s="113">
        <v>187</v>
      </c>
      <c r="AP669" s="113" t="s">
        <v>7128</v>
      </c>
      <c r="AQ669" s="113" t="s">
        <v>7128</v>
      </c>
      <c r="AR669" s="113" t="s">
        <v>7128</v>
      </c>
      <c r="AS669" s="113">
        <v>305</v>
      </c>
      <c r="AT669" s="113">
        <v>290</v>
      </c>
      <c r="AU669" s="149" t="s">
        <v>7128</v>
      </c>
      <c r="AV669" s="14">
        <v>157.41716867537716</v>
      </c>
      <c r="AW669" s="14">
        <v>-155.29972706874108</v>
      </c>
      <c r="AX669" s="17">
        <v>676</v>
      </c>
      <c r="AY669" s="15">
        <v>0</v>
      </c>
      <c r="AZ669" s="15">
        <v>1.4102366887435949</v>
      </c>
      <c r="BA669" s="15">
        <v>-1.4102366887435949</v>
      </c>
      <c r="BB669" s="63">
        <v>0.80164645901360498</v>
      </c>
      <c r="BC669" s="26"/>
      <c r="BD669" s="15">
        <v>0</v>
      </c>
      <c r="BE669" s="26">
        <v>0</v>
      </c>
      <c r="BF669" s="26" t="s">
        <v>7636</v>
      </c>
      <c r="BG669" s="84"/>
    </row>
    <row r="670" spans="1:59" x14ac:dyDescent="0.25">
      <c r="A670" s="110" t="s">
        <v>2310</v>
      </c>
      <c r="B670" s="2" t="s">
        <v>3396</v>
      </c>
      <c r="C670" s="3" t="s">
        <v>3072</v>
      </c>
      <c r="D670" s="3" t="s">
        <v>421</v>
      </c>
      <c r="E670" s="3" t="s">
        <v>2269</v>
      </c>
      <c r="F670" s="4" t="s">
        <v>2269</v>
      </c>
      <c r="G670" s="3" t="s">
        <v>1004</v>
      </c>
      <c r="H670" s="41" t="s">
        <v>3999</v>
      </c>
      <c r="I670" s="113">
        <v>0</v>
      </c>
      <c r="J670" s="113">
        <v>0</v>
      </c>
      <c r="K670" s="113">
        <v>0</v>
      </c>
      <c r="L670" s="113">
        <v>0</v>
      </c>
      <c r="M670" s="113">
        <v>0</v>
      </c>
      <c r="N670" s="113">
        <v>0</v>
      </c>
      <c r="O670" s="113">
        <v>0</v>
      </c>
      <c r="P670" s="113">
        <v>0</v>
      </c>
      <c r="Q670" s="113">
        <v>0</v>
      </c>
      <c r="R670" s="85">
        <v>0</v>
      </c>
      <c r="S670" s="84">
        <v>0</v>
      </c>
      <c r="T670" s="84">
        <v>0</v>
      </c>
      <c r="U670" s="84">
        <v>0</v>
      </c>
      <c r="V670" s="84">
        <v>0</v>
      </c>
      <c r="W670" s="84">
        <v>2.1174416066360724</v>
      </c>
      <c r="X670" s="103">
        <v>2.1174416066360724</v>
      </c>
      <c r="Y670" s="103">
        <v>0</v>
      </c>
      <c r="Z670" s="103">
        <v>0</v>
      </c>
      <c r="AA670" s="103">
        <v>0</v>
      </c>
      <c r="AB670" s="103">
        <v>0</v>
      </c>
      <c r="AC670" s="103">
        <v>0</v>
      </c>
      <c r="AD670" s="103">
        <v>2.1174416066360724</v>
      </c>
      <c r="AE670" s="103">
        <v>0</v>
      </c>
      <c r="AF670" s="103">
        <v>0</v>
      </c>
      <c r="AG670" s="103">
        <v>0</v>
      </c>
      <c r="AH670" s="103">
        <v>2.1174416066360724</v>
      </c>
      <c r="AI670" s="103">
        <v>2.1174416066360724</v>
      </c>
      <c r="AJ670" s="124" t="s">
        <v>7128</v>
      </c>
      <c r="AK670" s="113" t="s">
        <v>7128</v>
      </c>
      <c r="AL670" s="113" t="s">
        <v>7128</v>
      </c>
      <c r="AM670" s="113" t="s">
        <v>7128</v>
      </c>
      <c r="AN670" s="113" t="s">
        <v>7128</v>
      </c>
      <c r="AO670" s="113">
        <v>187</v>
      </c>
      <c r="AP670" s="113" t="s">
        <v>7128</v>
      </c>
      <c r="AQ670" s="113" t="s">
        <v>7128</v>
      </c>
      <c r="AR670" s="113" t="s">
        <v>7128</v>
      </c>
      <c r="AS670" s="113">
        <v>305</v>
      </c>
      <c r="AT670" s="113">
        <v>290</v>
      </c>
      <c r="AU670" s="149" t="s">
        <v>7128</v>
      </c>
      <c r="AV670" s="84">
        <v>157.41716867537716</v>
      </c>
      <c r="AW670" s="14">
        <v>-155.29972706874108</v>
      </c>
      <c r="AX670" s="17">
        <v>676</v>
      </c>
      <c r="AY670" s="84">
        <v>0</v>
      </c>
      <c r="AZ670" s="84">
        <v>1.4102366887435949</v>
      </c>
      <c r="BA670" s="84">
        <v>-1.4102366887435949</v>
      </c>
      <c r="BB670" s="104">
        <v>0.80164645901360498</v>
      </c>
      <c r="BC670" s="84"/>
      <c r="BD670" s="84">
        <v>0</v>
      </c>
      <c r="BE670" s="84">
        <v>0</v>
      </c>
      <c r="BF670" s="84" t="s">
        <v>7636</v>
      </c>
      <c r="BG670" s="84"/>
    </row>
    <row r="671" spans="1:59" x14ac:dyDescent="0.25">
      <c r="A671" s="110" t="s">
        <v>1269</v>
      </c>
      <c r="B671" s="2" t="s">
        <v>3159</v>
      </c>
      <c r="C671" s="3" t="s">
        <v>2994</v>
      </c>
      <c r="D671" s="3" t="s">
        <v>262</v>
      </c>
      <c r="E671" s="3" t="s">
        <v>2269</v>
      </c>
      <c r="F671" s="4" t="s">
        <v>2269</v>
      </c>
      <c r="G671" s="3" t="s">
        <v>1004</v>
      </c>
      <c r="H671" s="41" t="s">
        <v>4459</v>
      </c>
      <c r="I671" s="113">
        <v>0</v>
      </c>
      <c r="J671" s="113">
        <v>0</v>
      </c>
      <c r="K671" s="113">
        <v>0</v>
      </c>
      <c r="L671" s="113">
        <v>0</v>
      </c>
      <c r="M671" s="113">
        <v>0</v>
      </c>
      <c r="N671" s="113">
        <v>0</v>
      </c>
      <c r="O671" s="113">
        <v>0</v>
      </c>
      <c r="P671" s="113">
        <v>0</v>
      </c>
      <c r="Q671" s="113">
        <v>0</v>
      </c>
      <c r="R671" s="106">
        <v>0</v>
      </c>
      <c r="S671" s="107">
        <v>0</v>
      </c>
      <c r="T671" s="107">
        <v>0</v>
      </c>
      <c r="U671" s="107">
        <v>0</v>
      </c>
      <c r="V671" s="107">
        <v>0</v>
      </c>
      <c r="W671" s="84">
        <v>2.1174416066360724</v>
      </c>
      <c r="X671" s="108">
        <v>2.1174416066360724</v>
      </c>
      <c r="Y671" s="108">
        <v>0</v>
      </c>
      <c r="Z671" s="108">
        <v>0</v>
      </c>
      <c r="AA671" s="108">
        <v>0</v>
      </c>
      <c r="AB671" s="108">
        <v>0</v>
      </c>
      <c r="AC671" s="108">
        <v>0</v>
      </c>
      <c r="AD671" s="108">
        <v>2.1174416066360724</v>
      </c>
      <c r="AE671" s="108">
        <v>0</v>
      </c>
      <c r="AF671" s="108">
        <v>0</v>
      </c>
      <c r="AG671" s="108">
        <v>0</v>
      </c>
      <c r="AH671" s="108">
        <v>2.1174416066360724</v>
      </c>
      <c r="AI671" s="108">
        <v>2.1174416066360724</v>
      </c>
      <c r="AJ671" s="126" t="s">
        <v>7128</v>
      </c>
      <c r="AK671" s="113" t="s">
        <v>7128</v>
      </c>
      <c r="AL671" s="113" t="s">
        <v>7128</v>
      </c>
      <c r="AM671" s="113" t="s">
        <v>7128</v>
      </c>
      <c r="AN671" s="113" t="s">
        <v>7128</v>
      </c>
      <c r="AO671" s="113">
        <v>187</v>
      </c>
      <c r="AP671" s="113" t="s">
        <v>7128</v>
      </c>
      <c r="AQ671" s="113" t="s">
        <v>7128</v>
      </c>
      <c r="AR671" s="113" t="s">
        <v>7128</v>
      </c>
      <c r="AS671" s="113">
        <v>305</v>
      </c>
      <c r="AT671" s="113">
        <v>290</v>
      </c>
      <c r="AU671" s="149" t="s">
        <v>7128</v>
      </c>
      <c r="AV671" s="107">
        <v>157.41716867537716</v>
      </c>
      <c r="AW671" s="14">
        <v>-155.29972706874108</v>
      </c>
      <c r="AX671" s="17">
        <v>676</v>
      </c>
      <c r="AY671" s="107">
        <v>0</v>
      </c>
      <c r="AZ671" s="107">
        <v>1.4102366887435949</v>
      </c>
      <c r="BA671" s="107">
        <v>-1.4102366887435949</v>
      </c>
      <c r="BB671" s="109">
        <v>0.80164645901360498</v>
      </c>
      <c r="BC671" s="107"/>
      <c r="BD671" s="107">
        <v>0</v>
      </c>
      <c r="BE671" s="107">
        <v>0</v>
      </c>
      <c r="BF671" s="107" t="s">
        <v>7636</v>
      </c>
      <c r="BG671" s="84"/>
    </row>
    <row r="672" spans="1:59" x14ac:dyDescent="0.25">
      <c r="A672" s="79" t="s">
        <v>1283</v>
      </c>
      <c r="B672" s="2" t="s">
        <v>2754</v>
      </c>
      <c r="C672" s="3" t="s">
        <v>2675</v>
      </c>
      <c r="D672" s="3" t="s">
        <v>517</v>
      </c>
      <c r="E672" s="3" t="s">
        <v>2269</v>
      </c>
      <c r="F672" s="4" t="s">
        <v>2269</v>
      </c>
      <c r="G672" s="3" t="s">
        <v>1004</v>
      </c>
      <c r="H672" s="41" t="s">
        <v>4811</v>
      </c>
      <c r="I672" s="113">
        <v>0</v>
      </c>
      <c r="J672" s="113">
        <v>0</v>
      </c>
      <c r="K672" s="113">
        <v>0</v>
      </c>
      <c r="L672" s="113">
        <v>0</v>
      </c>
      <c r="M672" s="113">
        <v>0</v>
      </c>
      <c r="N672" s="113">
        <v>0</v>
      </c>
      <c r="O672" s="113">
        <v>0</v>
      </c>
      <c r="P672" s="113">
        <v>0</v>
      </c>
      <c r="Q672" s="113">
        <v>0</v>
      </c>
      <c r="R672" s="6">
        <v>0</v>
      </c>
      <c r="S672" s="14">
        <v>0</v>
      </c>
      <c r="T672" s="14">
        <v>0</v>
      </c>
      <c r="U672" s="14">
        <v>0</v>
      </c>
      <c r="V672" s="14">
        <v>0</v>
      </c>
      <c r="W672" s="84">
        <v>2.1174416066360724</v>
      </c>
      <c r="X672" s="14">
        <v>2.1174416066360724</v>
      </c>
      <c r="Y672" s="14">
        <v>0</v>
      </c>
      <c r="Z672" s="14">
        <v>0</v>
      </c>
      <c r="AA672" s="14">
        <v>0</v>
      </c>
      <c r="AB672" s="14">
        <v>0</v>
      </c>
      <c r="AC672" s="14">
        <v>0</v>
      </c>
      <c r="AD672" s="14">
        <v>2.1174416066360724</v>
      </c>
      <c r="AE672" s="14">
        <v>0</v>
      </c>
      <c r="AF672" s="14">
        <v>0</v>
      </c>
      <c r="AG672" s="14">
        <v>0</v>
      </c>
      <c r="AH672" s="14">
        <v>2.1174416066360724</v>
      </c>
      <c r="AI672" s="14">
        <v>2.1174416066360724</v>
      </c>
      <c r="AJ672" s="113" t="s">
        <v>7128</v>
      </c>
      <c r="AK672" s="113" t="s">
        <v>7128</v>
      </c>
      <c r="AL672" s="113" t="s">
        <v>7128</v>
      </c>
      <c r="AM672" s="113" t="s">
        <v>7128</v>
      </c>
      <c r="AN672" s="113" t="s">
        <v>7128</v>
      </c>
      <c r="AO672" s="113">
        <v>187</v>
      </c>
      <c r="AP672" s="113" t="s">
        <v>7128</v>
      </c>
      <c r="AQ672" s="113" t="s">
        <v>7128</v>
      </c>
      <c r="AR672" s="113" t="s">
        <v>7128</v>
      </c>
      <c r="AS672" s="113">
        <v>305</v>
      </c>
      <c r="AT672" s="113">
        <v>290</v>
      </c>
      <c r="AU672" s="149" t="s">
        <v>7128</v>
      </c>
      <c r="AV672" s="14">
        <v>157.41716867537716</v>
      </c>
      <c r="AW672" s="14">
        <v>-155.29972706874108</v>
      </c>
      <c r="AX672" s="17">
        <v>676</v>
      </c>
      <c r="AY672" s="15">
        <v>0</v>
      </c>
      <c r="AZ672" s="15">
        <v>1.4102366887435949</v>
      </c>
      <c r="BA672" s="15">
        <v>-1.4102366887435949</v>
      </c>
      <c r="BB672" s="63">
        <v>0.80164645901360498</v>
      </c>
      <c r="BC672" s="26"/>
      <c r="BD672" s="15">
        <v>0</v>
      </c>
      <c r="BE672" s="26">
        <v>0</v>
      </c>
      <c r="BF672" s="26" t="s">
        <v>7636</v>
      </c>
      <c r="BG672" s="84"/>
    </row>
    <row r="673" spans="1:59" x14ac:dyDescent="0.25">
      <c r="A673" s="79" t="s">
        <v>1291</v>
      </c>
      <c r="B673" s="2" t="s">
        <v>2996</v>
      </c>
      <c r="C673" s="3" t="s">
        <v>2647</v>
      </c>
      <c r="D673" s="3" t="s">
        <v>464</v>
      </c>
      <c r="E673" s="3" t="s">
        <v>2269</v>
      </c>
      <c r="F673" s="4" t="s">
        <v>2269</v>
      </c>
      <c r="G673" s="3" t="s">
        <v>1004</v>
      </c>
      <c r="H673" s="41" t="s">
        <v>4906</v>
      </c>
      <c r="I673" s="113">
        <v>0</v>
      </c>
      <c r="J673" s="113">
        <v>0</v>
      </c>
      <c r="K673" s="113">
        <v>0</v>
      </c>
      <c r="L673" s="113">
        <v>0</v>
      </c>
      <c r="M673" s="113">
        <v>0</v>
      </c>
      <c r="N673" s="113">
        <v>0</v>
      </c>
      <c r="O673" s="113">
        <v>0</v>
      </c>
      <c r="P673" s="113">
        <v>0</v>
      </c>
      <c r="Q673" s="113">
        <v>0</v>
      </c>
      <c r="R673" s="42">
        <v>0</v>
      </c>
      <c r="S673" s="43">
        <v>0</v>
      </c>
      <c r="T673" s="43">
        <v>0</v>
      </c>
      <c r="U673" s="43">
        <v>0</v>
      </c>
      <c r="V673" s="43">
        <v>0</v>
      </c>
      <c r="W673" s="84">
        <v>2.1174416066360724</v>
      </c>
      <c r="X673" s="14">
        <v>2.1174416066360724</v>
      </c>
      <c r="Y673" s="14">
        <v>0</v>
      </c>
      <c r="Z673" s="14">
        <v>0</v>
      </c>
      <c r="AA673" s="14">
        <v>0</v>
      </c>
      <c r="AB673" s="14">
        <v>0</v>
      </c>
      <c r="AC673" s="14">
        <v>0</v>
      </c>
      <c r="AD673" s="14">
        <v>2.1174416066360724</v>
      </c>
      <c r="AE673" s="14">
        <v>0</v>
      </c>
      <c r="AF673" s="14">
        <v>0</v>
      </c>
      <c r="AG673" s="14">
        <v>0</v>
      </c>
      <c r="AH673" s="14">
        <v>2.1174416066360724</v>
      </c>
      <c r="AI673" s="14">
        <v>2.1174416066360724</v>
      </c>
      <c r="AJ673" s="113" t="s">
        <v>7128</v>
      </c>
      <c r="AK673" s="113" t="s">
        <v>7128</v>
      </c>
      <c r="AL673" s="113" t="s">
        <v>7128</v>
      </c>
      <c r="AM673" s="113" t="s">
        <v>7128</v>
      </c>
      <c r="AN673" s="113" t="s">
        <v>7128</v>
      </c>
      <c r="AO673" s="113">
        <v>187</v>
      </c>
      <c r="AP673" s="113" t="s">
        <v>7128</v>
      </c>
      <c r="AQ673" s="113" t="s">
        <v>7128</v>
      </c>
      <c r="AR673" s="113" t="s">
        <v>7128</v>
      </c>
      <c r="AS673" s="113">
        <v>305</v>
      </c>
      <c r="AT673" s="113">
        <v>290</v>
      </c>
      <c r="AU673" s="149" t="s">
        <v>7128</v>
      </c>
      <c r="AV673" s="44">
        <v>157.41716867537716</v>
      </c>
      <c r="AW673" s="14">
        <v>-155.29972706874108</v>
      </c>
      <c r="AX673" s="17">
        <v>676</v>
      </c>
      <c r="AY673" s="43">
        <v>0</v>
      </c>
      <c r="AZ673" s="43">
        <v>1.4102366887435949</v>
      </c>
      <c r="BA673" s="43">
        <v>-1.4102366887435949</v>
      </c>
      <c r="BB673" s="65">
        <v>0.80164645901360498</v>
      </c>
      <c r="BC673" s="43"/>
      <c r="BD673" s="43">
        <v>0</v>
      </c>
      <c r="BE673" s="43">
        <v>0</v>
      </c>
      <c r="BF673" s="26" t="s">
        <v>7636</v>
      </c>
      <c r="BG673" s="84"/>
    </row>
    <row r="674" spans="1:59" x14ac:dyDescent="0.25">
      <c r="A674" s="88" t="s">
        <v>1299</v>
      </c>
      <c r="B674" s="2" t="s">
        <v>3225</v>
      </c>
      <c r="C674" s="3" t="s">
        <v>2615</v>
      </c>
      <c r="D674" s="3" t="s">
        <v>241</v>
      </c>
      <c r="E674" s="3" t="s">
        <v>2269</v>
      </c>
      <c r="F674" s="4" t="s">
        <v>2269</v>
      </c>
      <c r="G674" s="3" t="s">
        <v>1004</v>
      </c>
      <c r="H674" s="41" t="s">
        <v>4730</v>
      </c>
      <c r="I674" s="113">
        <v>0</v>
      </c>
      <c r="J674" s="113">
        <v>0</v>
      </c>
      <c r="K674" s="113">
        <v>0</v>
      </c>
      <c r="L674" s="113">
        <v>0</v>
      </c>
      <c r="M674" s="113">
        <v>0</v>
      </c>
      <c r="N674" s="113">
        <v>0</v>
      </c>
      <c r="O674" s="113">
        <v>0</v>
      </c>
      <c r="P674" s="113">
        <v>0</v>
      </c>
      <c r="Q674" s="113">
        <v>0</v>
      </c>
      <c r="R674" s="6">
        <v>0</v>
      </c>
      <c r="S674" s="14">
        <v>0</v>
      </c>
      <c r="T674" s="14">
        <v>0</v>
      </c>
      <c r="U674" s="14">
        <v>0</v>
      </c>
      <c r="V674" s="14">
        <v>0</v>
      </c>
      <c r="W674" s="84">
        <v>2.1174416066360724</v>
      </c>
      <c r="X674" s="14">
        <v>2.1174416066360724</v>
      </c>
      <c r="Y674" s="14">
        <v>0</v>
      </c>
      <c r="Z674" s="14">
        <v>0</v>
      </c>
      <c r="AA674" s="14">
        <v>0</v>
      </c>
      <c r="AB674" s="14">
        <v>0</v>
      </c>
      <c r="AC674" s="14">
        <v>0</v>
      </c>
      <c r="AD674" s="14">
        <v>2.1174416066360724</v>
      </c>
      <c r="AE674" s="14">
        <v>0</v>
      </c>
      <c r="AF674" s="14">
        <v>0</v>
      </c>
      <c r="AG674" s="14">
        <v>0</v>
      </c>
      <c r="AH674" s="14">
        <v>2.1174416066360724</v>
      </c>
      <c r="AI674" s="14">
        <v>2.1174416066360724</v>
      </c>
      <c r="AJ674" s="113" t="s">
        <v>7128</v>
      </c>
      <c r="AK674" s="113" t="s">
        <v>7128</v>
      </c>
      <c r="AL674" s="113" t="s">
        <v>7128</v>
      </c>
      <c r="AM674" s="113" t="s">
        <v>7128</v>
      </c>
      <c r="AN674" s="113" t="s">
        <v>7128</v>
      </c>
      <c r="AO674" s="113">
        <v>187</v>
      </c>
      <c r="AP674" s="113" t="s">
        <v>7128</v>
      </c>
      <c r="AQ674" s="113" t="s">
        <v>7128</v>
      </c>
      <c r="AR674" s="113" t="s">
        <v>7128</v>
      </c>
      <c r="AS674" s="113">
        <v>305</v>
      </c>
      <c r="AT674" s="113">
        <v>290</v>
      </c>
      <c r="AU674" s="149" t="s">
        <v>7128</v>
      </c>
      <c r="AV674" s="14">
        <v>157.41716867537716</v>
      </c>
      <c r="AW674" s="14">
        <v>-155.29972706874108</v>
      </c>
      <c r="AX674" s="17">
        <v>676</v>
      </c>
      <c r="AY674" s="15">
        <v>0</v>
      </c>
      <c r="AZ674" s="15">
        <v>1.4102366887435949</v>
      </c>
      <c r="BA674" s="15">
        <v>-1.4102366887435949</v>
      </c>
      <c r="BB674" s="63">
        <v>0.80164645901360498</v>
      </c>
      <c r="BC674" s="26"/>
      <c r="BD674" s="15">
        <v>0</v>
      </c>
      <c r="BE674" s="26">
        <v>0</v>
      </c>
      <c r="BF674" s="26" t="s">
        <v>7636</v>
      </c>
      <c r="BG674" s="84"/>
    </row>
    <row r="675" spans="1:59" x14ac:dyDescent="0.25">
      <c r="A675" s="79" t="s">
        <v>6600</v>
      </c>
      <c r="B675" s="2" t="s">
        <v>3225</v>
      </c>
      <c r="C675" s="3" t="s">
        <v>6601</v>
      </c>
      <c r="D675" s="3" t="s">
        <v>5934</v>
      </c>
      <c r="E675" s="3" t="s">
        <v>1003</v>
      </c>
      <c r="F675" s="4" t="s">
        <v>3755</v>
      </c>
      <c r="G675" s="3" t="s">
        <v>1004</v>
      </c>
      <c r="H675" s="41" t="s">
        <v>6524</v>
      </c>
      <c r="I675" s="113">
        <v>0</v>
      </c>
      <c r="J675" s="113">
        <v>0</v>
      </c>
      <c r="K675" s="113">
        <v>0</v>
      </c>
      <c r="L675" s="113">
        <v>0</v>
      </c>
      <c r="M675" s="113">
        <v>0</v>
      </c>
      <c r="N675" s="113">
        <v>0</v>
      </c>
      <c r="O675" s="113">
        <v>0</v>
      </c>
      <c r="P675" s="113">
        <v>0</v>
      </c>
      <c r="Q675" s="113">
        <v>0</v>
      </c>
      <c r="R675" s="6">
        <v>0</v>
      </c>
      <c r="S675" s="14">
        <v>0</v>
      </c>
      <c r="T675" s="14">
        <v>0</v>
      </c>
      <c r="U675" s="14">
        <v>0</v>
      </c>
      <c r="V675" s="14">
        <v>0</v>
      </c>
      <c r="W675" s="84">
        <v>2.1174416066360724</v>
      </c>
      <c r="X675" s="14">
        <v>2.1174416066360724</v>
      </c>
      <c r="Y675" s="14">
        <v>0</v>
      </c>
      <c r="Z675" s="14">
        <v>0</v>
      </c>
      <c r="AA675" s="14">
        <v>0</v>
      </c>
      <c r="AB675" s="14">
        <v>0</v>
      </c>
      <c r="AC675" s="14">
        <v>0</v>
      </c>
      <c r="AD675" s="14">
        <v>2.1174416066360724</v>
      </c>
      <c r="AE675" s="14">
        <v>0</v>
      </c>
      <c r="AF675" s="14">
        <v>0</v>
      </c>
      <c r="AG675" s="14">
        <v>0</v>
      </c>
      <c r="AH675" s="14">
        <v>2.1174416066360724</v>
      </c>
      <c r="AI675" s="14">
        <v>2.1174416066360724</v>
      </c>
      <c r="AJ675" s="113" t="s">
        <v>7128</v>
      </c>
      <c r="AK675" s="113" t="s">
        <v>7128</v>
      </c>
      <c r="AL675" s="113" t="s">
        <v>7128</v>
      </c>
      <c r="AM675" s="113" t="s">
        <v>7128</v>
      </c>
      <c r="AN675" s="113" t="s">
        <v>7128</v>
      </c>
      <c r="AO675" s="113">
        <v>187</v>
      </c>
      <c r="AP675" s="113" t="s">
        <v>7128</v>
      </c>
      <c r="AQ675" s="113" t="s">
        <v>7128</v>
      </c>
      <c r="AR675" s="113" t="s">
        <v>7128</v>
      </c>
      <c r="AS675" s="113">
        <v>305</v>
      </c>
      <c r="AT675" s="113">
        <v>290</v>
      </c>
      <c r="AU675" s="149" t="s">
        <v>7128</v>
      </c>
      <c r="AV675" s="14">
        <v>157.41716867537716</v>
      </c>
      <c r="AW675" s="14">
        <v>-155.29972706874108</v>
      </c>
      <c r="AX675" s="17">
        <v>676</v>
      </c>
      <c r="AY675" s="15">
        <v>0</v>
      </c>
      <c r="AZ675" s="15">
        <v>1.4102366887435949</v>
      </c>
      <c r="BA675" s="15">
        <v>-1.4102366887435949</v>
      </c>
      <c r="BB675" s="63">
        <v>0.80164645901360498</v>
      </c>
      <c r="BC675" s="26"/>
      <c r="BD675" s="15">
        <v>0</v>
      </c>
      <c r="BE675" s="26">
        <v>0</v>
      </c>
      <c r="BF675" s="26" t="s">
        <v>7636</v>
      </c>
      <c r="BG675" s="84"/>
    </row>
    <row r="676" spans="1:59" x14ac:dyDescent="0.25">
      <c r="A676" s="88" t="s">
        <v>6290</v>
      </c>
      <c r="B676" s="2" t="s">
        <v>2806</v>
      </c>
      <c r="C676" s="3" t="s">
        <v>2533</v>
      </c>
      <c r="D676" s="3" t="s">
        <v>5882</v>
      </c>
      <c r="E676" s="3" t="s">
        <v>1025</v>
      </c>
      <c r="F676" s="4" t="s">
        <v>3755</v>
      </c>
      <c r="G676" s="3" t="s">
        <v>1004</v>
      </c>
      <c r="H676" s="41" t="s">
        <v>5883</v>
      </c>
      <c r="I676" s="113">
        <v>0</v>
      </c>
      <c r="J676" s="113">
        <v>0</v>
      </c>
      <c r="K676" s="113">
        <v>0</v>
      </c>
      <c r="L676" s="113">
        <v>0</v>
      </c>
      <c r="M676" s="113">
        <v>0</v>
      </c>
      <c r="N676" s="113">
        <v>0</v>
      </c>
      <c r="O676" s="113">
        <v>0</v>
      </c>
      <c r="P676" s="113">
        <v>0</v>
      </c>
      <c r="Q676" s="113">
        <v>0</v>
      </c>
      <c r="R676" s="6">
        <v>0</v>
      </c>
      <c r="S676" s="14">
        <v>0</v>
      </c>
      <c r="T676" s="14">
        <v>0</v>
      </c>
      <c r="U676" s="14">
        <v>0</v>
      </c>
      <c r="V676" s="14">
        <v>0</v>
      </c>
      <c r="W676" s="84">
        <v>2.1174416066360724</v>
      </c>
      <c r="X676" s="14">
        <v>2.1174416066360724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2.1174416066360724</v>
      </c>
      <c r="AE676" s="14">
        <v>0</v>
      </c>
      <c r="AF676" s="14">
        <v>0</v>
      </c>
      <c r="AG676" s="14">
        <v>0</v>
      </c>
      <c r="AH676" s="14">
        <v>2.1174416066360724</v>
      </c>
      <c r="AI676" s="14">
        <v>2.1174416066360724</v>
      </c>
      <c r="AJ676" s="113" t="s">
        <v>7128</v>
      </c>
      <c r="AK676" s="113" t="s">
        <v>7128</v>
      </c>
      <c r="AL676" s="113" t="s">
        <v>7128</v>
      </c>
      <c r="AM676" s="113" t="s">
        <v>7128</v>
      </c>
      <c r="AN676" s="113" t="s">
        <v>7128</v>
      </c>
      <c r="AO676" s="113">
        <v>187</v>
      </c>
      <c r="AP676" s="113" t="s">
        <v>7128</v>
      </c>
      <c r="AQ676" s="113" t="s">
        <v>7128</v>
      </c>
      <c r="AR676" s="113" t="s">
        <v>7128</v>
      </c>
      <c r="AS676" s="113">
        <v>305</v>
      </c>
      <c r="AT676" s="113">
        <v>290</v>
      </c>
      <c r="AU676" s="149" t="s">
        <v>7128</v>
      </c>
      <c r="AV676" s="14">
        <v>157.41716867537716</v>
      </c>
      <c r="AW676" s="14">
        <v>-155.29972706874108</v>
      </c>
      <c r="AX676" s="17">
        <v>676</v>
      </c>
      <c r="AY676" s="15">
        <v>0</v>
      </c>
      <c r="AZ676" s="15">
        <v>1.4102366887435949</v>
      </c>
      <c r="BA676" s="15">
        <v>-1.4102366887435949</v>
      </c>
      <c r="BB676" s="63">
        <v>0.80164645901360498</v>
      </c>
      <c r="BC676" s="26"/>
      <c r="BD676" s="15">
        <v>0</v>
      </c>
      <c r="BE676" s="26">
        <v>0</v>
      </c>
      <c r="BF676" s="26" t="s">
        <v>7636</v>
      </c>
      <c r="BG676" s="84"/>
    </row>
    <row r="677" spans="1:59" x14ac:dyDescent="0.25">
      <c r="A677" s="79" t="s">
        <v>1300</v>
      </c>
      <c r="B677" s="2" t="s">
        <v>2806</v>
      </c>
      <c r="C677" s="3" t="s">
        <v>2647</v>
      </c>
      <c r="D677" s="3" t="s">
        <v>229</v>
      </c>
      <c r="E677" s="3" t="s">
        <v>2269</v>
      </c>
      <c r="F677" s="4" t="s">
        <v>2269</v>
      </c>
      <c r="G677" s="3" t="s">
        <v>1004</v>
      </c>
      <c r="H677" s="41" t="s">
        <v>4724</v>
      </c>
      <c r="I677" s="113">
        <v>0</v>
      </c>
      <c r="J677" s="113">
        <v>0</v>
      </c>
      <c r="K677" s="113">
        <v>0</v>
      </c>
      <c r="L677" s="113">
        <v>0</v>
      </c>
      <c r="M677" s="113">
        <v>0</v>
      </c>
      <c r="N677" s="113">
        <v>0</v>
      </c>
      <c r="O677" s="113">
        <v>0</v>
      </c>
      <c r="P677" s="113">
        <v>0</v>
      </c>
      <c r="Q677" s="113">
        <v>0</v>
      </c>
      <c r="R677" s="50">
        <v>0</v>
      </c>
      <c r="S677" s="51">
        <v>0</v>
      </c>
      <c r="T677" s="51">
        <v>0</v>
      </c>
      <c r="U677" s="51">
        <v>0</v>
      </c>
      <c r="V677" s="51">
        <v>0</v>
      </c>
      <c r="W677" s="84">
        <v>2.1174416066360724</v>
      </c>
      <c r="X677" s="52">
        <v>2.1174416066360724</v>
      </c>
      <c r="Y677" s="52">
        <v>0</v>
      </c>
      <c r="Z677" s="52">
        <v>0</v>
      </c>
      <c r="AA677" s="52">
        <v>0</v>
      </c>
      <c r="AB677" s="52">
        <v>0</v>
      </c>
      <c r="AC677" s="52">
        <v>0</v>
      </c>
      <c r="AD677" s="52">
        <v>2.1174416066360724</v>
      </c>
      <c r="AE677" s="52">
        <v>0</v>
      </c>
      <c r="AF677" s="52">
        <v>0</v>
      </c>
      <c r="AG677" s="52">
        <v>0</v>
      </c>
      <c r="AH677" s="52">
        <v>2.1174416066360724</v>
      </c>
      <c r="AI677" s="52">
        <v>2.1174416066360724</v>
      </c>
      <c r="AJ677" s="144" t="s">
        <v>7128</v>
      </c>
      <c r="AK677" s="113" t="s">
        <v>7128</v>
      </c>
      <c r="AL677" s="113" t="s">
        <v>7128</v>
      </c>
      <c r="AM677" s="113" t="s">
        <v>7128</v>
      </c>
      <c r="AN677" s="113" t="s">
        <v>7128</v>
      </c>
      <c r="AO677" s="113">
        <v>187</v>
      </c>
      <c r="AP677" s="113" t="s">
        <v>7128</v>
      </c>
      <c r="AQ677" s="113" t="s">
        <v>7128</v>
      </c>
      <c r="AR677" s="113" t="s">
        <v>7128</v>
      </c>
      <c r="AS677" s="113">
        <v>305</v>
      </c>
      <c r="AT677" s="113">
        <v>290</v>
      </c>
      <c r="AU677" s="149" t="s">
        <v>7128</v>
      </c>
      <c r="AV677" s="52">
        <v>157.41716867537716</v>
      </c>
      <c r="AW677" s="14">
        <v>-155.29972706874108</v>
      </c>
      <c r="AX677" s="17">
        <v>676</v>
      </c>
      <c r="AY677" s="51">
        <v>0</v>
      </c>
      <c r="AZ677" s="51">
        <v>1.4102366887435949</v>
      </c>
      <c r="BA677" s="51">
        <v>-1.4102366887435949</v>
      </c>
      <c r="BB677" s="64">
        <v>0.80164645901360498</v>
      </c>
      <c r="BC677" s="51"/>
      <c r="BD677" s="51">
        <v>0</v>
      </c>
      <c r="BE677" s="51">
        <v>0</v>
      </c>
      <c r="BF677" s="26" t="s">
        <v>7636</v>
      </c>
      <c r="BG677" s="84"/>
    </row>
    <row r="678" spans="1:59" x14ac:dyDescent="0.25">
      <c r="A678" s="79" t="s">
        <v>1304</v>
      </c>
      <c r="B678" s="2" t="s">
        <v>3226</v>
      </c>
      <c r="C678" s="3" t="s">
        <v>3227</v>
      </c>
      <c r="D678" s="3" t="s">
        <v>480</v>
      </c>
      <c r="E678" s="3" t="s">
        <v>2269</v>
      </c>
      <c r="F678" s="4" t="s">
        <v>2269</v>
      </c>
      <c r="G678" s="3" t="s">
        <v>1004</v>
      </c>
      <c r="H678" s="41" t="s">
        <v>4862</v>
      </c>
      <c r="I678" s="113">
        <v>0</v>
      </c>
      <c r="J678" s="113">
        <v>0</v>
      </c>
      <c r="K678" s="113">
        <v>0</v>
      </c>
      <c r="L678" s="113">
        <v>0</v>
      </c>
      <c r="M678" s="113">
        <v>0</v>
      </c>
      <c r="N678" s="113">
        <v>0</v>
      </c>
      <c r="O678" s="113">
        <v>0</v>
      </c>
      <c r="P678" s="113">
        <v>0</v>
      </c>
      <c r="Q678" s="113">
        <v>0</v>
      </c>
      <c r="R678" s="6">
        <v>0</v>
      </c>
      <c r="S678" s="14">
        <v>0</v>
      </c>
      <c r="T678" s="14">
        <v>0</v>
      </c>
      <c r="U678" s="14">
        <v>0</v>
      </c>
      <c r="V678" s="14">
        <v>0</v>
      </c>
      <c r="W678" s="84">
        <v>2.1174416066360724</v>
      </c>
      <c r="X678" s="14">
        <v>2.1174416066360724</v>
      </c>
      <c r="Y678" s="14">
        <v>0</v>
      </c>
      <c r="Z678" s="14">
        <v>0</v>
      </c>
      <c r="AA678" s="14">
        <v>0</v>
      </c>
      <c r="AB678" s="14">
        <v>0</v>
      </c>
      <c r="AC678" s="14">
        <v>0</v>
      </c>
      <c r="AD678" s="14">
        <v>2.1174416066360724</v>
      </c>
      <c r="AE678" s="14">
        <v>0</v>
      </c>
      <c r="AF678" s="14">
        <v>0</v>
      </c>
      <c r="AG678" s="14">
        <v>0</v>
      </c>
      <c r="AH678" s="14">
        <v>2.1174416066360724</v>
      </c>
      <c r="AI678" s="14">
        <v>2.1174416066360724</v>
      </c>
      <c r="AJ678" s="113" t="s">
        <v>7128</v>
      </c>
      <c r="AK678" s="113" t="s">
        <v>7128</v>
      </c>
      <c r="AL678" s="113" t="s">
        <v>7128</v>
      </c>
      <c r="AM678" s="113" t="s">
        <v>7128</v>
      </c>
      <c r="AN678" s="113" t="s">
        <v>7128</v>
      </c>
      <c r="AO678" s="113">
        <v>187</v>
      </c>
      <c r="AP678" s="113" t="s">
        <v>7128</v>
      </c>
      <c r="AQ678" s="113" t="s">
        <v>7128</v>
      </c>
      <c r="AR678" s="113" t="s">
        <v>7128</v>
      </c>
      <c r="AS678" s="113">
        <v>305</v>
      </c>
      <c r="AT678" s="113">
        <v>290</v>
      </c>
      <c r="AU678" s="149" t="s">
        <v>7128</v>
      </c>
      <c r="AV678" s="14">
        <v>157.41716867537716</v>
      </c>
      <c r="AW678" s="14">
        <v>-155.29972706874108</v>
      </c>
      <c r="AX678" s="17">
        <v>676</v>
      </c>
      <c r="AY678" s="15">
        <v>0</v>
      </c>
      <c r="AZ678" s="15">
        <v>1.4102366887435949</v>
      </c>
      <c r="BA678" s="15">
        <v>-1.4102366887435949</v>
      </c>
      <c r="BB678" s="63">
        <v>0.80164645901360498</v>
      </c>
      <c r="BC678" s="26"/>
      <c r="BD678" s="15">
        <v>0</v>
      </c>
      <c r="BE678" s="26">
        <v>0</v>
      </c>
      <c r="BF678" s="26" t="s">
        <v>7636</v>
      </c>
      <c r="BG678" s="84"/>
    </row>
    <row r="679" spans="1:59" x14ac:dyDescent="0.25">
      <c r="A679" s="110" t="s">
        <v>1312</v>
      </c>
      <c r="B679" s="2" t="s">
        <v>2960</v>
      </c>
      <c r="C679" s="3" t="s">
        <v>2642</v>
      </c>
      <c r="D679" s="3" t="s">
        <v>410</v>
      </c>
      <c r="E679" s="3" t="s">
        <v>2269</v>
      </c>
      <c r="F679" s="4" t="s">
        <v>2269</v>
      </c>
      <c r="G679" s="3" t="s">
        <v>1004</v>
      </c>
      <c r="H679" s="41" t="s">
        <v>5062</v>
      </c>
      <c r="I679" s="113">
        <v>0</v>
      </c>
      <c r="J679" s="113">
        <v>0</v>
      </c>
      <c r="K679" s="113">
        <v>0</v>
      </c>
      <c r="L679" s="113">
        <v>0</v>
      </c>
      <c r="M679" s="113">
        <v>0</v>
      </c>
      <c r="N679" s="113">
        <v>0</v>
      </c>
      <c r="O679" s="113">
        <v>0</v>
      </c>
      <c r="P679" s="113">
        <v>0</v>
      </c>
      <c r="Q679" s="113">
        <v>0</v>
      </c>
      <c r="R679" s="106">
        <v>0</v>
      </c>
      <c r="S679" s="107">
        <v>0</v>
      </c>
      <c r="T679" s="107">
        <v>0</v>
      </c>
      <c r="U679" s="107">
        <v>0</v>
      </c>
      <c r="V679" s="107">
        <v>0</v>
      </c>
      <c r="W679" s="84">
        <v>2.1174416066360724</v>
      </c>
      <c r="X679" s="44">
        <v>2.1174416066360724</v>
      </c>
      <c r="Y679" s="44">
        <v>0</v>
      </c>
      <c r="Z679" s="44">
        <v>0</v>
      </c>
      <c r="AA679" s="44">
        <v>0</v>
      </c>
      <c r="AB679" s="44">
        <v>0</v>
      </c>
      <c r="AC679" s="44">
        <v>0</v>
      </c>
      <c r="AD679" s="44">
        <v>2.1174416066360724</v>
      </c>
      <c r="AE679" s="44">
        <v>0</v>
      </c>
      <c r="AF679" s="44">
        <v>0</v>
      </c>
      <c r="AG679" s="44">
        <v>0</v>
      </c>
      <c r="AH679" s="44">
        <v>2.1174416066360724</v>
      </c>
      <c r="AI679" s="44">
        <v>2.1174416066360724</v>
      </c>
      <c r="AJ679" s="145" t="s">
        <v>7128</v>
      </c>
      <c r="AK679" s="113" t="s">
        <v>7128</v>
      </c>
      <c r="AL679" s="113" t="s">
        <v>7128</v>
      </c>
      <c r="AM679" s="113" t="s">
        <v>7128</v>
      </c>
      <c r="AN679" s="113" t="s">
        <v>7128</v>
      </c>
      <c r="AO679" s="113">
        <v>187</v>
      </c>
      <c r="AP679" s="113" t="s">
        <v>7128</v>
      </c>
      <c r="AQ679" s="113" t="s">
        <v>7128</v>
      </c>
      <c r="AR679" s="113" t="s">
        <v>7128</v>
      </c>
      <c r="AS679" s="113">
        <v>305</v>
      </c>
      <c r="AT679" s="113">
        <v>290</v>
      </c>
      <c r="AU679" s="149" t="s">
        <v>7128</v>
      </c>
      <c r="AV679" s="107">
        <v>157.41716867537716</v>
      </c>
      <c r="AW679" s="14">
        <v>-155.29972706874108</v>
      </c>
      <c r="AX679" s="17">
        <v>676</v>
      </c>
      <c r="AY679" s="107">
        <v>0</v>
      </c>
      <c r="AZ679" s="107">
        <v>1.4102366887435949</v>
      </c>
      <c r="BA679" s="107">
        <v>-1.4102366887435949</v>
      </c>
      <c r="BB679" s="109">
        <v>0.80164645901360498</v>
      </c>
      <c r="BC679" s="107"/>
      <c r="BD679" s="107">
        <v>0</v>
      </c>
      <c r="BE679" s="107">
        <v>0</v>
      </c>
      <c r="BF679" s="107" t="s">
        <v>7636</v>
      </c>
      <c r="BG679" s="84"/>
    </row>
    <row r="680" spans="1:59" x14ac:dyDescent="0.25">
      <c r="A680" s="110" t="s">
        <v>6345</v>
      </c>
      <c r="B680" s="2" t="s">
        <v>2578</v>
      </c>
      <c r="C680" s="3" t="s">
        <v>2581</v>
      </c>
      <c r="D680" s="3" t="s">
        <v>5986</v>
      </c>
      <c r="E680" s="3" t="s">
        <v>1115</v>
      </c>
      <c r="F680" s="4" t="s">
        <v>2510</v>
      </c>
      <c r="G680" s="3" t="s">
        <v>1004</v>
      </c>
      <c r="H680" s="41" t="s">
        <v>5987</v>
      </c>
      <c r="I680" s="124">
        <v>0</v>
      </c>
      <c r="J680" s="124">
        <v>0</v>
      </c>
      <c r="K680" s="124">
        <v>0</v>
      </c>
      <c r="L680" s="124">
        <v>0</v>
      </c>
      <c r="M680" s="124">
        <v>0</v>
      </c>
      <c r="N680" s="124">
        <v>0</v>
      </c>
      <c r="O680" s="124">
        <v>0</v>
      </c>
      <c r="P680" s="124">
        <v>0</v>
      </c>
      <c r="Q680" s="124">
        <v>0</v>
      </c>
      <c r="R680" s="85">
        <v>0</v>
      </c>
      <c r="S680" s="84">
        <v>0</v>
      </c>
      <c r="T680" s="84">
        <v>0</v>
      </c>
      <c r="U680" s="84">
        <v>0</v>
      </c>
      <c r="V680" s="84">
        <v>0</v>
      </c>
      <c r="W680" s="84">
        <v>2.1174416066360724</v>
      </c>
      <c r="X680" s="103">
        <v>2.1174416066360724</v>
      </c>
      <c r="Y680" s="84">
        <v>0</v>
      </c>
      <c r="Z680" s="84">
        <v>0</v>
      </c>
      <c r="AA680" s="84">
        <v>0</v>
      </c>
      <c r="AB680" s="84">
        <v>0</v>
      </c>
      <c r="AC680" s="84">
        <v>0</v>
      </c>
      <c r="AD680" s="84">
        <v>2.1174416066360724</v>
      </c>
      <c r="AE680" s="84">
        <v>0</v>
      </c>
      <c r="AF680" s="84">
        <v>0</v>
      </c>
      <c r="AG680" s="84">
        <v>0</v>
      </c>
      <c r="AH680" s="84">
        <v>2.1174416066360724</v>
      </c>
      <c r="AI680" s="84">
        <v>2.1174416066360724</v>
      </c>
      <c r="AJ680" s="124" t="s">
        <v>7128</v>
      </c>
      <c r="AK680" s="103" t="s">
        <v>7128</v>
      </c>
      <c r="AL680" s="103" t="s">
        <v>7128</v>
      </c>
      <c r="AM680" s="103" t="s">
        <v>7128</v>
      </c>
      <c r="AN680" s="103" t="s">
        <v>7128</v>
      </c>
      <c r="AO680" s="103">
        <v>187</v>
      </c>
      <c r="AP680" s="124" t="s">
        <v>7128</v>
      </c>
      <c r="AQ680" s="103" t="s">
        <v>7128</v>
      </c>
      <c r="AR680" s="103" t="s">
        <v>7128</v>
      </c>
      <c r="AS680" s="124">
        <v>305</v>
      </c>
      <c r="AT680" s="124">
        <v>290</v>
      </c>
      <c r="AU680" s="151" t="s">
        <v>7128</v>
      </c>
      <c r="AV680" s="84">
        <v>157.41716867537716</v>
      </c>
      <c r="AW680" s="84">
        <v>-155.29972706874108</v>
      </c>
      <c r="AX680" s="125">
        <v>676</v>
      </c>
      <c r="AY680" s="84">
        <v>0</v>
      </c>
      <c r="AZ680" s="84">
        <v>1.4102366887435949</v>
      </c>
      <c r="BA680" s="84">
        <v>-1.4102366887435949</v>
      </c>
      <c r="BB680" s="147">
        <v>0.80164645901360498</v>
      </c>
      <c r="BC680" s="84"/>
      <c r="BD680" s="84">
        <v>0</v>
      </c>
      <c r="BE680" s="84">
        <v>0</v>
      </c>
      <c r="BF680" s="84" t="s">
        <v>7636</v>
      </c>
      <c r="BG680" s="84"/>
    </row>
    <row r="681" spans="1:59" x14ac:dyDescent="0.25">
      <c r="A681" s="79" t="s">
        <v>2491</v>
      </c>
      <c r="B681" s="2" t="s">
        <v>2864</v>
      </c>
      <c r="C681" s="3" t="s">
        <v>2687</v>
      </c>
      <c r="D681" s="3" t="s">
        <v>2316</v>
      </c>
      <c r="E681" s="3" t="s">
        <v>2269</v>
      </c>
      <c r="F681" s="4" t="s">
        <v>2269</v>
      </c>
      <c r="G681" s="3" t="s">
        <v>1004</v>
      </c>
      <c r="H681" s="41" t="s">
        <v>4488</v>
      </c>
      <c r="I681" s="113">
        <v>0</v>
      </c>
      <c r="J681" s="113">
        <v>0</v>
      </c>
      <c r="K681" s="113">
        <v>0</v>
      </c>
      <c r="L681" s="113">
        <v>0</v>
      </c>
      <c r="M681" s="113">
        <v>0</v>
      </c>
      <c r="N681" s="113">
        <v>0</v>
      </c>
      <c r="O681" s="113">
        <v>0</v>
      </c>
      <c r="P681" s="113">
        <v>0</v>
      </c>
      <c r="Q681" s="113">
        <v>0</v>
      </c>
      <c r="R681" s="6">
        <v>0</v>
      </c>
      <c r="S681" s="14">
        <v>0</v>
      </c>
      <c r="T681" s="14">
        <v>0</v>
      </c>
      <c r="U681" s="14">
        <v>0</v>
      </c>
      <c r="V681" s="14">
        <v>0</v>
      </c>
      <c r="W681" s="84">
        <v>2.1174416066360724</v>
      </c>
      <c r="X681" s="14">
        <v>2.1174416066360724</v>
      </c>
      <c r="Y681" s="14">
        <v>0</v>
      </c>
      <c r="Z681" s="14">
        <v>0</v>
      </c>
      <c r="AA681" s="14">
        <v>0</v>
      </c>
      <c r="AB681" s="14">
        <v>0</v>
      </c>
      <c r="AC681" s="14">
        <v>0</v>
      </c>
      <c r="AD681" s="14">
        <v>2.1174416066360724</v>
      </c>
      <c r="AE681" s="14">
        <v>0</v>
      </c>
      <c r="AF681" s="14">
        <v>0</v>
      </c>
      <c r="AG681" s="14">
        <v>0</v>
      </c>
      <c r="AH681" s="14">
        <v>2.1174416066360724</v>
      </c>
      <c r="AI681" s="14">
        <v>2.1174416066360724</v>
      </c>
      <c r="AJ681" s="113" t="s">
        <v>7128</v>
      </c>
      <c r="AK681" s="113" t="s">
        <v>7128</v>
      </c>
      <c r="AL681" s="113" t="s">
        <v>7128</v>
      </c>
      <c r="AM681" s="113" t="s">
        <v>7128</v>
      </c>
      <c r="AN681" s="113" t="s">
        <v>7128</v>
      </c>
      <c r="AO681" s="113">
        <v>187</v>
      </c>
      <c r="AP681" s="113" t="s">
        <v>7128</v>
      </c>
      <c r="AQ681" s="113" t="s">
        <v>7128</v>
      </c>
      <c r="AR681" s="113" t="s">
        <v>7128</v>
      </c>
      <c r="AS681" s="113">
        <v>305</v>
      </c>
      <c r="AT681" s="113">
        <v>290</v>
      </c>
      <c r="AU681" s="149" t="s">
        <v>7128</v>
      </c>
      <c r="AV681" s="14">
        <v>157.41716867537716</v>
      </c>
      <c r="AW681" s="14">
        <v>-155.29972706874108</v>
      </c>
      <c r="AX681" s="17">
        <v>676</v>
      </c>
      <c r="AY681" s="15">
        <v>0</v>
      </c>
      <c r="AZ681" s="15">
        <v>1.4102366887435949</v>
      </c>
      <c r="BA681" s="15">
        <v>-1.4102366887435949</v>
      </c>
      <c r="BB681" s="63">
        <v>0.80164645901360498</v>
      </c>
      <c r="BC681" s="26"/>
      <c r="BD681" s="15">
        <v>0</v>
      </c>
      <c r="BE681" s="26">
        <v>0</v>
      </c>
      <c r="BF681" s="26" t="s">
        <v>7636</v>
      </c>
      <c r="BG681" s="84"/>
    </row>
    <row r="682" spans="1:59" x14ac:dyDescent="0.25">
      <c r="A682" s="88" t="s">
        <v>1322</v>
      </c>
      <c r="B682" s="2" t="s">
        <v>3230</v>
      </c>
      <c r="C682" s="3" t="s">
        <v>3231</v>
      </c>
      <c r="D682" s="3" t="s">
        <v>323</v>
      </c>
      <c r="E682" s="3" t="s">
        <v>2269</v>
      </c>
      <c r="F682" s="4" t="s">
        <v>2269</v>
      </c>
      <c r="G682" s="3" t="s">
        <v>1004</v>
      </c>
      <c r="H682" s="41" t="s">
        <v>4639</v>
      </c>
      <c r="I682" s="113">
        <v>0</v>
      </c>
      <c r="J682" s="113">
        <v>0</v>
      </c>
      <c r="K682" s="113">
        <v>0</v>
      </c>
      <c r="L682" s="113">
        <v>0</v>
      </c>
      <c r="M682" s="113">
        <v>0</v>
      </c>
      <c r="N682" s="113">
        <v>0</v>
      </c>
      <c r="O682" s="113">
        <v>0</v>
      </c>
      <c r="P682" s="113">
        <v>0</v>
      </c>
      <c r="Q682" s="113">
        <v>0</v>
      </c>
      <c r="R682" s="5">
        <v>0</v>
      </c>
      <c r="S682" s="26">
        <v>0</v>
      </c>
      <c r="T682" s="26">
        <v>0</v>
      </c>
      <c r="U682" s="26">
        <v>0</v>
      </c>
      <c r="V682" s="26">
        <v>0</v>
      </c>
      <c r="W682" s="84">
        <v>2.1174416066360724</v>
      </c>
      <c r="X682" s="14">
        <v>2.1174416066360724</v>
      </c>
      <c r="Y682" s="14">
        <v>0</v>
      </c>
      <c r="Z682" s="14">
        <v>0</v>
      </c>
      <c r="AA682" s="14">
        <v>0</v>
      </c>
      <c r="AB682" s="14">
        <v>0</v>
      </c>
      <c r="AC682" s="14">
        <v>0</v>
      </c>
      <c r="AD682" s="14">
        <v>2.1174416066360724</v>
      </c>
      <c r="AE682" s="14">
        <v>0</v>
      </c>
      <c r="AF682" s="14">
        <v>0</v>
      </c>
      <c r="AG682" s="14">
        <v>0</v>
      </c>
      <c r="AH682" s="14">
        <v>2.1174416066360724</v>
      </c>
      <c r="AI682" s="14">
        <v>2.1174416066360724</v>
      </c>
      <c r="AJ682" s="113" t="s">
        <v>7128</v>
      </c>
      <c r="AK682" s="113" t="s">
        <v>7128</v>
      </c>
      <c r="AL682" s="113" t="s">
        <v>7128</v>
      </c>
      <c r="AM682" s="113" t="s">
        <v>7128</v>
      </c>
      <c r="AN682" s="113" t="s">
        <v>7128</v>
      </c>
      <c r="AO682" s="113">
        <v>187</v>
      </c>
      <c r="AP682" s="113" t="s">
        <v>7128</v>
      </c>
      <c r="AQ682" s="113" t="s">
        <v>7128</v>
      </c>
      <c r="AR682" s="113" t="s">
        <v>7128</v>
      </c>
      <c r="AS682" s="113">
        <v>305</v>
      </c>
      <c r="AT682" s="113">
        <v>290</v>
      </c>
      <c r="AU682" s="149" t="s">
        <v>7128</v>
      </c>
      <c r="AV682" s="13">
        <v>157.41716867537716</v>
      </c>
      <c r="AW682" s="14">
        <v>-155.29972706874108</v>
      </c>
      <c r="AX682" s="17">
        <v>676</v>
      </c>
      <c r="AY682" s="26">
        <v>0</v>
      </c>
      <c r="AZ682" s="26">
        <v>1.4102366887435949</v>
      </c>
      <c r="BA682" s="26">
        <v>-1.4102366887435949</v>
      </c>
      <c r="BB682" s="60">
        <v>0.80164645901360498</v>
      </c>
      <c r="BC682" s="26"/>
      <c r="BD682" s="26">
        <v>0</v>
      </c>
      <c r="BE682" s="26">
        <v>0</v>
      </c>
      <c r="BF682" s="26" t="s">
        <v>7636</v>
      </c>
      <c r="BG682" s="84"/>
    </row>
    <row r="683" spans="1:59" x14ac:dyDescent="0.25">
      <c r="A683" s="79" t="s">
        <v>2320</v>
      </c>
      <c r="B683" s="2" t="s">
        <v>3404</v>
      </c>
      <c r="C683" s="3" t="s">
        <v>3405</v>
      </c>
      <c r="D683" s="3" t="s">
        <v>2321</v>
      </c>
      <c r="E683" s="3" t="s">
        <v>2269</v>
      </c>
      <c r="F683" s="4" t="s">
        <v>2269</v>
      </c>
      <c r="G683" s="3" t="s">
        <v>1004</v>
      </c>
      <c r="H683" s="41" t="s">
        <v>4971</v>
      </c>
      <c r="I683" s="113">
        <v>0</v>
      </c>
      <c r="J683" s="113">
        <v>0</v>
      </c>
      <c r="K683" s="113">
        <v>0</v>
      </c>
      <c r="L683" s="113">
        <v>0</v>
      </c>
      <c r="M683" s="113">
        <v>0</v>
      </c>
      <c r="N683" s="113">
        <v>0</v>
      </c>
      <c r="O683" s="113">
        <v>0</v>
      </c>
      <c r="P683" s="113">
        <v>0</v>
      </c>
      <c r="Q683" s="113">
        <v>0</v>
      </c>
      <c r="R683" s="46">
        <v>0</v>
      </c>
      <c r="S683" s="47">
        <v>0</v>
      </c>
      <c r="T683" s="47">
        <v>0</v>
      </c>
      <c r="U683" s="47">
        <v>0</v>
      </c>
      <c r="V683" s="47">
        <v>0</v>
      </c>
      <c r="W683" s="84">
        <v>2.1174416066360724</v>
      </c>
      <c r="X683" s="48">
        <v>2.1174416066360724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2.1174416066360724</v>
      </c>
      <c r="AE683" s="48">
        <v>0</v>
      </c>
      <c r="AF683" s="48">
        <v>0</v>
      </c>
      <c r="AG683" s="48">
        <v>0</v>
      </c>
      <c r="AH683" s="48">
        <v>2.1174416066360724</v>
      </c>
      <c r="AI683" s="48">
        <v>2.1174416066360724</v>
      </c>
      <c r="AJ683" s="146" t="s">
        <v>7128</v>
      </c>
      <c r="AK683" s="113" t="s">
        <v>7128</v>
      </c>
      <c r="AL683" s="113" t="s">
        <v>7128</v>
      </c>
      <c r="AM683" s="113" t="s">
        <v>7128</v>
      </c>
      <c r="AN683" s="113" t="s">
        <v>7128</v>
      </c>
      <c r="AO683" s="113">
        <v>187</v>
      </c>
      <c r="AP683" s="113" t="s">
        <v>7128</v>
      </c>
      <c r="AQ683" s="113" t="s">
        <v>7128</v>
      </c>
      <c r="AR683" s="113" t="s">
        <v>7128</v>
      </c>
      <c r="AS683" s="113">
        <v>305</v>
      </c>
      <c r="AT683" s="113">
        <v>290</v>
      </c>
      <c r="AU683" s="149" t="s">
        <v>7128</v>
      </c>
      <c r="AV683" s="48">
        <v>157.41716867537716</v>
      </c>
      <c r="AW683" s="14">
        <v>-155.29972706874108</v>
      </c>
      <c r="AX683" s="17">
        <v>676</v>
      </c>
      <c r="AY683" s="47">
        <v>0</v>
      </c>
      <c r="AZ683" s="47">
        <v>1.4102366887435949</v>
      </c>
      <c r="BA683" s="47">
        <v>-1.4102366887435949</v>
      </c>
      <c r="BB683" s="62">
        <v>0.80164645901360498</v>
      </c>
      <c r="BC683" s="47"/>
      <c r="BD683" s="47">
        <v>0</v>
      </c>
      <c r="BE683" s="47">
        <v>0</v>
      </c>
      <c r="BF683" s="26" t="s">
        <v>7636</v>
      </c>
      <c r="BG683" s="84"/>
    </row>
    <row r="684" spans="1:59" x14ac:dyDescent="0.25">
      <c r="A684" s="110" t="s">
        <v>5200</v>
      </c>
      <c r="B684" s="2" t="s">
        <v>5202</v>
      </c>
      <c r="C684" s="3" t="s">
        <v>2756</v>
      </c>
      <c r="D684" s="3" t="s">
        <v>5201</v>
      </c>
      <c r="E684" s="3" t="s">
        <v>1036</v>
      </c>
      <c r="F684" s="4" t="s">
        <v>2510</v>
      </c>
      <c r="G684" s="3" t="s">
        <v>1004</v>
      </c>
      <c r="H684" s="41" t="s">
        <v>5203</v>
      </c>
      <c r="I684" s="113">
        <v>0</v>
      </c>
      <c r="J684" s="113">
        <v>0</v>
      </c>
      <c r="K684" s="113">
        <v>0</v>
      </c>
      <c r="L684" s="113">
        <v>0</v>
      </c>
      <c r="M684" s="113">
        <v>0</v>
      </c>
      <c r="N684" s="113">
        <v>0</v>
      </c>
      <c r="O684" s="113">
        <v>0</v>
      </c>
      <c r="P684" s="113">
        <v>0</v>
      </c>
      <c r="Q684" s="113">
        <v>0</v>
      </c>
      <c r="R684" s="106">
        <v>0</v>
      </c>
      <c r="S684" s="107">
        <v>0</v>
      </c>
      <c r="T684" s="107">
        <v>0</v>
      </c>
      <c r="U684" s="107">
        <v>0</v>
      </c>
      <c r="V684" s="107">
        <v>0</v>
      </c>
      <c r="W684" s="84">
        <v>2.1174416066360724</v>
      </c>
      <c r="X684" s="108">
        <v>2.1174416066360724</v>
      </c>
      <c r="Y684" s="108">
        <v>0</v>
      </c>
      <c r="Z684" s="108">
        <v>0</v>
      </c>
      <c r="AA684" s="108">
        <v>0</v>
      </c>
      <c r="AB684" s="108">
        <v>0</v>
      </c>
      <c r="AC684" s="108">
        <v>0</v>
      </c>
      <c r="AD684" s="108">
        <v>2.1174416066360724</v>
      </c>
      <c r="AE684" s="108">
        <v>0</v>
      </c>
      <c r="AF684" s="108">
        <v>0</v>
      </c>
      <c r="AG684" s="108">
        <v>0</v>
      </c>
      <c r="AH684" s="108">
        <v>2.1174416066360724</v>
      </c>
      <c r="AI684" s="108">
        <v>2.1174416066360724</v>
      </c>
      <c r="AJ684" s="126" t="s">
        <v>7128</v>
      </c>
      <c r="AK684" s="113" t="s">
        <v>7128</v>
      </c>
      <c r="AL684" s="113" t="s">
        <v>7128</v>
      </c>
      <c r="AM684" s="113" t="s">
        <v>7128</v>
      </c>
      <c r="AN684" s="113" t="s">
        <v>7128</v>
      </c>
      <c r="AO684" s="113">
        <v>187</v>
      </c>
      <c r="AP684" s="113" t="s">
        <v>7128</v>
      </c>
      <c r="AQ684" s="113" t="s">
        <v>7128</v>
      </c>
      <c r="AR684" s="113" t="s">
        <v>7128</v>
      </c>
      <c r="AS684" s="113">
        <v>305</v>
      </c>
      <c r="AT684" s="113">
        <v>290</v>
      </c>
      <c r="AU684" s="149" t="s">
        <v>7128</v>
      </c>
      <c r="AV684" s="107">
        <v>157.41716867537716</v>
      </c>
      <c r="AW684" s="14">
        <v>-155.29972706874108</v>
      </c>
      <c r="AX684" s="17">
        <v>676</v>
      </c>
      <c r="AY684" s="107">
        <v>0</v>
      </c>
      <c r="AZ684" s="107">
        <v>1.4102366887435949</v>
      </c>
      <c r="BA684" s="107">
        <v>-1.4102366887435949</v>
      </c>
      <c r="BB684" s="109">
        <v>0.80164645901360498</v>
      </c>
      <c r="BC684" s="107"/>
      <c r="BD684" s="107">
        <v>0</v>
      </c>
      <c r="BE684" s="107">
        <v>0</v>
      </c>
      <c r="BF684" s="107" t="s">
        <v>7636</v>
      </c>
      <c r="BG684" s="84"/>
    </row>
    <row r="685" spans="1:59" x14ac:dyDescent="0.25">
      <c r="A685" s="79" t="s">
        <v>1369</v>
      </c>
      <c r="B685" s="2" t="s">
        <v>3408</v>
      </c>
      <c r="C685" s="3" t="s">
        <v>3409</v>
      </c>
      <c r="D685" s="3" t="s">
        <v>382</v>
      </c>
      <c r="E685" s="3" t="s">
        <v>2269</v>
      </c>
      <c r="F685" s="4" t="s">
        <v>2269</v>
      </c>
      <c r="G685" s="3" t="s">
        <v>1004</v>
      </c>
      <c r="H685" s="41" t="s">
        <v>3963</v>
      </c>
      <c r="I685" s="113">
        <v>0</v>
      </c>
      <c r="J685" s="113">
        <v>0</v>
      </c>
      <c r="K685" s="113">
        <v>0</v>
      </c>
      <c r="L685" s="113">
        <v>0</v>
      </c>
      <c r="M685" s="113">
        <v>0</v>
      </c>
      <c r="N685" s="113">
        <v>0</v>
      </c>
      <c r="O685" s="113">
        <v>0</v>
      </c>
      <c r="P685" s="113">
        <v>0</v>
      </c>
      <c r="Q685" s="113">
        <v>0</v>
      </c>
      <c r="R685" s="6">
        <v>0</v>
      </c>
      <c r="S685" s="14">
        <v>0</v>
      </c>
      <c r="T685" s="14">
        <v>0</v>
      </c>
      <c r="U685" s="14">
        <v>0</v>
      </c>
      <c r="V685" s="14">
        <v>0</v>
      </c>
      <c r="W685" s="84">
        <v>2.1174416066360724</v>
      </c>
      <c r="X685" s="14">
        <v>2.1174416066360724</v>
      </c>
      <c r="Y685" s="14">
        <v>0</v>
      </c>
      <c r="Z685" s="14">
        <v>0</v>
      </c>
      <c r="AA685" s="14">
        <v>0</v>
      </c>
      <c r="AB685" s="14">
        <v>0</v>
      </c>
      <c r="AC685" s="14">
        <v>0</v>
      </c>
      <c r="AD685" s="14">
        <v>2.1174416066360724</v>
      </c>
      <c r="AE685" s="14">
        <v>0</v>
      </c>
      <c r="AF685" s="14">
        <v>0</v>
      </c>
      <c r="AG685" s="14">
        <v>0</v>
      </c>
      <c r="AH685" s="14">
        <v>2.1174416066360724</v>
      </c>
      <c r="AI685" s="14">
        <v>2.1174416066360724</v>
      </c>
      <c r="AJ685" s="113" t="s">
        <v>7128</v>
      </c>
      <c r="AK685" s="113" t="s">
        <v>7128</v>
      </c>
      <c r="AL685" s="113" t="s">
        <v>7128</v>
      </c>
      <c r="AM685" s="113" t="s">
        <v>7128</v>
      </c>
      <c r="AN685" s="113" t="s">
        <v>7128</v>
      </c>
      <c r="AO685" s="113">
        <v>187</v>
      </c>
      <c r="AP685" s="113" t="s">
        <v>7128</v>
      </c>
      <c r="AQ685" s="113" t="s">
        <v>7128</v>
      </c>
      <c r="AR685" s="113" t="s">
        <v>7128</v>
      </c>
      <c r="AS685" s="113">
        <v>305</v>
      </c>
      <c r="AT685" s="113">
        <v>290</v>
      </c>
      <c r="AU685" s="149" t="s">
        <v>7128</v>
      </c>
      <c r="AV685" s="14">
        <v>157.41716867537716</v>
      </c>
      <c r="AW685" s="14">
        <v>-155.29972706874108</v>
      </c>
      <c r="AX685" s="17">
        <v>676</v>
      </c>
      <c r="AY685" s="15">
        <v>0</v>
      </c>
      <c r="AZ685" s="15">
        <v>1.4102366887435949</v>
      </c>
      <c r="BA685" s="15">
        <v>-1.4102366887435949</v>
      </c>
      <c r="BB685" s="63">
        <v>0.80164645901360498</v>
      </c>
      <c r="BC685" s="26"/>
      <c r="BD685" s="15">
        <v>0</v>
      </c>
      <c r="BE685" s="26">
        <v>0</v>
      </c>
      <c r="BF685" s="26" t="s">
        <v>7636</v>
      </c>
      <c r="BG685" s="84"/>
    </row>
    <row r="686" spans="1:59" x14ac:dyDescent="0.25">
      <c r="A686" s="88" t="s">
        <v>1372</v>
      </c>
      <c r="B686" s="2" t="s">
        <v>2941</v>
      </c>
      <c r="C686" s="3" t="s">
        <v>2552</v>
      </c>
      <c r="D686" s="3" t="s">
        <v>234</v>
      </c>
      <c r="E686" s="3" t="s">
        <v>2269</v>
      </c>
      <c r="F686" s="4" t="s">
        <v>2269</v>
      </c>
      <c r="G686" s="3" t="s">
        <v>1004</v>
      </c>
      <c r="H686" s="41" t="s">
        <v>4989</v>
      </c>
      <c r="I686" s="113">
        <v>0</v>
      </c>
      <c r="J686" s="113">
        <v>0</v>
      </c>
      <c r="K686" s="113">
        <v>0</v>
      </c>
      <c r="L686" s="113">
        <v>0</v>
      </c>
      <c r="M686" s="113">
        <v>0</v>
      </c>
      <c r="N686" s="113">
        <v>0</v>
      </c>
      <c r="O686" s="113">
        <v>0</v>
      </c>
      <c r="P686" s="113">
        <v>0</v>
      </c>
      <c r="Q686" s="113">
        <v>0</v>
      </c>
      <c r="R686" s="42">
        <v>0</v>
      </c>
      <c r="S686" s="43">
        <v>0</v>
      </c>
      <c r="T686" s="43">
        <v>0</v>
      </c>
      <c r="U686" s="43">
        <v>0</v>
      </c>
      <c r="V686" s="43">
        <v>0</v>
      </c>
      <c r="W686" s="84">
        <v>2.1174416066360724</v>
      </c>
      <c r="X686" s="44">
        <v>2.1174416066360724</v>
      </c>
      <c r="Y686" s="44">
        <v>0</v>
      </c>
      <c r="Z686" s="44">
        <v>0</v>
      </c>
      <c r="AA686" s="44">
        <v>0</v>
      </c>
      <c r="AB686" s="44">
        <v>0</v>
      </c>
      <c r="AC686" s="44">
        <v>0</v>
      </c>
      <c r="AD686" s="44">
        <v>2.1174416066360724</v>
      </c>
      <c r="AE686" s="44">
        <v>0</v>
      </c>
      <c r="AF686" s="44">
        <v>0</v>
      </c>
      <c r="AG686" s="44">
        <v>0</v>
      </c>
      <c r="AH686" s="44">
        <v>2.1174416066360724</v>
      </c>
      <c r="AI686" s="44">
        <v>2.1174416066360724</v>
      </c>
      <c r="AJ686" s="145" t="s">
        <v>7128</v>
      </c>
      <c r="AK686" s="113" t="s">
        <v>7128</v>
      </c>
      <c r="AL686" s="113" t="s">
        <v>7128</v>
      </c>
      <c r="AM686" s="113" t="s">
        <v>7128</v>
      </c>
      <c r="AN686" s="113" t="s">
        <v>7128</v>
      </c>
      <c r="AO686" s="113">
        <v>187</v>
      </c>
      <c r="AP686" s="113" t="s">
        <v>7128</v>
      </c>
      <c r="AQ686" s="113" t="s">
        <v>7128</v>
      </c>
      <c r="AR686" s="113" t="s">
        <v>7128</v>
      </c>
      <c r="AS686" s="113">
        <v>305</v>
      </c>
      <c r="AT686" s="113">
        <v>290</v>
      </c>
      <c r="AU686" s="149" t="s">
        <v>7128</v>
      </c>
      <c r="AV686" s="43">
        <v>157.41716867537716</v>
      </c>
      <c r="AW686" s="14">
        <v>-155.29972706874108</v>
      </c>
      <c r="AX686" s="17">
        <v>676</v>
      </c>
      <c r="AY686" s="43">
        <v>0</v>
      </c>
      <c r="AZ686" s="43">
        <v>1.4102366887435949</v>
      </c>
      <c r="BA686" s="43">
        <v>-1.4102366887435949</v>
      </c>
      <c r="BB686" s="65">
        <v>0.80164645901360498</v>
      </c>
      <c r="BC686" s="43"/>
      <c r="BD686" s="43">
        <v>0</v>
      </c>
      <c r="BE686" s="43">
        <v>0</v>
      </c>
      <c r="BF686" s="43" t="s">
        <v>7636</v>
      </c>
      <c r="BG686" s="84"/>
    </row>
    <row r="687" spans="1:59" x14ac:dyDescent="0.25">
      <c r="A687" s="79" t="s">
        <v>1375</v>
      </c>
      <c r="B687" s="2" t="s">
        <v>3111</v>
      </c>
      <c r="C687" s="3" t="s">
        <v>3066</v>
      </c>
      <c r="D687" s="3" t="s">
        <v>372</v>
      </c>
      <c r="E687" s="3" t="s">
        <v>1028</v>
      </c>
      <c r="F687" s="4" t="s">
        <v>3755</v>
      </c>
      <c r="G687" s="3" t="s">
        <v>1004</v>
      </c>
      <c r="H687" s="41" t="s">
        <v>4446</v>
      </c>
      <c r="I687" s="113">
        <v>0</v>
      </c>
      <c r="J687" s="113">
        <v>0</v>
      </c>
      <c r="K687" s="113">
        <v>0</v>
      </c>
      <c r="L687" s="113">
        <v>0</v>
      </c>
      <c r="M687" s="113">
        <v>0</v>
      </c>
      <c r="N687" s="113">
        <v>0</v>
      </c>
      <c r="O687" s="113">
        <v>0</v>
      </c>
      <c r="P687" s="113">
        <v>0</v>
      </c>
      <c r="Q687" s="113">
        <v>0</v>
      </c>
      <c r="R687" s="42">
        <v>0</v>
      </c>
      <c r="S687" s="43">
        <v>0</v>
      </c>
      <c r="T687" s="43">
        <v>0</v>
      </c>
      <c r="U687" s="43">
        <v>0</v>
      </c>
      <c r="V687" s="43">
        <v>0</v>
      </c>
      <c r="W687" s="84">
        <v>2.1174416066360724</v>
      </c>
      <c r="X687" s="44">
        <v>2.1174416066360724</v>
      </c>
      <c r="Y687" s="44">
        <v>0</v>
      </c>
      <c r="Z687" s="44">
        <v>0</v>
      </c>
      <c r="AA687" s="44">
        <v>0</v>
      </c>
      <c r="AB687" s="44">
        <v>0</v>
      </c>
      <c r="AC687" s="44">
        <v>0</v>
      </c>
      <c r="AD687" s="44">
        <v>2.1174416066360724</v>
      </c>
      <c r="AE687" s="44">
        <v>0</v>
      </c>
      <c r="AF687" s="44">
        <v>0</v>
      </c>
      <c r="AG687" s="44">
        <v>0</v>
      </c>
      <c r="AH687" s="44">
        <v>2.1174416066360724</v>
      </c>
      <c r="AI687" s="44">
        <v>2.1174416066360724</v>
      </c>
      <c r="AJ687" s="145" t="s">
        <v>7128</v>
      </c>
      <c r="AK687" s="113" t="s">
        <v>7128</v>
      </c>
      <c r="AL687" s="113" t="s">
        <v>7128</v>
      </c>
      <c r="AM687" s="113" t="s">
        <v>7128</v>
      </c>
      <c r="AN687" s="113" t="s">
        <v>7128</v>
      </c>
      <c r="AO687" s="113">
        <v>187</v>
      </c>
      <c r="AP687" s="113" t="s">
        <v>7128</v>
      </c>
      <c r="AQ687" s="113" t="s">
        <v>7128</v>
      </c>
      <c r="AR687" s="113" t="s">
        <v>7128</v>
      </c>
      <c r="AS687" s="113">
        <v>305</v>
      </c>
      <c r="AT687" s="113">
        <v>290</v>
      </c>
      <c r="AU687" s="149" t="s">
        <v>7128</v>
      </c>
      <c r="AV687" s="43">
        <v>157.41716867537716</v>
      </c>
      <c r="AW687" s="14">
        <v>-155.29972706874108</v>
      </c>
      <c r="AX687" s="17">
        <v>676</v>
      </c>
      <c r="AY687" s="43">
        <v>0</v>
      </c>
      <c r="AZ687" s="43">
        <v>1.4102366887435949</v>
      </c>
      <c r="BA687" s="43">
        <v>-1.4102366887435949</v>
      </c>
      <c r="BB687" s="65">
        <v>0.80164645901360498</v>
      </c>
      <c r="BC687" s="43"/>
      <c r="BD687" s="43">
        <v>0</v>
      </c>
      <c r="BE687" s="43">
        <v>0</v>
      </c>
      <c r="BF687" s="43" t="s">
        <v>7636</v>
      </c>
      <c r="BG687" s="84"/>
    </row>
    <row r="688" spans="1:59" x14ac:dyDescent="0.25">
      <c r="A688" s="110" t="s">
        <v>1377</v>
      </c>
      <c r="B688" s="2" t="s">
        <v>3062</v>
      </c>
      <c r="C688" s="3" t="s">
        <v>2813</v>
      </c>
      <c r="D688" s="3" t="s">
        <v>246</v>
      </c>
      <c r="E688" s="3" t="s">
        <v>2269</v>
      </c>
      <c r="F688" s="4" t="s">
        <v>2269</v>
      </c>
      <c r="G688" s="3" t="s">
        <v>1004</v>
      </c>
      <c r="H688" s="41" t="s">
        <v>4887</v>
      </c>
      <c r="I688" s="124">
        <v>0</v>
      </c>
      <c r="J688" s="124">
        <v>0</v>
      </c>
      <c r="K688" s="124">
        <v>0</v>
      </c>
      <c r="L688" s="124">
        <v>0</v>
      </c>
      <c r="M688" s="124">
        <v>0</v>
      </c>
      <c r="N688" s="124">
        <v>0</v>
      </c>
      <c r="O688" s="124">
        <v>0</v>
      </c>
      <c r="P688" s="124">
        <v>0</v>
      </c>
      <c r="Q688" s="124">
        <v>0</v>
      </c>
      <c r="R688" s="85">
        <v>0</v>
      </c>
      <c r="S688" s="84">
        <v>0</v>
      </c>
      <c r="T688" s="84">
        <v>0</v>
      </c>
      <c r="U688" s="84">
        <v>0</v>
      </c>
      <c r="V688" s="84">
        <v>0</v>
      </c>
      <c r="W688" s="84">
        <v>2.1174416066360724</v>
      </c>
      <c r="X688" s="103">
        <v>2.1174416066360724</v>
      </c>
      <c r="Y688" s="103">
        <v>0</v>
      </c>
      <c r="Z688" s="103">
        <v>0</v>
      </c>
      <c r="AA688" s="103">
        <v>0</v>
      </c>
      <c r="AB688" s="103">
        <v>0</v>
      </c>
      <c r="AC688" s="103">
        <v>0</v>
      </c>
      <c r="AD688" s="103">
        <v>2.1174416066360724</v>
      </c>
      <c r="AE688" s="103">
        <v>0</v>
      </c>
      <c r="AF688" s="103">
        <v>0</v>
      </c>
      <c r="AG688" s="103">
        <v>0</v>
      </c>
      <c r="AH688" s="103">
        <v>2.1174416066360724</v>
      </c>
      <c r="AI688" s="103">
        <v>2.1174416066360724</v>
      </c>
      <c r="AJ688" s="124" t="s">
        <v>7128</v>
      </c>
      <c r="AK688" s="113" t="s">
        <v>7128</v>
      </c>
      <c r="AL688" s="113" t="s">
        <v>7128</v>
      </c>
      <c r="AM688" s="113" t="s">
        <v>7128</v>
      </c>
      <c r="AN688" s="113" t="s">
        <v>7128</v>
      </c>
      <c r="AO688" s="113">
        <v>187</v>
      </c>
      <c r="AP688" s="113" t="s">
        <v>7128</v>
      </c>
      <c r="AQ688" s="113" t="s">
        <v>7128</v>
      </c>
      <c r="AR688" s="113" t="s">
        <v>7128</v>
      </c>
      <c r="AS688" s="113">
        <v>305</v>
      </c>
      <c r="AT688" s="113">
        <v>290</v>
      </c>
      <c r="AU688" s="149" t="s">
        <v>7128</v>
      </c>
      <c r="AV688" s="84">
        <v>157.41716867537716</v>
      </c>
      <c r="AW688" s="84">
        <v>-155.29972706874108</v>
      </c>
      <c r="AX688" s="125">
        <v>676</v>
      </c>
      <c r="AY688" s="84">
        <v>0</v>
      </c>
      <c r="AZ688" s="84">
        <v>1.4102366887435949</v>
      </c>
      <c r="BA688" s="84">
        <v>-1.4102366887435949</v>
      </c>
      <c r="BB688" s="104">
        <v>0.80164645901360498</v>
      </c>
      <c r="BC688" s="84"/>
      <c r="BD688" s="84">
        <v>0</v>
      </c>
      <c r="BE688" s="84">
        <v>0</v>
      </c>
      <c r="BF688" s="84" t="s">
        <v>7636</v>
      </c>
      <c r="BG688" s="84"/>
    </row>
    <row r="689" spans="1:59" x14ac:dyDescent="0.25">
      <c r="A689" s="110" t="s">
        <v>2326</v>
      </c>
      <c r="B689" s="2" t="s">
        <v>3412</v>
      </c>
      <c r="C689" s="3" t="s">
        <v>3413</v>
      </c>
      <c r="D689" s="3" t="s">
        <v>375</v>
      </c>
      <c r="E689" s="3" t="s">
        <v>2269</v>
      </c>
      <c r="F689" s="4" t="s">
        <v>2269</v>
      </c>
      <c r="G689" s="3" t="s">
        <v>1004</v>
      </c>
      <c r="H689" s="41" t="s">
        <v>4822</v>
      </c>
      <c r="I689" s="113">
        <v>0</v>
      </c>
      <c r="J689" s="113">
        <v>0</v>
      </c>
      <c r="K689" s="113">
        <v>0</v>
      </c>
      <c r="L689" s="113">
        <v>0</v>
      </c>
      <c r="M689" s="113">
        <v>0</v>
      </c>
      <c r="N689" s="113">
        <v>0</v>
      </c>
      <c r="O689" s="113">
        <v>0</v>
      </c>
      <c r="P689" s="113">
        <v>0</v>
      </c>
      <c r="Q689" s="113">
        <v>0</v>
      </c>
      <c r="R689" s="85">
        <v>0</v>
      </c>
      <c r="S689" s="84">
        <v>0</v>
      </c>
      <c r="T689" s="84">
        <v>0</v>
      </c>
      <c r="U689" s="84">
        <v>0</v>
      </c>
      <c r="V689" s="84">
        <v>0</v>
      </c>
      <c r="W689" s="84">
        <v>2.1174416066360724</v>
      </c>
      <c r="X689" s="103">
        <v>2.1174416066360724</v>
      </c>
      <c r="Y689" s="103">
        <v>0</v>
      </c>
      <c r="Z689" s="103">
        <v>0</v>
      </c>
      <c r="AA689" s="103">
        <v>0</v>
      </c>
      <c r="AB689" s="103">
        <v>0</v>
      </c>
      <c r="AC689" s="103">
        <v>0</v>
      </c>
      <c r="AD689" s="103">
        <v>2.1174416066360724</v>
      </c>
      <c r="AE689" s="103">
        <v>0</v>
      </c>
      <c r="AF689" s="103">
        <v>0</v>
      </c>
      <c r="AG689" s="103">
        <v>0</v>
      </c>
      <c r="AH689" s="103">
        <v>2.1174416066360724</v>
      </c>
      <c r="AI689" s="103">
        <v>2.1174416066360724</v>
      </c>
      <c r="AJ689" s="124" t="s">
        <v>7128</v>
      </c>
      <c r="AK689" s="113" t="s">
        <v>7128</v>
      </c>
      <c r="AL689" s="113" t="s">
        <v>7128</v>
      </c>
      <c r="AM689" s="113" t="s">
        <v>7128</v>
      </c>
      <c r="AN689" s="113" t="s">
        <v>7128</v>
      </c>
      <c r="AO689" s="113">
        <v>187</v>
      </c>
      <c r="AP689" s="113" t="s">
        <v>7128</v>
      </c>
      <c r="AQ689" s="113" t="s">
        <v>7128</v>
      </c>
      <c r="AR689" s="113" t="s">
        <v>7128</v>
      </c>
      <c r="AS689" s="113">
        <v>305</v>
      </c>
      <c r="AT689" s="113">
        <v>290</v>
      </c>
      <c r="AU689" s="149" t="s">
        <v>7128</v>
      </c>
      <c r="AV689" s="84">
        <v>157.41716867537716</v>
      </c>
      <c r="AW689" s="14">
        <v>-155.29972706874108</v>
      </c>
      <c r="AX689" s="17">
        <v>676</v>
      </c>
      <c r="AY689" s="84">
        <v>0</v>
      </c>
      <c r="AZ689" s="84">
        <v>1.4102366887435949</v>
      </c>
      <c r="BA689" s="84">
        <v>-1.4102366887435949</v>
      </c>
      <c r="BB689" s="104">
        <v>0.80164645901360498</v>
      </c>
      <c r="BC689" s="84"/>
      <c r="BD689" s="84">
        <v>0</v>
      </c>
      <c r="BE689" s="84">
        <v>0</v>
      </c>
      <c r="BF689" s="84" t="s">
        <v>7636</v>
      </c>
      <c r="BG689" s="84"/>
    </row>
    <row r="690" spans="1:59" x14ac:dyDescent="0.25">
      <c r="A690" s="79" t="s">
        <v>1386</v>
      </c>
      <c r="B690" s="2" t="s">
        <v>2846</v>
      </c>
      <c r="C690" s="3" t="s">
        <v>2847</v>
      </c>
      <c r="D690" s="3" t="s">
        <v>181</v>
      </c>
      <c r="E690" s="3" t="s">
        <v>2269</v>
      </c>
      <c r="F690" s="4" t="s">
        <v>2269</v>
      </c>
      <c r="G690" s="3" t="s">
        <v>1004</v>
      </c>
      <c r="H690" s="41" t="s">
        <v>3930</v>
      </c>
      <c r="I690" s="113">
        <v>0</v>
      </c>
      <c r="J690" s="113">
        <v>0</v>
      </c>
      <c r="K690" s="113">
        <v>0</v>
      </c>
      <c r="L690" s="113">
        <v>0</v>
      </c>
      <c r="M690" s="113">
        <v>0</v>
      </c>
      <c r="N690" s="113">
        <v>0</v>
      </c>
      <c r="O690" s="113">
        <v>0</v>
      </c>
      <c r="P690" s="113">
        <v>0</v>
      </c>
      <c r="Q690" s="113">
        <v>0</v>
      </c>
      <c r="R690" s="6">
        <v>0</v>
      </c>
      <c r="S690" s="14">
        <v>0</v>
      </c>
      <c r="T690" s="14">
        <v>0</v>
      </c>
      <c r="U690" s="14">
        <v>0</v>
      </c>
      <c r="V690" s="14">
        <v>0</v>
      </c>
      <c r="W690" s="84">
        <v>2.1174416066360724</v>
      </c>
      <c r="X690" s="44">
        <v>2.1174416066360724</v>
      </c>
      <c r="Y690" s="44">
        <v>0</v>
      </c>
      <c r="Z690" s="44">
        <v>0</v>
      </c>
      <c r="AA690" s="44">
        <v>0</v>
      </c>
      <c r="AB690" s="44">
        <v>0</v>
      </c>
      <c r="AC690" s="44">
        <v>0</v>
      </c>
      <c r="AD690" s="44">
        <v>2.1174416066360724</v>
      </c>
      <c r="AE690" s="44">
        <v>0</v>
      </c>
      <c r="AF690" s="44">
        <v>0</v>
      </c>
      <c r="AG690" s="44">
        <v>0</v>
      </c>
      <c r="AH690" s="44">
        <v>2.1174416066360724</v>
      </c>
      <c r="AI690" s="44">
        <v>2.1174416066360724</v>
      </c>
      <c r="AJ690" s="145" t="s">
        <v>7128</v>
      </c>
      <c r="AK690" s="113" t="s">
        <v>7128</v>
      </c>
      <c r="AL690" s="113" t="s">
        <v>7128</v>
      </c>
      <c r="AM690" s="113" t="s">
        <v>7128</v>
      </c>
      <c r="AN690" s="113" t="s">
        <v>7128</v>
      </c>
      <c r="AO690" s="113">
        <v>187</v>
      </c>
      <c r="AP690" s="113" t="s">
        <v>7128</v>
      </c>
      <c r="AQ690" s="113" t="s">
        <v>7128</v>
      </c>
      <c r="AR690" s="113" t="s">
        <v>7128</v>
      </c>
      <c r="AS690" s="113">
        <v>305</v>
      </c>
      <c r="AT690" s="113">
        <v>290</v>
      </c>
      <c r="AU690" s="149" t="s">
        <v>7128</v>
      </c>
      <c r="AV690" s="14">
        <v>157.41716867537716</v>
      </c>
      <c r="AW690" s="14">
        <v>-155.29972706874108</v>
      </c>
      <c r="AX690" s="17">
        <v>676</v>
      </c>
      <c r="AY690" s="15">
        <v>0</v>
      </c>
      <c r="AZ690" s="15">
        <v>1.4102366887435949</v>
      </c>
      <c r="BA690" s="15">
        <v>-1.4102366887435949</v>
      </c>
      <c r="BB690" s="63">
        <v>0.80164645901360498</v>
      </c>
      <c r="BC690" s="26"/>
      <c r="BD690" s="15">
        <v>0</v>
      </c>
      <c r="BE690" s="26">
        <v>0</v>
      </c>
      <c r="BF690" s="26" t="s">
        <v>7636</v>
      </c>
      <c r="BG690" s="84"/>
    </row>
    <row r="691" spans="1:59" x14ac:dyDescent="0.25">
      <c r="A691" s="79" t="s">
        <v>2217</v>
      </c>
      <c r="B691" s="2" t="s">
        <v>3239</v>
      </c>
      <c r="C691" s="3" t="s">
        <v>3080</v>
      </c>
      <c r="D691" s="3" t="s">
        <v>429</v>
      </c>
      <c r="E691" s="3" t="s">
        <v>2269</v>
      </c>
      <c r="F691" s="4" t="s">
        <v>2269</v>
      </c>
      <c r="G691" s="3" t="s">
        <v>1004</v>
      </c>
      <c r="H691" s="41" t="s">
        <v>4190</v>
      </c>
      <c r="I691" s="113">
        <v>0</v>
      </c>
      <c r="J691" s="113">
        <v>0</v>
      </c>
      <c r="K691" s="113">
        <v>0</v>
      </c>
      <c r="L691" s="113">
        <v>0</v>
      </c>
      <c r="M691" s="113">
        <v>0</v>
      </c>
      <c r="N691" s="113">
        <v>0</v>
      </c>
      <c r="O691" s="113">
        <v>0</v>
      </c>
      <c r="P691" s="113">
        <v>0</v>
      </c>
      <c r="Q691" s="113">
        <v>0</v>
      </c>
      <c r="R691" s="6">
        <v>0</v>
      </c>
      <c r="S691" s="14">
        <v>0</v>
      </c>
      <c r="T691" s="14">
        <v>0</v>
      </c>
      <c r="U691" s="14">
        <v>0</v>
      </c>
      <c r="V691" s="14">
        <v>0</v>
      </c>
      <c r="W691" s="84">
        <v>2.1174416066360724</v>
      </c>
      <c r="X691" s="14">
        <v>2.1174416066360724</v>
      </c>
      <c r="Y691" s="14">
        <v>0</v>
      </c>
      <c r="Z691" s="14">
        <v>0</v>
      </c>
      <c r="AA691" s="14">
        <v>0</v>
      </c>
      <c r="AB691" s="14">
        <v>0</v>
      </c>
      <c r="AC691" s="14">
        <v>0</v>
      </c>
      <c r="AD691" s="14">
        <v>2.1174416066360724</v>
      </c>
      <c r="AE691" s="14">
        <v>0</v>
      </c>
      <c r="AF691" s="14">
        <v>0</v>
      </c>
      <c r="AG691" s="14">
        <v>0</v>
      </c>
      <c r="AH691" s="14">
        <v>2.1174416066360724</v>
      </c>
      <c r="AI691" s="14">
        <v>2.1174416066360724</v>
      </c>
      <c r="AJ691" s="113" t="s">
        <v>7128</v>
      </c>
      <c r="AK691" s="113" t="s">
        <v>7128</v>
      </c>
      <c r="AL691" s="113" t="s">
        <v>7128</v>
      </c>
      <c r="AM691" s="113" t="s">
        <v>7128</v>
      </c>
      <c r="AN691" s="113" t="s">
        <v>7128</v>
      </c>
      <c r="AO691" s="113">
        <v>187</v>
      </c>
      <c r="AP691" s="113" t="s">
        <v>7128</v>
      </c>
      <c r="AQ691" s="113" t="s">
        <v>7128</v>
      </c>
      <c r="AR691" s="113" t="s">
        <v>7128</v>
      </c>
      <c r="AS691" s="113">
        <v>305</v>
      </c>
      <c r="AT691" s="113">
        <v>290</v>
      </c>
      <c r="AU691" s="149" t="s">
        <v>7128</v>
      </c>
      <c r="AV691" s="14">
        <v>157.41716867537716</v>
      </c>
      <c r="AW691" s="14">
        <v>-155.29972706874108</v>
      </c>
      <c r="AX691" s="17">
        <v>676</v>
      </c>
      <c r="AY691" s="15">
        <v>0</v>
      </c>
      <c r="AZ691" s="15">
        <v>1.4102366887435949</v>
      </c>
      <c r="BA691" s="15">
        <v>-1.4102366887435949</v>
      </c>
      <c r="BB691" s="63">
        <v>0.80164645901360498</v>
      </c>
      <c r="BC691" s="26"/>
      <c r="BD691" s="15">
        <v>0</v>
      </c>
      <c r="BE691" s="26">
        <v>0</v>
      </c>
      <c r="BF691" s="26" t="s">
        <v>7636</v>
      </c>
      <c r="BG691" s="84"/>
    </row>
    <row r="692" spans="1:59" x14ac:dyDescent="0.25">
      <c r="A692" s="79" t="s">
        <v>5628</v>
      </c>
      <c r="B692" s="2" t="s">
        <v>5629</v>
      </c>
      <c r="C692" s="3" t="s">
        <v>2980</v>
      </c>
      <c r="D692" s="3" t="s">
        <v>5700</v>
      </c>
      <c r="E692" s="3" t="s">
        <v>1017</v>
      </c>
      <c r="F692" s="4" t="s">
        <v>3755</v>
      </c>
      <c r="G692" s="3" t="s">
        <v>1004</v>
      </c>
      <c r="H692" s="41" t="s">
        <v>5701</v>
      </c>
      <c r="I692" s="113">
        <v>0</v>
      </c>
      <c r="J692" s="113">
        <v>0</v>
      </c>
      <c r="K692" s="113">
        <v>0</v>
      </c>
      <c r="L692" s="113">
        <v>0</v>
      </c>
      <c r="M692" s="113">
        <v>0</v>
      </c>
      <c r="N692" s="113">
        <v>0</v>
      </c>
      <c r="O692" s="113">
        <v>0</v>
      </c>
      <c r="P692" s="113">
        <v>0</v>
      </c>
      <c r="Q692" s="113">
        <v>0</v>
      </c>
      <c r="R692" s="6">
        <v>0</v>
      </c>
      <c r="S692" s="14">
        <v>0</v>
      </c>
      <c r="T692" s="14">
        <v>0</v>
      </c>
      <c r="U692" s="14">
        <v>0</v>
      </c>
      <c r="V692" s="14">
        <v>0</v>
      </c>
      <c r="W692" s="84">
        <v>2.1174416066360724</v>
      </c>
      <c r="X692" s="14">
        <v>2.1174416066360724</v>
      </c>
      <c r="Y692" s="14">
        <v>0</v>
      </c>
      <c r="Z692" s="14">
        <v>0</v>
      </c>
      <c r="AA692" s="14">
        <v>0</v>
      </c>
      <c r="AB692" s="14">
        <v>0</v>
      </c>
      <c r="AC692" s="14">
        <v>0</v>
      </c>
      <c r="AD692" s="14">
        <v>2.1174416066360724</v>
      </c>
      <c r="AE692" s="14">
        <v>0</v>
      </c>
      <c r="AF692" s="14">
        <v>0</v>
      </c>
      <c r="AG692" s="14">
        <v>0</v>
      </c>
      <c r="AH692" s="14">
        <v>2.1174416066360724</v>
      </c>
      <c r="AI692" s="14">
        <v>2.1174416066360724</v>
      </c>
      <c r="AJ692" s="113" t="s">
        <v>7128</v>
      </c>
      <c r="AK692" s="113" t="s">
        <v>7128</v>
      </c>
      <c r="AL692" s="113" t="s">
        <v>7128</v>
      </c>
      <c r="AM692" s="113" t="s">
        <v>7128</v>
      </c>
      <c r="AN692" s="113" t="s">
        <v>7128</v>
      </c>
      <c r="AO692" s="113">
        <v>187</v>
      </c>
      <c r="AP692" s="113" t="s">
        <v>7128</v>
      </c>
      <c r="AQ692" s="113" t="s">
        <v>7128</v>
      </c>
      <c r="AR692" s="113" t="s">
        <v>7128</v>
      </c>
      <c r="AS692" s="113">
        <v>305</v>
      </c>
      <c r="AT692" s="113">
        <v>290</v>
      </c>
      <c r="AU692" s="149" t="s">
        <v>7128</v>
      </c>
      <c r="AV692" s="14">
        <v>157.41716867537716</v>
      </c>
      <c r="AW692" s="14">
        <v>-155.29972706874108</v>
      </c>
      <c r="AX692" s="17">
        <v>676</v>
      </c>
      <c r="AY692" s="15">
        <v>0</v>
      </c>
      <c r="AZ692" s="15">
        <v>1.4102366887435949</v>
      </c>
      <c r="BA692" s="15">
        <v>-1.4102366887435949</v>
      </c>
      <c r="BB692" s="63">
        <v>0.80164645901360498</v>
      </c>
      <c r="BC692" s="26"/>
      <c r="BD692" s="15">
        <v>0</v>
      </c>
      <c r="BE692" s="26">
        <v>0</v>
      </c>
      <c r="BF692" s="26" t="s">
        <v>7636</v>
      </c>
      <c r="BG692" s="84"/>
    </row>
    <row r="693" spans="1:59" x14ac:dyDescent="0.25">
      <c r="A693" s="110" t="s">
        <v>1413</v>
      </c>
      <c r="B693" s="2" t="s">
        <v>2858</v>
      </c>
      <c r="C693" s="3" t="s">
        <v>2949</v>
      </c>
      <c r="D693" s="3" t="s">
        <v>538</v>
      </c>
      <c r="E693" s="3" t="s">
        <v>2269</v>
      </c>
      <c r="F693" s="4" t="s">
        <v>2269</v>
      </c>
      <c r="G693" s="3" t="s">
        <v>1004</v>
      </c>
      <c r="H693" s="41" t="s">
        <v>4353</v>
      </c>
      <c r="I693" s="126">
        <v>0</v>
      </c>
      <c r="J693" s="126">
        <v>0</v>
      </c>
      <c r="K693" s="126">
        <v>0</v>
      </c>
      <c r="L693" s="126">
        <v>0</v>
      </c>
      <c r="M693" s="126">
        <v>0</v>
      </c>
      <c r="N693" s="126">
        <v>0</v>
      </c>
      <c r="O693" s="126">
        <v>0</v>
      </c>
      <c r="P693" s="126">
        <v>0</v>
      </c>
      <c r="Q693" s="126">
        <v>0</v>
      </c>
      <c r="R693" s="106">
        <v>0</v>
      </c>
      <c r="S693" s="107">
        <v>0</v>
      </c>
      <c r="T693" s="107">
        <v>0</v>
      </c>
      <c r="U693" s="107">
        <v>0</v>
      </c>
      <c r="V693" s="107">
        <v>0</v>
      </c>
      <c r="W693" s="107">
        <v>2.1174416066360724</v>
      </c>
      <c r="X693" s="108">
        <v>2.1174416066360724</v>
      </c>
      <c r="Y693" s="107">
        <v>0</v>
      </c>
      <c r="Z693" s="107">
        <v>0</v>
      </c>
      <c r="AA693" s="107">
        <v>0</v>
      </c>
      <c r="AB693" s="107">
        <v>0</v>
      </c>
      <c r="AC693" s="107">
        <v>0</v>
      </c>
      <c r="AD693" s="107">
        <v>2.1174416066360724</v>
      </c>
      <c r="AE693" s="107">
        <v>0</v>
      </c>
      <c r="AF693" s="107">
        <v>0</v>
      </c>
      <c r="AG693" s="107">
        <v>0</v>
      </c>
      <c r="AH693" s="107">
        <v>2.1174416066360724</v>
      </c>
      <c r="AI693" s="107">
        <v>2.1174416066360724</v>
      </c>
      <c r="AJ693" s="126" t="s">
        <v>7128</v>
      </c>
      <c r="AK693" s="108" t="s">
        <v>7128</v>
      </c>
      <c r="AL693" s="108" t="s">
        <v>7128</v>
      </c>
      <c r="AM693" s="108" t="s">
        <v>7128</v>
      </c>
      <c r="AN693" s="108" t="s">
        <v>7128</v>
      </c>
      <c r="AO693" s="108">
        <v>187</v>
      </c>
      <c r="AP693" s="126" t="s">
        <v>7128</v>
      </c>
      <c r="AQ693" s="108" t="s">
        <v>7128</v>
      </c>
      <c r="AR693" s="108" t="s">
        <v>7128</v>
      </c>
      <c r="AS693" s="126">
        <v>305</v>
      </c>
      <c r="AT693" s="126">
        <v>290</v>
      </c>
      <c r="AU693" s="150" t="s">
        <v>7128</v>
      </c>
      <c r="AV693" s="107">
        <v>157.41716867537716</v>
      </c>
      <c r="AW693" s="107">
        <v>-155.29972706874108</v>
      </c>
      <c r="AX693" s="127">
        <v>676</v>
      </c>
      <c r="AY693" s="107">
        <v>0</v>
      </c>
      <c r="AZ693" s="107">
        <v>1.4102366887435949</v>
      </c>
      <c r="BA693" s="107">
        <v>-1.4102366887435949</v>
      </c>
      <c r="BB693" s="148">
        <v>0.80164645901360498</v>
      </c>
      <c r="BC693" s="107"/>
      <c r="BD693" s="107">
        <v>0</v>
      </c>
      <c r="BE693" s="107">
        <v>0</v>
      </c>
      <c r="BF693" s="107" t="s">
        <v>7636</v>
      </c>
      <c r="BG693" s="107"/>
    </row>
    <row r="694" spans="1:59" x14ac:dyDescent="0.25">
      <c r="A694" s="110" t="s">
        <v>1429</v>
      </c>
      <c r="B694" s="2" t="s">
        <v>2916</v>
      </c>
      <c r="C694" s="3" t="s">
        <v>2550</v>
      </c>
      <c r="D694" s="3" t="s">
        <v>242</v>
      </c>
      <c r="E694" s="3" t="s">
        <v>1022</v>
      </c>
      <c r="F694" s="4" t="s">
        <v>2510</v>
      </c>
      <c r="G694" s="3" t="s">
        <v>1004</v>
      </c>
      <c r="H694" s="41" t="s">
        <v>4518</v>
      </c>
      <c r="I694" s="124">
        <v>0</v>
      </c>
      <c r="J694" s="124">
        <v>0</v>
      </c>
      <c r="K694" s="124">
        <v>0</v>
      </c>
      <c r="L694" s="124">
        <v>0</v>
      </c>
      <c r="M694" s="124">
        <v>0</v>
      </c>
      <c r="N694" s="124">
        <v>0</v>
      </c>
      <c r="O694" s="124">
        <v>0</v>
      </c>
      <c r="P694" s="124">
        <v>0</v>
      </c>
      <c r="Q694" s="124">
        <v>0</v>
      </c>
      <c r="R694" s="85">
        <v>0</v>
      </c>
      <c r="S694" s="84">
        <v>0</v>
      </c>
      <c r="T694" s="84">
        <v>0</v>
      </c>
      <c r="U694" s="84">
        <v>0</v>
      </c>
      <c r="V694" s="84">
        <v>0</v>
      </c>
      <c r="W694" s="84">
        <v>2.1174416066360724</v>
      </c>
      <c r="X694" s="103">
        <v>2.1174416066360724</v>
      </c>
      <c r="Y694" s="103">
        <v>0</v>
      </c>
      <c r="Z694" s="103">
        <v>0</v>
      </c>
      <c r="AA694" s="103">
        <v>0</v>
      </c>
      <c r="AB694" s="103">
        <v>0</v>
      </c>
      <c r="AC694" s="103">
        <v>0</v>
      </c>
      <c r="AD694" s="103">
        <v>2.1174416066360724</v>
      </c>
      <c r="AE694" s="103">
        <v>0</v>
      </c>
      <c r="AF694" s="103">
        <v>0</v>
      </c>
      <c r="AG694" s="103">
        <v>0</v>
      </c>
      <c r="AH694" s="103">
        <v>2.1174416066360724</v>
      </c>
      <c r="AI694" s="103">
        <v>2.1174416066360724</v>
      </c>
      <c r="AJ694" s="124" t="s">
        <v>7128</v>
      </c>
      <c r="AK694" s="113" t="s">
        <v>7128</v>
      </c>
      <c r="AL694" s="113" t="s">
        <v>7128</v>
      </c>
      <c r="AM694" s="113" t="s">
        <v>7128</v>
      </c>
      <c r="AN694" s="113" t="s">
        <v>7128</v>
      </c>
      <c r="AO694" s="113">
        <v>187</v>
      </c>
      <c r="AP694" s="113" t="s">
        <v>7128</v>
      </c>
      <c r="AQ694" s="113" t="s">
        <v>7128</v>
      </c>
      <c r="AR694" s="113" t="s">
        <v>7128</v>
      </c>
      <c r="AS694" s="113">
        <v>305</v>
      </c>
      <c r="AT694" s="113">
        <v>290</v>
      </c>
      <c r="AU694" s="149" t="s">
        <v>7128</v>
      </c>
      <c r="AV694" s="84">
        <v>157.41716867537716</v>
      </c>
      <c r="AW694" s="84">
        <v>-155.29972706874108</v>
      </c>
      <c r="AX694" s="125">
        <v>676</v>
      </c>
      <c r="AY694" s="84">
        <v>0</v>
      </c>
      <c r="AZ694" s="84">
        <v>1.4102366887435949</v>
      </c>
      <c r="BA694" s="84">
        <v>-1.4102366887435949</v>
      </c>
      <c r="BB694" s="104">
        <v>0.80164645901360498</v>
      </c>
      <c r="BC694" s="84"/>
      <c r="BD694" s="84">
        <v>0</v>
      </c>
      <c r="BE694" s="84">
        <v>0</v>
      </c>
      <c r="BF694" s="84" t="s">
        <v>7636</v>
      </c>
      <c r="BG694" s="84"/>
    </row>
    <row r="695" spans="1:59" x14ac:dyDescent="0.25">
      <c r="A695" s="110" t="s">
        <v>2334</v>
      </c>
      <c r="B695" s="2" t="s">
        <v>3120</v>
      </c>
      <c r="C695" s="3" t="s">
        <v>3418</v>
      </c>
      <c r="D695" s="3" t="s">
        <v>2335</v>
      </c>
      <c r="E695" s="3" t="s">
        <v>2269</v>
      </c>
      <c r="F695" s="4" t="s">
        <v>2269</v>
      </c>
      <c r="G695" s="3" t="s">
        <v>1004</v>
      </c>
      <c r="H695" s="41" t="s">
        <v>4705</v>
      </c>
      <c r="I695" s="124">
        <v>0</v>
      </c>
      <c r="J695" s="124">
        <v>0</v>
      </c>
      <c r="K695" s="124">
        <v>0</v>
      </c>
      <c r="L695" s="124">
        <v>0</v>
      </c>
      <c r="M695" s="124">
        <v>0</v>
      </c>
      <c r="N695" s="124">
        <v>0</v>
      </c>
      <c r="O695" s="124">
        <v>0</v>
      </c>
      <c r="P695" s="124">
        <v>0</v>
      </c>
      <c r="Q695" s="124">
        <v>0</v>
      </c>
      <c r="R695" s="85">
        <v>0</v>
      </c>
      <c r="S695" s="84">
        <v>0</v>
      </c>
      <c r="T695" s="84">
        <v>0</v>
      </c>
      <c r="U695" s="84">
        <v>0</v>
      </c>
      <c r="V695" s="84">
        <v>0</v>
      </c>
      <c r="W695" s="84">
        <v>2.1174416066360724</v>
      </c>
      <c r="X695" s="103">
        <v>2.1174416066360724</v>
      </c>
      <c r="Y695" s="103">
        <v>0</v>
      </c>
      <c r="Z695" s="103">
        <v>0</v>
      </c>
      <c r="AA695" s="103">
        <v>0</v>
      </c>
      <c r="AB695" s="103">
        <v>0</v>
      </c>
      <c r="AC695" s="103">
        <v>0</v>
      </c>
      <c r="AD695" s="103">
        <v>2.1174416066360724</v>
      </c>
      <c r="AE695" s="103">
        <v>0</v>
      </c>
      <c r="AF695" s="103">
        <v>0</v>
      </c>
      <c r="AG695" s="103">
        <v>0</v>
      </c>
      <c r="AH695" s="103">
        <v>2.1174416066360724</v>
      </c>
      <c r="AI695" s="103">
        <v>2.1174416066360724</v>
      </c>
      <c r="AJ695" s="124" t="s">
        <v>7128</v>
      </c>
      <c r="AK695" s="113" t="s">
        <v>7128</v>
      </c>
      <c r="AL695" s="113" t="s">
        <v>7128</v>
      </c>
      <c r="AM695" s="113" t="s">
        <v>7128</v>
      </c>
      <c r="AN695" s="113" t="s">
        <v>7128</v>
      </c>
      <c r="AO695" s="113">
        <v>187</v>
      </c>
      <c r="AP695" s="113" t="s">
        <v>7128</v>
      </c>
      <c r="AQ695" s="113" t="s">
        <v>7128</v>
      </c>
      <c r="AR695" s="113" t="s">
        <v>7128</v>
      </c>
      <c r="AS695" s="113">
        <v>305</v>
      </c>
      <c r="AT695" s="113">
        <v>290</v>
      </c>
      <c r="AU695" s="149" t="s">
        <v>7128</v>
      </c>
      <c r="AV695" s="84">
        <v>157.41716867537716</v>
      </c>
      <c r="AW695" s="84">
        <v>-155.29972706874108</v>
      </c>
      <c r="AX695" s="125">
        <v>676</v>
      </c>
      <c r="AY695" s="84">
        <v>0</v>
      </c>
      <c r="AZ695" s="84">
        <v>1.4102366887435949</v>
      </c>
      <c r="BA695" s="84">
        <v>-1.4102366887435949</v>
      </c>
      <c r="BB695" s="104">
        <v>0.80164645901360498</v>
      </c>
      <c r="BC695" s="84"/>
      <c r="BD695" s="84">
        <v>0</v>
      </c>
      <c r="BE695" s="84">
        <v>0</v>
      </c>
      <c r="BF695" s="84" t="s">
        <v>7636</v>
      </c>
      <c r="BG695" s="84"/>
    </row>
    <row r="696" spans="1:59" x14ac:dyDescent="0.25">
      <c r="A696" s="88" t="s">
        <v>2338</v>
      </c>
      <c r="B696" s="2" t="s">
        <v>3419</v>
      </c>
      <c r="C696" s="3" t="s">
        <v>2535</v>
      </c>
      <c r="D696" s="3" t="s">
        <v>2339</v>
      </c>
      <c r="E696" s="3" t="s">
        <v>2269</v>
      </c>
      <c r="F696" s="4" t="s">
        <v>2269</v>
      </c>
      <c r="G696" s="3" t="s">
        <v>1004</v>
      </c>
      <c r="H696" s="41" t="s">
        <v>4755</v>
      </c>
      <c r="I696" s="113">
        <v>0</v>
      </c>
      <c r="J696" s="113">
        <v>0</v>
      </c>
      <c r="K696" s="113">
        <v>0</v>
      </c>
      <c r="L696" s="113">
        <v>0</v>
      </c>
      <c r="M696" s="113">
        <v>0</v>
      </c>
      <c r="N696" s="113">
        <v>0</v>
      </c>
      <c r="O696" s="113">
        <v>0</v>
      </c>
      <c r="P696" s="113">
        <v>0</v>
      </c>
      <c r="Q696" s="113">
        <v>0</v>
      </c>
      <c r="R696" s="46">
        <v>0</v>
      </c>
      <c r="S696" s="47">
        <v>0</v>
      </c>
      <c r="T696" s="47">
        <v>0</v>
      </c>
      <c r="U696" s="47">
        <v>0</v>
      </c>
      <c r="V696" s="47">
        <v>0</v>
      </c>
      <c r="W696" s="84">
        <v>2.1174416066360724</v>
      </c>
      <c r="X696" s="48">
        <v>2.1174416066360724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2.1174416066360724</v>
      </c>
      <c r="AE696" s="48">
        <v>0</v>
      </c>
      <c r="AF696" s="48">
        <v>0</v>
      </c>
      <c r="AG696" s="48">
        <v>0</v>
      </c>
      <c r="AH696" s="48">
        <v>2.1174416066360724</v>
      </c>
      <c r="AI696" s="48">
        <v>2.1174416066360724</v>
      </c>
      <c r="AJ696" s="146" t="s">
        <v>7128</v>
      </c>
      <c r="AK696" s="113" t="s">
        <v>7128</v>
      </c>
      <c r="AL696" s="113" t="s">
        <v>7128</v>
      </c>
      <c r="AM696" s="113" t="s">
        <v>7128</v>
      </c>
      <c r="AN696" s="113" t="s">
        <v>7128</v>
      </c>
      <c r="AO696" s="113">
        <v>187</v>
      </c>
      <c r="AP696" s="113" t="s">
        <v>7128</v>
      </c>
      <c r="AQ696" s="113" t="s">
        <v>7128</v>
      </c>
      <c r="AR696" s="113" t="s">
        <v>7128</v>
      </c>
      <c r="AS696" s="113">
        <v>305</v>
      </c>
      <c r="AT696" s="113">
        <v>290</v>
      </c>
      <c r="AU696" s="149" t="s">
        <v>7128</v>
      </c>
      <c r="AV696" s="48">
        <v>157.41716867537716</v>
      </c>
      <c r="AW696" s="14">
        <v>-155.29972706874108</v>
      </c>
      <c r="AX696" s="17">
        <v>676</v>
      </c>
      <c r="AY696" s="47">
        <v>0</v>
      </c>
      <c r="AZ696" s="47">
        <v>1.4102366887435949</v>
      </c>
      <c r="BA696" s="47">
        <v>-1.4102366887435949</v>
      </c>
      <c r="BB696" s="62">
        <v>0.80164645901360498</v>
      </c>
      <c r="BC696" s="47"/>
      <c r="BD696" s="47">
        <v>0</v>
      </c>
      <c r="BE696" s="47">
        <v>0</v>
      </c>
      <c r="BF696" s="26" t="s">
        <v>7636</v>
      </c>
      <c r="BG696" s="84"/>
    </row>
    <row r="697" spans="1:59" x14ac:dyDescent="0.25">
      <c r="A697" s="79" t="s">
        <v>1450</v>
      </c>
      <c r="B697" s="2" t="s">
        <v>3110</v>
      </c>
      <c r="C697" s="3" t="s">
        <v>3034</v>
      </c>
      <c r="D697" s="3" t="s">
        <v>76</v>
      </c>
      <c r="E697" s="3" t="s">
        <v>2269</v>
      </c>
      <c r="F697" s="4" t="s">
        <v>2269</v>
      </c>
      <c r="G697" s="3" t="s">
        <v>1004</v>
      </c>
      <c r="H697" s="41" t="s">
        <v>4440</v>
      </c>
      <c r="I697" s="113">
        <v>0</v>
      </c>
      <c r="J697" s="113">
        <v>0</v>
      </c>
      <c r="K697" s="113">
        <v>0</v>
      </c>
      <c r="L697" s="113">
        <v>0</v>
      </c>
      <c r="M697" s="113">
        <v>0</v>
      </c>
      <c r="N697" s="113">
        <v>0</v>
      </c>
      <c r="O697" s="113">
        <v>0</v>
      </c>
      <c r="P697" s="113">
        <v>0</v>
      </c>
      <c r="Q697" s="113">
        <v>0</v>
      </c>
      <c r="R697" s="50">
        <v>0</v>
      </c>
      <c r="S697" s="51">
        <v>0</v>
      </c>
      <c r="T697" s="51">
        <v>0</v>
      </c>
      <c r="U697" s="51">
        <v>0</v>
      </c>
      <c r="V697" s="51">
        <v>0</v>
      </c>
      <c r="W697" s="84">
        <v>2.1174416066360724</v>
      </c>
      <c r="X697" s="52">
        <v>2.1174416066360724</v>
      </c>
      <c r="Y697" s="52">
        <v>0</v>
      </c>
      <c r="Z697" s="52">
        <v>0</v>
      </c>
      <c r="AA697" s="52">
        <v>0</v>
      </c>
      <c r="AB697" s="52">
        <v>0</v>
      </c>
      <c r="AC697" s="52">
        <v>0</v>
      </c>
      <c r="AD697" s="52">
        <v>2.1174416066360724</v>
      </c>
      <c r="AE697" s="52">
        <v>0</v>
      </c>
      <c r="AF697" s="52">
        <v>0</v>
      </c>
      <c r="AG697" s="52">
        <v>0</v>
      </c>
      <c r="AH697" s="52">
        <v>2.1174416066360724</v>
      </c>
      <c r="AI697" s="52">
        <v>2.1174416066360724</v>
      </c>
      <c r="AJ697" s="144" t="s">
        <v>7128</v>
      </c>
      <c r="AK697" s="113" t="s">
        <v>7128</v>
      </c>
      <c r="AL697" s="113" t="s">
        <v>7128</v>
      </c>
      <c r="AM697" s="113" t="s">
        <v>7128</v>
      </c>
      <c r="AN697" s="113" t="s">
        <v>7128</v>
      </c>
      <c r="AO697" s="113">
        <v>187</v>
      </c>
      <c r="AP697" s="113" t="s">
        <v>7128</v>
      </c>
      <c r="AQ697" s="113" t="s">
        <v>7128</v>
      </c>
      <c r="AR697" s="113" t="s">
        <v>7128</v>
      </c>
      <c r="AS697" s="113">
        <v>305</v>
      </c>
      <c r="AT697" s="113">
        <v>290</v>
      </c>
      <c r="AU697" s="149" t="s">
        <v>7128</v>
      </c>
      <c r="AV697" s="52">
        <v>157.41716867537716</v>
      </c>
      <c r="AW697" s="14">
        <v>-155.29972706874108</v>
      </c>
      <c r="AX697" s="17">
        <v>676</v>
      </c>
      <c r="AY697" s="51">
        <v>0</v>
      </c>
      <c r="AZ697" s="51">
        <v>1.4102366887435949</v>
      </c>
      <c r="BA697" s="51">
        <v>-1.4102366887435949</v>
      </c>
      <c r="BB697" s="64">
        <v>0.80164645901360498</v>
      </c>
      <c r="BC697" s="51"/>
      <c r="BD697" s="51">
        <v>0</v>
      </c>
      <c r="BE697" s="51">
        <v>0</v>
      </c>
      <c r="BF697" s="26" t="s">
        <v>7636</v>
      </c>
      <c r="BG697" s="84"/>
    </row>
    <row r="698" spans="1:59" x14ac:dyDescent="0.25">
      <c r="A698" s="79" t="s">
        <v>1456</v>
      </c>
      <c r="B698" s="2" t="s">
        <v>3000</v>
      </c>
      <c r="C698" s="3" t="s">
        <v>2983</v>
      </c>
      <c r="D698" s="3" t="s">
        <v>496</v>
      </c>
      <c r="E698" s="3" t="s">
        <v>2269</v>
      </c>
      <c r="F698" s="4" t="s">
        <v>2269</v>
      </c>
      <c r="G698" s="3" t="s">
        <v>1004</v>
      </c>
      <c r="H698" s="41" t="s">
        <v>4374</v>
      </c>
      <c r="I698" s="113">
        <v>0</v>
      </c>
      <c r="J698" s="113">
        <v>0</v>
      </c>
      <c r="K698" s="113">
        <v>0</v>
      </c>
      <c r="L698" s="113">
        <v>0</v>
      </c>
      <c r="M698" s="113">
        <v>0</v>
      </c>
      <c r="N698" s="113">
        <v>0</v>
      </c>
      <c r="O698" s="113">
        <v>0</v>
      </c>
      <c r="P698" s="113">
        <v>0</v>
      </c>
      <c r="Q698" s="113">
        <v>0</v>
      </c>
      <c r="R698" s="6">
        <v>0</v>
      </c>
      <c r="S698" s="14">
        <v>0</v>
      </c>
      <c r="T698" s="14">
        <v>0</v>
      </c>
      <c r="U698" s="14">
        <v>0</v>
      </c>
      <c r="V698" s="14">
        <v>0</v>
      </c>
      <c r="W698" s="84">
        <v>2.1174416066360724</v>
      </c>
      <c r="X698" s="14">
        <v>2.1174416066360724</v>
      </c>
      <c r="Y698" s="14">
        <v>0</v>
      </c>
      <c r="Z698" s="14">
        <v>0</v>
      </c>
      <c r="AA698" s="14">
        <v>0</v>
      </c>
      <c r="AB698" s="14">
        <v>0</v>
      </c>
      <c r="AC698" s="14">
        <v>0</v>
      </c>
      <c r="AD698" s="14">
        <v>2.1174416066360724</v>
      </c>
      <c r="AE698" s="14">
        <v>0</v>
      </c>
      <c r="AF698" s="14">
        <v>0</v>
      </c>
      <c r="AG698" s="14">
        <v>0</v>
      </c>
      <c r="AH698" s="14">
        <v>2.1174416066360724</v>
      </c>
      <c r="AI698" s="14">
        <v>2.1174416066360724</v>
      </c>
      <c r="AJ698" s="113" t="s">
        <v>7128</v>
      </c>
      <c r="AK698" s="113" t="s">
        <v>7128</v>
      </c>
      <c r="AL698" s="113" t="s">
        <v>7128</v>
      </c>
      <c r="AM698" s="113" t="s">
        <v>7128</v>
      </c>
      <c r="AN698" s="113" t="s">
        <v>7128</v>
      </c>
      <c r="AO698" s="113">
        <v>187</v>
      </c>
      <c r="AP698" s="113" t="s">
        <v>7128</v>
      </c>
      <c r="AQ698" s="113" t="s">
        <v>7128</v>
      </c>
      <c r="AR698" s="113" t="s">
        <v>7128</v>
      </c>
      <c r="AS698" s="113">
        <v>305</v>
      </c>
      <c r="AT698" s="113">
        <v>290</v>
      </c>
      <c r="AU698" s="149" t="s">
        <v>7128</v>
      </c>
      <c r="AV698" s="14">
        <v>157.41716867537716</v>
      </c>
      <c r="AW698" s="14">
        <v>-155.29972706874108</v>
      </c>
      <c r="AX698" s="17">
        <v>676</v>
      </c>
      <c r="AY698" s="15">
        <v>0</v>
      </c>
      <c r="AZ698" s="15">
        <v>1.4102366887435949</v>
      </c>
      <c r="BA698" s="15">
        <v>-1.4102366887435949</v>
      </c>
      <c r="BB698" s="63">
        <v>0.80164645901360498</v>
      </c>
      <c r="BC698" s="26"/>
      <c r="BD698" s="15">
        <v>0</v>
      </c>
      <c r="BE698" s="26">
        <v>0</v>
      </c>
      <c r="BF698" s="26" t="s">
        <v>7636</v>
      </c>
      <c r="BG698" s="84"/>
    </row>
    <row r="699" spans="1:59" x14ac:dyDescent="0.25">
      <c r="A699" s="110" t="s">
        <v>1460</v>
      </c>
      <c r="B699" s="2" t="s">
        <v>2708</v>
      </c>
      <c r="C699" s="3" t="s">
        <v>2612</v>
      </c>
      <c r="D699" s="3" t="s">
        <v>584</v>
      </c>
      <c r="E699" s="3" t="s">
        <v>1039</v>
      </c>
      <c r="F699" s="4" t="s">
        <v>2510</v>
      </c>
      <c r="G699" s="3" t="s">
        <v>1004</v>
      </c>
      <c r="H699" s="41" t="s">
        <v>4654</v>
      </c>
      <c r="I699" s="113">
        <v>0</v>
      </c>
      <c r="J699" s="113">
        <v>0</v>
      </c>
      <c r="K699" s="113">
        <v>0</v>
      </c>
      <c r="L699" s="113">
        <v>0</v>
      </c>
      <c r="M699" s="113">
        <v>0</v>
      </c>
      <c r="N699" s="113">
        <v>0</v>
      </c>
      <c r="O699" s="113">
        <v>0</v>
      </c>
      <c r="P699" s="113">
        <v>0</v>
      </c>
      <c r="Q699" s="113">
        <v>0</v>
      </c>
      <c r="R699" s="85">
        <v>0</v>
      </c>
      <c r="S699" s="84">
        <v>0</v>
      </c>
      <c r="T699" s="84">
        <v>0</v>
      </c>
      <c r="U699" s="84">
        <v>0</v>
      </c>
      <c r="V699" s="84">
        <v>0</v>
      </c>
      <c r="W699" s="84">
        <v>2.1174416066360724</v>
      </c>
      <c r="X699" s="103">
        <v>2.1174416066360724</v>
      </c>
      <c r="Y699" s="103">
        <v>0</v>
      </c>
      <c r="Z699" s="103">
        <v>0</v>
      </c>
      <c r="AA699" s="103">
        <v>0</v>
      </c>
      <c r="AB699" s="103">
        <v>0</v>
      </c>
      <c r="AC699" s="103">
        <v>0</v>
      </c>
      <c r="AD699" s="103">
        <v>2.1174416066360724</v>
      </c>
      <c r="AE699" s="103">
        <v>0</v>
      </c>
      <c r="AF699" s="103">
        <v>0</v>
      </c>
      <c r="AG699" s="103">
        <v>0</v>
      </c>
      <c r="AH699" s="103">
        <v>2.1174416066360724</v>
      </c>
      <c r="AI699" s="103">
        <v>2.1174416066360724</v>
      </c>
      <c r="AJ699" s="124" t="s">
        <v>7128</v>
      </c>
      <c r="AK699" s="113" t="s">
        <v>7128</v>
      </c>
      <c r="AL699" s="113" t="s">
        <v>7128</v>
      </c>
      <c r="AM699" s="113" t="s">
        <v>7128</v>
      </c>
      <c r="AN699" s="113" t="s">
        <v>7128</v>
      </c>
      <c r="AO699" s="113">
        <v>187</v>
      </c>
      <c r="AP699" s="113" t="s">
        <v>7128</v>
      </c>
      <c r="AQ699" s="113" t="s">
        <v>7128</v>
      </c>
      <c r="AR699" s="113" t="s">
        <v>7128</v>
      </c>
      <c r="AS699" s="113">
        <v>305</v>
      </c>
      <c r="AT699" s="113">
        <v>290</v>
      </c>
      <c r="AU699" s="149" t="s">
        <v>7128</v>
      </c>
      <c r="AV699" s="84">
        <v>157.41716867537716</v>
      </c>
      <c r="AW699" s="14">
        <v>-155.29972706874108</v>
      </c>
      <c r="AX699" s="17">
        <v>676</v>
      </c>
      <c r="AY699" s="84">
        <v>0</v>
      </c>
      <c r="AZ699" s="84">
        <v>1.4102366887435949</v>
      </c>
      <c r="BA699" s="84">
        <v>-1.4102366887435949</v>
      </c>
      <c r="BB699" s="104">
        <v>0.80164645901360498</v>
      </c>
      <c r="BC699" s="84"/>
      <c r="BD699" s="84">
        <v>0</v>
      </c>
      <c r="BE699" s="84">
        <v>0</v>
      </c>
      <c r="BF699" s="84" t="s">
        <v>7636</v>
      </c>
      <c r="BG699" s="84"/>
    </row>
    <row r="700" spans="1:59" x14ac:dyDescent="0.25">
      <c r="A700" s="110" t="s">
        <v>2344</v>
      </c>
      <c r="B700" s="2" t="s">
        <v>3168</v>
      </c>
      <c r="C700" s="3" t="s">
        <v>3121</v>
      </c>
      <c r="D700" s="3" t="s">
        <v>2345</v>
      </c>
      <c r="E700" s="3" t="s">
        <v>2269</v>
      </c>
      <c r="F700" s="4" t="s">
        <v>2269</v>
      </c>
      <c r="G700" s="3" t="s">
        <v>1004</v>
      </c>
      <c r="H700" s="41" t="s">
        <v>4349</v>
      </c>
      <c r="I700" s="124">
        <v>0</v>
      </c>
      <c r="J700" s="124">
        <v>0</v>
      </c>
      <c r="K700" s="124">
        <v>0</v>
      </c>
      <c r="L700" s="124">
        <v>0</v>
      </c>
      <c r="M700" s="124">
        <v>0</v>
      </c>
      <c r="N700" s="124">
        <v>0</v>
      </c>
      <c r="O700" s="124">
        <v>0</v>
      </c>
      <c r="P700" s="124">
        <v>0</v>
      </c>
      <c r="Q700" s="124">
        <v>0</v>
      </c>
      <c r="R700" s="85">
        <v>0</v>
      </c>
      <c r="S700" s="84">
        <v>0</v>
      </c>
      <c r="T700" s="84">
        <v>0</v>
      </c>
      <c r="U700" s="84">
        <v>0</v>
      </c>
      <c r="V700" s="84">
        <v>0</v>
      </c>
      <c r="W700" s="84">
        <v>2.1174416066360724</v>
      </c>
      <c r="X700" s="103">
        <v>2.1174416066360724</v>
      </c>
      <c r="Y700" s="103">
        <v>0</v>
      </c>
      <c r="Z700" s="103">
        <v>0</v>
      </c>
      <c r="AA700" s="103">
        <v>0</v>
      </c>
      <c r="AB700" s="103">
        <v>0</v>
      </c>
      <c r="AC700" s="103">
        <v>0</v>
      </c>
      <c r="AD700" s="103">
        <v>2.1174416066360724</v>
      </c>
      <c r="AE700" s="103">
        <v>0</v>
      </c>
      <c r="AF700" s="103">
        <v>0</v>
      </c>
      <c r="AG700" s="103">
        <v>0</v>
      </c>
      <c r="AH700" s="103">
        <v>2.1174416066360724</v>
      </c>
      <c r="AI700" s="103">
        <v>2.1174416066360724</v>
      </c>
      <c r="AJ700" s="124" t="s">
        <v>7128</v>
      </c>
      <c r="AK700" s="113" t="s">
        <v>7128</v>
      </c>
      <c r="AL700" s="113" t="s">
        <v>7128</v>
      </c>
      <c r="AM700" s="113" t="s">
        <v>7128</v>
      </c>
      <c r="AN700" s="113" t="s">
        <v>7128</v>
      </c>
      <c r="AO700" s="113">
        <v>187</v>
      </c>
      <c r="AP700" s="113" t="s">
        <v>7128</v>
      </c>
      <c r="AQ700" s="113" t="s">
        <v>7128</v>
      </c>
      <c r="AR700" s="113" t="s">
        <v>7128</v>
      </c>
      <c r="AS700" s="113">
        <v>305</v>
      </c>
      <c r="AT700" s="113">
        <v>290</v>
      </c>
      <c r="AU700" s="149" t="s">
        <v>7128</v>
      </c>
      <c r="AV700" s="84">
        <v>157.41716867537716</v>
      </c>
      <c r="AW700" s="84">
        <v>-155.29972706874108</v>
      </c>
      <c r="AX700" s="125">
        <v>676</v>
      </c>
      <c r="AY700" s="84">
        <v>0</v>
      </c>
      <c r="AZ700" s="84">
        <v>1.4102366887435949</v>
      </c>
      <c r="BA700" s="84">
        <v>-1.4102366887435949</v>
      </c>
      <c r="BB700" s="104">
        <v>0.80164645901360498</v>
      </c>
      <c r="BC700" s="84"/>
      <c r="BD700" s="84">
        <v>0</v>
      </c>
      <c r="BE700" s="84">
        <v>0</v>
      </c>
      <c r="BF700" s="84" t="s">
        <v>7636</v>
      </c>
      <c r="BG700" s="84"/>
    </row>
    <row r="701" spans="1:59" x14ac:dyDescent="0.25">
      <c r="A701" s="79" t="s">
        <v>2346</v>
      </c>
      <c r="B701" s="2" t="s">
        <v>3249</v>
      </c>
      <c r="C701" s="3" t="s">
        <v>2868</v>
      </c>
      <c r="D701" s="3" t="s">
        <v>198</v>
      </c>
      <c r="E701" s="3" t="s">
        <v>2269</v>
      </c>
      <c r="F701" s="4" t="s">
        <v>2269</v>
      </c>
      <c r="G701" s="3" t="s">
        <v>1004</v>
      </c>
      <c r="H701" s="41" t="s">
        <v>4344</v>
      </c>
      <c r="I701" s="113">
        <v>0</v>
      </c>
      <c r="J701" s="113">
        <v>0</v>
      </c>
      <c r="K701" s="113">
        <v>0</v>
      </c>
      <c r="L701" s="113">
        <v>0</v>
      </c>
      <c r="M701" s="113">
        <v>0</v>
      </c>
      <c r="N701" s="113">
        <v>0</v>
      </c>
      <c r="O701" s="113">
        <v>0</v>
      </c>
      <c r="P701" s="113">
        <v>0</v>
      </c>
      <c r="Q701" s="113">
        <v>0</v>
      </c>
      <c r="R701" s="6">
        <v>0</v>
      </c>
      <c r="S701" s="14">
        <v>0</v>
      </c>
      <c r="T701" s="14">
        <v>0</v>
      </c>
      <c r="U701" s="14">
        <v>0</v>
      </c>
      <c r="V701" s="14">
        <v>0</v>
      </c>
      <c r="W701" s="84">
        <v>2.1174416066360724</v>
      </c>
      <c r="X701" s="14">
        <v>2.1174416066360724</v>
      </c>
      <c r="Y701" s="14">
        <v>0</v>
      </c>
      <c r="Z701" s="14">
        <v>0</v>
      </c>
      <c r="AA701" s="14">
        <v>0</v>
      </c>
      <c r="AB701" s="14">
        <v>0</v>
      </c>
      <c r="AC701" s="14">
        <v>0</v>
      </c>
      <c r="AD701" s="14">
        <v>2.1174416066360724</v>
      </c>
      <c r="AE701" s="14">
        <v>0</v>
      </c>
      <c r="AF701" s="14">
        <v>0</v>
      </c>
      <c r="AG701" s="14">
        <v>0</v>
      </c>
      <c r="AH701" s="14">
        <v>2.1174416066360724</v>
      </c>
      <c r="AI701" s="14">
        <v>2.1174416066360724</v>
      </c>
      <c r="AJ701" s="113" t="s">
        <v>7128</v>
      </c>
      <c r="AK701" s="113" t="s">
        <v>7128</v>
      </c>
      <c r="AL701" s="113" t="s">
        <v>7128</v>
      </c>
      <c r="AM701" s="113" t="s">
        <v>7128</v>
      </c>
      <c r="AN701" s="113" t="s">
        <v>7128</v>
      </c>
      <c r="AO701" s="113">
        <v>187</v>
      </c>
      <c r="AP701" s="113" t="s">
        <v>7128</v>
      </c>
      <c r="AQ701" s="113" t="s">
        <v>7128</v>
      </c>
      <c r="AR701" s="113" t="s">
        <v>7128</v>
      </c>
      <c r="AS701" s="113">
        <v>305</v>
      </c>
      <c r="AT701" s="113">
        <v>290</v>
      </c>
      <c r="AU701" s="149" t="s">
        <v>7128</v>
      </c>
      <c r="AV701" s="14">
        <v>157.41716867537716</v>
      </c>
      <c r="AW701" s="14">
        <v>-155.29972706874108</v>
      </c>
      <c r="AX701" s="17">
        <v>676</v>
      </c>
      <c r="AY701" s="15">
        <v>0</v>
      </c>
      <c r="AZ701" s="15">
        <v>1.4102366887435949</v>
      </c>
      <c r="BA701" s="15">
        <v>-1.4102366887435949</v>
      </c>
      <c r="BB701" s="63">
        <v>0.80164645901360498</v>
      </c>
      <c r="BC701" s="26"/>
      <c r="BD701" s="15">
        <v>0</v>
      </c>
      <c r="BE701" s="26">
        <v>0</v>
      </c>
      <c r="BF701" s="26" t="s">
        <v>7636</v>
      </c>
      <c r="BG701" s="84"/>
    </row>
    <row r="702" spans="1:59" x14ac:dyDescent="0.25">
      <c r="A702" s="79" t="s">
        <v>1503</v>
      </c>
      <c r="B702" s="2" t="s">
        <v>3253</v>
      </c>
      <c r="C702" s="3" t="s">
        <v>2594</v>
      </c>
      <c r="D702" s="3" t="s">
        <v>378</v>
      </c>
      <c r="E702" s="3" t="s">
        <v>2269</v>
      </c>
      <c r="F702" s="4" t="s">
        <v>2269</v>
      </c>
      <c r="G702" s="3" t="s">
        <v>1004</v>
      </c>
      <c r="H702" s="41" t="s">
        <v>4955</v>
      </c>
      <c r="I702" s="113">
        <v>0</v>
      </c>
      <c r="J702" s="113">
        <v>0</v>
      </c>
      <c r="K702" s="113">
        <v>0</v>
      </c>
      <c r="L702" s="113">
        <v>0</v>
      </c>
      <c r="M702" s="113">
        <v>0</v>
      </c>
      <c r="N702" s="113">
        <v>0</v>
      </c>
      <c r="O702" s="113">
        <v>0</v>
      </c>
      <c r="P702" s="113">
        <v>0</v>
      </c>
      <c r="Q702" s="113">
        <v>0</v>
      </c>
      <c r="R702" s="6">
        <v>0</v>
      </c>
      <c r="S702" s="14">
        <v>0</v>
      </c>
      <c r="T702" s="14">
        <v>0</v>
      </c>
      <c r="U702" s="14">
        <v>0</v>
      </c>
      <c r="V702" s="14">
        <v>0</v>
      </c>
      <c r="W702" s="84">
        <v>2.1174416066360724</v>
      </c>
      <c r="X702" s="14">
        <v>2.1174416066360724</v>
      </c>
      <c r="Y702" s="14">
        <v>0</v>
      </c>
      <c r="Z702" s="14">
        <v>0</v>
      </c>
      <c r="AA702" s="14">
        <v>0</v>
      </c>
      <c r="AB702" s="14">
        <v>0</v>
      </c>
      <c r="AC702" s="14">
        <v>0</v>
      </c>
      <c r="AD702" s="14">
        <v>2.1174416066360724</v>
      </c>
      <c r="AE702" s="14">
        <v>0</v>
      </c>
      <c r="AF702" s="14">
        <v>0</v>
      </c>
      <c r="AG702" s="14">
        <v>0</v>
      </c>
      <c r="AH702" s="14">
        <v>2.1174416066360724</v>
      </c>
      <c r="AI702" s="14">
        <v>2.1174416066360724</v>
      </c>
      <c r="AJ702" s="113" t="s">
        <v>7128</v>
      </c>
      <c r="AK702" s="113" t="s">
        <v>7128</v>
      </c>
      <c r="AL702" s="113" t="s">
        <v>7128</v>
      </c>
      <c r="AM702" s="113" t="s">
        <v>7128</v>
      </c>
      <c r="AN702" s="113" t="s">
        <v>7128</v>
      </c>
      <c r="AO702" s="113">
        <v>187</v>
      </c>
      <c r="AP702" s="113" t="s">
        <v>7128</v>
      </c>
      <c r="AQ702" s="113" t="s">
        <v>7128</v>
      </c>
      <c r="AR702" s="113" t="s">
        <v>7128</v>
      </c>
      <c r="AS702" s="113">
        <v>305</v>
      </c>
      <c r="AT702" s="113">
        <v>290</v>
      </c>
      <c r="AU702" s="149" t="s">
        <v>7128</v>
      </c>
      <c r="AV702" s="14">
        <v>157.41716867537716</v>
      </c>
      <c r="AW702" s="14">
        <v>-155.29972706874108</v>
      </c>
      <c r="AX702" s="17">
        <v>676</v>
      </c>
      <c r="AY702" s="15">
        <v>0</v>
      </c>
      <c r="AZ702" s="15">
        <v>1.4102366887435949</v>
      </c>
      <c r="BA702" s="15">
        <v>-1.4102366887435949</v>
      </c>
      <c r="BB702" s="63">
        <v>0.80164645901360498</v>
      </c>
      <c r="BC702" s="26"/>
      <c r="BD702" s="15">
        <v>0</v>
      </c>
      <c r="BE702" s="26">
        <v>0</v>
      </c>
      <c r="BF702" s="26" t="s">
        <v>7636</v>
      </c>
      <c r="BG702" s="84"/>
    </row>
    <row r="703" spans="1:59" x14ac:dyDescent="0.25">
      <c r="A703" s="79" t="s">
        <v>1505</v>
      </c>
      <c r="B703" s="2" t="s">
        <v>3254</v>
      </c>
      <c r="C703" s="3" t="s">
        <v>3255</v>
      </c>
      <c r="D703" s="3" t="s">
        <v>337</v>
      </c>
      <c r="E703" s="3" t="s">
        <v>1053</v>
      </c>
      <c r="F703" s="4" t="s">
        <v>2510</v>
      </c>
      <c r="G703" s="3" t="s">
        <v>1004</v>
      </c>
      <c r="H703" s="41" t="s">
        <v>4838</v>
      </c>
      <c r="I703" s="113">
        <v>0</v>
      </c>
      <c r="J703" s="113">
        <v>0</v>
      </c>
      <c r="K703" s="113">
        <v>0</v>
      </c>
      <c r="L703" s="113">
        <v>0</v>
      </c>
      <c r="M703" s="113">
        <v>0</v>
      </c>
      <c r="N703" s="113">
        <v>0</v>
      </c>
      <c r="O703" s="113">
        <v>0</v>
      </c>
      <c r="P703" s="113">
        <v>0</v>
      </c>
      <c r="Q703" s="113">
        <v>0</v>
      </c>
      <c r="R703" s="5">
        <v>0</v>
      </c>
      <c r="S703" s="26">
        <v>0</v>
      </c>
      <c r="T703" s="26">
        <v>0</v>
      </c>
      <c r="U703" s="26">
        <v>0</v>
      </c>
      <c r="V703" s="26">
        <v>0</v>
      </c>
      <c r="W703" s="84">
        <v>2.1174416066360724</v>
      </c>
      <c r="X703" s="13">
        <v>2.1174416066360724</v>
      </c>
      <c r="Y703" s="13">
        <v>0</v>
      </c>
      <c r="Z703" s="13">
        <v>0</v>
      </c>
      <c r="AA703" s="13">
        <v>0</v>
      </c>
      <c r="AB703" s="13">
        <v>0</v>
      </c>
      <c r="AC703" s="13">
        <v>0</v>
      </c>
      <c r="AD703" s="13">
        <v>2.1174416066360724</v>
      </c>
      <c r="AE703" s="13">
        <v>0</v>
      </c>
      <c r="AF703" s="13">
        <v>0</v>
      </c>
      <c r="AG703" s="13">
        <v>0</v>
      </c>
      <c r="AH703" s="13">
        <v>2.1174416066360724</v>
      </c>
      <c r="AI703" s="13">
        <v>2.1174416066360724</v>
      </c>
      <c r="AJ703" s="112" t="s">
        <v>7128</v>
      </c>
      <c r="AK703" s="113" t="s">
        <v>7128</v>
      </c>
      <c r="AL703" s="113" t="s">
        <v>7128</v>
      </c>
      <c r="AM703" s="113" t="s">
        <v>7128</v>
      </c>
      <c r="AN703" s="113" t="s">
        <v>7128</v>
      </c>
      <c r="AO703" s="113">
        <v>187</v>
      </c>
      <c r="AP703" s="113" t="s">
        <v>7128</v>
      </c>
      <c r="AQ703" s="113" t="s">
        <v>7128</v>
      </c>
      <c r="AR703" s="113" t="s">
        <v>7128</v>
      </c>
      <c r="AS703" s="113">
        <v>305</v>
      </c>
      <c r="AT703" s="113">
        <v>290</v>
      </c>
      <c r="AU703" s="149" t="s">
        <v>7128</v>
      </c>
      <c r="AV703" s="13">
        <v>157.41716867537716</v>
      </c>
      <c r="AW703" s="14">
        <v>-155.29972706874108</v>
      </c>
      <c r="AX703" s="17">
        <v>676</v>
      </c>
      <c r="AY703" s="26">
        <v>0</v>
      </c>
      <c r="AZ703" s="26">
        <v>1.4102366887435949</v>
      </c>
      <c r="BA703" s="26">
        <v>-1.4102366887435949</v>
      </c>
      <c r="BB703" s="60">
        <v>0.80164645901360498</v>
      </c>
      <c r="BC703" s="26"/>
      <c r="BD703" s="26">
        <v>0</v>
      </c>
      <c r="BE703" s="26">
        <v>0</v>
      </c>
      <c r="BF703" s="26" t="s">
        <v>7636</v>
      </c>
      <c r="BG703" s="84"/>
    </row>
    <row r="704" spans="1:59" x14ac:dyDescent="0.25">
      <c r="A704" s="79" t="s">
        <v>2353</v>
      </c>
      <c r="B704" s="2" t="s">
        <v>3424</v>
      </c>
      <c r="C704" s="3" t="s">
        <v>3425</v>
      </c>
      <c r="D704" s="3" t="s">
        <v>170</v>
      </c>
      <c r="E704" s="3" t="s">
        <v>2269</v>
      </c>
      <c r="F704" s="4" t="s">
        <v>2269</v>
      </c>
      <c r="G704" s="3" t="s">
        <v>1004</v>
      </c>
      <c r="H704" s="41" t="s">
        <v>3786</v>
      </c>
      <c r="I704" s="113">
        <v>0</v>
      </c>
      <c r="J704" s="113">
        <v>0</v>
      </c>
      <c r="K704" s="113">
        <v>0</v>
      </c>
      <c r="L704" s="113">
        <v>0</v>
      </c>
      <c r="M704" s="113">
        <v>0</v>
      </c>
      <c r="N704" s="113">
        <v>0</v>
      </c>
      <c r="O704" s="113">
        <v>0</v>
      </c>
      <c r="P704" s="113">
        <v>0</v>
      </c>
      <c r="Q704" s="113">
        <v>0</v>
      </c>
      <c r="R704" s="6">
        <v>0</v>
      </c>
      <c r="S704" s="14">
        <v>0</v>
      </c>
      <c r="T704" s="14">
        <v>0</v>
      </c>
      <c r="U704" s="14">
        <v>0</v>
      </c>
      <c r="V704" s="14">
        <v>0</v>
      </c>
      <c r="W704" s="84">
        <v>2.1174416066360724</v>
      </c>
      <c r="X704" s="14">
        <v>2.1174416066360724</v>
      </c>
      <c r="Y704" s="14">
        <v>0</v>
      </c>
      <c r="Z704" s="14">
        <v>0</v>
      </c>
      <c r="AA704" s="14">
        <v>0</v>
      </c>
      <c r="AB704" s="14">
        <v>0</v>
      </c>
      <c r="AC704" s="14">
        <v>0</v>
      </c>
      <c r="AD704" s="14">
        <v>2.1174416066360724</v>
      </c>
      <c r="AE704" s="14">
        <v>0</v>
      </c>
      <c r="AF704" s="14">
        <v>0</v>
      </c>
      <c r="AG704" s="14">
        <v>0</v>
      </c>
      <c r="AH704" s="14">
        <v>2.1174416066360724</v>
      </c>
      <c r="AI704" s="14">
        <v>2.1174416066360724</v>
      </c>
      <c r="AJ704" s="113" t="s">
        <v>7128</v>
      </c>
      <c r="AK704" s="113" t="s">
        <v>7128</v>
      </c>
      <c r="AL704" s="113" t="s">
        <v>7128</v>
      </c>
      <c r="AM704" s="113" t="s">
        <v>7128</v>
      </c>
      <c r="AN704" s="113" t="s">
        <v>7128</v>
      </c>
      <c r="AO704" s="113">
        <v>187</v>
      </c>
      <c r="AP704" s="113" t="s">
        <v>7128</v>
      </c>
      <c r="AQ704" s="113" t="s">
        <v>7128</v>
      </c>
      <c r="AR704" s="113" t="s">
        <v>7128</v>
      </c>
      <c r="AS704" s="113">
        <v>305</v>
      </c>
      <c r="AT704" s="113">
        <v>290</v>
      </c>
      <c r="AU704" s="149" t="s">
        <v>7128</v>
      </c>
      <c r="AV704" s="14">
        <v>157.41716867537716</v>
      </c>
      <c r="AW704" s="14">
        <v>-155.29972706874108</v>
      </c>
      <c r="AX704" s="17">
        <v>676</v>
      </c>
      <c r="AY704" s="15">
        <v>0</v>
      </c>
      <c r="AZ704" s="15">
        <v>1.4102366887435949</v>
      </c>
      <c r="BA704" s="15">
        <v>-1.4102366887435949</v>
      </c>
      <c r="BB704" s="63">
        <v>0.80164645901360498</v>
      </c>
      <c r="BC704" s="26"/>
      <c r="BD704" s="15">
        <v>0</v>
      </c>
      <c r="BE704" s="26">
        <v>0</v>
      </c>
      <c r="BF704" s="26" t="s">
        <v>7636</v>
      </c>
      <c r="BG704" s="84"/>
    </row>
    <row r="705" spans="1:59" x14ac:dyDescent="0.25">
      <c r="A705" s="79" t="s">
        <v>1525</v>
      </c>
      <c r="B705" s="2" t="s">
        <v>2581</v>
      </c>
      <c r="C705" s="3" t="s">
        <v>2613</v>
      </c>
      <c r="D705" s="3" t="s">
        <v>585</v>
      </c>
      <c r="E705" s="3" t="s">
        <v>2269</v>
      </c>
      <c r="F705" s="4" t="s">
        <v>2269</v>
      </c>
      <c r="G705" s="3" t="s">
        <v>1004</v>
      </c>
      <c r="H705" s="41" t="s">
        <v>4604</v>
      </c>
      <c r="I705" s="113">
        <v>0</v>
      </c>
      <c r="J705" s="113">
        <v>0</v>
      </c>
      <c r="K705" s="113">
        <v>0</v>
      </c>
      <c r="L705" s="113">
        <v>0</v>
      </c>
      <c r="M705" s="113">
        <v>0</v>
      </c>
      <c r="N705" s="113">
        <v>0</v>
      </c>
      <c r="O705" s="113">
        <v>0</v>
      </c>
      <c r="P705" s="113">
        <v>0</v>
      </c>
      <c r="Q705" s="113">
        <v>0</v>
      </c>
      <c r="R705" s="6">
        <v>0</v>
      </c>
      <c r="S705" s="14">
        <v>0</v>
      </c>
      <c r="T705" s="14">
        <v>0</v>
      </c>
      <c r="U705" s="14">
        <v>0</v>
      </c>
      <c r="V705" s="14">
        <v>0</v>
      </c>
      <c r="W705" s="84">
        <v>2.1174416066360724</v>
      </c>
      <c r="X705" s="14">
        <v>2.1174416066360724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  <c r="AD705" s="14">
        <v>2.1174416066360724</v>
      </c>
      <c r="AE705" s="14">
        <v>0</v>
      </c>
      <c r="AF705" s="14">
        <v>0</v>
      </c>
      <c r="AG705" s="14">
        <v>0</v>
      </c>
      <c r="AH705" s="14">
        <v>2.1174416066360724</v>
      </c>
      <c r="AI705" s="14">
        <v>2.1174416066360724</v>
      </c>
      <c r="AJ705" s="113" t="s">
        <v>7128</v>
      </c>
      <c r="AK705" s="113" t="s">
        <v>7128</v>
      </c>
      <c r="AL705" s="113" t="s">
        <v>7128</v>
      </c>
      <c r="AM705" s="113" t="s">
        <v>7128</v>
      </c>
      <c r="AN705" s="113" t="s">
        <v>7128</v>
      </c>
      <c r="AO705" s="113">
        <v>187</v>
      </c>
      <c r="AP705" s="113" t="s">
        <v>7128</v>
      </c>
      <c r="AQ705" s="113" t="s">
        <v>7128</v>
      </c>
      <c r="AR705" s="113" t="s">
        <v>7128</v>
      </c>
      <c r="AS705" s="113">
        <v>305</v>
      </c>
      <c r="AT705" s="113">
        <v>290</v>
      </c>
      <c r="AU705" s="149" t="s">
        <v>7128</v>
      </c>
      <c r="AV705" s="14">
        <v>157.41716867537716</v>
      </c>
      <c r="AW705" s="14">
        <v>-155.29972706874108</v>
      </c>
      <c r="AX705" s="17">
        <v>676</v>
      </c>
      <c r="AY705" s="15">
        <v>0</v>
      </c>
      <c r="AZ705" s="15">
        <v>1.4102366887435949</v>
      </c>
      <c r="BA705" s="15">
        <v>-1.4102366887435949</v>
      </c>
      <c r="BB705" s="63">
        <v>0.80164645901360498</v>
      </c>
      <c r="BC705" s="26"/>
      <c r="BD705" s="15">
        <v>0</v>
      </c>
      <c r="BE705" s="26">
        <v>0</v>
      </c>
      <c r="BF705" s="26" t="s">
        <v>7636</v>
      </c>
      <c r="BG705" s="84"/>
    </row>
    <row r="706" spans="1:59" x14ac:dyDescent="0.25">
      <c r="A706" s="79" t="s">
        <v>1529</v>
      </c>
      <c r="B706" s="2" t="s">
        <v>3256</v>
      </c>
      <c r="C706" s="3" t="s">
        <v>3257</v>
      </c>
      <c r="D706" s="3" t="s">
        <v>273</v>
      </c>
      <c r="E706" s="3" t="s">
        <v>2269</v>
      </c>
      <c r="F706" s="4" t="s">
        <v>2269</v>
      </c>
      <c r="G706" s="3" t="s">
        <v>1004</v>
      </c>
      <c r="H706" s="41" t="s">
        <v>4496</v>
      </c>
      <c r="I706" s="113">
        <v>0</v>
      </c>
      <c r="J706" s="113">
        <v>0</v>
      </c>
      <c r="K706" s="113">
        <v>0</v>
      </c>
      <c r="L706" s="113">
        <v>0</v>
      </c>
      <c r="M706" s="113">
        <v>0</v>
      </c>
      <c r="N706" s="113">
        <v>0</v>
      </c>
      <c r="O706" s="113">
        <v>0</v>
      </c>
      <c r="P706" s="113">
        <v>0</v>
      </c>
      <c r="Q706" s="113">
        <v>0</v>
      </c>
      <c r="R706" s="6">
        <v>0</v>
      </c>
      <c r="S706" s="14">
        <v>0</v>
      </c>
      <c r="T706" s="14">
        <v>0</v>
      </c>
      <c r="U706" s="14">
        <v>0</v>
      </c>
      <c r="V706" s="14">
        <v>0</v>
      </c>
      <c r="W706" s="84">
        <v>2.1174416066360724</v>
      </c>
      <c r="X706" s="14">
        <v>2.1174416066360724</v>
      </c>
      <c r="Y706" s="14">
        <v>0</v>
      </c>
      <c r="Z706" s="14">
        <v>0</v>
      </c>
      <c r="AA706" s="14">
        <v>0</v>
      </c>
      <c r="AB706" s="14">
        <v>0</v>
      </c>
      <c r="AC706" s="14">
        <v>0</v>
      </c>
      <c r="AD706" s="14">
        <v>2.1174416066360724</v>
      </c>
      <c r="AE706" s="14">
        <v>0</v>
      </c>
      <c r="AF706" s="14">
        <v>0</v>
      </c>
      <c r="AG706" s="14">
        <v>0</v>
      </c>
      <c r="AH706" s="14">
        <v>2.1174416066360724</v>
      </c>
      <c r="AI706" s="14">
        <v>2.1174416066360724</v>
      </c>
      <c r="AJ706" s="113" t="s">
        <v>7128</v>
      </c>
      <c r="AK706" s="113" t="s">
        <v>7128</v>
      </c>
      <c r="AL706" s="113" t="s">
        <v>7128</v>
      </c>
      <c r="AM706" s="113" t="s">
        <v>7128</v>
      </c>
      <c r="AN706" s="113" t="s">
        <v>7128</v>
      </c>
      <c r="AO706" s="113">
        <v>187</v>
      </c>
      <c r="AP706" s="113" t="s">
        <v>7128</v>
      </c>
      <c r="AQ706" s="113" t="s">
        <v>7128</v>
      </c>
      <c r="AR706" s="113" t="s">
        <v>7128</v>
      </c>
      <c r="AS706" s="113">
        <v>305</v>
      </c>
      <c r="AT706" s="113">
        <v>290</v>
      </c>
      <c r="AU706" s="149" t="s">
        <v>7128</v>
      </c>
      <c r="AV706" s="14">
        <v>157.41716867537716</v>
      </c>
      <c r="AW706" s="14">
        <v>-155.29972706874108</v>
      </c>
      <c r="AX706" s="17">
        <v>676</v>
      </c>
      <c r="AY706" s="15">
        <v>0</v>
      </c>
      <c r="AZ706" s="15">
        <v>1.4102366887435949</v>
      </c>
      <c r="BA706" s="15">
        <v>-1.4102366887435949</v>
      </c>
      <c r="BB706" s="63">
        <v>0.80164645901360498</v>
      </c>
      <c r="BC706" s="26"/>
      <c r="BD706" s="15">
        <v>0</v>
      </c>
      <c r="BE706" s="26">
        <v>0</v>
      </c>
      <c r="BF706" s="26" t="s">
        <v>7636</v>
      </c>
      <c r="BG706" s="84"/>
    </row>
    <row r="707" spans="1:59" x14ac:dyDescent="0.25">
      <c r="A707" s="79" t="s">
        <v>4292</v>
      </c>
      <c r="B707" s="2" t="s">
        <v>2566</v>
      </c>
      <c r="C707" s="3" t="s">
        <v>2533</v>
      </c>
      <c r="D707" s="3" t="s">
        <v>4293</v>
      </c>
      <c r="E707" s="3" t="s">
        <v>1060</v>
      </c>
      <c r="F707" s="4" t="s">
        <v>3755</v>
      </c>
      <c r="G707" s="3" t="s">
        <v>1004</v>
      </c>
      <c r="H707" s="41" t="s">
        <v>4294</v>
      </c>
      <c r="I707" s="113">
        <v>0</v>
      </c>
      <c r="J707" s="113">
        <v>0</v>
      </c>
      <c r="K707" s="113">
        <v>0</v>
      </c>
      <c r="L707" s="113">
        <v>0</v>
      </c>
      <c r="M707" s="113">
        <v>0</v>
      </c>
      <c r="N707" s="113">
        <v>0</v>
      </c>
      <c r="O707" s="113">
        <v>0</v>
      </c>
      <c r="P707" s="113">
        <v>0</v>
      </c>
      <c r="Q707" s="113">
        <v>0</v>
      </c>
      <c r="R707" s="6">
        <v>0</v>
      </c>
      <c r="S707" s="14">
        <v>0</v>
      </c>
      <c r="T707" s="14">
        <v>0</v>
      </c>
      <c r="U707" s="14">
        <v>0</v>
      </c>
      <c r="V707" s="14">
        <v>0</v>
      </c>
      <c r="W707" s="84">
        <v>2.1174416066360724</v>
      </c>
      <c r="X707" s="13">
        <v>2.1174416066360724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2.1174416066360724</v>
      </c>
      <c r="AE707" s="13">
        <v>0</v>
      </c>
      <c r="AF707" s="13">
        <v>0</v>
      </c>
      <c r="AG707" s="13">
        <v>0</v>
      </c>
      <c r="AH707" s="13">
        <v>2.1174416066360724</v>
      </c>
      <c r="AI707" s="13">
        <v>2.1174416066360724</v>
      </c>
      <c r="AJ707" s="112" t="s">
        <v>7128</v>
      </c>
      <c r="AK707" s="113" t="s">
        <v>7128</v>
      </c>
      <c r="AL707" s="113" t="s">
        <v>7128</v>
      </c>
      <c r="AM707" s="113" t="s">
        <v>7128</v>
      </c>
      <c r="AN707" s="113" t="s">
        <v>7128</v>
      </c>
      <c r="AO707" s="113">
        <v>187</v>
      </c>
      <c r="AP707" s="113" t="s">
        <v>7128</v>
      </c>
      <c r="AQ707" s="113" t="s">
        <v>7128</v>
      </c>
      <c r="AR707" s="113" t="s">
        <v>7128</v>
      </c>
      <c r="AS707" s="113">
        <v>305</v>
      </c>
      <c r="AT707" s="113">
        <v>290</v>
      </c>
      <c r="AU707" s="149" t="s">
        <v>7128</v>
      </c>
      <c r="AV707" s="14">
        <v>157.41716867537716</v>
      </c>
      <c r="AW707" s="14">
        <v>-155.29972706874108</v>
      </c>
      <c r="AX707" s="17">
        <v>676</v>
      </c>
      <c r="AY707" s="15">
        <v>0</v>
      </c>
      <c r="AZ707" s="15">
        <v>1.4102366887435949</v>
      </c>
      <c r="BA707" s="15">
        <v>-1.4102366887435949</v>
      </c>
      <c r="BB707" s="63">
        <v>0.80164645901360498</v>
      </c>
      <c r="BC707" s="26"/>
      <c r="BD707" s="15">
        <v>0</v>
      </c>
      <c r="BE707" s="26">
        <v>0</v>
      </c>
      <c r="BF707" s="26" t="s">
        <v>7636</v>
      </c>
      <c r="BG707" s="84"/>
    </row>
    <row r="708" spans="1:59" x14ac:dyDescent="0.25">
      <c r="A708" s="79" t="s">
        <v>1540</v>
      </c>
      <c r="B708" s="2" t="s">
        <v>2566</v>
      </c>
      <c r="C708" s="3" t="s">
        <v>2543</v>
      </c>
      <c r="D708" s="3" t="s">
        <v>456</v>
      </c>
      <c r="E708" s="3" t="s">
        <v>2269</v>
      </c>
      <c r="F708" s="4" t="s">
        <v>2269</v>
      </c>
      <c r="G708" s="3" t="s">
        <v>1004</v>
      </c>
      <c r="H708" s="41" t="s">
        <v>3877</v>
      </c>
      <c r="I708" s="113">
        <v>0</v>
      </c>
      <c r="J708" s="113">
        <v>0</v>
      </c>
      <c r="K708" s="113">
        <v>0</v>
      </c>
      <c r="L708" s="113">
        <v>0</v>
      </c>
      <c r="M708" s="113">
        <v>0</v>
      </c>
      <c r="N708" s="113">
        <v>0</v>
      </c>
      <c r="O708" s="113">
        <v>0</v>
      </c>
      <c r="P708" s="113">
        <v>0</v>
      </c>
      <c r="Q708" s="113">
        <v>0</v>
      </c>
      <c r="R708" s="6">
        <v>0</v>
      </c>
      <c r="S708" s="14">
        <v>0</v>
      </c>
      <c r="T708" s="14">
        <v>0</v>
      </c>
      <c r="U708" s="14">
        <v>0</v>
      </c>
      <c r="V708" s="14">
        <v>0</v>
      </c>
      <c r="W708" s="84">
        <v>2.1174416066360724</v>
      </c>
      <c r="X708" s="14">
        <v>2.1174416066360724</v>
      </c>
      <c r="Y708" s="14">
        <v>0</v>
      </c>
      <c r="Z708" s="14">
        <v>0</v>
      </c>
      <c r="AA708" s="14">
        <v>0</v>
      </c>
      <c r="AB708" s="14">
        <v>0</v>
      </c>
      <c r="AC708" s="14">
        <v>0</v>
      </c>
      <c r="AD708" s="14">
        <v>2.1174416066360724</v>
      </c>
      <c r="AE708" s="14">
        <v>0</v>
      </c>
      <c r="AF708" s="14">
        <v>0</v>
      </c>
      <c r="AG708" s="14">
        <v>0</v>
      </c>
      <c r="AH708" s="14">
        <v>2.1174416066360724</v>
      </c>
      <c r="AI708" s="14">
        <v>2.1174416066360724</v>
      </c>
      <c r="AJ708" s="113" t="s">
        <v>7128</v>
      </c>
      <c r="AK708" s="113" t="s">
        <v>7128</v>
      </c>
      <c r="AL708" s="113" t="s">
        <v>7128</v>
      </c>
      <c r="AM708" s="113" t="s">
        <v>7128</v>
      </c>
      <c r="AN708" s="113" t="s">
        <v>7128</v>
      </c>
      <c r="AO708" s="113">
        <v>187</v>
      </c>
      <c r="AP708" s="113" t="s">
        <v>7128</v>
      </c>
      <c r="AQ708" s="113" t="s">
        <v>7128</v>
      </c>
      <c r="AR708" s="113" t="s">
        <v>7128</v>
      </c>
      <c r="AS708" s="113">
        <v>305</v>
      </c>
      <c r="AT708" s="113">
        <v>290</v>
      </c>
      <c r="AU708" s="149" t="s">
        <v>7128</v>
      </c>
      <c r="AV708" s="14">
        <v>157.41716867537716</v>
      </c>
      <c r="AW708" s="14">
        <v>-155.29972706874108</v>
      </c>
      <c r="AX708" s="17">
        <v>676</v>
      </c>
      <c r="AY708" s="15">
        <v>0</v>
      </c>
      <c r="AZ708" s="15">
        <v>1.4102366887435949</v>
      </c>
      <c r="BA708" s="15">
        <v>-1.4102366887435949</v>
      </c>
      <c r="BB708" s="63">
        <v>0.80164645901360498</v>
      </c>
      <c r="BC708" s="26"/>
      <c r="BD708" s="15">
        <v>0</v>
      </c>
      <c r="BE708" s="26">
        <v>0</v>
      </c>
      <c r="BF708" s="26" t="s">
        <v>7636</v>
      </c>
      <c r="BG708" s="84"/>
    </row>
    <row r="709" spans="1:59" x14ac:dyDescent="0.25">
      <c r="A709" s="110" t="s">
        <v>2356</v>
      </c>
      <c r="B709" s="2" t="s">
        <v>2566</v>
      </c>
      <c r="C709" s="3" t="s">
        <v>2849</v>
      </c>
      <c r="D709" s="3" t="s">
        <v>2357</v>
      </c>
      <c r="E709" s="3" t="s">
        <v>2269</v>
      </c>
      <c r="F709" s="4" t="s">
        <v>2269</v>
      </c>
      <c r="G709" s="3" t="s">
        <v>1004</v>
      </c>
      <c r="H709" s="41" t="s">
        <v>4593</v>
      </c>
      <c r="I709" s="126">
        <v>0</v>
      </c>
      <c r="J709" s="126">
        <v>0</v>
      </c>
      <c r="K709" s="126">
        <v>0</v>
      </c>
      <c r="L709" s="126">
        <v>0</v>
      </c>
      <c r="M709" s="126">
        <v>0</v>
      </c>
      <c r="N709" s="126">
        <v>0</v>
      </c>
      <c r="O709" s="126">
        <v>0</v>
      </c>
      <c r="P709" s="126">
        <v>0</v>
      </c>
      <c r="Q709" s="126">
        <v>0</v>
      </c>
      <c r="R709" s="106">
        <v>0</v>
      </c>
      <c r="S709" s="107">
        <v>0</v>
      </c>
      <c r="T709" s="107">
        <v>0</v>
      </c>
      <c r="U709" s="107">
        <v>0</v>
      </c>
      <c r="V709" s="107">
        <v>0</v>
      </c>
      <c r="W709" s="107">
        <v>2.1174416066360724</v>
      </c>
      <c r="X709" s="108">
        <v>2.1174416066360724</v>
      </c>
      <c r="Y709" s="108">
        <v>0</v>
      </c>
      <c r="Z709" s="108">
        <v>0</v>
      </c>
      <c r="AA709" s="108">
        <v>0</v>
      </c>
      <c r="AB709" s="108">
        <v>0</v>
      </c>
      <c r="AC709" s="108">
        <v>0</v>
      </c>
      <c r="AD709" s="108">
        <v>2.1174416066360724</v>
      </c>
      <c r="AE709" s="108">
        <v>0</v>
      </c>
      <c r="AF709" s="108">
        <v>0</v>
      </c>
      <c r="AG709" s="108">
        <v>0</v>
      </c>
      <c r="AH709" s="108">
        <v>2.1174416066360724</v>
      </c>
      <c r="AI709" s="108">
        <v>2.1174416066360724</v>
      </c>
      <c r="AJ709" s="126" t="s">
        <v>7128</v>
      </c>
      <c r="AK709" s="113" t="s">
        <v>7128</v>
      </c>
      <c r="AL709" s="113" t="s">
        <v>7128</v>
      </c>
      <c r="AM709" s="113" t="s">
        <v>7128</v>
      </c>
      <c r="AN709" s="113" t="s">
        <v>7128</v>
      </c>
      <c r="AO709" s="113">
        <v>187</v>
      </c>
      <c r="AP709" s="113" t="s">
        <v>7128</v>
      </c>
      <c r="AQ709" s="113" t="s">
        <v>7128</v>
      </c>
      <c r="AR709" s="113" t="s">
        <v>7128</v>
      </c>
      <c r="AS709" s="113">
        <v>305</v>
      </c>
      <c r="AT709" s="113">
        <v>290</v>
      </c>
      <c r="AU709" s="149" t="s">
        <v>7128</v>
      </c>
      <c r="AV709" s="107">
        <v>157.41716867537716</v>
      </c>
      <c r="AW709" s="107">
        <v>-155.29972706874108</v>
      </c>
      <c r="AX709" s="127">
        <v>676</v>
      </c>
      <c r="AY709" s="107">
        <v>0</v>
      </c>
      <c r="AZ709" s="107">
        <v>1.4102366887435949</v>
      </c>
      <c r="BA709" s="107">
        <v>-1.4102366887435949</v>
      </c>
      <c r="BB709" s="109">
        <v>0.80164645901360498</v>
      </c>
      <c r="BC709" s="107"/>
      <c r="BD709" s="107">
        <v>0</v>
      </c>
      <c r="BE709" s="107">
        <v>0</v>
      </c>
      <c r="BF709" s="107" t="s">
        <v>7636</v>
      </c>
      <c r="BG709" s="107"/>
    </row>
    <row r="710" spans="1:59" x14ac:dyDescent="0.25">
      <c r="A710" s="79" t="s">
        <v>1551</v>
      </c>
      <c r="B710" s="2" t="s">
        <v>2538</v>
      </c>
      <c r="C710" s="3" t="s">
        <v>2539</v>
      </c>
      <c r="D710" s="3" t="s">
        <v>452</v>
      </c>
      <c r="E710" s="3" t="s">
        <v>1051</v>
      </c>
      <c r="F710" s="4" t="s">
        <v>3755</v>
      </c>
      <c r="G710" s="3" t="s">
        <v>1004</v>
      </c>
      <c r="H710" s="41" t="s">
        <v>3997</v>
      </c>
      <c r="I710" s="113">
        <v>0</v>
      </c>
      <c r="J710" s="113">
        <v>0</v>
      </c>
      <c r="K710" s="113">
        <v>0</v>
      </c>
      <c r="L710" s="113">
        <v>0</v>
      </c>
      <c r="M710" s="113">
        <v>0</v>
      </c>
      <c r="N710" s="113">
        <v>0</v>
      </c>
      <c r="O710" s="113">
        <v>0</v>
      </c>
      <c r="P710" s="113">
        <v>0</v>
      </c>
      <c r="Q710" s="113">
        <v>0</v>
      </c>
      <c r="R710" s="42">
        <v>0</v>
      </c>
      <c r="S710" s="43">
        <v>0</v>
      </c>
      <c r="T710" s="43">
        <v>0</v>
      </c>
      <c r="U710" s="43">
        <v>0</v>
      </c>
      <c r="V710" s="43">
        <v>0</v>
      </c>
      <c r="W710" s="84">
        <v>2.1174416066360724</v>
      </c>
      <c r="X710" s="44">
        <v>2.1174416066360724</v>
      </c>
      <c r="Y710" s="44">
        <v>0</v>
      </c>
      <c r="Z710" s="44">
        <v>0</v>
      </c>
      <c r="AA710" s="44">
        <v>0</v>
      </c>
      <c r="AB710" s="44">
        <v>0</v>
      </c>
      <c r="AC710" s="44">
        <v>0</v>
      </c>
      <c r="AD710" s="44">
        <v>2.1174416066360724</v>
      </c>
      <c r="AE710" s="44">
        <v>0</v>
      </c>
      <c r="AF710" s="44">
        <v>0</v>
      </c>
      <c r="AG710" s="44">
        <v>0</v>
      </c>
      <c r="AH710" s="44">
        <v>2.1174416066360724</v>
      </c>
      <c r="AI710" s="44">
        <v>2.1174416066360724</v>
      </c>
      <c r="AJ710" s="145" t="s">
        <v>7128</v>
      </c>
      <c r="AK710" s="113" t="s">
        <v>7128</v>
      </c>
      <c r="AL710" s="113" t="s">
        <v>7128</v>
      </c>
      <c r="AM710" s="113" t="s">
        <v>7128</v>
      </c>
      <c r="AN710" s="113" t="s">
        <v>7128</v>
      </c>
      <c r="AO710" s="113">
        <v>187</v>
      </c>
      <c r="AP710" s="113" t="s">
        <v>7128</v>
      </c>
      <c r="AQ710" s="113" t="s">
        <v>7128</v>
      </c>
      <c r="AR710" s="113" t="s">
        <v>7128</v>
      </c>
      <c r="AS710" s="113">
        <v>305</v>
      </c>
      <c r="AT710" s="113">
        <v>290</v>
      </c>
      <c r="AU710" s="149" t="s">
        <v>7128</v>
      </c>
      <c r="AV710" s="44">
        <v>157.41716867537716</v>
      </c>
      <c r="AW710" s="14">
        <v>-155.29972706874108</v>
      </c>
      <c r="AX710" s="17">
        <v>676</v>
      </c>
      <c r="AY710" s="43">
        <v>0</v>
      </c>
      <c r="AZ710" s="43">
        <v>1.4102366887435949</v>
      </c>
      <c r="BA710" s="43">
        <v>-1.4102366887435949</v>
      </c>
      <c r="BB710" s="65">
        <v>0.80164645901360498</v>
      </c>
      <c r="BC710" s="43"/>
      <c r="BD710" s="43">
        <v>0</v>
      </c>
      <c r="BE710" s="43">
        <v>0</v>
      </c>
      <c r="BF710" s="26" t="s">
        <v>7636</v>
      </c>
      <c r="BG710" s="84"/>
    </row>
    <row r="711" spans="1:59" x14ac:dyDescent="0.25">
      <c r="A711" s="110" t="s">
        <v>6682</v>
      </c>
      <c r="B711" s="2" t="s">
        <v>3261</v>
      </c>
      <c r="C711" s="3" t="s">
        <v>6683</v>
      </c>
      <c r="D711" s="3" t="s">
        <v>5855</v>
      </c>
      <c r="E711" s="3" t="s">
        <v>1073</v>
      </c>
      <c r="F711" s="4" t="s">
        <v>3755</v>
      </c>
      <c r="G711" s="3" t="s">
        <v>1004</v>
      </c>
      <c r="H711" s="41" t="s">
        <v>6506</v>
      </c>
      <c r="I711" s="113">
        <v>0</v>
      </c>
      <c r="J711" s="113">
        <v>0</v>
      </c>
      <c r="K711" s="113">
        <v>0</v>
      </c>
      <c r="L711" s="113">
        <v>0</v>
      </c>
      <c r="M711" s="113">
        <v>0</v>
      </c>
      <c r="N711" s="113">
        <v>0</v>
      </c>
      <c r="O711" s="113">
        <v>0</v>
      </c>
      <c r="P711" s="113">
        <v>0</v>
      </c>
      <c r="Q711" s="113">
        <v>0</v>
      </c>
      <c r="R711" s="106">
        <v>0</v>
      </c>
      <c r="S711" s="107">
        <v>0</v>
      </c>
      <c r="T711" s="107">
        <v>0</v>
      </c>
      <c r="U711" s="107">
        <v>0</v>
      </c>
      <c r="V711" s="107">
        <v>0</v>
      </c>
      <c r="W711" s="84">
        <v>2.1174416066360724</v>
      </c>
      <c r="X711" s="108">
        <v>2.1174416066360724</v>
      </c>
      <c r="Y711" s="108">
        <v>0</v>
      </c>
      <c r="Z711" s="108">
        <v>0</v>
      </c>
      <c r="AA711" s="108">
        <v>0</v>
      </c>
      <c r="AB711" s="108">
        <v>0</v>
      </c>
      <c r="AC711" s="108">
        <v>0</v>
      </c>
      <c r="AD711" s="108">
        <v>2.1174416066360724</v>
      </c>
      <c r="AE711" s="108">
        <v>0</v>
      </c>
      <c r="AF711" s="108">
        <v>0</v>
      </c>
      <c r="AG711" s="108">
        <v>0</v>
      </c>
      <c r="AH711" s="108">
        <v>2.1174416066360724</v>
      </c>
      <c r="AI711" s="108">
        <v>2.1174416066360724</v>
      </c>
      <c r="AJ711" s="126" t="s">
        <v>7128</v>
      </c>
      <c r="AK711" s="113" t="s">
        <v>7128</v>
      </c>
      <c r="AL711" s="113" t="s">
        <v>7128</v>
      </c>
      <c r="AM711" s="113" t="s">
        <v>7128</v>
      </c>
      <c r="AN711" s="113" t="s">
        <v>7128</v>
      </c>
      <c r="AO711" s="113">
        <v>187</v>
      </c>
      <c r="AP711" s="113" t="s">
        <v>7128</v>
      </c>
      <c r="AQ711" s="113" t="s">
        <v>7128</v>
      </c>
      <c r="AR711" s="113" t="s">
        <v>7128</v>
      </c>
      <c r="AS711" s="113">
        <v>305</v>
      </c>
      <c r="AT711" s="113">
        <v>290</v>
      </c>
      <c r="AU711" s="149" t="s">
        <v>7128</v>
      </c>
      <c r="AV711" s="107">
        <v>157.41716867537716</v>
      </c>
      <c r="AW711" s="14">
        <v>-155.29972706874108</v>
      </c>
      <c r="AX711" s="17">
        <v>676</v>
      </c>
      <c r="AY711" s="107">
        <v>0</v>
      </c>
      <c r="AZ711" s="107">
        <v>1.4102366887435949</v>
      </c>
      <c r="BA711" s="107">
        <v>-1.4102366887435949</v>
      </c>
      <c r="BB711" s="109">
        <v>0.80164645901360498</v>
      </c>
      <c r="BC711" s="107"/>
      <c r="BD711" s="107">
        <v>0</v>
      </c>
      <c r="BE711" s="107">
        <v>0</v>
      </c>
      <c r="BF711" s="107" t="s">
        <v>7636</v>
      </c>
      <c r="BG711" s="84"/>
    </row>
    <row r="712" spans="1:59" x14ac:dyDescent="0.25">
      <c r="A712" s="79" t="s">
        <v>1558</v>
      </c>
      <c r="B712" s="2" t="s">
        <v>2877</v>
      </c>
      <c r="C712" s="3" t="s">
        <v>3263</v>
      </c>
      <c r="D712" s="3" t="s">
        <v>315</v>
      </c>
      <c r="E712" s="3" t="s">
        <v>2269</v>
      </c>
      <c r="F712" s="4" t="s">
        <v>2269</v>
      </c>
      <c r="G712" s="3" t="s">
        <v>1004</v>
      </c>
      <c r="H712" s="41" t="s">
        <v>4836</v>
      </c>
      <c r="I712" s="113">
        <v>0</v>
      </c>
      <c r="J712" s="113">
        <v>0</v>
      </c>
      <c r="K712" s="113">
        <v>0</v>
      </c>
      <c r="L712" s="113">
        <v>0</v>
      </c>
      <c r="M712" s="113">
        <v>0</v>
      </c>
      <c r="N712" s="113">
        <v>0</v>
      </c>
      <c r="O712" s="113">
        <v>0</v>
      </c>
      <c r="P712" s="113">
        <v>0</v>
      </c>
      <c r="Q712" s="113">
        <v>0</v>
      </c>
      <c r="R712" s="46">
        <v>0</v>
      </c>
      <c r="S712" s="47">
        <v>0</v>
      </c>
      <c r="T712" s="47">
        <v>0</v>
      </c>
      <c r="U712" s="47">
        <v>0</v>
      </c>
      <c r="V712" s="47">
        <v>0</v>
      </c>
      <c r="W712" s="84">
        <v>2.1174416066360724</v>
      </c>
      <c r="X712" s="48">
        <v>2.1174416066360724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2.1174416066360724</v>
      </c>
      <c r="AE712" s="48">
        <v>0</v>
      </c>
      <c r="AF712" s="48">
        <v>0</v>
      </c>
      <c r="AG712" s="48">
        <v>0</v>
      </c>
      <c r="AH712" s="48">
        <v>2.1174416066360724</v>
      </c>
      <c r="AI712" s="48">
        <v>2.1174416066360724</v>
      </c>
      <c r="AJ712" s="146" t="s">
        <v>7128</v>
      </c>
      <c r="AK712" s="113" t="s">
        <v>7128</v>
      </c>
      <c r="AL712" s="113" t="s">
        <v>7128</v>
      </c>
      <c r="AM712" s="113" t="s">
        <v>7128</v>
      </c>
      <c r="AN712" s="113" t="s">
        <v>7128</v>
      </c>
      <c r="AO712" s="113">
        <v>187</v>
      </c>
      <c r="AP712" s="113" t="s">
        <v>7128</v>
      </c>
      <c r="AQ712" s="113" t="s">
        <v>7128</v>
      </c>
      <c r="AR712" s="113" t="s">
        <v>7128</v>
      </c>
      <c r="AS712" s="113">
        <v>305</v>
      </c>
      <c r="AT712" s="113">
        <v>290</v>
      </c>
      <c r="AU712" s="149" t="s">
        <v>7128</v>
      </c>
      <c r="AV712" s="48">
        <v>157.41716867537716</v>
      </c>
      <c r="AW712" s="14">
        <v>-155.29972706874108</v>
      </c>
      <c r="AX712" s="17">
        <v>676</v>
      </c>
      <c r="AY712" s="47">
        <v>0</v>
      </c>
      <c r="AZ712" s="47">
        <v>1.4102366887435949</v>
      </c>
      <c r="BA712" s="47">
        <v>-1.4102366887435949</v>
      </c>
      <c r="BB712" s="62">
        <v>0.80164645901360498</v>
      </c>
      <c r="BC712" s="47"/>
      <c r="BD712" s="47">
        <v>0</v>
      </c>
      <c r="BE712" s="47">
        <v>0</v>
      </c>
      <c r="BF712" s="26" t="s">
        <v>7636</v>
      </c>
      <c r="BG712" s="84"/>
    </row>
    <row r="713" spans="1:59" x14ac:dyDescent="0.25">
      <c r="A713" s="79" t="s">
        <v>1562</v>
      </c>
      <c r="B713" s="2" t="s">
        <v>2877</v>
      </c>
      <c r="C713" s="3" t="s">
        <v>3089</v>
      </c>
      <c r="D713" s="3" t="s">
        <v>150</v>
      </c>
      <c r="E713" s="3" t="s">
        <v>2269</v>
      </c>
      <c r="F713" s="4" t="s">
        <v>2269</v>
      </c>
      <c r="G713" s="3" t="s">
        <v>1004</v>
      </c>
      <c r="H713" s="41" t="s">
        <v>4104</v>
      </c>
      <c r="I713" s="113">
        <v>0</v>
      </c>
      <c r="J713" s="113">
        <v>0</v>
      </c>
      <c r="K713" s="113">
        <v>0</v>
      </c>
      <c r="L713" s="113">
        <v>0</v>
      </c>
      <c r="M713" s="113">
        <v>0</v>
      </c>
      <c r="N713" s="113">
        <v>0</v>
      </c>
      <c r="O713" s="113">
        <v>0</v>
      </c>
      <c r="P713" s="113">
        <v>0</v>
      </c>
      <c r="Q713" s="113">
        <v>0</v>
      </c>
      <c r="R713" s="6">
        <v>0</v>
      </c>
      <c r="S713" s="14">
        <v>0</v>
      </c>
      <c r="T713" s="14">
        <v>0</v>
      </c>
      <c r="U713" s="14">
        <v>0</v>
      </c>
      <c r="V713" s="14">
        <v>0</v>
      </c>
      <c r="W713" s="84">
        <v>2.1174416066360724</v>
      </c>
      <c r="X713" s="14">
        <v>2.1174416066360724</v>
      </c>
      <c r="Y713" s="14">
        <v>0</v>
      </c>
      <c r="Z713" s="14">
        <v>0</v>
      </c>
      <c r="AA713" s="14">
        <v>0</v>
      </c>
      <c r="AB713" s="14">
        <v>0</v>
      </c>
      <c r="AC713" s="14">
        <v>0</v>
      </c>
      <c r="AD713" s="14">
        <v>2.1174416066360724</v>
      </c>
      <c r="AE713" s="14">
        <v>0</v>
      </c>
      <c r="AF713" s="14">
        <v>0</v>
      </c>
      <c r="AG713" s="14">
        <v>0</v>
      </c>
      <c r="AH713" s="14">
        <v>2.1174416066360724</v>
      </c>
      <c r="AI713" s="14">
        <v>2.1174416066360724</v>
      </c>
      <c r="AJ713" s="113" t="s">
        <v>7128</v>
      </c>
      <c r="AK713" s="113" t="s">
        <v>7128</v>
      </c>
      <c r="AL713" s="113" t="s">
        <v>7128</v>
      </c>
      <c r="AM713" s="113" t="s">
        <v>7128</v>
      </c>
      <c r="AN713" s="113" t="s">
        <v>7128</v>
      </c>
      <c r="AO713" s="113">
        <v>187</v>
      </c>
      <c r="AP713" s="113" t="s">
        <v>7128</v>
      </c>
      <c r="AQ713" s="113" t="s">
        <v>7128</v>
      </c>
      <c r="AR713" s="113" t="s">
        <v>7128</v>
      </c>
      <c r="AS713" s="113">
        <v>305</v>
      </c>
      <c r="AT713" s="113">
        <v>290</v>
      </c>
      <c r="AU713" s="149" t="s">
        <v>7128</v>
      </c>
      <c r="AV713" s="14">
        <v>157.41716867537716</v>
      </c>
      <c r="AW713" s="14">
        <v>-155.29972706874108</v>
      </c>
      <c r="AX713" s="17">
        <v>676</v>
      </c>
      <c r="AY713" s="15">
        <v>0</v>
      </c>
      <c r="AZ713" s="15">
        <v>1.4102366887435949</v>
      </c>
      <c r="BA713" s="15">
        <v>-1.4102366887435949</v>
      </c>
      <c r="BB713" s="63">
        <v>0.80164645901360498</v>
      </c>
      <c r="BC713" s="26"/>
      <c r="BD713" s="15">
        <v>0</v>
      </c>
      <c r="BE713" s="26">
        <v>0</v>
      </c>
      <c r="BF713" s="26" t="s">
        <v>7636</v>
      </c>
      <c r="BG713" s="84"/>
    </row>
    <row r="714" spans="1:59" x14ac:dyDescent="0.25">
      <c r="A714" s="79" t="s">
        <v>2360</v>
      </c>
      <c r="B714" s="2" t="s">
        <v>2557</v>
      </c>
      <c r="C714" s="3" t="s">
        <v>3430</v>
      </c>
      <c r="D714" s="3" t="s">
        <v>553</v>
      </c>
      <c r="E714" s="3" t="s">
        <v>2269</v>
      </c>
      <c r="F714" s="4" t="s">
        <v>2269</v>
      </c>
      <c r="G714" s="3" t="s">
        <v>1004</v>
      </c>
      <c r="H714" s="41" t="s">
        <v>4858</v>
      </c>
      <c r="I714" s="113">
        <v>0</v>
      </c>
      <c r="J714" s="113">
        <v>0</v>
      </c>
      <c r="K714" s="113">
        <v>0</v>
      </c>
      <c r="L714" s="113">
        <v>0</v>
      </c>
      <c r="M714" s="113">
        <v>0</v>
      </c>
      <c r="N714" s="113">
        <v>0</v>
      </c>
      <c r="O714" s="113">
        <v>0</v>
      </c>
      <c r="P714" s="113">
        <v>0</v>
      </c>
      <c r="Q714" s="113">
        <v>0</v>
      </c>
      <c r="R714" s="42">
        <v>0</v>
      </c>
      <c r="S714" s="43">
        <v>0</v>
      </c>
      <c r="T714" s="43">
        <v>0</v>
      </c>
      <c r="U714" s="43">
        <v>0</v>
      </c>
      <c r="V714" s="43">
        <v>0</v>
      </c>
      <c r="W714" s="84">
        <v>2.1174416066360724</v>
      </c>
      <c r="X714" s="44">
        <v>2.1174416066360724</v>
      </c>
      <c r="Y714" s="44">
        <v>0</v>
      </c>
      <c r="Z714" s="44">
        <v>0</v>
      </c>
      <c r="AA714" s="44">
        <v>0</v>
      </c>
      <c r="AB714" s="44">
        <v>0</v>
      </c>
      <c r="AC714" s="44">
        <v>0</v>
      </c>
      <c r="AD714" s="44">
        <v>2.1174416066360724</v>
      </c>
      <c r="AE714" s="44">
        <v>0</v>
      </c>
      <c r="AF714" s="44">
        <v>0</v>
      </c>
      <c r="AG714" s="44">
        <v>0</v>
      </c>
      <c r="AH714" s="44">
        <v>2.1174416066360724</v>
      </c>
      <c r="AI714" s="44">
        <v>2.1174416066360724</v>
      </c>
      <c r="AJ714" s="145" t="s">
        <v>7128</v>
      </c>
      <c r="AK714" s="113" t="s">
        <v>7128</v>
      </c>
      <c r="AL714" s="113" t="s">
        <v>7128</v>
      </c>
      <c r="AM714" s="113" t="s">
        <v>7128</v>
      </c>
      <c r="AN714" s="113" t="s">
        <v>7128</v>
      </c>
      <c r="AO714" s="113">
        <v>187</v>
      </c>
      <c r="AP714" s="113" t="s">
        <v>7128</v>
      </c>
      <c r="AQ714" s="113" t="s">
        <v>7128</v>
      </c>
      <c r="AR714" s="113" t="s">
        <v>7128</v>
      </c>
      <c r="AS714" s="113">
        <v>305</v>
      </c>
      <c r="AT714" s="113">
        <v>290</v>
      </c>
      <c r="AU714" s="149" t="s">
        <v>7128</v>
      </c>
      <c r="AV714" s="44">
        <v>157.41716867537716</v>
      </c>
      <c r="AW714" s="14">
        <v>-155.29972706874108</v>
      </c>
      <c r="AX714" s="17">
        <v>676</v>
      </c>
      <c r="AY714" s="43">
        <v>0</v>
      </c>
      <c r="AZ714" s="43">
        <v>1.4102366887435949</v>
      </c>
      <c r="BA714" s="43">
        <v>-1.4102366887435949</v>
      </c>
      <c r="BB714" s="65">
        <v>0.80164645901360498</v>
      </c>
      <c r="BC714" s="43"/>
      <c r="BD714" s="43">
        <v>0</v>
      </c>
      <c r="BE714" s="43">
        <v>0</v>
      </c>
      <c r="BF714" s="26" t="s">
        <v>7636</v>
      </c>
      <c r="BG714" s="84"/>
    </row>
    <row r="715" spans="1:59" x14ac:dyDescent="0.25">
      <c r="A715" s="79" t="s">
        <v>1566</v>
      </c>
      <c r="B715" s="2" t="s">
        <v>2557</v>
      </c>
      <c r="C715" s="3" t="s">
        <v>2955</v>
      </c>
      <c r="D715" s="3" t="s">
        <v>503</v>
      </c>
      <c r="E715" s="3" t="s">
        <v>2269</v>
      </c>
      <c r="F715" s="4" t="s">
        <v>2269</v>
      </c>
      <c r="G715" s="3" t="s">
        <v>1004</v>
      </c>
      <c r="H715" s="41" t="s">
        <v>4514</v>
      </c>
      <c r="I715" s="113">
        <v>0</v>
      </c>
      <c r="J715" s="113">
        <v>0</v>
      </c>
      <c r="K715" s="113">
        <v>0</v>
      </c>
      <c r="L715" s="113">
        <v>0</v>
      </c>
      <c r="M715" s="113">
        <v>0</v>
      </c>
      <c r="N715" s="113">
        <v>0</v>
      </c>
      <c r="O715" s="113">
        <v>0</v>
      </c>
      <c r="P715" s="113">
        <v>0</v>
      </c>
      <c r="Q715" s="113">
        <v>0</v>
      </c>
      <c r="R715" s="6">
        <v>0</v>
      </c>
      <c r="S715" s="14">
        <v>0</v>
      </c>
      <c r="T715" s="14">
        <v>0</v>
      </c>
      <c r="U715" s="14">
        <v>0</v>
      </c>
      <c r="V715" s="14">
        <v>0</v>
      </c>
      <c r="W715" s="84">
        <v>2.1174416066360724</v>
      </c>
      <c r="X715" s="14">
        <v>2.1174416066360724</v>
      </c>
      <c r="Y715" s="14">
        <v>0</v>
      </c>
      <c r="Z715" s="14">
        <v>0</v>
      </c>
      <c r="AA715" s="14">
        <v>0</v>
      </c>
      <c r="AB715" s="14">
        <v>0</v>
      </c>
      <c r="AC715" s="14">
        <v>0</v>
      </c>
      <c r="AD715" s="14">
        <v>2.1174416066360724</v>
      </c>
      <c r="AE715" s="14">
        <v>0</v>
      </c>
      <c r="AF715" s="14">
        <v>0</v>
      </c>
      <c r="AG715" s="14">
        <v>0</v>
      </c>
      <c r="AH715" s="14">
        <v>2.1174416066360724</v>
      </c>
      <c r="AI715" s="14">
        <v>2.1174416066360724</v>
      </c>
      <c r="AJ715" s="113" t="s">
        <v>7128</v>
      </c>
      <c r="AK715" s="113" t="s">
        <v>7128</v>
      </c>
      <c r="AL715" s="113" t="s">
        <v>7128</v>
      </c>
      <c r="AM715" s="113" t="s">
        <v>7128</v>
      </c>
      <c r="AN715" s="113" t="s">
        <v>7128</v>
      </c>
      <c r="AO715" s="113">
        <v>187</v>
      </c>
      <c r="AP715" s="113" t="s">
        <v>7128</v>
      </c>
      <c r="AQ715" s="113" t="s">
        <v>7128</v>
      </c>
      <c r="AR715" s="113" t="s">
        <v>7128</v>
      </c>
      <c r="AS715" s="113">
        <v>305</v>
      </c>
      <c r="AT715" s="113">
        <v>290</v>
      </c>
      <c r="AU715" s="149" t="s">
        <v>7128</v>
      </c>
      <c r="AV715" s="14">
        <v>157.41716867537716</v>
      </c>
      <c r="AW715" s="14">
        <v>-155.29972706874108</v>
      </c>
      <c r="AX715" s="17">
        <v>676</v>
      </c>
      <c r="AY715" s="15">
        <v>0</v>
      </c>
      <c r="AZ715" s="15">
        <v>1.4102366887435949</v>
      </c>
      <c r="BA715" s="15">
        <v>-1.4102366887435949</v>
      </c>
      <c r="BB715" s="63">
        <v>0.80164645901360498</v>
      </c>
      <c r="BC715" s="26"/>
      <c r="BD715" s="15">
        <v>0</v>
      </c>
      <c r="BE715" s="26">
        <v>0</v>
      </c>
      <c r="BF715" s="26" t="s">
        <v>7636</v>
      </c>
      <c r="BG715" s="84"/>
    </row>
    <row r="716" spans="1:59" x14ac:dyDescent="0.25">
      <c r="A716" s="110" t="s">
        <v>6631</v>
      </c>
      <c r="B716" s="2" t="s">
        <v>2557</v>
      </c>
      <c r="C716" s="3" t="s">
        <v>6632</v>
      </c>
      <c r="D716" s="3" t="s">
        <v>5756</v>
      </c>
      <c r="E716" s="3" t="s">
        <v>1067</v>
      </c>
      <c r="F716" s="4" t="s">
        <v>2510</v>
      </c>
      <c r="G716" s="3" t="s">
        <v>1004</v>
      </c>
      <c r="H716" s="41" t="s">
        <v>6462</v>
      </c>
      <c r="I716" s="113">
        <v>0</v>
      </c>
      <c r="J716" s="113">
        <v>0</v>
      </c>
      <c r="K716" s="113">
        <v>0</v>
      </c>
      <c r="L716" s="113">
        <v>0</v>
      </c>
      <c r="M716" s="113">
        <v>0</v>
      </c>
      <c r="N716" s="113">
        <v>0</v>
      </c>
      <c r="O716" s="113">
        <v>0</v>
      </c>
      <c r="P716" s="113">
        <v>0</v>
      </c>
      <c r="Q716" s="113">
        <v>0</v>
      </c>
      <c r="R716" s="85">
        <v>0</v>
      </c>
      <c r="S716" s="84">
        <v>0</v>
      </c>
      <c r="T716" s="84">
        <v>0</v>
      </c>
      <c r="U716" s="84">
        <v>0</v>
      </c>
      <c r="V716" s="84">
        <v>0</v>
      </c>
      <c r="W716" s="84">
        <v>2.1174416066360724</v>
      </c>
      <c r="X716" s="103">
        <v>2.1174416066360724</v>
      </c>
      <c r="Y716" s="103">
        <v>0</v>
      </c>
      <c r="Z716" s="103">
        <v>0</v>
      </c>
      <c r="AA716" s="103">
        <v>0</v>
      </c>
      <c r="AB716" s="103">
        <v>0</v>
      </c>
      <c r="AC716" s="103">
        <v>0</v>
      </c>
      <c r="AD716" s="103">
        <v>2.1174416066360724</v>
      </c>
      <c r="AE716" s="103">
        <v>0</v>
      </c>
      <c r="AF716" s="103">
        <v>0</v>
      </c>
      <c r="AG716" s="103">
        <v>0</v>
      </c>
      <c r="AH716" s="103">
        <v>2.1174416066360724</v>
      </c>
      <c r="AI716" s="103">
        <v>2.1174416066360724</v>
      </c>
      <c r="AJ716" s="124" t="s">
        <v>7128</v>
      </c>
      <c r="AK716" s="113" t="s">
        <v>7128</v>
      </c>
      <c r="AL716" s="113" t="s">
        <v>7128</v>
      </c>
      <c r="AM716" s="113" t="s">
        <v>7128</v>
      </c>
      <c r="AN716" s="113" t="s">
        <v>7128</v>
      </c>
      <c r="AO716" s="113">
        <v>187</v>
      </c>
      <c r="AP716" s="113" t="s">
        <v>7128</v>
      </c>
      <c r="AQ716" s="113" t="s">
        <v>7128</v>
      </c>
      <c r="AR716" s="113" t="s">
        <v>7128</v>
      </c>
      <c r="AS716" s="113">
        <v>305</v>
      </c>
      <c r="AT716" s="113">
        <v>290</v>
      </c>
      <c r="AU716" s="149" t="s">
        <v>7128</v>
      </c>
      <c r="AV716" s="84">
        <v>157.41716867537716</v>
      </c>
      <c r="AW716" s="14">
        <v>-155.29972706874108</v>
      </c>
      <c r="AX716" s="17">
        <v>676</v>
      </c>
      <c r="AY716" s="84">
        <v>0</v>
      </c>
      <c r="AZ716" s="84">
        <v>1.4102366887435949</v>
      </c>
      <c r="BA716" s="84">
        <v>-1.4102366887435949</v>
      </c>
      <c r="BB716" s="104">
        <v>0.80164645901360498</v>
      </c>
      <c r="BC716" s="84"/>
      <c r="BD716" s="84">
        <v>0</v>
      </c>
      <c r="BE716" s="84">
        <v>0</v>
      </c>
      <c r="BF716" s="84" t="s">
        <v>7636</v>
      </c>
      <c r="BG716" s="84"/>
    </row>
    <row r="717" spans="1:59" x14ac:dyDescent="0.25">
      <c r="A717" s="110" t="s">
        <v>2499</v>
      </c>
      <c r="B717" s="2" t="s">
        <v>2557</v>
      </c>
      <c r="C717" s="3" t="s">
        <v>2673</v>
      </c>
      <c r="D717" s="3" t="s">
        <v>953</v>
      </c>
      <c r="E717" s="3" t="s">
        <v>1039</v>
      </c>
      <c r="F717" s="4" t="s">
        <v>2510</v>
      </c>
      <c r="G717" s="3" t="s">
        <v>1004</v>
      </c>
      <c r="H717" s="41" t="s">
        <v>4069</v>
      </c>
      <c r="I717" s="126">
        <v>0</v>
      </c>
      <c r="J717" s="126">
        <v>0</v>
      </c>
      <c r="K717" s="126">
        <v>0</v>
      </c>
      <c r="L717" s="126">
        <v>0</v>
      </c>
      <c r="M717" s="126">
        <v>0</v>
      </c>
      <c r="N717" s="126">
        <v>0</v>
      </c>
      <c r="O717" s="126">
        <v>0</v>
      </c>
      <c r="P717" s="126">
        <v>0</v>
      </c>
      <c r="Q717" s="126">
        <v>0</v>
      </c>
      <c r="R717" s="106">
        <v>0</v>
      </c>
      <c r="S717" s="107">
        <v>0</v>
      </c>
      <c r="T717" s="107">
        <v>0</v>
      </c>
      <c r="U717" s="107">
        <v>0</v>
      </c>
      <c r="V717" s="107">
        <v>0</v>
      </c>
      <c r="W717" s="107">
        <v>2.1174416066360724</v>
      </c>
      <c r="X717" s="108">
        <v>2.1174416066360724</v>
      </c>
      <c r="Y717" s="108">
        <v>0</v>
      </c>
      <c r="Z717" s="108">
        <v>0</v>
      </c>
      <c r="AA717" s="108">
        <v>0</v>
      </c>
      <c r="AB717" s="108">
        <v>0</v>
      </c>
      <c r="AC717" s="108">
        <v>0</v>
      </c>
      <c r="AD717" s="108">
        <v>2.1174416066360724</v>
      </c>
      <c r="AE717" s="108">
        <v>0</v>
      </c>
      <c r="AF717" s="108">
        <v>0</v>
      </c>
      <c r="AG717" s="108">
        <v>0</v>
      </c>
      <c r="AH717" s="108">
        <v>2.1174416066360724</v>
      </c>
      <c r="AI717" s="108">
        <v>2.1174416066360724</v>
      </c>
      <c r="AJ717" s="126" t="s">
        <v>7128</v>
      </c>
      <c r="AK717" s="113" t="s">
        <v>7128</v>
      </c>
      <c r="AL717" s="113" t="s">
        <v>7128</v>
      </c>
      <c r="AM717" s="113" t="s">
        <v>7128</v>
      </c>
      <c r="AN717" s="113" t="s">
        <v>7128</v>
      </c>
      <c r="AO717" s="113">
        <v>187</v>
      </c>
      <c r="AP717" s="113" t="s">
        <v>7128</v>
      </c>
      <c r="AQ717" s="113" t="s">
        <v>7128</v>
      </c>
      <c r="AR717" s="113" t="s">
        <v>7128</v>
      </c>
      <c r="AS717" s="113">
        <v>305</v>
      </c>
      <c r="AT717" s="113">
        <v>290</v>
      </c>
      <c r="AU717" s="149" t="s">
        <v>7128</v>
      </c>
      <c r="AV717" s="107">
        <v>157.41716867537716</v>
      </c>
      <c r="AW717" s="107">
        <v>-155.29972706874108</v>
      </c>
      <c r="AX717" s="127">
        <v>676</v>
      </c>
      <c r="AY717" s="107">
        <v>0</v>
      </c>
      <c r="AZ717" s="107">
        <v>1.4102366887435949</v>
      </c>
      <c r="BA717" s="107">
        <v>-1.4102366887435949</v>
      </c>
      <c r="BB717" s="109">
        <v>0.80164645901360498</v>
      </c>
      <c r="BC717" s="107"/>
      <c r="BD717" s="107">
        <v>0</v>
      </c>
      <c r="BE717" s="107">
        <v>0</v>
      </c>
      <c r="BF717" s="107" t="s">
        <v>7636</v>
      </c>
      <c r="BG717" s="107"/>
    </row>
    <row r="718" spans="1:59" x14ac:dyDescent="0.25">
      <c r="A718" s="79" t="s">
        <v>1572</v>
      </c>
      <c r="B718" s="2" t="s">
        <v>3264</v>
      </c>
      <c r="C718" s="3" t="s">
        <v>2642</v>
      </c>
      <c r="D718" s="3" t="s">
        <v>269</v>
      </c>
      <c r="E718" s="3" t="s">
        <v>2269</v>
      </c>
      <c r="F718" s="4" t="s">
        <v>2269</v>
      </c>
      <c r="G718" s="3" t="s">
        <v>1004</v>
      </c>
      <c r="H718" s="41" t="s">
        <v>4805</v>
      </c>
      <c r="I718" s="113">
        <v>0</v>
      </c>
      <c r="J718" s="113">
        <v>0</v>
      </c>
      <c r="K718" s="113">
        <v>0</v>
      </c>
      <c r="L718" s="113">
        <v>0</v>
      </c>
      <c r="M718" s="113">
        <v>0</v>
      </c>
      <c r="N718" s="113">
        <v>0</v>
      </c>
      <c r="O718" s="113">
        <v>0</v>
      </c>
      <c r="P718" s="113">
        <v>0</v>
      </c>
      <c r="Q718" s="113">
        <v>0</v>
      </c>
      <c r="R718" s="6">
        <v>0</v>
      </c>
      <c r="S718" s="14">
        <v>0</v>
      </c>
      <c r="T718" s="14">
        <v>0</v>
      </c>
      <c r="U718" s="14">
        <v>0</v>
      </c>
      <c r="V718" s="14">
        <v>0</v>
      </c>
      <c r="W718" s="84">
        <v>2.1174416066360724</v>
      </c>
      <c r="X718" s="14">
        <v>2.1174416066360724</v>
      </c>
      <c r="Y718" s="14">
        <v>0</v>
      </c>
      <c r="Z718" s="14">
        <v>0</v>
      </c>
      <c r="AA718" s="14">
        <v>0</v>
      </c>
      <c r="AB718" s="14">
        <v>0</v>
      </c>
      <c r="AC718" s="14">
        <v>0</v>
      </c>
      <c r="AD718" s="14">
        <v>2.1174416066360724</v>
      </c>
      <c r="AE718" s="14">
        <v>0</v>
      </c>
      <c r="AF718" s="14">
        <v>0</v>
      </c>
      <c r="AG718" s="14">
        <v>0</v>
      </c>
      <c r="AH718" s="14">
        <v>2.1174416066360724</v>
      </c>
      <c r="AI718" s="14">
        <v>2.1174416066360724</v>
      </c>
      <c r="AJ718" s="113" t="s">
        <v>7128</v>
      </c>
      <c r="AK718" s="113" t="s">
        <v>7128</v>
      </c>
      <c r="AL718" s="113" t="s">
        <v>7128</v>
      </c>
      <c r="AM718" s="113" t="s">
        <v>7128</v>
      </c>
      <c r="AN718" s="113" t="s">
        <v>7128</v>
      </c>
      <c r="AO718" s="113">
        <v>187</v>
      </c>
      <c r="AP718" s="113" t="s">
        <v>7128</v>
      </c>
      <c r="AQ718" s="113" t="s">
        <v>7128</v>
      </c>
      <c r="AR718" s="113" t="s">
        <v>7128</v>
      </c>
      <c r="AS718" s="113">
        <v>305</v>
      </c>
      <c r="AT718" s="113">
        <v>290</v>
      </c>
      <c r="AU718" s="149" t="s">
        <v>7128</v>
      </c>
      <c r="AV718" s="14">
        <v>157.41716867537716</v>
      </c>
      <c r="AW718" s="14">
        <v>-155.29972706874108</v>
      </c>
      <c r="AX718" s="17">
        <v>676</v>
      </c>
      <c r="AY718" s="15">
        <v>0</v>
      </c>
      <c r="AZ718" s="15">
        <v>1.4102366887435949</v>
      </c>
      <c r="BA718" s="15">
        <v>-1.4102366887435949</v>
      </c>
      <c r="BB718" s="63">
        <v>0.80164645901360498</v>
      </c>
      <c r="BC718" s="26"/>
      <c r="BD718" s="15">
        <v>0</v>
      </c>
      <c r="BE718" s="26">
        <v>0</v>
      </c>
      <c r="BF718" s="26" t="s">
        <v>7636</v>
      </c>
      <c r="BG718" s="84"/>
    </row>
    <row r="719" spans="1:59" x14ac:dyDescent="0.25">
      <c r="A719" s="79" t="s">
        <v>1575</v>
      </c>
      <c r="B719" s="2" t="s">
        <v>3267</v>
      </c>
      <c r="C719" s="3" t="s">
        <v>2567</v>
      </c>
      <c r="D719" s="3" t="s">
        <v>367</v>
      </c>
      <c r="E719" s="3" t="s">
        <v>2269</v>
      </c>
      <c r="F719" s="4" t="s">
        <v>2269</v>
      </c>
      <c r="G719" s="3" t="s">
        <v>1004</v>
      </c>
      <c r="H719" s="41" t="s">
        <v>4536</v>
      </c>
      <c r="I719" s="113">
        <v>0</v>
      </c>
      <c r="J719" s="113">
        <v>0</v>
      </c>
      <c r="K719" s="113">
        <v>0</v>
      </c>
      <c r="L719" s="113">
        <v>0</v>
      </c>
      <c r="M719" s="113">
        <v>0</v>
      </c>
      <c r="N719" s="113">
        <v>0</v>
      </c>
      <c r="O719" s="113">
        <v>0</v>
      </c>
      <c r="P719" s="113">
        <v>0</v>
      </c>
      <c r="Q719" s="113">
        <v>0</v>
      </c>
      <c r="R719" s="50">
        <v>0</v>
      </c>
      <c r="S719" s="51">
        <v>0</v>
      </c>
      <c r="T719" s="51">
        <v>0</v>
      </c>
      <c r="U719" s="51">
        <v>0</v>
      </c>
      <c r="V719" s="51">
        <v>0</v>
      </c>
      <c r="W719" s="84">
        <v>2.1174416066360724</v>
      </c>
      <c r="X719" s="52">
        <v>2.1174416066360724</v>
      </c>
      <c r="Y719" s="52">
        <v>0</v>
      </c>
      <c r="Z719" s="52">
        <v>0</v>
      </c>
      <c r="AA719" s="52">
        <v>0</v>
      </c>
      <c r="AB719" s="52">
        <v>0</v>
      </c>
      <c r="AC719" s="52">
        <v>0</v>
      </c>
      <c r="AD719" s="52">
        <v>2.1174416066360724</v>
      </c>
      <c r="AE719" s="52">
        <v>0</v>
      </c>
      <c r="AF719" s="52">
        <v>0</v>
      </c>
      <c r="AG719" s="52">
        <v>0</v>
      </c>
      <c r="AH719" s="52">
        <v>2.1174416066360724</v>
      </c>
      <c r="AI719" s="52">
        <v>2.1174416066360724</v>
      </c>
      <c r="AJ719" s="144" t="s">
        <v>7128</v>
      </c>
      <c r="AK719" s="113" t="s">
        <v>7128</v>
      </c>
      <c r="AL719" s="113" t="s">
        <v>7128</v>
      </c>
      <c r="AM719" s="113" t="s">
        <v>7128</v>
      </c>
      <c r="AN719" s="113" t="s">
        <v>7128</v>
      </c>
      <c r="AO719" s="113">
        <v>187</v>
      </c>
      <c r="AP719" s="113" t="s">
        <v>7128</v>
      </c>
      <c r="AQ719" s="113" t="s">
        <v>7128</v>
      </c>
      <c r="AR719" s="113" t="s">
        <v>7128</v>
      </c>
      <c r="AS719" s="113">
        <v>305</v>
      </c>
      <c r="AT719" s="113">
        <v>290</v>
      </c>
      <c r="AU719" s="149" t="s">
        <v>7128</v>
      </c>
      <c r="AV719" s="52">
        <v>157.41716867537716</v>
      </c>
      <c r="AW719" s="14">
        <v>-155.29972706874108</v>
      </c>
      <c r="AX719" s="17">
        <v>676</v>
      </c>
      <c r="AY719" s="51">
        <v>0</v>
      </c>
      <c r="AZ719" s="51">
        <v>1.4102366887435949</v>
      </c>
      <c r="BA719" s="51">
        <v>-1.4102366887435949</v>
      </c>
      <c r="BB719" s="64">
        <v>0.80164645901360498</v>
      </c>
      <c r="BC719" s="51"/>
      <c r="BD719" s="51">
        <v>0</v>
      </c>
      <c r="BE719" s="51">
        <v>0</v>
      </c>
      <c r="BF719" s="26" t="s">
        <v>7636</v>
      </c>
      <c r="BG719" s="84"/>
    </row>
    <row r="720" spans="1:59" x14ac:dyDescent="0.25">
      <c r="A720" s="79" t="s">
        <v>1598</v>
      </c>
      <c r="B720" s="2" t="s">
        <v>3272</v>
      </c>
      <c r="C720" s="3" t="s">
        <v>2712</v>
      </c>
      <c r="D720" s="3" t="s">
        <v>195</v>
      </c>
      <c r="E720" s="3" t="s">
        <v>2269</v>
      </c>
      <c r="F720" s="4" t="s">
        <v>2269</v>
      </c>
      <c r="G720" s="3" t="s">
        <v>1004</v>
      </c>
      <c r="H720" s="41" t="s">
        <v>3788</v>
      </c>
      <c r="I720" s="113">
        <v>0</v>
      </c>
      <c r="J720" s="113">
        <v>0</v>
      </c>
      <c r="K720" s="113">
        <v>0</v>
      </c>
      <c r="L720" s="113">
        <v>0</v>
      </c>
      <c r="M720" s="113">
        <v>0</v>
      </c>
      <c r="N720" s="113">
        <v>0</v>
      </c>
      <c r="O720" s="113">
        <v>0</v>
      </c>
      <c r="P720" s="113">
        <v>0</v>
      </c>
      <c r="Q720" s="113">
        <v>0</v>
      </c>
      <c r="R720" s="42">
        <v>0</v>
      </c>
      <c r="S720" s="43">
        <v>0</v>
      </c>
      <c r="T720" s="43">
        <v>0</v>
      </c>
      <c r="U720" s="43">
        <v>0</v>
      </c>
      <c r="V720" s="43">
        <v>0</v>
      </c>
      <c r="W720" s="84">
        <v>2.1174416066360724</v>
      </c>
      <c r="X720" s="44">
        <v>2.1174416066360724</v>
      </c>
      <c r="Y720" s="44">
        <v>0</v>
      </c>
      <c r="Z720" s="44">
        <v>0</v>
      </c>
      <c r="AA720" s="44">
        <v>0</v>
      </c>
      <c r="AB720" s="44">
        <v>0</v>
      </c>
      <c r="AC720" s="44">
        <v>0</v>
      </c>
      <c r="AD720" s="44">
        <v>2.1174416066360724</v>
      </c>
      <c r="AE720" s="44">
        <v>0</v>
      </c>
      <c r="AF720" s="44">
        <v>0</v>
      </c>
      <c r="AG720" s="44">
        <v>0</v>
      </c>
      <c r="AH720" s="44">
        <v>2.1174416066360724</v>
      </c>
      <c r="AI720" s="44">
        <v>2.1174416066360724</v>
      </c>
      <c r="AJ720" s="145" t="s">
        <v>7128</v>
      </c>
      <c r="AK720" s="113" t="s">
        <v>7128</v>
      </c>
      <c r="AL720" s="113" t="s">
        <v>7128</v>
      </c>
      <c r="AM720" s="113" t="s">
        <v>7128</v>
      </c>
      <c r="AN720" s="113" t="s">
        <v>7128</v>
      </c>
      <c r="AO720" s="113">
        <v>187</v>
      </c>
      <c r="AP720" s="113" t="s">
        <v>7128</v>
      </c>
      <c r="AQ720" s="113" t="s">
        <v>7128</v>
      </c>
      <c r="AR720" s="113" t="s">
        <v>7128</v>
      </c>
      <c r="AS720" s="113">
        <v>305</v>
      </c>
      <c r="AT720" s="113">
        <v>290</v>
      </c>
      <c r="AU720" s="149" t="s">
        <v>7128</v>
      </c>
      <c r="AV720" s="44">
        <v>157.41716867537716</v>
      </c>
      <c r="AW720" s="14">
        <v>-155.29972706874108</v>
      </c>
      <c r="AX720" s="17">
        <v>676</v>
      </c>
      <c r="AY720" s="43">
        <v>0</v>
      </c>
      <c r="AZ720" s="43">
        <v>1.4102366887435949</v>
      </c>
      <c r="BA720" s="43">
        <v>-1.4102366887435949</v>
      </c>
      <c r="BB720" s="65">
        <v>0.80164645901360498</v>
      </c>
      <c r="BC720" s="43"/>
      <c r="BD720" s="43">
        <v>0</v>
      </c>
      <c r="BE720" s="43">
        <v>0</v>
      </c>
      <c r="BF720" s="26" t="s">
        <v>7636</v>
      </c>
      <c r="BG720" s="84"/>
    </row>
    <row r="721" spans="1:59" x14ac:dyDescent="0.25">
      <c r="A721" s="110" t="s">
        <v>1602</v>
      </c>
      <c r="B721" s="2" t="s">
        <v>2930</v>
      </c>
      <c r="C721" s="3" t="s">
        <v>2619</v>
      </c>
      <c r="D721" s="3" t="s">
        <v>600</v>
      </c>
      <c r="E721" s="3" t="s">
        <v>2269</v>
      </c>
      <c r="F721" s="4" t="s">
        <v>2269</v>
      </c>
      <c r="G721" s="3" t="s">
        <v>1004</v>
      </c>
      <c r="H721" s="41" t="s">
        <v>4849</v>
      </c>
      <c r="I721" s="124">
        <v>0</v>
      </c>
      <c r="J721" s="124">
        <v>0</v>
      </c>
      <c r="K721" s="124">
        <v>0</v>
      </c>
      <c r="L721" s="124">
        <v>0</v>
      </c>
      <c r="M721" s="124">
        <v>0</v>
      </c>
      <c r="N721" s="124">
        <v>0</v>
      </c>
      <c r="O721" s="124">
        <v>0</v>
      </c>
      <c r="P721" s="124">
        <v>0</v>
      </c>
      <c r="Q721" s="124">
        <v>0</v>
      </c>
      <c r="R721" s="85">
        <v>0</v>
      </c>
      <c r="S721" s="84">
        <v>0</v>
      </c>
      <c r="T721" s="84">
        <v>0</v>
      </c>
      <c r="U721" s="84">
        <v>0</v>
      </c>
      <c r="V721" s="84">
        <v>0</v>
      </c>
      <c r="W721" s="84">
        <v>2.1174416066360724</v>
      </c>
      <c r="X721" s="103">
        <v>2.1174416066360724</v>
      </c>
      <c r="Y721" s="103">
        <v>0</v>
      </c>
      <c r="Z721" s="103">
        <v>0</v>
      </c>
      <c r="AA721" s="103">
        <v>0</v>
      </c>
      <c r="AB721" s="103">
        <v>0</v>
      </c>
      <c r="AC721" s="103">
        <v>0</v>
      </c>
      <c r="AD721" s="103">
        <v>2.1174416066360724</v>
      </c>
      <c r="AE721" s="103">
        <v>0</v>
      </c>
      <c r="AF721" s="103">
        <v>0</v>
      </c>
      <c r="AG721" s="103">
        <v>0</v>
      </c>
      <c r="AH721" s="103">
        <v>2.1174416066360724</v>
      </c>
      <c r="AI721" s="103">
        <v>2.1174416066360724</v>
      </c>
      <c r="AJ721" s="124" t="s">
        <v>7128</v>
      </c>
      <c r="AK721" s="113" t="s">
        <v>7128</v>
      </c>
      <c r="AL721" s="113" t="s">
        <v>7128</v>
      </c>
      <c r="AM721" s="113" t="s">
        <v>7128</v>
      </c>
      <c r="AN721" s="113" t="s">
        <v>7128</v>
      </c>
      <c r="AO721" s="113">
        <v>187</v>
      </c>
      <c r="AP721" s="113" t="s">
        <v>7128</v>
      </c>
      <c r="AQ721" s="113" t="s">
        <v>7128</v>
      </c>
      <c r="AR721" s="113" t="s">
        <v>7128</v>
      </c>
      <c r="AS721" s="113">
        <v>305</v>
      </c>
      <c r="AT721" s="113">
        <v>290</v>
      </c>
      <c r="AU721" s="149" t="s">
        <v>7128</v>
      </c>
      <c r="AV721" s="84">
        <v>157.41716867537716</v>
      </c>
      <c r="AW721" s="84">
        <v>-155.29972706874108</v>
      </c>
      <c r="AX721" s="125">
        <v>676</v>
      </c>
      <c r="AY721" s="84">
        <v>0</v>
      </c>
      <c r="AZ721" s="84">
        <v>1.4102366887435949</v>
      </c>
      <c r="BA721" s="84">
        <v>-1.4102366887435949</v>
      </c>
      <c r="BB721" s="104">
        <v>0.80164645901360498</v>
      </c>
      <c r="BC721" s="84"/>
      <c r="BD721" s="84">
        <v>0</v>
      </c>
      <c r="BE721" s="84">
        <v>0</v>
      </c>
      <c r="BF721" s="84" t="s">
        <v>7636</v>
      </c>
      <c r="BG721" s="84"/>
    </row>
    <row r="722" spans="1:59" x14ac:dyDescent="0.25">
      <c r="A722" s="79" t="s">
        <v>2222</v>
      </c>
      <c r="B722" s="2" t="s">
        <v>3105</v>
      </c>
      <c r="C722" s="3" t="s">
        <v>3106</v>
      </c>
      <c r="D722" s="3" t="s">
        <v>254</v>
      </c>
      <c r="E722" s="3" t="s">
        <v>1010</v>
      </c>
      <c r="F722" s="4" t="s">
        <v>2510</v>
      </c>
      <c r="G722" s="3" t="s">
        <v>1004</v>
      </c>
      <c r="H722" s="41" t="s">
        <v>3918</v>
      </c>
      <c r="I722" s="113">
        <v>0</v>
      </c>
      <c r="J722" s="113">
        <v>0</v>
      </c>
      <c r="K722" s="113">
        <v>0</v>
      </c>
      <c r="L722" s="113">
        <v>0</v>
      </c>
      <c r="M722" s="113">
        <v>0</v>
      </c>
      <c r="N722" s="113">
        <v>0</v>
      </c>
      <c r="O722" s="113">
        <v>0</v>
      </c>
      <c r="P722" s="113">
        <v>0</v>
      </c>
      <c r="Q722" s="113">
        <v>0</v>
      </c>
      <c r="R722" s="6">
        <v>0</v>
      </c>
      <c r="S722" s="14">
        <v>0</v>
      </c>
      <c r="T722" s="14">
        <v>0</v>
      </c>
      <c r="U722" s="14">
        <v>0</v>
      </c>
      <c r="V722" s="14">
        <v>0</v>
      </c>
      <c r="W722" s="84">
        <v>2.1174416066360724</v>
      </c>
      <c r="X722" s="14">
        <v>2.1174416066360724</v>
      </c>
      <c r="Y722" s="14">
        <v>0</v>
      </c>
      <c r="Z722" s="14">
        <v>0</v>
      </c>
      <c r="AA722" s="14">
        <v>0</v>
      </c>
      <c r="AB722" s="14">
        <v>0</v>
      </c>
      <c r="AC722" s="14">
        <v>0</v>
      </c>
      <c r="AD722" s="14">
        <v>2.1174416066360724</v>
      </c>
      <c r="AE722" s="14">
        <v>0</v>
      </c>
      <c r="AF722" s="14">
        <v>0</v>
      </c>
      <c r="AG722" s="14">
        <v>0</v>
      </c>
      <c r="AH722" s="14">
        <v>2.1174416066360724</v>
      </c>
      <c r="AI722" s="14">
        <v>2.1174416066360724</v>
      </c>
      <c r="AJ722" s="113" t="s">
        <v>7128</v>
      </c>
      <c r="AK722" s="113" t="s">
        <v>7128</v>
      </c>
      <c r="AL722" s="113" t="s">
        <v>7128</v>
      </c>
      <c r="AM722" s="113" t="s">
        <v>7128</v>
      </c>
      <c r="AN722" s="113" t="s">
        <v>7128</v>
      </c>
      <c r="AO722" s="113">
        <v>187</v>
      </c>
      <c r="AP722" s="113" t="s">
        <v>7128</v>
      </c>
      <c r="AQ722" s="113" t="s">
        <v>7128</v>
      </c>
      <c r="AR722" s="113" t="s">
        <v>7128</v>
      </c>
      <c r="AS722" s="113">
        <v>305</v>
      </c>
      <c r="AT722" s="113">
        <v>290</v>
      </c>
      <c r="AU722" s="149" t="s">
        <v>7128</v>
      </c>
      <c r="AV722" s="14">
        <v>157.41716867537716</v>
      </c>
      <c r="AW722" s="14">
        <v>-155.29972706874108</v>
      </c>
      <c r="AX722" s="17">
        <v>676</v>
      </c>
      <c r="AY722" s="15">
        <v>0</v>
      </c>
      <c r="AZ722" s="15">
        <v>1.4102366887435949</v>
      </c>
      <c r="BA722" s="15">
        <v>-1.4102366887435949</v>
      </c>
      <c r="BB722" s="63">
        <v>0.80164645901360498</v>
      </c>
      <c r="BC722" s="26"/>
      <c r="BD722" s="15">
        <v>0</v>
      </c>
      <c r="BE722" s="26">
        <v>0</v>
      </c>
      <c r="BF722" s="26" t="s">
        <v>7636</v>
      </c>
      <c r="BG722" s="84"/>
    </row>
    <row r="723" spans="1:59" x14ac:dyDescent="0.25">
      <c r="A723" s="110" t="s">
        <v>1611</v>
      </c>
      <c r="B723" s="2" t="s">
        <v>3276</v>
      </c>
      <c r="C723" s="3" t="s">
        <v>2642</v>
      </c>
      <c r="D723" s="3" t="s">
        <v>216</v>
      </c>
      <c r="E723" s="3" t="s">
        <v>2269</v>
      </c>
      <c r="F723" s="4" t="s">
        <v>2269</v>
      </c>
      <c r="G723" s="3" t="s">
        <v>1004</v>
      </c>
      <c r="H723" s="41" t="s">
        <v>3864</v>
      </c>
      <c r="I723" s="113">
        <v>0</v>
      </c>
      <c r="J723" s="113">
        <v>0</v>
      </c>
      <c r="K723" s="113">
        <v>0</v>
      </c>
      <c r="L723" s="113">
        <v>0</v>
      </c>
      <c r="M723" s="113">
        <v>0</v>
      </c>
      <c r="N723" s="113">
        <v>0</v>
      </c>
      <c r="O723" s="113">
        <v>0</v>
      </c>
      <c r="P723" s="113">
        <v>0</v>
      </c>
      <c r="Q723" s="113">
        <v>0</v>
      </c>
      <c r="R723" s="85">
        <v>0</v>
      </c>
      <c r="S723" s="84">
        <v>0</v>
      </c>
      <c r="T723" s="84">
        <v>0</v>
      </c>
      <c r="U723" s="84">
        <v>0</v>
      </c>
      <c r="V723" s="84">
        <v>0</v>
      </c>
      <c r="W723" s="84">
        <v>2.1174416066360724</v>
      </c>
      <c r="X723" s="103">
        <v>2.1174416066360724</v>
      </c>
      <c r="Y723" s="103">
        <v>0</v>
      </c>
      <c r="Z723" s="103">
        <v>0</v>
      </c>
      <c r="AA723" s="103">
        <v>0</v>
      </c>
      <c r="AB723" s="103">
        <v>0</v>
      </c>
      <c r="AC723" s="103">
        <v>0</v>
      </c>
      <c r="AD723" s="103">
        <v>2.1174416066360724</v>
      </c>
      <c r="AE723" s="103">
        <v>0</v>
      </c>
      <c r="AF723" s="103">
        <v>0</v>
      </c>
      <c r="AG723" s="103">
        <v>0</v>
      </c>
      <c r="AH723" s="103">
        <v>2.1174416066360724</v>
      </c>
      <c r="AI723" s="103">
        <v>2.1174416066360724</v>
      </c>
      <c r="AJ723" s="124" t="s">
        <v>7128</v>
      </c>
      <c r="AK723" s="113" t="s">
        <v>7128</v>
      </c>
      <c r="AL723" s="113" t="s">
        <v>7128</v>
      </c>
      <c r="AM723" s="113" t="s">
        <v>7128</v>
      </c>
      <c r="AN723" s="113" t="s">
        <v>7128</v>
      </c>
      <c r="AO723" s="113">
        <v>187</v>
      </c>
      <c r="AP723" s="113" t="s">
        <v>7128</v>
      </c>
      <c r="AQ723" s="113" t="s">
        <v>7128</v>
      </c>
      <c r="AR723" s="113" t="s">
        <v>7128</v>
      </c>
      <c r="AS723" s="113">
        <v>305</v>
      </c>
      <c r="AT723" s="113">
        <v>290</v>
      </c>
      <c r="AU723" s="149" t="s">
        <v>7128</v>
      </c>
      <c r="AV723" s="84">
        <v>157.41716867537716</v>
      </c>
      <c r="AW723" s="14">
        <v>-155.29972706874108</v>
      </c>
      <c r="AX723" s="17">
        <v>676</v>
      </c>
      <c r="AY723" s="84">
        <v>0</v>
      </c>
      <c r="AZ723" s="84">
        <v>1.4102366887435949</v>
      </c>
      <c r="BA723" s="84">
        <v>-1.4102366887435949</v>
      </c>
      <c r="BB723" s="104">
        <v>0.80164645901360498</v>
      </c>
      <c r="BC723" s="84"/>
      <c r="BD723" s="84">
        <v>0</v>
      </c>
      <c r="BE723" s="84">
        <v>0</v>
      </c>
      <c r="BF723" s="84" t="s">
        <v>7636</v>
      </c>
      <c r="BG723" s="84"/>
    </row>
    <row r="724" spans="1:59" x14ac:dyDescent="0.25">
      <c r="A724" s="79" t="s">
        <v>2370</v>
      </c>
      <c r="B724" s="2" t="s">
        <v>3440</v>
      </c>
      <c r="C724" s="3" t="s">
        <v>2615</v>
      </c>
      <c r="D724" s="3" t="s">
        <v>318</v>
      </c>
      <c r="E724" s="3" t="s">
        <v>2269</v>
      </c>
      <c r="F724" s="4" t="s">
        <v>2269</v>
      </c>
      <c r="G724" s="3" t="s">
        <v>1004</v>
      </c>
      <c r="H724" s="41" t="s">
        <v>4456</v>
      </c>
      <c r="I724" s="113">
        <v>0</v>
      </c>
      <c r="J724" s="113">
        <v>0</v>
      </c>
      <c r="K724" s="113">
        <v>0</v>
      </c>
      <c r="L724" s="113">
        <v>0</v>
      </c>
      <c r="M724" s="113">
        <v>0</v>
      </c>
      <c r="N724" s="113">
        <v>0</v>
      </c>
      <c r="O724" s="113">
        <v>0</v>
      </c>
      <c r="P724" s="113">
        <v>0</v>
      </c>
      <c r="Q724" s="113">
        <v>0</v>
      </c>
      <c r="R724" s="6">
        <v>0</v>
      </c>
      <c r="S724" s="14">
        <v>0</v>
      </c>
      <c r="T724" s="14">
        <v>0</v>
      </c>
      <c r="U724" s="14">
        <v>0</v>
      </c>
      <c r="V724" s="14">
        <v>0</v>
      </c>
      <c r="W724" s="84">
        <v>2.1174416066360724</v>
      </c>
      <c r="X724" s="14">
        <v>2.1174416066360724</v>
      </c>
      <c r="Y724" s="14">
        <v>0</v>
      </c>
      <c r="Z724" s="14">
        <v>0</v>
      </c>
      <c r="AA724" s="14">
        <v>0</v>
      </c>
      <c r="AB724" s="14">
        <v>0</v>
      </c>
      <c r="AC724" s="14">
        <v>0</v>
      </c>
      <c r="AD724" s="14">
        <v>2.1174416066360724</v>
      </c>
      <c r="AE724" s="14">
        <v>0</v>
      </c>
      <c r="AF724" s="14">
        <v>0</v>
      </c>
      <c r="AG724" s="14">
        <v>0</v>
      </c>
      <c r="AH724" s="14">
        <v>2.1174416066360724</v>
      </c>
      <c r="AI724" s="14">
        <v>2.1174416066360724</v>
      </c>
      <c r="AJ724" s="113" t="s">
        <v>7128</v>
      </c>
      <c r="AK724" s="113" t="s">
        <v>7128</v>
      </c>
      <c r="AL724" s="113" t="s">
        <v>7128</v>
      </c>
      <c r="AM724" s="113" t="s">
        <v>7128</v>
      </c>
      <c r="AN724" s="113" t="s">
        <v>7128</v>
      </c>
      <c r="AO724" s="113">
        <v>187</v>
      </c>
      <c r="AP724" s="113" t="s">
        <v>7128</v>
      </c>
      <c r="AQ724" s="113" t="s">
        <v>7128</v>
      </c>
      <c r="AR724" s="113" t="s">
        <v>7128</v>
      </c>
      <c r="AS724" s="113">
        <v>305</v>
      </c>
      <c r="AT724" s="113">
        <v>290</v>
      </c>
      <c r="AU724" s="149" t="s">
        <v>7128</v>
      </c>
      <c r="AV724" s="14">
        <v>157.41716867537716</v>
      </c>
      <c r="AW724" s="14">
        <v>-155.29972706874108</v>
      </c>
      <c r="AX724" s="17">
        <v>676</v>
      </c>
      <c r="AY724" s="15">
        <v>0</v>
      </c>
      <c r="AZ724" s="15">
        <v>1.4102366887435949</v>
      </c>
      <c r="BA724" s="15">
        <v>-1.4102366887435949</v>
      </c>
      <c r="BB724" s="63">
        <v>0.80164645901360498</v>
      </c>
      <c r="BC724" s="26"/>
      <c r="BD724" s="15">
        <v>0</v>
      </c>
      <c r="BE724" s="26">
        <v>0</v>
      </c>
      <c r="BF724" s="26" t="s">
        <v>7636</v>
      </c>
      <c r="BG724" s="84"/>
    </row>
    <row r="725" spans="1:59" x14ac:dyDescent="0.25">
      <c r="A725" s="110" t="s">
        <v>1628</v>
      </c>
      <c r="B725" s="2" t="s">
        <v>3443</v>
      </c>
      <c r="C725" s="3" t="s">
        <v>3444</v>
      </c>
      <c r="D725" s="3" t="s">
        <v>341</v>
      </c>
      <c r="E725" s="3" t="s">
        <v>2269</v>
      </c>
      <c r="F725" s="4" t="s">
        <v>2269</v>
      </c>
      <c r="G725" s="3" t="s">
        <v>1004</v>
      </c>
      <c r="H725" s="41" t="s">
        <v>3825</v>
      </c>
      <c r="I725" s="113">
        <v>0</v>
      </c>
      <c r="J725" s="113">
        <v>0</v>
      </c>
      <c r="K725" s="113">
        <v>0</v>
      </c>
      <c r="L725" s="113">
        <v>0</v>
      </c>
      <c r="M725" s="113">
        <v>0</v>
      </c>
      <c r="N725" s="113">
        <v>0</v>
      </c>
      <c r="O725" s="113">
        <v>0</v>
      </c>
      <c r="P725" s="113">
        <v>0</v>
      </c>
      <c r="Q725" s="113">
        <v>0</v>
      </c>
      <c r="R725" s="85">
        <v>0</v>
      </c>
      <c r="S725" s="84">
        <v>0</v>
      </c>
      <c r="T725" s="84">
        <v>0</v>
      </c>
      <c r="U725" s="84">
        <v>0</v>
      </c>
      <c r="V725" s="84">
        <v>0</v>
      </c>
      <c r="W725" s="84">
        <v>2.1174416066360724</v>
      </c>
      <c r="X725" s="103">
        <v>2.1174416066360724</v>
      </c>
      <c r="Y725" s="103">
        <v>0</v>
      </c>
      <c r="Z725" s="103">
        <v>0</v>
      </c>
      <c r="AA725" s="103">
        <v>0</v>
      </c>
      <c r="AB725" s="103">
        <v>0</v>
      </c>
      <c r="AC725" s="103">
        <v>0</v>
      </c>
      <c r="AD725" s="103">
        <v>2.1174416066360724</v>
      </c>
      <c r="AE725" s="103">
        <v>0</v>
      </c>
      <c r="AF725" s="103">
        <v>0</v>
      </c>
      <c r="AG725" s="103">
        <v>0</v>
      </c>
      <c r="AH725" s="103">
        <v>2.1174416066360724</v>
      </c>
      <c r="AI725" s="103">
        <v>2.1174416066360724</v>
      </c>
      <c r="AJ725" s="124" t="s">
        <v>7128</v>
      </c>
      <c r="AK725" s="113" t="s">
        <v>7128</v>
      </c>
      <c r="AL725" s="113" t="s">
        <v>7128</v>
      </c>
      <c r="AM725" s="113" t="s">
        <v>7128</v>
      </c>
      <c r="AN725" s="113" t="s">
        <v>7128</v>
      </c>
      <c r="AO725" s="113">
        <v>187</v>
      </c>
      <c r="AP725" s="113" t="s">
        <v>7128</v>
      </c>
      <c r="AQ725" s="113" t="s">
        <v>7128</v>
      </c>
      <c r="AR725" s="113" t="s">
        <v>7128</v>
      </c>
      <c r="AS725" s="113">
        <v>305</v>
      </c>
      <c r="AT725" s="113">
        <v>290</v>
      </c>
      <c r="AU725" s="149" t="s">
        <v>7128</v>
      </c>
      <c r="AV725" s="84">
        <v>157.41716867537716</v>
      </c>
      <c r="AW725" s="14">
        <v>-155.29972706874108</v>
      </c>
      <c r="AX725" s="17">
        <v>676</v>
      </c>
      <c r="AY725" s="84">
        <v>0</v>
      </c>
      <c r="AZ725" s="84">
        <v>1.4102366887435949</v>
      </c>
      <c r="BA725" s="84">
        <v>-1.4102366887435949</v>
      </c>
      <c r="BB725" s="104">
        <v>0.80164645901360498</v>
      </c>
      <c r="BC725" s="84"/>
      <c r="BD725" s="84">
        <v>0</v>
      </c>
      <c r="BE725" s="84">
        <v>0</v>
      </c>
      <c r="BF725" s="84" t="s">
        <v>7636</v>
      </c>
      <c r="BG725" s="84"/>
    </row>
    <row r="726" spans="1:59" x14ac:dyDescent="0.25">
      <c r="A726" s="79" t="s">
        <v>6654</v>
      </c>
      <c r="B726" s="2" t="s">
        <v>3443</v>
      </c>
      <c r="C726" s="3" t="s">
        <v>2577</v>
      </c>
      <c r="D726" s="3" t="s">
        <v>6335</v>
      </c>
      <c r="E726" s="3" t="s">
        <v>1012</v>
      </c>
      <c r="F726" s="4" t="s">
        <v>2510</v>
      </c>
      <c r="G726" s="3" t="s">
        <v>1004</v>
      </c>
      <c r="H726" s="41" t="s">
        <v>6655</v>
      </c>
      <c r="I726" s="113">
        <v>0</v>
      </c>
      <c r="J726" s="113">
        <v>0</v>
      </c>
      <c r="K726" s="113">
        <v>0</v>
      </c>
      <c r="L726" s="113">
        <v>0</v>
      </c>
      <c r="M726" s="113">
        <v>0</v>
      </c>
      <c r="N726" s="113">
        <v>0</v>
      </c>
      <c r="O726" s="113">
        <v>0</v>
      </c>
      <c r="P726" s="113">
        <v>0</v>
      </c>
      <c r="Q726" s="113">
        <v>0</v>
      </c>
      <c r="R726" s="50">
        <v>0</v>
      </c>
      <c r="S726" s="51">
        <v>0</v>
      </c>
      <c r="T726" s="51">
        <v>0</v>
      </c>
      <c r="U726" s="51">
        <v>0</v>
      </c>
      <c r="V726" s="51">
        <v>0</v>
      </c>
      <c r="W726" s="84">
        <v>2.1174416066360724</v>
      </c>
      <c r="X726" s="14">
        <v>2.1174416066360724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2.1174416066360724</v>
      </c>
      <c r="AE726" s="14">
        <v>0</v>
      </c>
      <c r="AF726" s="14">
        <v>0</v>
      </c>
      <c r="AG726" s="14">
        <v>0</v>
      </c>
      <c r="AH726" s="14">
        <v>2.1174416066360724</v>
      </c>
      <c r="AI726" s="14">
        <v>2.1174416066360724</v>
      </c>
      <c r="AJ726" s="113" t="s">
        <v>7128</v>
      </c>
      <c r="AK726" s="113" t="s">
        <v>7128</v>
      </c>
      <c r="AL726" s="113" t="s">
        <v>7128</v>
      </c>
      <c r="AM726" s="113" t="s">
        <v>7128</v>
      </c>
      <c r="AN726" s="113" t="s">
        <v>7128</v>
      </c>
      <c r="AO726" s="113">
        <v>187</v>
      </c>
      <c r="AP726" s="113" t="s">
        <v>7128</v>
      </c>
      <c r="AQ726" s="113" t="s">
        <v>7128</v>
      </c>
      <c r="AR726" s="113" t="s">
        <v>7128</v>
      </c>
      <c r="AS726" s="113">
        <v>305</v>
      </c>
      <c r="AT726" s="113">
        <v>290</v>
      </c>
      <c r="AU726" s="149" t="s">
        <v>7128</v>
      </c>
      <c r="AV726" s="52">
        <v>157.41716867537716</v>
      </c>
      <c r="AW726" s="14">
        <v>-155.29972706874108</v>
      </c>
      <c r="AX726" s="17">
        <v>676</v>
      </c>
      <c r="AY726" s="51">
        <v>0</v>
      </c>
      <c r="AZ726" s="51">
        <v>1.4102366887435949</v>
      </c>
      <c r="BA726" s="51">
        <v>-1.4102366887435949</v>
      </c>
      <c r="BB726" s="64">
        <v>0.80164645901360498</v>
      </c>
      <c r="BC726" s="51"/>
      <c r="BD726" s="51">
        <v>0</v>
      </c>
      <c r="BE726" s="51">
        <v>0</v>
      </c>
      <c r="BF726" s="26" t="s">
        <v>7636</v>
      </c>
      <c r="BG726" s="84"/>
    </row>
    <row r="727" spans="1:59" x14ac:dyDescent="0.25">
      <c r="A727" s="110" t="s">
        <v>2375</v>
      </c>
      <c r="B727" s="2" t="s">
        <v>3278</v>
      </c>
      <c r="C727" s="3" t="s">
        <v>3279</v>
      </c>
      <c r="D727" s="3" t="s">
        <v>114</v>
      </c>
      <c r="E727" s="3" t="s">
        <v>2269</v>
      </c>
      <c r="F727" s="4" t="s">
        <v>2269</v>
      </c>
      <c r="G727" s="3" t="s">
        <v>1004</v>
      </c>
      <c r="H727" s="41" t="s">
        <v>4583</v>
      </c>
      <c r="I727" s="113">
        <v>0</v>
      </c>
      <c r="J727" s="113">
        <v>0</v>
      </c>
      <c r="K727" s="113">
        <v>0</v>
      </c>
      <c r="L727" s="113">
        <v>0</v>
      </c>
      <c r="M727" s="113">
        <v>0</v>
      </c>
      <c r="N727" s="113">
        <v>0</v>
      </c>
      <c r="O727" s="113">
        <v>0</v>
      </c>
      <c r="P727" s="113">
        <v>0</v>
      </c>
      <c r="Q727" s="113">
        <v>0</v>
      </c>
      <c r="R727" s="106">
        <v>0</v>
      </c>
      <c r="S727" s="107">
        <v>0</v>
      </c>
      <c r="T727" s="107">
        <v>0</v>
      </c>
      <c r="U727" s="107">
        <v>0</v>
      </c>
      <c r="V727" s="107">
        <v>0</v>
      </c>
      <c r="W727" s="84">
        <v>2.1174416066360724</v>
      </c>
      <c r="X727" s="108">
        <v>2.1174416066360724</v>
      </c>
      <c r="Y727" s="108">
        <v>0</v>
      </c>
      <c r="Z727" s="108">
        <v>0</v>
      </c>
      <c r="AA727" s="108">
        <v>0</v>
      </c>
      <c r="AB727" s="108">
        <v>0</v>
      </c>
      <c r="AC727" s="108">
        <v>0</v>
      </c>
      <c r="AD727" s="108">
        <v>2.1174416066360724</v>
      </c>
      <c r="AE727" s="108">
        <v>0</v>
      </c>
      <c r="AF727" s="108">
        <v>0</v>
      </c>
      <c r="AG727" s="108">
        <v>0</v>
      </c>
      <c r="AH727" s="108">
        <v>2.1174416066360724</v>
      </c>
      <c r="AI727" s="108">
        <v>2.1174416066360724</v>
      </c>
      <c r="AJ727" s="126" t="s">
        <v>7128</v>
      </c>
      <c r="AK727" s="113" t="s">
        <v>7128</v>
      </c>
      <c r="AL727" s="113" t="s">
        <v>7128</v>
      </c>
      <c r="AM727" s="113" t="s">
        <v>7128</v>
      </c>
      <c r="AN727" s="113" t="s">
        <v>7128</v>
      </c>
      <c r="AO727" s="113">
        <v>187</v>
      </c>
      <c r="AP727" s="113" t="s">
        <v>7128</v>
      </c>
      <c r="AQ727" s="113" t="s">
        <v>7128</v>
      </c>
      <c r="AR727" s="113" t="s">
        <v>7128</v>
      </c>
      <c r="AS727" s="113">
        <v>305</v>
      </c>
      <c r="AT727" s="113">
        <v>290</v>
      </c>
      <c r="AU727" s="149" t="s">
        <v>7128</v>
      </c>
      <c r="AV727" s="107">
        <v>157.41716867537716</v>
      </c>
      <c r="AW727" s="14">
        <v>-155.29972706874108</v>
      </c>
      <c r="AX727" s="17">
        <v>676</v>
      </c>
      <c r="AY727" s="107">
        <v>0</v>
      </c>
      <c r="AZ727" s="107">
        <v>1.4102366887435949</v>
      </c>
      <c r="BA727" s="107">
        <v>-1.4102366887435949</v>
      </c>
      <c r="BB727" s="109">
        <v>0.80164645901360498</v>
      </c>
      <c r="BC727" s="107"/>
      <c r="BD727" s="107">
        <v>0</v>
      </c>
      <c r="BE727" s="107">
        <v>0</v>
      </c>
      <c r="BF727" s="107" t="s">
        <v>7636</v>
      </c>
      <c r="BG727" s="84"/>
    </row>
    <row r="728" spans="1:59" x14ac:dyDescent="0.25">
      <c r="A728" s="79" t="s">
        <v>1648</v>
      </c>
      <c r="B728" s="2" t="s">
        <v>2905</v>
      </c>
      <c r="C728" s="3" t="s">
        <v>2675</v>
      </c>
      <c r="D728" s="3" t="s">
        <v>151</v>
      </c>
      <c r="E728" s="3" t="s">
        <v>1022</v>
      </c>
      <c r="F728" s="4" t="s">
        <v>2510</v>
      </c>
      <c r="G728" s="3" t="s">
        <v>1004</v>
      </c>
      <c r="H728" s="41" t="s">
        <v>4956</v>
      </c>
      <c r="I728" s="113">
        <v>0</v>
      </c>
      <c r="J728" s="113">
        <v>0</v>
      </c>
      <c r="K728" s="113">
        <v>0</v>
      </c>
      <c r="L728" s="113">
        <v>0</v>
      </c>
      <c r="M728" s="113">
        <v>0</v>
      </c>
      <c r="N728" s="113">
        <v>0</v>
      </c>
      <c r="O728" s="113">
        <v>0</v>
      </c>
      <c r="P728" s="113">
        <v>0</v>
      </c>
      <c r="Q728" s="113">
        <v>0</v>
      </c>
      <c r="R728" s="5">
        <v>0</v>
      </c>
      <c r="S728" s="26">
        <v>0</v>
      </c>
      <c r="T728" s="26">
        <v>0</v>
      </c>
      <c r="U728" s="26">
        <v>0</v>
      </c>
      <c r="V728" s="26">
        <v>0</v>
      </c>
      <c r="W728" s="84">
        <v>2.1174416066360724</v>
      </c>
      <c r="X728" s="13">
        <v>2.1174416066360724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2.1174416066360724</v>
      </c>
      <c r="AE728" s="13">
        <v>0</v>
      </c>
      <c r="AF728" s="13">
        <v>0</v>
      </c>
      <c r="AG728" s="13">
        <v>0</v>
      </c>
      <c r="AH728" s="13">
        <v>2.1174416066360724</v>
      </c>
      <c r="AI728" s="13">
        <v>2.1174416066360724</v>
      </c>
      <c r="AJ728" s="112" t="s">
        <v>7128</v>
      </c>
      <c r="AK728" s="113" t="s">
        <v>7128</v>
      </c>
      <c r="AL728" s="113" t="s">
        <v>7128</v>
      </c>
      <c r="AM728" s="113" t="s">
        <v>7128</v>
      </c>
      <c r="AN728" s="113" t="s">
        <v>7128</v>
      </c>
      <c r="AO728" s="113">
        <v>187</v>
      </c>
      <c r="AP728" s="113" t="s">
        <v>7128</v>
      </c>
      <c r="AQ728" s="113" t="s">
        <v>7128</v>
      </c>
      <c r="AR728" s="113" t="s">
        <v>7128</v>
      </c>
      <c r="AS728" s="113">
        <v>305</v>
      </c>
      <c r="AT728" s="113">
        <v>290</v>
      </c>
      <c r="AU728" s="149" t="s">
        <v>7128</v>
      </c>
      <c r="AV728" s="13">
        <v>157.41716867537716</v>
      </c>
      <c r="AW728" s="14">
        <v>-155.29972706874108</v>
      </c>
      <c r="AX728" s="17">
        <v>676</v>
      </c>
      <c r="AY728" s="26">
        <v>0</v>
      </c>
      <c r="AZ728" s="26">
        <v>1.4102366887435949</v>
      </c>
      <c r="BA728" s="26">
        <v>-1.4102366887435949</v>
      </c>
      <c r="BB728" s="60">
        <v>0.80164645901360498</v>
      </c>
      <c r="BC728" s="26"/>
      <c r="BD728" s="26">
        <v>0</v>
      </c>
      <c r="BE728" s="26">
        <v>0</v>
      </c>
      <c r="BF728" s="26" t="s">
        <v>7636</v>
      </c>
      <c r="BG728" s="84"/>
    </row>
    <row r="729" spans="1:59" x14ac:dyDescent="0.25">
      <c r="A729" s="110" t="s">
        <v>1654</v>
      </c>
      <c r="B729" s="2" t="s">
        <v>3021</v>
      </c>
      <c r="C729" s="3" t="s">
        <v>2642</v>
      </c>
      <c r="D729" s="3" t="s">
        <v>550</v>
      </c>
      <c r="E729" s="3" t="s">
        <v>2269</v>
      </c>
      <c r="F729" s="4" t="s">
        <v>2269</v>
      </c>
      <c r="G729" s="3" t="s">
        <v>1004</v>
      </c>
      <c r="H729" s="41" t="s">
        <v>4039</v>
      </c>
      <c r="I729" s="113">
        <v>0</v>
      </c>
      <c r="J729" s="113">
        <v>0</v>
      </c>
      <c r="K729" s="113">
        <v>0</v>
      </c>
      <c r="L729" s="113">
        <v>0</v>
      </c>
      <c r="M729" s="113">
        <v>0</v>
      </c>
      <c r="N729" s="113">
        <v>0</v>
      </c>
      <c r="O729" s="113">
        <v>0</v>
      </c>
      <c r="P729" s="113">
        <v>0</v>
      </c>
      <c r="Q729" s="113">
        <v>0</v>
      </c>
      <c r="R729" s="106">
        <v>0</v>
      </c>
      <c r="S729" s="107">
        <v>0</v>
      </c>
      <c r="T729" s="107">
        <v>0</v>
      </c>
      <c r="U729" s="107">
        <v>0</v>
      </c>
      <c r="V729" s="107">
        <v>0</v>
      </c>
      <c r="W729" s="84">
        <v>2.1174416066360724</v>
      </c>
      <c r="X729" s="108">
        <v>2.1174416066360724</v>
      </c>
      <c r="Y729" s="108">
        <v>0</v>
      </c>
      <c r="Z729" s="108">
        <v>0</v>
      </c>
      <c r="AA729" s="108">
        <v>0</v>
      </c>
      <c r="AB729" s="108">
        <v>0</v>
      </c>
      <c r="AC729" s="108">
        <v>0</v>
      </c>
      <c r="AD729" s="108">
        <v>2.1174416066360724</v>
      </c>
      <c r="AE729" s="108">
        <v>0</v>
      </c>
      <c r="AF729" s="108">
        <v>0</v>
      </c>
      <c r="AG729" s="108">
        <v>0</v>
      </c>
      <c r="AH729" s="108">
        <v>2.1174416066360724</v>
      </c>
      <c r="AI729" s="108">
        <v>2.1174416066360724</v>
      </c>
      <c r="AJ729" s="126" t="s">
        <v>7128</v>
      </c>
      <c r="AK729" s="113" t="s">
        <v>7128</v>
      </c>
      <c r="AL729" s="113" t="s">
        <v>7128</v>
      </c>
      <c r="AM729" s="113" t="s">
        <v>7128</v>
      </c>
      <c r="AN729" s="113" t="s">
        <v>7128</v>
      </c>
      <c r="AO729" s="113">
        <v>187</v>
      </c>
      <c r="AP729" s="113" t="s">
        <v>7128</v>
      </c>
      <c r="AQ729" s="113" t="s">
        <v>7128</v>
      </c>
      <c r="AR729" s="113" t="s">
        <v>7128</v>
      </c>
      <c r="AS729" s="113">
        <v>305</v>
      </c>
      <c r="AT729" s="113">
        <v>290</v>
      </c>
      <c r="AU729" s="149" t="s">
        <v>7128</v>
      </c>
      <c r="AV729" s="107">
        <v>157.41716867537716</v>
      </c>
      <c r="AW729" s="14">
        <v>-155.29972706874108</v>
      </c>
      <c r="AX729" s="17">
        <v>676</v>
      </c>
      <c r="AY729" s="107">
        <v>0</v>
      </c>
      <c r="AZ729" s="107">
        <v>1.4102366887435949</v>
      </c>
      <c r="BA729" s="107">
        <v>-1.4102366887435949</v>
      </c>
      <c r="BB729" s="109">
        <v>0.80164645901360498</v>
      </c>
      <c r="BC729" s="107"/>
      <c r="BD729" s="107">
        <v>0</v>
      </c>
      <c r="BE729" s="107">
        <v>0</v>
      </c>
      <c r="BF729" s="107" t="s">
        <v>7636</v>
      </c>
      <c r="BG729" s="84"/>
    </row>
    <row r="730" spans="1:59" x14ac:dyDescent="0.25">
      <c r="A730" s="79" t="s">
        <v>1657</v>
      </c>
      <c r="B730" s="2" t="s">
        <v>3280</v>
      </c>
      <c r="C730" s="3" t="s">
        <v>3401</v>
      </c>
      <c r="D730" s="3" t="s">
        <v>227</v>
      </c>
      <c r="E730" s="3" t="s">
        <v>2269</v>
      </c>
      <c r="F730" s="4" t="s">
        <v>2269</v>
      </c>
      <c r="G730" s="3" t="s">
        <v>1004</v>
      </c>
      <c r="H730" s="41" t="s">
        <v>4674</v>
      </c>
      <c r="I730" s="113">
        <v>0</v>
      </c>
      <c r="J730" s="113">
        <v>0</v>
      </c>
      <c r="K730" s="113">
        <v>0</v>
      </c>
      <c r="L730" s="113">
        <v>0</v>
      </c>
      <c r="M730" s="113">
        <v>0</v>
      </c>
      <c r="N730" s="113">
        <v>0</v>
      </c>
      <c r="O730" s="113">
        <v>0</v>
      </c>
      <c r="P730" s="113">
        <v>0</v>
      </c>
      <c r="Q730" s="113">
        <v>0</v>
      </c>
      <c r="R730" s="6">
        <v>0</v>
      </c>
      <c r="S730" s="14">
        <v>0</v>
      </c>
      <c r="T730" s="14">
        <v>0</v>
      </c>
      <c r="U730" s="14">
        <v>0</v>
      </c>
      <c r="V730" s="14">
        <v>0</v>
      </c>
      <c r="W730" s="84">
        <v>2.1174416066360724</v>
      </c>
      <c r="X730" s="14">
        <v>2.1174416066360724</v>
      </c>
      <c r="Y730" s="14">
        <v>0</v>
      </c>
      <c r="Z730" s="14">
        <v>0</v>
      </c>
      <c r="AA730" s="14">
        <v>0</v>
      </c>
      <c r="AB730" s="14">
        <v>0</v>
      </c>
      <c r="AC730" s="14">
        <v>0</v>
      </c>
      <c r="AD730" s="14">
        <v>2.1174416066360724</v>
      </c>
      <c r="AE730" s="14">
        <v>0</v>
      </c>
      <c r="AF730" s="14">
        <v>0</v>
      </c>
      <c r="AG730" s="14">
        <v>0</v>
      </c>
      <c r="AH730" s="14">
        <v>2.1174416066360724</v>
      </c>
      <c r="AI730" s="14">
        <v>2.1174416066360724</v>
      </c>
      <c r="AJ730" s="113" t="s">
        <v>7128</v>
      </c>
      <c r="AK730" s="113" t="s">
        <v>7128</v>
      </c>
      <c r="AL730" s="113" t="s">
        <v>7128</v>
      </c>
      <c r="AM730" s="113" t="s">
        <v>7128</v>
      </c>
      <c r="AN730" s="113" t="s">
        <v>7128</v>
      </c>
      <c r="AO730" s="113">
        <v>187</v>
      </c>
      <c r="AP730" s="113" t="s">
        <v>7128</v>
      </c>
      <c r="AQ730" s="113" t="s">
        <v>7128</v>
      </c>
      <c r="AR730" s="113" t="s">
        <v>7128</v>
      </c>
      <c r="AS730" s="113">
        <v>305</v>
      </c>
      <c r="AT730" s="113">
        <v>290</v>
      </c>
      <c r="AU730" s="149" t="s">
        <v>7128</v>
      </c>
      <c r="AV730" s="14">
        <v>157.41716867537716</v>
      </c>
      <c r="AW730" s="14">
        <v>-155.29972706874108</v>
      </c>
      <c r="AX730" s="17">
        <v>676</v>
      </c>
      <c r="AY730" s="15">
        <v>0</v>
      </c>
      <c r="AZ730" s="15">
        <v>1.4102366887435949</v>
      </c>
      <c r="BA730" s="15">
        <v>-1.4102366887435949</v>
      </c>
      <c r="BB730" s="63">
        <v>0.80164645901360498</v>
      </c>
      <c r="BC730" s="26"/>
      <c r="BD730" s="15">
        <v>0</v>
      </c>
      <c r="BE730" s="26">
        <v>0</v>
      </c>
      <c r="BF730" s="26" t="s">
        <v>7636</v>
      </c>
      <c r="BG730" s="84"/>
    </row>
    <row r="731" spans="1:59" x14ac:dyDescent="0.25">
      <c r="A731" s="79" t="s">
        <v>1665</v>
      </c>
      <c r="B731" s="2" t="s">
        <v>3447</v>
      </c>
      <c r="C731" s="3" t="s">
        <v>2894</v>
      </c>
      <c r="D731" s="3" t="s">
        <v>166</v>
      </c>
      <c r="E731" s="3" t="s">
        <v>2269</v>
      </c>
      <c r="F731" s="4" t="s">
        <v>2269</v>
      </c>
      <c r="G731" s="3" t="s">
        <v>1004</v>
      </c>
      <c r="H731" s="41" t="s">
        <v>4789</v>
      </c>
      <c r="I731" s="113">
        <v>0</v>
      </c>
      <c r="J731" s="113">
        <v>0</v>
      </c>
      <c r="K731" s="113">
        <v>0</v>
      </c>
      <c r="L731" s="113">
        <v>0</v>
      </c>
      <c r="M731" s="113">
        <v>0</v>
      </c>
      <c r="N731" s="113">
        <v>0</v>
      </c>
      <c r="O731" s="113">
        <v>0</v>
      </c>
      <c r="P731" s="113">
        <v>0</v>
      </c>
      <c r="Q731" s="113">
        <v>0</v>
      </c>
      <c r="R731" s="6">
        <v>0</v>
      </c>
      <c r="S731" s="14">
        <v>0</v>
      </c>
      <c r="T731" s="14">
        <v>0</v>
      </c>
      <c r="U731" s="14">
        <v>0</v>
      </c>
      <c r="V731" s="14">
        <v>0</v>
      </c>
      <c r="W731" s="84">
        <v>2.1174416066360724</v>
      </c>
      <c r="X731" s="14">
        <v>2.1174416066360724</v>
      </c>
      <c r="Y731" s="14">
        <v>0</v>
      </c>
      <c r="Z731" s="14">
        <v>0</v>
      </c>
      <c r="AA731" s="14">
        <v>0</v>
      </c>
      <c r="AB731" s="14">
        <v>0</v>
      </c>
      <c r="AC731" s="14">
        <v>0</v>
      </c>
      <c r="AD731" s="14">
        <v>2.1174416066360724</v>
      </c>
      <c r="AE731" s="14">
        <v>0</v>
      </c>
      <c r="AF731" s="14">
        <v>0</v>
      </c>
      <c r="AG731" s="14">
        <v>0</v>
      </c>
      <c r="AH731" s="14">
        <v>2.1174416066360724</v>
      </c>
      <c r="AI731" s="14">
        <v>2.1174416066360724</v>
      </c>
      <c r="AJ731" s="113" t="s">
        <v>7128</v>
      </c>
      <c r="AK731" s="113" t="s">
        <v>7128</v>
      </c>
      <c r="AL731" s="113" t="s">
        <v>7128</v>
      </c>
      <c r="AM731" s="113" t="s">
        <v>7128</v>
      </c>
      <c r="AN731" s="113" t="s">
        <v>7128</v>
      </c>
      <c r="AO731" s="113">
        <v>187</v>
      </c>
      <c r="AP731" s="113" t="s">
        <v>7128</v>
      </c>
      <c r="AQ731" s="113" t="s">
        <v>7128</v>
      </c>
      <c r="AR731" s="113" t="s">
        <v>7128</v>
      </c>
      <c r="AS731" s="113">
        <v>305</v>
      </c>
      <c r="AT731" s="113">
        <v>290</v>
      </c>
      <c r="AU731" s="149" t="s">
        <v>7128</v>
      </c>
      <c r="AV731" s="14">
        <v>157.41716867537716</v>
      </c>
      <c r="AW731" s="14">
        <v>-155.29972706874108</v>
      </c>
      <c r="AX731" s="17">
        <v>676</v>
      </c>
      <c r="AY731" s="15">
        <v>0</v>
      </c>
      <c r="AZ731" s="15">
        <v>1.4102366887435949</v>
      </c>
      <c r="BA731" s="15">
        <v>-1.4102366887435949</v>
      </c>
      <c r="BB731" s="63">
        <v>0.80164645901360498</v>
      </c>
      <c r="BC731" s="26"/>
      <c r="BD731" s="15">
        <v>0</v>
      </c>
      <c r="BE731" s="26">
        <v>0</v>
      </c>
      <c r="BF731" s="26" t="s">
        <v>7636</v>
      </c>
      <c r="BG731" s="84"/>
    </row>
    <row r="732" spans="1:59" x14ac:dyDescent="0.25">
      <c r="A732" s="111" t="s">
        <v>1681</v>
      </c>
      <c r="B732" s="2" t="s">
        <v>2686</v>
      </c>
      <c r="C732" s="3" t="s">
        <v>3283</v>
      </c>
      <c r="D732" s="3" t="s">
        <v>358</v>
      </c>
      <c r="E732" s="3" t="s">
        <v>2269</v>
      </c>
      <c r="F732" s="4" t="s">
        <v>2269</v>
      </c>
      <c r="G732" s="3" t="s">
        <v>1004</v>
      </c>
      <c r="H732" s="41" t="s">
        <v>3935</v>
      </c>
      <c r="I732" s="113">
        <v>0</v>
      </c>
      <c r="J732" s="113">
        <v>0</v>
      </c>
      <c r="K732" s="113">
        <v>0</v>
      </c>
      <c r="L732" s="113">
        <v>0</v>
      </c>
      <c r="M732" s="113">
        <v>0</v>
      </c>
      <c r="N732" s="113">
        <v>0</v>
      </c>
      <c r="O732" s="113">
        <v>0</v>
      </c>
      <c r="P732" s="113">
        <v>0</v>
      </c>
      <c r="Q732" s="113">
        <v>0</v>
      </c>
      <c r="R732" s="6">
        <v>0</v>
      </c>
      <c r="S732" s="14">
        <v>0</v>
      </c>
      <c r="T732" s="14">
        <v>0</v>
      </c>
      <c r="U732" s="14">
        <v>0</v>
      </c>
      <c r="V732" s="14">
        <v>0</v>
      </c>
      <c r="W732" s="84">
        <v>2.1174416066360724</v>
      </c>
      <c r="X732" s="14">
        <v>2.1174416066360724</v>
      </c>
      <c r="Y732" s="14">
        <v>0</v>
      </c>
      <c r="Z732" s="14">
        <v>0</v>
      </c>
      <c r="AA732" s="14">
        <v>0</v>
      </c>
      <c r="AB732" s="14">
        <v>0</v>
      </c>
      <c r="AC732" s="14">
        <v>0</v>
      </c>
      <c r="AD732" s="14">
        <v>2.1174416066360724</v>
      </c>
      <c r="AE732" s="14">
        <v>0</v>
      </c>
      <c r="AF732" s="14">
        <v>0</v>
      </c>
      <c r="AG732" s="14">
        <v>0</v>
      </c>
      <c r="AH732" s="14">
        <v>2.1174416066360724</v>
      </c>
      <c r="AI732" s="14">
        <v>2.1174416066360724</v>
      </c>
      <c r="AJ732" s="113" t="s">
        <v>7128</v>
      </c>
      <c r="AK732" s="113" t="s">
        <v>7128</v>
      </c>
      <c r="AL732" s="113" t="s">
        <v>7128</v>
      </c>
      <c r="AM732" s="113" t="s">
        <v>7128</v>
      </c>
      <c r="AN732" s="113" t="s">
        <v>7128</v>
      </c>
      <c r="AO732" s="113">
        <v>187</v>
      </c>
      <c r="AP732" s="113" t="s">
        <v>7128</v>
      </c>
      <c r="AQ732" s="113" t="s">
        <v>7128</v>
      </c>
      <c r="AR732" s="113" t="s">
        <v>7128</v>
      </c>
      <c r="AS732" s="113">
        <v>305</v>
      </c>
      <c r="AT732" s="113">
        <v>290</v>
      </c>
      <c r="AU732" s="149" t="s">
        <v>7128</v>
      </c>
      <c r="AV732" s="14">
        <v>157.41716867537716</v>
      </c>
      <c r="AW732" s="14">
        <v>-155.29972706874108</v>
      </c>
      <c r="AX732" s="17">
        <v>676</v>
      </c>
      <c r="AY732" s="15">
        <v>0</v>
      </c>
      <c r="AZ732" s="15">
        <v>1.4102366887435949</v>
      </c>
      <c r="BA732" s="15">
        <v>-1.4102366887435949</v>
      </c>
      <c r="BB732" s="63">
        <v>0.80164645901360498</v>
      </c>
      <c r="BC732" s="26"/>
      <c r="BD732" s="15">
        <v>0</v>
      </c>
      <c r="BE732" s="26">
        <v>0</v>
      </c>
      <c r="BF732" s="26" t="s">
        <v>7636</v>
      </c>
      <c r="BG732" s="84"/>
    </row>
    <row r="733" spans="1:59" x14ac:dyDescent="0.25">
      <c r="A733" s="111" t="s">
        <v>1690</v>
      </c>
      <c r="B733" s="2" t="s">
        <v>3284</v>
      </c>
      <c r="C733" s="3" t="s">
        <v>2919</v>
      </c>
      <c r="D733" s="3" t="s">
        <v>78</v>
      </c>
      <c r="E733" s="3" t="s">
        <v>2269</v>
      </c>
      <c r="F733" s="4" t="s">
        <v>2269</v>
      </c>
      <c r="G733" s="3" t="s">
        <v>1004</v>
      </c>
      <c r="H733" s="41" t="s">
        <v>4510</v>
      </c>
      <c r="I733" s="113">
        <v>0</v>
      </c>
      <c r="J733" s="113">
        <v>0</v>
      </c>
      <c r="K733" s="113">
        <v>0</v>
      </c>
      <c r="L733" s="113">
        <v>0</v>
      </c>
      <c r="M733" s="113">
        <v>0</v>
      </c>
      <c r="N733" s="113">
        <v>0</v>
      </c>
      <c r="O733" s="113">
        <v>0</v>
      </c>
      <c r="P733" s="113">
        <v>0</v>
      </c>
      <c r="Q733" s="113">
        <v>0</v>
      </c>
      <c r="R733" s="6">
        <v>0</v>
      </c>
      <c r="S733" s="14">
        <v>0</v>
      </c>
      <c r="T733" s="14">
        <v>0</v>
      </c>
      <c r="U733" s="14">
        <v>0</v>
      </c>
      <c r="V733" s="14">
        <v>0</v>
      </c>
      <c r="W733" s="84">
        <v>2.1174416066360724</v>
      </c>
      <c r="X733" s="14">
        <v>2.1174416066360724</v>
      </c>
      <c r="Y733" s="14">
        <v>0</v>
      </c>
      <c r="Z733" s="14">
        <v>0</v>
      </c>
      <c r="AA733" s="14">
        <v>0</v>
      </c>
      <c r="AB733" s="14">
        <v>0</v>
      </c>
      <c r="AC733" s="14">
        <v>0</v>
      </c>
      <c r="AD733" s="14">
        <v>2.1174416066360724</v>
      </c>
      <c r="AE733" s="14">
        <v>0</v>
      </c>
      <c r="AF733" s="14">
        <v>0</v>
      </c>
      <c r="AG733" s="14">
        <v>0</v>
      </c>
      <c r="AH733" s="14">
        <v>2.1174416066360724</v>
      </c>
      <c r="AI733" s="14">
        <v>2.1174416066360724</v>
      </c>
      <c r="AJ733" s="113" t="s">
        <v>7128</v>
      </c>
      <c r="AK733" s="113" t="s">
        <v>7128</v>
      </c>
      <c r="AL733" s="113" t="s">
        <v>7128</v>
      </c>
      <c r="AM733" s="113" t="s">
        <v>7128</v>
      </c>
      <c r="AN733" s="113" t="s">
        <v>7128</v>
      </c>
      <c r="AO733" s="113">
        <v>187</v>
      </c>
      <c r="AP733" s="113" t="s">
        <v>7128</v>
      </c>
      <c r="AQ733" s="113" t="s">
        <v>7128</v>
      </c>
      <c r="AR733" s="113" t="s">
        <v>7128</v>
      </c>
      <c r="AS733" s="113">
        <v>305</v>
      </c>
      <c r="AT733" s="113">
        <v>290</v>
      </c>
      <c r="AU733" s="149" t="s">
        <v>7128</v>
      </c>
      <c r="AV733" s="14">
        <v>157.41716867537716</v>
      </c>
      <c r="AW733" s="14">
        <v>-155.29972706874108</v>
      </c>
      <c r="AX733" s="17">
        <v>676</v>
      </c>
      <c r="AY733" s="15">
        <v>0</v>
      </c>
      <c r="AZ733" s="15">
        <v>1.4102366887435949</v>
      </c>
      <c r="BA733" s="15">
        <v>-1.4102366887435949</v>
      </c>
      <c r="BB733" s="63">
        <v>0.80164645901360498</v>
      </c>
      <c r="BC733" s="26"/>
      <c r="BD733" s="15">
        <v>0</v>
      </c>
      <c r="BE733" s="26">
        <v>0</v>
      </c>
      <c r="BF733" s="26" t="s">
        <v>7636</v>
      </c>
      <c r="BG733" s="84"/>
    </row>
    <row r="734" spans="1:59" x14ac:dyDescent="0.25">
      <c r="A734" s="111" t="s">
        <v>1691</v>
      </c>
      <c r="B734" s="2" t="s">
        <v>3448</v>
      </c>
      <c r="C734" s="3" t="s">
        <v>2621</v>
      </c>
      <c r="D734" s="3" t="s">
        <v>46</v>
      </c>
      <c r="E734" s="3" t="s">
        <v>2269</v>
      </c>
      <c r="F734" s="4" t="s">
        <v>2269</v>
      </c>
      <c r="G734" s="3" t="s">
        <v>1004</v>
      </c>
      <c r="H734" s="41" t="s">
        <v>4903</v>
      </c>
      <c r="I734" s="113">
        <v>0</v>
      </c>
      <c r="J734" s="113">
        <v>0</v>
      </c>
      <c r="K734" s="113">
        <v>0</v>
      </c>
      <c r="L734" s="113">
        <v>0</v>
      </c>
      <c r="M734" s="113">
        <v>0</v>
      </c>
      <c r="N734" s="113">
        <v>0</v>
      </c>
      <c r="O734" s="113">
        <v>0</v>
      </c>
      <c r="P734" s="113">
        <v>0</v>
      </c>
      <c r="Q734" s="113">
        <v>0</v>
      </c>
      <c r="R734" s="6">
        <v>0</v>
      </c>
      <c r="S734" s="14">
        <v>0</v>
      </c>
      <c r="T734" s="14">
        <v>0</v>
      </c>
      <c r="U734" s="14">
        <v>0</v>
      </c>
      <c r="V734" s="14">
        <v>0</v>
      </c>
      <c r="W734" s="84">
        <v>2.1174416066360724</v>
      </c>
      <c r="X734" s="14">
        <v>2.1174416066360724</v>
      </c>
      <c r="Y734" s="14">
        <v>0</v>
      </c>
      <c r="Z734" s="14">
        <v>0</v>
      </c>
      <c r="AA734" s="14">
        <v>0</v>
      </c>
      <c r="AB734" s="14">
        <v>0</v>
      </c>
      <c r="AC734" s="14">
        <v>0</v>
      </c>
      <c r="AD734" s="14">
        <v>2.1174416066360724</v>
      </c>
      <c r="AE734" s="14">
        <v>0</v>
      </c>
      <c r="AF734" s="14">
        <v>0</v>
      </c>
      <c r="AG734" s="14">
        <v>0</v>
      </c>
      <c r="AH734" s="14">
        <v>2.1174416066360724</v>
      </c>
      <c r="AI734" s="14">
        <v>2.1174416066360724</v>
      </c>
      <c r="AJ734" s="113" t="s">
        <v>7128</v>
      </c>
      <c r="AK734" s="113" t="s">
        <v>7128</v>
      </c>
      <c r="AL734" s="113" t="s">
        <v>7128</v>
      </c>
      <c r="AM734" s="113" t="s">
        <v>7128</v>
      </c>
      <c r="AN734" s="113" t="s">
        <v>7128</v>
      </c>
      <c r="AO734" s="113">
        <v>187</v>
      </c>
      <c r="AP734" s="113" t="s">
        <v>7128</v>
      </c>
      <c r="AQ734" s="113" t="s">
        <v>7128</v>
      </c>
      <c r="AR734" s="113" t="s">
        <v>7128</v>
      </c>
      <c r="AS734" s="113">
        <v>305</v>
      </c>
      <c r="AT734" s="113">
        <v>290</v>
      </c>
      <c r="AU734" s="149" t="s">
        <v>7128</v>
      </c>
      <c r="AV734" s="14">
        <v>157.41716867537716</v>
      </c>
      <c r="AW734" s="14">
        <v>-155.29972706874108</v>
      </c>
      <c r="AX734" s="17">
        <v>676</v>
      </c>
      <c r="AY734" s="15">
        <v>0</v>
      </c>
      <c r="AZ734" s="15">
        <v>1.4102366887435949</v>
      </c>
      <c r="BA734" s="15">
        <v>-1.4102366887435949</v>
      </c>
      <c r="BB734" s="63">
        <v>0.80164645901360498</v>
      </c>
      <c r="BC734" s="26"/>
      <c r="BD734" s="15">
        <v>0</v>
      </c>
      <c r="BE734" s="26">
        <v>0</v>
      </c>
      <c r="BF734" s="26" t="s">
        <v>7636</v>
      </c>
      <c r="BG734" s="84"/>
    </row>
    <row r="735" spans="1:59" x14ac:dyDescent="0.25">
      <c r="A735" s="111" t="s">
        <v>2381</v>
      </c>
      <c r="B735" s="2" t="s">
        <v>3449</v>
      </c>
      <c r="C735" s="3" t="s">
        <v>3450</v>
      </c>
      <c r="D735" s="3" t="s">
        <v>75</v>
      </c>
      <c r="E735" s="3" t="s">
        <v>2269</v>
      </c>
      <c r="F735" s="4" t="s">
        <v>2269</v>
      </c>
      <c r="G735" s="3" t="s">
        <v>1004</v>
      </c>
      <c r="H735" s="41" t="s">
        <v>4081</v>
      </c>
      <c r="I735" s="113">
        <v>0</v>
      </c>
      <c r="J735" s="113">
        <v>0</v>
      </c>
      <c r="K735" s="113">
        <v>0</v>
      </c>
      <c r="L735" s="113">
        <v>0</v>
      </c>
      <c r="M735" s="113">
        <v>0</v>
      </c>
      <c r="N735" s="113">
        <v>0</v>
      </c>
      <c r="O735" s="113">
        <v>0</v>
      </c>
      <c r="P735" s="113">
        <v>0</v>
      </c>
      <c r="Q735" s="113">
        <v>0</v>
      </c>
      <c r="R735" s="6">
        <v>0</v>
      </c>
      <c r="S735" s="14">
        <v>0</v>
      </c>
      <c r="T735" s="14">
        <v>0</v>
      </c>
      <c r="U735" s="14">
        <v>0</v>
      </c>
      <c r="V735" s="14">
        <v>0</v>
      </c>
      <c r="W735" s="84">
        <v>2.1174416066360724</v>
      </c>
      <c r="X735" s="14">
        <v>2.1174416066360724</v>
      </c>
      <c r="Y735" s="14">
        <v>0</v>
      </c>
      <c r="Z735" s="14">
        <v>0</v>
      </c>
      <c r="AA735" s="14">
        <v>0</v>
      </c>
      <c r="AB735" s="14">
        <v>0</v>
      </c>
      <c r="AC735" s="14">
        <v>0</v>
      </c>
      <c r="AD735" s="14">
        <v>2.1174416066360724</v>
      </c>
      <c r="AE735" s="14">
        <v>0</v>
      </c>
      <c r="AF735" s="14">
        <v>0</v>
      </c>
      <c r="AG735" s="14">
        <v>0</v>
      </c>
      <c r="AH735" s="14">
        <v>2.1174416066360724</v>
      </c>
      <c r="AI735" s="14">
        <v>2.1174416066360724</v>
      </c>
      <c r="AJ735" s="113" t="s">
        <v>7128</v>
      </c>
      <c r="AK735" s="113" t="s">
        <v>7128</v>
      </c>
      <c r="AL735" s="113" t="s">
        <v>7128</v>
      </c>
      <c r="AM735" s="113" t="s">
        <v>7128</v>
      </c>
      <c r="AN735" s="113" t="s">
        <v>7128</v>
      </c>
      <c r="AO735" s="113">
        <v>187</v>
      </c>
      <c r="AP735" s="113" t="s">
        <v>7128</v>
      </c>
      <c r="AQ735" s="113" t="s">
        <v>7128</v>
      </c>
      <c r="AR735" s="113" t="s">
        <v>7128</v>
      </c>
      <c r="AS735" s="113">
        <v>305</v>
      </c>
      <c r="AT735" s="113">
        <v>290</v>
      </c>
      <c r="AU735" s="149" t="s">
        <v>7128</v>
      </c>
      <c r="AV735" s="14">
        <v>157.41716867537716</v>
      </c>
      <c r="AW735" s="14">
        <v>-155.29972706874108</v>
      </c>
      <c r="AX735" s="17">
        <v>676</v>
      </c>
      <c r="AY735" s="15">
        <v>0</v>
      </c>
      <c r="AZ735" s="15">
        <v>1.4102366887435949</v>
      </c>
      <c r="BA735" s="15">
        <v>-1.4102366887435949</v>
      </c>
      <c r="BB735" s="63">
        <v>0.80164645901360498</v>
      </c>
      <c r="BC735" s="26"/>
      <c r="BD735" s="15">
        <v>0</v>
      </c>
      <c r="BE735" s="26">
        <v>0</v>
      </c>
      <c r="BF735" s="26" t="s">
        <v>7636</v>
      </c>
      <c r="BG735" s="84"/>
    </row>
    <row r="736" spans="1:59" x14ac:dyDescent="0.25">
      <c r="A736" s="111" t="s">
        <v>1697</v>
      </c>
      <c r="B736" s="2" t="s">
        <v>3285</v>
      </c>
      <c r="C736" s="3" t="s">
        <v>2640</v>
      </c>
      <c r="D736" s="3" t="s">
        <v>370</v>
      </c>
      <c r="E736" s="3" t="s">
        <v>2269</v>
      </c>
      <c r="F736" s="4" t="s">
        <v>2269</v>
      </c>
      <c r="G736" s="3" t="s">
        <v>1004</v>
      </c>
      <c r="H736" s="41" t="s">
        <v>4408</v>
      </c>
      <c r="I736" s="113">
        <v>0</v>
      </c>
      <c r="J736" s="113">
        <v>0</v>
      </c>
      <c r="K736" s="113">
        <v>0</v>
      </c>
      <c r="L736" s="113">
        <v>0</v>
      </c>
      <c r="M736" s="113">
        <v>0</v>
      </c>
      <c r="N736" s="113">
        <v>0</v>
      </c>
      <c r="O736" s="113">
        <v>0</v>
      </c>
      <c r="P736" s="113">
        <v>0</v>
      </c>
      <c r="Q736" s="113">
        <v>0</v>
      </c>
      <c r="R736" s="6">
        <v>0</v>
      </c>
      <c r="S736" s="14">
        <v>0</v>
      </c>
      <c r="T736" s="14">
        <v>0</v>
      </c>
      <c r="U736" s="14">
        <v>0</v>
      </c>
      <c r="V736" s="14">
        <v>0</v>
      </c>
      <c r="W736" s="84">
        <v>2.1174416066360724</v>
      </c>
      <c r="X736" s="14">
        <v>2.1174416066360724</v>
      </c>
      <c r="Y736" s="14">
        <v>0</v>
      </c>
      <c r="Z736" s="14">
        <v>0</v>
      </c>
      <c r="AA736" s="14">
        <v>0</v>
      </c>
      <c r="AB736" s="14">
        <v>0</v>
      </c>
      <c r="AC736" s="14">
        <v>0</v>
      </c>
      <c r="AD736" s="14">
        <v>2.1174416066360724</v>
      </c>
      <c r="AE736" s="14">
        <v>0</v>
      </c>
      <c r="AF736" s="14">
        <v>0</v>
      </c>
      <c r="AG736" s="14">
        <v>0</v>
      </c>
      <c r="AH736" s="14">
        <v>2.1174416066360724</v>
      </c>
      <c r="AI736" s="14">
        <v>2.1174416066360724</v>
      </c>
      <c r="AJ736" s="113" t="s">
        <v>7128</v>
      </c>
      <c r="AK736" s="113" t="s">
        <v>7128</v>
      </c>
      <c r="AL736" s="113" t="s">
        <v>7128</v>
      </c>
      <c r="AM736" s="113" t="s">
        <v>7128</v>
      </c>
      <c r="AN736" s="113" t="s">
        <v>7128</v>
      </c>
      <c r="AO736" s="113">
        <v>187</v>
      </c>
      <c r="AP736" s="113" t="s">
        <v>7128</v>
      </c>
      <c r="AQ736" s="113" t="s">
        <v>7128</v>
      </c>
      <c r="AR736" s="113" t="s">
        <v>7128</v>
      </c>
      <c r="AS736" s="113">
        <v>305</v>
      </c>
      <c r="AT736" s="113">
        <v>290</v>
      </c>
      <c r="AU736" s="149" t="s">
        <v>7128</v>
      </c>
      <c r="AV736" s="14">
        <v>157.41716867537716</v>
      </c>
      <c r="AW736" s="14">
        <v>-155.29972706874108</v>
      </c>
      <c r="AX736" s="17">
        <v>676</v>
      </c>
      <c r="AY736" s="15">
        <v>0</v>
      </c>
      <c r="AZ736" s="15">
        <v>1.4102366887435949</v>
      </c>
      <c r="BA736" s="15">
        <v>-1.4102366887435949</v>
      </c>
      <c r="BB736" s="63">
        <v>0.80164645901360498</v>
      </c>
      <c r="BC736" s="26"/>
      <c r="BD736" s="15">
        <v>0</v>
      </c>
      <c r="BE736" s="26">
        <v>0</v>
      </c>
      <c r="BF736" s="26" t="s">
        <v>7636</v>
      </c>
      <c r="BG736" s="84"/>
    </row>
    <row r="737" spans="1:59" x14ac:dyDescent="0.25">
      <c r="A737" s="99" t="s">
        <v>1698</v>
      </c>
      <c r="B737" s="2" t="s">
        <v>3031</v>
      </c>
      <c r="C737" s="3" t="s">
        <v>2913</v>
      </c>
      <c r="D737" s="3" t="s">
        <v>389</v>
      </c>
      <c r="E737" s="3" t="s">
        <v>2269</v>
      </c>
      <c r="F737" s="4" t="s">
        <v>2269</v>
      </c>
      <c r="G737" s="3" t="s">
        <v>1004</v>
      </c>
      <c r="H737" s="41" t="s">
        <v>3903</v>
      </c>
      <c r="I737" s="126">
        <v>0</v>
      </c>
      <c r="J737" s="126">
        <v>0</v>
      </c>
      <c r="K737" s="126">
        <v>0</v>
      </c>
      <c r="L737" s="126">
        <v>0</v>
      </c>
      <c r="M737" s="126">
        <v>0</v>
      </c>
      <c r="N737" s="126">
        <v>0</v>
      </c>
      <c r="O737" s="126">
        <v>0</v>
      </c>
      <c r="P737" s="126">
        <v>0</v>
      </c>
      <c r="Q737" s="126">
        <v>0</v>
      </c>
      <c r="R737" s="106">
        <v>0</v>
      </c>
      <c r="S737" s="107">
        <v>0</v>
      </c>
      <c r="T737" s="107">
        <v>0</v>
      </c>
      <c r="U737" s="107">
        <v>0</v>
      </c>
      <c r="V737" s="107">
        <v>0</v>
      </c>
      <c r="W737" s="107">
        <v>2.1174416066360724</v>
      </c>
      <c r="X737" s="108">
        <v>2.1174416066360724</v>
      </c>
      <c r="Y737" s="108">
        <v>0</v>
      </c>
      <c r="Z737" s="108">
        <v>0</v>
      </c>
      <c r="AA737" s="108">
        <v>0</v>
      </c>
      <c r="AB737" s="108">
        <v>0</v>
      </c>
      <c r="AC737" s="108">
        <v>0</v>
      </c>
      <c r="AD737" s="108">
        <v>2.1174416066360724</v>
      </c>
      <c r="AE737" s="108">
        <v>0</v>
      </c>
      <c r="AF737" s="108">
        <v>0</v>
      </c>
      <c r="AG737" s="108">
        <v>0</v>
      </c>
      <c r="AH737" s="108">
        <v>2.1174416066360724</v>
      </c>
      <c r="AI737" s="108">
        <v>2.1174416066360724</v>
      </c>
      <c r="AJ737" s="126" t="s">
        <v>7128</v>
      </c>
      <c r="AK737" s="113" t="s">
        <v>7128</v>
      </c>
      <c r="AL737" s="113" t="s">
        <v>7128</v>
      </c>
      <c r="AM737" s="113" t="s">
        <v>7128</v>
      </c>
      <c r="AN737" s="113" t="s">
        <v>7128</v>
      </c>
      <c r="AO737" s="113">
        <v>187</v>
      </c>
      <c r="AP737" s="113" t="s">
        <v>7128</v>
      </c>
      <c r="AQ737" s="113" t="s">
        <v>7128</v>
      </c>
      <c r="AR737" s="113" t="s">
        <v>7128</v>
      </c>
      <c r="AS737" s="113">
        <v>305</v>
      </c>
      <c r="AT737" s="113">
        <v>290</v>
      </c>
      <c r="AU737" s="149" t="s">
        <v>7128</v>
      </c>
      <c r="AV737" s="107">
        <v>157.41716867537716</v>
      </c>
      <c r="AW737" s="107">
        <v>-155.29972706874108</v>
      </c>
      <c r="AX737" s="127">
        <v>676</v>
      </c>
      <c r="AY737" s="107">
        <v>0</v>
      </c>
      <c r="AZ737" s="107">
        <v>1.4102366887435949</v>
      </c>
      <c r="BA737" s="107">
        <v>-1.4102366887435949</v>
      </c>
      <c r="BB737" s="109">
        <v>0.80164645901360498</v>
      </c>
      <c r="BC737" s="107"/>
      <c r="BD737" s="107">
        <v>0</v>
      </c>
      <c r="BE737" s="107">
        <v>0</v>
      </c>
      <c r="BF737" s="107" t="s">
        <v>7636</v>
      </c>
      <c r="BG737" s="107"/>
    </row>
    <row r="738" spans="1:59" x14ac:dyDescent="0.25">
      <c r="A738" s="78" t="s">
        <v>1709</v>
      </c>
      <c r="B738" s="2" t="s">
        <v>3287</v>
      </c>
      <c r="C738" s="3" t="s">
        <v>3288</v>
      </c>
      <c r="D738" s="3" t="s">
        <v>280</v>
      </c>
      <c r="E738" s="3" t="s">
        <v>2269</v>
      </c>
      <c r="F738" s="4" t="s">
        <v>2269</v>
      </c>
      <c r="G738" s="3" t="s">
        <v>1004</v>
      </c>
      <c r="H738" s="41" t="s">
        <v>3975</v>
      </c>
      <c r="I738" s="113">
        <v>0</v>
      </c>
      <c r="J738" s="113">
        <v>0</v>
      </c>
      <c r="K738" s="113">
        <v>0</v>
      </c>
      <c r="L738" s="113">
        <v>0</v>
      </c>
      <c r="M738" s="113">
        <v>0</v>
      </c>
      <c r="N738" s="113">
        <v>0</v>
      </c>
      <c r="O738" s="113">
        <v>0</v>
      </c>
      <c r="P738" s="113">
        <v>0</v>
      </c>
      <c r="Q738" s="113">
        <v>0</v>
      </c>
      <c r="R738" s="6">
        <v>0</v>
      </c>
      <c r="S738" s="14">
        <v>0</v>
      </c>
      <c r="T738" s="14">
        <v>0</v>
      </c>
      <c r="U738" s="14">
        <v>0</v>
      </c>
      <c r="V738" s="14">
        <v>0</v>
      </c>
      <c r="W738" s="84">
        <v>2.1174416066360724</v>
      </c>
      <c r="X738" s="14">
        <v>2.1174416066360724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  <c r="AD738" s="14">
        <v>2.1174416066360724</v>
      </c>
      <c r="AE738" s="14">
        <v>0</v>
      </c>
      <c r="AF738" s="14">
        <v>0</v>
      </c>
      <c r="AG738" s="14">
        <v>0</v>
      </c>
      <c r="AH738" s="14">
        <v>2.1174416066360724</v>
      </c>
      <c r="AI738" s="14">
        <v>2.1174416066360724</v>
      </c>
      <c r="AJ738" s="113" t="s">
        <v>7128</v>
      </c>
      <c r="AK738" s="113" t="s">
        <v>7128</v>
      </c>
      <c r="AL738" s="113" t="s">
        <v>7128</v>
      </c>
      <c r="AM738" s="113" t="s">
        <v>7128</v>
      </c>
      <c r="AN738" s="113" t="s">
        <v>7128</v>
      </c>
      <c r="AO738" s="113">
        <v>187</v>
      </c>
      <c r="AP738" s="113" t="s">
        <v>7128</v>
      </c>
      <c r="AQ738" s="113" t="s">
        <v>7128</v>
      </c>
      <c r="AR738" s="113" t="s">
        <v>7128</v>
      </c>
      <c r="AS738" s="113">
        <v>305</v>
      </c>
      <c r="AT738" s="113">
        <v>290</v>
      </c>
      <c r="AU738" s="149" t="s">
        <v>7128</v>
      </c>
      <c r="AV738" s="14">
        <v>157.41716867537716</v>
      </c>
      <c r="AW738" s="14">
        <v>-155.29972706874108</v>
      </c>
      <c r="AX738" s="17">
        <v>676</v>
      </c>
      <c r="AY738" s="15">
        <v>0</v>
      </c>
      <c r="AZ738" s="15">
        <v>1.4102366887435949</v>
      </c>
      <c r="BA738" s="15">
        <v>-1.4102366887435949</v>
      </c>
      <c r="BB738" s="63">
        <v>0.80164645901360498</v>
      </c>
      <c r="BC738" s="26"/>
      <c r="BD738" s="15">
        <v>0</v>
      </c>
      <c r="BE738" s="26">
        <v>0</v>
      </c>
      <c r="BF738" s="26" t="s">
        <v>7636</v>
      </c>
      <c r="BG738" s="84"/>
    </row>
    <row r="739" spans="1:59" x14ac:dyDescent="0.25">
      <c r="A739" s="111" t="s">
        <v>5638</v>
      </c>
      <c r="B739" s="2" t="s">
        <v>5639</v>
      </c>
      <c r="C739" s="3" t="s">
        <v>2575</v>
      </c>
      <c r="D739" s="3" t="s">
        <v>6228</v>
      </c>
      <c r="E739" s="3" t="s">
        <v>999</v>
      </c>
      <c r="F739" s="4" t="s">
        <v>2510</v>
      </c>
      <c r="G739" s="3" t="s">
        <v>1004</v>
      </c>
      <c r="H739" s="41" t="s">
        <v>5262</v>
      </c>
      <c r="I739" s="113">
        <v>0</v>
      </c>
      <c r="J739" s="113">
        <v>0</v>
      </c>
      <c r="K739" s="113">
        <v>0</v>
      </c>
      <c r="L739" s="113">
        <v>0</v>
      </c>
      <c r="M739" s="113">
        <v>0</v>
      </c>
      <c r="N739" s="113">
        <v>0</v>
      </c>
      <c r="O739" s="113">
        <v>0</v>
      </c>
      <c r="P739" s="113">
        <v>0</v>
      </c>
      <c r="Q739" s="113">
        <v>0</v>
      </c>
      <c r="R739" s="6">
        <v>0</v>
      </c>
      <c r="S739" s="14">
        <v>0</v>
      </c>
      <c r="T739" s="14">
        <v>0</v>
      </c>
      <c r="U739" s="14">
        <v>0</v>
      </c>
      <c r="V739" s="14">
        <v>0</v>
      </c>
      <c r="W739" s="84">
        <v>2.1174416066360724</v>
      </c>
      <c r="X739" s="14">
        <v>2.1174416066360724</v>
      </c>
      <c r="Y739" s="14">
        <v>0</v>
      </c>
      <c r="Z739" s="14">
        <v>0</v>
      </c>
      <c r="AA739" s="14">
        <v>0</v>
      </c>
      <c r="AB739" s="14">
        <v>0</v>
      </c>
      <c r="AC739" s="14">
        <v>0</v>
      </c>
      <c r="AD739" s="14">
        <v>2.1174416066360724</v>
      </c>
      <c r="AE739" s="14">
        <v>0</v>
      </c>
      <c r="AF739" s="14">
        <v>0</v>
      </c>
      <c r="AG739" s="14">
        <v>0</v>
      </c>
      <c r="AH739" s="14">
        <v>2.1174416066360724</v>
      </c>
      <c r="AI739" s="14">
        <v>2.1174416066360724</v>
      </c>
      <c r="AJ739" s="113" t="s">
        <v>7128</v>
      </c>
      <c r="AK739" s="113" t="s">
        <v>7128</v>
      </c>
      <c r="AL739" s="113" t="s">
        <v>7128</v>
      </c>
      <c r="AM739" s="113" t="s">
        <v>7128</v>
      </c>
      <c r="AN739" s="113" t="s">
        <v>7128</v>
      </c>
      <c r="AO739" s="113">
        <v>187</v>
      </c>
      <c r="AP739" s="113" t="s">
        <v>7128</v>
      </c>
      <c r="AQ739" s="113" t="s">
        <v>7128</v>
      </c>
      <c r="AR739" s="113" t="s">
        <v>7128</v>
      </c>
      <c r="AS739" s="113">
        <v>305</v>
      </c>
      <c r="AT739" s="113">
        <v>290</v>
      </c>
      <c r="AU739" s="149" t="s">
        <v>7128</v>
      </c>
      <c r="AV739" s="14">
        <v>157.41716867537716</v>
      </c>
      <c r="AW739" s="14">
        <v>-155.29972706874108</v>
      </c>
      <c r="AX739" s="17">
        <v>676</v>
      </c>
      <c r="AY739" s="15">
        <v>0</v>
      </c>
      <c r="AZ739" s="15">
        <v>1.4102366887435949</v>
      </c>
      <c r="BA739" s="15">
        <v>-1.4102366887435949</v>
      </c>
      <c r="BB739" s="63">
        <v>0.80164645901360498</v>
      </c>
      <c r="BC739" s="26"/>
      <c r="BD739" s="15">
        <v>0</v>
      </c>
      <c r="BE739" s="26">
        <v>0</v>
      </c>
      <c r="BF739" s="26" t="s">
        <v>7636</v>
      </c>
      <c r="BG739" s="84"/>
    </row>
    <row r="740" spans="1:59" x14ac:dyDescent="0.25">
      <c r="A740" s="78" t="s">
        <v>1717</v>
      </c>
      <c r="B740" s="2" t="s">
        <v>3068</v>
      </c>
      <c r="C740" s="3" t="s">
        <v>3030</v>
      </c>
      <c r="D740" s="3" t="s">
        <v>365</v>
      </c>
      <c r="E740" s="3" t="s">
        <v>2269</v>
      </c>
      <c r="F740" s="4" t="s">
        <v>2269</v>
      </c>
      <c r="G740" s="3" t="s">
        <v>1004</v>
      </c>
      <c r="H740" s="41" t="s">
        <v>4278</v>
      </c>
      <c r="I740" s="113">
        <v>0</v>
      </c>
      <c r="J740" s="113">
        <v>0</v>
      </c>
      <c r="K740" s="113">
        <v>0</v>
      </c>
      <c r="L740" s="113">
        <v>0</v>
      </c>
      <c r="M740" s="113">
        <v>0</v>
      </c>
      <c r="N740" s="113">
        <v>0</v>
      </c>
      <c r="O740" s="113">
        <v>0</v>
      </c>
      <c r="P740" s="113">
        <v>0</v>
      </c>
      <c r="Q740" s="113">
        <v>0</v>
      </c>
      <c r="R740" s="42">
        <v>0</v>
      </c>
      <c r="S740" s="43">
        <v>0</v>
      </c>
      <c r="T740" s="43">
        <v>0</v>
      </c>
      <c r="U740" s="43">
        <v>0</v>
      </c>
      <c r="V740" s="43">
        <v>0</v>
      </c>
      <c r="W740" s="84">
        <v>2.1174416066360724</v>
      </c>
      <c r="X740" s="44">
        <v>2.1174416066360724</v>
      </c>
      <c r="Y740" s="44">
        <v>0</v>
      </c>
      <c r="Z740" s="44">
        <v>0</v>
      </c>
      <c r="AA740" s="44">
        <v>0</v>
      </c>
      <c r="AB740" s="44">
        <v>0</v>
      </c>
      <c r="AC740" s="44">
        <v>0</v>
      </c>
      <c r="AD740" s="44">
        <v>2.1174416066360724</v>
      </c>
      <c r="AE740" s="44">
        <v>0</v>
      </c>
      <c r="AF740" s="44">
        <v>0</v>
      </c>
      <c r="AG740" s="44">
        <v>0</v>
      </c>
      <c r="AH740" s="44">
        <v>2.1174416066360724</v>
      </c>
      <c r="AI740" s="44">
        <v>2.1174416066360724</v>
      </c>
      <c r="AJ740" s="145" t="s">
        <v>7128</v>
      </c>
      <c r="AK740" s="113" t="s">
        <v>7128</v>
      </c>
      <c r="AL740" s="113" t="s">
        <v>7128</v>
      </c>
      <c r="AM740" s="113" t="s">
        <v>7128</v>
      </c>
      <c r="AN740" s="113" t="s">
        <v>7128</v>
      </c>
      <c r="AO740" s="113">
        <v>187</v>
      </c>
      <c r="AP740" s="113" t="s">
        <v>7128</v>
      </c>
      <c r="AQ740" s="113" t="s">
        <v>7128</v>
      </c>
      <c r="AR740" s="113" t="s">
        <v>7128</v>
      </c>
      <c r="AS740" s="113">
        <v>305</v>
      </c>
      <c r="AT740" s="113">
        <v>290</v>
      </c>
      <c r="AU740" s="149" t="s">
        <v>7128</v>
      </c>
      <c r="AV740" s="44">
        <v>157.41716867537716</v>
      </c>
      <c r="AW740" s="14">
        <v>-155.29972706874108</v>
      </c>
      <c r="AX740" s="17">
        <v>676</v>
      </c>
      <c r="AY740" s="43">
        <v>0</v>
      </c>
      <c r="AZ740" s="43">
        <v>1.4102366887435949</v>
      </c>
      <c r="BA740" s="43">
        <v>-1.4102366887435949</v>
      </c>
      <c r="BB740" s="65">
        <v>0.80164645901360498</v>
      </c>
      <c r="BC740" s="43"/>
      <c r="BD740" s="43">
        <v>0</v>
      </c>
      <c r="BE740" s="43">
        <v>0</v>
      </c>
      <c r="BF740" s="26" t="s">
        <v>7636</v>
      </c>
      <c r="BG740" s="84"/>
    </row>
    <row r="741" spans="1:59" x14ac:dyDescent="0.25">
      <c r="A741" s="78" t="s">
        <v>3838</v>
      </c>
      <c r="B741" s="2" t="s">
        <v>3840</v>
      </c>
      <c r="C741" s="3" t="s">
        <v>2567</v>
      </c>
      <c r="D741" s="3" t="s">
        <v>3839</v>
      </c>
      <c r="E741" s="3" t="s">
        <v>1030</v>
      </c>
      <c r="F741" s="4" t="s">
        <v>3755</v>
      </c>
      <c r="G741" s="3" t="s">
        <v>1004</v>
      </c>
      <c r="H741" s="41" t="s">
        <v>3841</v>
      </c>
      <c r="I741" s="113">
        <v>0</v>
      </c>
      <c r="J741" s="113">
        <v>0</v>
      </c>
      <c r="K741" s="113">
        <v>0</v>
      </c>
      <c r="L741" s="113">
        <v>0</v>
      </c>
      <c r="M741" s="113">
        <v>0</v>
      </c>
      <c r="N741" s="113">
        <v>0</v>
      </c>
      <c r="O741" s="113">
        <v>0</v>
      </c>
      <c r="P741" s="113">
        <v>0</v>
      </c>
      <c r="Q741" s="113">
        <v>0</v>
      </c>
      <c r="R741" s="6">
        <v>0</v>
      </c>
      <c r="S741" s="14">
        <v>0</v>
      </c>
      <c r="T741" s="14">
        <v>0</v>
      </c>
      <c r="U741" s="14">
        <v>0</v>
      </c>
      <c r="V741" s="14">
        <v>0</v>
      </c>
      <c r="W741" s="84">
        <v>2.1174416066360724</v>
      </c>
      <c r="X741" s="14">
        <v>2.1174416066360724</v>
      </c>
      <c r="Y741" s="14">
        <v>0</v>
      </c>
      <c r="Z741" s="14">
        <v>0</v>
      </c>
      <c r="AA741" s="14">
        <v>0</v>
      </c>
      <c r="AB741" s="14">
        <v>0</v>
      </c>
      <c r="AC741" s="14">
        <v>0</v>
      </c>
      <c r="AD741" s="14">
        <v>2.1174416066360724</v>
      </c>
      <c r="AE741" s="14">
        <v>0</v>
      </c>
      <c r="AF741" s="14">
        <v>0</v>
      </c>
      <c r="AG741" s="14">
        <v>0</v>
      </c>
      <c r="AH741" s="14">
        <v>2.1174416066360724</v>
      </c>
      <c r="AI741" s="14">
        <v>2.1174416066360724</v>
      </c>
      <c r="AJ741" s="113" t="s">
        <v>7128</v>
      </c>
      <c r="AK741" s="113" t="s">
        <v>7128</v>
      </c>
      <c r="AL741" s="113" t="s">
        <v>7128</v>
      </c>
      <c r="AM741" s="113" t="s">
        <v>7128</v>
      </c>
      <c r="AN741" s="113" t="s">
        <v>7128</v>
      </c>
      <c r="AO741" s="113">
        <v>187</v>
      </c>
      <c r="AP741" s="113" t="s">
        <v>7128</v>
      </c>
      <c r="AQ741" s="113" t="s">
        <v>7128</v>
      </c>
      <c r="AR741" s="113" t="s">
        <v>7128</v>
      </c>
      <c r="AS741" s="113">
        <v>305</v>
      </c>
      <c r="AT741" s="113">
        <v>290</v>
      </c>
      <c r="AU741" s="149" t="s">
        <v>7128</v>
      </c>
      <c r="AV741" s="14">
        <v>157.41716867537716</v>
      </c>
      <c r="AW741" s="14">
        <v>-155.29972706874108</v>
      </c>
      <c r="AX741" s="17">
        <v>676</v>
      </c>
      <c r="AY741" s="15">
        <v>0</v>
      </c>
      <c r="AZ741" s="15">
        <v>1.4102366887435949</v>
      </c>
      <c r="BA741" s="15">
        <v>-1.4102366887435949</v>
      </c>
      <c r="BB741" s="63">
        <v>0.80164645901360498</v>
      </c>
      <c r="BC741" s="26"/>
      <c r="BD741" s="15">
        <v>0</v>
      </c>
      <c r="BE741" s="26">
        <v>0</v>
      </c>
      <c r="BF741" s="26" t="s">
        <v>7636</v>
      </c>
      <c r="BG741" s="84"/>
    </row>
    <row r="742" spans="1:59" x14ac:dyDescent="0.25">
      <c r="A742" s="78" t="s">
        <v>2387</v>
      </c>
      <c r="B742" s="2" t="s">
        <v>3040</v>
      </c>
      <c r="C742" s="3" t="s">
        <v>3024</v>
      </c>
      <c r="D742" s="3" t="s">
        <v>960</v>
      </c>
      <c r="E742" s="3" t="s">
        <v>2269</v>
      </c>
      <c r="F742" s="4" t="s">
        <v>2269</v>
      </c>
      <c r="G742" s="3" t="s">
        <v>1004</v>
      </c>
      <c r="H742" s="41" t="s">
        <v>4126</v>
      </c>
      <c r="I742" s="113">
        <v>0</v>
      </c>
      <c r="J742" s="113">
        <v>0</v>
      </c>
      <c r="K742" s="113">
        <v>0</v>
      </c>
      <c r="L742" s="113">
        <v>0</v>
      </c>
      <c r="M742" s="113">
        <v>0</v>
      </c>
      <c r="N742" s="113">
        <v>0</v>
      </c>
      <c r="O742" s="113">
        <v>0</v>
      </c>
      <c r="P742" s="113">
        <v>0</v>
      </c>
      <c r="Q742" s="113">
        <v>0</v>
      </c>
      <c r="R742" s="5">
        <v>0</v>
      </c>
      <c r="S742" s="26">
        <v>0</v>
      </c>
      <c r="T742" s="26">
        <v>0</v>
      </c>
      <c r="U742" s="26">
        <v>0</v>
      </c>
      <c r="V742" s="26">
        <v>0</v>
      </c>
      <c r="W742" s="84">
        <v>2.1174416066360724</v>
      </c>
      <c r="X742" s="14">
        <v>2.1174416066360724</v>
      </c>
      <c r="Y742" s="14">
        <v>0</v>
      </c>
      <c r="Z742" s="14">
        <v>0</v>
      </c>
      <c r="AA742" s="14">
        <v>0</v>
      </c>
      <c r="AB742" s="14">
        <v>0</v>
      </c>
      <c r="AC742" s="14">
        <v>0</v>
      </c>
      <c r="AD742" s="14">
        <v>2.1174416066360724</v>
      </c>
      <c r="AE742" s="14">
        <v>0</v>
      </c>
      <c r="AF742" s="14">
        <v>0</v>
      </c>
      <c r="AG742" s="14">
        <v>0</v>
      </c>
      <c r="AH742" s="14">
        <v>2.1174416066360724</v>
      </c>
      <c r="AI742" s="14">
        <v>2.1174416066360724</v>
      </c>
      <c r="AJ742" s="113" t="s">
        <v>7128</v>
      </c>
      <c r="AK742" s="113" t="s">
        <v>7128</v>
      </c>
      <c r="AL742" s="113" t="s">
        <v>7128</v>
      </c>
      <c r="AM742" s="113" t="s">
        <v>7128</v>
      </c>
      <c r="AN742" s="113" t="s">
        <v>7128</v>
      </c>
      <c r="AO742" s="113">
        <v>187</v>
      </c>
      <c r="AP742" s="113" t="s">
        <v>7128</v>
      </c>
      <c r="AQ742" s="113" t="s">
        <v>7128</v>
      </c>
      <c r="AR742" s="113" t="s">
        <v>7128</v>
      </c>
      <c r="AS742" s="113">
        <v>305</v>
      </c>
      <c r="AT742" s="113">
        <v>290</v>
      </c>
      <c r="AU742" s="149" t="s">
        <v>7128</v>
      </c>
      <c r="AV742" s="13">
        <v>157.41716867537716</v>
      </c>
      <c r="AW742" s="14">
        <v>-155.29972706874108</v>
      </c>
      <c r="AX742" s="17">
        <v>676</v>
      </c>
      <c r="AY742" s="26">
        <v>0</v>
      </c>
      <c r="AZ742" s="26">
        <v>1.4102366887435949</v>
      </c>
      <c r="BA742" s="26">
        <v>-1.4102366887435949</v>
      </c>
      <c r="BB742" s="60">
        <v>0.80164645901360498</v>
      </c>
      <c r="BC742" s="26"/>
      <c r="BD742" s="26">
        <v>0</v>
      </c>
      <c r="BE742" s="26">
        <v>0</v>
      </c>
      <c r="BF742" s="26" t="s">
        <v>7636</v>
      </c>
      <c r="BG742" s="84"/>
    </row>
    <row r="743" spans="1:59" x14ac:dyDescent="0.25">
      <c r="A743" s="78" t="s">
        <v>1726</v>
      </c>
      <c r="B743" s="2" t="s">
        <v>3293</v>
      </c>
      <c r="C743" s="3" t="s">
        <v>2610</v>
      </c>
      <c r="D743" s="3" t="s">
        <v>107</v>
      </c>
      <c r="E743" s="3" t="s">
        <v>2269</v>
      </c>
      <c r="F743" s="4" t="s">
        <v>2269</v>
      </c>
      <c r="G743" s="3" t="s">
        <v>1004</v>
      </c>
      <c r="H743" s="41" t="s">
        <v>4599</v>
      </c>
      <c r="I743" s="113">
        <v>0</v>
      </c>
      <c r="J743" s="113">
        <v>0</v>
      </c>
      <c r="K743" s="113">
        <v>0</v>
      </c>
      <c r="L743" s="113">
        <v>0</v>
      </c>
      <c r="M743" s="113">
        <v>0</v>
      </c>
      <c r="N743" s="113">
        <v>0</v>
      </c>
      <c r="O743" s="113">
        <v>0</v>
      </c>
      <c r="P743" s="113">
        <v>0</v>
      </c>
      <c r="Q743" s="113">
        <v>0</v>
      </c>
      <c r="R743" s="6">
        <v>0</v>
      </c>
      <c r="S743" s="14">
        <v>0</v>
      </c>
      <c r="T743" s="14">
        <v>0</v>
      </c>
      <c r="U743" s="14">
        <v>0</v>
      </c>
      <c r="V743" s="14">
        <v>0</v>
      </c>
      <c r="W743" s="84">
        <v>2.1174416066360724</v>
      </c>
      <c r="X743" s="14">
        <v>2.1174416066360724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  <c r="AD743" s="14">
        <v>2.1174416066360724</v>
      </c>
      <c r="AE743" s="14">
        <v>0</v>
      </c>
      <c r="AF743" s="14">
        <v>0</v>
      </c>
      <c r="AG743" s="14">
        <v>0</v>
      </c>
      <c r="AH743" s="14">
        <v>2.1174416066360724</v>
      </c>
      <c r="AI743" s="14">
        <v>2.1174416066360724</v>
      </c>
      <c r="AJ743" s="113" t="s">
        <v>7128</v>
      </c>
      <c r="AK743" s="113" t="s">
        <v>7128</v>
      </c>
      <c r="AL743" s="113" t="s">
        <v>7128</v>
      </c>
      <c r="AM743" s="113" t="s">
        <v>7128</v>
      </c>
      <c r="AN743" s="113" t="s">
        <v>7128</v>
      </c>
      <c r="AO743" s="113">
        <v>187</v>
      </c>
      <c r="AP743" s="113" t="s">
        <v>7128</v>
      </c>
      <c r="AQ743" s="113" t="s">
        <v>7128</v>
      </c>
      <c r="AR743" s="113" t="s">
        <v>7128</v>
      </c>
      <c r="AS743" s="113">
        <v>305</v>
      </c>
      <c r="AT743" s="113">
        <v>290</v>
      </c>
      <c r="AU743" s="149" t="s">
        <v>7128</v>
      </c>
      <c r="AV743" s="14">
        <v>157.41716867537716</v>
      </c>
      <c r="AW743" s="14">
        <v>-155.29972706874108</v>
      </c>
      <c r="AX743" s="17">
        <v>676</v>
      </c>
      <c r="AY743" s="15">
        <v>0</v>
      </c>
      <c r="AZ743" s="15">
        <v>1.4102366887435949</v>
      </c>
      <c r="BA743" s="15">
        <v>-1.4102366887435949</v>
      </c>
      <c r="BB743" s="63">
        <v>0.80164645901360498</v>
      </c>
      <c r="BC743" s="26"/>
      <c r="BD743" s="15">
        <v>0</v>
      </c>
      <c r="BE743" s="26">
        <v>0</v>
      </c>
      <c r="BF743" s="26" t="s">
        <v>7636</v>
      </c>
      <c r="BG743" s="84"/>
    </row>
    <row r="744" spans="1:59" x14ac:dyDescent="0.25">
      <c r="A744" s="99" t="s">
        <v>2505</v>
      </c>
      <c r="B744" s="2" t="s">
        <v>3455</v>
      </c>
      <c r="C744" s="3" t="s">
        <v>3456</v>
      </c>
      <c r="D744" s="3" t="s">
        <v>2392</v>
      </c>
      <c r="E744" s="3" t="s">
        <v>2269</v>
      </c>
      <c r="F744" s="4" t="s">
        <v>2269</v>
      </c>
      <c r="G744" s="3" t="s">
        <v>1004</v>
      </c>
      <c r="H744" s="41" t="s">
        <v>3937</v>
      </c>
      <c r="I744" s="113">
        <v>0</v>
      </c>
      <c r="J744" s="113">
        <v>0</v>
      </c>
      <c r="K744" s="113">
        <v>0</v>
      </c>
      <c r="L744" s="113">
        <v>0</v>
      </c>
      <c r="M744" s="113">
        <v>0</v>
      </c>
      <c r="N744" s="113">
        <v>0</v>
      </c>
      <c r="O744" s="113">
        <v>0</v>
      </c>
      <c r="P744" s="113">
        <v>0</v>
      </c>
      <c r="Q744" s="113">
        <v>0</v>
      </c>
      <c r="R744" s="106">
        <v>0</v>
      </c>
      <c r="S744" s="107">
        <v>0</v>
      </c>
      <c r="T744" s="107">
        <v>0</v>
      </c>
      <c r="U744" s="107">
        <v>0</v>
      </c>
      <c r="V744" s="107">
        <v>0</v>
      </c>
      <c r="W744" s="84">
        <v>2.1174416066360724</v>
      </c>
      <c r="X744" s="108">
        <v>2.1174416066360724</v>
      </c>
      <c r="Y744" s="108">
        <v>0</v>
      </c>
      <c r="Z744" s="108">
        <v>0</v>
      </c>
      <c r="AA744" s="108">
        <v>0</v>
      </c>
      <c r="AB744" s="108">
        <v>0</v>
      </c>
      <c r="AC744" s="108">
        <v>0</v>
      </c>
      <c r="AD744" s="108">
        <v>2.1174416066360724</v>
      </c>
      <c r="AE744" s="108">
        <v>0</v>
      </c>
      <c r="AF744" s="108">
        <v>0</v>
      </c>
      <c r="AG744" s="108">
        <v>0</v>
      </c>
      <c r="AH744" s="108">
        <v>2.1174416066360724</v>
      </c>
      <c r="AI744" s="108">
        <v>2.1174416066360724</v>
      </c>
      <c r="AJ744" s="126" t="s">
        <v>7128</v>
      </c>
      <c r="AK744" s="113" t="s">
        <v>7128</v>
      </c>
      <c r="AL744" s="113" t="s">
        <v>7128</v>
      </c>
      <c r="AM744" s="113" t="s">
        <v>7128</v>
      </c>
      <c r="AN744" s="113" t="s">
        <v>7128</v>
      </c>
      <c r="AO744" s="113">
        <v>187</v>
      </c>
      <c r="AP744" s="113" t="s">
        <v>7128</v>
      </c>
      <c r="AQ744" s="113" t="s">
        <v>7128</v>
      </c>
      <c r="AR744" s="113" t="s">
        <v>7128</v>
      </c>
      <c r="AS744" s="113">
        <v>305</v>
      </c>
      <c r="AT744" s="113">
        <v>290</v>
      </c>
      <c r="AU744" s="149" t="s">
        <v>7128</v>
      </c>
      <c r="AV744" s="107">
        <v>157.41716867537716</v>
      </c>
      <c r="AW744" s="14">
        <v>-155.29972706874108</v>
      </c>
      <c r="AX744" s="17">
        <v>676</v>
      </c>
      <c r="AY744" s="107">
        <v>0</v>
      </c>
      <c r="AZ744" s="107">
        <v>1.4102366887435949</v>
      </c>
      <c r="BA744" s="107">
        <v>-1.4102366887435949</v>
      </c>
      <c r="BB744" s="109">
        <v>0.80164645901360498</v>
      </c>
      <c r="BC744" s="107"/>
      <c r="BD744" s="107">
        <v>0</v>
      </c>
      <c r="BE744" s="107">
        <v>0</v>
      </c>
      <c r="BF744" s="107" t="s">
        <v>7636</v>
      </c>
      <c r="BG744" s="84"/>
    </row>
    <row r="745" spans="1:59" x14ac:dyDescent="0.25">
      <c r="A745" s="111" t="s">
        <v>6668</v>
      </c>
      <c r="B745" s="2" t="s">
        <v>6669</v>
      </c>
      <c r="C745" s="3" t="s">
        <v>3530</v>
      </c>
      <c r="D745" s="3" t="s">
        <v>6382</v>
      </c>
      <c r="E745" s="3" t="s">
        <v>1017</v>
      </c>
      <c r="F745" s="4" t="s">
        <v>3755</v>
      </c>
      <c r="G745" s="3" t="s">
        <v>1004</v>
      </c>
      <c r="H745" s="41" t="s">
        <v>6560</v>
      </c>
      <c r="I745" s="113">
        <v>0</v>
      </c>
      <c r="J745" s="113">
        <v>0</v>
      </c>
      <c r="K745" s="113">
        <v>0</v>
      </c>
      <c r="L745" s="113">
        <v>0</v>
      </c>
      <c r="M745" s="113">
        <v>0</v>
      </c>
      <c r="N745" s="113">
        <v>0</v>
      </c>
      <c r="O745" s="113">
        <v>0</v>
      </c>
      <c r="P745" s="113">
        <v>0</v>
      </c>
      <c r="Q745" s="113">
        <v>0</v>
      </c>
      <c r="R745" s="6">
        <v>0</v>
      </c>
      <c r="S745" s="14">
        <v>0</v>
      </c>
      <c r="T745" s="14">
        <v>0</v>
      </c>
      <c r="U745" s="14">
        <v>0</v>
      </c>
      <c r="V745" s="14">
        <v>0</v>
      </c>
      <c r="W745" s="84">
        <v>2.1174416066360724</v>
      </c>
      <c r="X745" s="14">
        <v>2.1174416066360724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  <c r="AD745" s="14">
        <v>2.1174416066360724</v>
      </c>
      <c r="AE745" s="14">
        <v>0</v>
      </c>
      <c r="AF745" s="14">
        <v>0</v>
      </c>
      <c r="AG745" s="14">
        <v>0</v>
      </c>
      <c r="AH745" s="14">
        <v>2.1174416066360724</v>
      </c>
      <c r="AI745" s="14">
        <v>2.1174416066360724</v>
      </c>
      <c r="AJ745" s="113" t="s">
        <v>7128</v>
      </c>
      <c r="AK745" s="113" t="s">
        <v>7128</v>
      </c>
      <c r="AL745" s="113" t="s">
        <v>7128</v>
      </c>
      <c r="AM745" s="113" t="s">
        <v>7128</v>
      </c>
      <c r="AN745" s="113" t="s">
        <v>7128</v>
      </c>
      <c r="AO745" s="113">
        <v>187</v>
      </c>
      <c r="AP745" s="113" t="s">
        <v>7128</v>
      </c>
      <c r="AQ745" s="113" t="s">
        <v>7128</v>
      </c>
      <c r="AR745" s="113" t="s">
        <v>7128</v>
      </c>
      <c r="AS745" s="113">
        <v>305</v>
      </c>
      <c r="AT745" s="113">
        <v>290</v>
      </c>
      <c r="AU745" s="149" t="s">
        <v>7128</v>
      </c>
      <c r="AV745" s="14">
        <v>157.41716867537716</v>
      </c>
      <c r="AW745" s="14">
        <v>-155.29972706874108</v>
      </c>
      <c r="AX745" s="17">
        <v>676</v>
      </c>
      <c r="AY745" s="15">
        <v>0</v>
      </c>
      <c r="AZ745" s="15">
        <v>1.4102366887435949</v>
      </c>
      <c r="BA745" s="15">
        <v>-1.4102366887435949</v>
      </c>
      <c r="BB745" s="63">
        <v>0.80164645901360498</v>
      </c>
      <c r="BC745" s="26"/>
      <c r="BD745" s="15">
        <v>0</v>
      </c>
      <c r="BE745" s="26">
        <v>0</v>
      </c>
      <c r="BF745" s="26" t="s">
        <v>7636</v>
      </c>
      <c r="BG745" s="84"/>
    </row>
    <row r="746" spans="1:59" x14ac:dyDescent="0.25">
      <c r="A746" s="99" t="s">
        <v>1750</v>
      </c>
      <c r="B746" s="2" t="s">
        <v>3295</v>
      </c>
      <c r="C746" s="3" t="s">
        <v>3296</v>
      </c>
      <c r="D746" s="3" t="s">
        <v>253</v>
      </c>
      <c r="E746" s="3" t="s">
        <v>2269</v>
      </c>
      <c r="F746" s="4" t="s">
        <v>2269</v>
      </c>
      <c r="G746" s="3" t="s">
        <v>1004</v>
      </c>
      <c r="H746" s="41" t="s">
        <v>3861</v>
      </c>
      <c r="I746" s="113">
        <v>0</v>
      </c>
      <c r="J746" s="113">
        <v>0</v>
      </c>
      <c r="K746" s="113">
        <v>0</v>
      </c>
      <c r="L746" s="113">
        <v>0</v>
      </c>
      <c r="M746" s="113">
        <v>0</v>
      </c>
      <c r="N746" s="113">
        <v>0</v>
      </c>
      <c r="O746" s="113">
        <v>0</v>
      </c>
      <c r="P746" s="113">
        <v>0</v>
      </c>
      <c r="Q746" s="113">
        <v>0</v>
      </c>
      <c r="R746" s="106">
        <v>0</v>
      </c>
      <c r="S746" s="107">
        <v>0</v>
      </c>
      <c r="T746" s="107">
        <v>0</v>
      </c>
      <c r="U746" s="107">
        <v>0</v>
      </c>
      <c r="V746" s="107">
        <v>0</v>
      </c>
      <c r="W746" s="84">
        <v>2.1174416066360724</v>
      </c>
      <c r="X746" s="108">
        <v>2.1174416066360724</v>
      </c>
      <c r="Y746" s="108">
        <v>0</v>
      </c>
      <c r="Z746" s="108">
        <v>0</v>
      </c>
      <c r="AA746" s="108">
        <v>0</v>
      </c>
      <c r="AB746" s="108">
        <v>0</v>
      </c>
      <c r="AC746" s="108">
        <v>0</v>
      </c>
      <c r="AD746" s="108">
        <v>2.1174416066360724</v>
      </c>
      <c r="AE746" s="108">
        <v>0</v>
      </c>
      <c r="AF746" s="108">
        <v>0</v>
      </c>
      <c r="AG746" s="108">
        <v>0</v>
      </c>
      <c r="AH746" s="108">
        <v>2.1174416066360724</v>
      </c>
      <c r="AI746" s="108">
        <v>2.1174416066360724</v>
      </c>
      <c r="AJ746" s="126" t="s">
        <v>7128</v>
      </c>
      <c r="AK746" s="113" t="s">
        <v>7128</v>
      </c>
      <c r="AL746" s="113" t="s">
        <v>7128</v>
      </c>
      <c r="AM746" s="113" t="s">
        <v>7128</v>
      </c>
      <c r="AN746" s="113" t="s">
        <v>7128</v>
      </c>
      <c r="AO746" s="113">
        <v>187</v>
      </c>
      <c r="AP746" s="113" t="s">
        <v>7128</v>
      </c>
      <c r="AQ746" s="113" t="s">
        <v>7128</v>
      </c>
      <c r="AR746" s="113" t="s">
        <v>7128</v>
      </c>
      <c r="AS746" s="113">
        <v>305</v>
      </c>
      <c r="AT746" s="113">
        <v>290</v>
      </c>
      <c r="AU746" s="149" t="s">
        <v>7128</v>
      </c>
      <c r="AV746" s="107">
        <v>157.41716867537716</v>
      </c>
      <c r="AW746" s="14">
        <v>-155.29972706874108</v>
      </c>
      <c r="AX746" s="17">
        <v>676</v>
      </c>
      <c r="AY746" s="107">
        <v>0</v>
      </c>
      <c r="AZ746" s="107">
        <v>1.4102366887435949</v>
      </c>
      <c r="BA746" s="107">
        <v>-1.4102366887435949</v>
      </c>
      <c r="BB746" s="109">
        <v>0.80164645901360498</v>
      </c>
      <c r="BC746" s="107"/>
      <c r="BD746" s="107">
        <v>0</v>
      </c>
      <c r="BE746" s="107">
        <v>0</v>
      </c>
      <c r="BF746" s="107" t="s">
        <v>7636</v>
      </c>
      <c r="BG746" s="84"/>
    </row>
    <row r="747" spans="1:59" x14ac:dyDescent="0.25">
      <c r="A747" s="99" t="s">
        <v>3577</v>
      </c>
      <c r="B747" s="2" t="s">
        <v>3578</v>
      </c>
      <c r="C747" s="3" t="s">
        <v>2820</v>
      </c>
      <c r="D747" s="3" t="s">
        <v>3720</v>
      </c>
      <c r="E747" s="3" t="s">
        <v>1022</v>
      </c>
      <c r="F747" s="4" t="s">
        <v>2510</v>
      </c>
      <c r="G747" s="3" t="s">
        <v>1004</v>
      </c>
      <c r="H747" s="41" t="s">
        <v>3850</v>
      </c>
      <c r="I747" s="113">
        <v>0</v>
      </c>
      <c r="J747" s="113">
        <v>0</v>
      </c>
      <c r="K747" s="113">
        <v>0</v>
      </c>
      <c r="L747" s="113">
        <v>0</v>
      </c>
      <c r="M747" s="113">
        <v>0</v>
      </c>
      <c r="N747" s="113">
        <v>0</v>
      </c>
      <c r="O747" s="113">
        <v>0</v>
      </c>
      <c r="P747" s="113">
        <v>0</v>
      </c>
      <c r="Q747" s="113">
        <v>0</v>
      </c>
      <c r="R747" s="85">
        <v>0</v>
      </c>
      <c r="S747" s="84">
        <v>0</v>
      </c>
      <c r="T747" s="84">
        <v>0</v>
      </c>
      <c r="U747" s="84">
        <v>0</v>
      </c>
      <c r="V747" s="84">
        <v>0</v>
      </c>
      <c r="W747" s="84">
        <v>2.1174416066360724</v>
      </c>
      <c r="X747" s="103">
        <v>2.1174416066360724</v>
      </c>
      <c r="Y747" s="103">
        <v>0</v>
      </c>
      <c r="Z747" s="103">
        <v>0</v>
      </c>
      <c r="AA747" s="103">
        <v>0</v>
      </c>
      <c r="AB747" s="103">
        <v>0</v>
      </c>
      <c r="AC747" s="103">
        <v>0</v>
      </c>
      <c r="AD747" s="103">
        <v>2.1174416066360724</v>
      </c>
      <c r="AE747" s="103">
        <v>0</v>
      </c>
      <c r="AF747" s="103">
        <v>0</v>
      </c>
      <c r="AG747" s="103">
        <v>0</v>
      </c>
      <c r="AH747" s="103">
        <v>2.1174416066360724</v>
      </c>
      <c r="AI747" s="103">
        <v>2.1174416066360724</v>
      </c>
      <c r="AJ747" s="124" t="s">
        <v>7128</v>
      </c>
      <c r="AK747" s="113" t="s">
        <v>7128</v>
      </c>
      <c r="AL747" s="113" t="s">
        <v>7128</v>
      </c>
      <c r="AM747" s="113" t="s">
        <v>7128</v>
      </c>
      <c r="AN747" s="113" t="s">
        <v>7128</v>
      </c>
      <c r="AO747" s="113">
        <v>187</v>
      </c>
      <c r="AP747" s="113" t="s">
        <v>7128</v>
      </c>
      <c r="AQ747" s="113" t="s">
        <v>7128</v>
      </c>
      <c r="AR747" s="113" t="s">
        <v>7128</v>
      </c>
      <c r="AS747" s="113">
        <v>305</v>
      </c>
      <c r="AT747" s="113">
        <v>290</v>
      </c>
      <c r="AU747" s="149" t="s">
        <v>7128</v>
      </c>
      <c r="AV747" s="84">
        <v>157.41716867537716</v>
      </c>
      <c r="AW747" s="14">
        <v>-155.29972706874108</v>
      </c>
      <c r="AX747" s="17">
        <v>676</v>
      </c>
      <c r="AY747" s="84">
        <v>0</v>
      </c>
      <c r="AZ747" s="84">
        <v>1.4102366887435949</v>
      </c>
      <c r="BA747" s="84">
        <v>-1.4102366887435949</v>
      </c>
      <c r="BB747" s="104">
        <v>0.80164645901360498</v>
      </c>
      <c r="BC747" s="84"/>
      <c r="BD747" s="84">
        <v>0</v>
      </c>
      <c r="BE747" s="84">
        <v>0</v>
      </c>
      <c r="BF747" s="84" t="s">
        <v>7636</v>
      </c>
      <c r="BG747" s="84"/>
    </row>
    <row r="748" spans="1:59" x14ac:dyDescent="0.25">
      <c r="A748" s="98" t="s">
        <v>1763</v>
      </c>
      <c r="B748" s="2" t="s">
        <v>2637</v>
      </c>
      <c r="C748" s="3" t="s">
        <v>2675</v>
      </c>
      <c r="D748" s="3" t="s">
        <v>548</v>
      </c>
      <c r="E748" s="3" t="s">
        <v>2269</v>
      </c>
      <c r="F748" s="4" t="s">
        <v>2269</v>
      </c>
      <c r="G748" s="3" t="s">
        <v>1004</v>
      </c>
      <c r="H748" s="41" t="s">
        <v>5004</v>
      </c>
      <c r="I748" s="126">
        <v>0</v>
      </c>
      <c r="J748" s="126">
        <v>0</v>
      </c>
      <c r="K748" s="126">
        <v>0</v>
      </c>
      <c r="L748" s="126">
        <v>0</v>
      </c>
      <c r="M748" s="126">
        <v>0</v>
      </c>
      <c r="N748" s="126">
        <v>0</v>
      </c>
      <c r="O748" s="126">
        <v>0</v>
      </c>
      <c r="P748" s="126">
        <v>0</v>
      </c>
      <c r="Q748" s="126">
        <v>0</v>
      </c>
      <c r="R748" s="106">
        <v>0</v>
      </c>
      <c r="S748" s="107">
        <v>0</v>
      </c>
      <c r="T748" s="107">
        <v>0</v>
      </c>
      <c r="U748" s="107">
        <v>0</v>
      </c>
      <c r="V748" s="107">
        <v>0</v>
      </c>
      <c r="W748" s="107">
        <v>2.1174416066360724</v>
      </c>
      <c r="X748" s="108">
        <v>2.1174416066360724</v>
      </c>
      <c r="Y748" s="108">
        <v>0</v>
      </c>
      <c r="Z748" s="108">
        <v>0</v>
      </c>
      <c r="AA748" s="108">
        <v>0</v>
      </c>
      <c r="AB748" s="108">
        <v>0</v>
      </c>
      <c r="AC748" s="108">
        <v>0</v>
      </c>
      <c r="AD748" s="108">
        <v>2.1174416066360724</v>
      </c>
      <c r="AE748" s="108">
        <v>0</v>
      </c>
      <c r="AF748" s="108">
        <v>0</v>
      </c>
      <c r="AG748" s="108">
        <v>0</v>
      </c>
      <c r="AH748" s="108">
        <v>2.1174416066360724</v>
      </c>
      <c r="AI748" s="108">
        <v>2.1174416066360724</v>
      </c>
      <c r="AJ748" s="126" t="s">
        <v>7128</v>
      </c>
      <c r="AK748" s="113" t="s">
        <v>7128</v>
      </c>
      <c r="AL748" s="113" t="s">
        <v>7128</v>
      </c>
      <c r="AM748" s="113" t="s">
        <v>7128</v>
      </c>
      <c r="AN748" s="113" t="s">
        <v>7128</v>
      </c>
      <c r="AO748" s="113">
        <v>187</v>
      </c>
      <c r="AP748" s="113" t="s">
        <v>7128</v>
      </c>
      <c r="AQ748" s="113" t="s">
        <v>7128</v>
      </c>
      <c r="AR748" s="113" t="s">
        <v>7128</v>
      </c>
      <c r="AS748" s="113">
        <v>305</v>
      </c>
      <c r="AT748" s="113">
        <v>290</v>
      </c>
      <c r="AU748" s="149" t="s">
        <v>7128</v>
      </c>
      <c r="AV748" s="107">
        <v>157.41716867537716</v>
      </c>
      <c r="AW748" s="107">
        <v>-155.29972706874108</v>
      </c>
      <c r="AX748" s="127">
        <v>676</v>
      </c>
      <c r="AY748" s="107">
        <v>0</v>
      </c>
      <c r="AZ748" s="107">
        <v>1.4102366887435949</v>
      </c>
      <c r="BA748" s="107">
        <v>-1.4102366887435949</v>
      </c>
      <c r="BB748" s="109">
        <v>0.80164645901360498</v>
      </c>
      <c r="BC748" s="107"/>
      <c r="BD748" s="107">
        <v>0</v>
      </c>
      <c r="BE748" s="107">
        <v>0</v>
      </c>
      <c r="BF748" s="107" t="s">
        <v>7636</v>
      </c>
      <c r="BG748" s="107"/>
    </row>
    <row r="749" spans="1:59" x14ac:dyDescent="0.25">
      <c r="A749" s="78" t="s">
        <v>1768</v>
      </c>
      <c r="B749" s="2" t="s">
        <v>3299</v>
      </c>
      <c r="C749" s="3" t="s">
        <v>3300</v>
      </c>
      <c r="D749" s="3" t="s">
        <v>32</v>
      </c>
      <c r="E749" s="3" t="s">
        <v>2269</v>
      </c>
      <c r="F749" s="4" t="s">
        <v>2269</v>
      </c>
      <c r="G749" s="3" t="s">
        <v>1004</v>
      </c>
      <c r="H749" s="41" t="s">
        <v>3974</v>
      </c>
      <c r="I749" s="113">
        <v>0</v>
      </c>
      <c r="J749" s="113">
        <v>0</v>
      </c>
      <c r="K749" s="113">
        <v>0</v>
      </c>
      <c r="L749" s="113">
        <v>0</v>
      </c>
      <c r="M749" s="113">
        <v>0</v>
      </c>
      <c r="N749" s="113">
        <v>0</v>
      </c>
      <c r="O749" s="113">
        <v>0</v>
      </c>
      <c r="P749" s="113">
        <v>0</v>
      </c>
      <c r="Q749" s="113">
        <v>0</v>
      </c>
      <c r="R749" s="6">
        <v>0</v>
      </c>
      <c r="S749" s="14">
        <v>0</v>
      </c>
      <c r="T749" s="14">
        <v>0</v>
      </c>
      <c r="U749" s="14">
        <v>0</v>
      </c>
      <c r="V749" s="14">
        <v>0</v>
      </c>
      <c r="W749" s="84">
        <v>2.1174416066360724</v>
      </c>
      <c r="X749" s="14">
        <v>2.1174416066360724</v>
      </c>
      <c r="Y749" s="14">
        <v>0</v>
      </c>
      <c r="Z749" s="14">
        <v>0</v>
      </c>
      <c r="AA749" s="14">
        <v>0</v>
      </c>
      <c r="AB749" s="14">
        <v>0</v>
      </c>
      <c r="AC749" s="14">
        <v>0</v>
      </c>
      <c r="AD749" s="14">
        <v>2.1174416066360724</v>
      </c>
      <c r="AE749" s="14">
        <v>0</v>
      </c>
      <c r="AF749" s="14">
        <v>0</v>
      </c>
      <c r="AG749" s="14">
        <v>0</v>
      </c>
      <c r="AH749" s="14">
        <v>2.1174416066360724</v>
      </c>
      <c r="AI749" s="14">
        <v>2.1174416066360724</v>
      </c>
      <c r="AJ749" s="113" t="s">
        <v>7128</v>
      </c>
      <c r="AK749" s="113" t="s">
        <v>7128</v>
      </c>
      <c r="AL749" s="113" t="s">
        <v>7128</v>
      </c>
      <c r="AM749" s="113" t="s">
        <v>7128</v>
      </c>
      <c r="AN749" s="113" t="s">
        <v>7128</v>
      </c>
      <c r="AO749" s="113">
        <v>187</v>
      </c>
      <c r="AP749" s="113" t="s">
        <v>7128</v>
      </c>
      <c r="AQ749" s="113" t="s">
        <v>7128</v>
      </c>
      <c r="AR749" s="113" t="s">
        <v>7128</v>
      </c>
      <c r="AS749" s="113">
        <v>305</v>
      </c>
      <c r="AT749" s="113">
        <v>290</v>
      </c>
      <c r="AU749" s="149" t="s">
        <v>7128</v>
      </c>
      <c r="AV749" s="14">
        <v>157.41716867537716</v>
      </c>
      <c r="AW749" s="14">
        <v>-155.29972706874108</v>
      </c>
      <c r="AX749" s="17">
        <v>676</v>
      </c>
      <c r="AY749" s="15">
        <v>0</v>
      </c>
      <c r="AZ749" s="15">
        <v>1.4102366887435949</v>
      </c>
      <c r="BA749" s="15">
        <v>-1.4102366887435949</v>
      </c>
      <c r="BB749" s="63">
        <v>0.80164645901360498</v>
      </c>
      <c r="BC749" s="26"/>
      <c r="BD749" s="15">
        <v>0</v>
      </c>
      <c r="BE749" s="26">
        <v>0</v>
      </c>
      <c r="BF749" s="26" t="s">
        <v>7636</v>
      </c>
      <c r="BG749" s="84"/>
    </row>
    <row r="750" spans="1:59" x14ac:dyDescent="0.25">
      <c r="A750" s="78" t="s">
        <v>1775</v>
      </c>
      <c r="B750" s="2" t="s">
        <v>3303</v>
      </c>
      <c r="C750" s="3" t="s">
        <v>3304</v>
      </c>
      <c r="D750" s="3" t="s">
        <v>312</v>
      </c>
      <c r="E750" s="3" t="s">
        <v>2269</v>
      </c>
      <c r="F750" s="4" t="s">
        <v>2269</v>
      </c>
      <c r="G750" s="3" t="s">
        <v>1004</v>
      </c>
      <c r="H750" s="41" t="s">
        <v>4966</v>
      </c>
      <c r="I750" s="113">
        <v>0</v>
      </c>
      <c r="J750" s="113">
        <v>0</v>
      </c>
      <c r="K750" s="113">
        <v>0</v>
      </c>
      <c r="L750" s="113">
        <v>0</v>
      </c>
      <c r="M750" s="113">
        <v>0</v>
      </c>
      <c r="N750" s="113">
        <v>0</v>
      </c>
      <c r="O750" s="113">
        <v>0</v>
      </c>
      <c r="P750" s="113">
        <v>0</v>
      </c>
      <c r="Q750" s="113">
        <v>0</v>
      </c>
      <c r="R750" s="6">
        <v>0</v>
      </c>
      <c r="S750" s="14">
        <v>0</v>
      </c>
      <c r="T750" s="14">
        <v>0</v>
      </c>
      <c r="U750" s="14">
        <v>0</v>
      </c>
      <c r="V750" s="14">
        <v>0</v>
      </c>
      <c r="W750" s="84">
        <v>2.1174416066360724</v>
      </c>
      <c r="X750" s="14">
        <v>2.1174416066360724</v>
      </c>
      <c r="Y750" s="14">
        <v>0</v>
      </c>
      <c r="Z750" s="14">
        <v>0</v>
      </c>
      <c r="AA750" s="14">
        <v>0</v>
      </c>
      <c r="AB750" s="14">
        <v>0</v>
      </c>
      <c r="AC750" s="14">
        <v>0</v>
      </c>
      <c r="AD750" s="14">
        <v>2.1174416066360724</v>
      </c>
      <c r="AE750" s="14">
        <v>0</v>
      </c>
      <c r="AF750" s="14">
        <v>0</v>
      </c>
      <c r="AG750" s="14">
        <v>0</v>
      </c>
      <c r="AH750" s="14">
        <v>2.1174416066360724</v>
      </c>
      <c r="AI750" s="14">
        <v>2.1174416066360724</v>
      </c>
      <c r="AJ750" s="113" t="s">
        <v>7128</v>
      </c>
      <c r="AK750" s="113" t="s">
        <v>7128</v>
      </c>
      <c r="AL750" s="113" t="s">
        <v>7128</v>
      </c>
      <c r="AM750" s="113" t="s">
        <v>7128</v>
      </c>
      <c r="AN750" s="113" t="s">
        <v>7128</v>
      </c>
      <c r="AO750" s="113">
        <v>187</v>
      </c>
      <c r="AP750" s="113" t="s">
        <v>7128</v>
      </c>
      <c r="AQ750" s="113" t="s">
        <v>7128</v>
      </c>
      <c r="AR750" s="113" t="s">
        <v>7128</v>
      </c>
      <c r="AS750" s="113">
        <v>305</v>
      </c>
      <c r="AT750" s="113">
        <v>290</v>
      </c>
      <c r="AU750" s="149" t="s">
        <v>7128</v>
      </c>
      <c r="AV750" s="14">
        <v>157.41716867537716</v>
      </c>
      <c r="AW750" s="14">
        <v>-155.29972706874108</v>
      </c>
      <c r="AX750" s="17">
        <v>676</v>
      </c>
      <c r="AY750" s="15">
        <v>0</v>
      </c>
      <c r="AZ750" s="15">
        <v>1.4102366887435949</v>
      </c>
      <c r="BA750" s="15">
        <v>-1.4102366887435949</v>
      </c>
      <c r="BB750" s="63">
        <v>0.80164645901360498</v>
      </c>
      <c r="BC750" s="26"/>
      <c r="BD750" s="15">
        <v>0</v>
      </c>
      <c r="BE750" s="26">
        <v>0</v>
      </c>
      <c r="BF750" s="26" t="s">
        <v>7636</v>
      </c>
      <c r="BG750" s="84"/>
    </row>
    <row r="751" spans="1:59" x14ac:dyDescent="0.25">
      <c r="A751" s="99" t="s">
        <v>1786</v>
      </c>
      <c r="B751" s="2" t="s">
        <v>3307</v>
      </c>
      <c r="C751" s="3" t="s">
        <v>3308</v>
      </c>
      <c r="D751" s="3" t="s">
        <v>296</v>
      </c>
      <c r="E751" s="3" t="s">
        <v>2269</v>
      </c>
      <c r="F751" s="4" t="s">
        <v>2269</v>
      </c>
      <c r="G751" s="3" t="s">
        <v>1004</v>
      </c>
      <c r="H751" s="41" t="s">
        <v>4213</v>
      </c>
      <c r="I751" s="113">
        <v>0</v>
      </c>
      <c r="J751" s="113">
        <v>0</v>
      </c>
      <c r="K751" s="113">
        <v>0</v>
      </c>
      <c r="L751" s="113">
        <v>0</v>
      </c>
      <c r="M751" s="113">
        <v>0</v>
      </c>
      <c r="N751" s="113">
        <v>0</v>
      </c>
      <c r="O751" s="113">
        <v>0</v>
      </c>
      <c r="P751" s="113">
        <v>0</v>
      </c>
      <c r="Q751" s="113">
        <v>0</v>
      </c>
      <c r="R751" s="106">
        <v>0</v>
      </c>
      <c r="S751" s="107">
        <v>0</v>
      </c>
      <c r="T751" s="107">
        <v>0</v>
      </c>
      <c r="U751" s="107">
        <v>0</v>
      </c>
      <c r="V751" s="107">
        <v>0</v>
      </c>
      <c r="W751" s="84">
        <v>2.1174416066360724</v>
      </c>
      <c r="X751" s="108">
        <v>2.1174416066360724</v>
      </c>
      <c r="Y751" s="108">
        <v>0</v>
      </c>
      <c r="Z751" s="108">
        <v>0</v>
      </c>
      <c r="AA751" s="108">
        <v>0</v>
      </c>
      <c r="AB751" s="108">
        <v>0</v>
      </c>
      <c r="AC751" s="108">
        <v>0</v>
      </c>
      <c r="AD751" s="108">
        <v>2.1174416066360724</v>
      </c>
      <c r="AE751" s="108">
        <v>0</v>
      </c>
      <c r="AF751" s="108">
        <v>0</v>
      </c>
      <c r="AG751" s="108">
        <v>0</v>
      </c>
      <c r="AH751" s="108">
        <v>2.1174416066360724</v>
      </c>
      <c r="AI751" s="108">
        <v>2.1174416066360724</v>
      </c>
      <c r="AJ751" s="126" t="s">
        <v>7128</v>
      </c>
      <c r="AK751" s="113" t="s">
        <v>7128</v>
      </c>
      <c r="AL751" s="113" t="s">
        <v>7128</v>
      </c>
      <c r="AM751" s="113" t="s">
        <v>7128</v>
      </c>
      <c r="AN751" s="113" t="s">
        <v>7128</v>
      </c>
      <c r="AO751" s="113">
        <v>187</v>
      </c>
      <c r="AP751" s="113" t="s">
        <v>7128</v>
      </c>
      <c r="AQ751" s="113" t="s">
        <v>7128</v>
      </c>
      <c r="AR751" s="113" t="s">
        <v>7128</v>
      </c>
      <c r="AS751" s="113">
        <v>305</v>
      </c>
      <c r="AT751" s="113">
        <v>290</v>
      </c>
      <c r="AU751" s="149" t="s">
        <v>7128</v>
      </c>
      <c r="AV751" s="107">
        <v>157.41716867537716</v>
      </c>
      <c r="AW751" s="14">
        <v>-155.29972706874108</v>
      </c>
      <c r="AX751" s="17">
        <v>676</v>
      </c>
      <c r="AY751" s="107">
        <v>0</v>
      </c>
      <c r="AZ751" s="107">
        <v>1.4102366887435949</v>
      </c>
      <c r="BA751" s="107">
        <v>-1.4102366887435949</v>
      </c>
      <c r="BB751" s="109">
        <v>0.80164645901360498</v>
      </c>
      <c r="BC751" s="107"/>
      <c r="BD751" s="107">
        <v>0</v>
      </c>
      <c r="BE751" s="107">
        <v>0</v>
      </c>
      <c r="BF751" s="107" t="s">
        <v>7636</v>
      </c>
      <c r="BG751" s="84"/>
    </row>
    <row r="752" spans="1:59" x14ac:dyDescent="0.25">
      <c r="A752" s="111" t="s">
        <v>6215</v>
      </c>
      <c r="B752" s="2" t="s">
        <v>6216</v>
      </c>
      <c r="C752" s="3" t="s">
        <v>2929</v>
      </c>
      <c r="D752" s="3" t="s">
        <v>5684</v>
      </c>
      <c r="E752" s="3" t="s">
        <v>1115</v>
      </c>
      <c r="F752" s="4" t="s">
        <v>2510</v>
      </c>
      <c r="G752" s="3" t="s">
        <v>1004</v>
      </c>
      <c r="H752" s="41" t="s">
        <v>5685</v>
      </c>
      <c r="I752" s="113">
        <v>0</v>
      </c>
      <c r="J752" s="113">
        <v>0</v>
      </c>
      <c r="K752" s="113">
        <v>0</v>
      </c>
      <c r="L752" s="113">
        <v>0</v>
      </c>
      <c r="M752" s="113">
        <v>0</v>
      </c>
      <c r="N752" s="113">
        <v>0</v>
      </c>
      <c r="O752" s="113">
        <v>0</v>
      </c>
      <c r="P752" s="113">
        <v>0</v>
      </c>
      <c r="Q752" s="113">
        <v>0</v>
      </c>
      <c r="R752" s="42">
        <v>0</v>
      </c>
      <c r="S752" s="43">
        <v>0</v>
      </c>
      <c r="T752" s="43">
        <v>0</v>
      </c>
      <c r="U752" s="43">
        <v>0</v>
      </c>
      <c r="V752" s="43">
        <v>0</v>
      </c>
      <c r="W752" s="84">
        <v>2.1174416066360724</v>
      </c>
      <c r="X752" s="14">
        <v>2.1174416066360724</v>
      </c>
      <c r="Y752" s="14">
        <v>0</v>
      </c>
      <c r="Z752" s="14">
        <v>0</v>
      </c>
      <c r="AA752" s="14">
        <v>0</v>
      </c>
      <c r="AB752" s="14">
        <v>0</v>
      </c>
      <c r="AC752" s="14">
        <v>0</v>
      </c>
      <c r="AD752" s="14">
        <v>2.1174416066360724</v>
      </c>
      <c r="AE752" s="14">
        <v>0</v>
      </c>
      <c r="AF752" s="14">
        <v>0</v>
      </c>
      <c r="AG752" s="14">
        <v>0</v>
      </c>
      <c r="AH752" s="14">
        <v>2.1174416066360724</v>
      </c>
      <c r="AI752" s="14">
        <v>2.1174416066360724</v>
      </c>
      <c r="AJ752" s="113" t="s">
        <v>7128</v>
      </c>
      <c r="AK752" s="113" t="s">
        <v>7128</v>
      </c>
      <c r="AL752" s="113" t="s">
        <v>7128</v>
      </c>
      <c r="AM752" s="113" t="s">
        <v>7128</v>
      </c>
      <c r="AN752" s="113" t="s">
        <v>7128</v>
      </c>
      <c r="AO752" s="113">
        <v>187</v>
      </c>
      <c r="AP752" s="113" t="s">
        <v>7128</v>
      </c>
      <c r="AQ752" s="113" t="s">
        <v>7128</v>
      </c>
      <c r="AR752" s="113" t="s">
        <v>7128</v>
      </c>
      <c r="AS752" s="113">
        <v>305</v>
      </c>
      <c r="AT752" s="113">
        <v>290</v>
      </c>
      <c r="AU752" s="149" t="s">
        <v>7128</v>
      </c>
      <c r="AV752" s="44">
        <v>157.41716867537716</v>
      </c>
      <c r="AW752" s="14">
        <v>-155.29972706874108</v>
      </c>
      <c r="AX752" s="17">
        <v>676</v>
      </c>
      <c r="AY752" s="43">
        <v>0</v>
      </c>
      <c r="AZ752" s="43">
        <v>1.4102366887435949</v>
      </c>
      <c r="BA752" s="43">
        <v>-1.4102366887435949</v>
      </c>
      <c r="BB752" s="65">
        <v>0.80164645901360498</v>
      </c>
      <c r="BC752" s="43"/>
      <c r="BD752" s="43">
        <v>0</v>
      </c>
      <c r="BE752" s="43">
        <v>0</v>
      </c>
      <c r="BF752" s="26" t="s">
        <v>7636</v>
      </c>
      <c r="BG752" s="84"/>
    </row>
    <row r="753" spans="1:59" x14ac:dyDescent="0.25">
      <c r="A753" s="78" t="s">
        <v>3789</v>
      </c>
      <c r="B753" s="2" t="s">
        <v>3791</v>
      </c>
      <c r="C753" s="3" t="s">
        <v>3163</v>
      </c>
      <c r="D753" s="3" t="s">
        <v>3790</v>
      </c>
      <c r="E753" s="3" t="s">
        <v>2269</v>
      </c>
      <c r="F753" s="4" t="s">
        <v>2269</v>
      </c>
      <c r="G753" s="3" t="s">
        <v>1004</v>
      </c>
      <c r="H753" s="41" t="s">
        <v>3792</v>
      </c>
      <c r="I753" s="113">
        <v>0</v>
      </c>
      <c r="J753" s="113">
        <v>0</v>
      </c>
      <c r="K753" s="113">
        <v>0</v>
      </c>
      <c r="L753" s="113">
        <v>0</v>
      </c>
      <c r="M753" s="113">
        <v>0</v>
      </c>
      <c r="N753" s="113">
        <v>0</v>
      </c>
      <c r="O753" s="113">
        <v>0</v>
      </c>
      <c r="P753" s="113">
        <v>0</v>
      </c>
      <c r="Q753" s="113">
        <v>0</v>
      </c>
      <c r="R753" s="6">
        <v>0</v>
      </c>
      <c r="S753" s="14">
        <v>0</v>
      </c>
      <c r="T753" s="14">
        <v>0</v>
      </c>
      <c r="U753" s="14">
        <v>0</v>
      </c>
      <c r="V753" s="14">
        <v>0</v>
      </c>
      <c r="W753" s="84">
        <v>2.1174416066360724</v>
      </c>
      <c r="X753" s="14">
        <v>2.1174416066360724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  <c r="AD753" s="14">
        <v>2.1174416066360724</v>
      </c>
      <c r="AE753" s="14">
        <v>0</v>
      </c>
      <c r="AF753" s="14">
        <v>0</v>
      </c>
      <c r="AG753" s="14">
        <v>0</v>
      </c>
      <c r="AH753" s="14">
        <v>2.1174416066360724</v>
      </c>
      <c r="AI753" s="14">
        <v>2.1174416066360724</v>
      </c>
      <c r="AJ753" s="113" t="s">
        <v>7128</v>
      </c>
      <c r="AK753" s="113" t="s">
        <v>7128</v>
      </c>
      <c r="AL753" s="113" t="s">
        <v>7128</v>
      </c>
      <c r="AM753" s="113" t="s">
        <v>7128</v>
      </c>
      <c r="AN753" s="113" t="s">
        <v>7128</v>
      </c>
      <c r="AO753" s="113">
        <v>187</v>
      </c>
      <c r="AP753" s="113" t="s">
        <v>7128</v>
      </c>
      <c r="AQ753" s="113" t="s">
        <v>7128</v>
      </c>
      <c r="AR753" s="113" t="s">
        <v>7128</v>
      </c>
      <c r="AS753" s="113">
        <v>305</v>
      </c>
      <c r="AT753" s="113">
        <v>290</v>
      </c>
      <c r="AU753" s="149" t="s">
        <v>7128</v>
      </c>
      <c r="AV753" s="14">
        <v>157.41716867537716</v>
      </c>
      <c r="AW753" s="14">
        <v>-155.29972706874108</v>
      </c>
      <c r="AX753" s="17">
        <v>676</v>
      </c>
      <c r="AY753" s="15">
        <v>0</v>
      </c>
      <c r="AZ753" s="15">
        <v>1.4102366887435949</v>
      </c>
      <c r="BA753" s="15">
        <v>-1.4102366887435949</v>
      </c>
      <c r="BB753" s="63">
        <v>0.80164645901360498</v>
      </c>
      <c r="BC753" s="26"/>
      <c r="BD753" s="15">
        <v>0</v>
      </c>
      <c r="BE753" s="26">
        <v>0</v>
      </c>
      <c r="BF753" s="26" t="s">
        <v>7636</v>
      </c>
      <c r="BG753" s="84"/>
    </row>
    <row r="754" spans="1:59" x14ac:dyDescent="0.25">
      <c r="A754" s="78" t="s">
        <v>6317</v>
      </c>
      <c r="B754" s="2" t="s">
        <v>6318</v>
      </c>
      <c r="C754" s="3" t="s">
        <v>2980</v>
      </c>
      <c r="D754" s="3" t="s">
        <v>5786</v>
      </c>
      <c r="E754" s="3" t="s">
        <v>1012</v>
      </c>
      <c r="F754" s="4" t="s">
        <v>2510</v>
      </c>
      <c r="G754" s="3" t="s">
        <v>1004</v>
      </c>
      <c r="H754" s="41" t="s">
        <v>5787</v>
      </c>
      <c r="I754" s="113">
        <v>0</v>
      </c>
      <c r="J754" s="113">
        <v>0</v>
      </c>
      <c r="K754" s="113">
        <v>0</v>
      </c>
      <c r="L754" s="113">
        <v>0</v>
      </c>
      <c r="M754" s="113">
        <v>0</v>
      </c>
      <c r="N754" s="113">
        <v>0</v>
      </c>
      <c r="O754" s="113">
        <v>0</v>
      </c>
      <c r="P754" s="113">
        <v>0</v>
      </c>
      <c r="Q754" s="113">
        <v>0</v>
      </c>
      <c r="R754" s="6">
        <v>0</v>
      </c>
      <c r="S754" s="14">
        <v>0</v>
      </c>
      <c r="T754" s="14">
        <v>0</v>
      </c>
      <c r="U754" s="14">
        <v>0</v>
      </c>
      <c r="V754" s="14">
        <v>0</v>
      </c>
      <c r="W754" s="84">
        <v>2.1174416066360724</v>
      </c>
      <c r="X754" s="14">
        <v>2.1174416066360724</v>
      </c>
      <c r="Y754" s="14">
        <v>0</v>
      </c>
      <c r="Z754" s="14">
        <v>0</v>
      </c>
      <c r="AA754" s="14">
        <v>0</v>
      </c>
      <c r="AB754" s="14">
        <v>0</v>
      </c>
      <c r="AC754" s="14">
        <v>0</v>
      </c>
      <c r="AD754" s="14">
        <v>2.1174416066360724</v>
      </c>
      <c r="AE754" s="14">
        <v>0</v>
      </c>
      <c r="AF754" s="14">
        <v>0</v>
      </c>
      <c r="AG754" s="14">
        <v>0</v>
      </c>
      <c r="AH754" s="14">
        <v>2.1174416066360724</v>
      </c>
      <c r="AI754" s="14">
        <v>2.1174416066360724</v>
      </c>
      <c r="AJ754" s="113" t="s">
        <v>7128</v>
      </c>
      <c r="AK754" s="113" t="s">
        <v>7128</v>
      </c>
      <c r="AL754" s="113" t="s">
        <v>7128</v>
      </c>
      <c r="AM754" s="113" t="s">
        <v>7128</v>
      </c>
      <c r="AN754" s="113" t="s">
        <v>7128</v>
      </c>
      <c r="AO754" s="113">
        <v>187</v>
      </c>
      <c r="AP754" s="113" t="s">
        <v>7128</v>
      </c>
      <c r="AQ754" s="113" t="s">
        <v>7128</v>
      </c>
      <c r="AR754" s="113" t="s">
        <v>7128</v>
      </c>
      <c r="AS754" s="113">
        <v>305</v>
      </c>
      <c r="AT754" s="113">
        <v>290</v>
      </c>
      <c r="AU754" s="149" t="s">
        <v>7128</v>
      </c>
      <c r="AV754" s="14">
        <v>157.41716867537716</v>
      </c>
      <c r="AW754" s="14">
        <v>-155.29972706874108</v>
      </c>
      <c r="AX754" s="17">
        <v>676</v>
      </c>
      <c r="AY754" s="15">
        <v>0</v>
      </c>
      <c r="AZ754" s="15">
        <v>1.4102366887435949</v>
      </c>
      <c r="BA754" s="15">
        <v>-1.4102366887435949</v>
      </c>
      <c r="BB754" s="63">
        <v>0.80164645901360498</v>
      </c>
      <c r="BC754" s="26"/>
      <c r="BD754" s="15">
        <v>0</v>
      </c>
      <c r="BE754" s="26">
        <v>0</v>
      </c>
      <c r="BF754" s="26" t="s">
        <v>7636</v>
      </c>
      <c r="BG754" s="84"/>
    </row>
    <row r="755" spans="1:59" x14ac:dyDescent="0.25">
      <c r="A755" s="99" t="s">
        <v>2400</v>
      </c>
      <c r="B755" s="2" t="s">
        <v>3461</v>
      </c>
      <c r="C755" s="3" t="s">
        <v>3462</v>
      </c>
      <c r="D755" s="3" t="s">
        <v>2401</v>
      </c>
      <c r="E755" s="3" t="s">
        <v>2269</v>
      </c>
      <c r="F755" s="4" t="s">
        <v>2269</v>
      </c>
      <c r="G755" s="3" t="s">
        <v>1004</v>
      </c>
      <c r="H755" s="41" t="s">
        <v>3785</v>
      </c>
      <c r="I755" s="126">
        <v>0</v>
      </c>
      <c r="J755" s="126">
        <v>0</v>
      </c>
      <c r="K755" s="126">
        <v>0</v>
      </c>
      <c r="L755" s="126">
        <v>0</v>
      </c>
      <c r="M755" s="126">
        <v>0</v>
      </c>
      <c r="N755" s="126">
        <v>0</v>
      </c>
      <c r="O755" s="126">
        <v>0</v>
      </c>
      <c r="P755" s="126">
        <v>0</v>
      </c>
      <c r="Q755" s="126">
        <v>0</v>
      </c>
      <c r="R755" s="106">
        <v>0</v>
      </c>
      <c r="S755" s="107">
        <v>0</v>
      </c>
      <c r="T755" s="107">
        <v>0</v>
      </c>
      <c r="U755" s="107">
        <v>0</v>
      </c>
      <c r="V755" s="107">
        <v>0</v>
      </c>
      <c r="W755" s="107">
        <v>2.1174416066360724</v>
      </c>
      <c r="X755" s="108">
        <v>2.1174416066360724</v>
      </c>
      <c r="Y755" s="108">
        <v>0</v>
      </c>
      <c r="Z755" s="108">
        <v>0</v>
      </c>
      <c r="AA755" s="108">
        <v>0</v>
      </c>
      <c r="AB755" s="108">
        <v>0</v>
      </c>
      <c r="AC755" s="108">
        <v>0</v>
      </c>
      <c r="AD755" s="108">
        <v>2.1174416066360724</v>
      </c>
      <c r="AE755" s="108">
        <v>0</v>
      </c>
      <c r="AF755" s="108">
        <v>0</v>
      </c>
      <c r="AG755" s="108">
        <v>0</v>
      </c>
      <c r="AH755" s="108">
        <v>2.1174416066360724</v>
      </c>
      <c r="AI755" s="108">
        <v>2.1174416066360724</v>
      </c>
      <c r="AJ755" s="126" t="s">
        <v>7128</v>
      </c>
      <c r="AK755" s="113" t="s">
        <v>7128</v>
      </c>
      <c r="AL755" s="113" t="s">
        <v>7128</v>
      </c>
      <c r="AM755" s="113" t="s">
        <v>7128</v>
      </c>
      <c r="AN755" s="113" t="s">
        <v>7128</v>
      </c>
      <c r="AO755" s="113">
        <v>187</v>
      </c>
      <c r="AP755" s="113" t="s">
        <v>7128</v>
      </c>
      <c r="AQ755" s="113" t="s">
        <v>7128</v>
      </c>
      <c r="AR755" s="113" t="s">
        <v>7128</v>
      </c>
      <c r="AS755" s="113">
        <v>305</v>
      </c>
      <c r="AT755" s="113">
        <v>290</v>
      </c>
      <c r="AU755" s="149" t="s">
        <v>7128</v>
      </c>
      <c r="AV755" s="107">
        <v>157.41716867537716</v>
      </c>
      <c r="AW755" s="107">
        <v>-155.29972706874108</v>
      </c>
      <c r="AX755" s="127">
        <v>676</v>
      </c>
      <c r="AY755" s="107">
        <v>0</v>
      </c>
      <c r="AZ755" s="107">
        <v>1.4102366887435949</v>
      </c>
      <c r="BA755" s="107">
        <v>-1.4102366887435949</v>
      </c>
      <c r="BB755" s="109">
        <v>0.80164645901360498</v>
      </c>
      <c r="BC755" s="107"/>
      <c r="BD755" s="107">
        <v>0</v>
      </c>
      <c r="BE755" s="107">
        <v>0</v>
      </c>
      <c r="BF755" s="107" t="s">
        <v>7636</v>
      </c>
      <c r="BG755" s="107"/>
    </row>
    <row r="756" spans="1:59" x14ac:dyDescent="0.25">
      <c r="A756" s="111" t="s">
        <v>1804</v>
      </c>
      <c r="B756" s="2" t="s">
        <v>3463</v>
      </c>
      <c r="C756" s="3" t="s">
        <v>3005</v>
      </c>
      <c r="D756" s="3" t="s">
        <v>260</v>
      </c>
      <c r="E756" s="3" t="s">
        <v>1025</v>
      </c>
      <c r="F756" s="4" t="s">
        <v>3755</v>
      </c>
      <c r="G756" s="3" t="s">
        <v>1004</v>
      </c>
      <c r="H756" s="41" t="s">
        <v>4808</v>
      </c>
      <c r="I756" s="113">
        <v>0</v>
      </c>
      <c r="J756" s="113">
        <v>0</v>
      </c>
      <c r="K756" s="113">
        <v>0</v>
      </c>
      <c r="L756" s="113">
        <v>0</v>
      </c>
      <c r="M756" s="113">
        <v>0</v>
      </c>
      <c r="N756" s="113">
        <v>0</v>
      </c>
      <c r="O756" s="113">
        <v>0</v>
      </c>
      <c r="P756" s="113">
        <v>0</v>
      </c>
      <c r="Q756" s="113">
        <v>0</v>
      </c>
      <c r="R756" s="50">
        <v>0</v>
      </c>
      <c r="S756" s="51">
        <v>0</v>
      </c>
      <c r="T756" s="51">
        <v>0</v>
      </c>
      <c r="U756" s="51">
        <v>0</v>
      </c>
      <c r="V756" s="51">
        <v>0</v>
      </c>
      <c r="W756" s="84">
        <v>2.1174416066360724</v>
      </c>
      <c r="X756" s="52">
        <v>2.1174416066360724</v>
      </c>
      <c r="Y756" s="52">
        <v>0</v>
      </c>
      <c r="Z756" s="52">
        <v>0</v>
      </c>
      <c r="AA756" s="52">
        <v>0</v>
      </c>
      <c r="AB756" s="52">
        <v>0</v>
      </c>
      <c r="AC756" s="52">
        <v>0</v>
      </c>
      <c r="AD756" s="52">
        <v>2.1174416066360724</v>
      </c>
      <c r="AE756" s="52">
        <v>0</v>
      </c>
      <c r="AF756" s="52">
        <v>0</v>
      </c>
      <c r="AG756" s="52">
        <v>0</v>
      </c>
      <c r="AH756" s="52">
        <v>2.1174416066360724</v>
      </c>
      <c r="AI756" s="52">
        <v>2.1174416066360724</v>
      </c>
      <c r="AJ756" s="144" t="s">
        <v>7128</v>
      </c>
      <c r="AK756" s="113" t="s">
        <v>7128</v>
      </c>
      <c r="AL756" s="113" t="s">
        <v>7128</v>
      </c>
      <c r="AM756" s="113" t="s">
        <v>7128</v>
      </c>
      <c r="AN756" s="113" t="s">
        <v>7128</v>
      </c>
      <c r="AO756" s="113">
        <v>187</v>
      </c>
      <c r="AP756" s="113" t="s">
        <v>7128</v>
      </c>
      <c r="AQ756" s="113" t="s">
        <v>7128</v>
      </c>
      <c r="AR756" s="113" t="s">
        <v>7128</v>
      </c>
      <c r="AS756" s="113">
        <v>305</v>
      </c>
      <c r="AT756" s="113">
        <v>290</v>
      </c>
      <c r="AU756" s="149" t="s">
        <v>7128</v>
      </c>
      <c r="AV756" s="52">
        <v>157.41716867537716</v>
      </c>
      <c r="AW756" s="14">
        <v>-155.29972706874108</v>
      </c>
      <c r="AX756" s="17">
        <v>676</v>
      </c>
      <c r="AY756" s="51">
        <v>0</v>
      </c>
      <c r="AZ756" s="51">
        <v>1.4102366887435949</v>
      </c>
      <c r="BA756" s="51">
        <v>-1.4102366887435949</v>
      </c>
      <c r="BB756" s="64">
        <v>0.80164645901360498</v>
      </c>
      <c r="BC756" s="51"/>
      <c r="BD756" s="51">
        <v>0</v>
      </c>
      <c r="BE756" s="51">
        <v>0</v>
      </c>
      <c r="BF756" s="26" t="s">
        <v>7636</v>
      </c>
      <c r="BG756" s="84"/>
    </row>
    <row r="757" spans="1:59" x14ac:dyDescent="0.25">
      <c r="A757" s="78" t="s">
        <v>1812</v>
      </c>
      <c r="B757" s="2" t="s">
        <v>2750</v>
      </c>
      <c r="C757" s="3" t="s">
        <v>2751</v>
      </c>
      <c r="D757" s="3" t="s">
        <v>420</v>
      </c>
      <c r="E757" s="3" t="s">
        <v>2269</v>
      </c>
      <c r="F757" s="4" t="s">
        <v>2269</v>
      </c>
      <c r="G757" s="3" t="s">
        <v>1004</v>
      </c>
      <c r="H757" s="41" t="s">
        <v>3965</v>
      </c>
      <c r="I757" s="113">
        <v>0</v>
      </c>
      <c r="J757" s="113">
        <v>0</v>
      </c>
      <c r="K757" s="113">
        <v>0</v>
      </c>
      <c r="L757" s="113">
        <v>0</v>
      </c>
      <c r="M757" s="113">
        <v>0</v>
      </c>
      <c r="N757" s="113">
        <v>0</v>
      </c>
      <c r="O757" s="113">
        <v>0</v>
      </c>
      <c r="P757" s="113">
        <v>0</v>
      </c>
      <c r="Q757" s="113">
        <v>0</v>
      </c>
      <c r="R757" s="50">
        <v>0</v>
      </c>
      <c r="S757" s="51">
        <v>0</v>
      </c>
      <c r="T757" s="51">
        <v>0</v>
      </c>
      <c r="U757" s="51">
        <v>0</v>
      </c>
      <c r="V757" s="51">
        <v>0</v>
      </c>
      <c r="W757" s="84">
        <v>2.1174416066360724</v>
      </c>
      <c r="X757" s="14">
        <v>2.1174416066360724</v>
      </c>
      <c r="Y757" s="14">
        <v>0</v>
      </c>
      <c r="Z757" s="14">
        <v>0</v>
      </c>
      <c r="AA757" s="14">
        <v>0</v>
      </c>
      <c r="AB757" s="14">
        <v>0</v>
      </c>
      <c r="AC757" s="14">
        <v>0</v>
      </c>
      <c r="AD757" s="14">
        <v>2.1174416066360724</v>
      </c>
      <c r="AE757" s="14">
        <v>0</v>
      </c>
      <c r="AF757" s="14">
        <v>0</v>
      </c>
      <c r="AG757" s="14">
        <v>0</v>
      </c>
      <c r="AH757" s="14">
        <v>2.1174416066360724</v>
      </c>
      <c r="AI757" s="14">
        <v>2.1174416066360724</v>
      </c>
      <c r="AJ757" s="113" t="s">
        <v>7128</v>
      </c>
      <c r="AK757" s="113" t="s">
        <v>7128</v>
      </c>
      <c r="AL757" s="113" t="s">
        <v>7128</v>
      </c>
      <c r="AM757" s="113" t="s">
        <v>7128</v>
      </c>
      <c r="AN757" s="113" t="s">
        <v>7128</v>
      </c>
      <c r="AO757" s="113">
        <v>187</v>
      </c>
      <c r="AP757" s="113" t="s">
        <v>7128</v>
      </c>
      <c r="AQ757" s="113" t="s">
        <v>7128</v>
      </c>
      <c r="AR757" s="113" t="s">
        <v>7128</v>
      </c>
      <c r="AS757" s="113">
        <v>305</v>
      </c>
      <c r="AT757" s="113">
        <v>290</v>
      </c>
      <c r="AU757" s="149" t="s">
        <v>7128</v>
      </c>
      <c r="AV757" s="52">
        <v>157.41716867537716</v>
      </c>
      <c r="AW757" s="14">
        <v>-155.29972706874108</v>
      </c>
      <c r="AX757" s="17">
        <v>676</v>
      </c>
      <c r="AY757" s="51">
        <v>0</v>
      </c>
      <c r="AZ757" s="51">
        <v>1.4102366887435949</v>
      </c>
      <c r="BA757" s="51">
        <v>-1.4102366887435949</v>
      </c>
      <c r="BB757" s="64">
        <v>0.80164645901360498</v>
      </c>
      <c r="BC757" s="51"/>
      <c r="BD757" s="51">
        <v>0</v>
      </c>
      <c r="BE757" s="51">
        <v>0</v>
      </c>
      <c r="BF757" s="26" t="s">
        <v>7636</v>
      </c>
      <c r="BG757" s="84"/>
    </row>
    <row r="758" spans="1:59" x14ac:dyDescent="0.25">
      <c r="A758" s="78" t="s">
        <v>1814</v>
      </c>
      <c r="B758" s="2" t="s">
        <v>3069</v>
      </c>
      <c r="C758" s="3" t="s">
        <v>2603</v>
      </c>
      <c r="D758" s="3" t="s">
        <v>22</v>
      </c>
      <c r="E758" s="3" t="s">
        <v>2269</v>
      </c>
      <c r="F758" s="4" t="s">
        <v>2269</v>
      </c>
      <c r="G758" s="3" t="s">
        <v>1004</v>
      </c>
      <c r="H758" s="41" t="s">
        <v>4330</v>
      </c>
      <c r="I758" s="113">
        <v>0</v>
      </c>
      <c r="J758" s="113">
        <v>0</v>
      </c>
      <c r="K758" s="113">
        <v>0</v>
      </c>
      <c r="L758" s="113">
        <v>0</v>
      </c>
      <c r="M758" s="113">
        <v>0</v>
      </c>
      <c r="N758" s="113">
        <v>0</v>
      </c>
      <c r="O758" s="113">
        <v>0</v>
      </c>
      <c r="P758" s="113">
        <v>0</v>
      </c>
      <c r="Q758" s="113">
        <v>0</v>
      </c>
      <c r="R758" s="6">
        <v>0</v>
      </c>
      <c r="S758" s="14">
        <v>0</v>
      </c>
      <c r="T758" s="14">
        <v>0</v>
      </c>
      <c r="U758" s="14">
        <v>0</v>
      </c>
      <c r="V758" s="14">
        <v>0</v>
      </c>
      <c r="W758" s="84">
        <v>2.1174416066360724</v>
      </c>
      <c r="X758" s="14">
        <v>2.1174416066360724</v>
      </c>
      <c r="Y758" s="14">
        <v>0</v>
      </c>
      <c r="Z758" s="14">
        <v>0</v>
      </c>
      <c r="AA758" s="14">
        <v>0</v>
      </c>
      <c r="AB758" s="14">
        <v>0</v>
      </c>
      <c r="AC758" s="14">
        <v>0</v>
      </c>
      <c r="AD758" s="14">
        <v>2.1174416066360724</v>
      </c>
      <c r="AE758" s="14">
        <v>0</v>
      </c>
      <c r="AF758" s="14">
        <v>0</v>
      </c>
      <c r="AG758" s="14">
        <v>0</v>
      </c>
      <c r="AH758" s="14">
        <v>2.1174416066360724</v>
      </c>
      <c r="AI758" s="14">
        <v>2.1174416066360724</v>
      </c>
      <c r="AJ758" s="113" t="s">
        <v>7128</v>
      </c>
      <c r="AK758" s="113" t="s">
        <v>7128</v>
      </c>
      <c r="AL758" s="113" t="s">
        <v>7128</v>
      </c>
      <c r="AM758" s="113" t="s">
        <v>7128</v>
      </c>
      <c r="AN758" s="113" t="s">
        <v>7128</v>
      </c>
      <c r="AO758" s="113">
        <v>187</v>
      </c>
      <c r="AP758" s="113" t="s">
        <v>7128</v>
      </c>
      <c r="AQ758" s="113" t="s">
        <v>7128</v>
      </c>
      <c r="AR758" s="113" t="s">
        <v>7128</v>
      </c>
      <c r="AS758" s="113">
        <v>305</v>
      </c>
      <c r="AT758" s="113">
        <v>290</v>
      </c>
      <c r="AU758" s="149" t="s">
        <v>7128</v>
      </c>
      <c r="AV758" s="14">
        <v>157.41716867537716</v>
      </c>
      <c r="AW758" s="14">
        <v>-155.29972706874108</v>
      </c>
      <c r="AX758" s="17">
        <v>676</v>
      </c>
      <c r="AY758" s="15">
        <v>0</v>
      </c>
      <c r="AZ758" s="15">
        <v>1.4102366887435949</v>
      </c>
      <c r="BA758" s="15">
        <v>-1.4102366887435949</v>
      </c>
      <c r="BB758" s="63">
        <v>0.80164645901360498</v>
      </c>
      <c r="BC758" s="26"/>
      <c r="BD758" s="15">
        <v>0</v>
      </c>
      <c r="BE758" s="26">
        <v>0</v>
      </c>
      <c r="BF758" s="26" t="s">
        <v>7636</v>
      </c>
      <c r="BG758" s="84"/>
    </row>
    <row r="759" spans="1:59" x14ac:dyDescent="0.25">
      <c r="A759" s="111" t="s">
        <v>2405</v>
      </c>
      <c r="B759" s="2" t="s">
        <v>3165</v>
      </c>
      <c r="C759" s="3" t="s">
        <v>2577</v>
      </c>
      <c r="D759" s="3" t="s">
        <v>520</v>
      </c>
      <c r="E759" s="3" t="s">
        <v>2269</v>
      </c>
      <c r="F759" s="4" t="s">
        <v>2269</v>
      </c>
      <c r="G759" s="3" t="s">
        <v>1004</v>
      </c>
      <c r="H759" s="41" t="s">
        <v>4310</v>
      </c>
      <c r="I759" s="113">
        <v>0</v>
      </c>
      <c r="J759" s="113">
        <v>0</v>
      </c>
      <c r="K759" s="113">
        <v>0</v>
      </c>
      <c r="L759" s="113">
        <v>0</v>
      </c>
      <c r="M759" s="113">
        <v>0</v>
      </c>
      <c r="N759" s="113">
        <v>0</v>
      </c>
      <c r="O759" s="113">
        <v>0</v>
      </c>
      <c r="P759" s="113">
        <v>0</v>
      </c>
      <c r="Q759" s="113">
        <v>0</v>
      </c>
      <c r="R759" s="42">
        <v>0</v>
      </c>
      <c r="S759" s="43">
        <v>0</v>
      </c>
      <c r="T759" s="43">
        <v>0</v>
      </c>
      <c r="U759" s="43">
        <v>0</v>
      </c>
      <c r="V759" s="43">
        <v>0</v>
      </c>
      <c r="W759" s="84">
        <v>2.1174416066360724</v>
      </c>
      <c r="X759" s="44">
        <v>2.1174416066360724</v>
      </c>
      <c r="Y759" s="44">
        <v>0</v>
      </c>
      <c r="Z759" s="44">
        <v>0</v>
      </c>
      <c r="AA759" s="44">
        <v>0</v>
      </c>
      <c r="AB759" s="44">
        <v>0</v>
      </c>
      <c r="AC759" s="44">
        <v>0</v>
      </c>
      <c r="AD759" s="44">
        <v>2.1174416066360724</v>
      </c>
      <c r="AE759" s="44">
        <v>0</v>
      </c>
      <c r="AF759" s="44">
        <v>0</v>
      </c>
      <c r="AG759" s="44">
        <v>0</v>
      </c>
      <c r="AH759" s="44">
        <v>2.1174416066360724</v>
      </c>
      <c r="AI759" s="44">
        <v>2.1174416066360724</v>
      </c>
      <c r="AJ759" s="145" t="s">
        <v>7128</v>
      </c>
      <c r="AK759" s="113" t="s">
        <v>7128</v>
      </c>
      <c r="AL759" s="113" t="s">
        <v>7128</v>
      </c>
      <c r="AM759" s="113" t="s">
        <v>7128</v>
      </c>
      <c r="AN759" s="113" t="s">
        <v>7128</v>
      </c>
      <c r="AO759" s="113">
        <v>187</v>
      </c>
      <c r="AP759" s="113" t="s">
        <v>7128</v>
      </c>
      <c r="AQ759" s="113" t="s">
        <v>7128</v>
      </c>
      <c r="AR759" s="113" t="s">
        <v>7128</v>
      </c>
      <c r="AS759" s="113">
        <v>305</v>
      </c>
      <c r="AT759" s="113">
        <v>290</v>
      </c>
      <c r="AU759" s="149" t="s">
        <v>7128</v>
      </c>
      <c r="AV759" s="44">
        <v>157.41716867537716</v>
      </c>
      <c r="AW759" s="14">
        <v>-155.29972706874108</v>
      </c>
      <c r="AX759" s="17">
        <v>676</v>
      </c>
      <c r="AY759" s="43">
        <v>0</v>
      </c>
      <c r="AZ759" s="43">
        <v>1.4102366887435949</v>
      </c>
      <c r="BA759" s="43">
        <v>-1.4102366887435949</v>
      </c>
      <c r="BB759" s="65">
        <v>0.80164645901360498</v>
      </c>
      <c r="BC759" s="43"/>
      <c r="BD759" s="43">
        <v>0</v>
      </c>
      <c r="BE759" s="43">
        <v>0</v>
      </c>
      <c r="BF759" s="26" t="s">
        <v>7636</v>
      </c>
      <c r="BG759" s="84"/>
    </row>
    <row r="760" spans="1:59" x14ac:dyDescent="0.25">
      <c r="A760" s="99" t="s">
        <v>2406</v>
      </c>
      <c r="B760" s="2" t="s">
        <v>3464</v>
      </c>
      <c r="C760" s="3" t="s">
        <v>2807</v>
      </c>
      <c r="D760" s="3" t="s">
        <v>2407</v>
      </c>
      <c r="E760" s="3" t="s">
        <v>2269</v>
      </c>
      <c r="F760" s="4" t="s">
        <v>2269</v>
      </c>
      <c r="G760" s="3" t="s">
        <v>1004</v>
      </c>
      <c r="H760" s="41" t="s">
        <v>4407</v>
      </c>
      <c r="I760" s="126">
        <v>0</v>
      </c>
      <c r="J760" s="126">
        <v>0</v>
      </c>
      <c r="K760" s="126">
        <v>0</v>
      </c>
      <c r="L760" s="126">
        <v>0</v>
      </c>
      <c r="M760" s="126">
        <v>0</v>
      </c>
      <c r="N760" s="126">
        <v>0</v>
      </c>
      <c r="O760" s="126">
        <v>0</v>
      </c>
      <c r="P760" s="126">
        <v>0</v>
      </c>
      <c r="Q760" s="126">
        <v>0</v>
      </c>
      <c r="R760" s="106">
        <v>0</v>
      </c>
      <c r="S760" s="107">
        <v>0</v>
      </c>
      <c r="T760" s="107">
        <v>0</v>
      </c>
      <c r="U760" s="107">
        <v>0</v>
      </c>
      <c r="V760" s="107">
        <v>0</v>
      </c>
      <c r="W760" s="107">
        <v>2.1174416066360724</v>
      </c>
      <c r="X760" s="108">
        <v>2.1174416066360724</v>
      </c>
      <c r="Y760" s="108">
        <v>0</v>
      </c>
      <c r="Z760" s="108">
        <v>0</v>
      </c>
      <c r="AA760" s="108">
        <v>0</v>
      </c>
      <c r="AB760" s="108">
        <v>0</v>
      </c>
      <c r="AC760" s="108">
        <v>0</v>
      </c>
      <c r="AD760" s="108">
        <v>2.1174416066360724</v>
      </c>
      <c r="AE760" s="108">
        <v>0</v>
      </c>
      <c r="AF760" s="108">
        <v>0</v>
      </c>
      <c r="AG760" s="108">
        <v>0</v>
      </c>
      <c r="AH760" s="108">
        <v>2.1174416066360724</v>
      </c>
      <c r="AI760" s="108">
        <v>2.1174416066360724</v>
      </c>
      <c r="AJ760" s="126" t="s">
        <v>7128</v>
      </c>
      <c r="AK760" s="113" t="s">
        <v>7128</v>
      </c>
      <c r="AL760" s="113" t="s">
        <v>7128</v>
      </c>
      <c r="AM760" s="113" t="s">
        <v>7128</v>
      </c>
      <c r="AN760" s="113" t="s">
        <v>7128</v>
      </c>
      <c r="AO760" s="113">
        <v>187</v>
      </c>
      <c r="AP760" s="113" t="s">
        <v>7128</v>
      </c>
      <c r="AQ760" s="113" t="s">
        <v>7128</v>
      </c>
      <c r="AR760" s="113" t="s">
        <v>7128</v>
      </c>
      <c r="AS760" s="113">
        <v>305</v>
      </c>
      <c r="AT760" s="113">
        <v>290</v>
      </c>
      <c r="AU760" s="149" t="s">
        <v>7128</v>
      </c>
      <c r="AV760" s="107">
        <v>157.41716867537716</v>
      </c>
      <c r="AW760" s="107">
        <v>-155.29972706874108</v>
      </c>
      <c r="AX760" s="127">
        <v>676</v>
      </c>
      <c r="AY760" s="107">
        <v>0</v>
      </c>
      <c r="AZ760" s="107">
        <v>1.4102366887435949</v>
      </c>
      <c r="BA760" s="107">
        <v>-1.4102366887435949</v>
      </c>
      <c r="BB760" s="109">
        <v>0.80164645901360498</v>
      </c>
      <c r="BC760" s="107"/>
      <c r="BD760" s="107">
        <v>0</v>
      </c>
      <c r="BE760" s="107">
        <v>0</v>
      </c>
      <c r="BF760" s="107" t="s">
        <v>7636</v>
      </c>
      <c r="BG760" s="107"/>
    </row>
    <row r="761" spans="1:59" x14ac:dyDescent="0.25">
      <c r="A761" s="99" t="s">
        <v>1825</v>
      </c>
      <c r="B761" s="2" t="s">
        <v>2556</v>
      </c>
      <c r="C761" s="3" t="s">
        <v>3300</v>
      </c>
      <c r="D761" s="3" t="s">
        <v>400</v>
      </c>
      <c r="E761" s="3" t="s">
        <v>2269</v>
      </c>
      <c r="F761" s="4" t="s">
        <v>2269</v>
      </c>
      <c r="G761" s="3" t="s">
        <v>1004</v>
      </c>
      <c r="H761" s="41" t="s">
        <v>3952</v>
      </c>
      <c r="I761" s="113">
        <v>0</v>
      </c>
      <c r="J761" s="113">
        <v>0</v>
      </c>
      <c r="K761" s="113">
        <v>0</v>
      </c>
      <c r="L761" s="113">
        <v>0</v>
      </c>
      <c r="M761" s="113">
        <v>0</v>
      </c>
      <c r="N761" s="113">
        <v>0</v>
      </c>
      <c r="O761" s="113">
        <v>0</v>
      </c>
      <c r="P761" s="113">
        <v>0</v>
      </c>
      <c r="Q761" s="113">
        <v>0</v>
      </c>
      <c r="R761" s="106">
        <v>0</v>
      </c>
      <c r="S761" s="107">
        <v>0</v>
      </c>
      <c r="T761" s="107">
        <v>0</v>
      </c>
      <c r="U761" s="107">
        <v>0</v>
      </c>
      <c r="V761" s="107">
        <v>0</v>
      </c>
      <c r="W761" s="84">
        <v>2.1174416066360724</v>
      </c>
      <c r="X761" s="108">
        <v>2.1174416066360724</v>
      </c>
      <c r="Y761" s="108">
        <v>0</v>
      </c>
      <c r="Z761" s="108">
        <v>0</v>
      </c>
      <c r="AA761" s="108">
        <v>0</v>
      </c>
      <c r="AB761" s="108">
        <v>0</v>
      </c>
      <c r="AC761" s="108">
        <v>0</v>
      </c>
      <c r="AD761" s="108">
        <v>2.1174416066360724</v>
      </c>
      <c r="AE761" s="108">
        <v>0</v>
      </c>
      <c r="AF761" s="108">
        <v>0</v>
      </c>
      <c r="AG761" s="108">
        <v>0</v>
      </c>
      <c r="AH761" s="108">
        <v>2.1174416066360724</v>
      </c>
      <c r="AI761" s="108">
        <v>2.1174416066360724</v>
      </c>
      <c r="AJ761" s="126" t="s">
        <v>7128</v>
      </c>
      <c r="AK761" s="113" t="s">
        <v>7128</v>
      </c>
      <c r="AL761" s="113" t="s">
        <v>7128</v>
      </c>
      <c r="AM761" s="113" t="s">
        <v>7128</v>
      </c>
      <c r="AN761" s="113" t="s">
        <v>7128</v>
      </c>
      <c r="AO761" s="113">
        <v>187</v>
      </c>
      <c r="AP761" s="113" t="s">
        <v>7128</v>
      </c>
      <c r="AQ761" s="113" t="s">
        <v>7128</v>
      </c>
      <c r="AR761" s="113" t="s">
        <v>7128</v>
      </c>
      <c r="AS761" s="113">
        <v>305</v>
      </c>
      <c r="AT761" s="113">
        <v>290</v>
      </c>
      <c r="AU761" s="149" t="s">
        <v>7128</v>
      </c>
      <c r="AV761" s="107">
        <v>157.41716867537716</v>
      </c>
      <c r="AW761" s="14">
        <v>-155.29972706874108</v>
      </c>
      <c r="AX761" s="17">
        <v>676</v>
      </c>
      <c r="AY761" s="107">
        <v>0</v>
      </c>
      <c r="AZ761" s="107">
        <v>1.4102366887435949</v>
      </c>
      <c r="BA761" s="107">
        <v>-1.4102366887435949</v>
      </c>
      <c r="BB761" s="109">
        <v>0.80164645901360498</v>
      </c>
      <c r="BC761" s="107"/>
      <c r="BD761" s="107">
        <v>0</v>
      </c>
      <c r="BE761" s="107">
        <v>0</v>
      </c>
      <c r="BF761" s="107" t="s">
        <v>7636</v>
      </c>
      <c r="BG761" s="84"/>
    </row>
    <row r="762" spans="1:59" x14ac:dyDescent="0.25">
      <c r="A762" s="111" t="s">
        <v>1831</v>
      </c>
      <c r="B762" s="2" t="s">
        <v>3313</v>
      </c>
      <c r="C762" s="3" t="s">
        <v>2631</v>
      </c>
      <c r="D762" s="3" t="s">
        <v>70</v>
      </c>
      <c r="E762" s="3" t="s">
        <v>2269</v>
      </c>
      <c r="F762" s="4" t="s">
        <v>2269</v>
      </c>
      <c r="G762" s="3" t="s">
        <v>1004</v>
      </c>
      <c r="H762" s="41" t="s">
        <v>4703</v>
      </c>
      <c r="I762" s="113">
        <v>0</v>
      </c>
      <c r="J762" s="113">
        <v>0</v>
      </c>
      <c r="K762" s="113">
        <v>0</v>
      </c>
      <c r="L762" s="113">
        <v>0</v>
      </c>
      <c r="M762" s="113">
        <v>0</v>
      </c>
      <c r="N762" s="113">
        <v>0</v>
      </c>
      <c r="O762" s="113">
        <v>0</v>
      </c>
      <c r="P762" s="113">
        <v>0</v>
      </c>
      <c r="Q762" s="113">
        <v>0</v>
      </c>
      <c r="R762" s="6">
        <v>0</v>
      </c>
      <c r="S762" s="14">
        <v>0</v>
      </c>
      <c r="T762" s="14">
        <v>0</v>
      </c>
      <c r="U762" s="14">
        <v>0</v>
      </c>
      <c r="V762" s="14">
        <v>0</v>
      </c>
      <c r="W762" s="84">
        <v>2.1174416066360724</v>
      </c>
      <c r="X762" s="14">
        <v>2.1174416066360724</v>
      </c>
      <c r="Y762" s="14">
        <v>0</v>
      </c>
      <c r="Z762" s="14">
        <v>0</v>
      </c>
      <c r="AA762" s="14">
        <v>0</v>
      </c>
      <c r="AB762" s="14">
        <v>0</v>
      </c>
      <c r="AC762" s="14">
        <v>0</v>
      </c>
      <c r="AD762" s="14">
        <v>2.1174416066360724</v>
      </c>
      <c r="AE762" s="14">
        <v>0</v>
      </c>
      <c r="AF762" s="14">
        <v>0</v>
      </c>
      <c r="AG762" s="14">
        <v>0</v>
      </c>
      <c r="AH762" s="14">
        <v>2.1174416066360724</v>
      </c>
      <c r="AI762" s="14">
        <v>2.1174416066360724</v>
      </c>
      <c r="AJ762" s="113" t="s">
        <v>7128</v>
      </c>
      <c r="AK762" s="113" t="s">
        <v>7128</v>
      </c>
      <c r="AL762" s="113" t="s">
        <v>7128</v>
      </c>
      <c r="AM762" s="113" t="s">
        <v>7128</v>
      </c>
      <c r="AN762" s="113" t="s">
        <v>7128</v>
      </c>
      <c r="AO762" s="113">
        <v>187</v>
      </c>
      <c r="AP762" s="113" t="s">
        <v>7128</v>
      </c>
      <c r="AQ762" s="113" t="s">
        <v>7128</v>
      </c>
      <c r="AR762" s="113" t="s">
        <v>7128</v>
      </c>
      <c r="AS762" s="113">
        <v>305</v>
      </c>
      <c r="AT762" s="113">
        <v>290</v>
      </c>
      <c r="AU762" s="149" t="s">
        <v>7128</v>
      </c>
      <c r="AV762" s="14">
        <v>157.41716867537716</v>
      </c>
      <c r="AW762" s="14">
        <v>-155.29972706874108</v>
      </c>
      <c r="AX762" s="17">
        <v>676</v>
      </c>
      <c r="AY762" s="15">
        <v>0</v>
      </c>
      <c r="AZ762" s="15">
        <v>1.4102366887435949</v>
      </c>
      <c r="BA762" s="15">
        <v>-1.4102366887435949</v>
      </c>
      <c r="BB762" s="63">
        <v>0.80164645901360498</v>
      </c>
      <c r="BC762" s="26"/>
      <c r="BD762" s="15">
        <v>0</v>
      </c>
      <c r="BE762" s="26">
        <v>0</v>
      </c>
      <c r="BF762" s="26" t="s">
        <v>7636</v>
      </c>
      <c r="BG762" s="84"/>
    </row>
    <row r="763" spans="1:59" x14ac:dyDescent="0.25">
      <c r="A763" s="78" t="s">
        <v>1832</v>
      </c>
      <c r="B763" s="2" t="s">
        <v>3313</v>
      </c>
      <c r="C763" s="3" t="s">
        <v>2941</v>
      </c>
      <c r="D763" s="3" t="s">
        <v>80</v>
      </c>
      <c r="E763" s="3" t="s">
        <v>2269</v>
      </c>
      <c r="F763" s="4" t="s">
        <v>2269</v>
      </c>
      <c r="G763" s="3" t="s">
        <v>1004</v>
      </c>
      <c r="H763" s="41" t="s">
        <v>3905</v>
      </c>
      <c r="I763" s="113">
        <v>0</v>
      </c>
      <c r="J763" s="113">
        <v>0</v>
      </c>
      <c r="K763" s="113">
        <v>0</v>
      </c>
      <c r="L763" s="113">
        <v>0</v>
      </c>
      <c r="M763" s="113">
        <v>0</v>
      </c>
      <c r="N763" s="113">
        <v>0</v>
      </c>
      <c r="O763" s="113">
        <v>0</v>
      </c>
      <c r="P763" s="113">
        <v>0</v>
      </c>
      <c r="Q763" s="113">
        <v>0</v>
      </c>
      <c r="R763" s="6">
        <v>0</v>
      </c>
      <c r="S763" s="14">
        <v>0</v>
      </c>
      <c r="T763" s="14">
        <v>0</v>
      </c>
      <c r="U763" s="14">
        <v>0</v>
      </c>
      <c r="V763" s="14">
        <v>0</v>
      </c>
      <c r="W763" s="84">
        <v>2.1174416066360724</v>
      </c>
      <c r="X763" s="14">
        <v>2.1174416066360724</v>
      </c>
      <c r="Y763" s="14">
        <v>0</v>
      </c>
      <c r="Z763" s="14">
        <v>0</v>
      </c>
      <c r="AA763" s="14">
        <v>0</v>
      </c>
      <c r="AB763" s="14">
        <v>0</v>
      </c>
      <c r="AC763" s="14">
        <v>0</v>
      </c>
      <c r="AD763" s="14">
        <v>2.1174416066360724</v>
      </c>
      <c r="AE763" s="14">
        <v>0</v>
      </c>
      <c r="AF763" s="14">
        <v>0</v>
      </c>
      <c r="AG763" s="14">
        <v>0</v>
      </c>
      <c r="AH763" s="14">
        <v>2.1174416066360724</v>
      </c>
      <c r="AI763" s="14">
        <v>2.1174416066360724</v>
      </c>
      <c r="AJ763" s="113" t="s">
        <v>7128</v>
      </c>
      <c r="AK763" s="113" t="s">
        <v>7128</v>
      </c>
      <c r="AL763" s="113" t="s">
        <v>7128</v>
      </c>
      <c r="AM763" s="113" t="s">
        <v>7128</v>
      </c>
      <c r="AN763" s="113" t="s">
        <v>7128</v>
      </c>
      <c r="AO763" s="113">
        <v>187</v>
      </c>
      <c r="AP763" s="113" t="s">
        <v>7128</v>
      </c>
      <c r="AQ763" s="113" t="s">
        <v>7128</v>
      </c>
      <c r="AR763" s="113" t="s">
        <v>7128</v>
      </c>
      <c r="AS763" s="113">
        <v>305</v>
      </c>
      <c r="AT763" s="113">
        <v>290</v>
      </c>
      <c r="AU763" s="149" t="s">
        <v>7128</v>
      </c>
      <c r="AV763" s="14">
        <v>157.41716867537716</v>
      </c>
      <c r="AW763" s="14">
        <v>-155.29972706874108</v>
      </c>
      <c r="AX763" s="17">
        <v>676</v>
      </c>
      <c r="AY763" s="15">
        <v>0</v>
      </c>
      <c r="AZ763" s="15">
        <v>1.4102366887435949</v>
      </c>
      <c r="BA763" s="15">
        <v>-1.4102366887435949</v>
      </c>
      <c r="BB763" s="63">
        <v>0.80164645901360498</v>
      </c>
      <c r="BC763" s="26"/>
      <c r="BD763" s="15">
        <v>0</v>
      </c>
      <c r="BE763" s="26">
        <v>0</v>
      </c>
      <c r="BF763" s="26" t="s">
        <v>7636</v>
      </c>
      <c r="BG763" s="84"/>
    </row>
    <row r="764" spans="1:59" x14ac:dyDescent="0.25">
      <c r="A764" s="78" t="s">
        <v>1844</v>
      </c>
      <c r="B764" s="2" t="s">
        <v>2842</v>
      </c>
      <c r="C764" s="3" t="s">
        <v>3315</v>
      </c>
      <c r="D764" s="3" t="s">
        <v>95</v>
      </c>
      <c r="E764" s="3" t="s">
        <v>1030</v>
      </c>
      <c r="F764" s="4" t="s">
        <v>3755</v>
      </c>
      <c r="G764" s="3" t="s">
        <v>1004</v>
      </c>
      <c r="H764" s="41" t="s">
        <v>4629</v>
      </c>
      <c r="I764" s="113">
        <v>0</v>
      </c>
      <c r="J764" s="113">
        <v>0</v>
      </c>
      <c r="K764" s="113">
        <v>0</v>
      </c>
      <c r="L764" s="113">
        <v>0</v>
      </c>
      <c r="M764" s="113">
        <v>0</v>
      </c>
      <c r="N764" s="113">
        <v>0</v>
      </c>
      <c r="O764" s="113">
        <v>0</v>
      </c>
      <c r="P764" s="113">
        <v>0</v>
      </c>
      <c r="Q764" s="113">
        <v>0</v>
      </c>
      <c r="R764" s="6">
        <v>0</v>
      </c>
      <c r="S764" s="14">
        <v>0</v>
      </c>
      <c r="T764" s="14">
        <v>0</v>
      </c>
      <c r="U764" s="14">
        <v>0</v>
      </c>
      <c r="V764" s="14">
        <v>0</v>
      </c>
      <c r="W764" s="84">
        <v>2.1174416066360724</v>
      </c>
      <c r="X764" s="14">
        <v>2.1174416066360724</v>
      </c>
      <c r="Y764" s="14">
        <v>0</v>
      </c>
      <c r="Z764" s="14">
        <v>0</v>
      </c>
      <c r="AA764" s="14">
        <v>0</v>
      </c>
      <c r="AB764" s="14">
        <v>0</v>
      </c>
      <c r="AC764" s="14">
        <v>0</v>
      </c>
      <c r="AD764" s="14">
        <v>2.1174416066360724</v>
      </c>
      <c r="AE764" s="14">
        <v>0</v>
      </c>
      <c r="AF764" s="14">
        <v>0</v>
      </c>
      <c r="AG764" s="14">
        <v>0</v>
      </c>
      <c r="AH764" s="14">
        <v>2.1174416066360724</v>
      </c>
      <c r="AI764" s="14">
        <v>2.1174416066360724</v>
      </c>
      <c r="AJ764" s="113" t="s">
        <v>7128</v>
      </c>
      <c r="AK764" s="113" t="s">
        <v>7128</v>
      </c>
      <c r="AL764" s="113" t="s">
        <v>7128</v>
      </c>
      <c r="AM764" s="113" t="s">
        <v>7128</v>
      </c>
      <c r="AN764" s="113" t="s">
        <v>7128</v>
      </c>
      <c r="AO764" s="113">
        <v>187</v>
      </c>
      <c r="AP764" s="113" t="s">
        <v>7128</v>
      </c>
      <c r="AQ764" s="113" t="s">
        <v>7128</v>
      </c>
      <c r="AR764" s="113" t="s">
        <v>7128</v>
      </c>
      <c r="AS764" s="113">
        <v>305</v>
      </c>
      <c r="AT764" s="113">
        <v>290</v>
      </c>
      <c r="AU764" s="149" t="s">
        <v>7128</v>
      </c>
      <c r="AV764" s="14">
        <v>157.41716867537716</v>
      </c>
      <c r="AW764" s="14">
        <v>-155.29972706874108</v>
      </c>
      <c r="AX764" s="17">
        <v>676</v>
      </c>
      <c r="AY764" s="15">
        <v>0</v>
      </c>
      <c r="AZ764" s="15">
        <v>1.4102366887435949</v>
      </c>
      <c r="BA764" s="15">
        <v>-1.4102366887435949</v>
      </c>
      <c r="BB764" s="63">
        <v>0.80164645901360498</v>
      </c>
      <c r="BC764" s="26"/>
      <c r="BD764" s="15">
        <v>0</v>
      </c>
      <c r="BE764" s="26">
        <v>0</v>
      </c>
      <c r="BF764" s="26" t="s">
        <v>7636</v>
      </c>
      <c r="BG764" s="84"/>
    </row>
    <row r="765" spans="1:59" x14ac:dyDescent="0.25">
      <c r="A765" s="78" t="s">
        <v>1846</v>
      </c>
      <c r="B765" s="2" t="s">
        <v>2842</v>
      </c>
      <c r="C765" s="3" t="s">
        <v>2707</v>
      </c>
      <c r="D765" s="3" t="s">
        <v>49</v>
      </c>
      <c r="E765" s="3" t="s">
        <v>2269</v>
      </c>
      <c r="F765" s="4" t="s">
        <v>2269</v>
      </c>
      <c r="G765" s="3" t="s">
        <v>1004</v>
      </c>
      <c r="H765" s="41" t="s">
        <v>3784</v>
      </c>
      <c r="I765" s="113">
        <v>0</v>
      </c>
      <c r="J765" s="113">
        <v>0</v>
      </c>
      <c r="K765" s="113">
        <v>0</v>
      </c>
      <c r="L765" s="113">
        <v>0</v>
      </c>
      <c r="M765" s="113">
        <v>0</v>
      </c>
      <c r="N765" s="113">
        <v>0</v>
      </c>
      <c r="O765" s="113">
        <v>0</v>
      </c>
      <c r="P765" s="113">
        <v>0</v>
      </c>
      <c r="Q765" s="113">
        <v>0</v>
      </c>
      <c r="R765" s="6">
        <v>0</v>
      </c>
      <c r="S765" s="14">
        <v>0</v>
      </c>
      <c r="T765" s="14">
        <v>0</v>
      </c>
      <c r="U765" s="14">
        <v>0</v>
      </c>
      <c r="V765" s="14">
        <v>0</v>
      </c>
      <c r="W765" s="84">
        <v>2.1174416066360724</v>
      </c>
      <c r="X765" s="14">
        <v>2.1174416066360724</v>
      </c>
      <c r="Y765" s="14">
        <v>0</v>
      </c>
      <c r="Z765" s="14">
        <v>0</v>
      </c>
      <c r="AA765" s="14">
        <v>0</v>
      </c>
      <c r="AB765" s="14">
        <v>0</v>
      </c>
      <c r="AC765" s="14">
        <v>0</v>
      </c>
      <c r="AD765" s="14">
        <v>2.1174416066360724</v>
      </c>
      <c r="AE765" s="14">
        <v>0</v>
      </c>
      <c r="AF765" s="14">
        <v>0</v>
      </c>
      <c r="AG765" s="14">
        <v>0</v>
      </c>
      <c r="AH765" s="14">
        <v>2.1174416066360724</v>
      </c>
      <c r="AI765" s="14">
        <v>2.1174416066360724</v>
      </c>
      <c r="AJ765" s="113" t="s">
        <v>7128</v>
      </c>
      <c r="AK765" s="113" t="s">
        <v>7128</v>
      </c>
      <c r="AL765" s="113" t="s">
        <v>7128</v>
      </c>
      <c r="AM765" s="113" t="s">
        <v>7128</v>
      </c>
      <c r="AN765" s="113" t="s">
        <v>7128</v>
      </c>
      <c r="AO765" s="113">
        <v>187</v>
      </c>
      <c r="AP765" s="113" t="s">
        <v>7128</v>
      </c>
      <c r="AQ765" s="113" t="s">
        <v>7128</v>
      </c>
      <c r="AR765" s="113" t="s">
        <v>7128</v>
      </c>
      <c r="AS765" s="113">
        <v>305</v>
      </c>
      <c r="AT765" s="113">
        <v>290</v>
      </c>
      <c r="AU765" s="149" t="s">
        <v>7128</v>
      </c>
      <c r="AV765" s="14">
        <v>157.41716867537716</v>
      </c>
      <c r="AW765" s="14">
        <v>-155.29972706874108</v>
      </c>
      <c r="AX765" s="17">
        <v>676</v>
      </c>
      <c r="AY765" s="15">
        <v>0</v>
      </c>
      <c r="AZ765" s="15">
        <v>1.4102366887435949</v>
      </c>
      <c r="BA765" s="15">
        <v>-1.4102366887435949</v>
      </c>
      <c r="BB765" s="63">
        <v>0.80164645901360498</v>
      </c>
      <c r="BC765" s="26"/>
      <c r="BD765" s="15">
        <v>0</v>
      </c>
      <c r="BE765" s="26">
        <v>0</v>
      </c>
      <c r="BF765" s="26" t="s">
        <v>7636</v>
      </c>
      <c r="BG765" s="84"/>
    </row>
    <row r="766" spans="1:59" x14ac:dyDescent="0.25">
      <c r="A766" s="99" t="s">
        <v>1853</v>
      </c>
      <c r="B766" s="2" t="s">
        <v>3466</v>
      </c>
      <c r="C766" s="3" t="s">
        <v>3057</v>
      </c>
      <c r="D766" s="3" t="s">
        <v>268</v>
      </c>
      <c r="E766" s="3" t="s">
        <v>2269</v>
      </c>
      <c r="F766" s="4" t="s">
        <v>2269</v>
      </c>
      <c r="G766" s="3" t="s">
        <v>1004</v>
      </c>
      <c r="H766" s="41" t="s">
        <v>4707</v>
      </c>
      <c r="I766" s="126">
        <v>0</v>
      </c>
      <c r="J766" s="126">
        <v>0</v>
      </c>
      <c r="K766" s="126">
        <v>0</v>
      </c>
      <c r="L766" s="126">
        <v>0</v>
      </c>
      <c r="M766" s="126">
        <v>0</v>
      </c>
      <c r="N766" s="126">
        <v>0</v>
      </c>
      <c r="O766" s="126">
        <v>0</v>
      </c>
      <c r="P766" s="126">
        <v>0</v>
      </c>
      <c r="Q766" s="126">
        <v>0</v>
      </c>
      <c r="R766" s="106">
        <v>0</v>
      </c>
      <c r="S766" s="107">
        <v>0</v>
      </c>
      <c r="T766" s="107">
        <v>0</v>
      </c>
      <c r="U766" s="107">
        <v>0</v>
      </c>
      <c r="V766" s="107">
        <v>0</v>
      </c>
      <c r="W766" s="107">
        <v>2.1174416066360724</v>
      </c>
      <c r="X766" s="108">
        <v>2.1174416066360724</v>
      </c>
      <c r="Y766" s="108">
        <v>0</v>
      </c>
      <c r="Z766" s="108">
        <v>0</v>
      </c>
      <c r="AA766" s="108">
        <v>0</v>
      </c>
      <c r="AB766" s="108">
        <v>0</v>
      </c>
      <c r="AC766" s="108">
        <v>0</v>
      </c>
      <c r="AD766" s="108">
        <v>2.1174416066360724</v>
      </c>
      <c r="AE766" s="108">
        <v>0</v>
      </c>
      <c r="AF766" s="108">
        <v>0</v>
      </c>
      <c r="AG766" s="108">
        <v>0</v>
      </c>
      <c r="AH766" s="108">
        <v>2.1174416066360724</v>
      </c>
      <c r="AI766" s="108">
        <v>2.1174416066360724</v>
      </c>
      <c r="AJ766" s="126" t="s">
        <v>7128</v>
      </c>
      <c r="AK766" s="113" t="s">
        <v>7128</v>
      </c>
      <c r="AL766" s="113" t="s">
        <v>7128</v>
      </c>
      <c r="AM766" s="113" t="s">
        <v>7128</v>
      </c>
      <c r="AN766" s="113" t="s">
        <v>7128</v>
      </c>
      <c r="AO766" s="113">
        <v>187</v>
      </c>
      <c r="AP766" s="113" t="s">
        <v>7128</v>
      </c>
      <c r="AQ766" s="113" t="s">
        <v>7128</v>
      </c>
      <c r="AR766" s="113" t="s">
        <v>7128</v>
      </c>
      <c r="AS766" s="113">
        <v>305</v>
      </c>
      <c r="AT766" s="113">
        <v>290</v>
      </c>
      <c r="AU766" s="149" t="s">
        <v>7128</v>
      </c>
      <c r="AV766" s="107">
        <v>157.41716867537716</v>
      </c>
      <c r="AW766" s="107">
        <v>-155.29972706874108</v>
      </c>
      <c r="AX766" s="127">
        <v>676</v>
      </c>
      <c r="AY766" s="107">
        <v>0</v>
      </c>
      <c r="AZ766" s="107">
        <v>1.4102366887435949</v>
      </c>
      <c r="BA766" s="107">
        <v>-1.4102366887435949</v>
      </c>
      <c r="BB766" s="109">
        <v>0.80164645901360498</v>
      </c>
      <c r="BC766" s="107"/>
      <c r="BD766" s="107">
        <v>0</v>
      </c>
      <c r="BE766" s="107">
        <v>0</v>
      </c>
      <c r="BF766" s="107" t="s">
        <v>7636</v>
      </c>
      <c r="BG766" s="107"/>
    </row>
    <row r="767" spans="1:59" x14ac:dyDescent="0.25">
      <c r="A767" s="99" t="s">
        <v>5670</v>
      </c>
      <c r="B767" s="2" t="s">
        <v>2778</v>
      </c>
      <c r="C767" s="3" t="s">
        <v>2543</v>
      </c>
      <c r="D767" s="3" t="s">
        <v>5945</v>
      </c>
      <c r="E767" s="3" t="s">
        <v>1044</v>
      </c>
      <c r="F767" s="4" t="s">
        <v>3755</v>
      </c>
      <c r="G767" s="3" t="s">
        <v>1004</v>
      </c>
      <c r="H767" s="41" t="s">
        <v>5260</v>
      </c>
      <c r="I767" s="126">
        <v>0</v>
      </c>
      <c r="J767" s="126">
        <v>0</v>
      </c>
      <c r="K767" s="126">
        <v>0</v>
      </c>
      <c r="L767" s="126">
        <v>0</v>
      </c>
      <c r="M767" s="126">
        <v>0</v>
      </c>
      <c r="N767" s="126">
        <v>0</v>
      </c>
      <c r="O767" s="126">
        <v>0</v>
      </c>
      <c r="P767" s="126">
        <v>0</v>
      </c>
      <c r="Q767" s="126">
        <v>0</v>
      </c>
      <c r="R767" s="106">
        <v>0</v>
      </c>
      <c r="S767" s="107">
        <v>0</v>
      </c>
      <c r="T767" s="107">
        <v>0</v>
      </c>
      <c r="U767" s="107">
        <v>0</v>
      </c>
      <c r="V767" s="107">
        <v>0</v>
      </c>
      <c r="W767" s="107">
        <v>2.1174416066360724</v>
      </c>
      <c r="X767" s="108">
        <v>2.1174416066360724</v>
      </c>
      <c r="Y767" s="107">
        <v>0</v>
      </c>
      <c r="Z767" s="107">
        <v>0</v>
      </c>
      <c r="AA767" s="107">
        <v>0</v>
      </c>
      <c r="AB767" s="107">
        <v>0</v>
      </c>
      <c r="AC767" s="107">
        <v>0</v>
      </c>
      <c r="AD767" s="107">
        <v>2.1174416066360724</v>
      </c>
      <c r="AE767" s="107">
        <v>0</v>
      </c>
      <c r="AF767" s="107">
        <v>0</v>
      </c>
      <c r="AG767" s="107">
        <v>0</v>
      </c>
      <c r="AH767" s="107">
        <v>2.1174416066360724</v>
      </c>
      <c r="AI767" s="107">
        <v>2.1174416066360724</v>
      </c>
      <c r="AJ767" s="126" t="s">
        <v>7128</v>
      </c>
      <c r="AK767" s="108" t="s">
        <v>7128</v>
      </c>
      <c r="AL767" s="108" t="s">
        <v>7128</v>
      </c>
      <c r="AM767" s="108" t="s">
        <v>7128</v>
      </c>
      <c r="AN767" s="108" t="s">
        <v>7128</v>
      </c>
      <c r="AO767" s="108">
        <v>187</v>
      </c>
      <c r="AP767" s="126" t="s">
        <v>7128</v>
      </c>
      <c r="AQ767" s="108" t="s">
        <v>7128</v>
      </c>
      <c r="AR767" s="108" t="s">
        <v>7128</v>
      </c>
      <c r="AS767" s="126">
        <v>305</v>
      </c>
      <c r="AT767" s="126">
        <v>290</v>
      </c>
      <c r="AU767" s="150" t="s">
        <v>7128</v>
      </c>
      <c r="AV767" s="107">
        <v>157.41716867537716</v>
      </c>
      <c r="AW767" s="107">
        <v>-155.29972706874108</v>
      </c>
      <c r="AX767" s="127">
        <v>676</v>
      </c>
      <c r="AY767" s="107">
        <v>0</v>
      </c>
      <c r="AZ767" s="107">
        <v>1.4102366887435949</v>
      </c>
      <c r="BA767" s="107">
        <v>-1.4102366887435949</v>
      </c>
      <c r="BB767" s="148">
        <v>0.80164645901360498</v>
      </c>
      <c r="BC767" s="107"/>
      <c r="BD767" s="107">
        <v>0</v>
      </c>
      <c r="BE767" s="107">
        <v>0</v>
      </c>
      <c r="BF767" s="107" t="s">
        <v>7636</v>
      </c>
      <c r="BG767" s="107"/>
    </row>
    <row r="768" spans="1:59" x14ac:dyDescent="0.25">
      <c r="A768" s="99" t="s">
        <v>5670</v>
      </c>
      <c r="B768" s="2" t="s">
        <v>2778</v>
      </c>
      <c r="C768" s="3" t="s">
        <v>2543</v>
      </c>
      <c r="D768" s="3" t="s">
        <v>5945</v>
      </c>
      <c r="E768" s="3" t="s">
        <v>1044</v>
      </c>
      <c r="F768" s="4" t="s">
        <v>3755</v>
      </c>
      <c r="G768" s="3" t="s">
        <v>1004</v>
      </c>
      <c r="H768" s="41" t="s">
        <v>5260</v>
      </c>
      <c r="I768" s="124">
        <v>0</v>
      </c>
      <c r="J768" s="124">
        <v>0</v>
      </c>
      <c r="K768" s="124">
        <v>0</v>
      </c>
      <c r="L768" s="124">
        <v>0</v>
      </c>
      <c r="M768" s="124">
        <v>0</v>
      </c>
      <c r="N768" s="124">
        <v>0</v>
      </c>
      <c r="O768" s="124">
        <v>0</v>
      </c>
      <c r="P768" s="124">
        <v>0</v>
      </c>
      <c r="Q768" s="124">
        <v>0</v>
      </c>
      <c r="R768" s="85">
        <v>0</v>
      </c>
      <c r="S768" s="84">
        <v>0</v>
      </c>
      <c r="T768" s="84">
        <v>0</v>
      </c>
      <c r="U768" s="84">
        <v>0</v>
      </c>
      <c r="V768" s="84">
        <v>0</v>
      </c>
      <c r="W768" s="84">
        <v>2.1174416066360724</v>
      </c>
      <c r="X768" s="103">
        <v>2.1174416066360724</v>
      </c>
      <c r="Y768" s="84">
        <v>0</v>
      </c>
      <c r="Z768" s="84">
        <v>0</v>
      </c>
      <c r="AA768" s="84">
        <v>0</v>
      </c>
      <c r="AB768" s="84">
        <v>0</v>
      </c>
      <c r="AC768" s="84">
        <v>0</v>
      </c>
      <c r="AD768" s="84">
        <v>2.1174416066360724</v>
      </c>
      <c r="AE768" s="84">
        <v>0</v>
      </c>
      <c r="AF768" s="84">
        <v>0</v>
      </c>
      <c r="AG768" s="84">
        <v>0</v>
      </c>
      <c r="AH768" s="84">
        <v>2.1174416066360724</v>
      </c>
      <c r="AI768" s="84">
        <v>2.1174416066360724</v>
      </c>
      <c r="AJ768" s="124" t="s">
        <v>7128</v>
      </c>
      <c r="AK768" s="103" t="s">
        <v>7128</v>
      </c>
      <c r="AL768" s="103" t="s">
        <v>7128</v>
      </c>
      <c r="AM768" s="103" t="s">
        <v>7128</v>
      </c>
      <c r="AN768" s="103" t="s">
        <v>7128</v>
      </c>
      <c r="AO768" s="103">
        <v>187</v>
      </c>
      <c r="AP768" s="124" t="s">
        <v>7128</v>
      </c>
      <c r="AQ768" s="103" t="s">
        <v>7128</v>
      </c>
      <c r="AR768" s="103" t="s">
        <v>7128</v>
      </c>
      <c r="AS768" s="124">
        <v>305</v>
      </c>
      <c r="AT768" s="124">
        <v>290</v>
      </c>
      <c r="AU768" s="151" t="s">
        <v>7128</v>
      </c>
      <c r="AV768" s="84">
        <v>157.41716867537716</v>
      </c>
      <c r="AW768" s="84">
        <v>-155.29972706874108</v>
      </c>
      <c r="AX768" s="125">
        <v>676</v>
      </c>
      <c r="AY768" s="84">
        <v>0</v>
      </c>
      <c r="AZ768" s="84">
        <v>1.4102366887435949</v>
      </c>
      <c r="BA768" s="84">
        <v>-1.4102366887435949</v>
      </c>
      <c r="BB768" s="147">
        <v>0.80164645901360498</v>
      </c>
      <c r="BC768" s="84"/>
      <c r="BD768" s="84">
        <v>0</v>
      </c>
      <c r="BE768" s="84">
        <v>0</v>
      </c>
      <c r="BF768" s="84" t="s">
        <v>7636</v>
      </c>
      <c r="BG768" s="84"/>
    </row>
    <row r="769" spans="1:59" x14ac:dyDescent="0.25">
      <c r="A769" s="98" t="s">
        <v>1859</v>
      </c>
      <c r="B769" s="2" t="s">
        <v>3467</v>
      </c>
      <c r="C769" s="3" t="s">
        <v>3468</v>
      </c>
      <c r="D769" s="3" t="s">
        <v>158</v>
      </c>
      <c r="E769" s="3" t="s">
        <v>2269</v>
      </c>
      <c r="F769" s="4" t="s">
        <v>2269</v>
      </c>
      <c r="G769" s="3" t="s">
        <v>1004</v>
      </c>
      <c r="H769" s="41" t="s">
        <v>4399</v>
      </c>
      <c r="I769" s="126">
        <v>0</v>
      </c>
      <c r="J769" s="126">
        <v>0</v>
      </c>
      <c r="K769" s="126">
        <v>0</v>
      </c>
      <c r="L769" s="126">
        <v>0</v>
      </c>
      <c r="M769" s="126">
        <v>0</v>
      </c>
      <c r="N769" s="126">
        <v>0</v>
      </c>
      <c r="O769" s="126">
        <v>0</v>
      </c>
      <c r="P769" s="126">
        <v>0</v>
      </c>
      <c r="Q769" s="126">
        <v>0</v>
      </c>
      <c r="R769" s="106">
        <v>0</v>
      </c>
      <c r="S769" s="107">
        <v>0</v>
      </c>
      <c r="T769" s="107">
        <v>0</v>
      </c>
      <c r="U769" s="107">
        <v>0</v>
      </c>
      <c r="V769" s="107">
        <v>0</v>
      </c>
      <c r="W769" s="107">
        <v>2.1174416066360724</v>
      </c>
      <c r="X769" s="108">
        <v>2.1174416066360724</v>
      </c>
      <c r="Y769" s="107">
        <v>0</v>
      </c>
      <c r="Z769" s="107">
        <v>0</v>
      </c>
      <c r="AA769" s="107">
        <v>0</v>
      </c>
      <c r="AB769" s="107">
        <v>0</v>
      </c>
      <c r="AC769" s="107">
        <v>0</v>
      </c>
      <c r="AD769" s="107">
        <v>2.1174416066360724</v>
      </c>
      <c r="AE769" s="107">
        <v>0</v>
      </c>
      <c r="AF769" s="107">
        <v>0</v>
      </c>
      <c r="AG769" s="107">
        <v>0</v>
      </c>
      <c r="AH769" s="107">
        <v>2.1174416066360724</v>
      </c>
      <c r="AI769" s="107">
        <v>2.1174416066360724</v>
      </c>
      <c r="AJ769" s="126" t="s">
        <v>7128</v>
      </c>
      <c r="AK769" s="108" t="s">
        <v>7128</v>
      </c>
      <c r="AL769" s="108" t="s">
        <v>7128</v>
      </c>
      <c r="AM769" s="108" t="s">
        <v>7128</v>
      </c>
      <c r="AN769" s="108" t="s">
        <v>7128</v>
      </c>
      <c r="AO769" s="108">
        <v>187</v>
      </c>
      <c r="AP769" s="126" t="s">
        <v>7128</v>
      </c>
      <c r="AQ769" s="108" t="s">
        <v>7128</v>
      </c>
      <c r="AR769" s="108" t="s">
        <v>7128</v>
      </c>
      <c r="AS769" s="126">
        <v>305</v>
      </c>
      <c r="AT769" s="126">
        <v>290</v>
      </c>
      <c r="AU769" s="150" t="s">
        <v>7128</v>
      </c>
      <c r="AV769" s="107">
        <v>157.41716867537716</v>
      </c>
      <c r="AW769" s="107">
        <v>-155.29972706874108</v>
      </c>
      <c r="AX769" s="127">
        <v>676</v>
      </c>
      <c r="AY769" s="107">
        <v>0</v>
      </c>
      <c r="AZ769" s="107">
        <v>1.4102366887435949</v>
      </c>
      <c r="BA769" s="107">
        <v>-1.4102366887435949</v>
      </c>
      <c r="BB769" s="148">
        <v>0.80164645901360498</v>
      </c>
      <c r="BC769" s="107"/>
      <c r="BD769" s="107">
        <v>0</v>
      </c>
      <c r="BE769" s="107">
        <v>0</v>
      </c>
      <c r="BF769" s="107" t="s">
        <v>7636</v>
      </c>
      <c r="BG769" s="107"/>
    </row>
    <row r="770" spans="1:59" x14ac:dyDescent="0.25">
      <c r="A770" s="99" t="s">
        <v>2412</v>
      </c>
      <c r="B770" s="2" t="s">
        <v>3318</v>
      </c>
      <c r="C770" s="3" t="s">
        <v>3319</v>
      </c>
      <c r="D770" s="3" t="s">
        <v>287</v>
      </c>
      <c r="E770" s="3" t="s">
        <v>2269</v>
      </c>
      <c r="F770" s="4" t="s">
        <v>2269</v>
      </c>
      <c r="G770" s="3" t="s">
        <v>1004</v>
      </c>
      <c r="H770" s="41" t="s">
        <v>4346</v>
      </c>
      <c r="I770" s="126">
        <v>0</v>
      </c>
      <c r="J770" s="126">
        <v>0</v>
      </c>
      <c r="K770" s="126">
        <v>0</v>
      </c>
      <c r="L770" s="126">
        <v>0</v>
      </c>
      <c r="M770" s="126">
        <v>0</v>
      </c>
      <c r="N770" s="126">
        <v>0</v>
      </c>
      <c r="O770" s="126">
        <v>0</v>
      </c>
      <c r="P770" s="126">
        <v>0</v>
      </c>
      <c r="Q770" s="126">
        <v>0</v>
      </c>
      <c r="R770" s="106">
        <v>0</v>
      </c>
      <c r="S770" s="107">
        <v>0</v>
      </c>
      <c r="T770" s="107">
        <v>0</v>
      </c>
      <c r="U770" s="107">
        <v>0</v>
      </c>
      <c r="V770" s="107">
        <v>0</v>
      </c>
      <c r="W770" s="107">
        <v>2.1174416066360724</v>
      </c>
      <c r="X770" s="108">
        <v>2.1174416066360724</v>
      </c>
      <c r="Y770" s="107">
        <v>0</v>
      </c>
      <c r="Z770" s="107">
        <v>0</v>
      </c>
      <c r="AA770" s="107">
        <v>0</v>
      </c>
      <c r="AB770" s="107">
        <v>0</v>
      </c>
      <c r="AC770" s="107">
        <v>0</v>
      </c>
      <c r="AD770" s="107">
        <v>2.1174416066360724</v>
      </c>
      <c r="AE770" s="107">
        <v>0</v>
      </c>
      <c r="AF770" s="107">
        <v>0</v>
      </c>
      <c r="AG770" s="107">
        <v>0</v>
      </c>
      <c r="AH770" s="107">
        <v>2.1174416066360724</v>
      </c>
      <c r="AI770" s="107">
        <v>2.1174416066360724</v>
      </c>
      <c r="AJ770" s="126" t="s">
        <v>7128</v>
      </c>
      <c r="AK770" s="108" t="s">
        <v>7128</v>
      </c>
      <c r="AL770" s="108" t="s">
        <v>7128</v>
      </c>
      <c r="AM770" s="108" t="s">
        <v>7128</v>
      </c>
      <c r="AN770" s="108" t="s">
        <v>7128</v>
      </c>
      <c r="AO770" s="108">
        <v>187</v>
      </c>
      <c r="AP770" s="126" t="s">
        <v>7128</v>
      </c>
      <c r="AQ770" s="108" t="s">
        <v>7128</v>
      </c>
      <c r="AR770" s="108" t="s">
        <v>7128</v>
      </c>
      <c r="AS770" s="126">
        <v>305</v>
      </c>
      <c r="AT770" s="126">
        <v>290</v>
      </c>
      <c r="AU770" s="150" t="s">
        <v>7128</v>
      </c>
      <c r="AV770" s="107">
        <v>157.41716867537716</v>
      </c>
      <c r="AW770" s="107">
        <v>-155.29972706874108</v>
      </c>
      <c r="AX770" s="127">
        <v>676</v>
      </c>
      <c r="AY770" s="107">
        <v>0</v>
      </c>
      <c r="AZ770" s="107">
        <v>1.4102366887435949</v>
      </c>
      <c r="BA770" s="107">
        <v>-1.4102366887435949</v>
      </c>
      <c r="BB770" s="148">
        <v>0.80164645901360498</v>
      </c>
      <c r="BC770" s="107"/>
      <c r="BD770" s="107">
        <v>0</v>
      </c>
      <c r="BE770" s="107">
        <v>0</v>
      </c>
      <c r="BF770" s="107" t="s">
        <v>7636</v>
      </c>
      <c r="BG770" s="107"/>
    </row>
    <row r="771" spans="1:59" x14ac:dyDescent="0.25">
      <c r="A771" s="98" t="s">
        <v>1860</v>
      </c>
      <c r="B771" s="2" t="s">
        <v>3320</v>
      </c>
      <c r="C771" s="3" t="s">
        <v>2707</v>
      </c>
      <c r="D771" s="3" t="s">
        <v>284</v>
      </c>
      <c r="E771" s="3" t="s">
        <v>2269</v>
      </c>
      <c r="F771" s="4" t="s">
        <v>2269</v>
      </c>
      <c r="G771" s="3" t="s">
        <v>1004</v>
      </c>
      <c r="H771" s="41" t="s">
        <v>4422</v>
      </c>
      <c r="I771" s="126">
        <v>0</v>
      </c>
      <c r="J771" s="126">
        <v>0</v>
      </c>
      <c r="K771" s="126">
        <v>0</v>
      </c>
      <c r="L771" s="126">
        <v>0</v>
      </c>
      <c r="M771" s="126">
        <v>0</v>
      </c>
      <c r="N771" s="126">
        <v>0</v>
      </c>
      <c r="O771" s="126">
        <v>0</v>
      </c>
      <c r="P771" s="126">
        <v>0</v>
      </c>
      <c r="Q771" s="126">
        <v>0</v>
      </c>
      <c r="R771" s="106">
        <v>0</v>
      </c>
      <c r="S771" s="107">
        <v>0</v>
      </c>
      <c r="T771" s="107">
        <v>0</v>
      </c>
      <c r="U771" s="107">
        <v>0</v>
      </c>
      <c r="V771" s="107">
        <v>0</v>
      </c>
      <c r="W771" s="107">
        <v>2.1174416066360724</v>
      </c>
      <c r="X771" s="108">
        <v>2.1174416066360724</v>
      </c>
      <c r="Y771" s="107">
        <v>0</v>
      </c>
      <c r="Z771" s="107">
        <v>0</v>
      </c>
      <c r="AA771" s="107">
        <v>0</v>
      </c>
      <c r="AB771" s="107">
        <v>0</v>
      </c>
      <c r="AC771" s="107">
        <v>0</v>
      </c>
      <c r="AD771" s="107">
        <v>2.1174416066360724</v>
      </c>
      <c r="AE771" s="107">
        <v>0</v>
      </c>
      <c r="AF771" s="107">
        <v>0</v>
      </c>
      <c r="AG771" s="107">
        <v>0</v>
      </c>
      <c r="AH771" s="107">
        <v>2.1174416066360724</v>
      </c>
      <c r="AI771" s="107">
        <v>2.1174416066360724</v>
      </c>
      <c r="AJ771" s="126" t="s">
        <v>7128</v>
      </c>
      <c r="AK771" s="108" t="s">
        <v>7128</v>
      </c>
      <c r="AL771" s="108" t="s">
        <v>7128</v>
      </c>
      <c r="AM771" s="108" t="s">
        <v>7128</v>
      </c>
      <c r="AN771" s="108" t="s">
        <v>7128</v>
      </c>
      <c r="AO771" s="108">
        <v>187</v>
      </c>
      <c r="AP771" s="126" t="s">
        <v>7128</v>
      </c>
      <c r="AQ771" s="108" t="s">
        <v>7128</v>
      </c>
      <c r="AR771" s="108" t="s">
        <v>7128</v>
      </c>
      <c r="AS771" s="126">
        <v>305</v>
      </c>
      <c r="AT771" s="126">
        <v>290</v>
      </c>
      <c r="AU771" s="150" t="s">
        <v>7128</v>
      </c>
      <c r="AV771" s="107">
        <v>157.41716867537716</v>
      </c>
      <c r="AW771" s="107">
        <v>-155.29972706874108</v>
      </c>
      <c r="AX771" s="127">
        <v>676</v>
      </c>
      <c r="AY771" s="107">
        <v>0</v>
      </c>
      <c r="AZ771" s="107">
        <v>1.4102366887435949</v>
      </c>
      <c r="BA771" s="107">
        <v>-1.4102366887435949</v>
      </c>
      <c r="BB771" s="148">
        <v>0.80164645901360498</v>
      </c>
      <c r="BC771" s="107"/>
      <c r="BD771" s="107">
        <v>0</v>
      </c>
      <c r="BE771" s="107">
        <v>0</v>
      </c>
      <c r="BF771" s="107" t="s">
        <v>7636</v>
      </c>
      <c r="BG771" s="107"/>
    </row>
    <row r="772" spans="1:59" x14ac:dyDescent="0.25">
      <c r="A772" s="99" t="s">
        <v>2414</v>
      </c>
      <c r="B772" s="2" t="s">
        <v>3470</v>
      </c>
      <c r="C772" s="3" t="s">
        <v>2983</v>
      </c>
      <c r="D772" s="3" t="s">
        <v>13</v>
      </c>
      <c r="E772" s="3" t="s">
        <v>2269</v>
      </c>
      <c r="F772" s="4" t="s">
        <v>2269</v>
      </c>
      <c r="G772" s="3" t="s">
        <v>1004</v>
      </c>
      <c r="H772" s="41" t="s">
        <v>5030</v>
      </c>
      <c r="I772" s="113">
        <v>0</v>
      </c>
      <c r="J772" s="113">
        <v>0</v>
      </c>
      <c r="K772" s="113">
        <v>0</v>
      </c>
      <c r="L772" s="113">
        <v>0</v>
      </c>
      <c r="M772" s="113">
        <v>0</v>
      </c>
      <c r="N772" s="113">
        <v>0</v>
      </c>
      <c r="O772" s="113">
        <v>0</v>
      </c>
      <c r="P772" s="113">
        <v>0</v>
      </c>
      <c r="Q772" s="113">
        <v>0</v>
      </c>
      <c r="R772" s="85">
        <v>0</v>
      </c>
      <c r="S772" s="84">
        <v>0</v>
      </c>
      <c r="T772" s="84">
        <v>0</v>
      </c>
      <c r="U772" s="84">
        <v>0</v>
      </c>
      <c r="V772" s="84">
        <v>0</v>
      </c>
      <c r="W772" s="84">
        <v>2.1174416066360724</v>
      </c>
      <c r="X772" s="103">
        <v>2.1174416066360724</v>
      </c>
      <c r="Y772" s="103">
        <v>0</v>
      </c>
      <c r="Z772" s="103">
        <v>0</v>
      </c>
      <c r="AA772" s="103">
        <v>0</v>
      </c>
      <c r="AB772" s="103">
        <v>0</v>
      </c>
      <c r="AC772" s="103">
        <v>0</v>
      </c>
      <c r="AD772" s="103">
        <v>2.1174416066360724</v>
      </c>
      <c r="AE772" s="103">
        <v>0</v>
      </c>
      <c r="AF772" s="103">
        <v>0</v>
      </c>
      <c r="AG772" s="103">
        <v>0</v>
      </c>
      <c r="AH772" s="103">
        <v>2.1174416066360724</v>
      </c>
      <c r="AI772" s="103">
        <v>2.1174416066360724</v>
      </c>
      <c r="AJ772" s="124" t="s">
        <v>7128</v>
      </c>
      <c r="AK772" s="113" t="s">
        <v>7128</v>
      </c>
      <c r="AL772" s="113" t="s">
        <v>7128</v>
      </c>
      <c r="AM772" s="113" t="s">
        <v>7128</v>
      </c>
      <c r="AN772" s="113" t="s">
        <v>7128</v>
      </c>
      <c r="AO772" s="113">
        <v>187</v>
      </c>
      <c r="AP772" s="113" t="s">
        <v>7128</v>
      </c>
      <c r="AQ772" s="113" t="s">
        <v>7128</v>
      </c>
      <c r="AR772" s="113" t="s">
        <v>7128</v>
      </c>
      <c r="AS772" s="113">
        <v>305</v>
      </c>
      <c r="AT772" s="113">
        <v>290</v>
      </c>
      <c r="AU772" s="149" t="s">
        <v>7128</v>
      </c>
      <c r="AV772" s="84">
        <v>157.41716867537716</v>
      </c>
      <c r="AW772" s="14">
        <v>-155.29972706874108</v>
      </c>
      <c r="AX772" s="17">
        <v>676</v>
      </c>
      <c r="AY772" s="84">
        <v>0</v>
      </c>
      <c r="AZ772" s="84">
        <v>1.4102366887435949</v>
      </c>
      <c r="BA772" s="84">
        <v>-1.4102366887435949</v>
      </c>
      <c r="BB772" s="104">
        <v>0.80164645901360498</v>
      </c>
      <c r="BC772" s="84"/>
      <c r="BD772" s="84">
        <v>0</v>
      </c>
      <c r="BE772" s="84">
        <v>0</v>
      </c>
      <c r="BF772" s="84" t="s">
        <v>7636</v>
      </c>
      <c r="BG772" s="84"/>
    </row>
    <row r="773" spans="1:59" x14ac:dyDescent="0.25">
      <c r="A773" s="111" t="s">
        <v>1875</v>
      </c>
      <c r="B773" s="2" t="s">
        <v>3323</v>
      </c>
      <c r="C773" s="3" t="s">
        <v>2619</v>
      </c>
      <c r="D773" s="3" t="s">
        <v>134</v>
      </c>
      <c r="E773" s="3" t="s">
        <v>1008</v>
      </c>
      <c r="F773" s="4" t="s">
        <v>2510</v>
      </c>
      <c r="G773" s="3" t="s">
        <v>1004</v>
      </c>
      <c r="H773" s="41" t="s">
        <v>4119</v>
      </c>
      <c r="I773" s="113">
        <v>0</v>
      </c>
      <c r="J773" s="113">
        <v>0</v>
      </c>
      <c r="K773" s="113">
        <v>0</v>
      </c>
      <c r="L773" s="113">
        <v>0</v>
      </c>
      <c r="M773" s="113">
        <v>0</v>
      </c>
      <c r="N773" s="113">
        <v>0</v>
      </c>
      <c r="O773" s="113">
        <v>0</v>
      </c>
      <c r="P773" s="113">
        <v>0</v>
      </c>
      <c r="Q773" s="113">
        <v>0</v>
      </c>
      <c r="R773" s="6">
        <v>0</v>
      </c>
      <c r="S773" s="14">
        <v>0</v>
      </c>
      <c r="T773" s="14">
        <v>0</v>
      </c>
      <c r="U773" s="14">
        <v>0</v>
      </c>
      <c r="V773" s="14">
        <v>0</v>
      </c>
      <c r="W773" s="84">
        <v>2.1174416066360724</v>
      </c>
      <c r="X773" s="14">
        <v>2.1174416066360724</v>
      </c>
      <c r="Y773" s="14">
        <v>0</v>
      </c>
      <c r="Z773" s="14">
        <v>0</v>
      </c>
      <c r="AA773" s="14">
        <v>0</v>
      </c>
      <c r="AB773" s="14">
        <v>0</v>
      </c>
      <c r="AC773" s="14">
        <v>0</v>
      </c>
      <c r="AD773" s="14">
        <v>2.1174416066360724</v>
      </c>
      <c r="AE773" s="14">
        <v>0</v>
      </c>
      <c r="AF773" s="14">
        <v>0</v>
      </c>
      <c r="AG773" s="14">
        <v>0</v>
      </c>
      <c r="AH773" s="14">
        <v>2.1174416066360724</v>
      </c>
      <c r="AI773" s="14">
        <v>2.1174416066360724</v>
      </c>
      <c r="AJ773" s="113" t="s">
        <v>7128</v>
      </c>
      <c r="AK773" s="113" t="s">
        <v>7128</v>
      </c>
      <c r="AL773" s="113" t="s">
        <v>7128</v>
      </c>
      <c r="AM773" s="113" t="s">
        <v>7128</v>
      </c>
      <c r="AN773" s="113" t="s">
        <v>7128</v>
      </c>
      <c r="AO773" s="113">
        <v>187</v>
      </c>
      <c r="AP773" s="113" t="s">
        <v>7128</v>
      </c>
      <c r="AQ773" s="113" t="s">
        <v>7128</v>
      </c>
      <c r="AR773" s="113" t="s">
        <v>7128</v>
      </c>
      <c r="AS773" s="113">
        <v>305</v>
      </c>
      <c r="AT773" s="113">
        <v>290</v>
      </c>
      <c r="AU773" s="149" t="s">
        <v>7128</v>
      </c>
      <c r="AV773" s="14">
        <v>157.41716867537716</v>
      </c>
      <c r="AW773" s="14">
        <v>-155.29972706874108</v>
      </c>
      <c r="AX773" s="17">
        <v>676</v>
      </c>
      <c r="AY773" s="15">
        <v>0</v>
      </c>
      <c r="AZ773" s="15">
        <v>1.4102366887435949</v>
      </c>
      <c r="BA773" s="15">
        <v>-1.4102366887435949</v>
      </c>
      <c r="BB773" s="63">
        <v>0.80164645901360498</v>
      </c>
      <c r="BC773" s="26"/>
      <c r="BD773" s="15">
        <v>0</v>
      </c>
      <c r="BE773" s="26">
        <v>0</v>
      </c>
      <c r="BF773" s="26" t="s">
        <v>7636</v>
      </c>
      <c r="BG773" s="84"/>
    </row>
    <row r="774" spans="1:59" x14ac:dyDescent="0.25">
      <c r="A774" s="111" t="s">
        <v>1876</v>
      </c>
      <c r="B774" s="2" t="s">
        <v>2667</v>
      </c>
      <c r="C774" s="3" t="s">
        <v>2612</v>
      </c>
      <c r="D774" s="3" t="s">
        <v>38</v>
      </c>
      <c r="E774" s="3" t="s">
        <v>2269</v>
      </c>
      <c r="F774" s="4" t="s">
        <v>2269</v>
      </c>
      <c r="G774" s="3" t="s">
        <v>1004</v>
      </c>
      <c r="H774" s="41" t="s">
        <v>4444</v>
      </c>
      <c r="I774" s="113">
        <v>0</v>
      </c>
      <c r="J774" s="113">
        <v>0</v>
      </c>
      <c r="K774" s="113">
        <v>0</v>
      </c>
      <c r="L774" s="113">
        <v>0</v>
      </c>
      <c r="M774" s="113">
        <v>0</v>
      </c>
      <c r="N774" s="113">
        <v>0</v>
      </c>
      <c r="O774" s="113">
        <v>0</v>
      </c>
      <c r="P774" s="113">
        <v>0</v>
      </c>
      <c r="Q774" s="113">
        <v>0</v>
      </c>
      <c r="R774" s="6">
        <v>0</v>
      </c>
      <c r="S774" s="14">
        <v>0</v>
      </c>
      <c r="T774" s="14">
        <v>0</v>
      </c>
      <c r="U774" s="14">
        <v>0</v>
      </c>
      <c r="V774" s="14">
        <v>0</v>
      </c>
      <c r="W774" s="84">
        <v>2.1174416066360724</v>
      </c>
      <c r="X774" s="14">
        <v>2.1174416066360724</v>
      </c>
      <c r="Y774" s="14">
        <v>0</v>
      </c>
      <c r="Z774" s="14">
        <v>0</v>
      </c>
      <c r="AA774" s="14">
        <v>0</v>
      </c>
      <c r="AB774" s="14">
        <v>0</v>
      </c>
      <c r="AC774" s="14">
        <v>0</v>
      </c>
      <c r="AD774" s="14">
        <v>2.1174416066360724</v>
      </c>
      <c r="AE774" s="14">
        <v>0</v>
      </c>
      <c r="AF774" s="14">
        <v>0</v>
      </c>
      <c r="AG774" s="14">
        <v>0</v>
      </c>
      <c r="AH774" s="14">
        <v>2.1174416066360724</v>
      </c>
      <c r="AI774" s="14">
        <v>2.1174416066360724</v>
      </c>
      <c r="AJ774" s="113" t="s">
        <v>7128</v>
      </c>
      <c r="AK774" s="113" t="s">
        <v>7128</v>
      </c>
      <c r="AL774" s="113" t="s">
        <v>7128</v>
      </c>
      <c r="AM774" s="113" t="s">
        <v>7128</v>
      </c>
      <c r="AN774" s="113" t="s">
        <v>7128</v>
      </c>
      <c r="AO774" s="113">
        <v>187</v>
      </c>
      <c r="AP774" s="113" t="s">
        <v>7128</v>
      </c>
      <c r="AQ774" s="113" t="s">
        <v>7128</v>
      </c>
      <c r="AR774" s="113" t="s">
        <v>7128</v>
      </c>
      <c r="AS774" s="113">
        <v>305</v>
      </c>
      <c r="AT774" s="113">
        <v>290</v>
      </c>
      <c r="AU774" s="149" t="s">
        <v>7128</v>
      </c>
      <c r="AV774" s="14">
        <v>157.41716867537716</v>
      </c>
      <c r="AW774" s="14">
        <v>-155.29972706874108</v>
      </c>
      <c r="AX774" s="17">
        <v>676</v>
      </c>
      <c r="AY774" s="15">
        <v>0</v>
      </c>
      <c r="AZ774" s="15">
        <v>1.4102366887435949</v>
      </c>
      <c r="BA774" s="15">
        <v>-1.4102366887435949</v>
      </c>
      <c r="BB774" s="63">
        <v>0.80164645901360498</v>
      </c>
      <c r="BC774" s="26"/>
      <c r="BD774" s="15">
        <v>0</v>
      </c>
      <c r="BE774" s="26">
        <v>0</v>
      </c>
      <c r="BF774" s="26" t="s">
        <v>7636</v>
      </c>
      <c r="BG774" s="84"/>
    </row>
    <row r="775" spans="1:59" x14ac:dyDescent="0.25">
      <c r="A775" s="111" t="s">
        <v>1882</v>
      </c>
      <c r="B775" s="2" t="s">
        <v>3086</v>
      </c>
      <c r="C775" s="3" t="s">
        <v>2631</v>
      </c>
      <c r="D775" s="3" t="s">
        <v>624</v>
      </c>
      <c r="E775" s="3" t="s">
        <v>2269</v>
      </c>
      <c r="F775" s="4" t="s">
        <v>2269</v>
      </c>
      <c r="G775" s="3" t="s">
        <v>1004</v>
      </c>
      <c r="H775" s="41" t="s">
        <v>3991</v>
      </c>
      <c r="I775" s="113">
        <v>0</v>
      </c>
      <c r="J775" s="113">
        <v>0</v>
      </c>
      <c r="K775" s="113">
        <v>0</v>
      </c>
      <c r="L775" s="113">
        <v>0</v>
      </c>
      <c r="M775" s="113">
        <v>0</v>
      </c>
      <c r="N775" s="113">
        <v>0</v>
      </c>
      <c r="O775" s="113">
        <v>0</v>
      </c>
      <c r="P775" s="113">
        <v>0</v>
      </c>
      <c r="Q775" s="113">
        <v>0</v>
      </c>
      <c r="R775" s="6">
        <v>0</v>
      </c>
      <c r="S775" s="14">
        <v>0</v>
      </c>
      <c r="T775" s="14">
        <v>0</v>
      </c>
      <c r="U775" s="14">
        <v>0</v>
      </c>
      <c r="V775" s="14">
        <v>0</v>
      </c>
      <c r="W775" s="84">
        <v>2.1174416066360724</v>
      </c>
      <c r="X775" s="14">
        <v>2.1174416066360724</v>
      </c>
      <c r="Y775" s="14">
        <v>0</v>
      </c>
      <c r="Z775" s="14">
        <v>0</v>
      </c>
      <c r="AA775" s="14">
        <v>0</v>
      </c>
      <c r="AB775" s="14">
        <v>0</v>
      </c>
      <c r="AC775" s="14">
        <v>0</v>
      </c>
      <c r="AD775" s="14">
        <v>2.1174416066360724</v>
      </c>
      <c r="AE775" s="14">
        <v>0</v>
      </c>
      <c r="AF775" s="14">
        <v>0</v>
      </c>
      <c r="AG775" s="14">
        <v>0</v>
      </c>
      <c r="AH775" s="14">
        <v>2.1174416066360724</v>
      </c>
      <c r="AI775" s="14">
        <v>2.1174416066360724</v>
      </c>
      <c r="AJ775" s="113" t="s">
        <v>7128</v>
      </c>
      <c r="AK775" s="113" t="s">
        <v>7128</v>
      </c>
      <c r="AL775" s="113" t="s">
        <v>7128</v>
      </c>
      <c r="AM775" s="113" t="s">
        <v>7128</v>
      </c>
      <c r="AN775" s="113" t="s">
        <v>7128</v>
      </c>
      <c r="AO775" s="113">
        <v>187</v>
      </c>
      <c r="AP775" s="113" t="s">
        <v>7128</v>
      </c>
      <c r="AQ775" s="113" t="s">
        <v>7128</v>
      </c>
      <c r="AR775" s="113" t="s">
        <v>7128</v>
      </c>
      <c r="AS775" s="113">
        <v>305</v>
      </c>
      <c r="AT775" s="113">
        <v>290</v>
      </c>
      <c r="AU775" s="149" t="s">
        <v>7128</v>
      </c>
      <c r="AV775" s="14">
        <v>157.41716867537716</v>
      </c>
      <c r="AW775" s="14">
        <v>-155.29972706874108</v>
      </c>
      <c r="AX775" s="17">
        <v>676</v>
      </c>
      <c r="AY775" s="15">
        <v>0</v>
      </c>
      <c r="AZ775" s="15">
        <v>1.4102366887435949</v>
      </c>
      <c r="BA775" s="15">
        <v>-1.4102366887435949</v>
      </c>
      <c r="BB775" s="63">
        <v>0.80164645901360498</v>
      </c>
      <c r="BC775" s="26"/>
      <c r="BD775" s="15">
        <v>0</v>
      </c>
      <c r="BE775" s="26">
        <v>0</v>
      </c>
      <c r="BF775" s="26" t="s">
        <v>7636</v>
      </c>
      <c r="BG775" s="84"/>
    </row>
    <row r="776" spans="1:59" x14ac:dyDescent="0.25">
      <c r="A776" s="111" t="s">
        <v>6211</v>
      </c>
      <c r="B776" s="2" t="s">
        <v>6213</v>
      </c>
      <c r="C776" s="3" t="s">
        <v>6212</v>
      </c>
      <c r="D776" s="3" t="s">
        <v>5952</v>
      </c>
      <c r="E776" s="3" t="s">
        <v>1017</v>
      </c>
      <c r="F776" s="4" t="s">
        <v>3755</v>
      </c>
      <c r="G776" s="3" t="s">
        <v>1004</v>
      </c>
      <c r="H776" s="41" t="s">
        <v>5953</v>
      </c>
      <c r="I776" s="113">
        <v>0</v>
      </c>
      <c r="J776" s="113">
        <v>0</v>
      </c>
      <c r="K776" s="113">
        <v>0</v>
      </c>
      <c r="L776" s="113">
        <v>0</v>
      </c>
      <c r="M776" s="113">
        <v>0</v>
      </c>
      <c r="N776" s="113">
        <v>0</v>
      </c>
      <c r="O776" s="113">
        <v>0</v>
      </c>
      <c r="P776" s="113">
        <v>0</v>
      </c>
      <c r="Q776" s="113">
        <v>0</v>
      </c>
      <c r="R776" s="50">
        <v>0</v>
      </c>
      <c r="S776" s="51">
        <v>0</v>
      </c>
      <c r="T776" s="51">
        <v>0</v>
      </c>
      <c r="U776" s="51">
        <v>0</v>
      </c>
      <c r="V776" s="51">
        <v>0</v>
      </c>
      <c r="W776" s="84">
        <v>2.1174416066360724</v>
      </c>
      <c r="X776" s="52">
        <v>2.1174416066360724</v>
      </c>
      <c r="Y776" s="52">
        <v>0</v>
      </c>
      <c r="Z776" s="52">
        <v>0</v>
      </c>
      <c r="AA776" s="52">
        <v>0</v>
      </c>
      <c r="AB776" s="52">
        <v>0</v>
      </c>
      <c r="AC776" s="52">
        <v>0</v>
      </c>
      <c r="AD776" s="52">
        <v>2.1174416066360724</v>
      </c>
      <c r="AE776" s="52">
        <v>0</v>
      </c>
      <c r="AF776" s="52">
        <v>0</v>
      </c>
      <c r="AG776" s="52">
        <v>0</v>
      </c>
      <c r="AH776" s="52">
        <v>2.1174416066360724</v>
      </c>
      <c r="AI776" s="52">
        <v>2.1174416066360724</v>
      </c>
      <c r="AJ776" s="144" t="s">
        <v>7128</v>
      </c>
      <c r="AK776" s="113" t="s">
        <v>7128</v>
      </c>
      <c r="AL776" s="113" t="s">
        <v>7128</v>
      </c>
      <c r="AM776" s="113" t="s">
        <v>7128</v>
      </c>
      <c r="AN776" s="113" t="s">
        <v>7128</v>
      </c>
      <c r="AO776" s="113">
        <v>187</v>
      </c>
      <c r="AP776" s="113" t="s">
        <v>7128</v>
      </c>
      <c r="AQ776" s="113" t="s">
        <v>7128</v>
      </c>
      <c r="AR776" s="113" t="s">
        <v>7128</v>
      </c>
      <c r="AS776" s="113">
        <v>305</v>
      </c>
      <c r="AT776" s="113">
        <v>290</v>
      </c>
      <c r="AU776" s="149" t="s">
        <v>7128</v>
      </c>
      <c r="AV776" s="52">
        <v>157.41716867537716</v>
      </c>
      <c r="AW776" s="14">
        <v>-155.29972706874108</v>
      </c>
      <c r="AX776" s="17">
        <v>676</v>
      </c>
      <c r="AY776" s="51">
        <v>0</v>
      </c>
      <c r="AZ776" s="51">
        <v>1.4102366887435949</v>
      </c>
      <c r="BA776" s="51">
        <v>-1.4102366887435949</v>
      </c>
      <c r="BB776" s="64">
        <v>0.80164645901360498</v>
      </c>
      <c r="BC776" s="51"/>
      <c r="BD776" s="51">
        <v>0</v>
      </c>
      <c r="BE776" s="51">
        <v>0</v>
      </c>
      <c r="BF776" s="26" t="s">
        <v>7636</v>
      </c>
      <c r="BG776" s="84"/>
    </row>
    <row r="777" spans="1:59" x14ac:dyDescent="0.25">
      <c r="A777" s="78" t="s">
        <v>2512</v>
      </c>
      <c r="B777" s="2" t="s">
        <v>2600</v>
      </c>
      <c r="C777" s="3" t="s">
        <v>2629</v>
      </c>
      <c r="D777" s="3" t="s">
        <v>2419</v>
      </c>
      <c r="E777" s="3" t="s">
        <v>2269</v>
      </c>
      <c r="F777" s="4" t="s">
        <v>2269</v>
      </c>
      <c r="G777" s="3" t="s">
        <v>1004</v>
      </c>
      <c r="H777" s="41" t="s">
        <v>4115</v>
      </c>
      <c r="I777" s="113">
        <v>0</v>
      </c>
      <c r="J777" s="113">
        <v>0</v>
      </c>
      <c r="K777" s="113">
        <v>0</v>
      </c>
      <c r="L777" s="113">
        <v>0</v>
      </c>
      <c r="M777" s="113">
        <v>0</v>
      </c>
      <c r="N777" s="113">
        <v>0</v>
      </c>
      <c r="O777" s="113">
        <v>0</v>
      </c>
      <c r="P777" s="113">
        <v>0</v>
      </c>
      <c r="Q777" s="113">
        <v>0</v>
      </c>
      <c r="R777" s="6">
        <v>0</v>
      </c>
      <c r="S777" s="14">
        <v>0</v>
      </c>
      <c r="T777" s="14">
        <v>0</v>
      </c>
      <c r="U777" s="14">
        <v>0</v>
      </c>
      <c r="V777" s="14">
        <v>0</v>
      </c>
      <c r="W777" s="84">
        <v>2.1174416066360724</v>
      </c>
      <c r="X777" s="14">
        <v>2.1174416066360724</v>
      </c>
      <c r="Y777" s="14">
        <v>0</v>
      </c>
      <c r="Z777" s="14">
        <v>0</v>
      </c>
      <c r="AA777" s="14">
        <v>0</v>
      </c>
      <c r="AB777" s="14">
        <v>0</v>
      </c>
      <c r="AC777" s="14">
        <v>0</v>
      </c>
      <c r="AD777" s="14">
        <v>2.1174416066360724</v>
      </c>
      <c r="AE777" s="14">
        <v>0</v>
      </c>
      <c r="AF777" s="14">
        <v>0</v>
      </c>
      <c r="AG777" s="14">
        <v>0</v>
      </c>
      <c r="AH777" s="14">
        <v>2.1174416066360724</v>
      </c>
      <c r="AI777" s="14">
        <v>2.1174416066360724</v>
      </c>
      <c r="AJ777" s="113" t="s">
        <v>7128</v>
      </c>
      <c r="AK777" s="113" t="s">
        <v>7128</v>
      </c>
      <c r="AL777" s="113" t="s">
        <v>7128</v>
      </c>
      <c r="AM777" s="113" t="s">
        <v>7128</v>
      </c>
      <c r="AN777" s="113" t="s">
        <v>7128</v>
      </c>
      <c r="AO777" s="113">
        <v>187</v>
      </c>
      <c r="AP777" s="113" t="s">
        <v>7128</v>
      </c>
      <c r="AQ777" s="113" t="s">
        <v>7128</v>
      </c>
      <c r="AR777" s="113" t="s">
        <v>7128</v>
      </c>
      <c r="AS777" s="113">
        <v>305</v>
      </c>
      <c r="AT777" s="113">
        <v>290</v>
      </c>
      <c r="AU777" s="149" t="s">
        <v>7128</v>
      </c>
      <c r="AV777" s="14">
        <v>157.41716867537716</v>
      </c>
      <c r="AW777" s="14">
        <v>-155.29972706874108</v>
      </c>
      <c r="AX777" s="17">
        <v>676</v>
      </c>
      <c r="AY777" s="15">
        <v>0</v>
      </c>
      <c r="AZ777" s="15">
        <v>1.4102366887435949</v>
      </c>
      <c r="BA777" s="15">
        <v>-1.4102366887435949</v>
      </c>
      <c r="BB777" s="63">
        <v>0.80164645901360498</v>
      </c>
      <c r="BC777" s="26"/>
      <c r="BD777" s="15">
        <v>0</v>
      </c>
      <c r="BE777" s="26">
        <v>0</v>
      </c>
      <c r="BF777" s="26" t="s">
        <v>7636</v>
      </c>
      <c r="BG777" s="84"/>
    </row>
    <row r="778" spans="1:59" x14ac:dyDescent="0.25">
      <c r="A778" s="99" t="s">
        <v>6637</v>
      </c>
      <c r="B778" s="2" t="s">
        <v>3526</v>
      </c>
      <c r="C778" s="3" t="s">
        <v>2807</v>
      </c>
      <c r="D778" s="3" t="s">
        <v>5321</v>
      </c>
      <c r="E778" s="3" t="s">
        <v>1044</v>
      </c>
      <c r="F778" s="4" t="s">
        <v>3755</v>
      </c>
      <c r="G778" s="3" t="s">
        <v>1004</v>
      </c>
      <c r="H778" s="41" t="s">
        <v>6498</v>
      </c>
      <c r="I778" s="124">
        <v>0</v>
      </c>
      <c r="J778" s="124">
        <v>0</v>
      </c>
      <c r="K778" s="124">
        <v>0</v>
      </c>
      <c r="L778" s="124">
        <v>0</v>
      </c>
      <c r="M778" s="124">
        <v>0</v>
      </c>
      <c r="N778" s="124">
        <v>0</v>
      </c>
      <c r="O778" s="124">
        <v>0</v>
      </c>
      <c r="P778" s="124">
        <v>0</v>
      </c>
      <c r="Q778" s="124">
        <v>0</v>
      </c>
      <c r="R778" s="85">
        <v>0</v>
      </c>
      <c r="S778" s="84">
        <v>0</v>
      </c>
      <c r="T778" s="84">
        <v>0</v>
      </c>
      <c r="U778" s="84">
        <v>0</v>
      </c>
      <c r="V778" s="84">
        <v>0</v>
      </c>
      <c r="W778" s="84">
        <v>2.1174416066360724</v>
      </c>
      <c r="X778" s="103">
        <v>2.1174416066360724</v>
      </c>
      <c r="Y778" s="103">
        <v>0</v>
      </c>
      <c r="Z778" s="103">
        <v>0</v>
      </c>
      <c r="AA778" s="103">
        <v>0</v>
      </c>
      <c r="AB778" s="103">
        <v>0</v>
      </c>
      <c r="AC778" s="103">
        <v>0</v>
      </c>
      <c r="AD778" s="103">
        <v>2.1174416066360724</v>
      </c>
      <c r="AE778" s="103">
        <v>0</v>
      </c>
      <c r="AF778" s="103">
        <v>0</v>
      </c>
      <c r="AG778" s="103">
        <v>0</v>
      </c>
      <c r="AH778" s="103">
        <v>2.1174416066360724</v>
      </c>
      <c r="AI778" s="103">
        <v>2.1174416066360724</v>
      </c>
      <c r="AJ778" s="124" t="s">
        <v>7128</v>
      </c>
      <c r="AK778" s="113" t="s">
        <v>7128</v>
      </c>
      <c r="AL778" s="113" t="s">
        <v>7128</v>
      </c>
      <c r="AM778" s="113" t="s">
        <v>7128</v>
      </c>
      <c r="AN778" s="113" t="s">
        <v>7128</v>
      </c>
      <c r="AO778" s="113">
        <v>187</v>
      </c>
      <c r="AP778" s="113" t="s">
        <v>7128</v>
      </c>
      <c r="AQ778" s="113" t="s">
        <v>7128</v>
      </c>
      <c r="AR778" s="113" t="s">
        <v>7128</v>
      </c>
      <c r="AS778" s="113">
        <v>305</v>
      </c>
      <c r="AT778" s="113">
        <v>290</v>
      </c>
      <c r="AU778" s="149" t="s">
        <v>7128</v>
      </c>
      <c r="AV778" s="84">
        <v>157.41716867537716</v>
      </c>
      <c r="AW778" s="84">
        <v>-155.29972706874108</v>
      </c>
      <c r="AX778" s="125">
        <v>676</v>
      </c>
      <c r="AY778" s="84">
        <v>0</v>
      </c>
      <c r="AZ778" s="84">
        <v>1.4102366887435949</v>
      </c>
      <c r="BA778" s="84">
        <v>-1.4102366887435949</v>
      </c>
      <c r="BB778" s="104">
        <v>0.80164645901360498</v>
      </c>
      <c r="BC778" s="84"/>
      <c r="BD778" s="84">
        <v>0</v>
      </c>
      <c r="BE778" s="84">
        <v>0</v>
      </c>
      <c r="BF778" s="84" t="s">
        <v>7636</v>
      </c>
      <c r="BG778" s="84"/>
    </row>
    <row r="779" spans="1:59" x14ac:dyDescent="0.25">
      <c r="A779" s="111" t="s">
        <v>6305</v>
      </c>
      <c r="B779" s="2" t="s">
        <v>3089</v>
      </c>
      <c r="C779" s="3" t="s">
        <v>2588</v>
      </c>
      <c r="D779" s="3" t="s">
        <v>5813</v>
      </c>
      <c r="E779" s="3" t="s">
        <v>1044</v>
      </c>
      <c r="F779" s="4" t="s">
        <v>3755</v>
      </c>
      <c r="G779" s="3" t="s">
        <v>1004</v>
      </c>
      <c r="H779" s="41" t="s">
        <v>5814</v>
      </c>
      <c r="I779" s="113">
        <v>0</v>
      </c>
      <c r="J779" s="113">
        <v>0</v>
      </c>
      <c r="K779" s="113">
        <v>0</v>
      </c>
      <c r="L779" s="113">
        <v>0</v>
      </c>
      <c r="M779" s="113">
        <v>0</v>
      </c>
      <c r="N779" s="113">
        <v>0</v>
      </c>
      <c r="O779" s="113">
        <v>0</v>
      </c>
      <c r="P779" s="113">
        <v>0</v>
      </c>
      <c r="Q779" s="113">
        <v>0</v>
      </c>
      <c r="R779" s="46">
        <v>0</v>
      </c>
      <c r="S779" s="47">
        <v>0</v>
      </c>
      <c r="T779" s="47">
        <v>0</v>
      </c>
      <c r="U779" s="47">
        <v>0</v>
      </c>
      <c r="V779" s="47">
        <v>0</v>
      </c>
      <c r="W779" s="84">
        <v>2.1174416066360724</v>
      </c>
      <c r="X779" s="48">
        <v>2.1174416066360724</v>
      </c>
      <c r="Y779" s="48">
        <v>0</v>
      </c>
      <c r="Z779" s="48">
        <v>0</v>
      </c>
      <c r="AA779" s="48">
        <v>0</v>
      </c>
      <c r="AB779" s="48">
        <v>0</v>
      </c>
      <c r="AC779" s="48">
        <v>0</v>
      </c>
      <c r="AD779" s="48">
        <v>2.1174416066360724</v>
      </c>
      <c r="AE779" s="48">
        <v>0</v>
      </c>
      <c r="AF779" s="48">
        <v>0</v>
      </c>
      <c r="AG779" s="48">
        <v>0</v>
      </c>
      <c r="AH779" s="48">
        <v>2.1174416066360724</v>
      </c>
      <c r="AI779" s="48">
        <v>2.1174416066360724</v>
      </c>
      <c r="AJ779" s="146" t="s">
        <v>7128</v>
      </c>
      <c r="AK779" s="113" t="s">
        <v>7128</v>
      </c>
      <c r="AL779" s="113" t="s">
        <v>7128</v>
      </c>
      <c r="AM779" s="113" t="s">
        <v>7128</v>
      </c>
      <c r="AN779" s="113" t="s">
        <v>7128</v>
      </c>
      <c r="AO779" s="113">
        <v>187</v>
      </c>
      <c r="AP779" s="113" t="s">
        <v>7128</v>
      </c>
      <c r="AQ779" s="113" t="s">
        <v>7128</v>
      </c>
      <c r="AR779" s="113" t="s">
        <v>7128</v>
      </c>
      <c r="AS779" s="113">
        <v>305</v>
      </c>
      <c r="AT779" s="113">
        <v>290</v>
      </c>
      <c r="AU779" s="149" t="s">
        <v>7128</v>
      </c>
      <c r="AV779" s="48">
        <v>157.41716867537716</v>
      </c>
      <c r="AW779" s="14">
        <v>-155.29972706874108</v>
      </c>
      <c r="AX779" s="17">
        <v>676</v>
      </c>
      <c r="AY779" s="47">
        <v>0</v>
      </c>
      <c r="AZ779" s="47">
        <v>1.4102366887435949</v>
      </c>
      <c r="BA779" s="47">
        <v>-1.4102366887435949</v>
      </c>
      <c r="BB779" s="62">
        <v>0.80164645901360498</v>
      </c>
      <c r="BC779" s="47"/>
      <c r="BD779" s="47">
        <v>0</v>
      </c>
      <c r="BE779" s="47">
        <v>0</v>
      </c>
      <c r="BF779" s="26" t="s">
        <v>7636</v>
      </c>
      <c r="BG779" s="84"/>
    </row>
    <row r="780" spans="1:59" x14ac:dyDescent="0.25">
      <c r="A780" s="78" t="s">
        <v>1902</v>
      </c>
      <c r="B780" s="2" t="s">
        <v>3328</v>
      </c>
      <c r="C780" s="3" t="s">
        <v>2665</v>
      </c>
      <c r="D780" s="3" t="s">
        <v>491</v>
      </c>
      <c r="E780" s="3" t="s">
        <v>2269</v>
      </c>
      <c r="F780" s="4" t="s">
        <v>2269</v>
      </c>
      <c r="G780" s="3" t="s">
        <v>1004</v>
      </c>
      <c r="H780" s="41" t="s">
        <v>4568</v>
      </c>
      <c r="I780" s="113">
        <v>0</v>
      </c>
      <c r="J780" s="113">
        <v>0</v>
      </c>
      <c r="K780" s="113">
        <v>0</v>
      </c>
      <c r="L780" s="113">
        <v>0</v>
      </c>
      <c r="M780" s="113">
        <v>0</v>
      </c>
      <c r="N780" s="113">
        <v>0</v>
      </c>
      <c r="O780" s="113">
        <v>0</v>
      </c>
      <c r="P780" s="113">
        <v>0</v>
      </c>
      <c r="Q780" s="113">
        <v>0</v>
      </c>
      <c r="R780" s="6">
        <v>0</v>
      </c>
      <c r="S780" s="14">
        <v>0</v>
      </c>
      <c r="T780" s="14">
        <v>0</v>
      </c>
      <c r="U780" s="14">
        <v>0</v>
      </c>
      <c r="V780" s="14">
        <v>0</v>
      </c>
      <c r="W780" s="84">
        <v>2.1174416066360724</v>
      </c>
      <c r="X780" s="14">
        <v>2.1174416066360724</v>
      </c>
      <c r="Y780" s="14">
        <v>0</v>
      </c>
      <c r="Z780" s="14">
        <v>0</v>
      </c>
      <c r="AA780" s="14">
        <v>0</v>
      </c>
      <c r="AB780" s="14">
        <v>0</v>
      </c>
      <c r="AC780" s="14">
        <v>0</v>
      </c>
      <c r="AD780" s="14">
        <v>2.1174416066360724</v>
      </c>
      <c r="AE780" s="14">
        <v>0</v>
      </c>
      <c r="AF780" s="14">
        <v>0</v>
      </c>
      <c r="AG780" s="14">
        <v>0</v>
      </c>
      <c r="AH780" s="14">
        <v>2.1174416066360724</v>
      </c>
      <c r="AI780" s="14">
        <v>2.1174416066360724</v>
      </c>
      <c r="AJ780" s="113" t="s">
        <v>7128</v>
      </c>
      <c r="AK780" s="113" t="s">
        <v>7128</v>
      </c>
      <c r="AL780" s="113" t="s">
        <v>7128</v>
      </c>
      <c r="AM780" s="113" t="s">
        <v>7128</v>
      </c>
      <c r="AN780" s="113" t="s">
        <v>7128</v>
      </c>
      <c r="AO780" s="113">
        <v>187</v>
      </c>
      <c r="AP780" s="113" t="s">
        <v>7128</v>
      </c>
      <c r="AQ780" s="113" t="s">
        <v>7128</v>
      </c>
      <c r="AR780" s="113" t="s">
        <v>7128</v>
      </c>
      <c r="AS780" s="113">
        <v>305</v>
      </c>
      <c r="AT780" s="113">
        <v>290</v>
      </c>
      <c r="AU780" s="149" t="s">
        <v>7128</v>
      </c>
      <c r="AV780" s="14">
        <v>157.41716867537716</v>
      </c>
      <c r="AW780" s="14">
        <v>-155.29972706874108</v>
      </c>
      <c r="AX780" s="17">
        <v>676</v>
      </c>
      <c r="AY780" s="15">
        <v>0</v>
      </c>
      <c r="AZ780" s="15">
        <v>1.4102366887435949</v>
      </c>
      <c r="BA780" s="15">
        <v>-1.4102366887435949</v>
      </c>
      <c r="BB780" s="63">
        <v>0.80164645901360498</v>
      </c>
      <c r="BC780" s="26"/>
      <c r="BD780" s="15">
        <v>0</v>
      </c>
      <c r="BE780" s="26">
        <v>0</v>
      </c>
      <c r="BF780" s="26" t="s">
        <v>7636</v>
      </c>
      <c r="BG780" s="84"/>
    </row>
    <row r="781" spans="1:59" x14ac:dyDescent="0.25">
      <c r="A781" s="111" t="s">
        <v>1913</v>
      </c>
      <c r="B781" s="2" t="s">
        <v>2804</v>
      </c>
      <c r="C781" s="3" t="s">
        <v>2533</v>
      </c>
      <c r="D781" s="3" t="s">
        <v>474</v>
      </c>
      <c r="E781" s="3" t="s">
        <v>2269</v>
      </c>
      <c r="F781" s="4" t="s">
        <v>2269</v>
      </c>
      <c r="G781" s="3" t="s">
        <v>1004</v>
      </c>
      <c r="H781" s="41" t="s">
        <v>4502</v>
      </c>
      <c r="I781" s="113">
        <v>0</v>
      </c>
      <c r="J781" s="113">
        <v>0</v>
      </c>
      <c r="K781" s="113">
        <v>0</v>
      </c>
      <c r="L781" s="113">
        <v>0</v>
      </c>
      <c r="M781" s="113">
        <v>0</v>
      </c>
      <c r="N781" s="113">
        <v>0</v>
      </c>
      <c r="O781" s="113">
        <v>0</v>
      </c>
      <c r="P781" s="113">
        <v>0</v>
      </c>
      <c r="Q781" s="113">
        <v>0</v>
      </c>
      <c r="R781" s="6">
        <v>0</v>
      </c>
      <c r="S781" s="14">
        <v>0</v>
      </c>
      <c r="T781" s="14">
        <v>0</v>
      </c>
      <c r="U781" s="14">
        <v>0</v>
      </c>
      <c r="V781" s="14">
        <v>0</v>
      </c>
      <c r="W781" s="84">
        <v>2.1174416066360724</v>
      </c>
      <c r="X781" s="14">
        <v>2.1174416066360724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  <c r="AD781" s="14">
        <v>2.1174416066360724</v>
      </c>
      <c r="AE781" s="14">
        <v>0</v>
      </c>
      <c r="AF781" s="14">
        <v>0</v>
      </c>
      <c r="AG781" s="14">
        <v>0</v>
      </c>
      <c r="AH781" s="14">
        <v>2.1174416066360724</v>
      </c>
      <c r="AI781" s="14">
        <v>2.1174416066360724</v>
      </c>
      <c r="AJ781" s="113" t="s">
        <v>7128</v>
      </c>
      <c r="AK781" s="113" t="s">
        <v>7128</v>
      </c>
      <c r="AL781" s="113" t="s">
        <v>7128</v>
      </c>
      <c r="AM781" s="113" t="s">
        <v>7128</v>
      </c>
      <c r="AN781" s="113" t="s">
        <v>7128</v>
      </c>
      <c r="AO781" s="113">
        <v>187</v>
      </c>
      <c r="AP781" s="113" t="s">
        <v>7128</v>
      </c>
      <c r="AQ781" s="113" t="s">
        <v>7128</v>
      </c>
      <c r="AR781" s="113" t="s">
        <v>7128</v>
      </c>
      <c r="AS781" s="113">
        <v>305</v>
      </c>
      <c r="AT781" s="113">
        <v>290</v>
      </c>
      <c r="AU781" s="149" t="s">
        <v>7128</v>
      </c>
      <c r="AV781" s="14">
        <v>157.41716867537716</v>
      </c>
      <c r="AW781" s="14">
        <v>-155.29972706874108</v>
      </c>
      <c r="AX781" s="17">
        <v>676</v>
      </c>
      <c r="AY781" s="15">
        <v>0</v>
      </c>
      <c r="AZ781" s="15">
        <v>1.4102366887435949</v>
      </c>
      <c r="BA781" s="15">
        <v>-1.4102366887435949</v>
      </c>
      <c r="BB781" s="63">
        <v>0.80164645901360498</v>
      </c>
      <c r="BC781" s="26"/>
      <c r="BD781" s="15">
        <v>0</v>
      </c>
      <c r="BE781" s="26">
        <v>0</v>
      </c>
      <c r="BF781" s="26" t="s">
        <v>7636</v>
      </c>
      <c r="BG781" s="84"/>
    </row>
    <row r="782" spans="1:59" x14ac:dyDescent="0.25">
      <c r="A782" s="78" t="s">
        <v>1914</v>
      </c>
      <c r="B782" s="2" t="s">
        <v>2923</v>
      </c>
      <c r="C782" s="3" t="s">
        <v>2707</v>
      </c>
      <c r="D782" s="3" t="s">
        <v>399</v>
      </c>
      <c r="E782" s="3" t="s">
        <v>2269</v>
      </c>
      <c r="F782" s="4" t="s">
        <v>2269</v>
      </c>
      <c r="G782" s="3" t="s">
        <v>1004</v>
      </c>
      <c r="H782" s="41" t="s">
        <v>4986</v>
      </c>
      <c r="I782" s="113">
        <v>0</v>
      </c>
      <c r="J782" s="113">
        <v>0</v>
      </c>
      <c r="K782" s="113">
        <v>0</v>
      </c>
      <c r="L782" s="113">
        <v>0</v>
      </c>
      <c r="M782" s="113">
        <v>0</v>
      </c>
      <c r="N782" s="113">
        <v>0</v>
      </c>
      <c r="O782" s="113">
        <v>0</v>
      </c>
      <c r="P782" s="113">
        <v>0</v>
      </c>
      <c r="Q782" s="113">
        <v>0</v>
      </c>
      <c r="R782" s="50">
        <v>0</v>
      </c>
      <c r="S782" s="51">
        <v>0</v>
      </c>
      <c r="T782" s="51">
        <v>0</v>
      </c>
      <c r="U782" s="51">
        <v>0</v>
      </c>
      <c r="V782" s="51">
        <v>0</v>
      </c>
      <c r="W782" s="84">
        <v>2.1174416066360724</v>
      </c>
      <c r="X782" s="14">
        <v>2.1174416066360724</v>
      </c>
      <c r="Y782" s="14">
        <v>0</v>
      </c>
      <c r="Z782" s="14">
        <v>0</v>
      </c>
      <c r="AA782" s="14">
        <v>0</v>
      </c>
      <c r="AB782" s="14">
        <v>0</v>
      </c>
      <c r="AC782" s="14">
        <v>0</v>
      </c>
      <c r="AD782" s="14">
        <v>2.1174416066360724</v>
      </c>
      <c r="AE782" s="14">
        <v>0</v>
      </c>
      <c r="AF782" s="14">
        <v>0</v>
      </c>
      <c r="AG782" s="14">
        <v>0</v>
      </c>
      <c r="AH782" s="14">
        <v>2.1174416066360724</v>
      </c>
      <c r="AI782" s="14">
        <v>2.1174416066360724</v>
      </c>
      <c r="AJ782" s="113" t="s">
        <v>7128</v>
      </c>
      <c r="AK782" s="113" t="s">
        <v>7128</v>
      </c>
      <c r="AL782" s="113" t="s">
        <v>7128</v>
      </c>
      <c r="AM782" s="113" t="s">
        <v>7128</v>
      </c>
      <c r="AN782" s="113" t="s">
        <v>7128</v>
      </c>
      <c r="AO782" s="113">
        <v>187</v>
      </c>
      <c r="AP782" s="113" t="s">
        <v>7128</v>
      </c>
      <c r="AQ782" s="113" t="s">
        <v>7128</v>
      </c>
      <c r="AR782" s="113" t="s">
        <v>7128</v>
      </c>
      <c r="AS782" s="113">
        <v>305</v>
      </c>
      <c r="AT782" s="113">
        <v>290</v>
      </c>
      <c r="AU782" s="149" t="s">
        <v>7128</v>
      </c>
      <c r="AV782" s="52">
        <v>157.41716867537716</v>
      </c>
      <c r="AW782" s="14">
        <v>-155.29972706874108</v>
      </c>
      <c r="AX782" s="17">
        <v>676</v>
      </c>
      <c r="AY782" s="51">
        <v>0</v>
      </c>
      <c r="AZ782" s="51">
        <v>1.4102366887435949</v>
      </c>
      <c r="BA782" s="51">
        <v>-1.4102366887435949</v>
      </c>
      <c r="BB782" s="64">
        <v>0.80164645901360498</v>
      </c>
      <c r="BC782" s="51"/>
      <c r="BD782" s="51">
        <v>0</v>
      </c>
      <c r="BE782" s="51">
        <v>0</v>
      </c>
      <c r="BF782" s="26" t="s">
        <v>7636</v>
      </c>
      <c r="BG782" s="84"/>
    </row>
    <row r="783" spans="1:59" x14ac:dyDescent="0.25">
      <c r="A783" s="78" t="s">
        <v>1922</v>
      </c>
      <c r="B783" s="2" t="s">
        <v>2560</v>
      </c>
      <c r="C783" s="3" t="s">
        <v>3473</v>
      </c>
      <c r="D783" s="3" t="s">
        <v>197</v>
      </c>
      <c r="E783" s="3" t="s">
        <v>2269</v>
      </c>
      <c r="F783" s="4" t="s">
        <v>2269</v>
      </c>
      <c r="G783" s="3" t="s">
        <v>1004</v>
      </c>
      <c r="H783" s="41" t="s">
        <v>4863</v>
      </c>
      <c r="I783" s="113">
        <v>0</v>
      </c>
      <c r="J783" s="113">
        <v>0</v>
      </c>
      <c r="K783" s="113">
        <v>0</v>
      </c>
      <c r="L783" s="113">
        <v>0</v>
      </c>
      <c r="M783" s="113">
        <v>0</v>
      </c>
      <c r="N783" s="113">
        <v>0</v>
      </c>
      <c r="O783" s="113">
        <v>0</v>
      </c>
      <c r="P783" s="113">
        <v>0</v>
      </c>
      <c r="Q783" s="113">
        <v>0</v>
      </c>
      <c r="R783" s="6">
        <v>0</v>
      </c>
      <c r="S783" s="14">
        <v>0</v>
      </c>
      <c r="T783" s="14">
        <v>0</v>
      </c>
      <c r="U783" s="14">
        <v>0</v>
      </c>
      <c r="V783" s="14">
        <v>0</v>
      </c>
      <c r="W783" s="84">
        <v>2.1174416066360724</v>
      </c>
      <c r="X783" s="14">
        <v>2.1174416066360724</v>
      </c>
      <c r="Y783" s="14">
        <v>0</v>
      </c>
      <c r="Z783" s="14">
        <v>0</v>
      </c>
      <c r="AA783" s="14">
        <v>0</v>
      </c>
      <c r="AB783" s="14">
        <v>0</v>
      </c>
      <c r="AC783" s="14">
        <v>0</v>
      </c>
      <c r="AD783" s="14">
        <v>2.1174416066360724</v>
      </c>
      <c r="AE783" s="14">
        <v>0</v>
      </c>
      <c r="AF783" s="14">
        <v>0</v>
      </c>
      <c r="AG783" s="14">
        <v>0</v>
      </c>
      <c r="AH783" s="14">
        <v>2.1174416066360724</v>
      </c>
      <c r="AI783" s="14">
        <v>2.1174416066360724</v>
      </c>
      <c r="AJ783" s="113" t="s">
        <v>7128</v>
      </c>
      <c r="AK783" s="113" t="s">
        <v>7128</v>
      </c>
      <c r="AL783" s="113" t="s">
        <v>7128</v>
      </c>
      <c r="AM783" s="113" t="s">
        <v>7128</v>
      </c>
      <c r="AN783" s="113" t="s">
        <v>7128</v>
      </c>
      <c r="AO783" s="113">
        <v>187</v>
      </c>
      <c r="AP783" s="113" t="s">
        <v>7128</v>
      </c>
      <c r="AQ783" s="113" t="s">
        <v>7128</v>
      </c>
      <c r="AR783" s="113" t="s">
        <v>7128</v>
      </c>
      <c r="AS783" s="113">
        <v>305</v>
      </c>
      <c r="AT783" s="113">
        <v>290</v>
      </c>
      <c r="AU783" s="149" t="s">
        <v>7128</v>
      </c>
      <c r="AV783" s="14">
        <v>157.41716867537716</v>
      </c>
      <c r="AW783" s="14">
        <v>-155.29972706874108</v>
      </c>
      <c r="AX783" s="17">
        <v>676</v>
      </c>
      <c r="AY783" s="15">
        <v>0</v>
      </c>
      <c r="AZ783" s="15">
        <v>1.4102366887435949</v>
      </c>
      <c r="BA783" s="15">
        <v>-1.4102366887435949</v>
      </c>
      <c r="BB783" s="63">
        <v>0.80164645901360498</v>
      </c>
      <c r="BC783" s="26"/>
      <c r="BD783" s="15">
        <v>0</v>
      </c>
      <c r="BE783" s="26">
        <v>0</v>
      </c>
      <c r="BF783" s="26" t="s">
        <v>7636</v>
      </c>
      <c r="BG783" s="84"/>
    </row>
    <row r="784" spans="1:59" x14ac:dyDescent="0.25">
      <c r="A784" s="111" t="s">
        <v>5623</v>
      </c>
      <c r="B784" s="2" t="s">
        <v>5624</v>
      </c>
      <c r="C784" s="3" t="s">
        <v>2836</v>
      </c>
      <c r="D784" s="3" t="s">
        <v>5902</v>
      </c>
      <c r="E784" s="3" t="s">
        <v>1042</v>
      </c>
      <c r="F784" s="4" t="s">
        <v>3755</v>
      </c>
      <c r="G784" s="3" t="s">
        <v>1004</v>
      </c>
      <c r="H784" s="41" t="s">
        <v>5271</v>
      </c>
      <c r="I784" s="113">
        <v>0</v>
      </c>
      <c r="J784" s="113">
        <v>0</v>
      </c>
      <c r="K784" s="113">
        <v>0</v>
      </c>
      <c r="L784" s="113">
        <v>0</v>
      </c>
      <c r="M784" s="113">
        <v>0</v>
      </c>
      <c r="N784" s="113">
        <v>0</v>
      </c>
      <c r="O784" s="113">
        <v>0</v>
      </c>
      <c r="P784" s="113">
        <v>0</v>
      </c>
      <c r="Q784" s="113">
        <v>0</v>
      </c>
      <c r="R784" s="6">
        <v>0</v>
      </c>
      <c r="S784" s="14">
        <v>0</v>
      </c>
      <c r="T784" s="14">
        <v>0</v>
      </c>
      <c r="U784" s="14">
        <v>0</v>
      </c>
      <c r="V784" s="14">
        <v>0</v>
      </c>
      <c r="W784" s="84">
        <v>2.1174416066360724</v>
      </c>
      <c r="X784" s="14">
        <v>2.1174416066360724</v>
      </c>
      <c r="Y784" s="14">
        <v>0</v>
      </c>
      <c r="Z784" s="14">
        <v>0</v>
      </c>
      <c r="AA784" s="14">
        <v>0</v>
      </c>
      <c r="AB784" s="14">
        <v>0</v>
      </c>
      <c r="AC784" s="14">
        <v>0</v>
      </c>
      <c r="AD784" s="14">
        <v>2.1174416066360724</v>
      </c>
      <c r="AE784" s="14">
        <v>0</v>
      </c>
      <c r="AF784" s="14">
        <v>0</v>
      </c>
      <c r="AG784" s="14">
        <v>0</v>
      </c>
      <c r="AH784" s="14">
        <v>2.1174416066360724</v>
      </c>
      <c r="AI784" s="14">
        <v>2.1174416066360724</v>
      </c>
      <c r="AJ784" s="113" t="s">
        <v>7128</v>
      </c>
      <c r="AK784" s="113" t="s">
        <v>7128</v>
      </c>
      <c r="AL784" s="113" t="s">
        <v>7128</v>
      </c>
      <c r="AM784" s="113" t="s">
        <v>7128</v>
      </c>
      <c r="AN784" s="113" t="s">
        <v>7128</v>
      </c>
      <c r="AO784" s="113">
        <v>187</v>
      </c>
      <c r="AP784" s="113" t="s">
        <v>7128</v>
      </c>
      <c r="AQ784" s="113" t="s">
        <v>7128</v>
      </c>
      <c r="AR784" s="113" t="s">
        <v>7128</v>
      </c>
      <c r="AS784" s="113">
        <v>305</v>
      </c>
      <c r="AT784" s="113">
        <v>290</v>
      </c>
      <c r="AU784" s="149" t="s">
        <v>7128</v>
      </c>
      <c r="AV784" s="14">
        <v>157.41716867537716</v>
      </c>
      <c r="AW784" s="14">
        <v>-155.29972706874108</v>
      </c>
      <c r="AX784" s="17">
        <v>676</v>
      </c>
      <c r="AY784" s="15">
        <v>0</v>
      </c>
      <c r="AZ784" s="15">
        <v>1.4102366887435949</v>
      </c>
      <c r="BA784" s="15">
        <v>-1.4102366887435949</v>
      </c>
      <c r="BB784" s="63">
        <v>0.80164645901360498</v>
      </c>
      <c r="BC784" s="26"/>
      <c r="BD784" s="15">
        <v>0</v>
      </c>
      <c r="BE784" s="26">
        <v>0</v>
      </c>
      <c r="BF784" s="26" t="s">
        <v>7636</v>
      </c>
      <c r="BG784" s="84"/>
    </row>
    <row r="785" spans="1:59" x14ac:dyDescent="0.25">
      <c r="A785" s="111" t="s">
        <v>2238</v>
      </c>
      <c r="B785" s="2" t="s">
        <v>3329</v>
      </c>
      <c r="C785" s="3" t="s">
        <v>3330</v>
      </c>
      <c r="D785" s="3" t="s">
        <v>165</v>
      </c>
      <c r="E785" s="3" t="s">
        <v>2269</v>
      </c>
      <c r="F785" s="4" t="s">
        <v>2269</v>
      </c>
      <c r="G785" s="3" t="s">
        <v>1004</v>
      </c>
      <c r="H785" s="41" t="s">
        <v>3897</v>
      </c>
      <c r="I785" s="113">
        <v>0</v>
      </c>
      <c r="J785" s="113">
        <v>0</v>
      </c>
      <c r="K785" s="113">
        <v>0</v>
      </c>
      <c r="L785" s="113">
        <v>0</v>
      </c>
      <c r="M785" s="113">
        <v>0</v>
      </c>
      <c r="N785" s="113">
        <v>0</v>
      </c>
      <c r="O785" s="113">
        <v>0</v>
      </c>
      <c r="P785" s="113">
        <v>0</v>
      </c>
      <c r="Q785" s="113">
        <v>0</v>
      </c>
      <c r="R785" s="6">
        <v>0</v>
      </c>
      <c r="S785" s="14">
        <v>0</v>
      </c>
      <c r="T785" s="14">
        <v>0</v>
      </c>
      <c r="U785" s="14">
        <v>0</v>
      </c>
      <c r="V785" s="14">
        <v>0</v>
      </c>
      <c r="W785" s="84">
        <v>2.1174416066360724</v>
      </c>
      <c r="X785" s="14">
        <v>2.1174416066360724</v>
      </c>
      <c r="Y785" s="14">
        <v>0</v>
      </c>
      <c r="Z785" s="14">
        <v>0</v>
      </c>
      <c r="AA785" s="14">
        <v>0</v>
      </c>
      <c r="AB785" s="14">
        <v>0</v>
      </c>
      <c r="AC785" s="14">
        <v>0</v>
      </c>
      <c r="AD785" s="14">
        <v>2.1174416066360724</v>
      </c>
      <c r="AE785" s="14">
        <v>0</v>
      </c>
      <c r="AF785" s="14">
        <v>0</v>
      </c>
      <c r="AG785" s="14">
        <v>0</v>
      </c>
      <c r="AH785" s="14">
        <v>2.1174416066360724</v>
      </c>
      <c r="AI785" s="14">
        <v>2.1174416066360724</v>
      </c>
      <c r="AJ785" s="113" t="s">
        <v>7128</v>
      </c>
      <c r="AK785" s="113" t="s">
        <v>7128</v>
      </c>
      <c r="AL785" s="113" t="s">
        <v>7128</v>
      </c>
      <c r="AM785" s="113" t="s">
        <v>7128</v>
      </c>
      <c r="AN785" s="113" t="s">
        <v>7128</v>
      </c>
      <c r="AO785" s="113">
        <v>187</v>
      </c>
      <c r="AP785" s="113" t="s">
        <v>7128</v>
      </c>
      <c r="AQ785" s="113" t="s">
        <v>7128</v>
      </c>
      <c r="AR785" s="113" t="s">
        <v>7128</v>
      </c>
      <c r="AS785" s="113">
        <v>305</v>
      </c>
      <c r="AT785" s="113">
        <v>290</v>
      </c>
      <c r="AU785" s="149" t="s">
        <v>7128</v>
      </c>
      <c r="AV785" s="14">
        <v>157.41716867537716</v>
      </c>
      <c r="AW785" s="14">
        <v>-155.29972706874108</v>
      </c>
      <c r="AX785" s="17">
        <v>676</v>
      </c>
      <c r="AY785" s="15">
        <v>0</v>
      </c>
      <c r="AZ785" s="15">
        <v>1.4102366887435949</v>
      </c>
      <c r="BA785" s="15">
        <v>-1.4102366887435949</v>
      </c>
      <c r="BB785" s="63">
        <v>0.80164645901360498</v>
      </c>
      <c r="BC785" s="26"/>
      <c r="BD785" s="15">
        <v>0</v>
      </c>
      <c r="BE785" s="26">
        <v>0</v>
      </c>
      <c r="BF785" s="26" t="s">
        <v>7636</v>
      </c>
      <c r="BG785" s="84"/>
    </row>
    <row r="786" spans="1:59" x14ac:dyDescent="0.25">
      <c r="A786" s="98" t="s">
        <v>1946</v>
      </c>
      <c r="B786" s="2" t="s">
        <v>2988</v>
      </c>
      <c r="C786" s="3" t="s">
        <v>2856</v>
      </c>
      <c r="D786" s="3" t="s">
        <v>541</v>
      </c>
      <c r="E786" s="3" t="s">
        <v>2269</v>
      </c>
      <c r="F786" s="4" t="s">
        <v>2269</v>
      </c>
      <c r="G786" s="3" t="s">
        <v>1004</v>
      </c>
      <c r="H786" s="41" t="s">
        <v>4944</v>
      </c>
      <c r="I786" s="113">
        <v>0</v>
      </c>
      <c r="J786" s="113">
        <v>0</v>
      </c>
      <c r="K786" s="113">
        <v>0</v>
      </c>
      <c r="L786" s="113">
        <v>0</v>
      </c>
      <c r="M786" s="113">
        <v>0</v>
      </c>
      <c r="N786" s="113">
        <v>0</v>
      </c>
      <c r="O786" s="113">
        <v>0</v>
      </c>
      <c r="P786" s="113">
        <v>0</v>
      </c>
      <c r="Q786" s="113">
        <v>0</v>
      </c>
      <c r="R786" s="106">
        <v>0</v>
      </c>
      <c r="S786" s="107">
        <v>0</v>
      </c>
      <c r="T786" s="107">
        <v>0</v>
      </c>
      <c r="U786" s="107">
        <v>0</v>
      </c>
      <c r="V786" s="107">
        <v>0</v>
      </c>
      <c r="W786" s="84">
        <v>2.1174416066360724</v>
      </c>
      <c r="X786" s="108">
        <v>2.1174416066360724</v>
      </c>
      <c r="Y786" s="108">
        <v>0</v>
      </c>
      <c r="Z786" s="108">
        <v>0</v>
      </c>
      <c r="AA786" s="108">
        <v>0</v>
      </c>
      <c r="AB786" s="108">
        <v>0</v>
      </c>
      <c r="AC786" s="108">
        <v>0</v>
      </c>
      <c r="AD786" s="108">
        <v>2.1174416066360724</v>
      </c>
      <c r="AE786" s="108">
        <v>0</v>
      </c>
      <c r="AF786" s="108">
        <v>0</v>
      </c>
      <c r="AG786" s="108">
        <v>0</v>
      </c>
      <c r="AH786" s="108">
        <v>2.1174416066360724</v>
      </c>
      <c r="AI786" s="108">
        <v>2.1174416066360724</v>
      </c>
      <c r="AJ786" s="126" t="s">
        <v>7128</v>
      </c>
      <c r="AK786" s="113" t="s">
        <v>7128</v>
      </c>
      <c r="AL786" s="113" t="s">
        <v>7128</v>
      </c>
      <c r="AM786" s="113" t="s">
        <v>7128</v>
      </c>
      <c r="AN786" s="113" t="s">
        <v>7128</v>
      </c>
      <c r="AO786" s="113">
        <v>187</v>
      </c>
      <c r="AP786" s="113" t="s">
        <v>7128</v>
      </c>
      <c r="AQ786" s="113" t="s">
        <v>7128</v>
      </c>
      <c r="AR786" s="113" t="s">
        <v>7128</v>
      </c>
      <c r="AS786" s="113">
        <v>305</v>
      </c>
      <c r="AT786" s="113">
        <v>290</v>
      </c>
      <c r="AU786" s="149" t="s">
        <v>7128</v>
      </c>
      <c r="AV786" s="107">
        <v>157.41716867537716</v>
      </c>
      <c r="AW786" s="14">
        <v>-155.29972706874108</v>
      </c>
      <c r="AX786" s="17">
        <v>676</v>
      </c>
      <c r="AY786" s="107">
        <v>0</v>
      </c>
      <c r="AZ786" s="107">
        <v>1.4102366887435949</v>
      </c>
      <c r="BA786" s="107">
        <v>-1.4102366887435949</v>
      </c>
      <c r="BB786" s="109">
        <v>0.80164645901360498</v>
      </c>
      <c r="BC786" s="107"/>
      <c r="BD786" s="107">
        <v>0</v>
      </c>
      <c r="BE786" s="107">
        <v>0</v>
      </c>
      <c r="BF786" s="107" t="s">
        <v>7636</v>
      </c>
      <c r="BG786" s="84"/>
    </row>
    <row r="787" spans="1:59" x14ac:dyDescent="0.25">
      <c r="A787" s="111" t="s">
        <v>2427</v>
      </c>
      <c r="B787" s="2" t="s">
        <v>3475</v>
      </c>
      <c r="C787" s="3" t="s">
        <v>2586</v>
      </c>
      <c r="D787" s="3" t="s">
        <v>2428</v>
      </c>
      <c r="E787" s="3" t="s">
        <v>2269</v>
      </c>
      <c r="F787" s="4" t="s">
        <v>2269</v>
      </c>
      <c r="G787" s="3" t="s">
        <v>1004</v>
      </c>
      <c r="H787" s="41" t="s">
        <v>4006</v>
      </c>
      <c r="I787" s="113">
        <v>0</v>
      </c>
      <c r="J787" s="113">
        <v>0</v>
      </c>
      <c r="K787" s="113">
        <v>0</v>
      </c>
      <c r="L787" s="113">
        <v>0</v>
      </c>
      <c r="M787" s="113">
        <v>0</v>
      </c>
      <c r="N787" s="113">
        <v>0</v>
      </c>
      <c r="O787" s="113">
        <v>0</v>
      </c>
      <c r="P787" s="113">
        <v>0</v>
      </c>
      <c r="Q787" s="113">
        <v>0</v>
      </c>
      <c r="R787" s="6">
        <v>0</v>
      </c>
      <c r="S787" s="14">
        <v>0</v>
      </c>
      <c r="T787" s="14">
        <v>0</v>
      </c>
      <c r="U787" s="14">
        <v>0</v>
      </c>
      <c r="V787" s="14">
        <v>0</v>
      </c>
      <c r="W787" s="84">
        <v>2.1174416066360724</v>
      </c>
      <c r="X787" s="14">
        <v>2.1174416066360724</v>
      </c>
      <c r="Y787" s="14">
        <v>0</v>
      </c>
      <c r="Z787" s="14">
        <v>0</v>
      </c>
      <c r="AA787" s="14">
        <v>0</v>
      </c>
      <c r="AB787" s="14">
        <v>0</v>
      </c>
      <c r="AC787" s="14">
        <v>0</v>
      </c>
      <c r="AD787" s="14">
        <v>2.1174416066360724</v>
      </c>
      <c r="AE787" s="14">
        <v>0</v>
      </c>
      <c r="AF787" s="14">
        <v>0</v>
      </c>
      <c r="AG787" s="14">
        <v>0</v>
      </c>
      <c r="AH787" s="14">
        <v>2.1174416066360724</v>
      </c>
      <c r="AI787" s="14">
        <v>2.1174416066360724</v>
      </c>
      <c r="AJ787" s="113" t="s">
        <v>7128</v>
      </c>
      <c r="AK787" s="113" t="s">
        <v>7128</v>
      </c>
      <c r="AL787" s="113" t="s">
        <v>7128</v>
      </c>
      <c r="AM787" s="113" t="s">
        <v>7128</v>
      </c>
      <c r="AN787" s="113" t="s">
        <v>7128</v>
      </c>
      <c r="AO787" s="113">
        <v>187</v>
      </c>
      <c r="AP787" s="113" t="s">
        <v>7128</v>
      </c>
      <c r="AQ787" s="113" t="s">
        <v>7128</v>
      </c>
      <c r="AR787" s="113" t="s">
        <v>7128</v>
      </c>
      <c r="AS787" s="113">
        <v>305</v>
      </c>
      <c r="AT787" s="113">
        <v>290</v>
      </c>
      <c r="AU787" s="149" t="s">
        <v>7128</v>
      </c>
      <c r="AV787" s="14">
        <v>157.41716867537716</v>
      </c>
      <c r="AW787" s="14">
        <v>-155.29972706874108</v>
      </c>
      <c r="AX787" s="17">
        <v>676</v>
      </c>
      <c r="AY787" s="15">
        <v>0</v>
      </c>
      <c r="AZ787" s="15">
        <v>1.4102366887435949</v>
      </c>
      <c r="BA787" s="15">
        <v>-1.4102366887435949</v>
      </c>
      <c r="BB787" s="63">
        <v>0.80164645901360498</v>
      </c>
      <c r="BC787" s="26"/>
      <c r="BD787" s="15">
        <v>0</v>
      </c>
      <c r="BE787" s="26">
        <v>0</v>
      </c>
      <c r="BF787" s="26" t="s">
        <v>7636</v>
      </c>
      <c r="BG787" s="84"/>
    </row>
    <row r="788" spans="1:59" x14ac:dyDescent="0.25">
      <c r="A788" s="78" t="s">
        <v>6649</v>
      </c>
      <c r="B788" s="2" t="s">
        <v>6650</v>
      </c>
      <c r="C788" s="3" t="s">
        <v>3224</v>
      </c>
      <c r="D788" s="3" t="s">
        <v>6384</v>
      </c>
      <c r="E788" s="3" t="s">
        <v>999</v>
      </c>
      <c r="F788" s="4" t="s">
        <v>2510</v>
      </c>
      <c r="G788" s="3" t="s">
        <v>1004</v>
      </c>
      <c r="H788" s="41" t="s">
        <v>6549</v>
      </c>
      <c r="I788" s="113">
        <v>0</v>
      </c>
      <c r="J788" s="113">
        <v>0</v>
      </c>
      <c r="K788" s="113">
        <v>0</v>
      </c>
      <c r="L788" s="113">
        <v>0</v>
      </c>
      <c r="M788" s="113">
        <v>0</v>
      </c>
      <c r="N788" s="113">
        <v>0</v>
      </c>
      <c r="O788" s="113">
        <v>0</v>
      </c>
      <c r="P788" s="113">
        <v>0</v>
      </c>
      <c r="Q788" s="113">
        <v>0</v>
      </c>
      <c r="R788" s="6">
        <v>0</v>
      </c>
      <c r="S788" s="14">
        <v>0</v>
      </c>
      <c r="T788" s="14">
        <v>0</v>
      </c>
      <c r="U788" s="14">
        <v>0</v>
      </c>
      <c r="V788" s="14">
        <v>0</v>
      </c>
      <c r="W788" s="84">
        <v>2.1174416066360724</v>
      </c>
      <c r="X788" s="14">
        <v>2.1174416066360724</v>
      </c>
      <c r="Y788" s="14">
        <v>0</v>
      </c>
      <c r="Z788" s="14">
        <v>0</v>
      </c>
      <c r="AA788" s="14">
        <v>0</v>
      </c>
      <c r="AB788" s="14">
        <v>0</v>
      </c>
      <c r="AC788" s="14">
        <v>0</v>
      </c>
      <c r="AD788" s="14">
        <v>2.1174416066360724</v>
      </c>
      <c r="AE788" s="14">
        <v>0</v>
      </c>
      <c r="AF788" s="14">
        <v>0</v>
      </c>
      <c r="AG788" s="14">
        <v>0</v>
      </c>
      <c r="AH788" s="14">
        <v>2.1174416066360724</v>
      </c>
      <c r="AI788" s="14">
        <v>2.1174416066360724</v>
      </c>
      <c r="AJ788" s="113" t="s">
        <v>7128</v>
      </c>
      <c r="AK788" s="113" t="s">
        <v>7128</v>
      </c>
      <c r="AL788" s="113" t="s">
        <v>7128</v>
      </c>
      <c r="AM788" s="113" t="s">
        <v>7128</v>
      </c>
      <c r="AN788" s="113" t="s">
        <v>7128</v>
      </c>
      <c r="AO788" s="113">
        <v>187</v>
      </c>
      <c r="AP788" s="113" t="s">
        <v>7128</v>
      </c>
      <c r="AQ788" s="113" t="s">
        <v>7128</v>
      </c>
      <c r="AR788" s="113" t="s">
        <v>7128</v>
      </c>
      <c r="AS788" s="113">
        <v>305</v>
      </c>
      <c r="AT788" s="113">
        <v>290</v>
      </c>
      <c r="AU788" s="149" t="s">
        <v>7128</v>
      </c>
      <c r="AV788" s="14">
        <v>157.41716867537716</v>
      </c>
      <c r="AW788" s="14">
        <v>-155.29972706874108</v>
      </c>
      <c r="AX788" s="17">
        <v>676</v>
      </c>
      <c r="AY788" s="15">
        <v>0</v>
      </c>
      <c r="AZ788" s="15">
        <v>1.4102366887435949</v>
      </c>
      <c r="BA788" s="15">
        <v>-1.4102366887435949</v>
      </c>
      <c r="BB788" s="63">
        <v>0.80164645901360498</v>
      </c>
      <c r="BC788" s="26"/>
      <c r="BD788" s="15">
        <v>0</v>
      </c>
      <c r="BE788" s="26">
        <v>0</v>
      </c>
      <c r="BF788" s="26" t="s">
        <v>7636</v>
      </c>
      <c r="BG788" s="84"/>
    </row>
    <row r="789" spans="1:59" x14ac:dyDescent="0.25">
      <c r="A789" s="111" t="s">
        <v>1977</v>
      </c>
      <c r="B789" s="2" t="s">
        <v>3333</v>
      </c>
      <c r="C789" s="3" t="s">
        <v>3334</v>
      </c>
      <c r="D789" s="3" t="s">
        <v>331</v>
      </c>
      <c r="E789" s="3" t="s">
        <v>2269</v>
      </c>
      <c r="F789" s="4" t="s">
        <v>2269</v>
      </c>
      <c r="G789" s="3" t="s">
        <v>1004</v>
      </c>
      <c r="H789" s="41" t="s">
        <v>4065</v>
      </c>
      <c r="I789" s="113">
        <v>0</v>
      </c>
      <c r="J789" s="113">
        <v>0</v>
      </c>
      <c r="K789" s="113">
        <v>0</v>
      </c>
      <c r="L789" s="113">
        <v>0</v>
      </c>
      <c r="M789" s="113">
        <v>0</v>
      </c>
      <c r="N789" s="113">
        <v>0</v>
      </c>
      <c r="O789" s="113">
        <v>0</v>
      </c>
      <c r="P789" s="113">
        <v>0</v>
      </c>
      <c r="Q789" s="113">
        <v>0</v>
      </c>
      <c r="R789" s="6">
        <v>0</v>
      </c>
      <c r="S789" s="14">
        <v>0</v>
      </c>
      <c r="T789" s="14">
        <v>0</v>
      </c>
      <c r="U789" s="14">
        <v>0</v>
      </c>
      <c r="V789" s="14">
        <v>0</v>
      </c>
      <c r="W789" s="84">
        <v>2.1174416066360724</v>
      </c>
      <c r="X789" s="14">
        <v>2.1174416066360724</v>
      </c>
      <c r="Y789" s="14">
        <v>0</v>
      </c>
      <c r="Z789" s="14">
        <v>0</v>
      </c>
      <c r="AA789" s="14">
        <v>0</v>
      </c>
      <c r="AB789" s="14">
        <v>0</v>
      </c>
      <c r="AC789" s="14">
        <v>0</v>
      </c>
      <c r="AD789" s="14">
        <v>2.1174416066360724</v>
      </c>
      <c r="AE789" s="14">
        <v>0</v>
      </c>
      <c r="AF789" s="14">
        <v>0</v>
      </c>
      <c r="AG789" s="14">
        <v>0</v>
      </c>
      <c r="AH789" s="14">
        <v>2.1174416066360724</v>
      </c>
      <c r="AI789" s="14">
        <v>2.1174416066360724</v>
      </c>
      <c r="AJ789" s="113" t="s">
        <v>7128</v>
      </c>
      <c r="AK789" s="113" t="s">
        <v>7128</v>
      </c>
      <c r="AL789" s="113" t="s">
        <v>7128</v>
      </c>
      <c r="AM789" s="113" t="s">
        <v>7128</v>
      </c>
      <c r="AN789" s="113" t="s">
        <v>7128</v>
      </c>
      <c r="AO789" s="113">
        <v>187</v>
      </c>
      <c r="AP789" s="113" t="s">
        <v>7128</v>
      </c>
      <c r="AQ789" s="113" t="s">
        <v>7128</v>
      </c>
      <c r="AR789" s="113" t="s">
        <v>7128</v>
      </c>
      <c r="AS789" s="113">
        <v>305</v>
      </c>
      <c r="AT789" s="113">
        <v>290</v>
      </c>
      <c r="AU789" s="149" t="s">
        <v>7128</v>
      </c>
      <c r="AV789" s="14">
        <v>157.41716867537716</v>
      </c>
      <c r="AW789" s="14">
        <v>-155.29972706874108</v>
      </c>
      <c r="AX789" s="17">
        <v>676</v>
      </c>
      <c r="AY789" s="15">
        <v>0</v>
      </c>
      <c r="AZ789" s="15">
        <v>1.4102366887435949</v>
      </c>
      <c r="BA789" s="15">
        <v>-1.4102366887435949</v>
      </c>
      <c r="BB789" s="63">
        <v>0.80164645901360498</v>
      </c>
      <c r="BC789" s="26"/>
      <c r="BD789" s="15">
        <v>0</v>
      </c>
      <c r="BE789" s="26">
        <v>0</v>
      </c>
      <c r="BF789" s="26" t="s">
        <v>7636</v>
      </c>
      <c r="BG789" s="84"/>
    </row>
    <row r="790" spans="1:59" x14ac:dyDescent="0.25">
      <c r="A790" s="111" t="s">
        <v>1981</v>
      </c>
      <c r="B790" s="2" t="s">
        <v>2993</v>
      </c>
      <c r="C790" s="3" t="s">
        <v>2737</v>
      </c>
      <c r="D790" s="3" t="s">
        <v>345</v>
      </c>
      <c r="E790" s="3" t="s">
        <v>1053</v>
      </c>
      <c r="F790" s="4" t="s">
        <v>2510</v>
      </c>
      <c r="G790" s="3" t="s">
        <v>1004</v>
      </c>
      <c r="H790" s="41" t="s">
        <v>4751</v>
      </c>
      <c r="I790" s="113">
        <v>0</v>
      </c>
      <c r="J790" s="113">
        <v>0</v>
      </c>
      <c r="K790" s="113">
        <v>0</v>
      </c>
      <c r="L790" s="113">
        <v>0</v>
      </c>
      <c r="M790" s="113">
        <v>0</v>
      </c>
      <c r="N790" s="113">
        <v>0</v>
      </c>
      <c r="O790" s="113">
        <v>0</v>
      </c>
      <c r="P790" s="113">
        <v>0</v>
      </c>
      <c r="Q790" s="113">
        <v>0</v>
      </c>
      <c r="R790" s="6">
        <v>0</v>
      </c>
      <c r="S790" s="14">
        <v>0</v>
      </c>
      <c r="T790" s="14">
        <v>0</v>
      </c>
      <c r="U790" s="14">
        <v>0</v>
      </c>
      <c r="V790" s="14">
        <v>0</v>
      </c>
      <c r="W790" s="84">
        <v>2.1174416066360724</v>
      </c>
      <c r="X790" s="14">
        <v>2.1174416066360724</v>
      </c>
      <c r="Y790" s="14">
        <v>0</v>
      </c>
      <c r="Z790" s="14">
        <v>0</v>
      </c>
      <c r="AA790" s="14">
        <v>0</v>
      </c>
      <c r="AB790" s="14">
        <v>0</v>
      </c>
      <c r="AC790" s="14">
        <v>0</v>
      </c>
      <c r="AD790" s="14">
        <v>2.1174416066360724</v>
      </c>
      <c r="AE790" s="14">
        <v>0</v>
      </c>
      <c r="AF790" s="14">
        <v>0</v>
      </c>
      <c r="AG790" s="14">
        <v>0</v>
      </c>
      <c r="AH790" s="14">
        <v>2.1174416066360724</v>
      </c>
      <c r="AI790" s="14">
        <v>2.1174416066360724</v>
      </c>
      <c r="AJ790" s="113" t="s">
        <v>7128</v>
      </c>
      <c r="AK790" s="113" t="s">
        <v>7128</v>
      </c>
      <c r="AL790" s="113" t="s">
        <v>7128</v>
      </c>
      <c r="AM790" s="113" t="s">
        <v>7128</v>
      </c>
      <c r="AN790" s="113" t="s">
        <v>7128</v>
      </c>
      <c r="AO790" s="113">
        <v>187</v>
      </c>
      <c r="AP790" s="113" t="s">
        <v>7128</v>
      </c>
      <c r="AQ790" s="113" t="s">
        <v>7128</v>
      </c>
      <c r="AR790" s="113" t="s">
        <v>7128</v>
      </c>
      <c r="AS790" s="113">
        <v>305</v>
      </c>
      <c r="AT790" s="113">
        <v>290</v>
      </c>
      <c r="AU790" s="149" t="s">
        <v>7128</v>
      </c>
      <c r="AV790" s="14">
        <v>157.41716867537716</v>
      </c>
      <c r="AW790" s="14">
        <v>-155.29972706874108</v>
      </c>
      <c r="AX790" s="17">
        <v>676</v>
      </c>
      <c r="AY790" s="15">
        <v>0</v>
      </c>
      <c r="AZ790" s="15">
        <v>1.4102366887435949</v>
      </c>
      <c r="BA790" s="15">
        <v>-1.4102366887435949</v>
      </c>
      <c r="BB790" s="63">
        <v>0.80164645901360498</v>
      </c>
      <c r="BC790" s="26"/>
      <c r="BD790" s="15">
        <v>0</v>
      </c>
      <c r="BE790" s="26">
        <v>0</v>
      </c>
      <c r="BF790" s="26" t="s">
        <v>7636</v>
      </c>
      <c r="BG790" s="84"/>
    </row>
    <row r="791" spans="1:59" x14ac:dyDescent="0.25">
      <c r="A791" s="111" t="s">
        <v>1984</v>
      </c>
      <c r="B791" s="2" t="s">
        <v>3029</v>
      </c>
      <c r="C791" s="3" t="s">
        <v>3030</v>
      </c>
      <c r="D791" s="3" t="s">
        <v>444</v>
      </c>
      <c r="E791" s="3" t="s">
        <v>2269</v>
      </c>
      <c r="F791" s="4" t="s">
        <v>2269</v>
      </c>
      <c r="G791" s="3" t="s">
        <v>1004</v>
      </c>
      <c r="H791" s="41" t="s">
        <v>4442</v>
      </c>
      <c r="I791" s="113">
        <v>0</v>
      </c>
      <c r="J791" s="113">
        <v>0</v>
      </c>
      <c r="K791" s="113">
        <v>0</v>
      </c>
      <c r="L791" s="113">
        <v>0</v>
      </c>
      <c r="M791" s="113">
        <v>0</v>
      </c>
      <c r="N791" s="113">
        <v>0</v>
      </c>
      <c r="O791" s="113">
        <v>0</v>
      </c>
      <c r="P791" s="113">
        <v>0</v>
      </c>
      <c r="Q791" s="113">
        <v>0</v>
      </c>
      <c r="R791" s="6">
        <v>0</v>
      </c>
      <c r="S791" s="14">
        <v>0</v>
      </c>
      <c r="T791" s="14">
        <v>0</v>
      </c>
      <c r="U791" s="14">
        <v>0</v>
      </c>
      <c r="V791" s="14">
        <v>0</v>
      </c>
      <c r="W791" s="84">
        <v>2.1174416066360724</v>
      </c>
      <c r="X791" s="14">
        <v>2.1174416066360724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2.1174416066360724</v>
      </c>
      <c r="AE791" s="14">
        <v>0</v>
      </c>
      <c r="AF791" s="14">
        <v>0</v>
      </c>
      <c r="AG791" s="14">
        <v>0</v>
      </c>
      <c r="AH791" s="14">
        <v>2.1174416066360724</v>
      </c>
      <c r="AI791" s="14">
        <v>2.1174416066360724</v>
      </c>
      <c r="AJ791" s="113" t="s">
        <v>7128</v>
      </c>
      <c r="AK791" s="113" t="s">
        <v>7128</v>
      </c>
      <c r="AL791" s="113" t="s">
        <v>7128</v>
      </c>
      <c r="AM791" s="113" t="s">
        <v>7128</v>
      </c>
      <c r="AN791" s="113" t="s">
        <v>7128</v>
      </c>
      <c r="AO791" s="113">
        <v>187</v>
      </c>
      <c r="AP791" s="113" t="s">
        <v>7128</v>
      </c>
      <c r="AQ791" s="113" t="s">
        <v>7128</v>
      </c>
      <c r="AR791" s="113" t="s">
        <v>7128</v>
      </c>
      <c r="AS791" s="113">
        <v>305</v>
      </c>
      <c r="AT791" s="113">
        <v>290</v>
      </c>
      <c r="AU791" s="149" t="s">
        <v>7128</v>
      </c>
      <c r="AV791" s="14">
        <v>157.41716867537716</v>
      </c>
      <c r="AW791" s="14">
        <v>-155.29972706874108</v>
      </c>
      <c r="AX791" s="17">
        <v>676</v>
      </c>
      <c r="AY791" s="15">
        <v>0</v>
      </c>
      <c r="AZ791" s="15">
        <v>1.4102366887435949</v>
      </c>
      <c r="BA791" s="15">
        <v>-1.4102366887435949</v>
      </c>
      <c r="BB791" s="63">
        <v>0.80164645901360498</v>
      </c>
      <c r="BC791" s="26"/>
      <c r="BD791" s="15">
        <v>0</v>
      </c>
      <c r="BE791" s="26">
        <v>0</v>
      </c>
      <c r="BF791" s="26" t="s">
        <v>7636</v>
      </c>
      <c r="BG791" s="84"/>
    </row>
    <row r="792" spans="1:59" x14ac:dyDescent="0.25">
      <c r="A792" s="78" t="s">
        <v>1985</v>
      </c>
      <c r="B792" s="2" t="s">
        <v>3014</v>
      </c>
      <c r="C792" s="3" t="s">
        <v>3015</v>
      </c>
      <c r="D792" s="3" t="s">
        <v>155</v>
      </c>
      <c r="E792" s="3" t="s">
        <v>2269</v>
      </c>
      <c r="F792" s="4" t="s">
        <v>2269</v>
      </c>
      <c r="G792" s="3" t="s">
        <v>1004</v>
      </c>
      <c r="H792" s="41" t="s">
        <v>4680</v>
      </c>
      <c r="I792" s="113">
        <v>0</v>
      </c>
      <c r="J792" s="113">
        <v>0</v>
      </c>
      <c r="K792" s="113">
        <v>0</v>
      </c>
      <c r="L792" s="113">
        <v>0</v>
      </c>
      <c r="M792" s="113">
        <v>0</v>
      </c>
      <c r="N792" s="113">
        <v>0</v>
      </c>
      <c r="O792" s="113">
        <v>0</v>
      </c>
      <c r="P792" s="113">
        <v>0</v>
      </c>
      <c r="Q792" s="113">
        <v>0</v>
      </c>
      <c r="R792" s="6">
        <v>0</v>
      </c>
      <c r="S792" s="14">
        <v>0</v>
      </c>
      <c r="T792" s="14">
        <v>0</v>
      </c>
      <c r="U792" s="14">
        <v>0</v>
      </c>
      <c r="V792" s="14">
        <v>0</v>
      </c>
      <c r="W792" s="84">
        <v>2.1174416066360724</v>
      </c>
      <c r="X792" s="14">
        <v>2.1174416066360724</v>
      </c>
      <c r="Y792" s="14">
        <v>0</v>
      </c>
      <c r="Z792" s="14">
        <v>0</v>
      </c>
      <c r="AA792" s="14">
        <v>0</v>
      </c>
      <c r="AB792" s="14">
        <v>0</v>
      </c>
      <c r="AC792" s="14">
        <v>0</v>
      </c>
      <c r="AD792" s="14">
        <v>2.1174416066360724</v>
      </c>
      <c r="AE792" s="14">
        <v>0</v>
      </c>
      <c r="AF792" s="14">
        <v>0</v>
      </c>
      <c r="AG792" s="14">
        <v>0</v>
      </c>
      <c r="AH792" s="14">
        <v>2.1174416066360724</v>
      </c>
      <c r="AI792" s="14">
        <v>2.1174416066360724</v>
      </c>
      <c r="AJ792" s="113" t="s">
        <v>7128</v>
      </c>
      <c r="AK792" s="113" t="s">
        <v>7128</v>
      </c>
      <c r="AL792" s="113" t="s">
        <v>7128</v>
      </c>
      <c r="AM792" s="113" t="s">
        <v>7128</v>
      </c>
      <c r="AN792" s="113" t="s">
        <v>7128</v>
      </c>
      <c r="AO792" s="113">
        <v>187</v>
      </c>
      <c r="AP792" s="113" t="s">
        <v>7128</v>
      </c>
      <c r="AQ792" s="113" t="s">
        <v>7128</v>
      </c>
      <c r="AR792" s="113" t="s">
        <v>7128</v>
      </c>
      <c r="AS792" s="113">
        <v>305</v>
      </c>
      <c r="AT792" s="113">
        <v>290</v>
      </c>
      <c r="AU792" s="149" t="s">
        <v>7128</v>
      </c>
      <c r="AV792" s="14">
        <v>157.41716867537716</v>
      </c>
      <c r="AW792" s="14">
        <v>-155.29972706874108</v>
      </c>
      <c r="AX792" s="17">
        <v>676</v>
      </c>
      <c r="AY792" s="15">
        <v>0</v>
      </c>
      <c r="AZ792" s="15">
        <v>1.4102366887435949</v>
      </c>
      <c r="BA792" s="15">
        <v>-1.4102366887435949</v>
      </c>
      <c r="BB792" s="63">
        <v>0.80164645901360498</v>
      </c>
      <c r="BC792" s="26"/>
      <c r="BD792" s="15">
        <v>0</v>
      </c>
      <c r="BE792" s="26">
        <v>0</v>
      </c>
      <c r="BF792" s="26" t="s">
        <v>7636</v>
      </c>
      <c r="BG792" s="84"/>
    </row>
    <row r="793" spans="1:59" x14ac:dyDescent="0.25">
      <c r="A793" s="111" t="s">
        <v>2246</v>
      </c>
      <c r="B793" s="2" t="s">
        <v>3108</v>
      </c>
      <c r="C793" s="3" t="s">
        <v>3109</v>
      </c>
      <c r="D793" s="3" t="s">
        <v>56</v>
      </c>
      <c r="E793" s="3" t="s">
        <v>1122</v>
      </c>
      <c r="F793" s="4" t="s">
        <v>2510</v>
      </c>
      <c r="G793" s="3" t="s">
        <v>1004</v>
      </c>
      <c r="H793" s="41" t="s">
        <v>4785</v>
      </c>
      <c r="I793" s="113">
        <v>0</v>
      </c>
      <c r="J793" s="113">
        <v>0</v>
      </c>
      <c r="K793" s="113">
        <v>0</v>
      </c>
      <c r="L793" s="113">
        <v>0</v>
      </c>
      <c r="M793" s="113">
        <v>0</v>
      </c>
      <c r="N793" s="113">
        <v>0</v>
      </c>
      <c r="O793" s="113">
        <v>0</v>
      </c>
      <c r="P793" s="113">
        <v>0</v>
      </c>
      <c r="Q793" s="113">
        <v>0</v>
      </c>
      <c r="R793" s="6">
        <v>0</v>
      </c>
      <c r="S793" s="14">
        <v>0</v>
      </c>
      <c r="T793" s="14">
        <v>0</v>
      </c>
      <c r="U793" s="14">
        <v>0</v>
      </c>
      <c r="V793" s="14">
        <v>0</v>
      </c>
      <c r="W793" s="84">
        <v>2.1174416066360724</v>
      </c>
      <c r="X793" s="14">
        <v>2.1174416066360724</v>
      </c>
      <c r="Y793" s="14">
        <v>0</v>
      </c>
      <c r="Z793" s="14">
        <v>0</v>
      </c>
      <c r="AA793" s="14">
        <v>0</v>
      </c>
      <c r="AB793" s="14">
        <v>0</v>
      </c>
      <c r="AC793" s="14">
        <v>0</v>
      </c>
      <c r="AD793" s="14">
        <v>2.1174416066360724</v>
      </c>
      <c r="AE793" s="14">
        <v>0</v>
      </c>
      <c r="AF793" s="14">
        <v>0</v>
      </c>
      <c r="AG793" s="14">
        <v>0</v>
      </c>
      <c r="AH793" s="14">
        <v>2.1174416066360724</v>
      </c>
      <c r="AI793" s="14">
        <v>2.1174416066360724</v>
      </c>
      <c r="AJ793" s="113" t="s">
        <v>7128</v>
      </c>
      <c r="AK793" s="113" t="s">
        <v>7128</v>
      </c>
      <c r="AL793" s="113" t="s">
        <v>7128</v>
      </c>
      <c r="AM793" s="113" t="s">
        <v>7128</v>
      </c>
      <c r="AN793" s="113" t="s">
        <v>7128</v>
      </c>
      <c r="AO793" s="113">
        <v>187</v>
      </c>
      <c r="AP793" s="113" t="s">
        <v>7128</v>
      </c>
      <c r="AQ793" s="113" t="s">
        <v>7128</v>
      </c>
      <c r="AR793" s="113" t="s">
        <v>7128</v>
      </c>
      <c r="AS793" s="113">
        <v>305</v>
      </c>
      <c r="AT793" s="113">
        <v>290</v>
      </c>
      <c r="AU793" s="149" t="s">
        <v>7128</v>
      </c>
      <c r="AV793" s="14">
        <v>157.41716867537716</v>
      </c>
      <c r="AW793" s="14">
        <v>-155.29972706874108</v>
      </c>
      <c r="AX793" s="17">
        <v>676</v>
      </c>
      <c r="AY793" s="15">
        <v>0</v>
      </c>
      <c r="AZ793" s="15">
        <v>1.4102366887435949</v>
      </c>
      <c r="BA793" s="15">
        <v>-1.4102366887435949</v>
      </c>
      <c r="BB793" s="63">
        <v>0.80164645901360498</v>
      </c>
      <c r="BC793" s="26"/>
      <c r="BD793" s="15">
        <v>0</v>
      </c>
      <c r="BE793" s="26">
        <v>0</v>
      </c>
      <c r="BF793" s="26" t="s">
        <v>7636</v>
      </c>
      <c r="BG793" s="84"/>
    </row>
    <row r="794" spans="1:59" x14ac:dyDescent="0.25">
      <c r="A794" s="78" t="s">
        <v>1995</v>
      </c>
      <c r="B794" s="2" t="s">
        <v>3339</v>
      </c>
      <c r="C794" s="3" t="s">
        <v>3340</v>
      </c>
      <c r="D794" s="3" t="s">
        <v>244</v>
      </c>
      <c r="E794" s="3" t="s">
        <v>2269</v>
      </c>
      <c r="F794" s="4" t="s">
        <v>2269</v>
      </c>
      <c r="G794" s="3" t="s">
        <v>1004</v>
      </c>
      <c r="H794" s="41" t="s">
        <v>4412</v>
      </c>
      <c r="I794" s="113">
        <v>0</v>
      </c>
      <c r="J794" s="113">
        <v>0</v>
      </c>
      <c r="K794" s="113">
        <v>0</v>
      </c>
      <c r="L794" s="113">
        <v>0</v>
      </c>
      <c r="M794" s="113">
        <v>0</v>
      </c>
      <c r="N794" s="113">
        <v>0</v>
      </c>
      <c r="O794" s="113">
        <v>0</v>
      </c>
      <c r="P794" s="113">
        <v>0</v>
      </c>
      <c r="Q794" s="113">
        <v>0</v>
      </c>
      <c r="R794" s="50">
        <v>0</v>
      </c>
      <c r="S794" s="51">
        <v>0</v>
      </c>
      <c r="T794" s="51">
        <v>0</v>
      </c>
      <c r="U794" s="51">
        <v>0</v>
      </c>
      <c r="V794" s="51">
        <v>0</v>
      </c>
      <c r="W794" s="84">
        <v>2.1174416066360724</v>
      </c>
      <c r="X794" s="14">
        <v>2.1174416066360724</v>
      </c>
      <c r="Y794" s="14">
        <v>0</v>
      </c>
      <c r="Z794" s="14">
        <v>0</v>
      </c>
      <c r="AA794" s="14">
        <v>0</v>
      </c>
      <c r="AB794" s="14">
        <v>0</v>
      </c>
      <c r="AC794" s="14">
        <v>0</v>
      </c>
      <c r="AD794" s="14">
        <v>2.1174416066360724</v>
      </c>
      <c r="AE794" s="14">
        <v>0</v>
      </c>
      <c r="AF794" s="14">
        <v>0</v>
      </c>
      <c r="AG794" s="14">
        <v>0</v>
      </c>
      <c r="AH794" s="14">
        <v>2.1174416066360724</v>
      </c>
      <c r="AI794" s="14">
        <v>2.1174416066360724</v>
      </c>
      <c r="AJ794" s="113" t="s">
        <v>7128</v>
      </c>
      <c r="AK794" s="113" t="s">
        <v>7128</v>
      </c>
      <c r="AL794" s="113" t="s">
        <v>7128</v>
      </c>
      <c r="AM794" s="113" t="s">
        <v>7128</v>
      </c>
      <c r="AN794" s="113" t="s">
        <v>7128</v>
      </c>
      <c r="AO794" s="113">
        <v>187</v>
      </c>
      <c r="AP794" s="113" t="s">
        <v>7128</v>
      </c>
      <c r="AQ794" s="113" t="s">
        <v>7128</v>
      </c>
      <c r="AR794" s="113" t="s">
        <v>7128</v>
      </c>
      <c r="AS794" s="113">
        <v>305</v>
      </c>
      <c r="AT794" s="113">
        <v>290</v>
      </c>
      <c r="AU794" s="149" t="s">
        <v>7128</v>
      </c>
      <c r="AV794" s="52">
        <v>157.41716867537716</v>
      </c>
      <c r="AW794" s="14">
        <v>-155.29972706874108</v>
      </c>
      <c r="AX794" s="17">
        <v>676</v>
      </c>
      <c r="AY794" s="51">
        <v>0</v>
      </c>
      <c r="AZ794" s="51">
        <v>1.4102366887435949</v>
      </c>
      <c r="BA794" s="51">
        <v>-1.4102366887435949</v>
      </c>
      <c r="BB794" s="64">
        <v>0.80164645901360498</v>
      </c>
      <c r="BC794" s="51"/>
      <c r="BD794" s="51">
        <v>0</v>
      </c>
      <c r="BE794" s="51">
        <v>0</v>
      </c>
      <c r="BF794" s="26" t="s">
        <v>7636</v>
      </c>
      <c r="BG794" s="84"/>
    </row>
    <row r="795" spans="1:59" x14ac:dyDescent="0.25">
      <c r="A795" s="98" t="s">
        <v>2439</v>
      </c>
      <c r="B795" s="2" t="s">
        <v>2901</v>
      </c>
      <c r="C795" s="3" t="s">
        <v>2902</v>
      </c>
      <c r="D795" s="3" t="s">
        <v>360</v>
      </c>
      <c r="E795" s="3" t="s">
        <v>2269</v>
      </c>
      <c r="F795" s="4" t="s">
        <v>2269</v>
      </c>
      <c r="G795" s="3" t="s">
        <v>1004</v>
      </c>
      <c r="H795" s="41" t="s">
        <v>3929</v>
      </c>
      <c r="I795" s="124">
        <v>0</v>
      </c>
      <c r="J795" s="124">
        <v>0</v>
      </c>
      <c r="K795" s="124">
        <v>0</v>
      </c>
      <c r="L795" s="124">
        <v>0</v>
      </c>
      <c r="M795" s="124">
        <v>0</v>
      </c>
      <c r="N795" s="124">
        <v>0</v>
      </c>
      <c r="O795" s="124">
        <v>0</v>
      </c>
      <c r="P795" s="124">
        <v>0</v>
      </c>
      <c r="Q795" s="124">
        <v>0</v>
      </c>
      <c r="R795" s="85">
        <v>0</v>
      </c>
      <c r="S795" s="84">
        <v>0</v>
      </c>
      <c r="T795" s="84">
        <v>0</v>
      </c>
      <c r="U795" s="84">
        <v>0</v>
      </c>
      <c r="V795" s="84">
        <v>0</v>
      </c>
      <c r="W795" s="84">
        <v>2.1174416066360724</v>
      </c>
      <c r="X795" s="103">
        <v>2.1174416066360724</v>
      </c>
      <c r="Y795" s="103">
        <v>0</v>
      </c>
      <c r="Z795" s="103">
        <v>0</v>
      </c>
      <c r="AA795" s="103">
        <v>0</v>
      </c>
      <c r="AB795" s="103">
        <v>0</v>
      </c>
      <c r="AC795" s="103">
        <v>0</v>
      </c>
      <c r="AD795" s="103">
        <v>2.1174416066360724</v>
      </c>
      <c r="AE795" s="103">
        <v>0</v>
      </c>
      <c r="AF795" s="103">
        <v>0</v>
      </c>
      <c r="AG795" s="103">
        <v>0</v>
      </c>
      <c r="AH795" s="103">
        <v>2.1174416066360724</v>
      </c>
      <c r="AI795" s="103">
        <v>2.1174416066360724</v>
      </c>
      <c r="AJ795" s="124" t="s">
        <v>7128</v>
      </c>
      <c r="AK795" s="113" t="s">
        <v>7128</v>
      </c>
      <c r="AL795" s="113" t="s">
        <v>7128</v>
      </c>
      <c r="AM795" s="113" t="s">
        <v>7128</v>
      </c>
      <c r="AN795" s="113" t="s">
        <v>7128</v>
      </c>
      <c r="AO795" s="113">
        <v>187</v>
      </c>
      <c r="AP795" s="113" t="s">
        <v>7128</v>
      </c>
      <c r="AQ795" s="113" t="s">
        <v>7128</v>
      </c>
      <c r="AR795" s="113" t="s">
        <v>7128</v>
      </c>
      <c r="AS795" s="113">
        <v>305</v>
      </c>
      <c r="AT795" s="113">
        <v>290</v>
      </c>
      <c r="AU795" s="149" t="s">
        <v>7128</v>
      </c>
      <c r="AV795" s="84">
        <v>157.41716867537716</v>
      </c>
      <c r="AW795" s="84">
        <v>-155.29972706874108</v>
      </c>
      <c r="AX795" s="125">
        <v>676</v>
      </c>
      <c r="AY795" s="84">
        <v>0</v>
      </c>
      <c r="AZ795" s="84">
        <v>1.4102366887435949</v>
      </c>
      <c r="BA795" s="84">
        <v>-1.4102366887435949</v>
      </c>
      <c r="BB795" s="104">
        <v>0.80164645901360498</v>
      </c>
      <c r="BC795" s="84"/>
      <c r="BD795" s="84">
        <v>0</v>
      </c>
      <c r="BE795" s="84">
        <v>0</v>
      </c>
      <c r="BF795" s="84" t="s">
        <v>7636</v>
      </c>
      <c r="BG795" s="84"/>
    </row>
    <row r="796" spans="1:59" x14ac:dyDescent="0.25">
      <c r="A796" s="111" t="s">
        <v>2007</v>
      </c>
      <c r="B796" s="2" t="s">
        <v>3112</v>
      </c>
      <c r="C796" s="3" t="s">
        <v>2830</v>
      </c>
      <c r="D796" s="3" t="s">
        <v>398</v>
      </c>
      <c r="E796" s="3" t="s">
        <v>1039</v>
      </c>
      <c r="F796" s="4" t="s">
        <v>2510</v>
      </c>
      <c r="G796" s="3" t="s">
        <v>1004</v>
      </c>
      <c r="H796" s="41" t="s">
        <v>4031</v>
      </c>
      <c r="I796" s="113">
        <v>0</v>
      </c>
      <c r="J796" s="113">
        <v>0</v>
      </c>
      <c r="K796" s="113">
        <v>0</v>
      </c>
      <c r="L796" s="113">
        <v>0</v>
      </c>
      <c r="M796" s="113">
        <v>0</v>
      </c>
      <c r="N796" s="113">
        <v>0</v>
      </c>
      <c r="O796" s="113">
        <v>0</v>
      </c>
      <c r="P796" s="113">
        <v>0</v>
      </c>
      <c r="Q796" s="113">
        <v>0</v>
      </c>
      <c r="R796" s="6">
        <v>0</v>
      </c>
      <c r="S796" s="14">
        <v>0</v>
      </c>
      <c r="T796" s="14">
        <v>0</v>
      </c>
      <c r="U796" s="14">
        <v>0</v>
      </c>
      <c r="V796" s="14">
        <v>0</v>
      </c>
      <c r="W796" s="84">
        <v>2.1174416066360724</v>
      </c>
      <c r="X796" s="14">
        <v>2.1174416066360724</v>
      </c>
      <c r="Y796" s="14">
        <v>0</v>
      </c>
      <c r="Z796" s="14">
        <v>0</v>
      </c>
      <c r="AA796" s="14">
        <v>0</v>
      </c>
      <c r="AB796" s="14">
        <v>0</v>
      </c>
      <c r="AC796" s="14">
        <v>0</v>
      </c>
      <c r="AD796" s="14">
        <v>2.1174416066360724</v>
      </c>
      <c r="AE796" s="14">
        <v>0</v>
      </c>
      <c r="AF796" s="14">
        <v>0</v>
      </c>
      <c r="AG796" s="14">
        <v>0</v>
      </c>
      <c r="AH796" s="14">
        <v>2.1174416066360724</v>
      </c>
      <c r="AI796" s="14">
        <v>2.1174416066360724</v>
      </c>
      <c r="AJ796" s="113" t="s">
        <v>7128</v>
      </c>
      <c r="AK796" s="113" t="s">
        <v>7128</v>
      </c>
      <c r="AL796" s="113" t="s">
        <v>7128</v>
      </c>
      <c r="AM796" s="113" t="s">
        <v>7128</v>
      </c>
      <c r="AN796" s="113" t="s">
        <v>7128</v>
      </c>
      <c r="AO796" s="113">
        <v>187</v>
      </c>
      <c r="AP796" s="113" t="s">
        <v>7128</v>
      </c>
      <c r="AQ796" s="113" t="s">
        <v>7128</v>
      </c>
      <c r="AR796" s="113" t="s">
        <v>7128</v>
      </c>
      <c r="AS796" s="113">
        <v>305</v>
      </c>
      <c r="AT796" s="113">
        <v>290</v>
      </c>
      <c r="AU796" s="149" t="s">
        <v>7128</v>
      </c>
      <c r="AV796" s="14">
        <v>157.41716867537716</v>
      </c>
      <c r="AW796" s="14">
        <v>-155.29972706874108</v>
      </c>
      <c r="AX796" s="17">
        <v>676</v>
      </c>
      <c r="AY796" s="15">
        <v>0</v>
      </c>
      <c r="AZ796" s="15">
        <v>1.4102366887435949</v>
      </c>
      <c r="BA796" s="15">
        <v>-1.4102366887435949</v>
      </c>
      <c r="BB796" s="63">
        <v>0.80164645901360498</v>
      </c>
      <c r="BC796" s="26"/>
      <c r="BD796" s="15">
        <v>0</v>
      </c>
      <c r="BE796" s="26">
        <v>0</v>
      </c>
      <c r="BF796" s="26" t="s">
        <v>7636</v>
      </c>
      <c r="BG796" s="84"/>
    </row>
    <row r="797" spans="1:59" x14ac:dyDescent="0.25">
      <c r="A797" s="78" t="s">
        <v>2013</v>
      </c>
      <c r="B797" s="2" t="s">
        <v>3345</v>
      </c>
      <c r="C797" s="3" t="s">
        <v>3346</v>
      </c>
      <c r="D797" s="3" t="s">
        <v>527</v>
      </c>
      <c r="E797" s="3" t="s">
        <v>2269</v>
      </c>
      <c r="F797" s="4" t="s">
        <v>2269</v>
      </c>
      <c r="G797" s="3" t="s">
        <v>1004</v>
      </c>
      <c r="H797" s="41" t="s">
        <v>4981</v>
      </c>
      <c r="I797" s="113">
        <v>0</v>
      </c>
      <c r="J797" s="113">
        <v>0</v>
      </c>
      <c r="K797" s="113">
        <v>0</v>
      </c>
      <c r="L797" s="113">
        <v>0</v>
      </c>
      <c r="M797" s="113">
        <v>0</v>
      </c>
      <c r="N797" s="113">
        <v>0</v>
      </c>
      <c r="O797" s="113">
        <v>0</v>
      </c>
      <c r="P797" s="113">
        <v>0</v>
      </c>
      <c r="Q797" s="113">
        <v>0</v>
      </c>
      <c r="R797" s="6">
        <v>0</v>
      </c>
      <c r="S797" s="14">
        <v>0</v>
      </c>
      <c r="T797" s="14">
        <v>0</v>
      </c>
      <c r="U797" s="14">
        <v>0</v>
      </c>
      <c r="V797" s="14">
        <v>0</v>
      </c>
      <c r="W797" s="84">
        <v>2.1174416066360724</v>
      </c>
      <c r="X797" s="14">
        <v>2.1174416066360724</v>
      </c>
      <c r="Y797" s="14">
        <v>0</v>
      </c>
      <c r="Z797" s="14">
        <v>0</v>
      </c>
      <c r="AA797" s="14">
        <v>0</v>
      </c>
      <c r="AB797" s="14">
        <v>0</v>
      </c>
      <c r="AC797" s="14">
        <v>0</v>
      </c>
      <c r="AD797" s="14">
        <v>2.1174416066360724</v>
      </c>
      <c r="AE797" s="14">
        <v>0</v>
      </c>
      <c r="AF797" s="14">
        <v>0</v>
      </c>
      <c r="AG797" s="14">
        <v>0</v>
      </c>
      <c r="AH797" s="14">
        <v>2.1174416066360724</v>
      </c>
      <c r="AI797" s="14">
        <v>2.1174416066360724</v>
      </c>
      <c r="AJ797" s="113" t="s">
        <v>7128</v>
      </c>
      <c r="AK797" s="113" t="s">
        <v>7128</v>
      </c>
      <c r="AL797" s="113" t="s">
        <v>7128</v>
      </c>
      <c r="AM797" s="113" t="s">
        <v>7128</v>
      </c>
      <c r="AN797" s="113" t="s">
        <v>7128</v>
      </c>
      <c r="AO797" s="113">
        <v>187</v>
      </c>
      <c r="AP797" s="113" t="s">
        <v>7128</v>
      </c>
      <c r="AQ797" s="113" t="s">
        <v>7128</v>
      </c>
      <c r="AR797" s="113" t="s">
        <v>7128</v>
      </c>
      <c r="AS797" s="113">
        <v>305</v>
      </c>
      <c r="AT797" s="113">
        <v>290</v>
      </c>
      <c r="AU797" s="149" t="s">
        <v>7128</v>
      </c>
      <c r="AV797" s="14">
        <v>157.41716867537716</v>
      </c>
      <c r="AW797" s="14">
        <v>-155.29972706874108</v>
      </c>
      <c r="AX797" s="17">
        <v>676</v>
      </c>
      <c r="AY797" s="15">
        <v>0</v>
      </c>
      <c r="AZ797" s="15">
        <v>1.4102366887435949</v>
      </c>
      <c r="BA797" s="15">
        <v>-1.4102366887435949</v>
      </c>
      <c r="BB797" s="63">
        <v>0.80164645901360498</v>
      </c>
      <c r="BC797" s="26"/>
      <c r="BD797" s="15">
        <v>0</v>
      </c>
      <c r="BE797" s="26">
        <v>0</v>
      </c>
      <c r="BF797" s="26" t="s">
        <v>7636</v>
      </c>
      <c r="BG797" s="84"/>
    </row>
    <row r="798" spans="1:59" x14ac:dyDescent="0.25">
      <c r="A798" s="111" t="s">
        <v>6666</v>
      </c>
      <c r="B798" s="2" t="s">
        <v>3054</v>
      </c>
      <c r="C798" s="3" t="s">
        <v>2707</v>
      </c>
      <c r="D798" s="3" t="s">
        <v>5705</v>
      </c>
      <c r="E798" s="3" t="s">
        <v>1042</v>
      </c>
      <c r="F798" s="4" t="s">
        <v>3755</v>
      </c>
      <c r="G798" s="3" t="s">
        <v>1004</v>
      </c>
      <c r="H798" s="41" t="s">
        <v>6553</v>
      </c>
      <c r="I798" s="113">
        <v>0</v>
      </c>
      <c r="J798" s="113">
        <v>0</v>
      </c>
      <c r="K798" s="113">
        <v>0</v>
      </c>
      <c r="L798" s="113">
        <v>0</v>
      </c>
      <c r="M798" s="113">
        <v>0</v>
      </c>
      <c r="N798" s="113">
        <v>0</v>
      </c>
      <c r="O798" s="113">
        <v>0</v>
      </c>
      <c r="P798" s="113">
        <v>0</v>
      </c>
      <c r="Q798" s="113">
        <v>0</v>
      </c>
      <c r="R798" s="46">
        <v>0</v>
      </c>
      <c r="S798" s="47">
        <v>0</v>
      </c>
      <c r="T798" s="47">
        <v>0</v>
      </c>
      <c r="U798" s="47">
        <v>0</v>
      </c>
      <c r="V798" s="47">
        <v>0</v>
      </c>
      <c r="W798" s="84">
        <v>2.1174416066360724</v>
      </c>
      <c r="X798" s="14">
        <v>2.1174416066360724</v>
      </c>
      <c r="Y798" s="14">
        <v>0</v>
      </c>
      <c r="Z798" s="14">
        <v>0</v>
      </c>
      <c r="AA798" s="14">
        <v>0</v>
      </c>
      <c r="AB798" s="14">
        <v>0</v>
      </c>
      <c r="AC798" s="14">
        <v>0</v>
      </c>
      <c r="AD798" s="14">
        <v>2.1174416066360724</v>
      </c>
      <c r="AE798" s="14">
        <v>0</v>
      </c>
      <c r="AF798" s="14">
        <v>0</v>
      </c>
      <c r="AG798" s="14">
        <v>0</v>
      </c>
      <c r="AH798" s="14">
        <v>2.1174416066360724</v>
      </c>
      <c r="AI798" s="14">
        <v>2.1174416066360724</v>
      </c>
      <c r="AJ798" s="113" t="s">
        <v>7128</v>
      </c>
      <c r="AK798" s="113" t="s">
        <v>7128</v>
      </c>
      <c r="AL798" s="113" t="s">
        <v>7128</v>
      </c>
      <c r="AM798" s="113" t="s">
        <v>7128</v>
      </c>
      <c r="AN798" s="113" t="s">
        <v>7128</v>
      </c>
      <c r="AO798" s="113">
        <v>187</v>
      </c>
      <c r="AP798" s="113" t="s">
        <v>7128</v>
      </c>
      <c r="AQ798" s="113" t="s">
        <v>7128</v>
      </c>
      <c r="AR798" s="113" t="s">
        <v>7128</v>
      </c>
      <c r="AS798" s="113">
        <v>305</v>
      </c>
      <c r="AT798" s="113">
        <v>290</v>
      </c>
      <c r="AU798" s="149" t="s">
        <v>7128</v>
      </c>
      <c r="AV798" s="48">
        <v>157.41716867537716</v>
      </c>
      <c r="AW798" s="14">
        <v>-155.29972706874108</v>
      </c>
      <c r="AX798" s="17">
        <v>676</v>
      </c>
      <c r="AY798" s="47">
        <v>0</v>
      </c>
      <c r="AZ798" s="47">
        <v>1.4102366887435949</v>
      </c>
      <c r="BA798" s="47">
        <v>-1.4102366887435949</v>
      </c>
      <c r="BB798" s="62">
        <v>0.80164645901360498</v>
      </c>
      <c r="BC798" s="47"/>
      <c r="BD798" s="47">
        <v>0</v>
      </c>
      <c r="BE798" s="47">
        <v>0</v>
      </c>
      <c r="BF798" s="26" t="s">
        <v>7636</v>
      </c>
      <c r="BG798" s="84"/>
    </row>
    <row r="799" spans="1:59" x14ac:dyDescent="0.25">
      <c r="A799" s="111" t="s">
        <v>2444</v>
      </c>
      <c r="B799" s="2" t="s">
        <v>3476</v>
      </c>
      <c r="C799" s="3" t="s">
        <v>2642</v>
      </c>
      <c r="D799" s="3" t="s">
        <v>2445</v>
      </c>
      <c r="E799" s="3" t="s">
        <v>2269</v>
      </c>
      <c r="F799" s="4" t="s">
        <v>2269</v>
      </c>
      <c r="G799" s="3" t="s">
        <v>1004</v>
      </c>
      <c r="H799" s="41" t="s">
        <v>4338</v>
      </c>
      <c r="I799" s="113">
        <v>0</v>
      </c>
      <c r="J799" s="113">
        <v>0</v>
      </c>
      <c r="K799" s="113">
        <v>0</v>
      </c>
      <c r="L799" s="113">
        <v>0</v>
      </c>
      <c r="M799" s="113">
        <v>0</v>
      </c>
      <c r="N799" s="113">
        <v>0</v>
      </c>
      <c r="O799" s="113">
        <v>0</v>
      </c>
      <c r="P799" s="113">
        <v>0</v>
      </c>
      <c r="Q799" s="113">
        <v>0</v>
      </c>
      <c r="R799" s="50">
        <v>0</v>
      </c>
      <c r="S799" s="51">
        <v>0</v>
      </c>
      <c r="T799" s="51">
        <v>0</v>
      </c>
      <c r="U799" s="51">
        <v>0</v>
      </c>
      <c r="V799" s="51">
        <v>0</v>
      </c>
      <c r="W799" s="84">
        <v>2.1174416066360724</v>
      </c>
      <c r="X799" s="52">
        <v>2.1174416066360724</v>
      </c>
      <c r="Y799" s="52">
        <v>0</v>
      </c>
      <c r="Z799" s="52">
        <v>0</v>
      </c>
      <c r="AA799" s="52">
        <v>0</v>
      </c>
      <c r="AB799" s="52">
        <v>0</v>
      </c>
      <c r="AC799" s="52">
        <v>0</v>
      </c>
      <c r="AD799" s="52">
        <v>2.1174416066360724</v>
      </c>
      <c r="AE799" s="52">
        <v>0</v>
      </c>
      <c r="AF799" s="52">
        <v>0</v>
      </c>
      <c r="AG799" s="52">
        <v>0</v>
      </c>
      <c r="AH799" s="52">
        <v>2.1174416066360724</v>
      </c>
      <c r="AI799" s="52">
        <v>2.1174416066360724</v>
      </c>
      <c r="AJ799" s="144" t="s">
        <v>7128</v>
      </c>
      <c r="AK799" s="113" t="s">
        <v>7128</v>
      </c>
      <c r="AL799" s="113" t="s">
        <v>7128</v>
      </c>
      <c r="AM799" s="113" t="s">
        <v>7128</v>
      </c>
      <c r="AN799" s="113" t="s">
        <v>7128</v>
      </c>
      <c r="AO799" s="113">
        <v>187</v>
      </c>
      <c r="AP799" s="113" t="s">
        <v>7128</v>
      </c>
      <c r="AQ799" s="113" t="s">
        <v>7128</v>
      </c>
      <c r="AR799" s="113" t="s">
        <v>7128</v>
      </c>
      <c r="AS799" s="113">
        <v>305</v>
      </c>
      <c r="AT799" s="113">
        <v>290</v>
      </c>
      <c r="AU799" s="149" t="s">
        <v>7128</v>
      </c>
      <c r="AV799" s="52">
        <v>157.41716867537716</v>
      </c>
      <c r="AW799" s="14">
        <v>-155.29972706874108</v>
      </c>
      <c r="AX799" s="17">
        <v>676</v>
      </c>
      <c r="AY799" s="51">
        <v>0</v>
      </c>
      <c r="AZ799" s="51">
        <v>1.4102366887435949</v>
      </c>
      <c r="BA799" s="51">
        <v>-1.4102366887435949</v>
      </c>
      <c r="BB799" s="64">
        <v>0.80164645901360498</v>
      </c>
      <c r="BC799" s="51"/>
      <c r="BD799" s="51">
        <v>0</v>
      </c>
      <c r="BE799" s="51">
        <v>0</v>
      </c>
      <c r="BF799" s="26" t="s">
        <v>7636</v>
      </c>
      <c r="BG799" s="84"/>
    </row>
    <row r="800" spans="1:59" x14ac:dyDescent="0.25">
      <c r="A800" s="111" t="s">
        <v>4608</v>
      </c>
      <c r="B800" s="2" t="s">
        <v>2633</v>
      </c>
      <c r="C800" s="3" t="s">
        <v>4610</v>
      </c>
      <c r="D800" s="3" t="s">
        <v>4609</v>
      </c>
      <c r="E800" s="3" t="s">
        <v>1115</v>
      </c>
      <c r="F800" s="4" t="s">
        <v>2510</v>
      </c>
      <c r="G800" s="3" t="s">
        <v>1004</v>
      </c>
      <c r="H800" s="41" t="s">
        <v>4611</v>
      </c>
      <c r="I800" s="113">
        <v>0</v>
      </c>
      <c r="J800" s="113">
        <v>0</v>
      </c>
      <c r="K800" s="113">
        <v>0</v>
      </c>
      <c r="L800" s="113">
        <v>0</v>
      </c>
      <c r="M800" s="113">
        <v>0</v>
      </c>
      <c r="N800" s="113">
        <v>0</v>
      </c>
      <c r="O800" s="113">
        <v>0</v>
      </c>
      <c r="P800" s="113">
        <v>0</v>
      </c>
      <c r="Q800" s="113">
        <v>0</v>
      </c>
      <c r="R800" s="6">
        <v>0</v>
      </c>
      <c r="S800" s="14">
        <v>0</v>
      </c>
      <c r="T800" s="14">
        <v>0</v>
      </c>
      <c r="U800" s="14">
        <v>0</v>
      </c>
      <c r="V800" s="14">
        <v>0</v>
      </c>
      <c r="W800" s="84">
        <v>2.1174416066360724</v>
      </c>
      <c r="X800" s="14">
        <v>2.1174416066360724</v>
      </c>
      <c r="Y800" s="14">
        <v>0</v>
      </c>
      <c r="Z800" s="14">
        <v>0</v>
      </c>
      <c r="AA800" s="14">
        <v>0</v>
      </c>
      <c r="AB800" s="14">
        <v>0</v>
      </c>
      <c r="AC800" s="14">
        <v>0</v>
      </c>
      <c r="AD800" s="14">
        <v>2.1174416066360724</v>
      </c>
      <c r="AE800" s="14">
        <v>0</v>
      </c>
      <c r="AF800" s="14">
        <v>0</v>
      </c>
      <c r="AG800" s="14">
        <v>0</v>
      </c>
      <c r="AH800" s="14">
        <v>2.1174416066360724</v>
      </c>
      <c r="AI800" s="14">
        <v>2.1174416066360724</v>
      </c>
      <c r="AJ800" s="113" t="s">
        <v>7128</v>
      </c>
      <c r="AK800" s="113" t="s">
        <v>7128</v>
      </c>
      <c r="AL800" s="113" t="s">
        <v>7128</v>
      </c>
      <c r="AM800" s="113" t="s">
        <v>7128</v>
      </c>
      <c r="AN800" s="113" t="s">
        <v>7128</v>
      </c>
      <c r="AO800" s="113">
        <v>187</v>
      </c>
      <c r="AP800" s="113" t="s">
        <v>7128</v>
      </c>
      <c r="AQ800" s="113" t="s">
        <v>7128</v>
      </c>
      <c r="AR800" s="113" t="s">
        <v>7128</v>
      </c>
      <c r="AS800" s="113">
        <v>305</v>
      </c>
      <c r="AT800" s="113">
        <v>290</v>
      </c>
      <c r="AU800" s="149" t="s">
        <v>7128</v>
      </c>
      <c r="AV800" s="14">
        <v>157.41716867537716</v>
      </c>
      <c r="AW800" s="14">
        <v>-155.29972706874108</v>
      </c>
      <c r="AX800" s="17">
        <v>676</v>
      </c>
      <c r="AY800" s="15">
        <v>0</v>
      </c>
      <c r="AZ800" s="15">
        <v>1.4102366887435949</v>
      </c>
      <c r="BA800" s="15">
        <v>-1.4102366887435949</v>
      </c>
      <c r="BB800" s="63">
        <v>0.80164645901360498</v>
      </c>
      <c r="BC800" s="26"/>
      <c r="BD800" s="15">
        <v>0</v>
      </c>
      <c r="BE800" s="26">
        <v>0</v>
      </c>
      <c r="BF800" s="26" t="s">
        <v>7636</v>
      </c>
      <c r="BG800" s="84"/>
    </row>
    <row r="801" spans="1:59" x14ac:dyDescent="0.25">
      <c r="A801" s="111" t="s">
        <v>5155</v>
      </c>
      <c r="B801" s="2" t="s">
        <v>3096</v>
      </c>
      <c r="C801" s="3" t="s">
        <v>3288</v>
      </c>
      <c r="D801" s="3" t="s">
        <v>5156</v>
      </c>
      <c r="E801" s="3" t="s">
        <v>1003</v>
      </c>
      <c r="F801" s="4" t="s">
        <v>3755</v>
      </c>
      <c r="G801" s="3" t="s">
        <v>1004</v>
      </c>
      <c r="H801" s="41" t="s">
        <v>5157</v>
      </c>
      <c r="I801" s="113">
        <v>0</v>
      </c>
      <c r="J801" s="113">
        <v>0</v>
      </c>
      <c r="K801" s="113">
        <v>0</v>
      </c>
      <c r="L801" s="113">
        <v>0</v>
      </c>
      <c r="M801" s="113">
        <v>0</v>
      </c>
      <c r="N801" s="113">
        <v>0</v>
      </c>
      <c r="O801" s="113">
        <v>0</v>
      </c>
      <c r="P801" s="113">
        <v>0</v>
      </c>
      <c r="Q801" s="113">
        <v>0</v>
      </c>
      <c r="R801" s="6">
        <v>0</v>
      </c>
      <c r="S801" s="14">
        <v>0</v>
      </c>
      <c r="T801" s="14">
        <v>0</v>
      </c>
      <c r="U801" s="14">
        <v>0</v>
      </c>
      <c r="V801" s="14">
        <v>0</v>
      </c>
      <c r="W801" s="84">
        <v>2.1174416066360724</v>
      </c>
      <c r="X801" s="14">
        <v>2.1174416066360724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  <c r="AD801" s="14">
        <v>2.1174416066360724</v>
      </c>
      <c r="AE801" s="14">
        <v>0</v>
      </c>
      <c r="AF801" s="14">
        <v>0</v>
      </c>
      <c r="AG801" s="14">
        <v>0</v>
      </c>
      <c r="AH801" s="14">
        <v>2.1174416066360724</v>
      </c>
      <c r="AI801" s="14">
        <v>2.1174416066360724</v>
      </c>
      <c r="AJ801" s="113" t="s">
        <v>7128</v>
      </c>
      <c r="AK801" s="113" t="s">
        <v>7128</v>
      </c>
      <c r="AL801" s="113" t="s">
        <v>7128</v>
      </c>
      <c r="AM801" s="113" t="s">
        <v>7128</v>
      </c>
      <c r="AN801" s="113" t="s">
        <v>7128</v>
      </c>
      <c r="AO801" s="113">
        <v>187</v>
      </c>
      <c r="AP801" s="113" t="s">
        <v>7128</v>
      </c>
      <c r="AQ801" s="113" t="s">
        <v>7128</v>
      </c>
      <c r="AR801" s="113" t="s">
        <v>7128</v>
      </c>
      <c r="AS801" s="113">
        <v>305</v>
      </c>
      <c r="AT801" s="113">
        <v>290</v>
      </c>
      <c r="AU801" s="149" t="s">
        <v>7128</v>
      </c>
      <c r="AV801" s="14">
        <v>157.41716867537716</v>
      </c>
      <c r="AW801" s="14">
        <v>-155.29972706874108</v>
      </c>
      <c r="AX801" s="17">
        <v>676</v>
      </c>
      <c r="AY801" s="15">
        <v>0</v>
      </c>
      <c r="AZ801" s="15">
        <v>1.4102366887435949</v>
      </c>
      <c r="BA801" s="15">
        <v>-1.4102366887435949</v>
      </c>
      <c r="BB801" s="63">
        <v>0.80164645901360498</v>
      </c>
      <c r="BC801" s="26"/>
      <c r="BD801" s="15">
        <v>0</v>
      </c>
      <c r="BE801" s="26">
        <v>0</v>
      </c>
      <c r="BF801" s="26" t="s">
        <v>7636</v>
      </c>
      <c r="BG801" s="84"/>
    </row>
    <row r="802" spans="1:59" x14ac:dyDescent="0.25">
      <c r="A802" s="78" t="s">
        <v>2038</v>
      </c>
      <c r="B802" s="2" t="s">
        <v>3096</v>
      </c>
      <c r="C802" s="3" t="s">
        <v>2642</v>
      </c>
      <c r="D802" s="3" t="s">
        <v>304</v>
      </c>
      <c r="E802" s="3" t="s">
        <v>2269</v>
      </c>
      <c r="F802" s="4" t="s">
        <v>2269</v>
      </c>
      <c r="G802" s="3" t="s">
        <v>1004</v>
      </c>
      <c r="H802" s="41" t="s">
        <v>3902</v>
      </c>
      <c r="I802" s="113">
        <v>0</v>
      </c>
      <c r="J802" s="113">
        <v>0</v>
      </c>
      <c r="K802" s="113">
        <v>0</v>
      </c>
      <c r="L802" s="113">
        <v>0</v>
      </c>
      <c r="M802" s="113">
        <v>0</v>
      </c>
      <c r="N802" s="113">
        <v>0</v>
      </c>
      <c r="O802" s="113">
        <v>0</v>
      </c>
      <c r="P802" s="113">
        <v>0</v>
      </c>
      <c r="Q802" s="113">
        <v>0</v>
      </c>
      <c r="R802" s="5">
        <v>0</v>
      </c>
      <c r="S802" s="26">
        <v>0</v>
      </c>
      <c r="T802" s="26">
        <v>0</v>
      </c>
      <c r="U802" s="26">
        <v>0</v>
      </c>
      <c r="V802" s="26">
        <v>0</v>
      </c>
      <c r="W802" s="84">
        <v>2.1174416066360724</v>
      </c>
      <c r="X802" s="13">
        <v>2.1174416066360724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2.1174416066360724</v>
      </c>
      <c r="AE802" s="13">
        <v>0</v>
      </c>
      <c r="AF802" s="13">
        <v>0</v>
      </c>
      <c r="AG802" s="13">
        <v>0</v>
      </c>
      <c r="AH802" s="13">
        <v>2.1174416066360724</v>
      </c>
      <c r="AI802" s="13">
        <v>2.1174416066360724</v>
      </c>
      <c r="AJ802" s="112" t="s">
        <v>7128</v>
      </c>
      <c r="AK802" s="113" t="s">
        <v>7128</v>
      </c>
      <c r="AL802" s="113" t="s">
        <v>7128</v>
      </c>
      <c r="AM802" s="113" t="s">
        <v>7128</v>
      </c>
      <c r="AN802" s="113" t="s">
        <v>7128</v>
      </c>
      <c r="AO802" s="113">
        <v>187</v>
      </c>
      <c r="AP802" s="113" t="s">
        <v>7128</v>
      </c>
      <c r="AQ802" s="113" t="s">
        <v>7128</v>
      </c>
      <c r="AR802" s="113" t="s">
        <v>7128</v>
      </c>
      <c r="AS802" s="113">
        <v>305</v>
      </c>
      <c r="AT802" s="113">
        <v>290</v>
      </c>
      <c r="AU802" s="149" t="s">
        <v>7128</v>
      </c>
      <c r="AV802" s="13">
        <v>157.41716867537716</v>
      </c>
      <c r="AW802" s="14">
        <v>-155.29972706874108</v>
      </c>
      <c r="AX802" s="17">
        <v>676</v>
      </c>
      <c r="AY802" s="26">
        <v>0</v>
      </c>
      <c r="AZ802" s="26">
        <v>1.4102366887435949</v>
      </c>
      <c r="BA802" s="26">
        <v>-1.4102366887435949</v>
      </c>
      <c r="BB802" s="60">
        <v>0.80164645901360498</v>
      </c>
      <c r="BC802" s="26"/>
      <c r="BD802" s="26">
        <v>0</v>
      </c>
      <c r="BE802" s="26">
        <v>0</v>
      </c>
      <c r="BF802" s="26" t="s">
        <v>7636</v>
      </c>
      <c r="BG802" s="84"/>
    </row>
    <row r="803" spans="1:59" x14ac:dyDescent="0.25">
      <c r="A803" s="78" t="s">
        <v>2040</v>
      </c>
      <c r="B803" s="2" t="s">
        <v>2835</v>
      </c>
      <c r="C803" s="3" t="s">
        <v>2573</v>
      </c>
      <c r="D803" s="3" t="s">
        <v>570</v>
      </c>
      <c r="E803" s="3" t="s">
        <v>2269</v>
      </c>
      <c r="F803" s="4" t="s">
        <v>2269</v>
      </c>
      <c r="G803" s="3" t="s">
        <v>1004</v>
      </c>
      <c r="H803" s="41" t="s">
        <v>4327</v>
      </c>
      <c r="I803" s="113">
        <v>0</v>
      </c>
      <c r="J803" s="113">
        <v>0</v>
      </c>
      <c r="K803" s="113">
        <v>0</v>
      </c>
      <c r="L803" s="113">
        <v>0</v>
      </c>
      <c r="M803" s="113">
        <v>0</v>
      </c>
      <c r="N803" s="113">
        <v>0</v>
      </c>
      <c r="O803" s="113">
        <v>0</v>
      </c>
      <c r="P803" s="113">
        <v>0</v>
      </c>
      <c r="Q803" s="113">
        <v>0</v>
      </c>
      <c r="R803" s="6">
        <v>0</v>
      </c>
      <c r="S803" s="14">
        <v>0</v>
      </c>
      <c r="T803" s="14">
        <v>0</v>
      </c>
      <c r="U803" s="14">
        <v>0</v>
      </c>
      <c r="V803" s="14">
        <v>0</v>
      </c>
      <c r="W803" s="84">
        <v>2.1174416066360724</v>
      </c>
      <c r="X803" s="14">
        <v>2.1174416066360724</v>
      </c>
      <c r="Y803" s="14">
        <v>0</v>
      </c>
      <c r="Z803" s="14">
        <v>0</v>
      </c>
      <c r="AA803" s="14">
        <v>0</v>
      </c>
      <c r="AB803" s="14">
        <v>0</v>
      </c>
      <c r="AC803" s="14">
        <v>0</v>
      </c>
      <c r="AD803" s="14">
        <v>2.1174416066360724</v>
      </c>
      <c r="AE803" s="14">
        <v>0</v>
      </c>
      <c r="AF803" s="14">
        <v>0</v>
      </c>
      <c r="AG803" s="14">
        <v>0</v>
      </c>
      <c r="AH803" s="14">
        <v>2.1174416066360724</v>
      </c>
      <c r="AI803" s="14">
        <v>2.1174416066360724</v>
      </c>
      <c r="AJ803" s="113" t="s">
        <v>7128</v>
      </c>
      <c r="AK803" s="113" t="s">
        <v>7128</v>
      </c>
      <c r="AL803" s="113" t="s">
        <v>7128</v>
      </c>
      <c r="AM803" s="113" t="s">
        <v>7128</v>
      </c>
      <c r="AN803" s="113" t="s">
        <v>7128</v>
      </c>
      <c r="AO803" s="113">
        <v>187</v>
      </c>
      <c r="AP803" s="113" t="s">
        <v>7128</v>
      </c>
      <c r="AQ803" s="113" t="s">
        <v>7128</v>
      </c>
      <c r="AR803" s="113" t="s">
        <v>7128</v>
      </c>
      <c r="AS803" s="113">
        <v>305</v>
      </c>
      <c r="AT803" s="113">
        <v>290</v>
      </c>
      <c r="AU803" s="149" t="s">
        <v>7128</v>
      </c>
      <c r="AV803" s="14">
        <v>157.41716867537716</v>
      </c>
      <c r="AW803" s="14">
        <v>-155.29972706874108</v>
      </c>
      <c r="AX803" s="17">
        <v>676</v>
      </c>
      <c r="AY803" s="15">
        <v>0</v>
      </c>
      <c r="AZ803" s="15">
        <v>1.4102366887435949</v>
      </c>
      <c r="BA803" s="15">
        <v>-1.4102366887435949</v>
      </c>
      <c r="BB803" s="63">
        <v>0.80164645901360498</v>
      </c>
      <c r="BC803" s="26"/>
      <c r="BD803" s="15">
        <v>0</v>
      </c>
      <c r="BE803" s="26">
        <v>0</v>
      </c>
      <c r="BF803" s="26" t="s">
        <v>7636</v>
      </c>
      <c r="BG803" s="84"/>
    </row>
    <row r="804" spans="1:59" x14ac:dyDescent="0.25">
      <c r="A804" s="111" t="s">
        <v>2041</v>
      </c>
      <c r="B804" s="2" t="s">
        <v>3012</v>
      </c>
      <c r="C804" s="3" t="s">
        <v>2535</v>
      </c>
      <c r="D804" s="3" t="s">
        <v>374</v>
      </c>
      <c r="E804" s="3" t="s">
        <v>2269</v>
      </c>
      <c r="F804" s="4" t="s">
        <v>2269</v>
      </c>
      <c r="G804" s="3" t="s">
        <v>1004</v>
      </c>
      <c r="H804" s="41" t="s">
        <v>3968</v>
      </c>
      <c r="I804" s="113">
        <v>0</v>
      </c>
      <c r="J804" s="113">
        <v>0</v>
      </c>
      <c r="K804" s="113">
        <v>0</v>
      </c>
      <c r="L804" s="113">
        <v>0</v>
      </c>
      <c r="M804" s="113">
        <v>0</v>
      </c>
      <c r="N804" s="113">
        <v>0</v>
      </c>
      <c r="O804" s="113">
        <v>0</v>
      </c>
      <c r="P804" s="113">
        <v>0</v>
      </c>
      <c r="Q804" s="113">
        <v>0</v>
      </c>
      <c r="R804" s="6">
        <v>0</v>
      </c>
      <c r="S804" s="14">
        <v>0</v>
      </c>
      <c r="T804" s="14">
        <v>0</v>
      </c>
      <c r="U804" s="14">
        <v>0</v>
      </c>
      <c r="V804" s="14">
        <v>0</v>
      </c>
      <c r="W804" s="84">
        <v>2.1174416066360724</v>
      </c>
      <c r="X804" s="14">
        <v>2.1174416066360724</v>
      </c>
      <c r="Y804" s="14">
        <v>0</v>
      </c>
      <c r="Z804" s="14">
        <v>0</v>
      </c>
      <c r="AA804" s="14">
        <v>0</v>
      </c>
      <c r="AB804" s="14">
        <v>0</v>
      </c>
      <c r="AC804" s="14">
        <v>0</v>
      </c>
      <c r="AD804" s="14">
        <v>2.1174416066360724</v>
      </c>
      <c r="AE804" s="14">
        <v>0</v>
      </c>
      <c r="AF804" s="14">
        <v>0</v>
      </c>
      <c r="AG804" s="14">
        <v>0</v>
      </c>
      <c r="AH804" s="14">
        <v>2.1174416066360724</v>
      </c>
      <c r="AI804" s="14">
        <v>2.1174416066360724</v>
      </c>
      <c r="AJ804" s="113" t="s">
        <v>7128</v>
      </c>
      <c r="AK804" s="113" t="s">
        <v>7128</v>
      </c>
      <c r="AL804" s="113" t="s">
        <v>7128</v>
      </c>
      <c r="AM804" s="113" t="s">
        <v>7128</v>
      </c>
      <c r="AN804" s="113" t="s">
        <v>7128</v>
      </c>
      <c r="AO804" s="113">
        <v>187</v>
      </c>
      <c r="AP804" s="113" t="s">
        <v>7128</v>
      </c>
      <c r="AQ804" s="113" t="s">
        <v>7128</v>
      </c>
      <c r="AR804" s="113" t="s">
        <v>7128</v>
      </c>
      <c r="AS804" s="113">
        <v>305</v>
      </c>
      <c r="AT804" s="113">
        <v>290</v>
      </c>
      <c r="AU804" s="149" t="s">
        <v>7128</v>
      </c>
      <c r="AV804" s="14">
        <v>157.41716867537716</v>
      </c>
      <c r="AW804" s="14">
        <v>-155.29972706874108</v>
      </c>
      <c r="AX804" s="17">
        <v>676</v>
      </c>
      <c r="AY804" s="15">
        <v>0</v>
      </c>
      <c r="AZ804" s="15">
        <v>1.4102366887435949</v>
      </c>
      <c r="BA804" s="15">
        <v>-1.4102366887435949</v>
      </c>
      <c r="BB804" s="63">
        <v>0.80164645901360498</v>
      </c>
      <c r="BC804" s="26"/>
      <c r="BD804" s="15">
        <v>0</v>
      </c>
      <c r="BE804" s="26">
        <v>0</v>
      </c>
      <c r="BF804" s="26" t="s">
        <v>7636</v>
      </c>
      <c r="BG804" s="84"/>
    </row>
    <row r="805" spans="1:59" x14ac:dyDescent="0.25">
      <c r="A805" s="78" t="s">
        <v>6595</v>
      </c>
      <c r="B805" s="2" t="s">
        <v>3347</v>
      </c>
      <c r="C805" s="3" t="s">
        <v>6596</v>
      </c>
      <c r="D805" s="3" t="s">
        <v>5949</v>
      </c>
      <c r="E805" s="3" t="s">
        <v>1039</v>
      </c>
      <c r="F805" s="4" t="s">
        <v>2510</v>
      </c>
      <c r="G805" s="3" t="s">
        <v>1004</v>
      </c>
      <c r="H805" s="41" t="s">
        <v>6478</v>
      </c>
      <c r="I805" s="113">
        <v>0</v>
      </c>
      <c r="J805" s="113">
        <v>0</v>
      </c>
      <c r="K805" s="113">
        <v>0</v>
      </c>
      <c r="L805" s="113">
        <v>0</v>
      </c>
      <c r="M805" s="113">
        <v>0</v>
      </c>
      <c r="N805" s="113">
        <v>0</v>
      </c>
      <c r="O805" s="113">
        <v>0</v>
      </c>
      <c r="P805" s="113">
        <v>0</v>
      </c>
      <c r="Q805" s="113">
        <v>0</v>
      </c>
      <c r="R805" s="5">
        <v>0</v>
      </c>
      <c r="S805" s="26">
        <v>0</v>
      </c>
      <c r="T805" s="26">
        <v>0</v>
      </c>
      <c r="U805" s="26">
        <v>0</v>
      </c>
      <c r="V805" s="26">
        <v>0</v>
      </c>
      <c r="W805" s="84">
        <v>2.1174416066360724</v>
      </c>
      <c r="X805" s="13">
        <v>2.1174416066360724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2.1174416066360724</v>
      </c>
      <c r="AE805" s="13">
        <v>0</v>
      </c>
      <c r="AF805" s="13">
        <v>0</v>
      </c>
      <c r="AG805" s="13">
        <v>0</v>
      </c>
      <c r="AH805" s="13">
        <v>2.1174416066360724</v>
      </c>
      <c r="AI805" s="13">
        <v>2.1174416066360724</v>
      </c>
      <c r="AJ805" s="112" t="s">
        <v>7128</v>
      </c>
      <c r="AK805" s="113" t="s">
        <v>7128</v>
      </c>
      <c r="AL805" s="113" t="s">
        <v>7128</v>
      </c>
      <c r="AM805" s="113" t="s">
        <v>7128</v>
      </c>
      <c r="AN805" s="113" t="s">
        <v>7128</v>
      </c>
      <c r="AO805" s="113">
        <v>187</v>
      </c>
      <c r="AP805" s="113" t="s">
        <v>7128</v>
      </c>
      <c r="AQ805" s="113" t="s">
        <v>7128</v>
      </c>
      <c r="AR805" s="113" t="s">
        <v>7128</v>
      </c>
      <c r="AS805" s="113">
        <v>305</v>
      </c>
      <c r="AT805" s="113">
        <v>290</v>
      </c>
      <c r="AU805" s="149" t="s">
        <v>7128</v>
      </c>
      <c r="AV805" s="13">
        <v>157.41716867537716</v>
      </c>
      <c r="AW805" s="14">
        <v>-155.29972706874108</v>
      </c>
      <c r="AX805" s="17">
        <v>676</v>
      </c>
      <c r="AY805" s="26">
        <v>0</v>
      </c>
      <c r="AZ805" s="26">
        <v>1.4102366887435949</v>
      </c>
      <c r="BA805" s="26">
        <v>-1.4102366887435949</v>
      </c>
      <c r="BB805" s="60">
        <v>0.80164645901360498</v>
      </c>
      <c r="BC805" s="26"/>
      <c r="BD805" s="26">
        <v>0</v>
      </c>
      <c r="BE805" s="26">
        <v>0</v>
      </c>
      <c r="BF805" s="26" t="s">
        <v>7636</v>
      </c>
      <c r="BG805" s="84"/>
    </row>
    <row r="806" spans="1:59" x14ac:dyDescent="0.25">
      <c r="A806" s="78" t="s">
        <v>2044</v>
      </c>
      <c r="B806" s="2" t="s">
        <v>3347</v>
      </c>
      <c r="C806" s="3" t="s">
        <v>3348</v>
      </c>
      <c r="D806" s="3" t="s">
        <v>559</v>
      </c>
      <c r="E806" s="3" t="s">
        <v>2269</v>
      </c>
      <c r="F806" s="4" t="s">
        <v>2269</v>
      </c>
      <c r="G806" s="3" t="s">
        <v>1004</v>
      </c>
      <c r="H806" s="41" t="s">
        <v>4787</v>
      </c>
      <c r="I806" s="113">
        <v>0</v>
      </c>
      <c r="J806" s="113">
        <v>0</v>
      </c>
      <c r="K806" s="113">
        <v>0</v>
      </c>
      <c r="L806" s="113">
        <v>0</v>
      </c>
      <c r="M806" s="113">
        <v>0</v>
      </c>
      <c r="N806" s="113">
        <v>0</v>
      </c>
      <c r="O806" s="113">
        <v>0</v>
      </c>
      <c r="P806" s="113">
        <v>0</v>
      </c>
      <c r="Q806" s="113">
        <v>0</v>
      </c>
      <c r="R806" s="6">
        <v>0</v>
      </c>
      <c r="S806" s="14">
        <v>0</v>
      </c>
      <c r="T806" s="14">
        <v>0</v>
      </c>
      <c r="U806" s="14">
        <v>0</v>
      </c>
      <c r="V806" s="14">
        <v>0</v>
      </c>
      <c r="W806" s="84">
        <v>2.1174416066360724</v>
      </c>
      <c r="X806" s="14">
        <v>2.1174416066360724</v>
      </c>
      <c r="Y806" s="14">
        <v>0</v>
      </c>
      <c r="Z806" s="14">
        <v>0</v>
      </c>
      <c r="AA806" s="14">
        <v>0</v>
      </c>
      <c r="AB806" s="14">
        <v>0</v>
      </c>
      <c r="AC806" s="14">
        <v>0</v>
      </c>
      <c r="AD806" s="14">
        <v>2.1174416066360724</v>
      </c>
      <c r="AE806" s="14">
        <v>0</v>
      </c>
      <c r="AF806" s="14">
        <v>0</v>
      </c>
      <c r="AG806" s="14">
        <v>0</v>
      </c>
      <c r="AH806" s="14">
        <v>2.1174416066360724</v>
      </c>
      <c r="AI806" s="14">
        <v>2.1174416066360724</v>
      </c>
      <c r="AJ806" s="113" t="s">
        <v>7128</v>
      </c>
      <c r="AK806" s="113" t="s">
        <v>7128</v>
      </c>
      <c r="AL806" s="113" t="s">
        <v>7128</v>
      </c>
      <c r="AM806" s="113" t="s">
        <v>7128</v>
      </c>
      <c r="AN806" s="113" t="s">
        <v>7128</v>
      </c>
      <c r="AO806" s="113">
        <v>187</v>
      </c>
      <c r="AP806" s="113" t="s">
        <v>7128</v>
      </c>
      <c r="AQ806" s="113" t="s">
        <v>7128</v>
      </c>
      <c r="AR806" s="113" t="s">
        <v>7128</v>
      </c>
      <c r="AS806" s="113">
        <v>305</v>
      </c>
      <c r="AT806" s="113">
        <v>290</v>
      </c>
      <c r="AU806" s="149" t="s">
        <v>7128</v>
      </c>
      <c r="AV806" s="14">
        <v>157.41716867537716</v>
      </c>
      <c r="AW806" s="14">
        <v>-155.29972706874108</v>
      </c>
      <c r="AX806" s="17">
        <v>676</v>
      </c>
      <c r="AY806" s="15">
        <v>0</v>
      </c>
      <c r="AZ806" s="15">
        <v>1.4102366887435949</v>
      </c>
      <c r="BA806" s="15">
        <v>-1.4102366887435949</v>
      </c>
      <c r="BB806" s="63">
        <v>0.80164645901360498</v>
      </c>
      <c r="BC806" s="26"/>
      <c r="BD806" s="15">
        <v>0</v>
      </c>
      <c r="BE806" s="26">
        <v>0</v>
      </c>
      <c r="BF806" s="26" t="s">
        <v>7636</v>
      </c>
      <c r="BG806" s="84"/>
    </row>
    <row r="807" spans="1:59" x14ac:dyDescent="0.25">
      <c r="A807" s="78" t="s">
        <v>2051</v>
      </c>
      <c r="B807" s="2" t="s">
        <v>3350</v>
      </c>
      <c r="C807" s="3" t="s">
        <v>3224</v>
      </c>
      <c r="D807" s="3" t="s">
        <v>179</v>
      </c>
      <c r="E807" s="3" t="s">
        <v>2269</v>
      </c>
      <c r="F807" s="4" t="s">
        <v>2269</v>
      </c>
      <c r="G807" s="3" t="s">
        <v>1004</v>
      </c>
      <c r="H807" s="41" t="s">
        <v>4366</v>
      </c>
      <c r="I807" s="113">
        <v>0</v>
      </c>
      <c r="J807" s="113">
        <v>0</v>
      </c>
      <c r="K807" s="113">
        <v>0</v>
      </c>
      <c r="L807" s="113">
        <v>0</v>
      </c>
      <c r="M807" s="113">
        <v>0</v>
      </c>
      <c r="N807" s="113">
        <v>0</v>
      </c>
      <c r="O807" s="113">
        <v>0</v>
      </c>
      <c r="P807" s="113">
        <v>0</v>
      </c>
      <c r="Q807" s="113">
        <v>0</v>
      </c>
      <c r="R807" s="6">
        <v>0</v>
      </c>
      <c r="S807" s="14">
        <v>0</v>
      </c>
      <c r="T807" s="14">
        <v>0</v>
      </c>
      <c r="U807" s="14">
        <v>0</v>
      </c>
      <c r="V807" s="14">
        <v>0</v>
      </c>
      <c r="W807" s="84">
        <v>2.1174416066360724</v>
      </c>
      <c r="X807" s="14">
        <v>2.1174416066360724</v>
      </c>
      <c r="Y807" s="14">
        <v>0</v>
      </c>
      <c r="Z807" s="14">
        <v>0</v>
      </c>
      <c r="AA807" s="14">
        <v>0</v>
      </c>
      <c r="AB807" s="14">
        <v>0</v>
      </c>
      <c r="AC807" s="14">
        <v>0</v>
      </c>
      <c r="AD807" s="14">
        <v>2.1174416066360724</v>
      </c>
      <c r="AE807" s="14">
        <v>0</v>
      </c>
      <c r="AF807" s="14">
        <v>0</v>
      </c>
      <c r="AG807" s="14">
        <v>0</v>
      </c>
      <c r="AH807" s="14">
        <v>2.1174416066360724</v>
      </c>
      <c r="AI807" s="14">
        <v>2.1174416066360724</v>
      </c>
      <c r="AJ807" s="113" t="s">
        <v>7128</v>
      </c>
      <c r="AK807" s="113" t="s">
        <v>7128</v>
      </c>
      <c r="AL807" s="113" t="s">
        <v>7128</v>
      </c>
      <c r="AM807" s="113" t="s">
        <v>7128</v>
      </c>
      <c r="AN807" s="113" t="s">
        <v>7128</v>
      </c>
      <c r="AO807" s="113">
        <v>187</v>
      </c>
      <c r="AP807" s="113" t="s">
        <v>7128</v>
      </c>
      <c r="AQ807" s="113" t="s">
        <v>7128</v>
      </c>
      <c r="AR807" s="113" t="s">
        <v>7128</v>
      </c>
      <c r="AS807" s="113">
        <v>305</v>
      </c>
      <c r="AT807" s="113">
        <v>290</v>
      </c>
      <c r="AU807" s="149" t="s">
        <v>7128</v>
      </c>
      <c r="AV807" s="14">
        <v>157.41716867537716</v>
      </c>
      <c r="AW807" s="14">
        <v>-155.29972706874108</v>
      </c>
      <c r="AX807" s="17">
        <v>676</v>
      </c>
      <c r="AY807" s="15">
        <v>0</v>
      </c>
      <c r="AZ807" s="15">
        <v>1.4102366887435949</v>
      </c>
      <c r="BA807" s="15">
        <v>-1.4102366887435949</v>
      </c>
      <c r="BB807" s="63">
        <v>0.80164645901360498</v>
      </c>
      <c r="BC807" s="26"/>
      <c r="BD807" s="15">
        <v>0</v>
      </c>
      <c r="BE807" s="26">
        <v>0</v>
      </c>
      <c r="BF807" s="26" t="s">
        <v>7636</v>
      </c>
      <c r="BG807" s="84"/>
    </row>
    <row r="808" spans="1:59" x14ac:dyDescent="0.25">
      <c r="A808" s="78" t="s">
        <v>6340</v>
      </c>
      <c r="B808" s="2" t="s">
        <v>6341</v>
      </c>
      <c r="C808" s="3" t="s">
        <v>2653</v>
      </c>
      <c r="D808" s="3" t="s">
        <v>5780</v>
      </c>
      <c r="E808" s="3" t="s">
        <v>1063</v>
      </c>
      <c r="F808" s="4" t="s">
        <v>2510</v>
      </c>
      <c r="G808" s="3" t="s">
        <v>1004</v>
      </c>
      <c r="H808" s="41" t="s">
        <v>5781</v>
      </c>
      <c r="I808" s="113">
        <v>0</v>
      </c>
      <c r="J808" s="113">
        <v>0</v>
      </c>
      <c r="K808" s="113">
        <v>0</v>
      </c>
      <c r="L808" s="113">
        <v>0</v>
      </c>
      <c r="M808" s="113">
        <v>0</v>
      </c>
      <c r="N808" s="113">
        <v>0</v>
      </c>
      <c r="O808" s="113">
        <v>0</v>
      </c>
      <c r="P808" s="113">
        <v>0</v>
      </c>
      <c r="Q808" s="113">
        <v>0</v>
      </c>
      <c r="R808" s="6">
        <v>0</v>
      </c>
      <c r="S808" s="14">
        <v>0</v>
      </c>
      <c r="T808" s="14">
        <v>0</v>
      </c>
      <c r="U808" s="14">
        <v>0</v>
      </c>
      <c r="V808" s="14">
        <v>0</v>
      </c>
      <c r="W808" s="84">
        <v>2.1174416066360724</v>
      </c>
      <c r="X808" s="44">
        <v>2.1174416066360724</v>
      </c>
      <c r="Y808" s="44">
        <v>0</v>
      </c>
      <c r="Z808" s="44">
        <v>0</v>
      </c>
      <c r="AA808" s="44">
        <v>0</v>
      </c>
      <c r="AB808" s="44">
        <v>0</v>
      </c>
      <c r="AC808" s="44">
        <v>0</v>
      </c>
      <c r="AD808" s="44">
        <v>2.1174416066360724</v>
      </c>
      <c r="AE808" s="44">
        <v>0</v>
      </c>
      <c r="AF808" s="44">
        <v>0</v>
      </c>
      <c r="AG808" s="44">
        <v>0</v>
      </c>
      <c r="AH808" s="44">
        <v>2.1174416066360724</v>
      </c>
      <c r="AI808" s="44">
        <v>2.1174416066360724</v>
      </c>
      <c r="AJ808" s="145" t="s">
        <v>7128</v>
      </c>
      <c r="AK808" s="113" t="s">
        <v>7128</v>
      </c>
      <c r="AL808" s="113" t="s">
        <v>7128</v>
      </c>
      <c r="AM808" s="113" t="s">
        <v>7128</v>
      </c>
      <c r="AN808" s="113" t="s">
        <v>7128</v>
      </c>
      <c r="AO808" s="113">
        <v>187</v>
      </c>
      <c r="AP808" s="113" t="s">
        <v>7128</v>
      </c>
      <c r="AQ808" s="113" t="s">
        <v>7128</v>
      </c>
      <c r="AR808" s="113" t="s">
        <v>7128</v>
      </c>
      <c r="AS808" s="113">
        <v>305</v>
      </c>
      <c r="AT808" s="113">
        <v>290</v>
      </c>
      <c r="AU808" s="149" t="s">
        <v>7128</v>
      </c>
      <c r="AV808" s="14">
        <v>157.41716867537716</v>
      </c>
      <c r="AW808" s="14">
        <v>-155.29972706874108</v>
      </c>
      <c r="AX808" s="17">
        <v>676</v>
      </c>
      <c r="AY808" s="15">
        <v>0</v>
      </c>
      <c r="AZ808" s="15">
        <v>1.4102366887435949</v>
      </c>
      <c r="BA808" s="15">
        <v>-1.4102366887435949</v>
      </c>
      <c r="BB808" s="63">
        <v>0.80164645901360498</v>
      </c>
      <c r="BC808" s="26"/>
      <c r="BD808" s="15">
        <v>0</v>
      </c>
      <c r="BE808" s="26">
        <v>0</v>
      </c>
      <c r="BF808" s="26" t="s">
        <v>7636</v>
      </c>
      <c r="BG808" s="84"/>
    </row>
    <row r="809" spans="1:59" x14ac:dyDescent="0.25">
      <c r="A809" s="99" t="s">
        <v>2521</v>
      </c>
      <c r="B809" s="2" t="s">
        <v>3091</v>
      </c>
      <c r="C809" s="3" t="s">
        <v>2728</v>
      </c>
      <c r="D809" s="3" t="s">
        <v>125</v>
      </c>
      <c r="E809" s="3" t="s">
        <v>2269</v>
      </c>
      <c r="F809" s="4" t="s">
        <v>2269</v>
      </c>
      <c r="G809" s="3" t="s">
        <v>1004</v>
      </c>
      <c r="H809" s="41" t="s">
        <v>4034</v>
      </c>
      <c r="I809" s="124">
        <v>0</v>
      </c>
      <c r="J809" s="124">
        <v>0</v>
      </c>
      <c r="K809" s="124">
        <v>0</v>
      </c>
      <c r="L809" s="124">
        <v>0</v>
      </c>
      <c r="M809" s="124">
        <v>0</v>
      </c>
      <c r="N809" s="124">
        <v>0</v>
      </c>
      <c r="O809" s="124">
        <v>0</v>
      </c>
      <c r="P809" s="124">
        <v>0</v>
      </c>
      <c r="Q809" s="124">
        <v>0</v>
      </c>
      <c r="R809" s="85">
        <v>0</v>
      </c>
      <c r="S809" s="84">
        <v>0</v>
      </c>
      <c r="T809" s="84">
        <v>0</v>
      </c>
      <c r="U809" s="84">
        <v>0</v>
      </c>
      <c r="V809" s="84">
        <v>0</v>
      </c>
      <c r="W809" s="84">
        <v>2.1174416066360724</v>
      </c>
      <c r="X809" s="103">
        <v>2.1174416066360724</v>
      </c>
      <c r="Y809" s="103">
        <v>0</v>
      </c>
      <c r="Z809" s="103">
        <v>0</v>
      </c>
      <c r="AA809" s="103">
        <v>0</v>
      </c>
      <c r="AB809" s="103">
        <v>0</v>
      </c>
      <c r="AC809" s="103">
        <v>0</v>
      </c>
      <c r="AD809" s="103">
        <v>2.1174416066360724</v>
      </c>
      <c r="AE809" s="103">
        <v>0</v>
      </c>
      <c r="AF809" s="103">
        <v>0</v>
      </c>
      <c r="AG809" s="103">
        <v>0</v>
      </c>
      <c r="AH809" s="103">
        <v>2.1174416066360724</v>
      </c>
      <c r="AI809" s="103">
        <v>2.1174416066360724</v>
      </c>
      <c r="AJ809" s="124" t="s">
        <v>7128</v>
      </c>
      <c r="AK809" s="113" t="s">
        <v>7128</v>
      </c>
      <c r="AL809" s="113" t="s">
        <v>7128</v>
      </c>
      <c r="AM809" s="113" t="s">
        <v>7128</v>
      </c>
      <c r="AN809" s="113" t="s">
        <v>7128</v>
      </c>
      <c r="AO809" s="113">
        <v>187</v>
      </c>
      <c r="AP809" s="113" t="s">
        <v>7128</v>
      </c>
      <c r="AQ809" s="113" t="s">
        <v>7128</v>
      </c>
      <c r="AR809" s="113" t="s">
        <v>7128</v>
      </c>
      <c r="AS809" s="113">
        <v>305</v>
      </c>
      <c r="AT809" s="113">
        <v>290</v>
      </c>
      <c r="AU809" s="149" t="s">
        <v>7128</v>
      </c>
      <c r="AV809" s="84">
        <v>157.41716867537716</v>
      </c>
      <c r="AW809" s="84">
        <v>-155.29972706874108</v>
      </c>
      <c r="AX809" s="125">
        <v>676</v>
      </c>
      <c r="AY809" s="84">
        <v>0</v>
      </c>
      <c r="AZ809" s="84">
        <v>1.4102366887435949</v>
      </c>
      <c r="BA809" s="84">
        <v>-1.4102366887435949</v>
      </c>
      <c r="BB809" s="104">
        <v>0.80164645901360498</v>
      </c>
      <c r="BC809" s="84"/>
      <c r="BD809" s="84">
        <v>0</v>
      </c>
      <c r="BE809" s="84">
        <v>0</v>
      </c>
      <c r="BF809" s="84" t="s">
        <v>7636</v>
      </c>
      <c r="BG809" s="84"/>
    </row>
    <row r="810" spans="1:59" x14ac:dyDescent="0.25">
      <c r="A810" s="111" t="s">
        <v>2063</v>
      </c>
      <c r="B810" s="2" t="s">
        <v>3351</v>
      </c>
      <c r="C810" s="3" t="s">
        <v>3352</v>
      </c>
      <c r="D810" s="3" t="s">
        <v>326</v>
      </c>
      <c r="E810" s="3" t="s">
        <v>2269</v>
      </c>
      <c r="F810" s="4" t="s">
        <v>2269</v>
      </c>
      <c r="G810" s="3" t="s">
        <v>1004</v>
      </c>
      <c r="H810" s="41" t="s">
        <v>3860</v>
      </c>
      <c r="I810" s="113">
        <v>0</v>
      </c>
      <c r="J810" s="113">
        <v>0</v>
      </c>
      <c r="K810" s="113">
        <v>0</v>
      </c>
      <c r="L810" s="113">
        <v>0</v>
      </c>
      <c r="M810" s="113">
        <v>0</v>
      </c>
      <c r="N810" s="113">
        <v>0</v>
      </c>
      <c r="O810" s="113">
        <v>0</v>
      </c>
      <c r="P810" s="113">
        <v>0</v>
      </c>
      <c r="Q810" s="113">
        <v>0</v>
      </c>
      <c r="R810" s="6">
        <v>0</v>
      </c>
      <c r="S810" s="14">
        <v>0</v>
      </c>
      <c r="T810" s="14">
        <v>0</v>
      </c>
      <c r="U810" s="14">
        <v>0</v>
      </c>
      <c r="V810" s="14">
        <v>0</v>
      </c>
      <c r="W810" s="84">
        <v>2.1174416066360724</v>
      </c>
      <c r="X810" s="14">
        <v>2.1174416066360724</v>
      </c>
      <c r="Y810" s="14">
        <v>0</v>
      </c>
      <c r="Z810" s="14">
        <v>0</v>
      </c>
      <c r="AA810" s="14">
        <v>0</v>
      </c>
      <c r="AB810" s="14">
        <v>0</v>
      </c>
      <c r="AC810" s="14">
        <v>0</v>
      </c>
      <c r="AD810" s="14">
        <v>2.1174416066360724</v>
      </c>
      <c r="AE810" s="14">
        <v>0</v>
      </c>
      <c r="AF810" s="14">
        <v>0</v>
      </c>
      <c r="AG810" s="14">
        <v>0</v>
      </c>
      <c r="AH810" s="14">
        <v>2.1174416066360724</v>
      </c>
      <c r="AI810" s="14">
        <v>2.1174416066360724</v>
      </c>
      <c r="AJ810" s="113" t="s">
        <v>7128</v>
      </c>
      <c r="AK810" s="113" t="s">
        <v>7128</v>
      </c>
      <c r="AL810" s="113" t="s">
        <v>7128</v>
      </c>
      <c r="AM810" s="113" t="s">
        <v>7128</v>
      </c>
      <c r="AN810" s="113" t="s">
        <v>7128</v>
      </c>
      <c r="AO810" s="113">
        <v>187</v>
      </c>
      <c r="AP810" s="113" t="s">
        <v>7128</v>
      </c>
      <c r="AQ810" s="113" t="s">
        <v>7128</v>
      </c>
      <c r="AR810" s="113" t="s">
        <v>7128</v>
      </c>
      <c r="AS810" s="113">
        <v>305</v>
      </c>
      <c r="AT810" s="113">
        <v>290</v>
      </c>
      <c r="AU810" s="149" t="s">
        <v>7128</v>
      </c>
      <c r="AV810" s="14">
        <v>157.41716867537716</v>
      </c>
      <c r="AW810" s="14">
        <v>-155.29972706874108</v>
      </c>
      <c r="AX810" s="17">
        <v>676</v>
      </c>
      <c r="AY810" s="15">
        <v>0</v>
      </c>
      <c r="AZ810" s="15">
        <v>1.4102366887435949</v>
      </c>
      <c r="BA810" s="15">
        <v>-1.4102366887435949</v>
      </c>
      <c r="BB810" s="63">
        <v>0.80164645901360498</v>
      </c>
      <c r="BC810" s="26"/>
      <c r="BD810" s="15">
        <v>0</v>
      </c>
      <c r="BE810" s="26">
        <v>0</v>
      </c>
      <c r="BF810" s="26" t="s">
        <v>7636</v>
      </c>
      <c r="BG810" s="84"/>
    </row>
    <row r="811" spans="1:59" x14ac:dyDescent="0.25">
      <c r="A811" s="78" t="s">
        <v>6647</v>
      </c>
      <c r="B811" s="2" t="s">
        <v>3617</v>
      </c>
      <c r="C811" s="3" t="s">
        <v>2577</v>
      </c>
      <c r="D811" s="3" t="s">
        <v>5683</v>
      </c>
      <c r="E811" s="3" t="s">
        <v>1001</v>
      </c>
      <c r="F811" s="4" t="s">
        <v>2510</v>
      </c>
      <c r="G811" s="3" t="s">
        <v>1004</v>
      </c>
      <c r="H811" s="41" t="s">
        <v>6536</v>
      </c>
      <c r="I811" s="113">
        <v>0</v>
      </c>
      <c r="J811" s="113">
        <v>0</v>
      </c>
      <c r="K811" s="113">
        <v>0</v>
      </c>
      <c r="L811" s="113">
        <v>0</v>
      </c>
      <c r="M811" s="113">
        <v>0</v>
      </c>
      <c r="N811" s="113">
        <v>0</v>
      </c>
      <c r="O811" s="113">
        <v>0</v>
      </c>
      <c r="P811" s="113">
        <v>0</v>
      </c>
      <c r="Q811" s="113">
        <v>0</v>
      </c>
      <c r="R811" s="6">
        <v>0</v>
      </c>
      <c r="S811" s="14">
        <v>0</v>
      </c>
      <c r="T811" s="14">
        <v>0</v>
      </c>
      <c r="U811" s="14">
        <v>0</v>
      </c>
      <c r="V811" s="14">
        <v>0</v>
      </c>
      <c r="W811" s="84">
        <v>2.1174416066360724</v>
      </c>
      <c r="X811" s="14">
        <v>2.1174416066360724</v>
      </c>
      <c r="Y811" s="14">
        <v>0</v>
      </c>
      <c r="Z811" s="14">
        <v>0</v>
      </c>
      <c r="AA811" s="14">
        <v>0</v>
      </c>
      <c r="AB811" s="14">
        <v>0</v>
      </c>
      <c r="AC811" s="14">
        <v>0</v>
      </c>
      <c r="AD811" s="14">
        <v>2.1174416066360724</v>
      </c>
      <c r="AE811" s="14">
        <v>0</v>
      </c>
      <c r="AF811" s="14">
        <v>0</v>
      </c>
      <c r="AG811" s="14">
        <v>0</v>
      </c>
      <c r="AH811" s="14">
        <v>2.1174416066360724</v>
      </c>
      <c r="AI811" s="14">
        <v>2.1174416066360724</v>
      </c>
      <c r="AJ811" s="113" t="s">
        <v>7128</v>
      </c>
      <c r="AK811" s="113" t="s">
        <v>7128</v>
      </c>
      <c r="AL811" s="113" t="s">
        <v>7128</v>
      </c>
      <c r="AM811" s="113" t="s">
        <v>7128</v>
      </c>
      <c r="AN811" s="113" t="s">
        <v>7128</v>
      </c>
      <c r="AO811" s="113">
        <v>187</v>
      </c>
      <c r="AP811" s="113" t="s">
        <v>7128</v>
      </c>
      <c r="AQ811" s="113" t="s">
        <v>7128</v>
      </c>
      <c r="AR811" s="113" t="s">
        <v>7128</v>
      </c>
      <c r="AS811" s="113">
        <v>305</v>
      </c>
      <c r="AT811" s="113">
        <v>290</v>
      </c>
      <c r="AU811" s="149" t="s">
        <v>7128</v>
      </c>
      <c r="AV811" s="14">
        <v>157.41716867537716</v>
      </c>
      <c r="AW811" s="14">
        <v>-155.29972706874108</v>
      </c>
      <c r="AX811" s="17">
        <v>676</v>
      </c>
      <c r="AY811" s="15">
        <v>0</v>
      </c>
      <c r="AZ811" s="15">
        <v>1.4102366887435949</v>
      </c>
      <c r="BA811" s="15">
        <v>-1.4102366887435949</v>
      </c>
      <c r="BB811" s="63">
        <v>0.80164645901360498</v>
      </c>
      <c r="BC811" s="26"/>
      <c r="BD811" s="15">
        <v>0</v>
      </c>
      <c r="BE811" s="26">
        <v>0</v>
      </c>
      <c r="BF811" s="26" t="s">
        <v>7636</v>
      </c>
      <c r="BG811" s="84"/>
    </row>
    <row r="812" spans="1:59" x14ac:dyDescent="0.25">
      <c r="A812" s="99" t="s">
        <v>3616</v>
      </c>
      <c r="B812" s="2" t="s">
        <v>3617</v>
      </c>
      <c r="C812" s="3" t="s">
        <v>3618</v>
      </c>
      <c r="D812" s="3" t="s">
        <v>3749</v>
      </c>
      <c r="E812" s="3" t="s">
        <v>1001</v>
      </c>
      <c r="F812" s="4" t="s">
        <v>2510</v>
      </c>
      <c r="G812" s="3" t="s">
        <v>1004</v>
      </c>
      <c r="H812" s="41" t="s">
        <v>4970</v>
      </c>
      <c r="I812" s="113">
        <v>0</v>
      </c>
      <c r="J812" s="113">
        <v>0</v>
      </c>
      <c r="K812" s="113">
        <v>0</v>
      </c>
      <c r="L812" s="113">
        <v>0</v>
      </c>
      <c r="M812" s="113">
        <v>0</v>
      </c>
      <c r="N812" s="113">
        <v>0</v>
      </c>
      <c r="O812" s="113">
        <v>0</v>
      </c>
      <c r="P812" s="113">
        <v>0</v>
      </c>
      <c r="Q812" s="113">
        <v>0</v>
      </c>
      <c r="R812" s="85">
        <v>0</v>
      </c>
      <c r="S812" s="84">
        <v>0</v>
      </c>
      <c r="T812" s="84">
        <v>0</v>
      </c>
      <c r="U812" s="84">
        <v>0</v>
      </c>
      <c r="V812" s="84">
        <v>0</v>
      </c>
      <c r="W812" s="84">
        <v>2.1174416066360724</v>
      </c>
      <c r="X812" s="103">
        <v>2.1174416066360724</v>
      </c>
      <c r="Y812" s="103">
        <v>0</v>
      </c>
      <c r="Z812" s="103">
        <v>0</v>
      </c>
      <c r="AA812" s="103">
        <v>0</v>
      </c>
      <c r="AB812" s="103">
        <v>0</v>
      </c>
      <c r="AC812" s="103">
        <v>0</v>
      </c>
      <c r="AD812" s="103">
        <v>2.1174416066360724</v>
      </c>
      <c r="AE812" s="103">
        <v>0</v>
      </c>
      <c r="AF812" s="103">
        <v>0</v>
      </c>
      <c r="AG812" s="103">
        <v>0</v>
      </c>
      <c r="AH812" s="103">
        <v>2.1174416066360724</v>
      </c>
      <c r="AI812" s="103">
        <v>2.1174416066360724</v>
      </c>
      <c r="AJ812" s="124" t="s">
        <v>7128</v>
      </c>
      <c r="AK812" s="113" t="s">
        <v>7128</v>
      </c>
      <c r="AL812" s="113" t="s">
        <v>7128</v>
      </c>
      <c r="AM812" s="113" t="s">
        <v>7128</v>
      </c>
      <c r="AN812" s="113" t="s">
        <v>7128</v>
      </c>
      <c r="AO812" s="113">
        <v>187</v>
      </c>
      <c r="AP812" s="113" t="s">
        <v>7128</v>
      </c>
      <c r="AQ812" s="113" t="s">
        <v>7128</v>
      </c>
      <c r="AR812" s="113" t="s">
        <v>7128</v>
      </c>
      <c r="AS812" s="113">
        <v>305</v>
      </c>
      <c r="AT812" s="113">
        <v>290</v>
      </c>
      <c r="AU812" s="149" t="s">
        <v>7128</v>
      </c>
      <c r="AV812" s="84">
        <v>157.41716867537716</v>
      </c>
      <c r="AW812" s="14">
        <v>-155.29972706874108</v>
      </c>
      <c r="AX812" s="17">
        <v>676</v>
      </c>
      <c r="AY812" s="84">
        <v>0</v>
      </c>
      <c r="AZ812" s="84">
        <v>1.4102366887435949</v>
      </c>
      <c r="BA812" s="84">
        <v>-1.4102366887435949</v>
      </c>
      <c r="BB812" s="104">
        <v>0.80164645901360498</v>
      </c>
      <c r="BC812" s="84"/>
      <c r="BD812" s="84">
        <v>0</v>
      </c>
      <c r="BE812" s="84">
        <v>0</v>
      </c>
      <c r="BF812" s="84" t="s">
        <v>7636</v>
      </c>
      <c r="BG812" s="84"/>
    </row>
    <row r="813" spans="1:59" x14ac:dyDescent="0.25">
      <c r="A813" s="78" t="s">
        <v>2075</v>
      </c>
      <c r="B813" s="2" t="s">
        <v>2639</v>
      </c>
      <c r="C813" s="3" t="s">
        <v>3458</v>
      </c>
      <c r="D813" s="3" t="s">
        <v>3750</v>
      </c>
      <c r="E813" s="3" t="s">
        <v>1036</v>
      </c>
      <c r="F813" s="4" t="s">
        <v>2510</v>
      </c>
      <c r="G813" s="3" t="s">
        <v>1004</v>
      </c>
      <c r="H813" s="41" t="s">
        <v>4854</v>
      </c>
      <c r="I813" s="113">
        <v>0</v>
      </c>
      <c r="J813" s="113">
        <v>0</v>
      </c>
      <c r="K813" s="113">
        <v>0</v>
      </c>
      <c r="L813" s="113">
        <v>0</v>
      </c>
      <c r="M813" s="113">
        <v>0</v>
      </c>
      <c r="N813" s="113">
        <v>0</v>
      </c>
      <c r="O813" s="113">
        <v>0</v>
      </c>
      <c r="P813" s="113">
        <v>0</v>
      </c>
      <c r="Q813" s="113">
        <v>0</v>
      </c>
      <c r="R813" s="42">
        <v>0</v>
      </c>
      <c r="S813" s="43">
        <v>0</v>
      </c>
      <c r="T813" s="43">
        <v>0</v>
      </c>
      <c r="U813" s="43">
        <v>0</v>
      </c>
      <c r="V813" s="43">
        <v>0</v>
      </c>
      <c r="W813" s="84">
        <v>2.1174416066360724</v>
      </c>
      <c r="X813" s="44">
        <v>2.1174416066360724</v>
      </c>
      <c r="Y813" s="44">
        <v>0</v>
      </c>
      <c r="Z813" s="44">
        <v>0</v>
      </c>
      <c r="AA813" s="44">
        <v>0</v>
      </c>
      <c r="AB813" s="44">
        <v>0</v>
      </c>
      <c r="AC813" s="44">
        <v>0</v>
      </c>
      <c r="AD813" s="44">
        <v>2.1174416066360724</v>
      </c>
      <c r="AE813" s="44">
        <v>0</v>
      </c>
      <c r="AF813" s="44">
        <v>0</v>
      </c>
      <c r="AG813" s="44">
        <v>0</v>
      </c>
      <c r="AH813" s="44">
        <v>2.1174416066360724</v>
      </c>
      <c r="AI813" s="44">
        <v>2.1174416066360724</v>
      </c>
      <c r="AJ813" s="145" t="s">
        <v>7128</v>
      </c>
      <c r="AK813" s="113" t="s">
        <v>7128</v>
      </c>
      <c r="AL813" s="113" t="s">
        <v>7128</v>
      </c>
      <c r="AM813" s="113" t="s">
        <v>7128</v>
      </c>
      <c r="AN813" s="113" t="s">
        <v>7128</v>
      </c>
      <c r="AO813" s="113">
        <v>187</v>
      </c>
      <c r="AP813" s="113" t="s">
        <v>7128</v>
      </c>
      <c r="AQ813" s="113" t="s">
        <v>7128</v>
      </c>
      <c r="AR813" s="113" t="s">
        <v>7128</v>
      </c>
      <c r="AS813" s="113">
        <v>305</v>
      </c>
      <c r="AT813" s="113">
        <v>290</v>
      </c>
      <c r="AU813" s="149" t="s">
        <v>7128</v>
      </c>
      <c r="AV813" s="44">
        <v>157.41716867537716</v>
      </c>
      <c r="AW813" s="14">
        <v>-155.29972706874108</v>
      </c>
      <c r="AX813" s="17">
        <v>676</v>
      </c>
      <c r="AY813" s="43">
        <v>0</v>
      </c>
      <c r="AZ813" s="43">
        <v>1.4102366887435949</v>
      </c>
      <c r="BA813" s="43">
        <v>-1.4102366887435949</v>
      </c>
      <c r="BB813" s="65">
        <v>0.80164645901360498</v>
      </c>
      <c r="BC813" s="43"/>
      <c r="BD813" s="43">
        <v>0</v>
      </c>
      <c r="BE813" s="43">
        <v>0</v>
      </c>
      <c r="BF813" s="26" t="s">
        <v>7636</v>
      </c>
      <c r="BG813" s="84"/>
    </row>
    <row r="814" spans="1:59" x14ac:dyDescent="0.25">
      <c r="A814" s="78" t="s">
        <v>5195</v>
      </c>
      <c r="B814" s="2" t="s">
        <v>5197</v>
      </c>
      <c r="C814" s="3" t="s">
        <v>3194</v>
      </c>
      <c r="D814" s="3" t="s">
        <v>5196</v>
      </c>
      <c r="E814" s="3" t="s">
        <v>1053</v>
      </c>
      <c r="F814" s="4" t="s">
        <v>2510</v>
      </c>
      <c r="G814" s="3" t="s">
        <v>1004</v>
      </c>
      <c r="H814" s="41" t="s">
        <v>5198</v>
      </c>
      <c r="I814" s="113">
        <v>0</v>
      </c>
      <c r="J814" s="113">
        <v>0</v>
      </c>
      <c r="K814" s="113">
        <v>0</v>
      </c>
      <c r="L814" s="113">
        <v>0</v>
      </c>
      <c r="M814" s="113">
        <v>0</v>
      </c>
      <c r="N814" s="113">
        <v>0</v>
      </c>
      <c r="O814" s="113">
        <v>0</v>
      </c>
      <c r="P814" s="113">
        <v>0</v>
      </c>
      <c r="Q814" s="113">
        <v>0</v>
      </c>
      <c r="R814" s="6">
        <v>0</v>
      </c>
      <c r="S814" s="14">
        <v>0</v>
      </c>
      <c r="T814" s="14">
        <v>0</v>
      </c>
      <c r="U814" s="14">
        <v>0</v>
      </c>
      <c r="V814" s="14">
        <v>0</v>
      </c>
      <c r="W814" s="84">
        <v>2.1174416066360724</v>
      </c>
      <c r="X814" s="14">
        <v>2.1174416066360724</v>
      </c>
      <c r="Y814" s="14">
        <v>0</v>
      </c>
      <c r="Z814" s="14">
        <v>0</v>
      </c>
      <c r="AA814" s="14">
        <v>0</v>
      </c>
      <c r="AB814" s="14">
        <v>0</v>
      </c>
      <c r="AC814" s="14">
        <v>0</v>
      </c>
      <c r="AD814" s="14">
        <v>2.1174416066360724</v>
      </c>
      <c r="AE814" s="14">
        <v>0</v>
      </c>
      <c r="AF814" s="14">
        <v>0</v>
      </c>
      <c r="AG814" s="14">
        <v>0</v>
      </c>
      <c r="AH814" s="14">
        <v>2.1174416066360724</v>
      </c>
      <c r="AI814" s="14">
        <v>2.1174416066360724</v>
      </c>
      <c r="AJ814" s="113" t="s">
        <v>7128</v>
      </c>
      <c r="AK814" s="113" t="s">
        <v>7128</v>
      </c>
      <c r="AL814" s="113" t="s">
        <v>7128</v>
      </c>
      <c r="AM814" s="113" t="s">
        <v>7128</v>
      </c>
      <c r="AN814" s="113" t="s">
        <v>7128</v>
      </c>
      <c r="AO814" s="113">
        <v>187</v>
      </c>
      <c r="AP814" s="113" t="s">
        <v>7128</v>
      </c>
      <c r="AQ814" s="113" t="s">
        <v>7128</v>
      </c>
      <c r="AR814" s="113" t="s">
        <v>7128</v>
      </c>
      <c r="AS814" s="113">
        <v>305</v>
      </c>
      <c r="AT814" s="113">
        <v>290</v>
      </c>
      <c r="AU814" s="149" t="s">
        <v>7128</v>
      </c>
      <c r="AV814" s="14">
        <v>157.41716867537716</v>
      </c>
      <c r="AW814" s="14">
        <v>-155.29972706874108</v>
      </c>
      <c r="AX814" s="17">
        <v>676</v>
      </c>
      <c r="AY814" s="15">
        <v>0</v>
      </c>
      <c r="AZ814" s="15">
        <v>1.4102366887435949</v>
      </c>
      <c r="BA814" s="15">
        <v>-1.4102366887435949</v>
      </c>
      <c r="BB814" s="63">
        <v>0.80164645901360498</v>
      </c>
      <c r="BC814" s="26"/>
      <c r="BD814" s="15">
        <v>0</v>
      </c>
      <c r="BE814" s="26">
        <v>0</v>
      </c>
      <c r="BF814" s="26" t="s">
        <v>7636</v>
      </c>
      <c r="BG814" s="84"/>
    </row>
    <row r="815" spans="1:59" x14ac:dyDescent="0.25">
      <c r="A815" s="99" t="s">
        <v>2091</v>
      </c>
      <c r="B815" s="2" t="s">
        <v>2973</v>
      </c>
      <c r="C815" s="3" t="s">
        <v>2945</v>
      </c>
      <c r="D815" s="3" t="s">
        <v>417</v>
      </c>
      <c r="E815" s="3" t="s">
        <v>2269</v>
      </c>
      <c r="F815" s="4" t="s">
        <v>2269</v>
      </c>
      <c r="G815" s="3" t="s">
        <v>1004</v>
      </c>
      <c r="H815" s="41" t="s">
        <v>4847</v>
      </c>
      <c r="I815" s="124">
        <v>0</v>
      </c>
      <c r="J815" s="124">
        <v>0</v>
      </c>
      <c r="K815" s="124">
        <v>0</v>
      </c>
      <c r="L815" s="124">
        <v>0</v>
      </c>
      <c r="M815" s="124">
        <v>0</v>
      </c>
      <c r="N815" s="124">
        <v>0</v>
      </c>
      <c r="O815" s="124">
        <v>0</v>
      </c>
      <c r="P815" s="124">
        <v>0</v>
      </c>
      <c r="Q815" s="124">
        <v>0</v>
      </c>
      <c r="R815" s="85">
        <v>0</v>
      </c>
      <c r="S815" s="84">
        <v>0</v>
      </c>
      <c r="T815" s="84">
        <v>0</v>
      </c>
      <c r="U815" s="84">
        <v>0</v>
      </c>
      <c r="V815" s="84">
        <v>0</v>
      </c>
      <c r="W815" s="84">
        <v>2.1174416066360724</v>
      </c>
      <c r="X815" s="103">
        <v>2.1174416066360724</v>
      </c>
      <c r="Y815" s="103">
        <v>0</v>
      </c>
      <c r="Z815" s="103">
        <v>0</v>
      </c>
      <c r="AA815" s="103">
        <v>0</v>
      </c>
      <c r="AB815" s="103">
        <v>0</v>
      </c>
      <c r="AC815" s="103">
        <v>0</v>
      </c>
      <c r="AD815" s="103">
        <v>2.1174416066360724</v>
      </c>
      <c r="AE815" s="103">
        <v>0</v>
      </c>
      <c r="AF815" s="103">
        <v>0</v>
      </c>
      <c r="AG815" s="103">
        <v>0</v>
      </c>
      <c r="AH815" s="103">
        <v>2.1174416066360724</v>
      </c>
      <c r="AI815" s="103">
        <v>2.1174416066360724</v>
      </c>
      <c r="AJ815" s="124" t="s">
        <v>7128</v>
      </c>
      <c r="AK815" s="113" t="s">
        <v>7128</v>
      </c>
      <c r="AL815" s="113" t="s">
        <v>7128</v>
      </c>
      <c r="AM815" s="113" t="s">
        <v>7128</v>
      </c>
      <c r="AN815" s="113" t="s">
        <v>7128</v>
      </c>
      <c r="AO815" s="113">
        <v>187</v>
      </c>
      <c r="AP815" s="113" t="s">
        <v>7128</v>
      </c>
      <c r="AQ815" s="113" t="s">
        <v>7128</v>
      </c>
      <c r="AR815" s="113" t="s">
        <v>7128</v>
      </c>
      <c r="AS815" s="113">
        <v>305</v>
      </c>
      <c r="AT815" s="113">
        <v>290</v>
      </c>
      <c r="AU815" s="149" t="s">
        <v>7128</v>
      </c>
      <c r="AV815" s="84">
        <v>157.41716867537716</v>
      </c>
      <c r="AW815" s="84">
        <v>-155.29972706874108</v>
      </c>
      <c r="AX815" s="125">
        <v>676</v>
      </c>
      <c r="AY815" s="84">
        <v>0</v>
      </c>
      <c r="AZ815" s="84">
        <v>1.4102366887435949</v>
      </c>
      <c r="BA815" s="84">
        <v>-1.4102366887435949</v>
      </c>
      <c r="BB815" s="104">
        <v>0.80164645901360498</v>
      </c>
      <c r="BC815" s="84"/>
      <c r="BD815" s="84">
        <v>0</v>
      </c>
      <c r="BE815" s="84">
        <v>0</v>
      </c>
      <c r="BF815" s="84" t="s">
        <v>7636</v>
      </c>
      <c r="BG815" s="84"/>
    </row>
    <row r="816" spans="1:59" x14ac:dyDescent="0.25">
      <c r="A816" s="78" t="s">
        <v>6620</v>
      </c>
      <c r="B816" s="2" t="s">
        <v>6621</v>
      </c>
      <c r="C816" s="3" t="s">
        <v>2533</v>
      </c>
      <c r="D816" s="3" t="s">
        <v>5946</v>
      </c>
      <c r="E816" s="3" t="s">
        <v>1003</v>
      </c>
      <c r="F816" s="4" t="s">
        <v>3755</v>
      </c>
      <c r="G816" s="3" t="s">
        <v>1004</v>
      </c>
      <c r="H816" s="41" t="s">
        <v>6463</v>
      </c>
      <c r="I816" s="113">
        <v>0</v>
      </c>
      <c r="J816" s="113">
        <v>0</v>
      </c>
      <c r="K816" s="113">
        <v>0</v>
      </c>
      <c r="L816" s="113">
        <v>0</v>
      </c>
      <c r="M816" s="113">
        <v>0</v>
      </c>
      <c r="N816" s="113">
        <v>0</v>
      </c>
      <c r="O816" s="113">
        <v>0</v>
      </c>
      <c r="P816" s="113">
        <v>0</v>
      </c>
      <c r="Q816" s="113">
        <v>0</v>
      </c>
      <c r="R816" s="6">
        <v>0</v>
      </c>
      <c r="S816" s="14">
        <v>0</v>
      </c>
      <c r="T816" s="14">
        <v>0</v>
      </c>
      <c r="U816" s="14">
        <v>0</v>
      </c>
      <c r="V816" s="14">
        <v>0</v>
      </c>
      <c r="W816" s="84">
        <v>2.1174416066360724</v>
      </c>
      <c r="X816" s="14">
        <v>2.1174416066360724</v>
      </c>
      <c r="Y816" s="14">
        <v>0</v>
      </c>
      <c r="Z816" s="14">
        <v>0</v>
      </c>
      <c r="AA816" s="14">
        <v>0</v>
      </c>
      <c r="AB816" s="14">
        <v>0</v>
      </c>
      <c r="AC816" s="14">
        <v>0</v>
      </c>
      <c r="AD816" s="14">
        <v>2.1174416066360724</v>
      </c>
      <c r="AE816" s="14">
        <v>0</v>
      </c>
      <c r="AF816" s="14">
        <v>0</v>
      </c>
      <c r="AG816" s="14">
        <v>0</v>
      </c>
      <c r="AH816" s="14">
        <v>2.1174416066360724</v>
      </c>
      <c r="AI816" s="14">
        <v>2.1174416066360724</v>
      </c>
      <c r="AJ816" s="113" t="s">
        <v>7128</v>
      </c>
      <c r="AK816" s="113" t="s">
        <v>7128</v>
      </c>
      <c r="AL816" s="113" t="s">
        <v>7128</v>
      </c>
      <c r="AM816" s="113" t="s">
        <v>7128</v>
      </c>
      <c r="AN816" s="113" t="s">
        <v>7128</v>
      </c>
      <c r="AO816" s="113">
        <v>187</v>
      </c>
      <c r="AP816" s="113" t="s">
        <v>7128</v>
      </c>
      <c r="AQ816" s="113" t="s">
        <v>7128</v>
      </c>
      <c r="AR816" s="113" t="s">
        <v>7128</v>
      </c>
      <c r="AS816" s="113">
        <v>305</v>
      </c>
      <c r="AT816" s="113">
        <v>290</v>
      </c>
      <c r="AU816" s="149" t="s">
        <v>7128</v>
      </c>
      <c r="AV816" s="14">
        <v>157.41716867537716</v>
      </c>
      <c r="AW816" s="14">
        <v>-155.29972706874108</v>
      </c>
      <c r="AX816" s="17">
        <v>676</v>
      </c>
      <c r="AY816" s="15">
        <v>0</v>
      </c>
      <c r="AZ816" s="15">
        <v>1.4102366887435949</v>
      </c>
      <c r="BA816" s="15">
        <v>-1.4102366887435949</v>
      </c>
      <c r="BB816" s="63">
        <v>0.80164645901360498</v>
      </c>
      <c r="BC816" s="26"/>
      <c r="BD816" s="15">
        <v>0</v>
      </c>
      <c r="BE816" s="26">
        <v>0</v>
      </c>
      <c r="BF816" s="26" t="s">
        <v>7636</v>
      </c>
      <c r="BG816" s="84"/>
    </row>
    <row r="817" spans="1:59" x14ac:dyDescent="0.25">
      <c r="A817" s="98" t="s">
        <v>2095</v>
      </c>
      <c r="B817" s="2" t="s">
        <v>3361</v>
      </c>
      <c r="C817" s="3" t="s">
        <v>3362</v>
      </c>
      <c r="D817" s="3" t="s">
        <v>507</v>
      </c>
      <c r="E817" s="3" t="s">
        <v>2269</v>
      </c>
      <c r="F817" s="4" t="s">
        <v>2269</v>
      </c>
      <c r="G817" s="3" t="s">
        <v>1004</v>
      </c>
      <c r="H817" s="41" t="s">
        <v>4133</v>
      </c>
      <c r="I817" s="113">
        <v>0</v>
      </c>
      <c r="J817" s="113">
        <v>0</v>
      </c>
      <c r="K817" s="113">
        <v>0</v>
      </c>
      <c r="L817" s="113">
        <v>0</v>
      </c>
      <c r="M817" s="113">
        <v>0</v>
      </c>
      <c r="N817" s="113">
        <v>0</v>
      </c>
      <c r="O817" s="113">
        <v>0</v>
      </c>
      <c r="P817" s="113">
        <v>0</v>
      </c>
      <c r="Q817" s="113">
        <v>0</v>
      </c>
      <c r="R817" s="85">
        <v>0</v>
      </c>
      <c r="S817" s="84">
        <v>0</v>
      </c>
      <c r="T817" s="84">
        <v>0</v>
      </c>
      <c r="U817" s="84">
        <v>0</v>
      </c>
      <c r="V817" s="84">
        <v>0</v>
      </c>
      <c r="W817" s="84">
        <v>2.1174416066360724</v>
      </c>
      <c r="X817" s="103">
        <v>2.1174416066360724</v>
      </c>
      <c r="Y817" s="103">
        <v>0</v>
      </c>
      <c r="Z817" s="103">
        <v>0</v>
      </c>
      <c r="AA817" s="103">
        <v>0</v>
      </c>
      <c r="AB817" s="103">
        <v>0</v>
      </c>
      <c r="AC817" s="103">
        <v>0</v>
      </c>
      <c r="AD817" s="103">
        <v>2.1174416066360724</v>
      </c>
      <c r="AE817" s="103">
        <v>0</v>
      </c>
      <c r="AF817" s="103">
        <v>0</v>
      </c>
      <c r="AG817" s="103">
        <v>0</v>
      </c>
      <c r="AH817" s="103">
        <v>2.1174416066360724</v>
      </c>
      <c r="AI817" s="103">
        <v>2.1174416066360724</v>
      </c>
      <c r="AJ817" s="124" t="s">
        <v>7128</v>
      </c>
      <c r="AK817" s="113" t="s">
        <v>7128</v>
      </c>
      <c r="AL817" s="113" t="s">
        <v>7128</v>
      </c>
      <c r="AM817" s="113" t="s">
        <v>7128</v>
      </c>
      <c r="AN817" s="113" t="s">
        <v>7128</v>
      </c>
      <c r="AO817" s="113">
        <v>187</v>
      </c>
      <c r="AP817" s="113" t="s">
        <v>7128</v>
      </c>
      <c r="AQ817" s="113" t="s">
        <v>7128</v>
      </c>
      <c r="AR817" s="113" t="s">
        <v>7128</v>
      </c>
      <c r="AS817" s="113">
        <v>305</v>
      </c>
      <c r="AT817" s="113">
        <v>290</v>
      </c>
      <c r="AU817" s="149" t="s">
        <v>7128</v>
      </c>
      <c r="AV817" s="84">
        <v>157.41716867537716</v>
      </c>
      <c r="AW817" s="14">
        <v>-155.29972706874108</v>
      </c>
      <c r="AX817" s="17">
        <v>676</v>
      </c>
      <c r="AY817" s="84">
        <v>0</v>
      </c>
      <c r="AZ817" s="84">
        <v>1.4102366887435949</v>
      </c>
      <c r="BA817" s="84">
        <v>-1.4102366887435949</v>
      </c>
      <c r="BB817" s="104">
        <v>0.80164645901360498</v>
      </c>
      <c r="BC817" s="84"/>
      <c r="BD817" s="84">
        <v>0</v>
      </c>
      <c r="BE817" s="84">
        <v>0</v>
      </c>
      <c r="BF817" s="84" t="s">
        <v>7636</v>
      </c>
      <c r="BG817" s="84"/>
    </row>
    <row r="818" spans="1:59" x14ac:dyDescent="0.25">
      <c r="A818" s="78" t="s">
        <v>2096</v>
      </c>
      <c r="B818" s="2" t="s">
        <v>2910</v>
      </c>
      <c r="C818" s="3" t="s">
        <v>2911</v>
      </c>
      <c r="D818" s="3" t="s">
        <v>526</v>
      </c>
      <c r="E818" s="3" t="s">
        <v>2269</v>
      </c>
      <c r="F818" s="4" t="s">
        <v>2269</v>
      </c>
      <c r="G818" s="3" t="s">
        <v>1004</v>
      </c>
      <c r="H818" s="41" t="s">
        <v>4319</v>
      </c>
      <c r="I818" s="113">
        <v>0</v>
      </c>
      <c r="J818" s="113">
        <v>0</v>
      </c>
      <c r="K818" s="113">
        <v>0</v>
      </c>
      <c r="L818" s="113">
        <v>0</v>
      </c>
      <c r="M818" s="113">
        <v>0</v>
      </c>
      <c r="N818" s="113">
        <v>0</v>
      </c>
      <c r="O818" s="113">
        <v>0</v>
      </c>
      <c r="P818" s="113">
        <v>0</v>
      </c>
      <c r="Q818" s="113">
        <v>0</v>
      </c>
      <c r="R818" s="6">
        <v>0</v>
      </c>
      <c r="S818" s="14">
        <v>0</v>
      </c>
      <c r="T818" s="14">
        <v>0</v>
      </c>
      <c r="U818" s="14">
        <v>0</v>
      </c>
      <c r="V818" s="14">
        <v>0</v>
      </c>
      <c r="W818" s="84">
        <v>2.1174416066360724</v>
      </c>
      <c r="X818" s="14">
        <v>2.1174416066360724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  <c r="AD818" s="14">
        <v>2.1174416066360724</v>
      </c>
      <c r="AE818" s="14">
        <v>0</v>
      </c>
      <c r="AF818" s="14">
        <v>0</v>
      </c>
      <c r="AG818" s="14">
        <v>0</v>
      </c>
      <c r="AH818" s="14">
        <v>2.1174416066360724</v>
      </c>
      <c r="AI818" s="14">
        <v>2.1174416066360724</v>
      </c>
      <c r="AJ818" s="113" t="s">
        <v>7128</v>
      </c>
      <c r="AK818" s="113" t="s">
        <v>7128</v>
      </c>
      <c r="AL818" s="113" t="s">
        <v>7128</v>
      </c>
      <c r="AM818" s="113" t="s">
        <v>7128</v>
      </c>
      <c r="AN818" s="113" t="s">
        <v>7128</v>
      </c>
      <c r="AO818" s="113">
        <v>187</v>
      </c>
      <c r="AP818" s="113" t="s">
        <v>7128</v>
      </c>
      <c r="AQ818" s="113" t="s">
        <v>7128</v>
      </c>
      <c r="AR818" s="113" t="s">
        <v>7128</v>
      </c>
      <c r="AS818" s="113">
        <v>305</v>
      </c>
      <c r="AT818" s="113">
        <v>290</v>
      </c>
      <c r="AU818" s="149" t="s">
        <v>7128</v>
      </c>
      <c r="AV818" s="14">
        <v>157.41716867537716</v>
      </c>
      <c r="AW818" s="14">
        <v>-155.29972706874108</v>
      </c>
      <c r="AX818" s="17">
        <v>676</v>
      </c>
      <c r="AY818" s="15">
        <v>0</v>
      </c>
      <c r="AZ818" s="15">
        <v>1.4102366887435949</v>
      </c>
      <c r="BA818" s="15">
        <v>-1.4102366887435949</v>
      </c>
      <c r="BB818" s="63">
        <v>0.80164645901360498</v>
      </c>
      <c r="BC818" s="26"/>
      <c r="BD818" s="15">
        <v>0</v>
      </c>
      <c r="BE818" s="26">
        <v>0</v>
      </c>
      <c r="BF818" s="26" t="s">
        <v>7636</v>
      </c>
      <c r="BG818" s="84"/>
    </row>
    <row r="819" spans="1:59" x14ac:dyDescent="0.25">
      <c r="A819" s="111" t="s">
        <v>2121</v>
      </c>
      <c r="B819" s="2" t="s">
        <v>3365</v>
      </c>
      <c r="C819" s="3" t="s">
        <v>3366</v>
      </c>
      <c r="D819" s="3" t="s">
        <v>319</v>
      </c>
      <c r="E819" s="3" t="s">
        <v>2269</v>
      </c>
      <c r="F819" s="4" t="s">
        <v>2269</v>
      </c>
      <c r="G819" s="3" t="s">
        <v>1004</v>
      </c>
      <c r="H819" s="159" t="s">
        <v>4141</v>
      </c>
      <c r="I819" s="145">
        <v>0</v>
      </c>
      <c r="J819" s="145">
        <v>0</v>
      </c>
      <c r="K819" s="145">
        <v>0</v>
      </c>
      <c r="L819" s="145">
        <v>0</v>
      </c>
      <c r="M819" s="145">
        <v>0</v>
      </c>
      <c r="N819" s="145">
        <v>0</v>
      </c>
      <c r="O819" s="145">
        <v>0</v>
      </c>
      <c r="P819" s="145">
        <v>0</v>
      </c>
      <c r="Q819" s="145">
        <v>0</v>
      </c>
      <c r="R819" s="42">
        <v>0</v>
      </c>
      <c r="S819" s="43">
        <v>0</v>
      </c>
      <c r="T819" s="43">
        <v>0</v>
      </c>
      <c r="U819" s="43">
        <v>0</v>
      </c>
      <c r="V819" s="43">
        <v>0</v>
      </c>
      <c r="W819" s="43">
        <v>2.1174416066360724</v>
      </c>
      <c r="X819" s="44">
        <v>2.1174416066360724</v>
      </c>
      <c r="Y819" s="43">
        <v>0</v>
      </c>
      <c r="Z819" s="43">
        <v>0</v>
      </c>
      <c r="AA819" s="43">
        <v>0</v>
      </c>
      <c r="AB819" s="43">
        <v>0</v>
      </c>
      <c r="AC819" s="43">
        <v>0</v>
      </c>
      <c r="AD819" s="43">
        <v>2.1174416066360724</v>
      </c>
      <c r="AE819" s="43">
        <v>0</v>
      </c>
      <c r="AF819" s="43">
        <v>0</v>
      </c>
      <c r="AG819" s="43">
        <v>0</v>
      </c>
      <c r="AH819" s="43">
        <v>2.1174416066360724</v>
      </c>
      <c r="AI819" s="43">
        <v>2.1174416066360724</v>
      </c>
      <c r="AJ819" s="145" t="s">
        <v>7128</v>
      </c>
      <c r="AK819" s="44" t="s">
        <v>7128</v>
      </c>
      <c r="AL819" s="44" t="s">
        <v>7128</v>
      </c>
      <c r="AM819" s="44" t="s">
        <v>7128</v>
      </c>
      <c r="AN819" s="44" t="s">
        <v>7128</v>
      </c>
      <c r="AO819" s="44">
        <v>187</v>
      </c>
      <c r="AP819" s="145" t="s">
        <v>7128</v>
      </c>
      <c r="AQ819" s="44" t="s">
        <v>7128</v>
      </c>
      <c r="AR819" s="44" t="s">
        <v>7128</v>
      </c>
      <c r="AS819" s="145">
        <v>305</v>
      </c>
      <c r="AT819" s="145">
        <v>290</v>
      </c>
      <c r="AU819" s="160" t="s">
        <v>7128</v>
      </c>
      <c r="AV819" s="43">
        <v>157.41716867537716</v>
      </c>
      <c r="AW819" s="43">
        <v>-155.29972706874108</v>
      </c>
      <c r="AX819" s="161">
        <v>676</v>
      </c>
      <c r="AY819" s="43">
        <v>0</v>
      </c>
      <c r="AZ819" s="43">
        <v>1.4102366887435949</v>
      </c>
      <c r="BA819" s="43">
        <v>-1.4102366887435949</v>
      </c>
      <c r="BB819" s="162">
        <v>0.80164645901360498</v>
      </c>
      <c r="BC819" s="43"/>
      <c r="BD819" s="43">
        <v>0</v>
      </c>
      <c r="BE819" s="43">
        <v>0</v>
      </c>
      <c r="BF819" s="43" t="s">
        <v>7636</v>
      </c>
      <c r="BG819" s="43"/>
    </row>
    <row r="820" spans="1:59" x14ac:dyDescent="0.25">
      <c r="A820" s="78" t="s">
        <v>2122</v>
      </c>
      <c r="B820" s="2" t="s">
        <v>3365</v>
      </c>
      <c r="C820" s="3" t="s">
        <v>3367</v>
      </c>
      <c r="D820" s="3" t="s">
        <v>381</v>
      </c>
      <c r="E820" s="3" t="s">
        <v>2269</v>
      </c>
      <c r="F820" s="4" t="s">
        <v>2269</v>
      </c>
      <c r="G820" s="3" t="s">
        <v>1004</v>
      </c>
      <c r="H820" s="156" t="s">
        <v>4427</v>
      </c>
      <c r="I820" s="112">
        <v>0</v>
      </c>
      <c r="J820" s="112">
        <v>0</v>
      </c>
      <c r="K820" s="112">
        <v>0</v>
      </c>
      <c r="L820" s="112">
        <v>0</v>
      </c>
      <c r="M820" s="112">
        <v>0</v>
      </c>
      <c r="N820" s="112">
        <v>0</v>
      </c>
      <c r="O820" s="112">
        <v>0</v>
      </c>
      <c r="P820" s="112">
        <v>0</v>
      </c>
      <c r="Q820" s="112">
        <v>0</v>
      </c>
      <c r="R820" s="5">
        <v>0</v>
      </c>
      <c r="S820" s="26">
        <v>0</v>
      </c>
      <c r="T820" s="26">
        <v>0</v>
      </c>
      <c r="U820" s="26">
        <v>0</v>
      </c>
      <c r="V820" s="26">
        <v>0</v>
      </c>
      <c r="W820" s="26">
        <v>2.1174416066360724</v>
      </c>
      <c r="X820" s="13">
        <v>2.1174416066360724</v>
      </c>
      <c r="Y820" s="26">
        <v>0</v>
      </c>
      <c r="Z820" s="26">
        <v>0</v>
      </c>
      <c r="AA820" s="26">
        <v>0</v>
      </c>
      <c r="AB820" s="26">
        <v>0</v>
      </c>
      <c r="AC820" s="26">
        <v>0</v>
      </c>
      <c r="AD820" s="26">
        <v>2.1174416066360724</v>
      </c>
      <c r="AE820" s="26">
        <v>0</v>
      </c>
      <c r="AF820" s="26">
        <v>0</v>
      </c>
      <c r="AG820" s="26">
        <v>0</v>
      </c>
      <c r="AH820" s="26">
        <v>2.1174416066360724</v>
      </c>
      <c r="AI820" s="26">
        <v>2.1174416066360724</v>
      </c>
      <c r="AJ820" s="112" t="s">
        <v>7128</v>
      </c>
      <c r="AK820" s="13" t="s">
        <v>7128</v>
      </c>
      <c r="AL820" s="13" t="s">
        <v>7128</v>
      </c>
      <c r="AM820" s="13" t="s">
        <v>7128</v>
      </c>
      <c r="AN820" s="13" t="s">
        <v>7128</v>
      </c>
      <c r="AO820" s="13">
        <v>187</v>
      </c>
      <c r="AP820" s="112" t="s">
        <v>7128</v>
      </c>
      <c r="AQ820" s="13" t="s">
        <v>7128</v>
      </c>
      <c r="AR820" s="13" t="s">
        <v>7128</v>
      </c>
      <c r="AS820" s="112">
        <v>305</v>
      </c>
      <c r="AT820" s="112">
        <v>290</v>
      </c>
      <c r="AU820" s="149" t="s">
        <v>7128</v>
      </c>
      <c r="AV820" s="26">
        <v>157.41716867537716</v>
      </c>
      <c r="AW820" s="26">
        <v>-155.29972706874108</v>
      </c>
      <c r="AX820" s="157">
        <v>676</v>
      </c>
      <c r="AY820" s="26">
        <v>0</v>
      </c>
      <c r="AZ820" s="26">
        <v>1.4102366887435949</v>
      </c>
      <c r="BA820" s="26">
        <v>-1.4102366887435949</v>
      </c>
      <c r="BB820" s="158">
        <v>0.80164645901360498</v>
      </c>
      <c r="BC820" s="26"/>
      <c r="BD820" s="26">
        <v>0</v>
      </c>
      <c r="BE820" s="26">
        <v>0</v>
      </c>
      <c r="BF820" s="26" t="s">
        <v>7636</v>
      </c>
      <c r="BG820" s="26"/>
    </row>
    <row r="821" spans="1:59" x14ac:dyDescent="0.25">
      <c r="A821" s="78" t="s">
        <v>2134</v>
      </c>
      <c r="B821" s="2" t="s">
        <v>3370</v>
      </c>
      <c r="C821" s="3" t="s">
        <v>2612</v>
      </c>
      <c r="D821" s="3" t="s">
        <v>613</v>
      </c>
      <c r="E821" s="3" t="s">
        <v>2269</v>
      </c>
      <c r="F821" s="4" t="s">
        <v>2269</v>
      </c>
      <c r="G821" s="3" t="s">
        <v>1004</v>
      </c>
      <c r="H821" s="156" t="s">
        <v>4861</v>
      </c>
      <c r="I821" s="112">
        <v>0</v>
      </c>
      <c r="J821" s="112">
        <v>0</v>
      </c>
      <c r="K821" s="112">
        <v>0</v>
      </c>
      <c r="L821" s="112">
        <v>0</v>
      </c>
      <c r="M821" s="112">
        <v>0</v>
      </c>
      <c r="N821" s="112">
        <v>0</v>
      </c>
      <c r="O821" s="112">
        <v>0</v>
      </c>
      <c r="P821" s="112">
        <v>0</v>
      </c>
      <c r="Q821" s="112">
        <v>0</v>
      </c>
      <c r="R821" s="5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2.1174416066360724</v>
      </c>
      <c r="X821" s="13">
        <v>2.1174416066360724</v>
      </c>
      <c r="Y821" s="26">
        <v>0</v>
      </c>
      <c r="Z821" s="26">
        <v>0</v>
      </c>
      <c r="AA821" s="26">
        <v>0</v>
      </c>
      <c r="AB821" s="26">
        <v>0</v>
      </c>
      <c r="AC821" s="26">
        <v>0</v>
      </c>
      <c r="AD821" s="26">
        <v>2.1174416066360724</v>
      </c>
      <c r="AE821" s="26">
        <v>0</v>
      </c>
      <c r="AF821" s="26">
        <v>0</v>
      </c>
      <c r="AG821" s="26">
        <v>0</v>
      </c>
      <c r="AH821" s="26">
        <v>2.1174416066360724</v>
      </c>
      <c r="AI821" s="26">
        <v>2.1174416066360724</v>
      </c>
      <c r="AJ821" s="112" t="s">
        <v>7128</v>
      </c>
      <c r="AK821" s="13" t="s">
        <v>7128</v>
      </c>
      <c r="AL821" s="13" t="s">
        <v>7128</v>
      </c>
      <c r="AM821" s="13" t="s">
        <v>7128</v>
      </c>
      <c r="AN821" s="13" t="s">
        <v>7128</v>
      </c>
      <c r="AO821" s="13">
        <v>187</v>
      </c>
      <c r="AP821" s="112" t="s">
        <v>7128</v>
      </c>
      <c r="AQ821" s="13" t="s">
        <v>7128</v>
      </c>
      <c r="AR821" s="13" t="s">
        <v>7128</v>
      </c>
      <c r="AS821" s="112">
        <v>305</v>
      </c>
      <c r="AT821" s="112">
        <v>290</v>
      </c>
      <c r="AU821" s="149" t="s">
        <v>7128</v>
      </c>
      <c r="AV821" s="26">
        <v>157.41716867537716</v>
      </c>
      <c r="AW821" s="26">
        <v>-155.29972706874108</v>
      </c>
      <c r="AX821" s="157">
        <v>676</v>
      </c>
      <c r="AY821" s="26">
        <v>0</v>
      </c>
      <c r="AZ821" s="26">
        <v>1.4102366887435949</v>
      </c>
      <c r="BA821" s="26">
        <v>-1.4102366887435949</v>
      </c>
      <c r="BB821" s="158">
        <v>0.80164645901360498</v>
      </c>
      <c r="BC821" s="26"/>
      <c r="BD821" s="26">
        <v>0</v>
      </c>
      <c r="BE821" s="26">
        <v>0</v>
      </c>
      <c r="BF821" s="26" t="s">
        <v>7636</v>
      </c>
      <c r="BG821" s="26"/>
    </row>
    <row r="822" spans="1:59" x14ac:dyDescent="0.25">
      <c r="A822" s="111" t="s">
        <v>2139</v>
      </c>
      <c r="B822" s="2" t="s">
        <v>3371</v>
      </c>
      <c r="C822" s="3" t="s">
        <v>3372</v>
      </c>
      <c r="D822" s="3" t="s">
        <v>217</v>
      </c>
      <c r="E822" s="3" t="s">
        <v>2269</v>
      </c>
      <c r="F822" s="4" t="s">
        <v>2269</v>
      </c>
      <c r="G822" s="3" t="s">
        <v>1004</v>
      </c>
      <c r="H822" s="159" t="s">
        <v>4498</v>
      </c>
      <c r="I822" s="145">
        <v>0</v>
      </c>
      <c r="J822" s="145">
        <v>0</v>
      </c>
      <c r="K822" s="145">
        <v>0</v>
      </c>
      <c r="L822" s="145">
        <v>0</v>
      </c>
      <c r="M822" s="145">
        <v>0</v>
      </c>
      <c r="N822" s="145">
        <v>0</v>
      </c>
      <c r="O822" s="145">
        <v>0</v>
      </c>
      <c r="P822" s="145">
        <v>0</v>
      </c>
      <c r="Q822" s="145">
        <v>0</v>
      </c>
      <c r="R822" s="42">
        <v>0</v>
      </c>
      <c r="S822" s="43">
        <v>0</v>
      </c>
      <c r="T822" s="43">
        <v>0</v>
      </c>
      <c r="U822" s="43">
        <v>0</v>
      </c>
      <c r="V822" s="43">
        <v>0</v>
      </c>
      <c r="W822" s="43">
        <v>2.1174416066360724</v>
      </c>
      <c r="X822" s="44">
        <v>2.1174416066360724</v>
      </c>
      <c r="Y822" s="43">
        <v>0</v>
      </c>
      <c r="Z822" s="43">
        <v>0</v>
      </c>
      <c r="AA822" s="43">
        <v>0</v>
      </c>
      <c r="AB822" s="43">
        <v>0</v>
      </c>
      <c r="AC822" s="43">
        <v>0</v>
      </c>
      <c r="AD822" s="43">
        <v>2.1174416066360724</v>
      </c>
      <c r="AE822" s="43">
        <v>0</v>
      </c>
      <c r="AF822" s="43">
        <v>0</v>
      </c>
      <c r="AG822" s="43">
        <v>0</v>
      </c>
      <c r="AH822" s="43">
        <v>2.1174416066360724</v>
      </c>
      <c r="AI822" s="43">
        <v>2.1174416066360724</v>
      </c>
      <c r="AJ822" s="145" t="s">
        <v>7128</v>
      </c>
      <c r="AK822" s="44" t="s">
        <v>7128</v>
      </c>
      <c r="AL822" s="44" t="s">
        <v>7128</v>
      </c>
      <c r="AM822" s="44" t="s">
        <v>7128</v>
      </c>
      <c r="AN822" s="44" t="s">
        <v>7128</v>
      </c>
      <c r="AO822" s="44">
        <v>187</v>
      </c>
      <c r="AP822" s="145" t="s">
        <v>7128</v>
      </c>
      <c r="AQ822" s="44" t="s">
        <v>7128</v>
      </c>
      <c r="AR822" s="44" t="s">
        <v>7128</v>
      </c>
      <c r="AS822" s="145">
        <v>305</v>
      </c>
      <c r="AT822" s="145">
        <v>290</v>
      </c>
      <c r="AU822" s="160" t="s">
        <v>7128</v>
      </c>
      <c r="AV822" s="43">
        <v>157.41716867537716</v>
      </c>
      <c r="AW822" s="43">
        <v>-155.29972706874108</v>
      </c>
      <c r="AX822" s="161">
        <v>676</v>
      </c>
      <c r="AY822" s="43">
        <v>0</v>
      </c>
      <c r="AZ822" s="43">
        <v>1.4102366887435949</v>
      </c>
      <c r="BA822" s="43">
        <v>-1.4102366887435949</v>
      </c>
      <c r="BB822" s="162">
        <v>0.80164645901360498</v>
      </c>
      <c r="BC822" s="43"/>
      <c r="BD822" s="43">
        <v>0</v>
      </c>
      <c r="BE822" s="43">
        <v>0</v>
      </c>
      <c r="BF822" s="43" t="s">
        <v>7636</v>
      </c>
      <c r="BG822" s="43"/>
    </row>
    <row r="823" spans="1:59" x14ac:dyDescent="0.25">
      <c r="A823" s="78" t="s">
        <v>2151</v>
      </c>
      <c r="B823" s="2" t="s">
        <v>2970</v>
      </c>
      <c r="C823" s="3" t="s">
        <v>2971</v>
      </c>
      <c r="D823" s="3" t="s">
        <v>499</v>
      </c>
      <c r="E823" s="3" t="s">
        <v>2269</v>
      </c>
      <c r="F823" s="4" t="s">
        <v>2269</v>
      </c>
      <c r="G823" s="3" t="s">
        <v>1004</v>
      </c>
      <c r="H823" s="156" t="s">
        <v>4203</v>
      </c>
      <c r="I823" s="112">
        <v>0</v>
      </c>
      <c r="J823" s="112">
        <v>0</v>
      </c>
      <c r="K823" s="112">
        <v>0</v>
      </c>
      <c r="L823" s="112">
        <v>0</v>
      </c>
      <c r="M823" s="112">
        <v>0</v>
      </c>
      <c r="N823" s="112">
        <v>0</v>
      </c>
      <c r="O823" s="112">
        <v>0</v>
      </c>
      <c r="P823" s="112">
        <v>0</v>
      </c>
      <c r="Q823" s="112">
        <v>0</v>
      </c>
      <c r="R823" s="5">
        <v>0</v>
      </c>
      <c r="S823" s="26">
        <v>0</v>
      </c>
      <c r="T823" s="26">
        <v>0</v>
      </c>
      <c r="U823" s="26">
        <v>0</v>
      </c>
      <c r="V823" s="26">
        <v>0</v>
      </c>
      <c r="W823" s="26">
        <v>2.1174416066360724</v>
      </c>
      <c r="X823" s="13">
        <v>2.1174416066360724</v>
      </c>
      <c r="Y823" s="26">
        <v>0</v>
      </c>
      <c r="Z823" s="26">
        <v>0</v>
      </c>
      <c r="AA823" s="26">
        <v>0</v>
      </c>
      <c r="AB823" s="26">
        <v>0</v>
      </c>
      <c r="AC823" s="26">
        <v>0</v>
      </c>
      <c r="AD823" s="26">
        <v>2.1174416066360724</v>
      </c>
      <c r="AE823" s="26">
        <v>0</v>
      </c>
      <c r="AF823" s="26">
        <v>0</v>
      </c>
      <c r="AG823" s="26">
        <v>0</v>
      </c>
      <c r="AH823" s="26">
        <v>2.1174416066360724</v>
      </c>
      <c r="AI823" s="26">
        <v>2.1174416066360724</v>
      </c>
      <c r="AJ823" s="112" t="s">
        <v>7128</v>
      </c>
      <c r="AK823" s="13" t="s">
        <v>7128</v>
      </c>
      <c r="AL823" s="13" t="s">
        <v>7128</v>
      </c>
      <c r="AM823" s="13" t="s">
        <v>7128</v>
      </c>
      <c r="AN823" s="13" t="s">
        <v>7128</v>
      </c>
      <c r="AO823" s="13">
        <v>187</v>
      </c>
      <c r="AP823" s="112" t="s">
        <v>7128</v>
      </c>
      <c r="AQ823" s="13" t="s">
        <v>7128</v>
      </c>
      <c r="AR823" s="13" t="s">
        <v>7128</v>
      </c>
      <c r="AS823" s="112">
        <v>305</v>
      </c>
      <c r="AT823" s="112">
        <v>290</v>
      </c>
      <c r="AU823" s="149" t="s">
        <v>7128</v>
      </c>
      <c r="AV823" s="26">
        <v>157.41716867537716</v>
      </c>
      <c r="AW823" s="26">
        <v>-155.29972706874108</v>
      </c>
      <c r="AX823" s="157">
        <v>676</v>
      </c>
      <c r="AY823" s="26">
        <v>0</v>
      </c>
      <c r="AZ823" s="26">
        <v>1.4102366887435949</v>
      </c>
      <c r="BA823" s="26">
        <v>-1.4102366887435949</v>
      </c>
      <c r="BB823" s="158">
        <v>0.80164645901360498</v>
      </c>
      <c r="BC823" s="26"/>
      <c r="BD823" s="26">
        <v>0</v>
      </c>
      <c r="BE823" s="26">
        <v>0</v>
      </c>
      <c r="BF823" s="26" t="s">
        <v>7636</v>
      </c>
      <c r="BG823" s="26"/>
    </row>
    <row r="824" spans="1:59" x14ac:dyDescent="0.25">
      <c r="A824" s="78" t="s">
        <v>2153</v>
      </c>
      <c r="B824" s="2" t="s">
        <v>2970</v>
      </c>
      <c r="C824" s="3" t="s">
        <v>2615</v>
      </c>
      <c r="D824" s="3" t="s">
        <v>30</v>
      </c>
      <c r="E824" s="3" t="s">
        <v>2269</v>
      </c>
      <c r="F824" s="4" t="s">
        <v>2269</v>
      </c>
      <c r="G824" s="3" t="s">
        <v>1004</v>
      </c>
      <c r="H824" s="156" t="s">
        <v>4520</v>
      </c>
      <c r="I824" s="112">
        <v>0</v>
      </c>
      <c r="J824" s="112">
        <v>0</v>
      </c>
      <c r="K824" s="112">
        <v>0</v>
      </c>
      <c r="L824" s="112">
        <v>0</v>
      </c>
      <c r="M824" s="112">
        <v>0</v>
      </c>
      <c r="N824" s="112">
        <v>0</v>
      </c>
      <c r="O824" s="112">
        <v>0</v>
      </c>
      <c r="P824" s="112">
        <v>0</v>
      </c>
      <c r="Q824" s="112">
        <v>0</v>
      </c>
      <c r="R824" s="5">
        <v>0</v>
      </c>
      <c r="S824" s="26">
        <v>0</v>
      </c>
      <c r="T824" s="26">
        <v>0</v>
      </c>
      <c r="U824" s="26">
        <v>0</v>
      </c>
      <c r="V824" s="26">
        <v>0</v>
      </c>
      <c r="W824" s="26">
        <v>2.1174416066360724</v>
      </c>
      <c r="X824" s="13">
        <v>2.1174416066360724</v>
      </c>
      <c r="Y824" s="26">
        <v>0</v>
      </c>
      <c r="Z824" s="26">
        <v>0</v>
      </c>
      <c r="AA824" s="26">
        <v>0</v>
      </c>
      <c r="AB824" s="26">
        <v>0</v>
      </c>
      <c r="AC824" s="26">
        <v>0</v>
      </c>
      <c r="AD824" s="26">
        <v>2.1174416066360724</v>
      </c>
      <c r="AE824" s="26">
        <v>0</v>
      </c>
      <c r="AF824" s="26">
        <v>0</v>
      </c>
      <c r="AG824" s="26">
        <v>0</v>
      </c>
      <c r="AH824" s="26">
        <v>2.1174416066360724</v>
      </c>
      <c r="AI824" s="26">
        <v>2.1174416066360724</v>
      </c>
      <c r="AJ824" s="112" t="s">
        <v>7128</v>
      </c>
      <c r="AK824" s="13" t="s">
        <v>7128</v>
      </c>
      <c r="AL824" s="13" t="s">
        <v>7128</v>
      </c>
      <c r="AM824" s="13" t="s">
        <v>7128</v>
      </c>
      <c r="AN824" s="13" t="s">
        <v>7128</v>
      </c>
      <c r="AO824" s="13">
        <v>187</v>
      </c>
      <c r="AP824" s="112" t="s">
        <v>7128</v>
      </c>
      <c r="AQ824" s="13" t="s">
        <v>7128</v>
      </c>
      <c r="AR824" s="13" t="s">
        <v>7128</v>
      </c>
      <c r="AS824" s="112">
        <v>305</v>
      </c>
      <c r="AT824" s="112">
        <v>290</v>
      </c>
      <c r="AU824" s="149" t="s">
        <v>7128</v>
      </c>
      <c r="AV824" s="26">
        <v>157.41716867537716</v>
      </c>
      <c r="AW824" s="26">
        <v>-155.29972706874108</v>
      </c>
      <c r="AX824" s="157">
        <v>676</v>
      </c>
      <c r="AY824" s="26">
        <v>0</v>
      </c>
      <c r="AZ824" s="26">
        <v>1.4102366887435949</v>
      </c>
      <c r="BA824" s="26">
        <v>-1.4102366887435949</v>
      </c>
      <c r="BB824" s="158">
        <v>0.80164645901360498</v>
      </c>
      <c r="BC824" s="26"/>
      <c r="BD824" s="26">
        <v>0</v>
      </c>
      <c r="BE824" s="26">
        <v>0</v>
      </c>
      <c r="BF824" s="26" t="s">
        <v>7636</v>
      </c>
      <c r="BG824" s="26"/>
    </row>
    <row r="825" spans="1:59" x14ac:dyDescent="0.25">
      <c r="A825" s="111" t="s">
        <v>4881</v>
      </c>
      <c r="B825" s="2" t="s">
        <v>4884</v>
      </c>
      <c r="C825" s="3" t="s">
        <v>4883</v>
      </c>
      <c r="D825" s="3" t="s">
        <v>4882</v>
      </c>
      <c r="E825" s="3" t="s">
        <v>2269</v>
      </c>
      <c r="F825" s="4" t="s">
        <v>2269</v>
      </c>
      <c r="G825" s="3" t="s">
        <v>1004</v>
      </c>
      <c r="H825" s="159">
        <v>0</v>
      </c>
      <c r="I825" s="145">
        <v>0</v>
      </c>
      <c r="J825" s="145">
        <v>0</v>
      </c>
      <c r="K825" s="145">
        <v>0</v>
      </c>
      <c r="L825" s="145">
        <v>0</v>
      </c>
      <c r="M825" s="145">
        <v>0</v>
      </c>
      <c r="N825" s="145">
        <v>0</v>
      </c>
      <c r="O825" s="145">
        <v>0</v>
      </c>
      <c r="P825" s="145">
        <v>0</v>
      </c>
      <c r="Q825" s="145">
        <v>0</v>
      </c>
      <c r="R825" s="42">
        <v>0</v>
      </c>
      <c r="S825" s="43">
        <v>0</v>
      </c>
      <c r="T825" s="43">
        <v>0</v>
      </c>
      <c r="U825" s="43">
        <v>0</v>
      </c>
      <c r="V825" s="43">
        <v>0</v>
      </c>
      <c r="W825" s="43">
        <v>2.1174416066360724</v>
      </c>
      <c r="X825" s="44">
        <v>2.1174416066360724</v>
      </c>
      <c r="Y825" s="43">
        <v>0</v>
      </c>
      <c r="Z825" s="43">
        <v>0</v>
      </c>
      <c r="AA825" s="43">
        <v>0</v>
      </c>
      <c r="AB825" s="43">
        <v>0</v>
      </c>
      <c r="AC825" s="43">
        <v>0</v>
      </c>
      <c r="AD825" s="43">
        <v>2.1174416066360724</v>
      </c>
      <c r="AE825" s="43">
        <v>0</v>
      </c>
      <c r="AF825" s="43">
        <v>0</v>
      </c>
      <c r="AG825" s="43">
        <v>0</v>
      </c>
      <c r="AH825" s="43">
        <v>2.1174416066360724</v>
      </c>
      <c r="AI825" s="43">
        <v>2.1174416066360724</v>
      </c>
      <c r="AJ825" s="145" t="s">
        <v>7128</v>
      </c>
      <c r="AK825" s="44" t="s">
        <v>7128</v>
      </c>
      <c r="AL825" s="44" t="s">
        <v>7128</v>
      </c>
      <c r="AM825" s="44" t="s">
        <v>7128</v>
      </c>
      <c r="AN825" s="44" t="s">
        <v>7128</v>
      </c>
      <c r="AO825" s="44">
        <v>187</v>
      </c>
      <c r="AP825" s="145" t="s">
        <v>7128</v>
      </c>
      <c r="AQ825" s="44" t="s">
        <v>7128</v>
      </c>
      <c r="AR825" s="44" t="s">
        <v>7128</v>
      </c>
      <c r="AS825" s="145">
        <v>305</v>
      </c>
      <c r="AT825" s="145">
        <v>290</v>
      </c>
      <c r="AU825" s="160" t="s">
        <v>7128</v>
      </c>
      <c r="AV825" s="43">
        <v>157.41716867537716</v>
      </c>
      <c r="AW825" s="43">
        <v>-155.29972706874108</v>
      </c>
      <c r="AX825" s="161">
        <v>676</v>
      </c>
      <c r="AY825" s="43">
        <v>0</v>
      </c>
      <c r="AZ825" s="43">
        <v>1.4102366887435949</v>
      </c>
      <c r="BA825" s="43">
        <v>-1.4102366887435949</v>
      </c>
      <c r="BB825" s="162">
        <v>0.80164645901360498</v>
      </c>
      <c r="BC825" s="43"/>
      <c r="BD825" s="43">
        <v>0</v>
      </c>
      <c r="BE825" s="43">
        <v>0</v>
      </c>
      <c r="BF825" s="43" t="s">
        <v>7636</v>
      </c>
      <c r="BG825" s="43"/>
    </row>
    <row r="826" spans="1:59" x14ac:dyDescent="0.25">
      <c r="A826" s="123" t="s">
        <v>3579</v>
      </c>
      <c r="B826" s="2" t="s">
        <v>3580</v>
      </c>
      <c r="C826" s="3" t="s">
        <v>3581</v>
      </c>
      <c r="D826" s="3" t="s">
        <v>3721</v>
      </c>
      <c r="E826" s="3" t="s">
        <v>1103</v>
      </c>
      <c r="F826" s="4" t="s">
        <v>3755</v>
      </c>
      <c r="G826" s="3" t="s">
        <v>1004</v>
      </c>
      <c r="H826" s="41" t="s">
        <v>4023</v>
      </c>
      <c r="I826" s="113">
        <v>31</v>
      </c>
      <c r="J826" s="113">
        <v>25</v>
      </c>
      <c r="K826" s="113">
        <v>4</v>
      </c>
      <c r="L826" s="113">
        <v>0</v>
      </c>
      <c r="M826" s="113">
        <v>3</v>
      </c>
      <c r="N826" s="113">
        <v>1</v>
      </c>
      <c r="O826" s="113">
        <v>4</v>
      </c>
      <c r="P826" s="113">
        <v>7</v>
      </c>
      <c r="Q826" s="113">
        <v>0</v>
      </c>
      <c r="R826" s="6">
        <v>0.16</v>
      </c>
      <c r="S826" s="14">
        <v>3.121748178980229</v>
      </c>
      <c r="T826" s="14">
        <v>0</v>
      </c>
      <c r="U826" s="14">
        <v>1</v>
      </c>
      <c r="V826" s="14">
        <v>0</v>
      </c>
      <c r="W826" s="84">
        <v>-2.3654187159154954</v>
      </c>
      <c r="X826" s="14">
        <v>1.7563294630647337</v>
      </c>
      <c r="Y826" s="14">
        <v>0</v>
      </c>
      <c r="Z826" s="14">
        <v>0</v>
      </c>
      <c r="AA826" s="14">
        <v>0</v>
      </c>
      <c r="AB826" s="14">
        <v>0</v>
      </c>
      <c r="AC826" s="14">
        <v>0</v>
      </c>
      <c r="AD826" s="14">
        <v>1.7563294630647337</v>
      </c>
      <c r="AE826" s="14">
        <v>0</v>
      </c>
      <c r="AF826" s="14">
        <v>0</v>
      </c>
      <c r="AG826" s="14">
        <v>0</v>
      </c>
      <c r="AH826" s="14">
        <v>1.7563294630647337</v>
      </c>
      <c r="AI826" s="14">
        <v>1.7563294630647337</v>
      </c>
      <c r="AJ826" s="113" t="s">
        <v>7128</v>
      </c>
      <c r="AK826" s="113" t="s">
        <v>7128</v>
      </c>
      <c r="AL826" s="113" t="s">
        <v>7128</v>
      </c>
      <c r="AM826" s="113" t="s">
        <v>7128</v>
      </c>
      <c r="AN826" s="113" t="s">
        <v>7128</v>
      </c>
      <c r="AO826" s="113">
        <v>391</v>
      </c>
      <c r="AP826" s="113" t="s">
        <v>7128</v>
      </c>
      <c r="AQ826" s="113" t="s">
        <v>7128</v>
      </c>
      <c r="AR826" s="113" t="s">
        <v>7128</v>
      </c>
      <c r="AS826" s="113">
        <v>802</v>
      </c>
      <c r="AT826" s="113">
        <v>787</v>
      </c>
      <c r="AU826" s="149" t="s">
        <v>7128</v>
      </c>
      <c r="AV826" s="14">
        <v>157.41716867537716</v>
      </c>
      <c r="AW826" s="14">
        <v>-155.66083921231242</v>
      </c>
      <c r="AX826" s="17">
        <v>1015</v>
      </c>
      <c r="AY826" s="15">
        <v>0</v>
      </c>
      <c r="AZ826" s="15">
        <v>1.4102366887435949</v>
      </c>
      <c r="BA826" s="15">
        <v>-1.4102366887435949</v>
      </c>
      <c r="BB826" s="63">
        <v>0.80164645901360498</v>
      </c>
      <c r="BC826" s="26"/>
      <c r="BD826" s="15">
        <v>0</v>
      </c>
      <c r="BE826" s="26">
        <v>0</v>
      </c>
      <c r="BF826" s="26" t="s">
        <v>7637</v>
      </c>
      <c r="BG826" s="84"/>
    </row>
    <row r="827" spans="1:59" x14ac:dyDescent="0.25">
      <c r="A827" s="78" t="s">
        <v>3545</v>
      </c>
      <c r="B827" s="2" t="s">
        <v>3546</v>
      </c>
      <c r="C827" s="3" t="s">
        <v>2615</v>
      </c>
      <c r="D827" s="3" t="s">
        <v>3682</v>
      </c>
      <c r="E827" s="3" t="s">
        <v>1028</v>
      </c>
      <c r="F827" s="4" t="s">
        <v>3755</v>
      </c>
      <c r="G827" s="3" t="s">
        <v>1004</v>
      </c>
      <c r="H827" s="41" t="s">
        <v>4037</v>
      </c>
      <c r="I827" s="113">
        <v>8</v>
      </c>
      <c r="J827" s="113">
        <v>7</v>
      </c>
      <c r="K827" s="113">
        <v>1</v>
      </c>
      <c r="L827" s="113">
        <v>0</v>
      </c>
      <c r="M827" s="113">
        <v>1</v>
      </c>
      <c r="N827" s="113">
        <v>0</v>
      </c>
      <c r="O827" s="113">
        <v>1</v>
      </c>
      <c r="P827" s="113">
        <v>4</v>
      </c>
      <c r="Q827" s="113">
        <v>0</v>
      </c>
      <c r="R827" s="6">
        <v>0.14285714285714285</v>
      </c>
      <c r="S827" s="14">
        <v>1.0405827263267431</v>
      </c>
      <c r="T827" s="14">
        <v>0</v>
      </c>
      <c r="U827" s="14">
        <v>0</v>
      </c>
      <c r="V827" s="14">
        <v>0</v>
      </c>
      <c r="W827" s="84">
        <v>0.65754159957033387</v>
      </c>
      <c r="X827" s="103">
        <v>1.6981243258970768</v>
      </c>
      <c r="Y827" s="103">
        <v>0</v>
      </c>
      <c r="Z827" s="103">
        <v>0</v>
      </c>
      <c r="AA827" s="103">
        <v>0</v>
      </c>
      <c r="AB827" s="103">
        <v>0</v>
      </c>
      <c r="AC827" s="103">
        <v>0</v>
      </c>
      <c r="AD827" s="103">
        <v>1.6981243258970768</v>
      </c>
      <c r="AE827" s="103">
        <v>0</v>
      </c>
      <c r="AF827" s="103">
        <v>0</v>
      </c>
      <c r="AG827" s="103">
        <v>0</v>
      </c>
      <c r="AH827" s="103">
        <v>1.6981243258970768</v>
      </c>
      <c r="AI827" s="103">
        <v>1.6981243258970768</v>
      </c>
      <c r="AJ827" s="124" t="s">
        <v>7128</v>
      </c>
      <c r="AK827" s="113" t="s">
        <v>7128</v>
      </c>
      <c r="AL827" s="113" t="s">
        <v>7128</v>
      </c>
      <c r="AM827" s="113" t="s">
        <v>7128</v>
      </c>
      <c r="AN827" s="113" t="s">
        <v>7128</v>
      </c>
      <c r="AO827" s="113">
        <v>392</v>
      </c>
      <c r="AP827" s="113" t="s">
        <v>7128</v>
      </c>
      <c r="AQ827" s="113" t="s">
        <v>7128</v>
      </c>
      <c r="AR827" s="113" t="s">
        <v>7128</v>
      </c>
      <c r="AS827" s="113">
        <v>803</v>
      </c>
      <c r="AT827" s="113">
        <v>788</v>
      </c>
      <c r="AU827" s="149" t="s">
        <v>7128</v>
      </c>
      <c r="AV827" s="14">
        <v>157.41716867537716</v>
      </c>
      <c r="AW827" s="14">
        <v>-155.71904434948007</v>
      </c>
      <c r="AX827" s="17">
        <v>1016</v>
      </c>
      <c r="AY827" s="15">
        <v>0</v>
      </c>
      <c r="AZ827" s="15">
        <v>1.4102366887435949</v>
      </c>
      <c r="BA827" s="15">
        <v>-1.4102366887435949</v>
      </c>
      <c r="BB827" s="63">
        <v>0.80164645901360498</v>
      </c>
      <c r="BC827" s="26"/>
      <c r="BD827" s="15">
        <v>0</v>
      </c>
      <c r="BE827" s="26">
        <v>0</v>
      </c>
      <c r="BF827" s="26" t="s">
        <v>7638</v>
      </c>
      <c r="BG827" s="84"/>
    </row>
    <row r="828" spans="1:59" x14ac:dyDescent="0.25">
      <c r="A828" s="111" t="s">
        <v>1005</v>
      </c>
      <c r="B828" s="2" t="s">
        <v>2716</v>
      </c>
      <c r="C828" s="3" t="s">
        <v>3034</v>
      </c>
      <c r="D828" s="3" t="s">
        <v>40</v>
      </c>
      <c r="E828" s="3" t="s">
        <v>2269</v>
      </c>
      <c r="F828" s="4" t="s">
        <v>2269</v>
      </c>
      <c r="G828" s="3" t="s">
        <v>657</v>
      </c>
      <c r="H828" s="41" t="s">
        <v>4100</v>
      </c>
      <c r="I828" s="113">
        <v>0</v>
      </c>
      <c r="J828" s="113">
        <v>0</v>
      </c>
      <c r="K828" s="113">
        <v>0</v>
      </c>
      <c r="L828" s="113">
        <v>0</v>
      </c>
      <c r="M828" s="113">
        <v>0</v>
      </c>
      <c r="N828" s="113">
        <v>0</v>
      </c>
      <c r="O828" s="113">
        <v>0</v>
      </c>
      <c r="P828" s="113">
        <v>0</v>
      </c>
      <c r="Q828" s="113">
        <v>0</v>
      </c>
      <c r="R828" s="6">
        <v>0</v>
      </c>
      <c r="S828" s="14">
        <v>0</v>
      </c>
      <c r="T828" s="14">
        <v>0</v>
      </c>
      <c r="U828" s="14">
        <v>0</v>
      </c>
      <c r="V828" s="14">
        <v>0</v>
      </c>
      <c r="W828" s="84">
        <v>2.1174416066360724</v>
      </c>
      <c r="X828" s="14">
        <v>2.1174416066360724</v>
      </c>
      <c r="Y828" s="14">
        <v>0</v>
      </c>
      <c r="Z828" s="14">
        <v>0</v>
      </c>
      <c r="AA828" s="14">
        <v>2.1174416066360724</v>
      </c>
      <c r="AB828" s="14">
        <v>0</v>
      </c>
      <c r="AC828" s="14">
        <v>0</v>
      </c>
      <c r="AD828" s="14">
        <v>0</v>
      </c>
      <c r="AE828" s="14">
        <v>0</v>
      </c>
      <c r="AF828" s="14">
        <v>2.1174416066360724</v>
      </c>
      <c r="AG828" s="14">
        <v>2.1174416066360724</v>
      </c>
      <c r="AH828" s="14">
        <v>2.1174416066360724</v>
      </c>
      <c r="AI828" s="14">
        <v>2.1174416066360724</v>
      </c>
      <c r="AJ828" s="113" t="s">
        <v>7128</v>
      </c>
      <c r="AK828" s="113" t="s">
        <v>7128</v>
      </c>
      <c r="AL828" s="113">
        <v>54</v>
      </c>
      <c r="AM828" s="113" t="s">
        <v>7128</v>
      </c>
      <c r="AN828" s="113" t="s">
        <v>7128</v>
      </c>
      <c r="AO828" s="113" t="s">
        <v>7128</v>
      </c>
      <c r="AP828" s="113" t="s">
        <v>7128</v>
      </c>
      <c r="AQ828" s="113">
        <v>91</v>
      </c>
      <c r="AR828" s="113">
        <v>142</v>
      </c>
      <c r="AS828" s="113">
        <v>305</v>
      </c>
      <c r="AT828" s="113">
        <v>290</v>
      </c>
      <c r="AU828" s="149" t="s">
        <v>7128</v>
      </c>
      <c r="AV828" s="14">
        <v>157.46821407201281</v>
      </c>
      <c r="AW828" s="14">
        <v>-155.35077246537674</v>
      </c>
      <c r="AX828" s="17">
        <v>880</v>
      </c>
      <c r="AY828" s="15">
        <v>0</v>
      </c>
      <c r="AZ828" s="15">
        <v>1.4102366887435949</v>
      </c>
      <c r="BA828" s="15">
        <v>-1.4102366887435949</v>
      </c>
      <c r="BB828" s="63">
        <v>0.80164645901360498</v>
      </c>
      <c r="BC828" s="26"/>
      <c r="BD828" s="15">
        <v>0</v>
      </c>
      <c r="BE828" s="26">
        <v>0</v>
      </c>
      <c r="BF828" s="26" t="s">
        <v>7639</v>
      </c>
      <c r="BG828" s="84"/>
    </row>
    <row r="829" spans="1:59" x14ac:dyDescent="0.25">
      <c r="A829" s="78" t="s">
        <v>2261</v>
      </c>
      <c r="B829" s="2" t="s">
        <v>2818</v>
      </c>
      <c r="C829" s="3" t="s">
        <v>2675</v>
      </c>
      <c r="D829" s="3" t="s">
        <v>320</v>
      </c>
      <c r="E829" s="3" t="s">
        <v>2269</v>
      </c>
      <c r="F829" s="4" t="s">
        <v>2269</v>
      </c>
      <c r="G829" s="3" t="s">
        <v>657</v>
      </c>
      <c r="H829" s="41" t="s">
        <v>4067</v>
      </c>
      <c r="I829" s="113">
        <v>0</v>
      </c>
      <c r="J829" s="113">
        <v>0</v>
      </c>
      <c r="K829" s="113">
        <v>0</v>
      </c>
      <c r="L829" s="113">
        <v>0</v>
      </c>
      <c r="M829" s="113">
        <v>0</v>
      </c>
      <c r="N829" s="113">
        <v>0</v>
      </c>
      <c r="O829" s="113">
        <v>0</v>
      </c>
      <c r="P829" s="113">
        <v>0</v>
      </c>
      <c r="Q829" s="113">
        <v>0</v>
      </c>
      <c r="R829" s="50">
        <v>0</v>
      </c>
      <c r="S829" s="51">
        <v>0</v>
      </c>
      <c r="T829" s="51">
        <v>0</v>
      </c>
      <c r="U829" s="51">
        <v>0</v>
      </c>
      <c r="V829" s="51">
        <v>0</v>
      </c>
      <c r="W829" s="84">
        <v>2.1174416066360724</v>
      </c>
      <c r="X829" s="14">
        <v>2.1174416066360724</v>
      </c>
      <c r="Y829" s="14">
        <v>0</v>
      </c>
      <c r="Z829" s="14">
        <v>0</v>
      </c>
      <c r="AA829" s="14">
        <v>2.1174416066360724</v>
      </c>
      <c r="AB829" s="14">
        <v>0</v>
      </c>
      <c r="AC829" s="14">
        <v>0</v>
      </c>
      <c r="AD829" s="14">
        <v>0</v>
      </c>
      <c r="AE829" s="14">
        <v>0</v>
      </c>
      <c r="AF829" s="14">
        <v>2.1174416066360724</v>
      </c>
      <c r="AG829" s="14">
        <v>2.1174416066360724</v>
      </c>
      <c r="AH829" s="14">
        <v>2.1174416066360724</v>
      </c>
      <c r="AI829" s="14">
        <v>2.1174416066360724</v>
      </c>
      <c r="AJ829" s="113" t="s">
        <v>7128</v>
      </c>
      <c r="AK829" s="113" t="s">
        <v>7128</v>
      </c>
      <c r="AL829" s="113">
        <v>54</v>
      </c>
      <c r="AM829" s="113" t="s">
        <v>7128</v>
      </c>
      <c r="AN829" s="113" t="s">
        <v>7128</v>
      </c>
      <c r="AO829" s="113" t="s">
        <v>7128</v>
      </c>
      <c r="AP829" s="113" t="s">
        <v>7128</v>
      </c>
      <c r="AQ829" s="113">
        <v>91</v>
      </c>
      <c r="AR829" s="113">
        <v>142</v>
      </c>
      <c r="AS829" s="113">
        <v>305</v>
      </c>
      <c r="AT829" s="113">
        <v>290</v>
      </c>
      <c r="AU829" s="149" t="s">
        <v>7128</v>
      </c>
      <c r="AV829" s="52">
        <v>157.46821407201281</v>
      </c>
      <c r="AW829" s="14">
        <v>-155.35077246537674</v>
      </c>
      <c r="AX829" s="17">
        <v>880</v>
      </c>
      <c r="AY829" s="51">
        <v>0</v>
      </c>
      <c r="AZ829" s="51">
        <v>1.4102366887435949</v>
      </c>
      <c r="BA829" s="51">
        <v>-1.4102366887435949</v>
      </c>
      <c r="BB829" s="64">
        <v>0.80164645901360498</v>
      </c>
      <c r="BC829" s="51"/>
      <c r="BD829" s="51">
        <v>0</v>
      </c>
      <c r="BE829" s="51">
        <v>0</v>
      </c>
      <c r="BF829" s="26" t="s">
        <v>7639</v>
      </c>
      <c r="BG829" s="84"/>
    </row>
    <row r="830" spans="1:59" x14ac:dyDescent="0.25">
      <c r="A830" s="98" t="s">
        <v>1037</v>
      </c>
      <c r="B830" s="2" t="s">
        <v>3174</v>
      </c>
      <c r="C830" s="3" t="s">
        <v>3075</v>
      </c>
      <c r="D830" s="3" t="s">
        <v>50</v>
      </c>
      <c r="E830" s="3" t="s">
        <v>1053</v>
      </c>
      <c r="F830" s="4" t="s">
        <v>2510</v>
      </c>
      <c r="G830" s="3" t="s">
        <v>657</v>
      </c>
      <c r="H830" s="41" t="s">
        <v>3794</v>
      </c>
      <c r="I830" s="126">
        <v>0</v>
      </c>
      <c r="J830" s="126">
        <v>0</v>
      </c>
      <c r="K830" s="126">
        <v>0</v>
      </c>
      <c r="L830" s="126">
        <v>0</v>
      </c>
      <c r="M830" s="126">
        <v>0</v>
      </c>
      <c r="N830" s="126">
        <v>0</v>
      </c>
      <c r="O830" s="126">
        <v>0</v>
      </c>
      <c r="P830" s="126">
        <v>0</v>
      </c>
      <c r="Q830" s="126">
        <v>0</v>
      </c>
      <c r="R830" s="106">
        <v>0</v>
      </c>
      <c r="S830" s="107">
        <v>0</v>
      </c>
      <c r="T830" s="107">
        <v>0</v>
      </c>
      <c r="U830" s="107">
        <v>0</v>
      </c>
      <c r="V830" s="107">
        <v>0</v>
      </c>
      <c r="W830" s="107">
        <v>2.1174416066360724</v>
      </c>
      <c r="X830" s="108">
        <v>2.1174416066360724</v>
      </c>
      <c r="Y830" s="108">
        <v>0</v>
      </c>
      <c r="Z830" s="108">
        <v>0</v>
      </c>
      <c r="AA830" s="108">
        <v>2.1174416066360724</v>
      </c>
      <c r="AB830" s="108">
        <v>0</v>
      </c>
      <c r="AC830" s="108">
        <v>0</v>
      </c>
      <c r="AD830" s="108">
        <v>0</v>
      </c>
      <c r="AE830" s="108">
        <v>0</v>
      </c>
      <c r="AF830" s="108">
        <v>2.1174416066360724</v>
      </c>
      <c r="AG830" s="108">
        <v>2.1174416066360724</v>
      </c>
      <c r="AH830" s="108">
        <v>2.1174416066360724</v>
      </c>
      <c r="AI830" s="108">
        <v>2.1174416066360724</v>
      </c>
      <c r="AJ830" s="126" t="s">
        <v>7128</v>
      </c>
      <c r="AK830" s="113" t="s">
        <v>7128</v>
      </c>
      <c r="AL830" s="113">
        <v>54</v>
      </c>
      <c r="AM830" s="113" t="s">
        <v>7128</v>
      </c>
      <c r="AN830" s="113" t="s">
        <v>7128</v>
      </c>
      <c r="AO830" s="113" t="s">
        <v>7128</v>
      </c>
      <c r="AP830" s="113" t="s">
        <v>7128</v>
      </c>
      <c r="AQ830" s="113">
        <v>91</v>
      </c>
      <c r="AR830" s="113">
        <v>142</v>
      </c>
      <c r="AS830" s="113">
        <v>305</v>
      </c>
      <c r="AT830" s="113">
        <v>290</v>
      </c>
      <c r="AU830" s="149" t="s">
        <v>7128</v>
      </c>
      <c r="AV830" s="107">
        <v>157.46821407201281</v>
      </c>
      <c r="AW830" s="107">
        <v>-155.35077246537674</v>
      </c>
      <c r="AX830" s="127">
        <v>880</v>
      </c>
      <c r="AY830" s="107">
        <v>0</v>
      </c>
      <c r="AZ830" s="107">
        <v>1.4102366887435949</v>
      </c>
      <c r="BA830" s="107">
        <v>-1.4102366887435949</v>
      </c>
      <c r="BB830" s="109">
        <v>0.80164645901360498</v>
      </c>
      <c r="BC830" s="107"/>
      <c r="BD830" s="107">
        <v>0</v>
      </c>
      <c r="BE830" s="107">
        <v>0</v>
      </c>
      <c r="BF830" s="107" t="s">
        <v>7639</v>
      </c>
      <c r="BG830" s="107"/>
    </row>
    <row r="831" spans="1:59" x14ac:dyDescent="0.25">
      <c r="A831" s="78" t="s">
        <v>1114</v>
      </c>
      <c r="B831" s="2" t="s">
        <v>3190</v>
      </c>
      <c r="C831" s="3" t="s">
        <v>3191</v>
      </c>
      <c r="D831" s="3" t="s">
        <v>282</v>
      </c>
      <c r="E831" s="3" t="s">
        <v>2269</v>
      </c>
      <c r="F831" s="4" t="s">
        <v>2269</v>
      </c>
      <c r="G831" s="3" t="s">
        <v>657</v>
      </c>
      <c r="H831" s="41" t="s">
        <v>4513</v>
      </c>
      <c r="I831" s="113">
        <v>0</v>
      </c>
      <c r="J831" s="113">
        <v>0</v>
      </c>
      <c r="K831" s="113">
        <v>0</v>
      </c>
      <c r="L831" s="113">
        <v>0</v>
      </c>
      <c r="M831" s="113">
        <v>0</v>
      </c>
      <c r="N831" s="113">
        <v>0</v>
      </c>
      <c r="O831" s="113">
        <v>0</v>
      </c>
      <c r="P831" s="113">
        <v>0</v>
      </c>
      <c r="Q831" s="113">
        <v>0</v>
      </c>
      <c r="R831" s="6">
        <v>0</v>
      </c>
      <c r="S831" s="14">
        <v>0</v>
      </c>
      <c r="T831" s="14">
        <v>0</v>
      </c>
      <c r="U831" s="14">
        <v>0</v>
      </c>
      <c r="V831" s="14">
        <v>0</v>
      </c>
      <c r="W831" s="84">
        <v>2.1174416066360724</v>
      </c>
      <c r="X831" s="14">
        <v>2.1174416066360724</v>
      </c>
      <c r="Y831" s="14">
        <v>0</v>
      </c>
      <c r="Z831" s="14">
        <v>0</v>
      </c>
      <c r="AA831" s="14">
        <v>2.1174416066360724</v>
      </c>
      <c r="AB831" s="14">
        <v>0</v>
      </c>
      <c r="AC831" s="14">
        <v>0</v>
      </c>
      <c r="AD831" s="14">
        <v>0</v>
      </c>
      <c r="AE831" s="14">
        <v>0</v>
      </c>
      <c r="AF831" s="14">
        <v>2.1174416066360724</v>
      </c>
      <c r="AG831" s="14">
        <v>2.1174416066360724</v>
      </c>
      <c r="AH831" s="14">
        <v>2.1174416066360724</v>
      </c>
      <c r="AI831" s="14">
        <v>2.1174416066360724</v>
      </c>
      <c r="AJ831" s="113" t="s">
        <v>7128</v>
      </c>
      <c r="AK831" s="113" t="s">
        <v>7128</v>
      </c>
      <c r="AL831" s="113">
        <v>54</v>
      </c>
      <c r="AM831" s="113" t="s">
        <v>7128</v>
      </c>
      <c r="AN831" s="113" t="s">
        <v>7128</v>
      </c>
      <c r="AO831" s="113" t="s">
        <v>7128</v>
      </c>
      <c r="AP831" s="113" t="s">
        <v>7128</v>
      </c>
      <c r="AQ831" s="113">
        <v>91</v>
      </c>
      <c r="AR831" s="113">
        <v>142</v>
      </c>
      <c r="AS831" s="113">
        <v>305</v>
      </c>
      <c r="AT831" s="113">
        <v>290</v>
      </c>
      <c r="AU831" s="149" t="s">
        <v>7128</v>
      </c>
      <c r="AV831" s="14">
        <v>157.46821407201281</v>
      </c>
      <c r="AW831" s="14">
        <v>-155.35077246537674</v>
      </c>
      <c r="AX831" s="17">
        <v>880</v>
      </c>
      <c r="AY831" s="15">
        <v>0</v>
      </c>
      <c r="AZ831" s="15">
        <v>1.4102366887435949</v>
      </c>
      <c r="BA831" s="15">
        <v>-1.4102366887435949</v>
      </c>
      <c r="BB831" s="63">
        <v>0.80164645901360498</v>
      </c>
      <c r="BC831" s="26"/>
      <c r="BD831" s="15">
        <v>0</v>
      </c>
      <c r="BE831" s="26">
        <v>0</v>
      </c>
      <c r="BF831" s="26" t="s">
        <v>7639</v>
      </c>
      <c r="BG831" s="84"/>
    </row>
    <row r="832" spans="1:59" x14ac:dyDescent="0.25">
      <c r="A832" s="78" t="s">
        <v>1119</v>
      </c>
      <c r="B832" s="2" t="s">
        <v>3381</v>
      </c>
      <c r="C832" s="3" t="s">
        <v>2579</v>
      </c>
      <c r="D832" s="3" t="s">
        <v>25</v>
      </c>
      <c r="E832" s="3" t="s">
        <v>2269</v>
      </c>
      <c r="F832" s="4" t="s">
        <v>2269</v>
      </c>
      <c r="G832" s="3" t="s">
        <v>657</v>
      </c>
      <c r="H832" s="41" t="s">
        <v>4655</v>
      </c>
      <c r="I832" s="113">
        <v>0</v>
      </c>
      <c r="J832" s="113">
        <v>0</v>
      </c>
      <c r="K832" s="113">
        <v>0</v>
      </c>
      <c r="L832" s="113">
        <v>0</v>
      </c>
      <c r="M832" s="113">
        <v>0</v>
      </c>
      <c r="N832" s="113">
        <v>0</v>
      </c>
      <c r="O832" s="113">
        <v>0</v>
      </c>
      <c r="P832" s="113">
        <v>0</v>
      </c>
      <c r="Q832" s="113">
        <v>0</v>
      </c>
      <c r="R832" s="6">
        <v>0</v>
      </c>
      <c r="S832" s="14">
        <v>0</v>
      </c>
      <c r="T832" s="14">
        <v>0</v>
      </c>
      <c r="U832" s="14">
        <v>0</v>
      </c>
      <c r="V832" s="14">
        <v>0</v>
      </c>
      <c r="W832" s="84">
        <v>2.1174416066360724</v>
      </c>
      <c r="X832" s="14">
        <v>2.1174416066360724</v>
      </c>
      <c r="Y832" s="14">
        <v>0</v>
      </c>
      <c r="Z832" s="14">
        <v>0</v>
      </c>
      <c r="AA832" s="14">
        <v>2.1174416066360724</v>
      </c>
      <c r="AB832" s="14">
        <v>0</v>
      </c>
      <c r="AC832" s="14">
        <v>0</v>
      </c>
      <c r="AD832" s="14">
        <v>0</v>
      </c>
      <c r="AE832" s="14">
        <v>0</v>
      </c>
      <c r="AF832" s="14">
        <v>2.1174416066360724</v>
      </c>
      <c r="AG832" s="14">
        <v>2.1174416066360724</v>
      </c>
      <c r="AH832" s="14">
        <v>2.1174416066360724</v>
      </c>
      <c r="AI832" s="14">
        <v>2.1174416066360724</v>
      </c>
      <c r="AJ832" s="113" t="s">
        <v>7128</v>
      </c>
      <c r="AK832" s="113" t="s">
        <v>7128</v>
      </c>
      <c r="AL832" s="113">
        <v>54</v>
      </c>
      <c r="AM832" s="113" t="s">
        <v>7128</v>
      </c>
      <c r="AN832" s="113" t="s">
        <v>7128</v>
      </c>
      <c r="AO832" s="113" t="s">
        <v>7128</v>
      </c>
      <c r="AP832" s="113" t="s">
        <v>7128</v>
      </c>
      <c r="AQ832" s="113">
        <v>91</v>
      </c>
      <c r="AR832" s="113">
        <v>142</v>
      </c>
      <c r="AS832" s="113">
        <v>305</v>
      </c>
      <c r="AT832" s="113">
        <v>290</v>
      </c>
      <c r="AU832" s="149" t="s">
        <v>7128</v>
      </c>
      <c r="AV832" s="14">
        <v>157.46821407201281</v>
      </c>
      <c r="AW832" s="14">
        <v>-155.35077246537674</v>
      </c>
      <c r="AX832" s="17">
        <v>880</v>
      </c>
      <c r="AY832" s="15">
        <v>0</v>
      </c>
      <c r="AZ832" s="15">
        <v>1.4102366887435949</v>
      </c>
      <c r="BA832" s="15">
        <v>-1.4102366887435949</v>
      </c>
      <c r="BB832" s="63">
        <v>0.80164645901360498</v>
      </c>
      <c r="BC832" s="26"/>
      <c r="BD832" s="15">
        <v>0</v>
      </c>
      <c r="BE832" s="26">
        <v>0</v>
      </c>
      <c r="BF832" s="26" t="s">
        <v>7639</v>
      </c>
      <c r="BG832" s="84"/>
    </row>
    <row r="833" spans="1:59" x14ac:dyDescent="0.25">
      <c r="A833" s="98" t="s">
        <v>1129</v>
      </c>
      <c r="B833" s="2" t="s">
        <v>3076</v>
      </c>
      <c r="C833" s="3" t="s">
        <v>3077</v>
      </c>
      <c r="D833" s="3" t="s">
        <v>149</v>
      </c>
      <c r="E833" s="3" t="s">
        <v>2269</v>
      </c>
      <c r="F833" s="4" t="s">
        <v>2269</v>
      </c>
      <c r="G833" s="3" t="s">
        <v>657</v>
      </c>
      <c r="H833" s="41" t="s">
        <v>4419</v>
      </c>
      <c r="I833" s="113">
        <v>0</v>
      </c>
      <c r="J833" s="113">
        <v>0</v>
      </c>
      <c r="K833" s="113">
        <v>0</v>
      </c>
      <c r="L833" s="113">
        <v>0</v>
      </c>
      <c r="M833" s="113">
        <v>0</v>
      </c>
      <c r="N833" s="113">
        <v>0</v>
      </c>
      <c r="O833" s="113">
        <v>0</v>
      </c>
      <c r="P833" s="113">
        <v>0</v>
      </c>
      <c r="Q833" s="113">
        <v>0</v>
      </c>
      <c r="R833" s="106">
        <v>0</v>
      </c>
      <c r="S833" s="107">
        <v>0</v>
      </c>
      <c r="T833" s="107">
        <v>0</v>
      </c>
      <c r="U833" s="107">
        <v>0</v>
      </c>
      <c r="V833" s="107">
        <v>0</v>
      </c>
      <c r="W833" s="84">
        <v>2.1174416066360724</v>
      </c>
      <c r="X833" s="108">
        <v>2.1174416066360724</v>
      </c>
      <c r="Y833" s="108">
        <v>0</v>
      </c>
      <c r="Z833" s="108">
        <v>0</v>
      </c>
      <c r="AA833" s="108">
        <v>2.1174416066360724</v>
      </c>
      <c r="AB833" s="108">
        <v>0</v>
      </c>
      <c r="AC833" s="108">
        <v>0</v>
      </c>
      <c r="AD833" s="108">
        <v>0</v>
      </c>
      <c r="AE833" s="108">
        <v>0</v>
      </c>
      <c r="AF833" s="108">
        <v>2.1174416066360724</v>
      </c>
      <c r="AG833" s="108">
        <v>2.1174416066360724</v>
      </c>
      <c r="AH833" s="108">
        <v>2.1174416066360724</v>
      </c>
      <c r="AI833" s="108">
        <v>2.1174416066360724</v>
      </c>
      <c r="AJ833" s="126" t="s">
        <v>7128</v>
      </c>
      <c r="AK833" s="113" t="s">
        <v>7128</v>
      </c>
      <c r="AL833" s="113">
        <v>54</v>
      </c>
      <c r="AM833" s="113" t="s">
        <v>7128</v>
      </c>
      <c r="AN833" s="113" t="s">
        <v>7128</v>
      </c>
      <c r="AO833" s="113" t="s">
        <v>7128</v>
      </c>
      <c r="AP833" s="113" t="s">
        <v>7128</v>
      </c>
      <c r="AQ833" s="113">
        <v>91</v>
      </c>
      <c r="AR833" s="113">
        <v>142</v>
      </c>
      <c r="AS833" s="113">
        <v>305</v>
      </c>
      <c r="AT833" s="113">
        <v>290</v>
      </c>
      <c r="AU833" s="149" t="s">
        <v>7128</v>
      </c>
      <c r="AV833" s="107">
        <v>157.46821407201281</v>
      </c>
      <c r="AW833" s="14">
        <v>-155.35077246537674</v>
      </c>
      <c r="AX833" s="17">
        <v>880</v>
      </c>
      <c r="AY833" s="107">
        <v>0</v>
      </c>
      <c r="AZ833" s="107">
        <v>1.4102366887435949</v>
      </c>
      <c r="BA833" s="107">
        <v>-1.4102366887435949</v>
      </c>
      <c r="BB833" s="109">
        <v>0.80164645901360498</v>
      </c>
      <c r="BC833" s="107"/>
      <c r="BD833" s="107">
        <v>0</v>
      </c>
      <c r="BE833" s="107">
        <v>0</v>
      </c>
      <c r="BF833" s="107" t="s">
        <v>7639</v>
      </c>
      <c r="BG833" s="84"/>
    </row>
    <row r="834" spans="1:59" x14ac:dyDescent="0.25">
      <c r="A834" s="78" t="s">
        <v>1183</v>
      </c>
      <c r="B834" s="2" t="s">
        <v>3391</v>
      </c>
      <c r="C834" s="3" t="s">
        <v>2565</v>
      </c>
      <c r="D834" s="3" t="s">
        <v>256</v>
      </c>
      <c r="E834" s="3" t="s">
        <v>2269</v>
      </c>
      <c r="F834" s="4" t="s">
        <v>2269</v>
      </c>
      <c r="G834" s="3" t="s">
        <v>657</v>
      </c>
      <c r="H834" s="41" t="s">
        <v>4373</v>
      </c>
      <c r="I834" s="113">
        <v>0</v>
      </c>
      <c r="J834" s="113">
        <v>0</v>
      </c>
      <c r="K834" s="113">
        <v>0</v>
      </c>
      <c r="L834" s="113">
        <v>0</v>
      </c>
      <c r="M834" s="113">
        <v>0</v>
      </c>
      <c r="N834" s="113">
        <v>0</v>
      </c>
      <c r="O834" s="113">
        <v>0</v>
      </c>
      <c r="P834" s="113">
        <v>0</v>
      </c>
      <c r="Q834" s="113">
        <v>0</v>
      </c>
      <c r="R834" s="6">
        <v>0</v>
      </c>
      <c r="S834" s="14">
        <v>0</v>
      </c>
      <c r="T834" s="14">
        <v>0</v>
      </c>
      <c r="U834" s="14">
        <v>0</v>
      </c>
      <c r="V834" s="14">
        <v>0</v>
      </c>
      <c r="W834" s="84">
        <v>2.1174416066360724</v>
      </c>
      <c r="X834" s="14">
        <v>2.1174416066360724</v>
      </c>
      <c r="Y834" s="14">
        <v>0</v>
      </c>
      <c r="Z834" s="14">
        <v>0</v>
      </c>
      <c r="AA834" s="14">
        <v>2.1174416066360724</v>
      </c>
      <c r="AB834" s="14">
        <v>0</v>
      </c>
      <c r="AC834" s="14">
        <v>0</v>
      </c>
      <c r="AD834" s="14">
        <v>0</v>
      </c>
      <c r="AE834" s="14">
        <v>0</v>
      </c>
      <c r="AF834" s="14">
        <v>2.1174416066360724</v>
      </c>
      <c r="AG834" s="14">
        <v>2.1174416066360724</v>
      </c>
      <c r="AH834" s="14">
        <v>2.1174416066360724</v>
      </c>
      <c r="AI834" s="14">
        <v>2.1174416066360724</v>
      </c>
      <c r="AJ834" s="113" t="s">
        <v>7128</v>
      </c>
      <c r="AK834" s="113" t="s">
        <v>7128</v>
      </c>
      <c r="AL834" s="113">
        <v>54</v>
      </c>
      <c r="AM834" s="113" t="s">
        <v>7128</v>
      </c>
      <c r="AN834" s="113" t="s">
        <v>7128</v>
      </c>
      <c r="AO834" s="113" t="s">
        <v>7128</v>
      </c>
      <c r="AP834" s="113" t="s">
        <v>7128</v>
      </c>
      <c r="AQ834" s="113">
        <v>91</v>
      </c>
      <c r="AR834" s="113">
        <v>142</v>
      </c>
      <c r="AS834" s="113">
        <v>305</v>
      </c>
      <c r="AT834" s="113">
        <v>290</v>
      </c>
      <c r="AU834" s="149" t="s">
        <v>7128</v>
      </c>
      <c r="AV834" s="14">
        <v>157.46821407201281</v>
      </c>
      <c r="AW834" s="14">
        <v>-155.35077246537674</v>
      </c>
      <c r="AX834" s="17">
        <v>880</v>
      </c>
      <c r="AY834" s="15">
        <v>0</v>
      </c>
      <c r="AZ834" s="15">
        <v>1.4102366887435949</v>
      </c>
      <c r="BA834" s="15">
        <v>-1.4102366887435949</v>
      </c>
      <c r="BB834" s="63">
        <v>0.80164645901360498</v>
      </c>
      <c r="BC834" s="26"/>
      <c r="BD834" s="15">
        <v>0</v>
      </c>
      <c r="BE834" s="26">
        <v>0</v>
      </c>
      <c r="BF834" s="26" t="s">
        <v>7639</v>
      </c>
      <c r="BG834" s="84"/>
    </row>
    <row r="835" spans="1:59" x14ac:dyDescent="0.25">
      <c r="A835" s="78" t="s">
        <v>1199</v>
      </c>
      <c r="B835" s="2" t="s">
        <v>3209</v>
      </c>
      <c r="C835" s="3" t="s">
        <v>2862</v>
      </c>
      <c r="D835" s="3" t="s">
        <v>152</v>
      </c>
      <c r="E835" s="3" t="s">
        <v>2269</v>
      </c>
      <c r="F835" s="4" t="s">
        <v>2269</v>
      </c>
      <c r="G835" s="3" t="s">
        <v>657</v>
      </c>
      <c r="H835" s="41" t="s">
        <v>3898</v>
      </c>
      <c r="I835" s="113">
        <v>0</v>
      </c>
      <c r="J835" s="113">
        <v>0</v>
      </c>
      <c r="K835" s="113">
        <v>0</v>
      </c>
      <c r="L835" s="113">
        <v>0</v>
      </c>
      <c r="M835" s="113">
        <v>0</v>
      </c>
      <c r="N835" s="113">
        <v>0</v>
      </c>
      <c r="O835" s="113">
        <v>0</v>
      </c>
      <c r="P835" s="113">
        <v>0</v>
      </c>
      <c r="Q835" s="113">
        <v>0</v>
      </c>
      <c r="R835" s="42">
        <v>0</v>
      </c>
      <c r="S835" s="43">
        <v>0</v>
      </c>
      <c r="T835" s="43">
        <v>0</v>
      </c>
      <c r="U835" s="43">
        <v>0</v>
      </c>
      <c r="V835" s="43">
        <v>0</v>
      </c>
      <c r="W835" s="84">
        <v>2.1174416066360724</v>
      </c>
      <c r="X835" s="14">
        <v>2.1174416066360724</v>
      </c>
      <c r="Y835" s="14">
        <v>0</v>
      </c>
      <c r="Z835" s="14">
        <v>0</v>
      </c>
      <c r="AA835" s="14">
        <v>2.1174416066360724</v>
      </c>
      <c r="AB835" s="14">
        <v>0</v>
      </c>
      <c r="AC835" s="14">
        <v>0</v>
      </c>
      <c r="AD835" s="14">
        <v>0</v>
      </c>
      <c r="AE835" s="14">
        <v>0</v>
      </c>
      <c r="AF835" s="14">
        <v>2.1174416066360724</v>
      </c>
      <c r="AG835" s="14">
        <v>2.1174416066360724</v>
      </c>
      <c r="AH835" s="14">
        <v>2.1174416066360724</v>
      </c>
      <c r="AI835" s="14">
        <v>2.1174416066360724</v>
      </c>
      <c r="AJ835" s="113" t="s">
        <v>7128</v>
      </c>
      <c r="AK835" s="113" t="s">
        <v>7128</v>
      </c>
      <c r="AL835" s="113">
        <v>54</v>
      </c>
      <c r="AM835" s="113" t="s">
        <v>7128</v>
      </c>
      <c r="AN835" s="113" t="s">
        <v>7128</v>
      </c>
      <c r="AO835" s="113" t="s">
        <v>7128</v>
      </c>
      <c r="AP835" s="113" t="s">
        <v>7128</v>
      </c>
      <c r="AQ835" s="113">
        <v>91</v>
      </c>
      <c r="AR835" s="113">
        <v>142</v>
      </c>
      <c r="AS835" s="113">
        <v>305</v>
      </c>
      <c r="AT835" s="113">
        <v>290</v>
      </c>
      <c r="AU835" s="149" t="s">
        <v>7128</v>
      </c>
      <c r="AV835" s="44">
        <v>157.46821407201281</v>
      </c>
      <c r="AW835" s="14">
        <v>-155.35077246537674</v>
      </c>
      <c r="AX835" s="17">
        <v>880</v>
      </c>
      <c r="AY835" s="43">
        <v>0</v>
      </c>
      <c r="AZ835" s="43">
        <v>1.4102366887435949</v>
      </c>
      <c r="BA835" s="43">
        <v>-1.4102366887435949</v>
      </c>
      <c r="BB835" s="65">
        <v>0.80164645901360498</v>
      </c>
      <c r="BC835" s="43"/>
      <c r="BD835" s="43">
        <v>0</v>
      </c>
      <c r="BE835" s="43">
        <v>0</v>
      </c>
      <c r="BF835" s="26" t="s">
        <v>7639</v>
      </c>
      <c r="BG835" s="84"/>
    </row>
    <row r="836" spans="1:59" x14ac:dyDescent="0.25">
      <c r="A836" s="78" t="s">
        <v>6623</v>
      </c>
      <c r="B836" s="2" t="s">
        <v>3225</v>
      </c>
      <c r="C836" s="3" t="s">
        <v>6624</v>
      </c>
      <c r="D836" s="3" t="s">
        <v>5827</v>
      </c>
      <c r="E836" s="3" t="s">
        <v>1044</v>
      </c>
      <c r="F836" s="4" t="s">
        <v>3755</v>
      </c>
      <c r="G836" s="3" t="s">
        <v>657</v>
      </c>
      <c r="H836" s="41" t="s">
        <v>6530</v>
      </c>
      <c r="I836" s="113">
        <v>0</v>
      </c>
      <c r="J836" s="113">
        <v>0</v>
      </c>
      <c r="K836" s="113">
        <v>0</v>
      </c>
      <c r="L836" s="113">
        <v>0</v>
      </c>
      <c r="M836" s="113">
        <v>0</v>
      </c>
      <c r="N836" s="113">
        <v>0</v>
      </c>
      <c r="O836" s="113">
        <v>0</v>
      </c>
      <c r="P836" s="113">
        <v>0</v>
      </c>
      <c r="Q836" s="113">
        <v>0</v>
      </c>
      <c r="R836" s="5">
        <v>0</v>
      </c>
      <c r="S836" s="26">
        <v>0</v>
      </c>
      <c r="T836" s="26">
        <v>0</v>
      </c>
      <c r="U836" s="26">
        <v>0</v>
      </c>
      <c r="V836" s="26">
        <v>0</v>
      </c>
      <c r="W836" s="84">
        <v>2.1174416066360724</v>
      </c>
      <c r="X836" s="14">
        <v>2.1174416066360724</v>
      </c>
      <c r="Y836" s="14">
        <v>0</v>
      </c>
      <c r="Z836" s="14">
        <v>0</v>
      </c>
      <c r="AA836" s="14">
        <v>2.1174416066360724</v>
      </c>
      <c r="AB836" s="14">
        <v>0</v>
      </c>
      <c r="AC836" s="14">
        <v>0</v>
      </c>
      <c r="AD836" s="14">
        <v>0</v>
      </c>
      <c r="AE836" s="14">
        <v>0</v>
      </c>
      <c r="AF836" s="14">
        <v>2.1174416066360724</v>
      </c>
      <c r="AG836" s="14">
        <v>2.1174416066360724</v>
      </c>
      <c r="AH836" s="14">
        <v>2.1174416066360724</v>
      </c>
      <c r="AI836" s="14">
        <v>2.1174416066360724</v>
      </c>
      <c r="AJ836" s="113" t="s">
        <v>7128</v>
      </c>
      <c r="AK836" s="113" t="s">
        <v>7128</v>
      </c>
      <c r="AL836" s="113">
        <v>54</v>
      </c>
      <c r="AM836" s="113" t="s">
        <v>7128</v>
      </c>
      <c r="AN836" s="113" t="s">
        <v>7128</v>
      </c>
      <c r="AO836" s="113" t="s">
        <v>7128</v>
      </c>
      <c r="AP836" s="113" t="s">
        <v>7128</v>
      </c>
      <c r="AQ836" s="113">
        <v>91</v>
      </c>
      <c r="AR836" s="113">
        <v>142</v>
      </c>
      <c r="AS836" s="113">
        <v>305</v>
      </c>
      <c r="AT836" s="113">
        <v>290</v>
      </c>
      <c r="AU836" s="149" t="s">
        <v>7128</v>
      </c>
      <c r="AV836" s="13">
        <v>157.46821407201281</v>
      </c>
      <c r="AW836" s="14">
        <v>-155.35077246537674</v>
      </c>
      <c r="AX836" s="17">
        <v>880</v>
      </c>
      <c r="AY836" s="26">
        <v>0</v>
      </c>
      <c r="AZ836" s="26">
        <v>1.4102366887435949</v>
      </c>
      <c r="BA836" s="26">
        <v>-1.4102366887435949</v>
      </c>
      <c r="BB836" s="60">
        <v>0.80164645901360498</v>
      </c>
      <c r="BC836" s="26"/>
      <c r="BD836" s="26">
        <v>0</v>
      </c>
      <c r="BE836" s="26">
        <v>0</v>
      </c>
      <c r="BF836" s="26" t="s">
        <v>7639</v>
      </c>
      <c r="BG836" s="84"/>
    </row>
    <row r="837" spans="1:59" x14ac:dyDescent="0.25">
      <c r="A837" s="111" t="s">
        <v>1314</v>
      </c>
      <c r="B837" s="2" t="s">
        <v>3402</v>
      </c>
      <c r="C837" s="3" t="s">
        <v>2615</v>
      </c>
      <c r="D837" s="3" t="s">
        <v>363</v>
      </c>
      <c r="E837" s="3" t="s">
        <v>2269</v>
      </c>
      <c r="F837" s="4" t="s">
        <v>2269</v>
      </c>
      <c r="G837" s="3" t="s">
        <v>657</v>
      </c>
      <c r="H837" s="41" t="s">
        <v>3845</v>
      </c>
      <c r="I837" s="113">
        <v>0</v>
      </c>
      <c r="J837" s="113">
        <v>0</v>
      </c>
      <c r="K837" s="113">
        <v>0</v>
      </c>
      <c r="L837" s="113">
        <v>0</v>
      </c>
      <c r="M837" s="113">
        <v>0</v>
      </c>
      <c r="N837" s="113">
        <v>0</v>
      </c>
      <c r="O837" s="113">
        <v>0</v>
      </c>
      <c r="P837" s="113">
        <v>0</v>
      </c>
      <c r="Q837" s="113">
        <v>0</v>
      </c>
      <c r="R837" s="46">
        <v>0</v>
      </c>
      <c r="S837" s="47">
        <v>0</v>
      </c>
      <c r="T837" s="47">
        <v>0</v>
      </c>
      <c r="U837" s="47">
        <v>0</v>
      </c>
      <c r="V837" s="47">
        <v>0</v>
      </c>
      <c r="W837" s="84">
        <v>2.1174416066360724</v>
      </c>
      <c r="X837" s="48">
        <v>2.1174416066360724</v>
      </c>
      <c r="Y837" s="48">
        <v>0</v>
      </c>
      <c r="Z837" s="48">
        <v>0</v>
      </c>
      <c r="AA837" s="48">
        <v>2.1174416066360724</v>
      </c>
      <c r="AB837" s="48">
        <v>0</v>
      </c>
      <c r="AC837" s="48">
        <v>0</v>
      </c>
      <c r="AD837" s="48">
        <v>0</v>
      </c>
      <c r="AE837" s="48">
        <v>0</v>
      </c>
      <c r="AF837" s="48">
        <v>2.1174416066360724</v>
      </c>
      <c r="AG837" s="48">
        <v>2.1174416066360724</v>
      </c>
      <c r="AH837" s="48">
        <v>2.1174416066360724</v>
      </c>
      <c r="AI837" s="48">
        <v>2.1174416066360724</v>
      </c>
      <c r="AJ837" s="146" t="s">
        <v>7128</v>
      </c>
      <c r="AK837" s="113" t="s">
        <v>7128</v>
      </c>
      <c r="AL837" s="113">
        <v>54</v>
      </c>
      <c r="AM837" s="113" t="s">
        <v>7128</v>
      </c>
      <c r="AN837" s="113" t="s">
        <v>7128</v>
      </c>
      <c r="AO837" s="113" t="s">
        <v>7128</v>
      </c>
      <c r="AP837" s="113" t="s">
        <v>7128</v>
      </c>
      <c r="AQ837" s="113">
        <v>91</v>
      </c>
      <c r="AR837" s="113">
        <v>142</v>
      </c>
      <c r="AS837" s="113">
        <v>305</v>
      </c>
      <c r="AT837" s="113">
        <v>290</v>
      </c>
      <c r="AU837" s="149" t="s">
        <v>7128</v>
      </c>
      <c r="AV837" s="48">
        <v>157.46821407201281</v>
      </c>
      <c r="AW837" s="14">
        <v>-155.35077246537674</v>
      </c>
      <c r="AX837" s="17">
        <v>880</v>
      </c>
      <c r="AY837" s="47">
        <v>0</v>
      </c>
      <c r="AZ837" s="47">
        <v>1.4102366887435949</v>
      </c>
      <c r="BA837" s="47">
        <v>-1.4102366887435949</v>
      </c>
      <c r="BB837" s="62">
        <v>0.80164645901360498</v>
      </c>
      <c r="BC837" s="47"/>
      <c r="BD837" s="47">
        <v>0</v>
      </c>
      <c r="BE837" s="47">
        <v>0</v>
      </c>
      <c r="BF837" s="26" t="s">
        <v>7639</v>
      </c>
      <c r="BG837" s="84"/>
    </row>
    <row r="838" spans="1:59" x14ac:dyDescent="0.25">
      <c r="A838" s="78" t="s">
        <v>1332</v>
      </c>
      <c r="B838" s="2" t="s">
        <v>3013</v>
      </c>
      <c r="C838" s="3" t="s">
        <v>2712</v>
      </c>
      <c r="D838" s="3" t="s">
        <v>189</v>
      </c>
      <c r="E838" s="3" t="s">
        <v>2269</v>
      </c>
      <c r="F838" s="4" t="s">
        <v>2269</v>
      </c>
      <c r="G838" s="3" t="s">
        <v>657</v>
      </c>
      <c r="H838" s="41" t="s">
        <v>4771</v>
      </c>
      <c r="I838" s="113">
        <v>0</v>
      </c>
      <c r="J838" s="113">
        <v>0</v>
      </c>
      <c r="K838" s="113">
        <v>0</v>
      </c>
      <c r="L838" s="113">
        <v>0</v>
      </c>
      <c r="M838" s="113">
        <v>0</v>
      </c>
      <c r="N838" s="113">
        <v>0</v>
      </c>
      <c r="O838" s="113">
        <v>0</v>
      </c>
      <c r="P838" s="113">
        <v>0</v>
      </c>
      <c r="Q838" s="113">
        <v>0</v>
      </c>
      <c r="R838" s="50">
        <v>0</v>
      </c>
      <c r="S838" s="51">
        <v>0</v>
      </c>
      <c r="T838" s="51">
        <v>0</v>
      </c>
      <c r="U838" s="51">
        <v>0</v>
      </c>
      <c r="V838" s="51">
        <v>0</v>
      </c>
      <c r="W838" s="84">
        <v>2.1174416066360724</v>
      </c>
      <c r="X838" s="14">
        <v>2.1174416066360724</v>
      </c>
      <c r="Y838" s="14">
        <v>0</v>
      </c>
      <c r="Z838" s="14">
        <v>0</v>
      </c>
      <c r="AA838" s="14">
        <v>2.1174416066360724</v>
      </c>
      <c r="AB838" s="14">
        <v>0</v>
      </c>
      <c r="AC838" s="14">
        <v>0</v>
      </c>
      <c r="AD838" s="14">
        <v>0</v>
      </c>
      <c r="AE838" s="14">
        <v>0</v>
      </c>
      <c r="AF838" s="14">
        <v>2.1174416066360724</v>
      </c>
      <c r="AG838" s="14">
        <v>2.1174416066360724</v>
      </c>
      <c r="AH838" s="14">
        <v>2.1174416066360724</v>
      </c>
      <c r="AI838" s="14">
        <v>2.1174416066360724</v>
      </c>
      <c r="AJ838" s="113" t="s">
        <v>7128</v>
      </c>
      <c r="AK838" s="113" t="s">
        <v>7128</v>
      </c>
      <c r="AL838" s="113">
        <v>54</v>
      </c>
      <c r="AM838" s="113" t="s">
        <v>7128</v>
      </c>
      <c r="AN838" s="113" t="s">
        <v>7128</v>
      </c>
      <c r="AO838" s="113" t="s">
        <v>7128</v>
      </c>
      <c r="AP838" s="113" t="s">
        <v>7128</v>
      </c>
      <c r="AQ838" s="113">
        <v>91</v>
      </c>
      <c r="AR838" s="113">
        <v>142</v>
      </c>
      <c r="AS838" s="113">
        <v>305</v>
      </c>
      <c r="AT838" s="113">
        <v>290</v>
      </c>
      <c r="AU838" s="149" t="s">
        <v>7128</v>
      </c>
      <c r="AV838" s="52">
        <v>157.46821407201281</v>
      </c>
      <c r="AW838" s="14">
        <v>-155.35077246537674</v>
      </c>
      <c r="AX838" s="17">
        <v>880</v>
      </c>
      <c r="AY838" s="51">
        <v>0</v>
      </c>
      <c r="AZ838" s="51">
        <v>1.4102366887435949</v>
      </c>
      <c r="BA838" s="51">
        <v>-1.4102366887435949</v>
      </c>
      <c r="BB838" s="64">
        <v>0.80164645901360498</v>
      </c>
      <c r="BC838" s="51"/>
      <c r="BD838" s="51">
        <v>0</v>
      </c>
      <c r="BE838" s="51">
        <v>0</v>
      </c>
      <c r="BF838" s="26" t="s">
        <v>7639</v>
      </c>
      <c r="BG838" s="84"/>
    </row>
    <row r="839" spans="1:59" x14ac:dyDescent="0.25">
      <c r="A839" s="111" t="s">
        <v>1346</v>
      </c>
      <c r="B839" s="2" t="s">
        <v>3233</v>
      </c>
      <c r="C839" s="3" t="s">
        <v>3234</v>
      </c>
      <c r="D839" s="3" t="s">
        <v>92</v>
      </c>
      <c r="E839" s="3" t="s">
        <v>2269</v>
      </c>
      <c r="F839" s="4" t="s">
        <v>2269</v>
      </c>
      <c r="G839" s="3" t="s">
        <v>657</v>
      </c>
      <c r="H839" s="41" t="s">
        <v>4732</v>
      </c>
      <c r="I839" s="113">
        <v>0</v>
      </c>
      <c r="J839" s="113">
        <v>0</v>
      </c>
      <c r="K839" s="113">
        <v>0</v>
      </c>
      <c r="L839" s="113">
        <v>0</v>
      </c>
      <c r="M839" s="113">
        <v>0</v>
      </c>
      <c r="N839" s="113">
        <v>0</v>
      </c>
      <c r="O839" s="113">
        <v>0</v>
      </c>
      <c r="P839" s="113">
        <v>0</v>
      </c>
      <c r="Q839" s="113">
        <v>0</v>
      </c>
      <c r="R839" s="6">
        <v>0</v>
      </c>
      <c r="S839" s="14">
        <v>0</v>
      </c>
      <c r="T839" s="14">
        <v>0</v>
      </c>
      <c r="U839" s="14">
        <v>0</v>
      </c>
      <c r="V839" s="14">
        <v>0</v>
      </c>
      <c r="W839" s="84">
        <v>2.1174416066360724</v>
      </c>
      <c r="X839" s="14">
        <v>2.1174416066360724</v>
      </c>
      <c r="Y839" s="14">
        <v>0</v>
      </c>
      <c r="Z839" s="14">
        <v>0</v>
      </c>
      <c r="AA839" s="14">
        <v>2.1174416066360724</v>
      </c>
      <c r="AB839" s="14">
        <v>0</v>
      </c>
      <c r="AC839" s="14">
        <v>0</v>
      </c>
      <c r="AD839" s="14">
        <v>0</v>
      </c>
      <c r="AE839" s="14">
        <v>0</v>
      </c>
      <c r="AF839" s="14">
        <v>2.1174416066360724</v>
      </c>
      <c r="AG839" s="14">
        <v>2.1174416066360724</v>
      </c>
      <c r="AH839" s="14">
        <v>2.1174416066360724</v>
      </c>
      <c r="AI839" s="14">
        <v>2.1174416066360724</v>
      </c>
      <c r="AJ839" s="113" t="s">
        <v>7128</v>
      </c>
      <c r="AK839" s="113" t="s">
        <v>7128</v>
      </c>
      <c r="AL839" s="113">
        <v>54</v>
      </c>
      <c r="AM839" s="113" t="s">
        <v>7128</v>
      </c>
      <c r="AN839" s="113" t="s">
        <v>7128</v>
      </c>
      <c r="AO839" s="113" t="s">
        <v>7128</v>
      </c>
      <c r="AP839" s="113" t="s">
        <v>7128</v>
      </c>
      <c r="AQ839" s="113">
        <v>91</v>
      </c>
      <c r="AR839" s="113">
        <v>142</v>
      </c>
      <c r="AS839" s="113">
        <v>305</v>
      </c>
      <c r="AT839" s="113">
        <v>290</v>
      </c>
      <c r="AU839" s="149" t="s">
        <v>7128</v>
      </c>
      <c r="AV839" s="14">
        <v>157.46821407201281</v>
      </c>
      <c r="AW839" s="14">
        <v>-155.35077246537674</v>
      </c>
      <c r="AX839" s="17">
        <v>880</v>
      </c>
      <c r="AY839" s="15">
        <v>0</v>
      </c>
      <c r="AZ839" s="15">
        <v>1.4102366887435949</v>
      </c>
      <c r="BA839" s="15">
        <v>-1.4102366887435949</v>
      </c>
      <c r="BB839" s="63">
        <v>0.80164645901360498</v>
      </c>
      <c r="BC839" s="26"/>
      <c r="BD839" s="15">
        <v>0</v>
      </c>
      <c r="BE839" s="26">
        <v>0</v>
      </c>
      <c r="BF839" s="26" t="s">
        <v>7639</v>
      </c>
      <c r="BG839" s="84"/>
    </row>
    <row r="840" spans="1:59" x14ac:dyDescent="0.25">
      <c r="A840" s="78" t="s">
        <v>1349</v>
      </c>
      <c r="B840" s="2" t="s">
        <v>3407</v>
      </c>
      <c r="C840" s="3" t="s">
        <v>2594</v>
      </c>
      <c r="D840" s="3" t="s">
        <v>18</v>
      </c>
      <c r="E840" s="3" t="s">
        <v>2269</v>
      </c>
      <c r="F840" s="4" t="s">
        <v>2269</v>
      </c>
      <c r="G840" s="3" t="s">
        <v>657</v>
      </c>
      <c r="H840" s="41" t="s">
        <v>4024</v>
      </c>
      <c r="I840" s="113">
        <v>0</v>
      </c>
      <c r="J840" s="113">
        <v>0</v>
      </c>
      <c r="K840" s="113">
        <v>0</v>
      </c>
      <c r="L840" s="113">
        <v>0</v>
      </c>
      <c r="M840" s="113">
        <v>0</v>
      </c>
      <c r="N840" s="113">
        <v>0</v>
      </c>
      <c r="O840" s="113">
        <v>0</v>
      </c>
      <c r="P840" s="113">
        <v>0</v>
      </c>
      <c r="Q840" s="113">
        <v>0</v>
      </c>
      <c r="R840" s="6">
        <v>0</v>
      </c>
      <c r="S840" s="14">
        <v>0</v>
      </c>
      <c r="T840" s="14">
        <v>0</v>
      </c>
      <c r="U840" s="14">
        <v>0</v>
      </c>
      <c r="V840" s="14">
        <v>0</v>
      </c>
      <c r="W840" s="84">
        <v>2.1174416066360724</v>
      </c>
      <c r="X840" s="14">
        <v>2.1174416066360724</v>
      </c>
      <c r="Y840" s="14">
        <v>0</v>
      </c>
      <c r="Z840" s="14">
        <v>0</v>
      </c>
      <c r="AA840" s="14">
        <v>2.1174416066360724</v>
      </c>
      <c r="AB840" s="14">
        <v>0</v>
      </c>
      <c r="AC840" s="14">
        <v>0</v>
      </c>
      <c r="AD840" s="14">
        <v>0</v>
      </c>
      <c r="AE840" s="14">
        <v>0</v>
      </c>
      <c r="AF840" s="14">
        <v>2.1174416066360724</v>
      </c>
      <c r="AG840" s="14">
        <v>2.1174416066360724</v>
      </c>
      <c r="AH840" s="14">
        <v>2.1174416066360724</v>
      </c>
      <c r="AI840" s="14">
        <v>2.1174416066360724</v>
      </c>
      <c r="AJ840" s="113" t="s">
        <v>7128</v>
      </c>
      <c r="AK840" s="113" t="s">
        <v>7128</v>
      </c>
      <c r="AL840" s="113">
        <v>54</v>
      </c>
      <c r="AM840" s="113" t="s">
        <v>7128</v>
      </c>
      <c r="AN840" s="113" t="s">
        <v>7128</v>
      </c>
      <c r="AO840" s="113" t="s">
        <v>7128</v>
      </c>
      <c r="AP840" s="113" t="s">
        <v>7128</v>
      </c>
      <c r="AQ840" s="113">
        <v>91</v>
      </c>
      <c r="AR840" s="113">
        <v>142</v>
      </c>
      <c r="AS840" s="113">
        <v>305</v>
      </c>
      <c r="AT840" s="113">
        <v>290</v>
      </c>
      <c r="AU840" s="149" t="s">
        <v>7128</v>
      </c>
      <c r="AV840" s="14">
        <v>157.46821407201281</v>
      </c>
      <c r="AW840" s="14">
        <v>-155.35077246537674</v>
      </c>
      <c r="AX840" s="17">
        <v>880</v>
      </c>
      <c r="AY840" s="15">
        <v>0</v>
      </c>
      <c r="AZ840" s="15">
        <v>1.4102366887435949</v>
      </c>
      <c r="BA840" s="15">
        <v>-1.4102366887435949</v>
      </c>
      <c r="BB840" s="63">
        <v>0.80164645901360498</v>
      </c>
      <c r="BC840" s="26"/>
      <c r="BD840" s="15">
        <v>0</v>
      </c>
      <c r="BE840" s="26">
        <v>0</v>
      </c>
      <c r="BF840" s="26" t="s">
        <v>7639</v>
      </c>
      <c r="BG840" s="84"/>
    </row>
    <row r="841" spans="1:59" x14ac:dyDescent="0.25">
      <c r="A841" s="111" t="s">
        <v>6319</v>
      </c>
      <c r="B841" s="2" t="s">
        <v>3503</v>
      </c>
      <c r="C841" s="3" t="s">
        <v>6321</v>
      </c>
      <c r="D841" s="3" t="s">
        <v>6320</v>
      </c>
      <c r="E841" s="3" t="s">
        <v>1003</v>
      </c>
      <c r="F841" s="4" t="s">
        <v>3755</v>
      </c>
      <c r="G841" s="3" t="s">
        <v>657</v>
      </c>
      <c r="H841" s="41" t="s">
        <v>6570</v>
      </c>
      <c r="I841" s="113">
        <v>0</v>
      </c>
      <c r="J841" s="113">
        <v>0</v>
      </c>
      <c r="K841" s="113">
        <v>0</v>
      </c>
      <c r="L841" s="113">
        <v>0</v>
      </c>
      <c r="M841" s="113">
        <v>0</v>
      </c>
      <c r="N841" s="113">
        <v>0</v>
      </c>
      <c r="O841" s="113">
        <v>0</v>
      </c>
      <c r="P841" s="113">
        <v>0</v>
      </c>
      <c r="Q841" s="113">
        <v>0</v>
      </c>
      <c r="R841" s="6">
        <v>0</v>
      </c>
      <c r="S841" s="14">
        <v>0</v>
      </c>
      <c r="T841" s="14">
        <v>0</v>
      </c>
      <c r="U841" s="14">
        <v>0</v>
      </c>
      <c r="V841" s="14">
        <v>0</v>
      </c>
      <c r="W841" s="84">
        <v>2.1174416066360724</v>
      </c>
      <c r="X841" s="14">
        <v>2.1174416066360724</v>
      </c>
      <c r="Y841" s="14">
        <v>0</v>
      </c>
      <c r="Z841" s="14">
        <v>0</v>
      </c>
      <c r="AA841" s="14">
        <v>2.1174416066360724</v>
      </c>
      <c r="AB841" s="14">
        <v>0</v>
      </c>
      <c r="AC841" s="14">
        <v>0</v>
      </c>
      <c r="AD841" s="14">
        <v>0</v>
      </c>
      <c r="AE841" s="14">
        <v>0</v>
      </c>
      <c r="AF841" s="14">
        <v>2.1174416066360724</v>
      </c>
      <c r="AG841" s="14">
        <v>2.1174416066360724</v>
      </c>
      <c r="AH841" s="14">
        <v>2.1174416066360724</v>
      </c>
      <c r="AI841" s="14">
        <v>2.1174416066360724</v>
      </c>
      <c r="AJ841" s="113" t="s">
        <v>7128</v>
      </c>
      <c r="AK841" s="113" t="s">
        <v>7128</v>
      </c>
      <c r="AL841" s="113">
        <v>54</v>
      </c>
      <c r="AM841" s="113" t="s">
        <v>7128</v>
      </c>
      <c r="AN841" s="113" t="s">
        <v>7128</v>
      </c>
      <c r="AO841" s="113" t="s">
        <v>7128</v>
      </c>
      <c r="AP841" s="113" t="s">
        <v>7128</v>
      </c>
      <c r="AQ841" s="113">
        <v>91</v>
      </c>
      <c r="AR841" s="113">
        <v>142</v>
      </c>
      <c r="AS841" s="113">
        <v>305</v>
      </c>
      <c r="AT841" s="113">
        <v>290</v>
      </c>
      <c r="AU841" s="149" t="s">
        <v>7128</v>
      </c>
      <c r="AV841" s="14">
        <v>157.46821407201281</v>
      </c>
      <c r="AW841" s="14">
        <v>-155.35077246537674</v>
      </c>
      <c r="AX841" s="17">
        <v>880</v>
      </c>
      <c r="AY841" s="15">
        <v>0</v>
      </c>
      <c r="AZ841" s="15">
        <v>1.4102366887435949</v>
      </c>
      <c r="BA841" s="15">
        <v>-1.4102366887435949</v>
      </c>
      <c r="BB841" s="63">
        <v>0.80164645901360498</v>
      </c>
      <c r="BC841" s="26"/>
      <c r="BD841" s="15">
        <v>0</v>
      </c>
      <c r="BE841" s="26">
        <v>0</v>
      </c>
      <c r="BF841" s="26" t="s">
        <v>7639</v>
      </c>
      <c r="BG841" s="84"/>
    </row>
    <row r="842" spans="1:59" x14ac:dyDescent="0.25">
      <c r="A842" s="98" t="s">
        <v>1388</v>
      </c>
      <c r="B842" s="2" t="s">
        <v>3004</v>
      </c>
      <c r="C842" s="3" t="s">
        <v>3005</v>
      </c>
      <c r="D842" s="3" t="s">
        <v>368</v>
      </c>
      <c r="E842" s="3" t="s">
        <v>2269</v>
      </c>
      <c r="F842" s="4" t="s">
        <v>2269</v>
      </c>
      <c r="G842" s="3" t="s">
        <v>657</v>
      </c>
      <c r="H842" s="41" t="s">
        <v>4894</v>
      </c>
      <c r="I842" s="113">
        <v>0</v>
      </c>
      <c r="J842" s="113">
        <v>0</v>
      </c>
      <c r="K842" s="113">
        <v>0</v>
      </c>
      <c r="L842" s="113">
        <v>0</v>
      </c>
      <c r="M842" s="113">
        <v>0</v>
      </c>
      <c r="N842" s="113">
        <v>0</v>
      </c>
      <c r="O842" s="113">
        <v>0</v>
      </c>
      <c r="P842" s="113">
        <v>0</v>
      </c>
      <c r="Q842" s="113">
        <v>0</v>
      </c>
      <c r="R842" s="106">
        <v>0</v>
      </c>
      <c r="S842" s="107">
        <v>0</v>
      </c>
      <c r="T842" s="107">
        <v>0</v>
      </c>
      <c r="U842" s="107">
        <v>0</v>
      </c>
      <c r="V842" s="107">
        <v>0</v>
      </c>
      <c r="W842" s="84">
        <v>2.1174416066360724</v>
      </c>
      <c r="X842" s="108">
        <v>2.1174416066360724</v>
      </c>
      <c r="Y842" s="108">
        <v>0</v>
      </c>
      <c r="Z842" s="108">
        <v>0</v>
      </c>
      <c r="AA842" s="108">
        <v>2.1174416066360724</v>
      </c>
      <c r="AB842" s="108">
        <v>0</v>
      </c>
      <c r="AC842" s="108">
        <v>0</v>
      </c>
      <c r="AD842" s="108">
        <v>0</v>
      </c>
      <c r="AE842" s="108">
        <v>0</v>
      </c>
      <c r="AF842" s="108">
        <v>2.1174416066360724</v>
      </c>
      <c r="AG842" s="108">
        <v>2.1174416066360724</v>
      </c>
      <c r="AH842" s="108">
        <v>2.1174416066360724</v>
      </c>
      <c r="AI842" s="108">
        <v>2.1174416066360724</v>
      </c>
      <c r="AJ842" s="126" t="s">
        <v>7128</v>
      </c>
      <c r="AK842" s="113" t="s">
        <v>7128</v>
      </c>
      <c r="AL842" s="113">
        <v>54</v>
      </c>
      <c r="AM842" s="113" t="s">
        <v>7128</v>
      </c>
      <c r="AN842" s="113" t="s">
        <v>7128</v>
      </c>
      <c r="AO842" s="113" t="s">
        <v>7128</v>
      </c>
      <c r="AP842" s="113" t="s">
        <v>7128</v>
      </c>
      <c r="AQ842" s="113">
        <v>91</v>
      </c>
      <c r="AR842" s="113">
        <v>142</v>
      </c>
      <c r="AS842" s="113">
        <v>305</v>
      </c>
      <c r="AT842" s="113">
        <v>290</v>
      </c>
      <c r="AU842" s="149" t="s">
        <v>7128</v>
      </c>
      <c r="AV842" s="107">
        <v>157.46821407201281</v>
      </c>
      <c r="AW842" s="14">
        <v>-155.35077246537674</v>
      </c>
      <c r="AX842" s="17">
        <v>880</v>
      </c>
      <c r="AY842" s="107">
        <v>0</v>
      </c>
      <c r="AZ842" s="107">
        <v>1.4102366887435949</v>
      </c>
      <c r="BA842" s="107">
        <v>-1.4102366887435949</v>
      </c>
      <c r="BB842" s="109">
        <v>0.80164645901360498</v>
      </c>
      <c r="BC842" s="107"/>
      <c r="BD842" s="107">
        <v>0</v>
      </c>
      <c r="BE842" s="107">
        <v>0</v>
      </c>
      <c r="BF842" s="107" t="s">
        <v>7639</v>
      </c>
      <c r="BG842" s="84"/>
    </row>
    <row r="843" spans="1:59" x14ac:dyDescent="0.25">
      <c r="A843" s="111" t="s">
        <v>1405</v>
      </c>
      <c r="B843" s="2" t="s">
        <v>3237</v>
      </c>
      <c r="C843" s="3" t="s">
        <v>2647</v>
      </c>
      <c r="D843" s="3" t="s">
        <v>96</v>
      </c>
      <c r="E843" s="3" t="s">
        <v>2269</v>
      </c>
      <c r="F843" s="4" t="s">
        <v>2269</v>
      </c>
      <c r="G843" s="3" t="s">
        <v>657</v>
      </c>
      <c r="H843" s="41" t="s">
        <v>4802</v>
      </c>
      <c r="I843" s="113">
        <v>0</v>
      </c>
      <c r="J843" s="113">
        <v>0</v>
      </c>
      <c r="K843" s="113">
        <v>0</v>
      </c>
      <c r="L843" s="113">
        <v>0</v>
      </c>
      <c r="M843" s="113">
        <v>0</v>
      </c>
      <c r="N843" s="113">
        <v>0</v>
      </c>
      <c r="O843" s="113">
        <v>0</v>
      </c>
      <c r="P843" s="113">
        <v>0</v>
      </c>
      <c r="Q843" s="113">
        <v>0</v>
      </c>
      <c r="R843" s="6">
        <v>0</v>
      </c>
      <c r="S843" s="14">
        <v>0</v>
      </c>
      <c r="T843" s="14">
        <v>0</v>
      </c>
      <c r="U843" s="14">
        <v>0</v>
      </c>
      <c r="V843" s="14">
        <v>0</v>
      </c>
      <c r="W843" s="84">
        <v>2.1174416066360724</v>
      </c>
      <c r="X843" s="14">
        <v>2.1174416066360724</v>
      </c>
      <c r="Y843" s="14">
        <v>0</v>
      </c>
      <c r="Z843" s="14">
        <v>0</v>
      </c>
      <c r="AA843" s="14">
        <v>2.1174416066360724</v>
      </c>
      <c r="AB843" s="14">
        <v>0</v>
      </c>
      <c r="AC843" s="14">
        <v>0</v>
      </c>
      <c r="AD843" s="14">
        <v>0</v>
      </c>
      <c r="AE843" s="14">
        <v>0</v>
      </c>
      <c r="AF843" s="14">
        <v>2.1174416066360724</v>
      </c>
      <c r="AG843" s="14">
        <v>2.1174416066360724</v>
      </c>
      <c r="AH843" s="14">
        <v>2.1174416066360724</v>
      </c>
      <c r="AI843" s="14">
        <v>2.1174416066360724</v>
      </c>
      <c r="AJ843" s="113" t="s">
        <v>7128</v>
      </c>
      <c r="AK843" s="113" t="s">
        <v>7128</v>
      </c>
      <c r="AL843" s="113">
        <v>54</v>
      </c>
      <c r="AM843" s="113" t="s">
        <v>7128</v>
      </c>
      <c r="AN843" s="113" t="s">
        <v>7128</v>
      </c>
      <c r="AO843" s="113" t="s">
        <v>7128</v>
      </c>
      <c r="AP843" s="113" t="s">
        <v>7128</v>
      </c>
      <c r="AQ843" s="113">
        <v>91</v>
      </c>
      <c r="AR843" s="113">
        <v>142</v>
      </c>
      <c r="AS843" s="113">
        <v>305</v>
      </c>
      <c r="AT843" s="113">
        <v>290</v>
      </c>
      <c r="AU843" s="149" t="s">
        <v>7128</v>
      </c>
      <c r="AV843" s="14">
        <v>157.46821407201281</v>
      </c>
      <c r="AW843" s="14">
        <v>-155.35077246537674</v>
      </c>
      <c r="AX843" s="17">
        <v>880</v>
      </c>
      <c r="AY843" s="15">
        <v>0</v>
      </c>
      <c r="AZ843" s="15">
        <v>1.4102366887435949</v>
      </c>
      <c r="BA843" s="15">
        <v>-1.4102366887435949</v>
      </c>
      <c r="BB843" s="63">
        <v>0.80164645901360498</v>
      </c>
      <c r="BC843" s="26"/>
      <c r="BD843" s="15">
        <v>0</v>
      </c>
      <c r="BE843" s="26">
        <v>0</v>
      </c>
      <c r="BF843" s="26" t="s">
        <v>7639</v>
      </c>
      <c r="BG843" s="84"/>
    </row>
    <row r="844" spans="1:59" x14ac:dyDescent="0.25">
      <c r="A844" s="111" t="s">
        <v>1419</v>
      </c>
      <c r="B844" s="2" t="s">
        <v>2494</v>
      </c>
      <c r="C844" s="3" t="s">
        <v>2753</v>
      </c>
      <c r="D844" s="3" t="s">
        <v>29</v>
      </c>
      <c r="E844" s="3" t="s">
        <v>2269</v>
      </c>
      <c r="F844" s="4" t="s">
        <v>2269</v>
      </c>
      <c r="G844" s="3" t="s">
        <v>657</v>
      </c>
      <c r="H844" s="41" t="s">
        <v>3811</v>
      </c>
      <c r="I844" s="113">
        <v>0</v>
      </c>
      <c r="J844" s="113">
        <v>0</v>
      </c>
      <c r="K844" s="113">
        <v>0</v>
      </c>
      <c r="L844" s="113">
        <v>0</v>
      </c>
      <c r="M844" s="113">
        <v>0</v>
      </c>
      <c r="N844" s="113">
        <v>0</v>
      </c>
      <c r="O844" s="113">
        <v>0</v>
      </c>
      <c r="P844" s="113">
        <v>0</v>
      </c>
      <c r="Q844" s="113">
        <v>0</v>
      </c>
      <c r="R844" s="6">
        <v>0</v>
      </c>
      <c r="S844" s="14">
        <v>0</v>
      </c>
      <c r="T844" s="14">
        <v>0</v>
      </c>
      <c r="U844" s="14">
        <v>0</v>
      </c>
      <c r="V844" s="14">
        <v>0</v>
      </c>
      <c r="W844" s="84">
        <v>2.1174416066360724</v>
      </c>
      <c r="X844" s="14">
        <v>2.1174416066360724</v>
      </c>
      <c r="Y844" s="14">
        <v>0</v>
      </c>
      <c r="Z844" s="14">
        <v>0</v>
      </c>
      <c r="AA844" s="14">
        <v>2.1174416066360724</v>
      </c>
      <c r="AB844" s="14">
        <v>0</v>
      </c>
      <c r="AC844" s="14">
        <v>0</v>
      </c>
      <c r="AD844" s="14">
        <v>0</v>
      </c>
      <c r="AE844" s="14">
        <v>0</v>
      </c>
      <c r="AF844" s="14">
        <v>2.1174416066360724</v>
      </c>
      <c r="AG844" s="14">
        <v>2.1174416066360724</v>
      </c>
      <c r="AH844" s="14">
        <v>2.1174416066360724</v>
      </c>
      <c r="AI844" s="14">
        <v>2.1174416066360724</v>
      </c>
      <c r="AJ844" s="113" t="s">
        <v>7128</v>
      </c>
      <c r="AK844" s="113" t="s">
        <v>7128</v>
      </c>
      <c r="AL844" s="113">
        <v>54</v>
      </c>
      <c r="AM844" s="113" t="s">
        <v>7128</v>
      </c>
      <c r="AN844" s="113" t="s">
        <v>7128</v>
      </c>
      <c r="AO844" s="113" t="s">
        <v>7128</v>
      </c>
      <c r="AP844" s="113" t="s">
        <v>7128</v>
      </c>
      <c r="AQ844" s="113">
        <v>91</v>
      </c>
      <c r="AR844" s="113">
        <v>142</v>
      </c>
      <c r="AS844" s="113">
        <v>305</v>
      </c>
      <c r="AT844" s="113">
        <v>290</v>
      </c>
      <c r="AU844" s="149" t="s">
        <v>7128</v>
      </c>
      <c r="AV844" s="14">
        <v>157.46821407201281</v>
      </c>
      <c r="AW844" s="14">
        <v>-155.35077246537674</v>
      </c>
      <c r="AX844" s="17">
        <v>880</v>
      </c>
      <c r="AY844" s="15">
        <v>0</v>
      </c>
      <c r="AZ844" s="15">
        <v>1.4102366887435949</v>
      </c>
      <c r="BA844" s="15">
        <v>-1.4102366887435949</v>
      </c>
      <c r="BB844" s="63">
        <v>0.80164645901360498</v>
      </c>
      <c r="BC844" s="26"/>
      <c r="BD844" s="15">
        <v>0</v>
      </c>
      <c r="BE844" s="26">
        <v>0</v>
      </c>
      <c r="BF844" s="26" t="s">
        <v>7639</v>
      </c>
      <c r="BG844" s="84"/>
    </row>
    <row r="845" spans="1:59" x14ac:dyDescent="0.25">
      <c r="A845" s="78" t="s">
        <v>1435</v>
      </c>
      <c r="B845" s="2" t="s">
        <v>3240</v>
      </c>
      <c r="C845" s="3" t="s">
        <v>2980</v>
      </c>
      <c r="D845" s="3" t="s">
        <v>247</v>
      </c>
      <c r="E845" s="3" t="s">
        <v>1060</v>
      </c>
      <c r="F845" s="4" t="s">
        <v>3755</v>
      </c>
      <c r="G845" s="3" t="s">
        <v>657</v>
      </c>
      <c r="H845" s="41" t="s">
        <v>4197</v>
      </c>
      <c r="I845" s="113">
        <v>0</v>
      </c>
      <c r="J845" s="113">
        <v>0</v>
      </c>
      <c r="K845" s="113">
        <v>0</v>
      </c>
      <c r="L845" s="113">
        <v>0</v>
      </c>
      <c r="M845" s="113">
        <v>0</v>
      </c>
      <c r="N845" s="113">
        <v>0</v>
      </c>
      <c r="O845" s="113">
        <v>0</v>
      </c>
      <c r="P845" s="113">
        <v>0</v>
      </c>
      <c r="Q845" s="113">
        <v>0</v>
      </c>
      <c r="R845" s="42">
        <v>0</v>
      </c>
      <c r="S845" s="43">
        <v>0</v>
      </c>
      <c r="T845" s="43">
        <v>0</v>
      </c>
      <c r="U845" s="43">
        <v>0</v>
      </c>
      <c r="V845" s="43">
        <v>0</v>
      </c>
      <c r="W845" s="84">
        <v>2.1174416066360724</v>
      </c>
      <c r="X845" s="44">
        <v>2.1174416066360724</v>
      </c>
      <c r="Y845" s="44">
        <v>0</v>
      </c>
      <c r="Z845" s="44">
        <v>0</v>
      </c>
      <c r="AA845" s="44">
        <v>2.1174416066360724</v>
      </c>
      <c r="AB845" s="44">
        <v>0</v>
      </c>
      <c r="AC845" s="44">
        <v>0</v>
      </c>
      <c r="AD845" s="44">
        <v>0</v>
      </c>
      <c r="AE845" s="44">
        <v>0</v>
      </c>
      <c r="AF845" s="44">
        <v>2.1174416066360724</v>
      </c>
      <c r="AG845" s="44">
        <v>2.1174416066360724</v>
      </c>
      <c r="AH845" s="44">
        <v>2.1174416066360724</v>
      </c>
      <c r="AI845" s="44">
        <v>2.1174416066360724</v>
      </c>
      <c r="AJ845" s="145" t="s">
        <v>7128</v>
      </c>
      <c r="AK845" s="113" t="s">
        <v>7128</v>
      </c>
      <c r="AL845" s="113">
        <v>54</v>
      </c>
      <c r="AM845" s="113" t="s">
        <v>7128</v>
      </c>
      <c r="AN845" s="113" t="s">
        <v>7128</v>
      </c>
      <c r="AO845" s="113" t="s">
        <v>7128</v>
      </c>
      <c r="AP845" s="113" t="s">
        <v>7128</v>
      </c>
      <c r="AQ845" s="113">
        <v>91</v>
      </c>
      <c r="AR845" s="113">
        <v>142</v>
      </c>
      <c r="AS845" s="113">
        <v>305</v>
      </c>
      <c r="AT845" s="113">
        <v>290</v>
      </c>
      <c r="AU845" s="149" t="s">
        <v>7128</v>
      </c>
      <c r="AV845" s="44">
        <v>157.46821407201281</v>
      </c>
      <c r="AW845" s="14">
        <v>-155.35077246537674</v>
      </c>
      <c r="AX845" s="17">
        <v>880</v>
      </c>
      <c r="AY845" s="43">
        <v>0</v>
      </c>
      <c r="AZ845" s="43">
        <v>1.4102366887435949</v>
      </c>
      <c r="BA845" s="43">
        <v>-1.4102366887435949</v>
      </c>
      <c r="BB845" s="65">
        <v>0.80164645901360498</v>
      </c>
      <c r="BC845" s="43"/>
      <c r="BD845" s="43">
        <v>0</v>
      </c>
      <c r="BE845" s="43">
        <v>0</v>
      </c>
      <c r="BF845" s="26" t="s">
        <v>7639</v>
      </c>
      <c r="BG845" s="84"/>
    </row>
    <row r="846" spans="1:59" x14ac:dyDescent="0.25">
      <c r="A846" s="78" t="s">
        <v>2336</v>
      </c>
      <c r="B846" s="2" t="s">
        <v>3419</v>
      </c>
      <c r="C846" s="3" t="s">
        <v>2631</v>
      </c>
      <c r="D846" s="3" t="s">
        <v>2337</v>
      </c>
      <c r="E846" s="3" t="s">
        <v>2269</v>
      </c>
      <c r="F846" s="4" t="s">
        <v>2269</v>
      </c>
      <c r="G846" s="3" t="s">
        <v>657</v>
      </c>
      <c r="H846" s="41" t="s">
        <v>3820</v>
      </c>
      <c r="I846" s="113">
        <v>0</v>
      </c>
      <c r="J846" s="113">
        <v>0</v>
      </c>
      <c r="K846" s="113">
        <v>0</v>
      </c>
      <c r="L846" s="113">
        <v>0</v>
      </c>
      <c r="M846" s="113">
        <v>0</v>
      </c>
      <c r="N846" s="113">
        <v>0</v>
      </c>
      <c r="O846" s="113">
        <v>0</v>
      </c>
      <c r="P846" s="113">
        <v>0</v>
      </c>
      <c r="Q846" s="113">
        <v>0</v>
      </c>
      <c r="R846" s="6">
        <v>0</v>
      </c>
      <c r="S846" s="14">
        <v>0</v>
      </c>
      <c r="T846" s="14">
        <v>0</v>
      </c>
      <c r="U846" s="14">
        <v>0</v>
      </c>
      <c r="V846" s="14">
        <v>0</v>
      </c>
      <c r="W846" s="84">
        <v>2.1174416066360724</v>
      </c>
      <c r="X846" s="14">
        <v>2.1174416066360724</v>
      </c>
      <c r="Y846" s="14">
        <v>0</v>
      </c>
      <c r="Z846" s="14">
        <v>0</v>
      </c>
      <c r="AA846" s="14">
        <v>2.1174416066360724</v>
      </c>
      <c r="AB846" s="14">
        <v>0</v>
      </c>
      <c r="AC846" s="14">
        <v>0</v>
      </c>
      <c r="AD846" s="14">
        <v>0</v>
      </c>
      <c r="AE846" s="14">
        <v>0</v>
      </c>
      <c r="AF846" s="14">
        <v>2.1174416066360724</v>
      </c>
      <c r="AG846" s="14">
        <v>2.1174416066360724</v>
      </c>
      <c r="AH846" s="14">
        <v>2.1174416066360724</v>
      </c>
      <c r="AI846" s="14">
        <v>2.1174416066360724</v>
      </c>
      <c r="AJ846" s="113" t="s">
        <v>7128</v>
      </c>
      <c r="AK846" s="113" t="s">
        <v>7128</v>
      </c>
      <c r="AL846" s="113">
        <v>54</v>
      </c>
      <c r="AM846" s="113" t="s">
        <v>7128</v>
      </c>
      <c r="AN846" s="113" t="s">
        <v>7128</v>
      </c>
      <c r="AO846" s="113" t="s">
        <v>7128</v>
      </c>
      <c r="AP846" s="113" t="s">
        <v>7128</v>
      </c>
      <c r="AQ846" s="113">
        <v>91</v>
      </c>
      <c r="AR846" s="113">
        <v>142</v>
      </c>
      <c r="AS846" s="113">
        <v>305</v>
      </c>
      <c r="AT846" s="113">
        <v>290</v>
      </c>
      <c r="AU846" s="149" t="s">
        <v>7128</v>
      </c>
      <c r="AV846" s="14">
        <v>157.46821407201281</v>
      </c>
      <c r="AW846" s="14">
        <v>-155.35077246537674</v>
      </c>
      <c r="AX846" s="17">
        <v>880</v>
      </c>
      <c r="AY846" s="15">
        <v>0</v>
      </c>
      <c r="AZ846" s="15">
        <v>1.4102366887435949</v>
      </c>
      <c r="BA846" s="15">
        <v>-1.4102366887435949</v>
      </c>
      <c r="BB846" s="63">
        <v>0.80164645901360498</v>
      </c>
      <c r="BC846" s="26"/>
      <c r="BD846" s="15">
        <v>0</v>
      </c>
      <c r="BE846" s="26">
        <v>0</v>
      </c>
      <c r="BF846" s="26" t="s">
        <v>7639</v>
      </c>
      <c r="BG846" s="84"/>
    </row>
    <row r="847" spans="1:59" x14ac:dyDescent="0.25">
      <c r="A847" s="111" t="s">
        <v>2342</v>
      </c>
      <c r="B847" s="2" t="s">
        <v>3420</v>
      </c>
      <c r="C847" s="3" t="s">
        <v>3421</v>
      </c>
      <c r="D847" s="3" t="s">
        <v>4</v>
      </c>
      <c r="E847" s="3" t="s">
        <v>2269</v>
      </c>
      <c r="F847" s="4" t="s">
        <v>2269</v>
      </c>
      <c r="G847" s="3" t="s">
        <v>657</v>
      </c>
      <c r="H847" s="41" t="s">
        <v>4309</v>
      </c>
      <c r="I847" s="113">
        <v>0</v>
      </c>
      <c r="J847" s="113">
        <v>0</v>
      </c>
      <c r="K847" s="113">
        <v>0</v>
      </c>
      <c r="L847" s="113">
        <v>0</v>
      </c>
      <c r="M847" s="113">
        <v>0</v>
      </c>
      <c r="N847" s="113">
        <v>0</v>
      </c>
      <c r="O847" s="113">
        <v>0</v>
      </c>
      <c r="P847" s="113">
        <v>0</v>
      </c>
      <c r="Q847" s="113">
        <v>0</v>
      </c>
      <c r="R847" s="6">
        <v>0</v>
      </c>
      <c r="S847" s="14">
        <v>0</v>
      </c>
      <c r="T847" s="14">
        <v>0</v>
      </c>
      <c r="U847" s="14">
        <v>0</v>
      </c>
      <c r="V847" s="14">
        <v>0</v>
      </c>
      <c r="W847" s="84">
        <v>2.1174416066360724</v>
      </c>
      <c r="X847" s="14">
        <v>2.1174416066360724</v>
      </c>
      <c r="Y847" s="14">
        <v>0</v>
      </c>
      <c r="Z847" s="14">
        <v>0</v>
      </c>
      <c r="AA847" s="14">
        <v>2.1174416066360724</v>
      </c>
      <c r="AB847" s="14">
        <v>0</v>
      </c>
      <c r="AC847" s="14">
        <v>0</v>
      </c>
      <c r="AD847" s="14">
        <v>0</v>
      </c>
      <c r="AE847" s="14">
        <v>0</v>
      </c>
      <c r="AF847" s="14">
        <v>2.1174416066360724</v>
      </c>
      <c r="AG847" s="14">
        <v>2.1174416066360724</v>
      </c>
      <c r="AH847" s="14">
        <v>2.1174416066360724</v>
      </c>
      <c r="AI847" s="14">
        <v>2.1174416066360724</v>
      </c>
      <c r="AJ847" s="113" t="s">
        <v>7128</v>
      </c>
      <c r="AK847" s="113" t="s">
        <v>7128</v>
      </c>
      <c r="AL847" s="113">
        <v>54</v>
      </c>
      <c r="AM847" s="113" t="s">
        <v>7128</v>
      </c>
      <c r="AN847" s="113" t="s">
        <v>7128</v>
      </c>
      <c r="AO847" s="113" t="s">
        <v>7128</v>
      </c>
      <c r="AP847" s="113" t="s">
        <v>7128</v>
      </c>
      <c r="AQ847" s="113">
        <v>91</v>
      </c>
      <c r="AR847" s="113">
        <v>142</v>
      </c>
      <c r="AS847" s="113">
        <v>305</v>
      </c>
      <c r="AT847" s="113">
        <v>290</v>
      </c>
      <c r="AU847" s="149" t="s">
        <v>7128</v>
      </c>
      <c r="AV847" s="14">
        <v>157.46821407201281</v>
      </c>
      <c r="AW847" s="14">
        <v>-155.35077246537674</v>
      </c>
      <c r="AX847" s="17">
        <v>880</v>
      </c>
      <c r="AY847" s="15">
        <v>0</v>
      </c>
      <c r="AZ847" s="15">
        <v>1.4102366887435949</v>
      </c>
      <c r="BA847" s="15">
        <v>-1.4102366887435949</v>
      </c>
      <c r="BB847" s="63">
        <v>0.80164645901360498</v>
      </c>
      <c r="BC847" s="26"/>
      <c r="BD847" s="15">
        <v>0</v>
      </c>
      <c r="BE847" s="26">
        <v>0</v>
      </c>
      <c r="BF847" s="26" t="s">
        <v>7639</v>
      </c>
      <c r="BG847" s="84"/>
    </row>
    <row r="848" spans="1:59" x14ac:dyDescent="0.25">
      <c r="A848" s="98" t="s">
        <v>1478</v>
      </c>
      <c r="B848" s="2" t="s">
        <v>3247</v>
      </c>
      <c r="C848" s="3" t="s">
        <v>3248</v>
      </c>
      <c r="D848" s="3" t="s">
        <v>61</v>
      </c>
      <c r="E848" s="3" t="s">
        <v>2269</v>
      </c>
      <c r="F848" s="4" t="s">
        <v>2269</v>
      </c>
      <c r="G848" s="3" t="s">
        <v>657</v>
      </c>
      <c r="H848" s="41" t="s">
        <v>60</v>
      </c>
      <c r="I848" s="113">
        <v>0</v>
      </c>
      <c r="J848" s="113">
        <v>0</v>
      </c>
      <c r="K848" s="113">
        <v>0</v>
      </c>
      <c r="L848" s="113">
        <v>0</v>
      </c>
      <c r="M848" s="113">
        <v>0</v>
      </c>
      <c r="N848" s="113">
        <v>0</v>
      </c>
      <c r="O848" s="113">
        <v>0</v>
      </c>
      <c r="P848" s="113">
        <v>0</v>
      </c>
      <c r="Q848" s="113">
        <v>0</v>
      </c>
      <c r="R848" s="106">
        <v>0</v>
      </c>
      <c r="S848" s="107">
        <v>0</v>
      </c>
      <c r="T848" s="107">
        <v>0</v>
      </c>
      <c r="U848" s="107">
        <v>0</v>
      </c>
      <c r="V848" s="107">
        <v>0</v>
      </c>
      <c r="W848" s="84">
        <v>2.1174416066360724</v>
      </c>
      <c r="X848" s="108">
        <v>2.1174416066360724</v>
      </c>
      <c r="Y848" s="108">
        <v>0</v>
      </c>
      <c r="Z848" s="108">
        <v>0</v>
      </c>
      <c r="AA848" s="108">
        <v>2.1174416066360724</v>
      </c>
      <c r="AB848" s="108">
        <v>0</v>
      </c>
      <c r="AC848" s="108">
        <v>0</v>
      </c>
      <c r="AD848" s="108">
        <v>0</v>
      </c>
      <c r="AE848" s="108">
        <v>0</v>
      </c>
      <c r="AF848" s="108">
        <v>2.1174416066360724</v>
      </c>
      <c r="AG848" s="108">
        <v>2.1174416066360724</v>
      </c>
      <c r="AH848" s="108">
        <v>2.1174416066360724</v>
      </c>
      <c r="AI848" s="108">
        <v>2.1174416066360724</v>
      </c>
      <c r="AJ848" s="126" t="s">
        <v>7128</v>
      </c>
      <c r="AK848" s="113" t="s">
        <v>7128</v>
      </c>
      <c r="AL848" s="113">
        <v>54</v>
      </c>
      <c r="AM848" s="113" t="s">
        <v>7128</v>
      </c>
      <c r="AN848" s="113" t="s">
        <v>7128</v>
      </c>
      <c r="AO848" s="113" t="s">
        <v>7128</v>
      </c>
      <c r="AP848" s="113" t="s">
        <v>7128</v>
      </c>
      <c r="AQ848" s="113">
        <v>91</v>
      </c>
      <c r="AR848" s="113">
        <v>142</v>
      </c>
      <c r="AS848" s="113">
        <v>305</v>
      </c>
      <c r="AT848" s="113">
        <v>290</v>
      </c>
      <c r="AU848" s="149" t="s">
        <v>7128</v>
      </c>
      <c r="AV848" s="107">
        <v>157.46821407201281</v>
      </c>
      <c r="AW848" s="14">
        <v>-155.35077246537674</v>
      </c>
      <c r="AX848" s="17">
        <v>880</v>
      </c>
      <c r="AY848" s="107">
        <v>0</v>
      </c>
      <c r="AZ848" s="107">
        <v>1.4102366887435949</v>
      </c>
      <c r="BA848" s="107">
        <v>-1.4102366887435949</v>
      </c>
      <c r="BB848" s="109">
        <v>0.80164645901360498</v>
      </c>
      <c r="BC848" s="107"/>
      <c r="BD848" s="107">
        <v>0</v>
      </c>
      <c r="BE848" s="107">
        <v>0</v>
      </c>
      <c r="BF848" s="107" t="s">
        <v>7639</v>
      </c>
      <c r="BG848" s="84"/>
    </row>
    <row r="849" spans="1:59" x14ac:dyDescent="0.25">
      <c r="A849" s="78" t="s">
        <v>6350</v>
      </c>
      <c r="B849" s="2" t="s">
        <v>3251</v>
      </c>
      <c r="C849" s="3" t="s">
        <v>6351</v>
      </c>
      <c r="D849" s="3" t="s">
        <v>5802</v>
      </c>
      <c r="E849" s="3" t="s">
        <v>1051</v>
      </c>
      <c r="F849" s="4" t="s">
        <v>3755</v>
      </c>
      <c r="G849" s="3" t="s">
        <v>657</v>
      </c>
      <c r="H849" s="41" t="s">
        <v>5803</v>
      </c>
      <c r="I849" s="113">
        <v>0</v>
      </c>
      <c r="J849" s="113">
        <v>0</v>
      </c>
      <c r="K849" s="113">
        <v>0</v>
      </c>
      <c r="L849" s="113">
        <v>0</v>
      </c>
      <c r="M849" s="113">
        <v>0</v>
      </c>
      <c r="N849" s="113">
        <v>0</v>
      </c>
      <c r="O849" s="113">
        <v>0</v>
      </c>
      <c r="P849" s="113">
        <v>0</v>
      </c>
      <c r="Q849" s="113">
        <v>0</v>
      </c>
      <c r="R849" s="6">
        <v>0</v>
      </c>
      <c r="S849" s="14">
        <v>0</v>
      </c>
      <c r="T849" s="14">
        <v>0</v>
      </c>
      <c r="U849" s="14">
        <v>0</v>
      </c>
      <c r="V849" s="14">
        <v>0</v>
      </c>
      <c r="W849" s="84">
        <v>2.1174416066360724</v>
      </c>
      <c r="X849" s="14">
        <v>2.1174416066360724</v>
      </c>
      <c r="Y849" s="14">
        <v>0</v>
      </c>
      <c r="Z849" s="14">
        <v>0</v>
      </c>
      <c r="AA849" s="14">
        <v>2.1174416066360724</v>
      </c>
      <c r="AB849" s="14">
        <v>0</v>
      </c>
      <c r="AC849" s="14">
        <v>0</v>
      </c>
      <c r="AD849" s="14">
        <v>0</v>
      </c>
      <c r="AE849" s="14">
        <v>0</v>
      </c>
      <c r="AF849" s="14">
        <v>2.1174416066360724</v>
      </c>
      <c r="AG849" s="14">
        <v>2.1174416066360724</v>
      </c>
      <c r="AH849" s="14">
        <v>2.1174416066360724</v>
      </c>
      <c r="AI849" s="14">
        <v>2.1174416066360724</v>
      </c>
      <c r="AJ849" s="113" t="s">
        <v>7128</v>
      </c>
      <c r="AK849" s="113" t="s">
        <v>7128</v>
      </c>
      <c r="AL849" s="113">
        <v>54</v>
      </c>
      <c r="AM849" s="113" t="s">
        <v>7128</v>
      </c>
      <c r="AN849" s="113" t="s">
        <v>7128</v>
      </c>
      <c r="AO849" s="113" t="s">
        <v>7128</v>
      </c>
      <c r="AP849" s="113" t="s">
        <v>7128</v>
      </c>
      <c r="AQ849" s="113">
        <v>91</v>
      </c>
      <c r="AR849" s="113">
        <v>142</v>
      </c>
      <c r="AS849" s="113">
        <v>305</v>
      </c>
      <c r="AT849" s="113">
        <v>290</v>
      </c>
      <c r="AU849" s="149" t="s">
        <v>7128</v>
      </c>
      <c r="AV849" s="14">
        <v>157.46821407201281</v>
      </c>
      <c r="AW849" s="14">
        <v>-155.35077246537674</v>
      </c>
      <c r="AX849" s="17">
        <v>880</v>
      </c>
      <c r="AY849" s="15">
        <v>0</v>
      </c>
      <c r="AZ849" s="15">
        <v>1.4102366887435949</v>
      </c>
      <c r="BA849" s="15">
        <v>-1.4102366887435949</v>
      </c>
      <c r="BB849" s="63">
        <v>0.80164645901360498</v>
      </c>
      <c r="BC849" s="26"/>
      <c r="BD849" s="15">
        <v>0</v>
      </c>
      <c r="BE849" s="26">
        <v>0</v>
      </c>
      <c r="BF849" s="26" t="s">
        <v>7639</v>
      </c>
      <c r="BG849" s="84"/>
    </row>
    <row r="850" spans="1:59" x14ac:dyDescent="0.25">
      <c r="A850" s="78" t="s">
        <v>3773</v>
      </c>
      <c r="B850" s="2" t="s">
        <v>3251</v>
      </c>
      <c r="C850" s="3" t="s">
        <v>3775</v>
      </c>
      <c r="D850" s="3" t="s">
        <v>3774</v>
      </c>
      <c r="E850" s="3" t="s">
        <v>2269</v>
      </c>
      <c r="F850" s="4" t="s">
        <v>2269</v>
      </c>
      <c r="G850" s="3" t="s">
        <v>657</v>
      </c>
      <c r="H850" s="41" t="s">
        <v>3776</v>
      </c>
      <c r="I850" s="113">
        <v>0</v>
      </c>
      <c r="J850" s="113">
        <v>0</v>
      </c>
      <c r="K850" s="113">
        <v>0</v>
      </c>
      <c r="L850" s="113">
        <v>0</v>
      </c>
      <c r="M850" s="113">
        <v>0</v>
      </c>
      <c r="N850" s="113">
        <v>0</v>
      </c>
      <c r="O850" s="113">
        <v>0</v>
      </c>
      <c r="P850" s="113">
        <v>0</v>
      </c>
      <c r="Q850" s="113">
        <v>0</v>
      </c>
      <c r="R850" s="6">
        <v>0</v>
      </c>
      <c r="S850" s="14">
        <v>0</v>
      </c>
      <c r="T850" s="14">
        <v>0</v>
      </c>
      <c r="U850" s="14">
        <v>0</v>
      </c>
      <c r="V850" s="14">
        <v>0</v>
      </c>
      <c r="W850" s="84">
        <v>2.1174416066360724</v>
      </c>
      <c r="X850" s="14">
        <v>2.1174416066360724</v>
      </c>
      <c r="Y850" s="14">
        <v>0</v>
      </c>
      <c r="Z850" s="14">
        <v>0</v>
      </c>
      <c r="AA850" s="14">
        <v>2.1174416066360724</v>
      </c>
      <c r="AB850" s="14">
        <v>0</v>
      </c>
      <c r="AC850" s="14">
        <v>0</v>
      </c>
      <c r="AD850" s="14">
        <v>0</v>
      </c>
      <c r="AE850" s="14">
        <v>0</v>
      </c>
      <c r="AF850" s="14">
        <v>2.1174416066360724</v>
      </c>
      <c r="AG850" s="14">
        <v>2.1174416066360724</v>
      </c>
      <c r="AH850" s="14">
        <v>2.1174416066360724</v>
      </c>
      <c r="AI850" s="14">
        <v>2.1174416066360724</v>
      </c>
      <c r="AJ850" s="113" t="s">
        <v>7128</v>
      </c>
      <c r="AK850" s="113" t="s">
        <v>7128</v>
      </c>
      <c r="AL850" s="113">
        <v>54</v>
      </c>
      <c r="AM850" s="113" t="s">
        <v>7128</v>
      </c>
      <c r="AN850" s="113" t="s">
        <v>7128</v>
      </c>
      <c r="AO850" s="113" t="s">
        <v>7128</v>
      </c>
      <c r="AP850" s="113" t="s">
        <v>7128</v>
      </c>
      <c r="AQ850" s="113">
        <v>91</v>
      </c>
      <c r="AR850" s="113">
        <v>142</v>
      </c>
      <c r="AS850" s="113">
        <v>305</v>
      </c>
      <c r="AT850" s="113">
        <v>290</v>
      </c>
      <c r="AU850" s="149" t="s">
        <v>7128</v>
      </c>
      <c r="AV850" s="14">
        <v>157.46821407201281</v>
      </c>
      <c r="AW850" s="14">
        <v>-155.35077246537674</v>
      </c>
      <c r="AX850" s="17">
        <v>880</v>
      </c>
      <c r="AY850" s="15">
        <v>0</v>
      </c>
      <c r="AZ850" s="15">
        <v>1.4102366887435949</v>
      </c>
      <c r="BA850" s="15">
        <v>-1.4102366887435949</v>
      </c>
      <c r="BB850" s="63">
        <v>0.80164645901360498</v>
      </c>
      <c r="BC850" s="26"/>
      <c r="BD850" s="15">
        <v>0</v>
      </c>
      <c r="BE850" s="26">
        <v>0</v>
      </c>
      <c r="BF850" s="26" t="s">
        <v>7639</v>
      </c>
      <c r="BG850" s="84"/>
    </row>
    <row r="851" spans="1:59" x14ac:dyDescent="0.25">
      <c r="A851" s="111" t="s">
        <v>1493</v>
      </c>
      <c r="B851" s="2" t="s">
        <v>3251</v>
      </c>
      <c r="C851" s="3" t="s">
        <v>2800</v>
      </c>
      <c r="D851" s="3" t="s">
        <v>176</v>
      </c>
      <c r="E851" s="3" t="s">
        <v>2269</v>
      </c>
      <c r="F851" s="4" t="s">
        <v>2269</v>
      </c>
      <c r="G851" s="3" t="s">
        <v>657</v>
      </c>
      <c r="H851" s="41" t="s">
        <v>4998</v>
      </c>
      <c r="I851" s="113">
        <v>0</v>
      </c>
      <c r="J851" s="113">
        <v>0</v>
      </c>
      <c r="K851" s="113">
        <v>0</v>
      </c>
      <c r="L851" s="113">
        <v>0</v>
      </c>
      <c r="M851" s="113">
        <v>0</v>
      </c>
      <c r="N851" s="113">
        <v>0</v>
      </c>
      <c r="O851" s="113">
        <v>0</v>
      </c>
      <c r="P851" s="113">
        <v>0</v>
      </c>
      <c r="Q851" s="113">
        <v>0</v>
      </c>
      <c r="R851" s="6">
        <v>0</v>
      </c>
      <c r="S851" s="14">
        <v>0</v>
      </c>
      <c r="T851" s="14">
        <v>0</v>
      </c>
      <c r="U851" s="14">
        <v>0</v>
      </c>
      <c r="V851" s="14">
        <v>0</v>
      </c>
      <c r="W851" s="84">
        <v>2.1174416066360724</v>
      </c>
      <c r="X851" s="14">
        <v>2.1174416066360724</v>
      </c>
      <c r="Y851" s="14">
        <v>0</v>
      </c>
      <c r="Z851" s="14">
        <v>0</v>
      </c>
      <c r="AA851" s="14">
        <v>2.1174416066360724</v>
      </c>
      <c r="AB851" s="14">
        <v>0</v>
      </c>
      <c r="AC851" s="14">
        <v>0</v>
      </c>
      <c r="AD851" s="14">
        <v>0</v>
      </c>
      <c r="AE851" s="14">
        <v>0</v>
      </c>
      <c r="AF851" s="14">
        <v>2.1174416066360724</v>
      </c>
      <c r="AG851" s="14">
        <v>2.1174416066360724</v>
      </c>
      <c r="AH851" s="14">
        <v>2.1174416066360724</v>
      </c>
      <c r="AI851" s="14">
        <v>2.1174416066360724</v>
      </c>
      <c r="AJ851" s="113" t="s">
        <v>7128</v>
      </c>
      <c r="AK851" s="113" t="s">
        <v>7128</v>
      </c>
      <c r="AL851" s="113">
        <v>54</v>
      </c>
      <c r="AM851" s="113" t="s">
        <v>7128</v>
      </c>
      <c r="AN851" s="113" t="s">
        <v>7128</v>
      </c>
      <c r="AO851" s="113" t="s">
        <v>7128</v>
      </c>
      <c r="AP851" s="113" t="s">
        <v>7128</v>
      </c>
      <c r="AQ851" s="113">
        <v>91</v>
      </c>
      <c r="AR851" s="113">
        <v>142</v>
      </c>
      <c r="AS851" s="113">
        <v>305</v>
      </c>
      <c r="AT851" s="113">
        <v>290</v>
      </c>
      <c r="AU851" s="149" t="s">
        <v>7128</v>
      </c>
      <c r="AV851" s="14">
        <v>157.46821407201281</v>
      </c>
      <c r="AW851" s="14">
        <v>-155.35077246537674</v>
      </c>
      <c r="AX851" s="17">
        <v>880</v>
      </c>
      <c r="AY851" s="15">
        <v>0</v>
      </c>
      <c r="AZ851" s="15">
        <v>1.4102366887435949</v>
      </c>
      <c r="BA851" s="15">
        <v>-1.4102366887435949</v>
      </c>
      <c r="BB851" s="63">
        <v>0.80164645901360498</v>
      </c>
      <c r="BC851" s="26"/>
      <c r="BD851" s="15">
        <v>0</v>
      </c>
      <c r="BE851" s="26">
        <v>0</v>
      </c>
      <c r="BF851" s="26" t="s">
        <v>7639</v>
      </c>
      <c r="BG851" s="84"/>
    </row>
    <row r="852" spans="1:59" x14ac:dyDescent="0.25">
      <c r="A852" s="99" t="s">
        <v>1499</v>
      </c>
      <c r="B852" s="2" t="s">
        <v>2933</v>
      </c>
      <c r="C852" s="3" t="s">
        <v>2669</v>
      </c>
      <c r="D852" s="3" t="s">
        <v>129</v>
      </c>
      <c r="E852" s="3" t="s">
        <v>2269</v>
      </c>
      <c r="F852" s="4" t="s">
        <v>2269</v>
      </c>
      <c r="G852" s="3" t="s">
        <v>657</v>
      </c>
      <c r="H852" s="41" t="s">
        <v>4951</v>
      </c>
      <c r="I852" s="113">
        <v>0</v>
      </c>
      <c r="J852" s="113">
        <v>0</v>
      </c>
      <c r="K852" s="113">
        <v>0</v>
      </c>
      <c r="L852" s="113">
        <v>0</v>
      </c>
      <c r="M852" s="113">
        <v>0</v>
      </c>
      <c r="N852" s="113">
        <v>0</v>
      </c>
      <c r="O852" s="113">
        <v>0</v>
      </c>
      <c r="P852" s="113">
        <v>0</v>
      </c>
      <c r="Q852" s="113">
        <v>0</v>
      </c>
      <c r="R852" s="85">
        <v>0</v>
      </c>
      <c r="S852" s="84">
        <v>0</v>
      </c>
      <c r="T852" s="84">
        <v>0</v>
      </c>
      <c r="U852" s="84">
        <v>0</v>
      </c>
      <c r="V852" s="84">
        <v>0</v>
      </c>
      <c r="W852" s="84">
        <v>2.1174416066360724</v>
      </c>
      <c r="X852" s="103">
        <v>2.1174416066360724</v>
      </c>
      <c r="Y852" s="103">
        <v>0</v>
      </c>
      <c r="Z852" s="103">
        <v>0</v>
      </c>
      <c r="AA852" s="103">
        <v>2.1174416066360724</v>
      </c>
      <c r="AB852" s="103">
        <v>0</v>
      </c>
      <c r="AC852" s="103">
        <v>0</v>
      </c>
      <c r="AD852" s="103">
        <v>0</v>
      </c>
      <c r="AE852" s="103">
        <v>0</v>
      </c>
      <c r="AF852" s="103">
        <v>2.1174416066360724</v>
      </c>
      <c r="AG852" s="103">
        <v>2.1174416066360724</v>
      </c>
      <c r="AH852" s="103">
        <v>2.1174416066360724</v>
      </c>
      <c r="AI852" s="103">
        <v>2.1174416066360724</v>
      </c>
      <c r="AJ852" s="124" t="s">
        <v>7128</v>
      </c>
      <c r="AK852" s="113" t="s">
        <v>7128</v>
      </c>
      <c r="AL852" s="113">
        <v>54</v>
      </c>
      <c r="AM852" s="113" t="s">
        <v>7128</v>
      </c>
      <c r="AN852" s="113" t="s">
        <v>7128</v>
      </c>
      <c r="AO852" s="113" t="s">
        <v>7128</v>
      </c>
      <c r="AP852" s="113" t="s">
        <v>7128</v>
      </c>
      <c r="AQ852" s="113">
        <v>91</v>
      </c>
      <c r="AR852" s="113">
        <v>142</v>
      </c>
      <c r="AS852" s="113">
        <v>305</v>
      </c>
      <c r="AT852" s="113">
        <v>290</v>
      </c>
      <c r="AU852" s="149" t="s">
        <v>7128</v>
      </c>
      <c r="AV852" s="84">
        <v>157.46821407201281</v>
      </c>
      <c r="AW852" s="14">
        <v>-155.35077246537674</v>
      </c>
      <c r="AX852" s="17">
        <v>880</v>
      </c>
      <c r="AY852" s="84">
        <v>0</v>
      </c>
      <c r="AZ852" s="84">
        <v>1.4102366887435949</v>
      </c>
      <c r="BA852" s="84">
        <v>-1.4102366887435949</v>
      </c>
      <c r="BB852" s="104">
        <v>0.80164645901360498</v>
      </c>
      <c r="BC852" s="84"/>
      <c r="BD852" s="84">
        <v>0</v>
      </c>
      <c r="BE852" s="84">
        <v>0</v>
      </c>
      <c r="BF852" s="84" t="s">
        <v>7639</v>
      </c>
      <c r="BG852" s="84"/>
    </row>
    <row r="853" spans="1:59" x14ac:dyDescent="0.25">
      <c r="A853" s="78" t="s">
        <v>2352</v>
      </c>
      <c r="B853" s="2" t="s">
        <v>3423</v>
      </c>
      <c r="C853" s="3" t="s">
        <v>3387</v>
      </c>
      <c r="D853" s="3" t="s">
        <v>275</v>
      </c>
      <c r="E853" s="3" t="s">
        <v>2269</v>
      </c>
      <c r="F853" s="4" t="s">
        <v>2269</v>
      </c>
      <c r="G853" s="3" t="s">
        <v>657</v>
      </c>
      <c r="H853" s="41" t="s">
        <v>4589</v>
      </c>
      <c r="I853" s="113">
        <v>0</v>
      </c>
      <c r="J853" s="113">
        <v>0</v>
      </c>
      <c r="K853" s="113">
        <v>0</v>
      </c>
      <c r="L853" s="113">
        <v>0</v>
      </c>
      <c r="M853" s="113">
        <v>0</v>
      </c>
      <c r="N853" s="113">
        <v>0</v>
      </c>
      <c r="O853" s="113">
        <v>0</v>
      </c>
      <c r="P853" s="113">
        <v>0</v>
      </c>
      <c r="Q853" s="113">
        <v>0</v>
      </c>
      <c r="R853" s="6">
        <v>0</v>
      </c>
      <c r="S853" s="14">
        <v>0</v>
      </c>
      <c r="T853" s="14">
        <v>0</v>
      </c>
      <c r="U853" s="14">
        <v>0</v>
      </c>
      <c r="V853" s="14">
        <v>0</v>
      </c>
      <c r="W853" s="84">
        <v>2.1174416066360724</v>
      </c>
      <c r="X853" s="14">
        <v>2.1174416066360724</v>
      </c>
      <c r="Y853" s="14">
        <v>0</v>
      </c>
      <c r="Z853" s="14">
        <v>0</v>
      </c>
      <c r="AA853" s="14">
        <v>2.1174416066360724</v>
      </c>
      <c r="AB853" s="14">
        <v>0</v>
      </c>
      <c r="AC853" s="14">
        <v>0</v>
      </c>
      <c r="AD853" s="14">
        <v>0</v>
      </c>
      <c r="AE853" s="14">
        <v>0</v>
      </c>
      <c r="AF853" s="14">
        <v>2.1174416066360724</v>
      </c>
      <c r="AG853" s="14">
        <v>2.1174416066360724</v>
      </c>
      <c r="AH853" s="14">
        <v>2.1174416066360724</v>
      </c>
      <c r="AI853" s="14">
        <v>2.1174416066360724</v>
      </c>
      <c r="AJ853" s="113" t="s">
        <v>7128</v>
      </c>
      <c r="AK853" s="113" t="s">
        <v>7128</v>
      </c>
      <c r="AL853" s="113">
        <v>54</v>
      </c>
      <c r="AM853" s="113" t="s">
        <v>7128</v>
      </c>
      <c r="AN853" s="113" t="s">
        <v>7128</v>
      </c>
      <c r="AO853" s="113" t="s">
        <v>7128</v>
      </c>
      <c r="AP853" s="113" t="s">
        <v>7128</v>
      </c>
      <c r="AQ853" s="113">
        <v>91</v>
      </c>
      <c r="AR853" s="113">
        <v>142</v>
      </c>
      <c r="AS853" s="113">
        <v>305</v>
      </c>
      <c r="AT853" s="113">
        <v>290</v>
      </c>
      <c r="AU853" s="149" t="s">
        <v>7128</v>
      </c>
      <c r="AV853" s="14">
        <v>157.46821407201281</v>
      </c>
      <c r="AW853" s="14">
        <v>-155.35077246537674</v>
      </c>
      <c r="AX853" s="17">
        <v>880</v>
      </c>
      <c r="AY853" s="15">
        <v>0</v>
      </c>
      <c r="AZ853" s="15">
        <v>1.4102366887435949</v>
      </c>
      <c r="BA853" s="15">
        <v>-1.4102366887435949</v>
      </c>
      <c r="BB853" s="63">
        <v>0.80164645901360498</v>
      </c>
      <c r="BC853" s="26"/>
      <c r="BD853" s="15">
        <v>0</v>
      </c>
      <c r="BE853" s="26">
        <v>0</v>
      </c>
      <c r="BF853" s="26" t="s">
        <v>7639</v>
      </c>
      <c r="BG853" s="84"/>
    </row>
    <row r="854" spans="1:59" x14ac:dyDescent="0.25">
      <c r="A854" s="78" t="s">
        <v>1520</v>
      </c>
      <c r="B854" s="2" t="s">
        <v>3426</v>
      </c>
      <c r="C854" s="3" t="s">
        <v>3335</v>
      </c>
      <c r="D854" s="3" t="s">
        <v>93</v>
      </c>
      <c r="E854" s="3" t="s">
        <v>2269</v>
      </c>
      <c r="F854" s="4" t="s">
        <v>2269</v>
      </c>
      <c r="G854" s="3" t="s">
        <v>657</v>
      </c>
      <c r="H854" s="41" t="s">
        <v>4753</v>
      </c>
      <c r="I854" s="113">
        <v>0</v>
      </c>
      <c r="J854" s="113">
        <v>0</v>
      </c>
      <c r="K854" s="113">
        <v>0</v>
      </c>
      <c r="L854" s="113">
        <v>0</v>
      </c>
      <c r="M854" s="113">
        <v>0</v>
      </c>
      <c r="N854" s="113">
        <v>0</v>
      </c>
      <c r="O854" s="113">
        <v>0</v>
      </c>
      <c r="P854" s="113">
        <v>0</v>
      </c>
      <c r="Q854" s="113">
        <v>0</v>
      </c>
      <c r="R854" s="50">
        <v>0</v>
      </c>
      <c r="S854" s="51">
        <v>0</v>
      </c>
      <c r="T854" s="51">
        <v>0</v>
      </c>
      <c r="U854" s="51">
        <v>0</v>
      </c>
      <c r="V854" s="51">
        <v>0</v>
      </c>
      <c r="W854" s="84">
        <v>2.1174416066360724</v>
      </c>
      <c r="X854" s="52">
        <v>2.1174416066360724</v>
      </c>
      <c r="Y854" s="52">
        <v>0</v>
      </c>
      <c r="Z854" s="52">
        <v>0</v>
      </c>
      <c r="AA854" s="52">
        <v>2.1174416066360724</v>
      </c>
      <c r="AB854" s="52">
        <v>0</v>
      </c>
      <c r="AC854" s="52">
        <v>0</v>
      </c>
      <c r="AD854" s="52">
        <v>0</v>
      </c>
      <c r="AE854" s="52">
        <v>0</v>
      </c>
      <c r="AF854" s="52">
        <v>2.1174416066360724</v>
      </c>
      <c r="AG854" s="52">
        <v>2.1174416066360724</v>
      </c>
      <c r="AH854" s="52">
        <v>2.1174416066360724</v>
      </c>
      <c r="AI854" s="52">
        <v>2.1174416066360724</v>
      </c>
      <c r="AJ854" s="144" t="s">
        <v>7128</v>
      </c>
      <c r="AK854" s="113" t="s">
        <v>7128</v>
      </c>
      <c r="AL854" s="113">
        <v>54</v>
      </c>
      <c r="AM854" s="113" t="s">
        <v>7128</v>
      </c>
      <c r="AN854" s="113" t="s">
        <v>7128</v>
      </c>
      <c r="AO854" s="113" t="s">
        <v>7128</v>
      </c>
      <c r="AP854" s="113" t="s">
        <v>7128</v>
      </c>
      <c r="AQ854" s="113">
        <v>91</v>
      </c>
      <c r="AR854" s="113">
        <v>142</v>
      </c>
      <c r="AS854" s="113">
        <v>305</v>
      </c>
      <c r="AT854" s="113">
        <v>290</v>
      </c>
      <c r="AU854" s="149" t="s">
        <v>7128</v>
      </c>
      <c r="AV854" s="52">
        <v>157.46821407201281</v>
      </c>
      <c r="AW854" s="14">
        <v>-155.35077246537674</v>
      </c>
      <c r="AX854" s="17">
        <v>880</v>
      </c>
      <c r="AY854" s="51">
        <v>0</v>
      </c>
      <c r="AZ854" s="51">
        <v>1.4102366887435949</v>
      </c>
      <c r="BA854" s="51">
        <v>-1.4102366887435949</v>
      </c>
      <c r="BB854" s="64">
        <v>0.80164645901360498</v>
      </c>
      <c r="BC854" s="51"/>
      <c r="BD854" s="51">
        <v>0</v>
      </c>
      <c r="BE854" s="51">
        <v>0</v>
      </c>
      <c r="BF854" s="26" t="s">
        <v>7639</v>
      </c>
      <c r="BG854" s="84"/>
    </row>
    <row r="855" spans="1:59" x14ac:dyDescent="0.25">
      <c r="A855" s="98" t="s">
        <v>1533</v>
      </c>
      <c r="B855" s="2" t="s">
        <v>2821</v>
      </c>
      <c r="C855" s="3" t="s">
        <v>2822</v>
      </c>
      <c r="D855" s="3" t="s">
        <v>316</v>
      </c>
      <c r="E855" s="3" t="s">
        <v>1022</v>
      </c>
      <c r="F855" s="4" t="s">
        <v>2510</v>
      </c>
      <c r="G855" s="3" t="s">
        <v>657</v>
      </c>
      <c r="H855" s="41" t="s">
        <v>4175</v>
      </c>
      <c r="I855" s="126">
        <v>0</v>
      </c>
      <c r="J855" s="126">
        <v>0</v>
      </c>
      <c r="K855" s="126">
        <v>0</v>
      </c>
      <c r="L855" s="126">
        <v>0</v>
      </c>
      <c r="M855" s="126">
        <v>0</v>
      </c>
      <c r="N855" s="126">
        <v>0</v>
      </c>
      <c r="O855" s="126">
        <v>0</v>
      </c>
      <c r="P855" s="126">
        <v>0</v>
      </c>
      <c r="Q855" s="126">
        <v>0</v>
      </c>
      <c r="R855" s="106">
        <v>0</v>
      </c>
      <c r="S855" s="107">
        <v>0</v>
      </c>
      <c r="T855" s="107">
        <v>0</v>
      </c>
      <c r="U855" s="107">
        <v>0</v>
      </c>
      <c r="V855" s="107">
        <v>0</v>
      </c>
      <c r="W855" s="107">
        <v>2.1174416066360724</v>
      </c>
      <c r="X855" s="108">
        <v>2.1174416066360724</v>
      </c>
      <c r="Y855" s="108">
        <v>0</v>
      </c>
      <c r="Z855" s="108">
        <v>0</v>
      </c>
      <c r="AA855" s="108">
        <v>2.1174416066360724</v>
      </c>
      <c r="AB855" s="108">
        <v>0</v>
      </c>
      <c r="AC855" s="108">
        <v>0</v>
      </c>
      <c r="AD855" s="108">
        <v>0</v>
      </c>
      <c r="AE855" s="108">
        <v>0</v>
      </c>
      <c r="AF855" s="108">
        <v>2.1174416066360724</v>
      </c>
      <c r="AG855" s="108">
        <v>2.1174416066360724</v>
      </c>
      <c r="AH855" s="108">
        <v>2.1174416066360724</v>
      </c>
      <c r="AI855" s="108">
        <v>2.1174416066360724</v>
      </c>
      <c r="AJ855" s="126" t="s">
        <v>7128</v>
      </c>
      <c r="AK855" s="113" t="s">
        <v>7128</v>
      </c>
      <c r="AL855" s="113">
        <v>54</v>
      </c>
      <c r="AM855" s="113" t="s">
        <v>7128</v>
      </c>
      <c r="AN855" s="113" t="s">
        <v>7128</v>
      </c>
      <c r="AO855" s="113" t="s">
        <v>7128</v>
      </c>
      <c r="AP855" s="113" t="s">
        <v>7128</v>
      </c>
      <c r="AQ855" s="113">
        <v>91</v>
      </c>
      <c r="AR855" s="113">
        <v>142</v>
      </c>
      <c r="AS855" s="113">
        <v>305</v>
      </c>
      <c r="AT855" s="113">
        <v>290</v>
      </c>
      <c r="AU855" s="149" t="s">
        <v>7128</v>
      </c>
      <c r="AV855" s="107">
        <v>157.46821407201281</v>
      </c>
      <c r="AW855" s="107">
        <v>-155.35077246537674</v>
      </c>
      <c r="AX855" s="127">
        <v>880</v>
      </c>
      <c r="AY855" s="107">
        <v>0</v>
      </c>
      <c r="AZ855" s="107">
        <v>1.4102366887435949</v>
      </c>
      <c r="BA855" s="107">
        <v>-1.4102366887435949</v>
      </c>
      <c r="BB855" s="109">
        <v>0.80164645901360498</v>
      </c>
      <c r="BC855" s="107"/>
      <c r="BD855" s="107">
        <v>0</v>
      </c>
      <c r="BE855" s="107">
        <v>0</v>
      </c>
      <c r="BF855" s="107" t="s">
        <v>7639</v>
      </c>
      <c r="BG855" s="107"/>
    </row>
    <row r="856" spans="1:59" x14ac:dyDescent="0.25">
      <c r="A856" s="98" t="s">
        <v>2354</v>
      </c>
      <c r="B856" s="2" t="s">
        <v>3427</v>
      </c>
      <c r="C856" s="3" t="s">
        <v>3428</v>
      </c>
      <c r="D856" s="3" t="s">
        <v>2355</v>
      </c>
      <c r="E856" s="3" t="s">
        <v>2269</v>
      </c>
      <c r="F856" s="4" t="s">
        <v>2269</v>
      </c>
      <c r="G856" s="3" t="s">
        <v>657</v>
      </c>
      <c r="H856" s="41" t="s">
        <v>4754</v>
      </c>
      <c r="I856" s="124">
        <v>0</v>
      </c>
      <c r="J856" s="124">
        <v>0</v>
      </c>
      <c r="K856" s="124">
        <v>0</v>
      </c>
      <c r="L856" s="124">
        <v>0</v>
      </c>
      <c r="M856" s="124">
        <v>0</v>
      </c>
      <c r="N856" s="124">
        <v>0</v>
      </c>
      <c r="O856" s="124">
        <v>0</v>
      </c>
      <c r="P856" s="124">
        <v>0</v>
      </c>
      <c r="Q856" s="124">
        <v>0</v>
      </c>
      <c r="R856" s="85">
        <v>0</v>
      </c>
      <c r="S856" s="84">
        <v>0</v>
      </c>
      <c r="T856" s="84">
        <v>0</v>
      </c>
      <c r="U856" s="84">
        <v>0</v>
      </c>
      <c r="V856" s="84">
        <v>0</v>
      </c>
      <c r="W856" s="84">
        <v>2.1174416066360724</v>
      </c>
      <c r="X856" s="103">
        <v>2.1174416066360724</v>
      </c>
      <c r="Y856" s="84">
        <v>0</v>
      </c>
      <c r="Z856" s="84">
        <v>0</v>
      </c>
      <c r="AA856" s="84">
        <v>2.1174416066360724</v>
      </c>
      <c r="AB856" s="84">
        <v>0</v>
      </c>
      <c r="AC856" s="84">
        <v>0</v>
      </c>
      <c r="AD856" s="84">
        <v>0</v>
      </c>
      <c r="AE856" s="84">
        <v>0</v>
      </c>
      <c r="AF856" s="84">
        <v>2.1174416066360724</v>
      </c>
      <c r="AG856" s="84">
        <v>2.1174416066360724</v>
      </c>
      <c r="AH856" s="84">
        <v>2.1174416066360724</v>
      </c>
      <c r="AI856" s="84">
        <v>2.1174416066360724</v>
      </c>
      <c r="AJ856" s="124" t="s">
        <v>7128</v>
      </c>
      <c r="AK856" s="103" t="s">
        <v>7128</v>
      </c>
      <c r="AL856" s="103">
        <v>54</v>
      </c>
      <c r="AM856" s="103" t="s">
        <v>7128</v>
      </c>
      <c r="AN856" s="103" t="s">
        <v>7128</v>
      </c>
      <c r="AO856" s="103" t="s">
        <v>7128</v>
      </c>
      <c r="AP856" s="124" t="s">
        <v>7128</v>
      </c>
      <c r="AQ856" s="103">
        <v>91</v>
      </c>
      <c r="AR856" s="103">
        <v>142</v>
      </c>
      <c r="AS856" s="124">
        <v>305</v>
      </c>
      <c r="AT856" s="124">
        <v>290</v>
      </c>
      <c r="AU856" s="151" t="s">
        <v>7128</v>
      </c>
      <c r="AV856" s="84">
        <v>157.46821407201281</v>
      </c>
      <c r="AW856" s="84">
        <v>-155.35077246537674</v>
      </c>
      <c r="AX856" s="125">
        <v>880</v>
      </c>
      <c r="AY856" s="84">
        <v>0</v>
      </c>
      <c r="AZ856" s="84">
        <v>1.4102366887435949</v>
      </c>
      <c r="BA856" s="84">
        <v>-1.4102366887435949</v>
      </c>
      <c r="BB856" s="147">
        <v>0.80164645901360498</v>
      </c>
      <c r="BC856" s="84"/>
      <c r="BD856" s="84">
        <v>0</v>
      </c>
      <c r="BE856" s="84">
        <v>0</v>
      </c>
      <c r="BF856" s="84" t="s">
        <v>7639</v>
      </c>
      <c r="BG856" s="84"/>
    </row>
    <row r="857" spans="1:59" x14ac:dyDescent="0.25">
      <c r="A857" s="98" t="s">
        <v>1538</v>
      </c>
      <c r="B857" s="2" t="s">
        <v>3041</v>
      </c>
      <c r="C857" s="3" t="s">
        <v>3042</v>
      </c>
      <c r="D857" s="3" t="s">
        <v>403</v>
      </c>
      <c r="E857" s="3" t="s">
        <v>2269</v>
      </c>
      <c r="F857" s="4" t="s">
        <v>2269</v>
      </c>
      <c r="G857" s="3" t="s">
        <v>657</v>
      </c>
      <c r="H857" s="41" t="s">
        <v>4969</v>
      </c>
      <c r="I857" s="124">
        <v>0</v>
      </c>
      <c r="J857" s="124">
        <v>0</v>
      </c>
      <c r="K857" s="124">
        <v>0</v>
      </c>
      <c r="L857" s="124">
        <v>0</v>
      </c>
      <c r="M857" s="124">
        <v>0</v>
      </c>
      <c r="N857" s="124">
        <v>0</v>
      </c>
      <c r="O857" s="124">
        <v>0</v>
      </c>
      <c r="P857" s="124">
        <v>0</v>
      </c>
      <c r="Q857" s="124">
        <v>0</v>
      </c>
      <c r="R857" s="85">
        <v>0</v>
      </c>
      <c r="S857" s="84">
        <v>0</v>
      </c>
      <c r="T857" s="84">
        <v>0</v>
      </c>
      <c r="U857" s="84">
        <v>0</v>
      </c>
      <c r="V857" s="84">
        <v>0</v>
      </c>
      <c r="W857" s="84">
        <v>2.1174416066360724</v>
      </c>
      <c r="X857" s="103">
        <v>2.1174416066360724</v>
      </c>
      <c r="Y857" s="103">
        <v>0</v>
      </c>
      <c r="Z857" s="103">
        <v>0</v>
      </c>
      <c r="AA857" s="103">
        <v>2.1174416066360724</v>
      </c>
      <c r="AB857" s="103">
        <v>0</v>
      </c>
      <c r="AC857" s="103">
        <v>0</v>
      </c>
      <c r="AD857" s="103">
        <v>0</v>
      </c>
      <c r="AE857" s="103">
        <v>0</v>
      </c>
      <c r="AF857" s="103">
        <v>2.1174416066360724</v>
      </c>
      <c r="AG857" s="103">
        <v>2.1174416066360724</v>
      </c>
      <c r="AH857" s="103">
        <v>2.1174416066360724</v>
      </c>
      <c r="AI857" s="103">
        <v>2.1174416066360724</v>
      </c>
      <c r="AJ857" s="124" t="s">
        <v>7128</v>
      </c>
      <c r="AK857" s="113" t="s">
        <v>7128</v>
      </c>
      <c r="AL857" s="113">
        <v>54</v>
      </c>
      <c r="AM857" s="113" t="s">
        <v>7128</v>
      </c>
      <c r="AN857" s="113" t="s">
        <v>7128</v>
      </c>
      <c r="AO857" s="113" t="s">
        <v>7128</v>
      </c>
      <c r="AP857" s="113" t="s">
        <v>7128</v>
      </c>
      <c r="AQ857" s="113">
        <v>91</v>
      </c>
      <c r="AR857" s="113">
        <v>142</v>
      </c>
      <c r="AS857" s="113">
        <v>305</v>
      </c>
      <c r="AT857" s="113">
        <v>290</v>
      </c>
      <c r="AU857" s="149" t="s">
        <v>7128</v>
      </c>
      <c r="AV857" s="84">
        <v>157.46821407201281</v>
      </c>
      <c r="AW857" s="84">
        <v>-155.35077246537674</v>
      </c>
      <c r="AX857" s="125">
        <v>880</v>
      </c>
      <c r="AY857" s="84">
        <v>0</v>
      </c>
      <c r="AZ857" s="84">
        <v>1.4102366887435949</v>
      </c>
      <c r="BA857" s="84">
        <v>-1.4102366887435949</v>
      </c>
      <c r="BB857" s="104">
        <v>0.80164645901360498</v>
      </c>
      <c r="BC857" s="84"/>
      <c r="BD857" s="84">
        <v>0</v>
      </c>
      <c r="BE857" s="84">
        <v>0</v>
      </c>
      <c r="BF857" s="84" t="s">
        <v>7639</v>
      </c>
      <c r="BG857" s="84"/>
    </row>
    <row r="858" spans="1:59" x14ac:dyDescent="0.25">
      <c r="A858" s="99" t="s">
        <v>1561</v>
      </c>
      <c r="B858" s="2" t="s">
        <v>2877</v>
      </c>
      <c r="C858" s="3" t="s">
        <v>3135</v>
      </c>
      <c r="D858" s="3" t="s">
        <v>333</v>
      </c>
      <c r="E858" s="3" t="s">
        <v>2269</v>
      </c>
      <c r="F858" s="4" t="s">
        <v>2269</v>
      </c>
      <c r="G858" s="3" t="s">
        <v>657</v>
      </c>
      <c r="H858" s="41" t="s">
        <v>4577</v>
      </c>
      <c r="I858" s="113">
        <v>0</v>
      </c>
      <c r="J858" s="113">
        <v>0</v>
      </c>
      <c r="K858" s="113">
        <v>0</v>
      </c>
      <c r="L858" s="113">
        <v>0</v>
      </c>
      <c r="M858" s="113">
        <v>0</v>
      </c>
      <c r="N858" s="113">
        <v>0</v>
      </c>
      <c r="O858" s="113">
        <v>0</v>
      </c>
      <c r="P858" s="113">
        <v>0</v>
      </c>
      <c r="Q858" s="113">
        <v>0</v>
      </c>
      <c r="R858" s="106">
        <v>0</v>
      </c>
      <c r="S858" s="107">
        <v>0</v>
      </c>
      <c r="T858" s="107">
        <v>0</v>
      </c>
      <c r="U858" s="107">
        <v>0</v>
      </c>
      <c r="V858" s="107">
        <v>0</v>
      </c>
      <c r="W858" s="84">
        <v>2.1174416066360724</v>
      </c>
      <c r="X858" s="108">
        <v>2.1174416066360724</v>
      </c>
      <c r="Y858" s="108">
        <v>0</v>
      </c>
      <c r="Z858" s="108">
        <v>0</v>
      </c>
      <c r="AA858" s="108">
        <v>2.1174416066360724</v>
      </c>
      <c r="AB858" s="108">
        <v>0</v>
      </c>
      <c r="AC858" s="108">
        <v>0</v>
      </c>
      <c r="AD858" s="108">
        <v>0</v>
      </c>
      <c r="AE858" s="108">
        <v>0</v>
      </c>
      <c r="AF858" s="108">
        <v>2.1174416066360724</v>
      </c>
      <c r="AG858" s="108">
        <v>2.1174416066360724</v>
      </c>
      <c r="AH858" s="108">
        <v>2.1174416066360724</v>
      </c>
      <c r="AI858" s="108">
        <v>2.1174416066360724</v>
      </c>
      <c r="AJ858" s="126" t="s">
        <v>7128</v>
      </c>
      <c r="AK858" s="113" t="s">
        <v>7128</v>
      </c>
      <c r="AL858" s="113">
        <v>54</v>
      </c>
      <c r="AM858" s="113" t="s">
        <v>7128</v>
      </c>
      <c r="AN858" s="113" t="s">
        <v>7128</v>
      </c>
      <c r="AO858" s="113" t="s">
        <v>7128</v>
      </c>
      <c r="AP858" s="113" t="s">
        <v>7128</v>
      </c>
      <c r="AQ858" s="113">
        <v>91</v>
      </c>
      <c r="AR858" s="113">
        <v>142</v>
      </c>
      <c r="AS858" s="113">
        <v>305</v>
      </c>
      <c r="AT858" s="113">
        <v>290</v>
      </c>
      <c r="AU858" s="149" t="s">
        <v>7128</v>
      </c>
      <c r="AV858" s="107">
        <v>157.46821407201281</v>
      </c>
      <c r="AW858" s="14">
        <v>-155.35077246537674</v>
      </c>
      <c r="AX858" s="17">
        <v>880</v>
      </c>
      <c r="AY858" s="107">
        <v>0</v>
      </c>
      <c r="AZ858" s="107">
        <v>1.4102366887435949</v>
      </c>
      <c r="BA858" s="107">
        <v>-1.4102366887435949</v>
      </c>
      <c r="BB858" s="109">
        <v>0.80164645901360498</v>
      </c>
      <c r="BC858" s="107"/>
      <c r="BD858" s="107">
        <v>0</v>
      </c>
      <c r="BE858" s="107">
        <v>0</v>
      </c>
      <c r="BF858" s="107" t="s">
        <v>7639</v>
      </c>
      <c r="BG858" s="84"/>
    </row>
    <row r="859" spans="1:59" x14ac:dyDescent="0.25">
      <c r="A859" s="78" t="s">
        <v>1568</v>
      </c>
      <c r="B859" s="2" t="s">
        <v>3079</v>
      </c>
      <c r="C859" s="3" t="s">
        <v>3432</v>
      </c>
      <c r="D859" s="3" t="s">
        <v>361</v>
      </c>
      <c r="E859" s="3" t="s">
        <v>1042</v>
      </c>
      <c r="F859" s="4" t="s">
        <v>3755</v>
      </c>
      <c r="G859" s="3" t="s">
        <v>657</v>
      </c>
      <c r="H859" s="41" t="s">
        <v>4731</v>
      </c>
      <c r="I859" s="113">
        <v>0</v>
      </c>
      <c r="J859" s="113">
        <v>0</v>
      </c>
      <c r="K859" s="113">
        <v>0</v>
      </c>
      <c r="L859" s="113">
        <v>0</v>
      </c>
      <c r="M859" s="113">
        <v>0</v>
      </c>
      <c r="N859" s="113">
        <v>0</v>
      </c>
      <c r="O859" s="113">
        <v>0</v>
      </c>
      <c r="P859" s="113">
        <v>0</v>
      </c>
      <c r="Q859" s="113">
        <v>0</v>
      </c>
      <c r="R859" s="6">
        <v>0</v>
      </c>
      <c r="S859" s="14">
        <v>0</v>
      </c>
      <c r="T859" s="14">
        <v>0</v>
      </c>
      <c r="U859" s="14">
        <v>0</v>
      </c>
      <c r="V859" s="14">
        <v>0</v>
      </c>
      <c r="W859" s="84">
        <v>2.1174416066360724</v>
      </c>
      <c r="X859" s="14">
        <v>2.1174416066360724</v>
      </c>
      <c r="Y859" s="14">
        <v>0</v>
      </c>
      <c r="Z859" s="14">
        <v>0</v>
      </c>
      <c r="AA859" s="14">
        <v>2.1174416066360724</v>
      </c>
      <c r="AB859" s="14">
        <v>0</v>
      </c>
      <c r="AC859" s="14">
        <v>0</v>
      </c>
      <c r="AD859" s="14">
        <v>0</v>
      </c>
      <c r="AE859" s="14">
        <v>0</v>
      </c>
      <c r="AF859" s="14">
        <v>2.1174416066360724</v>
      </c>
      <c r="AG859" s="14">
        <v>2.1174416066360724</v>
      </c>
      <c r="AH859" s="14">
        <v>2.1174416066360724</v>
      </c>
      <c r="AI859" s="14">
        <v>2.1174416066360724</v>
      </c>
      <c r="AJ859" s="113" t="s">
        <v>7128</v>
      </c>
      <c r="AK859" s="113" t="s">
        <v>7128</v>
      </c>
      <c r="AL859" s="113">
        <v>54</v>
      </c>
      <c r="AM859" s="113" t="s">
        <v>7128</v>
      </c>
      <c r="AN859" s="113" t="s">
        <v>7128</v>
      </c>
      <c r="AO859" s="113" t="s">
        <v>7128</v>
      </c>
      <c r="AP859" s="113" t="s">
        <v>7128</v>
      </c>
      <c r="AQ859" s="113">
        <v>91</v>
      </c>
      <c r="AR859" s="113">
        <v>142</v>
      </c>
      <c r="AS859" s="113">
        <v>305</v>
      </c>
      <c r="AT859" s="113">
        <v>290</v>
      </c>
      <c r="AU859" s="149" t="s">
        <v>7128</v>
      </c>
      <c r="AV859" s="14">
        <v>157.46821407201281</v>
      </c>
      <c r="AW859" s="14">
        <v>-155.35077246537674</v>
      </c>
      <c r="AX859" s="17">
        <v>880</v>
      </c>
      <c r="AY859" s="15">
        <v>0</v>
      </c>
      <c r="AZ859" s="15">
        <v>1.4102366887435949</v>
      </c>
      <c r="BA859" s="15">
        <v>-1.4102366887435949</v>
      </c>
      <c r="BB859" s="63">
        <v>0.80164645901360498</v>
      </c>
      <c r="BC859" s="26"/>
      <c r="BD859" s="15">
        <v>0</v>
      </c>
      <c r="BE859" s="26">
        <v>0</v>
      </c>
      <c r="BF859" s="26" t="s">
        <v>7639</v>
      </c>
      <c r="BG859" s="84"/>
    </row>
    <row r="860" spans="1:59" x14ac:dyDescent="0.25">
      <c r="A860" s="111" t="s">
        <v>1574</v>
      </c>
      <c r="B860" s="2" t="s">
        <v>3265</v>
      </c>
      <c r="C860" s="3" t="s">
        <v>3266</v>
      </c>
      <c r="D860" s="3" t="s">
        <v>8</v>
      </c>
      <c r="E860" s="3" t="s">
        <v>2269</v>
      </c>
      <c r="F860" s="4" t="s">
        <v>2269</v>
      </c>
      <c r="G860" s="3" t="s">
        <v>657</v>
      </c>
      <c r="H860" s="41" t="s">
        <v>4967</v>
      </c>
      <c r="I860" s="113">
        <v>0</v>
      </c>
      <c r="J860" s="113">
        <v>0</v>
      </c>
      <c r="K860" s="113">
        <v>0</v>
      </c>
      <c r="L860" s="113">
        <v>0</v>
      </c>
      <c r="M860" s="113">
        <v>0</v>
      </c>
      <c r="N860" s="113">
        <v>0</v>
      </c>
      <c r="O860" s="113">
        <v>0</v>
      </c>
      <c r="P860" s="113">
        <v>0</v>
      </c>
      <c r="Q860" s="113">
        <v>0</v>
      </c>
      <c r="R860" s="6">
        <v>0</v>
      </c>
      <c r="S860" s="14">
        <v>0</v>
      </c>
      <c r="T860" s="14">
        <v>0</v>
      </c>
      <c r="U860" s="14">
        <v>0</v>
      </c>
      <c r="V860" s="14">
        <v>0</v>
      </c>
      <c r="W860" s="84">
        <v>2.1174416066360724</v>
      </c>
      <c r="X860" s="14">
        <v>2.1174416066360724</v>
      </c>
      <c r="Y860" s="14">
        <v>0</v>
      </c>
      <c r="Z860" s="14">
        <v>0</v>
      </c>
      <c r="AA860" s="14">
        <v>2.1174416066360724</v>
      </c>
      <c r="AB860" s="14">
        <v>0</v>
      </c>
      <c r="AC860" s="14">
        <v>0</v>
      </c>
      <c r="AD860" s="14">
        <v>0</v>
      </c>
      <c r="AE860" s="14">
        <v>0</v>
      </c>
      <c r="AF860" s="14">
        <v>2.1174416066360724</v>
      </c>
      <c r="AG860" s="14">
        <v>2.1174416066360724</v>
      </c>
      <c r="AH860" s="14">
        <v>2.1174416066360724</v>
      </c>
      <c r="AI860" s="14">
        <v>2.1174416066360724</v>
      </c>
      <c r="AJ860" s="113" t="s">
        <v>7128</v>
      </c>
      <c r="AK860" s="113" t="s">
        <v>7128</v>
      </c>
      <c r="AL860" s="113">
        <v>54</v>
      </c>
      <c r="AM860" s="113" t="s">
        <v>7128</v>
      </c>
      <c r="AN860" s="113" t="s">
        <v>7128</v>
      </c>
      <c r="AO860" s="113" t="s">
        <v>7128</v>
      </c>
      <c r="AP860" s="113" t="s">
        <v>7128</v>
      </c>
      <c r="AQ860" s="113">
        <v>91</v>
      </c>
      <c r="AR860" s="113">
        <v>142</v>
      </c>
      <c r="AS860" s="113">
        <v>305</v>
      </c>
      <c r="AT860" s="113">
        <v>290</v>
      </c>
      <c r="AU860" s="149" t="s">
        <v>7128</v>
      </c>
      <c r="AV860" s="14">
        <v>157.46821407201281</v>
      </c>
      <c r="AW860" s="14">
        <v>-155.35077246537674</v>
      </c>
      <c r="AX860" s="17">
        <v>880</v>
      </c>
      <c r="AY860" s="15">
        <v>0</v>
      </c>
      <c r="AZ860" s="15">
        <v>1.4102366887435949</v>
      </c>
      <c r="BA860" s="15">
        <v>-1.4102366887435949</v>
      </c>
      <c r="BB860" s="63">
        <v>0.80164645901360498</v>
      </c>
      <c r="BC860" s="26"/>
      <c r="BD860" s="15">
        <v>0</v>
      </c>
      <c r="BE860" s="26">
        <v>0</v>
      </c>
      <c r="BF860" s="26" t="s">
        <v>7639</v>
      </c>
      <c r="BG860" s="84"/>
    </row>
    <row r="861" spans="1:59" x14ac:dyDescent="0.25">
      <c r="A861" s="98" t="s">
        <v>2365</v>
      </c>
      <c r="B861" s="2" t="s">
        <v>3438</v>
      </c>
      <c r="C861" s="3" t="s">
        <v>2558</v>
      </c>
      <c r="D861" s="3" t="s">
        <v>182</v>
      </c>
      <c r="E861" s="3" t="s">
        <v>2269</v>
      </c>
      <c r="F861" s="4" t="s">
        <v>2269</v>
      </c>
      <c r="G861" s="3" t="s">
        <v>657</v>
      </c>
      <c r="H861" s="41" t="s">
        <v>4594</v>
      </c>
      <c r="I861" s="126">
        <v>0</v>
      </c>
      <c r="J861" s="126">
        <v>0</v>
      </c>
      <c r="K861" s="126">
        <v>0</v>
      </c>
      <c r="L861" s="126">
        <v>0</v>
      </c>
      <c r="M861" s="126">
        <v>0</v>
      </c>
      <c r="N861" s="126">
        <v>0</v>
      </c>
      <c r="O861" s="126">
        <v>0</v>
      </c>
      <c r="P861" s="126">
        <v>0</v>
      </c>
      <c r="Q861" s="126">
        <v>0</v>
      </c>
      <c r="R861" s="106">
        <v>0</v>
      </c>
      <c r="S861" s="107">
        <v>0</v>
      </c>
      <c r="T861" s="107">
        <v>0</v>
      </c>
      <c r="U861" s="107">
        <v>0</v>
      </c>
      <c r="V861" s="107">
        <v>0</v>
      </c>
      <c r="W861" s="107">
        <v>2.1174416066360724</v>
      </c>
      <c r="X861" s="108">
        <v>2.1174416066360724</v>
      </c>
      <c r="Y861" s="108">
        <v>0</v>
      </c>
      <c r="Z861" s="108">
        <v>0</v>
      </c>
      <c r="AA861" s="108">
        <v>2.1174416066360724</v>
      </c>
      <c r="AB861" s="108">
        <v>0</v>
      </c>
      <c r="AC861" s="108">
        <v>0</v>
      </c>
      <c r="AD861" s="108">
        <v>0</v>
      </c>
      <c r="AE861" s="108">
        <v>0</v>
      </c>
      <c r="AF861" s="108">
        <v>2.1174416066360724</v>
      </c>
      <c r="AG861" s="108">
        <v>2.1174416066360724</v>
      </c>
      <c r="AH861" s="108">
        <v>2.1174416066360724</v>
      </c>
      <c r="AI861" s="108">
        <v>2.1174416066360724</v>
      </c>
      <c r="AJ861" s="126" t="s">
        <v>7128</v>
      </c>
      <c r="AK861" s="113" t="s">
        <v>7128</v>
      </c>
      <c r="AL861" s="113">
        <v>54</v>
      </c>
      <c r="AM861" s="113" t="s">
        <v>7128</v>
      </c>
      <c r="AN861" s="113" t="s">
        <v>7128</v>
      </c>
      <c r="AO861" s="113" t="s">
        <v>7128</v>
      </c>
      <c r="AP861" s="113" t="s">
        <v>7128</v>
      </c>
      <c r="AQ861" s="113">
        <v>91</v>
      </c>
      <c r="AR861" s="113">
        <v>142</v>
      </c>
      <c r="AS861" s="113">
        <v>305</v>
      </c>
      <c r="AT861" s="113">
        <v>290</v>
      </c>
      <c r="AU861" s="149" t="s">
        <v>7128</v>
      </c>
      <c r="AV861" s="107">
        <v>157.46821407201281</v>
      </c>
      <c r="AW861" s="107">
        <v>-155.35077246537674</v>
      </c>
      <c r="AX861" s="127">
        <v>880</v>
      </c>
      <c r="AY861" s="107">
        <v>0</v>
      </c>
      <c r="AZ861" s="107">
        <v>1.4102366887435949</v>
      </c>
      <c r="BA861" s="107">
        <v>-1.4102366887435949</v>
      </c>
      <c r="BB861" s="109">
        <v>0.80164645901360498</v>
      </c>
      <c r="BC861" s="107"/>
      <c r="BD861" s="107">
        <v>0</v>
      </c>
      <c r="BE861" s="107">
        <v>0</v>
      </c>
      <c r="BF861" s="107" t="s">
        <v>7639</v>
      </c>
      <c r="BG861" s="107"/>
    </row>
    <row r="862" spans="1:59" x14ac:dyDescent="0.25">
      <c r="A862" s="111" t="s">
        <v>1583</v>
      </c>
      <c r="B862" s="2" t="s">
        <v>3269</v>
      </c>
      <c r="C862" s="3" t="s">
        <v>3066</v>
      </c>
      <c r="D862" s="3" t="s">
        <v>490</v>
      </c>
      <c r="E862" s="3" t="s">
        <v>2269</v>
      </c>
      <c r="F862" s="4" t="s">
        <v>2269</v>
      </c>
      <c r="G862" s="3" t="s">
        <v>657</v>
      </c>
      <c r="H862" s="41" t="s">
        <v>4087</v>
      </c>
      <c r="I862" s="113">
        <v>0</v>
      </c>
      <c r="J862" s="113">
        <v>0</v>
      </c>
      <c r="K862" s="113">
        <v>0</v>
      </c>
      <c r="L862" s="113">
        <v>0</v>
      </c>
      <c r="M862" s="113">
        <v>0</v>
      </c>
      <c r="N862" s="113">
        <v>0</v>
      </c>
      <c r="O862" s="113">
        <v>0</v>
      </c>
      <c r="P862" s="113">
        <v>0</v>
      </c>
      <c r="Q862" s="113">
        <v>0</v>
      </c>
      <c r="R862" s="6">
        <v>0</v>
      </c>
      <c r="S862" s="14">
        <v>0</v>
      </c>
      <c r="T862" s="14">
        <v>0</v>
      </c>
      <c r="U862" s="14">
        <v>0</v>
      </c>
      <c r="V862" s="14">
        <v>0</v>
      </c>
      <c r="W862" s="84">
        <v>2.1174416066360724</v>
      </c>
      <c r="X862" s="103">
        <v>2.1174416066360724</v>
      </c>
      <c r="Y862" s="103">
        <v>0</v>
      </c>
      <c r="Z862" s="103">
        <v>0</v>
      </c>
      <c r="AA862" s="103">
        <v>2.1174416066360724</v>
      </c>
      <c r="AB862" s="103">
        <v>0</v>
      </c>
      <c r="AC862" s="103">
        <v>0</v>
      </c>
      <c r="AD862" s="103">
        <v>0</v>
      </c>
      <c r="AE862" s="103">
        <v>0</v>
      </c>
      <c r="AF862" s="103">
        <v>2.1174416066360724</v>
      </c>
      <c r="AG862" s="103">
        <v>2.1174416066360724</v>
      </c>
      <c r="AH862" s="103">
        <v>2.1174416066360724</v>
      </c>
      <c r="AI862" s="103">
        <v>2.1174416066360724</v>
      </c>
      <c r="AJ862" s="124" t="s">
        <v>7128</v>
      </c>
      <c r="AK862" s="113" t="s">
        <v>7128</v>
      </c>
      <c r="AL862" s="113">
        <v>54</v>
      </c>
      <c r="AM862" s="113" t="s">
        <v>7128</v>
      </c>
      <c r="AN862" s="113" t="s">
        <v>7128</v>
      </c>
      <c r="AO862" s="113" t="s">
        <v>7128</v>
      </c>
      <c r="AP862" s="113" t="s">
        <v>7128</v>
      </c>
      <c r="AQ862" s="113">
        <v>91</v>
      </c>
      <c r="AR862" s="113">
        <v>142</v>
      </c>
      <c r="AS862" s="113">
        <v>305</v>
      </c>
      <c r="AT862" s="113">
        <v>290</v>
      </c>
      <c r="AU862" s="149" t="s">
        <v>7128</v>
      </c>
      <c r="AV862" s="14">
        <v>157.46821407201281</v>
      </c>
      <c r="AW862" s="14">
        <v>-155.35077246537674</v>
      </c>
      <c r="AX862" s="17">
        <v>880</v>
      </c>
      <c r="AY862" s="15">
        <v>0</v>
      </c>
      <c r="AZ862" s="15">
        <v>1.4102366887435949</v>
      </c>
      <c r="BA862" s="15">
        <v>-1.4102366887435949</v>
      </c>
      <c r="BB862" s="63">
        <v>0.80164645901360498</v>
      </c>
      <c r="BC862" s="26"/>
      <c r="BD862" s="15">
        <v>0</v>
      </c>
      <c r="BE862" s="26">
        <v>0</v>
      </c>
      <c r="BF862" s="26" t="s">
        <v>7639</v>
      </c>
      <c r="BG862" s="84"/>
    </row>
    <row r="863" spans="1:59" x14ac:dyDescent="0.25">
      <c r="A863" s="78" t="s">
        <v>1616</v>
      </c>
      <c r="B863" s="2" t="s">
        <v>2735</v>
      </c>
      <c r="C863" s="3" t="s">
        <v>2543</v>
      </c>
      <c r="D863" s="3" t="s">
        <v>593</v>
      </c>
      <c r="E863" s="3" t="s">
        <v>2269</v>
      </c>
      <c r="F863" s="4" t="s">
        <v>2269</v>
      </c>
      <c r="G863" s="3" t="s">
        <v>657</v>
      </c>
      <c r="H863" s="41" t="s">
        <v>5072</v>
      </c>
      <c r="I863" s="113">
        <v>0</v>
      </c>
      <c r="J863" s="113">
        <v>0</v>
      </c>
      <c r="K863" s="113">
        <v>0</v>
      </c>
      <c r="L863" s="113">
        <v>0</v>
      </c>
      <c r="M863" s="113">
        <v>0</v>
      </c>
      <c r="N863" s="113">
        <v>0</v>
      </c>
      <c r="O863" s="113">
        <v>0</v>
      </c>
      <c r="P863" s="113">
        <v>0</v>
      </c>
      <c r="Q863" s="113">
        <v>0</v>
      </c>
      <c r="R863" s="6">
        <v>0</v>
      </c>
      <c r="S863" s="14">
        <v>0</v>
      </c>
      <c r="T863" s="14">
        <v>0</v>
      </c>
      <c r="U863" s="14">
        <v>0</v>
      </c>
      <c r="V863" s="14">
        <v>0</v>
      </c>
      <c r="W863" s="84">
        <v>2.1174416066360724</v>
      </c>
      <c r="X863" s="14">
        <v>2.1174416066360724</v>
      </c>
      <c r="Y863" s="14">
        <v>0</v>
      </c>
      <c r="Z863" s="14">
        <v>0</v>
      </c>
      <c r="AA863" s="14">
        <v>2.1174416066360724</v>
      </c>
      <c r="AB863" s="14">
        <v>0</v>
      </c>
      <c r="AC863" s="14">
        <v>0</v>
      </c>
      <c r="AD863" s="14">
        <v>0</v>
      </c>
      <c r="AE863" s="14">
        <v>0</v>
      </c>
      <c r="AF863" s="14">
        <v>2.1174416066360724</v>
      </c>
      <c r="AG863" s="14">
        <v>2.1174416066360724</v>
      </c>
      <c r="AH863" s="14">
        <v>2.1174416066360724</v>
      </c>
      <c r="AI863" s="14">
        <v>2.1174416066360724</v>
      </c>
      <c r="AJ863" s="113" t="s">
        <v>7128</v>
      </c>
      <c r="AK863" s="113" t="s">
        <v>7128</v>
      </c>
      <c r="AL863" s="113">
        <v>54</v>
      </c>
      <c r="AM863" s="113" t="s">
        <v>7128</v>
      </c>
      <c r="AN863" s="113" t="s">
        <v>7128</v>
      </c>
      <c r="AO863" s="113" t="s">
        <v>7128</v>
      </c>
      <c r="AP863" s="113" t="s">
        <v>7128</v>
      </c>
      <c r="AQ863" s="113">
        <v>91</v>
      </c>
      <c r="AR863" s="113">
        <v>142</v>
      </c>
      <c r="AS863" s="113">
        <v>305</v>
      </c>
      <c r="AT863" s="113">
        <v>290</v>
      </c>
      <c r="AU863" s="149" t="s">
        <v>7128</v>
      </c>
      <c r="AV863" s="14">
        <v>157.46821407201281</v>
      </c>
      <c r="AW863" s="14">
        <v>-155.35077246537674</v>
      </c>
      <c r="AX863" s="17">
        <v>880</v>
      </c>
      <c r="AY863" s="15">
        <v>0</v>
      </c>
      <c r="AZ863" s="15">
        <v>1.4102366887435949</v>
      </c>
      <c r="BA863" s="15">
        <v>-1.4102366887435949</v>
      </c>
      <c r="BB863" s="63">
        <v>0.80164645901360498</v>
      </c>
      <c r="BC863" s="26"/>
      <c r="BD863" s="15">
        <v>0</v>
      </c>
      <c r="BE863" s="26">
        <v>0</v>
      </c>
      <c r="BF863" s="26" t="s">
        <v>7639</v>
      </c>
      <c r="BG863" s="84"/>
    </row>
    <row r="864" spans="1:59" x14ac:dyDescent="0.25">
      <c r="A864" s="111" t="s">
        <v>1646</v>
      </c>
      <c r="B864" s="2" t="s">
        <v>3445</v>
      </c>
      <c r="C864" s="3" t="s">
        <v>2535</v>
      </c>
      <c r="D864" s="3" t="s">
        <v>336</v>
      </c>
      <c r="E864" s="3" t="s">
        <v>2269</v>
      </c>
      <c r="F864" s="4" t="s">
        <v>2269</v>
      </c>
      <c r="G864" s="3" t="s">
        <v>657</v>
      </c>
      <c r="H864" s="41" t="s">
        <v>4957</v>
      </c>
      <c r="I864" s="113">
        <v>0</v>
      </c>
      <c r="J864" s="113">
        <v>0</v>
      </c>
      <c r="K864" s="113">
        <v>0</v>
      </c>
      <c r="L864" s="113">
        <v>0</v>
      </c>
      <c r="M864" s="113">
        <v>0</v>
      </c>
      <c r="N864" s="113">
        <v>0</v>
      </c>
      <c r="O864" s="113">
        <v>0</v>
      </c>
      <c r="P864" s="113">
        <v>0</v>
      </c>
      <c r="Q864" s="113">
        <v>0</v>
      </c>
      <c r="R864" s="6">
        <v>0</v>
      </c>
      <c r="S864" s="14">
        <v>0</v>
      </c>
      <c r="T864" s="14">
        <v>0</v>
      </c>
      <c r="U864" s="14">
        <v>0</v>
      </c>
      <c r="V864" s="14">
        <v>0</v>
      </c>
      <c r="W864" s="84">
        <v>2.1174416066360724</v>
      </c>
      <c r="X864" s="14">
        <v>2.1174416066360724</v>
      </c>
      <c r="Y864" s="14">
        <v>0</v>
      </c>
      <c r="Z864" s="14">
        <v>0</v>
      </c>
      <c r="AA864" s="14">
        <v>2.1174416066360724</v>
      </c>
      <c r="AB864" s="14">
        <v>0</v>
      </c>
      <c r="AC864" s="14">
        <v>0</v>
      </c>
      <c r="AD864" s="14">
        <v>0</v>
      </c>
      <c r="AE864" s="14">
        <v>0</v>
      </c>
      <c r="AF864" s="14">
        <v>2.1174416066360724</v>
      </c>
      <c r="AG864" s="14">
        <v>2.1174416066360724</v>
      </c>
      <c r="AH864" s="14">
        <v>2.1174416066360724</v>
      </c>
      <c r="AI864" s="14">
        <v>2.1174416066360724</v>
      </c>
      <c r="AJ864" s="113" t="s">
        <v>7128</v>
      </c>
      <c r="AK864" s="113" t="s">
        <v>7128</v>
      </c>
      <c r="AL864" s="113">
        <v>54</v>
      </c>
      <c r="AM864" s="113" t="s">
        <v>7128</v>
      </c>
      <c r="AN864" s="113" t="s">
        <v>7128</v>
      </c>
      <c r="AO864" s="113" t="s">
        <v>7128</v>
      </c>
      <c r="AP864" s="113" t="s">
        <v>7128</v>
      </c>
      <c r="AQ864" s="113">
        <v>91</v>
      </c>
      <c r="AR864" s="113">
        <v>142</v>
      </c>
      <c r="AS864" s="113">
        <v>305</v>
      </c>
      <c r="AT864" s="113">
        <v>290</v>
      </c>
      <c r="AU864" s="149" t="s">
        <v>7128</v>
      </c>
      <c r="AV864" s="14">
        <v>157.46821407201281</v>
      </c>
      <c r="AW864" s="14">
        <v>-155.35077246537674</v>
      </c>
      <c r="AX864" s="17">
        <v>880</v>
      </c>
      <c r="AY864" s="15">
        <v>0</v>
      </c>
      <c r="AZ864" s="15">
        <v>1.4102366887435949</v>
      </c>
      <c r="BA864" s="15">
        <v>-1.4102366887435949</v>
      </c>
      <c r="BB864" s="63">
        <v>0.80164645901360498</v>
      </c>
      <c r="BC864" s="26"/>
      <c r="BD864" s="15">
        <v>0</v>
      </c>
      <c r="BE864" s="26">
        <v>0</v>
      </c>
      <c r="BF864" s="26" t="s">
        <v>7639</v>
      </c>
      <c r="BG864" s="84"/>
    </row>
    <row r="865" spans="1:59" x14ac:dyDescent="0.25">
      <c r="A865" s="99" t="s">
        <v>2382</v>
      </c>
      <c r="B865" s="2" t="s">
        <v>3449</v>
      </c>
      <c r="C865" s="3" t="s">
        <v>3451</v>
      </c>
      <c r="D865" s="3" t="s">
        <v>2383</v>
      </c>
      <c r="E865" s="3" t="s">
        <v>2269</v>
      </c>
      <c r="F865" s="4" t="s">
        <v>2269</v>
      </c>
      <c r="G865" s="3" t="s">
        <v>657</v>
      </c>
      <c r="H865" s="41" t="s">
        <v>3885</v>
      </c>
      <c r="I865" s="124">
        <v>0</v>
      </c>
      <c r="J865" s="124">
        <v>0</v>
      </c>
      <c r="K865" s="124">
        <v>0</v>
      </c>
      <c r="L865" s="124">
        <v>0</v>
      </c>
      <c r="M865" s="124">
        <v>0</v>
      </c>
      <c r="N865" s="124">
        <v>0</v>
      </c>
      <c r="O865" s="124">
        <v>0</v>
      </c>
      <c r="P865" s="124">
        <v>0</v>
      </c>
      <c r="Q865" s="124">
        <v>0</v>
      </c>
      <c r="R865" s="85">
        <v>0</v>
      </c>
      <c r="S865" s="84">
        <v>0</v>
      </c>
      <c r="T865" s="84">
        <v>0</v>
      </c>
      <c r="U865" s="84">
        <v>0</v>
      </c>
      <c r="V865" s="84">
        <v>0</v>
      </c>
      <c r="W865" s="84">
        <v>2.1174416066360724</v>
      </c>
      <c r="X865" s="103">
        <v>2.1174416066360724</v>
      </c>
      <c r="Y865" s="103">
        <v>0</v>
      </c>
      <c r="Z865" s="103">
        <v>0</v>
      </c>
      <c r="AA865" s="103">
        <v>2.1174416066360724</v>
      </c>
      <c r="AB865" s="103">
        <v>0</v>
      </c>
      <c r="AC865" s="103">
        <v>0</v>
      </c>
      <c r="AD865" s="103">
        <v>0</v>
      </c>
      <c r="AE865" s="103">
        <v>0</v>
      </c>
      <c r="AF865" s="103">
        <v>2.1174416066360724</v>
      </c>
      <c r="AG865" s="103">
        <v>2.1174416066360724</v>
      </c>
      <c r="AH865" s="103">
        <v>2.1174416066360724</v>
      </c>
      <c r="AI865" s="103">
        <v>2.1174416066360724</v>
      </c>
      <c r="AJ865" s="124" t="s">
        <v>7128</v>
      </c>
      <c r="AK865" s="113" t="s">
        <v>7128</v>
      </c>
      <c r="AL865" s="113">
        <v>54</v>
      </c>
      <c r="AM865" s="113" t="s">
        <v>7128</v>
      </c>
      <c r="AN865" s="113" t="s">
        <v>7128</v>
      </c>
      <c r="AO865" s="113" t="s">
        <v>7128</v>
      </c>
      <c r="AP865" s="113" t="s">
        <v>7128</v>
      </c>
      <c r="AQ865" s="113">
        <v>91</v>
      </c>
      <c r="AR865" s="113">
        <v>142</v>
      </c>
      <c r="AS865" s="113">
        <v>305</v>
      </c>
      <c r="AT865" s="113">
        <v>290</v>
      </c>
      <c r="AU865" s="149" t="s">
        <v>7128</v>
      </c>
      <c r="AV865" s="84">
        <v>157.46821407201281</v>
      </c>
      <c r="AW865" s="84">
        <v>-155.35077246537674</v>
      </c>
      <c r="AX865" s="125">
        <v>880</v>
      </c>
      <c r="AY865" s="84">
        <v>0</v>
      </c>
      <c r="AZ865" s="84">
        <v>1.4102366887435949</v>
      </c>
      <c r="BA865" s="84">
        <v>-1.4102366887435949</v>
      </c>
      <c r="BB865" s="104">
        <v>0.80164645901360498</v>
      </c>
      <c r="BC865" s="84"/>
      <c r="BD865" s="84">
        <v>0</v>
      </c>
      <c r="BE865" s="84">
        <v>0</v>
      </c>
      <c r="BF865" s="84" t="s">
        <v>7639</v>
      </c>
      <c r="BG865" s="84"/>
    </row>
    <row r="866" spans="1:59" x14ac:dyDescent="0.25">
      <c r="A866" s="111" t="s">
        <v>1700</v>
      </c>
      <c r="B866" s="2" t="s">
        <v>3452</v>
      </c>
      <c r="C866" s="3" t="s">
        <v>2584</v>
      </c>
      <c r="D866" s="3" t="s">
        <v>1</v>
      </c>
      <c r="E866" s="3" t="s">
        <v>2269</v>
      </c>
      <c r="F866" s="4" t="s">
        <v>2269</v>
      </c>
      <c r="G866" s="3" t="s">
        <v>657</v>
      </c>
      <c r="H866" s="41" t="s">
        <v>4668</v>
      </c>
      <c r="I866" s="113">
        <v>0</v>
      </c>
      <c r="J866" s="113">
        <v>0</v>
      </c>
      <c r="K866" s="113">
        <v>0</v>
      </c>
      <c r="L866" s="113">
        <v>0</v>
      </c>
      <c r="M866" s="113">
        <v>0</v>
      </c>
      <c r="N866" s="113">
        <v>0</v>
      </c>
      <c r="O866" s="113">
        <v>0</v>
      </c>
      <c r="P866" s="113">
        <v>0</v>
      </c>
      <c r="Q866" s="113">
        <v>0</v>
      </c>
      <c r="R866" s="6">
        <v>0</v>
      </c>
      <c r="S866" s="14">
        <v>0</v>
      </c>
      <c r="T866" s="14">
        <v>0</v>
      </c>
      <c r="U866" s="14">
        <v>0</v>
      </c>
      <c r="V866" s="14">
        <v>0</v>
      </c>
      <c r="W866" s="84">
        <v>2.1174416066360724</v>
      </c>
      <c r="X866" s="14">
        <v>2.1174416066360724</v>
      </c>
      <c r="Y866" s="14">
        <v>0</v>
      </c>
      <c r="Z866" s="14">
        <v>0</v>
      </c>
      <c r="AA866" s="14">
        <v>2.1174416066360724</v>
      </c>
      <c r="AB866" s="14">
        <v>0</v>
      </c>
      <c r="AC866" s="14">
        <v>0</v>
      </c>
      <c r="AD866" s="14">
        <v>0</v>
      </c>
      <c r="AE866" s="14">
        <v>0</v>
      </c>
      <c r="AF866" s="14">
        <v>2.1174416066360724</v>
      </c>
      <c r="AG866" s="14">
        <v>2.1174416066360724</v>
      </c>
      <c r="AH866" s="14">
        <v>2.1174416066360724</v>
      </c>
      <c r="AI866" s="14">
        <v>2.1174416066360724</v>
      </c>
      <c r="AJ866" s="113" t="s">
        <v>7128</v>
      </c>
      <c r="AK866" s="113" t="s">
        <v>7128</v>
      </c>
      <c r="AL866" s="113">
        <v>54</v>
      </c>
      <c r="AM866" s="113" t="s">
        <v>7128</v>
      </c>
      <c r="AN866" s="113" t="s">
        <v>7128</v>
      </c>
      <c r="AO866" s="113" t="s">
        <v>7128</v>
      </c>
      <c r="AP866" s="113" t="s">
        <v>7128</v>
      </c>
      <c r="AQ866" s="113">
        <v>91</v>
      </c>
      <c r="AR866" s="113">
        <v>142</v>
      </c>
      <c r="AS866" s="113">
        <v>305</v>
      </c>
      <c r="AT866" s="113">
        <v>290</v>
      </c>
      <c r="AU866" s="149" t="s">
        <v>7128</v>
      </c>
      <c r="AV866" s="14">
        <v>157.46821407201281</v>
      </c>
      <c r="AW866" s="14">
        <v>-155.35077246537674</v>
      </c>
      <c r="AX866" s="17">
        <v>880</v>
      </c>
      <c r="AY866" s="15">
        <v>0</v>
      </c>
      <c r="AZ866" s="15">
        <v>1.4102366887435949</v>
      </c>
      <c r="BA866" s="15">
        <v>-1.4102366887435949</v>
      </c>
      <c r="BB866" s="63">
        <v>0.80164645901360498</v>
      </c>
      <c r="BC866" s="26"/>
      <c r="BD866" s="15">
        <v>0</v>
      </c>
      <c r="BE866" s="26">
        <v>0</v>
      </c>
      <c r="BF866" s="26" t="s">
        <v>7639</v>
      </c>
      <c r="BG866" s="84"/>
    </row>
    <row r="867" spans="1:59" x14ac:dyDescent="0.25">
      <c r="A867" s="111" t="s">
        <v>1707</v>
      </c>
      <c r="B867" s="2" t="s">
        <v>3453</v>
      </c>
      <c r="C867" s="3" t="s">
        <v>2531</v>
      </c>
      <c r="D867" s="3" t="s">
        <v>68</v>
      </c>
      <c r="E867" s="3" t="s">
        <v>2269</v>
      </c>
      <c r="F867" s="4" t="s">
        <v>2269</v>
      </c>
      <c r="G867" s="3" t="s">
        <v>657</v>
      </c>
      <c r="H867" s="41" t="s">
        <v>3810</v>
      </c>
      <c r="I867" s="113">
        <v>0</v>
      </c>
      <c r="J867" s="113">
        <v>0</v>
      </c>
      <c r="K867" s="113">
        <v>0</v>
      </c>
      <c r="L867" s="113">
        <v>0</v>
      </c>
      <c r="M867" s="113">
        <v>0</v>
      </c>
      <c r="N867" s="113">
        <v>0</v>
      </c>
      <c r="O867" s="113">
        <v>0</v>
      </c>
      <c r="P867" s="113">
        <v>0</v>
      </c>
      <c r="Q867" s="113">
        <v>0</v>
      </c>
      <c r="R867" s="6">
        <v>0</v>
      </c>
      <c r="S867" s="14">
        <v>0</v>
      </c>
      <c r="T867" s="14">
        <v>0</v>
      </c>
      <c r="U867" s="14">
        <v>0</v>
      </c>
      <c r="V867" s="14">
        <v>0</v>
      </c>
      <c r="W867" s="84">
        <v>2.1174416066360724</v>
      </c>
      <c r="X867" s="14">
        <v>2.1174416066360724</v>
      </c>
      <c r="Y867" s="14">
        <v>0</v>
      </c>
      <c r="Z867" s="14">
        <v>0</v>
      </c>
      <c r="AA867" s="14">
        <v>2.1174416066360724</v>
      </c>
      <c r="AB867" s="14">
        <v>0</v>
      </c>
      <c r="AC867" s="14">
        <v>0</v>
      </c>
      <c r="AD867" s="14">
        <v>0</v>
      </c>
      <c r="AE867" s="14">
        <v>0</v>
      </c>
      <c r="AF867" s="14">
        <v>2.1174416066360724</v>
      </c>
      <c r="AG867" s="14">
        <v>2.1174416066360724</v>
      </c>
      <c r="AH867" s="14">
        <v>2.1174416066360724</v>
      </c>
      <c r="AI867" s="14">
        <v>2.1174416066360724</v>
      </c>
      <c r="AJ867" s="113" t="s">
        <v>7128</v>
      </c>
      <c r="AK867" s="113" t="s">
        <v>7128</v>
      </c>
      <c r="AL867" s="113">
        <v>54</v>
      </c>
      <c r="AM867" s="113" t="s">
        <v>7128</v>
      </c>
      <c r="AN867" s="113" t="s">
        <v>7128</v>
      </c>
      <c r="AO867" s="113" t="s">
        <v>7128</v>
      </c>
      <c r="AP867" s="113" t="s">
        <v>7128</v>
      </c>
      <c r="AQ867" s="113">
        <v>91</v>
      </c>
      <c r="AR867" s="113">
        <v>142</v>
      </c>
      <c r="AS867" s="113">
        <v>305</v>
      </c>
      <c r="AT867" s="113">
        <v>290</v>
      </c>
      <c r="AU867" s="149" t="s">
        <v>7128</v>
      </c>
      <c r="AV867" s="14">
        <v>157.46821407201281</v>
      </c>
      <c r="AW867" s="14">
        <v>-155.35077246537674</v>
      </c>
      <c r="AX867" s="17">
        <v>880</v>
      </c>
      <c r="AY867" s="15">
        <v>0</v>
      </c>
      <c r="AZ867" s="15">
        <v>1.4102366887435949</v>
      </c>
      <c r="BA867" s="15">
        <v>-1.4102366887435949</v>
      </c>
      <c r="BB867" s="63">
        <v>0.80164645901360498</v>
      </c>
      <c r="BC867" s="26"/>
      <c r="BD867" s="15">
        <v>0</v>
      </c>
      <c r="BE867" s="26">
        <v>0</v>
      </c>
      <c r="BF867" s="26" t="s">
        <v>7639</v>
      </c>
      <c r="BG867" s="84"/>
    </row>
    <row r="868" spans="1:59" x14ac:dyDescent="0.25">
      <c r="A868" s="78" t="s">
        <v>2390</v>
      </c>
      <c r="B868" s="2" t="s">
        <v>3454</v>
      </c>
      <c r="C868" s="3" t="s">
        <v>2586</v>
      </c>
      <c r="D868" s="3" t="s">
        <v>2391</v>
      </c>
      <c r="E868" s="3" t="s">
        <v>2269</v>
      </c>
      <c r="F868" s="4" t="s">
        <v>2269</v>
      </c>
      <c r="G868" s="3" t="s">
        <v>657</v>
      </c>
      <c r="H868" s="41" t="s">
        <v>4243</v>
      </c>
      <c r="I868" s="113">
        <v>0</v>
      </c>
      <c r="J868" s="113">
        <v>0</v>
      </c>
      <c r="K868" s="113">
        <v>0</v>
      </c>
      <c r="L868" s="113">
        <v>0</v>
      </c>
      <c r="M868" s="113">
        <v>0</v>
      </c>
      <c r="N868" s="113">
        <v>0</v>
      </c>
      <c r="O868" s="113">
        <v>0</v>
      </c>
      <c r="P868" s="113">
        <v>0</v>
      </c>
      <c r="Q868" s="113">
        <v>0</v>
      </c>
      <c r="R868" s="6">
        <v>0</v>
      </c>
      <c r="S868" s="14">
        <v>0</v>
      </c>
      <c r="T868" s="14">
        <v>0</v>
      </c>
      <c r="U868" s="14">
        <v>0</v>
      </c>
      <c r="V868" s="14">
        <v>0</v>
      </c>
      <c r="W868" s="84">
        <v>2.1174416066360724</v>
      </c>
      <c r="X868" s="14">
        <v>2.1174416066360724</v>
      </c>
      <c r="Y868" s="14">
        <v>0</v>
      </c>
      <c r="Z868" s="14">
        <v>0</v>
      </c>
      <c r="AA868" s="14">
        <v>2.1174416066360724</v>
      </c>
      <c r="AB868" s="14">
        <v>0</v>
      </c>
      <c r="AC868" s="14">
        <v>0</v>
      </c>
      <c r="AD868" s="14">
        <v>0</v>
      </c>
      <c r="AE868" s="14">
        <v>0</v>
      </c>
      <c r="AF868" s="14">
        <v>2.1174416066360724</v>
      </c>
      <c r="AG868" s="14">
        <v>2.1174416066360724</v>
      </c>
      <c r="AH868" s="14">
        <v>2.1174416066360724</v>
      </c>
      <c r="AI868" s="14">
        <v>2.1174416066360724</v>
      </c>
      <c r="AJ868" s="113" t="s">
        <v>7128</v>
      </c>
      <c r="AK868" s="113" t="s">
        <v>7128</v>
      </c>
      <c r="AL868" s="113">
        <v>54</v>
      </c>
      <c r="AM868" s="113" t="s">
        <v>7128</v>
      </c>
      <c r="AN868" s="113" t="s">
        <v>7128</v>
      </c>
      <c r="AO868" s="113" t="s">
        <v>7128</v>
      </c>
      <c r="AP868" s="113" t="s">
        <v>7128</v>
      </c>
      <c r="AQ868" s="113">
        <v>91</v>
      </c>
      <c r="AR868" s="113">
        <v>142</v>
      </c>
      <c r="AS868" s="113">
        <v>305</v>
      </c>
      <c r="AT868" s="113">
        <v>290</v>
      </c>
      <c r="AU868" s="149" t="s">
        <v>7128</v>
      </c>
      <c r="AV868" s="14">
        <v>157.46821407201281</v>
      </c>
      <c r="AW868" s="14">
        <v>-155.35077246537674</v>
      </c>
      <c r="AX868" s="17">
        <v>880</v>
      </c>
      <c r="AY868" s="15">
        <v>0</v>
      </c>
      <c r="AZ868" s="15">
        <v>1.4102366887435949</v>
      </c>
      <c r="BA868" s="15">
        <v>-1.4102366887435949</v>
      </c>
      <c r="BB868" s="63">
        <v>0.80164645901360498</v>
      </c>
      <c r="BC868" s="26"/>
      <c r="BD868" s="15">
        <v>0</v>
      </c>
      <c r="BE868" s="26">
        <v>0</v>
      </c>
      <c r="BF868" s="26" t="s">
        <v>7639</v>
      </c>
      <c r="BG868" s="84"/>
    </row>
    <row r="869" spans="1:59" x14ac:dyDescent="0.25">
      <c r="A869" s="98" t="s">
        <v>6342</v>
      </c>
      <c r="B869" s="2" t="s">
        <v>6343</v>
      </c>
      <c r="C869" s="3" t="s">
        <v>3487</v>
      </c>
      <c r="D869" s="3" t="s">
        <v>5676</v>
      </c>
      <c r="E869" s="3" t="s">
        <v>1008</v>
      </c>
      <c r="F869" s="4" t="s">
        <v>2510</v>
      </c>
      <c r="G869" s="3" t="s">
        <v>657</v>
      </c>
      <c r="H869" s="41" t="s">
        <v>5677</v>
      </c>
      <c r="I869" s="113">
        <v>0</v>
      </c>
      <c r="J869" s="113">
        <v>0</v>
      </c>
      <c r="K869" s="113">
        <v>0</v>
      </c>
      <c r="L869" s="113">
        <v>0</v>
      </c>
      <c r="M869" s="113">
        <v>0</v>
      </c>
      <c r="N869" s="113">
        <v>0</v>
      </c>
      <c r="O869" s="113">
        <v>0</v>
      </c>
      <c r="P869" s="113">
        <v>0</v>
      </c>
      <c r="Q869" s="113">
        <v>0</v>
      </c>
      <c r="R869" s="85">
        <v>0</v>
      </c>
      <c r="S869" s="84">
        <v>0</v>
      </c>
      <c r="T869" s="84">
        <v>0</v>
      </c>
      <c r="U869" s="84">
        <v>0</v>
      </c>
      <c r="V869" s="84">
        <v>0</v>
      </c>
      <c r="W869" s="84">
        <v>2.1174416066360724</v>
      </c>
      <c r="X869" s="103">
        <v>2.1174416066360724</v>
      </c>
      <c r="Y869" s="103">
        <v>0</v>
      </c>
      <c r="Z869" s="103">
        <v>0</v>
      </c>
      <c r="AA869" s="103">
        <v>2.1174416066360724</v>
      </c>
      <c r="AB869" s="103">
        <v>0</v>
      </c>
      <c r="AC869" s="103">
        <v>0</v>
      </c>
      <c r="AD869" s="103">
        <v>0</v>
      </c>
      <c r="AE869" s="103">
        <v>0</v>
      </c>
      <c r="AF869" s="103">
        <v>2.1174416066360724</v>
      </c>
      <c r="AG869" s="103">
        <v>2.1174416066360724</v>
      </c>
      <c r="AH869" s="103">
        <v>2.1174416066360724</v>
      </c>
      <c r="AI869" s="103">
        <v>2.1174416066360724</v>
      </c>
      <c r="AJ869" s="124" t="s">
        <v>7128</v>
      </c>
      <c r="AK869" s="113" t="s">
        <v>7128</v>
      </c>
      <c r="AL869" s="113">
        <v>54</v>
      </c>
      <c r="AM869" s="113" t="s">
        <v>7128</v>
      </c>
      <c r="AN869" s="113" t="s">
        <v>7128</v>
      </c>
      <c r="AO869" s="113" t="s">
        <v>7128</v>
      </c>
      <c r="AP869" s="113" t="s">
        <v>7128</v>
      </c>
      <c r="AQ869" s="113">
        <v>91</v>
      </c>
      <c r="AR869" s="113">
        <v>142</v>
      </c>
      <c r="AS869" s="113">
        <v>305</v>
      </c>
      <c r="AT869" s="113">
        <v>290</v>
      </c>
      <c r="AU869" s="149" t="s">
        <v>7128</v>
      </c>
      <c r="AV869" s="84">
        <v>157.46821407201281</v>
      </c>
      <c r="AW869" s="14">
        <v>-155.35077246537674</v>
      </c>
      <c r="AX869" s="17">
        <v>880</v>
      </c>
      <c r="AY869" s="84">
        <v>0</v>
      </c>
      <c r="AZ869" s="84">
        <v>1.4102366887435949</v>
      </c>
      <c r="BA869" s="84">
        <v>-1.4102366887435949</v>
      </c>
      <c r="BB869" s="104">
        <v>0.80164645901360498</v>
      </c>
      <c r="BC869" s="84"/>
      <c r="BD869" s="84">
        <v>0</v>
      </c>
      <c r="BE869" s="84">
        <v>0</v>
      </c>
      <c r="BF869" s="84" t="s">
        <v>7639</v>
      </c>
      <c r="BG869" s="84"/>
    </row>
    <row r="870" spans="1:59" x14ac:dyDescent="0.25">
      <c r="A870" s="111" t="s">
        <v>1803</v>
      </c>
      <c r="B870" s="2" t="s">
        <v>3310</v>
      </c>
      <c r="C870" s="3" t="s">
        <v>3007</v>
      </c>
      <c r="D870" s="3" t="s">
        <v>47</v>
      </c>
      <c r="E870" s="3" t="s">
        <v>2269</v>
      </c>
      <c r="F870" s="4" t="s">
        <v>2269</v>
      </c>
      <c r="G870" s="3" t="s">
        <v>657</v>
      </c>
      <c r="H870" s="41" t="s">
        <v>4212</v>
      </c>
      <c r="I870" s="113">
        <v>0</v>
      </c>
      <c r="J870" s="113">
        <v>0</v>
      </c>
      <c r="K870" s="113">
        <v>0</v>
      </c>
      <c r="L870" s="113">
        <v>0</v>
      </c>
      <c r="M870" s="113">
        <v>0</v>
      </c>
      <c r="N870" s="113">
        <v>0</v>
      </c>
      <c r="O870" s="113">
        <v>0</v>
      </c>
      <c r="P870" s="113">
        <v>0</v>
      </c>
      <c r="Q870" s="113">
        <v>0</v>
      </c>
      <c r="R870" s="6">
        <v>0</v>
      </c>
      <c r="S870" s="14">
        <v>0</v>
      </c>
      <c r="T870" s="14">
        <v>0</v>
      </c>
      <c r="U870" s="14">
        <v>0</v>
      </c>
      <c r="V870" s="14">
        <v>0</v>
      </c>
      <c r="W870" s="84">
        <v>2.1174416066360724</v>
      </c>
      <c r="X870" s="14">
        <v>2.1174416066360724</v>
      </c>
      <c r="Y870" s="14">
        <v>0</v>
      </c>
      <c r="Z870" s="14">
        <v>0</v>
      </c>
      <c r="AA870" s="14">
        <v>2.1174416066360724</v>
      </c>
      <c r="AB870" s="14">
        <v>0</v>
      </c>
      <c r="AC870" s="14">
        <v>0</v>
      </c>
      <c r="AD870" s="14">
        <v>0</v>
      </c>
      <c r="AE870" s="14">
        <v>0</v>
      </c>
      <c r="AF870" s="14">
        <v>2.1174416066360724</v>
      </c>
      <c r="AG870" s="14">
        <v>2.1174416066360724</v>
      </c>
      <c r="AH870" s="14">
        <v>2.1174416066360724</v>
      </c>
      <c r="AI870" s="14">
        <v>2.1174416066360724</v>
      </c>
      <c r="AJ870" s="113" t="s">
        <v>7128</v>
      </c>
      <c r="AK870" s="113" t="s">
        <v>7128</v>
      </c>
      <c r="AL870" s="113">
        <v>54</v>
      </c>
      <c r="AM870" s="113" t="s">
        <v>7128</v>
      </c>
      <c r="AN870" s="113" t="s">
        <v>7128</v>
      </c>
      <c r="AO870" s="113" t="s">
        <v>7128</v>
      </c>
      <c r="AP870" s="113" t="s">
        <v>7128</v>
      </c>
      <c r="AQ870" s="113">
        <v>91</v>
      </c>
      <c r="AR870" s="113">
        <v>142</v>
      </c>
      <c r="AS870" s="113">
        <v>305</v>
      </c>
      <c r="AT870" s="113">
        <v>290</v>
      </c>
      <c r="AU870" s="149" t="s">
        <v>7128</v>
      </c>
      <c r="AV870" s="14">
        <v>157.46821407201281</v>
      </c>
      <c r="AW870" s="14">
        <v>-155.35077246537674</v>
      </c>
      <c r="AX870" s="17">
        <v>880</v>
      </c>
      <c r="AY870" s="15">
        <v>0</v>
      </c>
      <c r="AZ870" s="15">
        <v>1.4102366887435949</v>
      </c>
      <c r="BA870" s="15">
        <v>-1.4102366887435949</v>
      </c>
      <c r="BB870" s="63">
        <v>0.80164645901360498</v>
      </c>
      <c r="BC870" s="26"/>
      <c r="BD870" s="15">
        <v>0</v>
      </c>
      <c r="BE870" s="26">
        <v>0</v>
      </c>
      <c r="BF870" s="26" t="s">
        <v>7639</v>
      </c>
      <c r="BG870" s="84"/>
    </row>
    <row r="871" spans="1:59" x14ac:dyDescent="0.25">
      <c r="A871" s="98" t="s">
        <v>1820</v>
      </c>
      <c r="B871" s="2" t="s">
        <v>3312</v>
      </c>
      <c r="C871" s="3" t="s">
        <v>2980</v>
      </c>
      <c r="D871" s="3" t="s">
        <v>276</v>
      </c>
      <c r="E871" s="3" t="s">
        <v>2269</v>
      </c>
      <c r="F871" s="4" t="s">
        <v>2269</v>
      </c>
      <c r="G871" s="3" t="s">
        <v>657</v>
      </c>
      <c r="H871" s="41" t="s">
        <v>4848</v>
      </c>
      <c r="I871" s="126">
        <v>0</v>
      </c>
      <c r="J871" s="126">
        <v>0</v>
      </c>
      <c r="K871" s="126">
        <v>0</v>
      </c>
      <c r="L871" s="126">
        <v>0</v>
      </c>
      <c r="M871" s="126">
        <v>0</v>
      </c>
      <c r="N871" s="126">
        <v>0</v>
      </c>
      <c r="O871" s="126">
        <v>0</v>
      </c>
      <c r="P871" s="126">
        <v>0</v>
      </c>
      <c r="Q871" s="126">
        <v>0</v>
      </c>
      <c r="R871" s="106">
        <v>0</v>
      </c>
      <c r="S871" s="107">
        <v>0</v>
      </c>
      <c r="T871" s="107">
        <v>0</v>
      </c>
      <c r="U871" s="107">
        <v>0</v>
      </c>
      <c r="V871" s="107">
        <v>0</v>
      </c>
      <c r="W871" s="107">
        <v>2.1174416066360724</v>
      </c>
      <c r="X871" s="108">
        <v>2.1174416066360724</v>
      </c>
      <c r="Y871" s="108">
        <v>0</v>
      </c>
      <c r="Z871" s="108">
        <v>0</v>
      </c>
      <c r="AA871" s="108">
        <v>2.1174416066360724</v>
      </c>
      <c r="AB871" s="108">
        <v>0</v>
      </c>
      <c r="AC871" s="108">
        <v>0</v>
      </c>
      <c r="AD871" s="108">
        <v>0</v>
      </c>
      <c r="AE871" s="108">
        <v>0</v>
      </c>
      <c r="AF871" s="108">
        <v>2.1174416066360724</v>
      </c>
      <c r="AG871" s="108">
        <v>2.1174416066360724</v>
      </c>
      <c r="AH871" s="108">
        <v>2.1174416066360724</v>
      </c>
      <c r="AI871" s="108">
        <v>2.1174416066360724</v>
      </c>
      <c r="AJ871" s="126" t="s">
        <v>7128</v>
      </c>
      <c r="AK871" s="113" t="s">
        <v>7128</v>
      </c>
      <c r="AL871" s="113">
        <v>54</v>
      </c>
      <c r="AM871" s="113" t="s">
        <v>7128</v>
      </c>
      <c r="AN871" s="113" t="s">
        <v>7128</v>
      </c>
      <c r="AO871" s="113" t="s">
        <v>7128</v>
      </c>
      <c r="AP871" s="113" t="s">
        <v>7128</v>
      </c>
      <c r="AQ871" s="113">
        <v>91</v>
      </c>
      <c r="AR871" s="113">
        <v>142</v>
      </c>
      <c r="AS871" s="113">
        <v>305</v>
      </c>
      <c r="AT871" s="113">
        <v>290</v>
      </c>
      <c r="AU871" s="149" t="s">
        <v>7128</v>
      </c>
      <c r="AV871" s="107">
        <v>157.46821407201281</v>
      </c>
      <c r="AW871" s="107">
        <v>-155.35077246537674</v>
      </c>
      <c r="AX871" s="127">
        <v>880</v>
      </c>
      <c r="AY871" s="107">
        <v>0</v>
      </c>
      <c r="AZ871" s="107">
        <v>1.4102366887435949</v>
      </c>
      <c r="BA871" s="107">
        <v>-1.4102366887435949</v>
      </c>
      <c r="BB871" s="109">
        <v>0.80164645901360498</v>
      </c>
      <c r="BC871" s="107"/>
      <c r="BD871" s="107">
        <v>0</v>
      </c>
      <c r="BE871" s="107">
        <v>0</v>
      </c>
      <c r="BF871" s="107" t="s">
        <v>7639</v>
      </c>
      <c r="BG871" s="107"/>
    </row>
    <row r="872" spans="1:59" x14ac:dyDescent="0.25">
      <c r="A872" s="111" t="s">
        <v>1836</v>
      </c>
      <c r="B872" s="2" t="s">
        <v>2986</v>
      </c>
      <c r="C872" s="3" t="s">
        <v>3314</v>
      </c>
      <c r="D872" s="3" t="s">
        <v>26</v>
      </c>
      <c r="E872" s="3" t="s">
        <v>1006</v>
      </c>
      <c r="F872" s="4" t="s">
        <v>3755</v>
      </c>
      <c r="G872" s="3" t="s">
        <v>657</v>
      </c>
      <c r="H872" s="41" t="s">
        <v>4438</v>
      </c>
      <c r="I872" s="113">
        <v>0</v>
      </c>
      <c r="J872" s="113">
        <v>0</v>
      </c>
      <c r="K872" s="113">
        <v>0</v>
      </c>
      <c r="L872" s="113">
        <v>0</v>
      </c>
      <c r="M872" s="113">
        <v>0</v>
      </c>
      <c r="N872" s="113">
        <v>0</v>
      </c>
      <c r="O872" s="113">
        <v>0</v>
      </c>
      <c r="P872" s="113">
        <v>0</v>
      </c>
      <c r="Q872" s="113">
        <v>0</v>
      </c>
      <c r="R872" s="50">
        <v>0</v>
      </c>
      <c r="S872" s="51">
        <v>0</v>
      </c>
      <c r="T872" s="51">
        <v>0</v>
      </c>
      <c r="U872" s="51">
        <v>0</v>
      </c>
      <c r="V872" s="51">
        <v>0</v>
      </c>
      <c r="W872" s="84">
        <v>2.1174416066360724</v>
      </c>
      <c r="X872" s="52">
        <v>2.1174416066360724</v>
      </c>
      <c r="Y872" s="52">
        <v>0</v>
      </c>
      <c r="Z872" s="52">
        <v>0</v>
      </c>
      <c r="AA872" s="52">
        <v>2.1174416066360724</v>
      </c>
      <c r="AB872" s="52">
        <v>0</v>
      </c>
      <c r="AC872" s="52">
        <v>0</v>
      </c>
      <c r="AD872" s="52">
        <v>0</v>
      </c>
      <c r="AE872" s="52">
        <v>0</v>
      </c>
      <c r="AF872" s="52">
        <v>2.1174416066360724</v>
      </c>
      <c r="AG872" s="52">
        <v>2.1174416066360724</v>
      </c>
      <c r="AH872" s="52">
        <v>2.1174416066360724</v>
      </c>
      <c r="AI872" s="52">
        <v>2.1174416066360724</v>
      </c>
      <c r="AJ872" s="144" t="s">
        <v>7128</v>
      </c>
      <c r="AK872" s="113" t="s">
        <v>7128</v>
      </c>
      <c r="AL872" s="113">
        <v>54</v>
      </c>
      <c r="AM872" s="113" t="s">
        <v>7128</v>
      </c>
      <c r="AN872" s="113" t="s">
        <v>7128</v>
      </c>
      <c r="AO872" s="113" t="s">
        <v>7128</v>
      </c>
      <c r="AP872" s="113" t="s">
        <v>7128</v>
      </c>
      <c r="AQ872" s="113">
        <v>91</v>
      </c>
      <c r="AR872" s="113">
        <v>142</v>
      </c>
      <c r="AS872" s="113">
        <v>305</v>
      </c>
      <c r="AT872" s="113">
        <v>290</v>
      </c>
      <c r="AU872" s="149" t="s">
        <v>7128</v>
      </c>
      <c r="AV872" s="52">
        <v>157.46821407201281</v>
      </c>
      <c r="AW872" s="14">
        <v>-155.35077246537674</v>
      </c>
      <c r="AX872" s="17">
        <v>880</v>
      </c>
      <c r="AY872" s="51">
        <v>0</v>
      </c>
      <c r="AZ872" s="51">
        <v>1.4102366887435949</v>
      </c>
      <c r="BA872" s="51">
        <v>-1.4102366887435949</v>
      </c>
      <c r="BB872" s="64">
        <v>0.80164645901360498</v>
      </c>
      <c r="BC872" s="51"/>
      <c r="BD872" s="51">
        <v>0</v>
      </c>
      <c r="BE872" s="51">
        <v>0</v>
      </c>
      <c r="BF872" s="26" t="s">
        <v>7639</v>
      </c>
      <c r="BG872" s="84"/>
    </row>
    <row r="873" spans="1:59" x14ac:dyDescent="0.25">
      <c r="A873" s="99" t="s">
        <v>1856</v>
      </c>
      <c r="B873" s="2" t="s">
        <v>3316</v>
      </c>
      <c r="C873" s="3" t="s">
        <v>3317</v>
      </c>
      <c r="D873" s="3" t="s">
        <v>270</v>
      </c>
      <c r="E873" s="3" t="s">
        <v>2269</v>
      </c>
      <c r="F873" s="4" t="s">
        <v>2269</v>
      </c>
      <c r="G873" s="3" t="s">
        <v>657</v>
      </c>
      <c r="H873" s="41" t="s">
        <v>4641</v>
      </c>
      <c r="I873" s="126">
        <v>0</v>
      </c>
      <c r="J873" s="126">
        <v>0</v>
      </c>
      <c r="K873" s="126">
        <v>0</v>
      </c>
      <c r="L873" s="126">
        <v>0</v>
      </c>
      <c r="M873" s="126">
        <v>0</v>
      </c>
      <c r="N873" s="126">
        <v>0</v>
      </c>
      <c r="O873" s="126">
        <v>0</v>
      </c>
      <c r="P873" s="126">
        <v>0</v>
      </c>
      <c r="Q873" s="126">
        <v>0</v>
      </c>
      <c r="R873" s="106">
        <v>0</v>
      </c>
      <c r="S873" s="107">
        <v>0</v>
      </c>
      <c r="T873" s="107">
        <v>0</v>
      </c>
      <c r="U873" s="107">
        <v>0</v>
      </c>
      <c r="V873" s="107">
        <v>0</v>
      </c>
      <c r="W873" s="107">
        <v>2.1174416066360724</v>
      </c>
      <c r="X873" s="108">
        <v>2.1174416066360724</v>
      </c>
      <c r="Y873" s="107">
        <v>0</v>
      </c>
      <c r="Z873" s="107">
        <v>0</v>
      </c>
      <c r="AA873" s="107">
        <v>2.1174416066360724</v>
      </c>
      <c r="AB873" s="107">
        <v>0</v>
      </c>
      <c r="AC873" s="107">
        <v>0</v>
      </c>
      <c r="AD873" s="107">
        <v>0</v>
      </c>
      <c r="AE873" s="107">
        <v>0</v>
      </c>
      <c r="AF873" s="107">
        <v>2.1174416066360724</v>
      </c>
      <c r="AG873" s="107">
        <v>2.1174416066360724</v>
      </c>
      <c r="AH873" s="107">
        <v>2.1174416066360724</v>
      </c>
      <c r="AI873" s="107">
        <v>2.1174416066360724</v>
      </c>
      <c r="AJ873" s="126" t="s">
        <v>7128</v>
      </c>
      <c r="AK873" s="108" t="s">
        <v>7128</v>
      </c>
      <c r="AL873" s="108">
        <v>54</v>
      </c>
      <c r="AM873" s="108" t="s">
        <v>7128</v>
      </c>
      <c r="AN873" s="108" t="s">
        <v>7128</v>
      </c>
      <c r="AO873" s="108" t="s">
        <v>7128</v>
      </c>
      <c r="AP873" s="126" t="s">
        <v>7128</v>
      </c>
      <c r="AQ873" s="108">
        <v>91</v>
      </c>
      <c r="AR873" s="108">
        <v>142</v>
      </c>
      <c r="AS873" s="126">
        <v>305</v>
      </c>
      <c r="AT873" s="126">
        <v>290</v>
      </c>
      <c r="AU873" s="150" t="s">
        <v>7128</v>
      </c>
      <c r="AV873" s="107">
        <v>157.46821407201281</v>
      </c>
      <c r="AW873" s="107">
        <v>-155.35077246537674</v>
      </c>
      <c r="AX873" s="127">
        <v>880</v>
      </c>
      <c r="AY873" s="107">
        <v>0</v>
      </c>
      <c r="AZ873" s="107">
        <v>1.4102366887435949</v>
      </c>
      <c r="BA873" s="107">
        <v>-1.4102366887435949</v>
      </c>
      <c r="BB873" s="148">
        <v>0.80164645901360498</v>
      </c>
      <c r="BC873" s="107"/>
      <c r="BD873" s="107">
        <v>0</v>
      </c>
      <c r="BE873" s="107">
        <v>0</v>
      </c>
      <c r="BF873" s="107" t="s">
        <v>7639</v>
      </c>
      <c r="BG873" s="107"/>
    </row>
    <row r="874" spans="1:59" x14ac:dyDescent="0.25">
      <c r="A874" s="78" t="s">
        <v>1880</v>
      </c>
      <c r="B874" s="2" t="s">
        <v>3324</v>
      </c>
      <c r="C874" s="3" t="s">
        <v>2573</v>
      </c>
      <c r="D874" s="3" t="s">
        <v>133</v>
      </c>
      <c r="E874" s="3" t="s">
        <v>2269</v>
      </c>
      <c r="F874" s="4" t="s">
        <v>2269</v>
      </c>
      <c r="G874" s="3" t="s">
        <v>657</v>
      </c>
      <c r="H874" s="41" t="s">
        <v>4628</v>
      </c>
      <c r="I874" s="113">
        <v>0</v>
      </c>
      <c r="J874" s="113">
        <v>0</v>
      </c>
      <c r="K874" s="113">
        <v>0</v>
      </c>
      <c r="L874" s="113">
        <v>0</v>
      </c>
      <c r="M874" s="113">
        <v>0</v>
      </c>
      <c r="N874" s="113">
        <v>0</v>
      </c>
      <c r="O874" s="113">
        <v>0</v>
      </c>
      <c r="P874" s="113">
        <v>0</v>
      </c>
      <c r="Q874" s="113">
        <v>0</v>
      </c>
      <c r="R874" s="6">
        <v>0</v>
      </c>
      <c r="S874" s="14">
        <v>0</v>
      </c>
      <c r="T874" s="14">
        <v>0</v>
      </c>
      <c r="U874" s="14">
        <v>0</v>
      </c>
      <c r="V874" s="14">
        <v>0</v>
      </c>
      <c r="W874" s="84">
        <v>2.1174416066360724</v>
      </c>
      <c r="X874" s="14">
        <v>2.1174416066360724</v>
      </c>
      <c r="Y874" s="14">
        <v>0</v>
      </c>
      <c r="Z874" s="14">
        <v>0</v>
      </c>
      <c r="AA874" s="14">
        <v>2.1174416066360724</v>
      </c>
      <c r="AB874" s="14">
        <v>0</v>
      </c>
      <c r="AC874" s="14">
        <v>0</v>
      </c>
      <c r="AD874" s="14">
        <v>0</v>
      </c>
      <c r="AE874" s="14">
        <v>0</v>
      </c>
      <c r="AF874" s="14">
        <v>2.1174416066360724</v>
      </c>
      <c r="AG874" s="14">
        <v>2.1174416066360724</v>
      </c>
      <c r="AH874" s="14">
        <v>2.1174416066360724</v>
      </c>
      <c r="AI874" s="14">
        <v>2.1174416066360724</v>
      </c>
      <c r="AJ874" s="113" t="s">
        <v>7128</v>
      </c>
      <c r="AK874" s="113" t="s">
        <v>7128</v>
      </c>
      <c r="AL874" s="113">
        <v>54</v>
      </c>
      <c r="AM874" s="113" t="s">
        <v>7128</v>
      </c>
      <c r="AN874" s="113" t="s">
        <v>7128</v>
      </c>
      <c r="AO874" s="113" t="s">
        <v>7128</v>
      </c>
      <c r="AP874" s="113" t="s">
        <v>7128</v>
      </c>
      <c r="AQ874" s="113">
        <v>91</v>
      </c>
      <c r="AR874" s="113">
        <v>142</v>
      </c>
      <c r="AS874" s="113">
        <v>305</v>
      </c>
      <c r="AT874" s="113">
        <v>290</v>
      </c>
      <c r="AU874" s="149" t="s">
        <v>7128</v>
      </c>
      <c r="AV874" s="14">
        <v>157.46821407201281</v>
      </c>
      <c r="AW874" s="14">
        <v>-155.35077246537674</v>
      </c>
      <c r="AX874" s="17">
        <v>880</v>
      </c>
      <c r="AY874" s="15">
        <v>0</v>
      </c>
      <c r="AZ874" s="15">
        <v>1.4102366887435949</v>
      </c>
      <c r="BA874" s="15">
        <v>-1.4102366887435949</v>
      </c>
      <c r="BB874" s="63">
        <v>0.80164645901360498</v>
      </c>
      <c r="BC874" s="26"/>
      <c r="BD874" s="15">
        <v>0</v>
      </c>
      <c r="BE874" s="26">
        <v>0</v>
      </c>
      <c r="BF874" s="26" t="s">
        <v>7639</v>
      </c>
      <c r="BG874" s="84"/>
    </row>
    <row r="875" spans="1:59" x14ac:dyDescent="0.25">
      <c r="A875" s="111" t="s">
        <v>1909</v>
      </c>
      <c r="B875" s="2" t="s">
        <v>3472</v>
      </c>
      <c r="C875" s="3" t="s">
        <v>2945</v>
      </c>
      <c r="D875" s="3" t="s">
        <v>212</v>
      </c>
      <c r="E875" s="3" t="s">
        <v>2269</v>
      </c>
      <c r="F875" s="4" t="s">
        <v>2269</v>
      </c>
      <c r="G875" s="3" t="s">
        <v>657</v>
      </c>
      <c r="H875" s="41" t="s">
        <v>4591</v>
      </c>
      <c r="I875" s="113">
        <v>0</v>
      </c>
      <c r="J875" s="113">
        <v>0</v>
      </c>
      <c r="K875" s="113">
        <v>0</v>
      </c>
      <c r="L875" s="113">
        <v>0</v>
      </c>
      <c r="M875" s="113">
        <v>0</v>
      </c>
      <c r="N875" s="113">
        <v>0</v>
      </c>
      <c r="O875" s="113">
        <v>0</v>
      </c>
      <c r="P875" s="113">
        <v>0</v>
      </c>
      <c r="Q875" s="113">
        <v>0</v>
      </c>
      <c r="R875" s="6">
        <v>0</v>
      </c>
      <c r="S875" s="14">
        <v>0</v>
      </c>
      <c r="T875" s="14">
        <v>0</v>
      </c>
      <c r="U875" s="14">
        <v>0</v>
      </c>
      <c r="V875" s="14">
        <v>0</v>
      </c>
      <c r="W875" s="84">
        <v>2.1174416066360724</v>
      </c>
      <c r="X875" s="14">
        <v>2.1174416066360724</v>
      </c>
      <c r="Y875" s="14">
        <v>0</v>
      </c>
      <c r="Z875" s="14">
        <v>0</v>
      </c>
      <c r="AA875" s="14">
        <v>2.1174416066360724</v>
      </c>
      <c r="AB875" s="14">
        <v>0</v>
      </c>
      <c r="AC875" s="14">
        <v>0</v>
      </c>
      <c r="AD875" s="14">
        <v>0</v>
      </c>
      <c r="AE875" s="14">
        <v>0</v>
      </c>
      <c r="AF875" s="14">
        <v>2.1174416066360724</v>
      </c>
      <c r="AG875" s="14">
        <v>2.1174416066360724</v>
      </c>
      <c r="AH875" s="14">
        <v>2.1174416066360724</v>
      </c>
      <c r="AI875" s="14">
        <v>2.1174416066360724</v>
      </c>
      <c r="AJ875" s="113" t="s">
        <v>7128</v>
      </c>
      <c r="AK875" s="113" t="s">
        <v>7128</v>
      </c>
      <c r="AL875" s="113">
        <v>54</v>
      </c>
      <c r="AM875" s="113" t="s">
        <v>7128</v>
      </c>
      <c r="AN875" s="113" t="s">
        <v>7128</v>
      </c>
      <c r="AO875" s="113" t="s">
        <v>7128</v>
      </c>
      <c r="AP875" s="113" t="s">
        <v>7128</v>
      </c>
      <c r="AQ875" s="113">
        <v>91</v>
      </c>
      <c r="AR875" s="113">
        <v>142</v>
      </c>
      <c r="AS875" s="113">
        <v>305</v>
      </c>
      <c r="AT875" s="113">
        <v>290</v>
      </c>
      <c r="AU875" s="149" t="s">
        <v>7128</v>
      </c>
      <c r="AV875" s="14">
        <v>157.46821407201281</v>
      </c>
      <c r="AW875" s="14">
        <v>-155.35077246537674</v>
      </c>
      <c r="AX875" s="17">
        <v>880</v>
      </c>
      <c r="AY875" s="15">
        <v>0</v>
      </c>
      <c r="AZ875" s="15">
        <v>1.4102366887435949</v>
      </c>
      <c r="BA875" s="15">
        <v>-1.4102366887435949</v>
      </c>
      <c r="BB875" s="63">
        <v>0.80164645901360498</v>
      </c>
      <c r="BC875" s="26"/>
      <c r="BD875" s="15">
        <v>0</v>
      </c>
      <c r="BE875" s="26">
        <v>0</v>
      </c>
      <c r="BF875" s="26" t="s">
        <v>7639</v>
      </c>
      <c r="BG875" s="84"/>
    </row>
    <row r="876" spans="1:59" x14ac:dyDescent="0.25">
      <c r="A876" s="78" t="s">
        <v>1917</v>
      </c>
      <c r="B876" s="2" t="s">
        <v>3127</v>
      </c>
      <c r="C876" s="3" t="s">
        <v>2579</v>
      </c>
      <c r="D876" s="3" t="s">
        <v>231</v>
      </c>
      <c r="E876" s="3" t="s">
        <v>2269</v>
      </c>
      <c r="F876" s="4" t="s">
        <v>2269</v>
      </c>
      <c r="G876" s="3" t="s">
        <v>657</v>
      </c>
      <c r="H876" s="41" t="s">
        <v>3889</v>
      </c>
      <c r="I876" s="113">
        <v>0</v>
      </c>
      <c r="J876" s="113">
        <v>0</v>
      </c>
      <c r="K876" s="113">
        <v>0</v>
      </c>
      <c r="L876" s="113">
        <v>0</v>
      </c>
      <c r="M876" s="113">
        <v>0</v>
      </c>
      <c r="N876" s="113">
        <v>0</v>
      </c>
      <c r="O876" s="113">
        <v>0</v>
      </c>
      <c r="P876" s="113">
        <v>0</v>
      </c>
      <c r="Q876" s="113">
        <v>0</v>
      </c>
      <c r="R876" s="50">
        <v>0</v>
      </c>
      <c r="S876" s="51">
        <v>0</v>
      </c>
      <c r="T876" s="51">
        <v>0</v>
      </c>
      <c r="U876" s="51">
        <v>0</v>
      </c>
      <c r="V876" s="51">
        <v>0</v>
      </c>
      <c r="W876" s="84">
        <v>2.1174416066360724</v>
      </c>
      <c r="X876" s="14">
        <v>2.1174416066360724</v>
      </c>
      <c r="Y876" s="14">
        <v>0</v>
      </c>
      <c r="Z876" s="14">
        <v>0</v>
      </c>
      <c r="AA876" s="14">
        <v>2.1174416066360724</v>
      </c>
      <c r="AB876" s="14">
        <v>0</v>
      </c>
      <c r="AC876" s="14">
        <v>0</v>
      </c>
      <c r="AD876" s="14">
        <v>0</v>
      </c>
      <c r="AE876" s="14">
        <v>0</v>
      </c>
      <c r="AF876" s="14">
        <v>2.1174416066360724</v>
      </c>
      <c r="AG876" s="14">
        <v>2.1174416066360724</v>
      </c>
      <c r="AH876" s="14">
        <v>2.1174416066360724</v>
      </c>
      <c r="AI876" s="14">
        <v>2.1174416066360724</v>
      </c>
      <c r="AJ876" s="113" t="s">
        <v>7128</v>
      </c>
      <c r="AK876" s="113" t="s">
        <v>7128</v>
      </c>
      <c r="AL876" s="113">
        <v>54</v>
      </c>
      <c r="AM876" s="113" t="s">
        <v>7128</v>
      </c>
      <c r="AN876" s="113" t="s">
        <v>7128</v>
      </c>
      <c r="AO876" s="113" t="s">
        <v>7128</v>
      </c>
      <c r="AP876" s="113" t="s">
        <v>7128</v>
      </c>
      <c r="AQ876" s="113">
        <v>91</v>
      </c>
      <c r="AR876" s="113">
        <v>142</v>
      </c>
      <c r="AS876" s="113">
        <v>305</v>
      </c>
      <c r="AT876" s="113">
        <v>290</v>
      </c>
      <c r="AU876" s="149" t="s">
        <v>7128</v>
      </c>
      <c r="AV876" s="52">
        <v>157.46821407201281</v>
      </c>
      <c r="AW876" s="14">
        <v>-155.35077246537674</v>
      </c>
      <c r="AX876" s="17">
        <v>880</v>
      </c>
      <c r="AY876" s="51">
        <v>0</v>
      </c>
      <c r="AZ876" s="51">
        <v>1.4102366887435949</v>
      </c>
      <c r="BA876" s="51">
        <v>-1.4102366887435949</v>
      </c>
      <c r="BB876" s="64">
        <v>0.80164645901360498</v>
      </c>
      <c r="BC876" s="51"/>
      <c r="BD876" s="51">
        <v>0</v>
      </c>
      <c r="BE876" s="51">
        <v>0</v>
      </c>
      <c r="BF876" s="26" t="s">
        <v>7639</v>
      </c>
      <c r="BG876" s="84"/>
    </row>
    <row r="877" spans="1:59" x14ac:dyDescent="0.25">
      <c r="A877" s="78" t="s">
        <v>1929</v>
      </c>
      <c r="B877" s="2" t="s">
        <v>2925</v>
      </c>
      <c r="C877" s="3" t="s">
        <v>3194</v>
      </c>
      <c r="D877" s="3" t="s">
        <v>350</v>
      </c>
      <c r="E877" s="3" t="s">
        <v>2269</v>
      </c>
      <c r="F877" s="4" t="s">
        <v>2269</v>
      </c>
      <c r="G877" s="3" t="s">
        <v>657</v>
      </c>
      <c r="H877" s="41" t="s">
        <v>4584</v>
      </c>
      <c r="I877" s="113">
        <v>0</v>
      </c>
      <c r="J877" s="113">
        <v>0</v>
      </c>
      <c r="K877" s="113">
        <v>0</v>
      </c>
      <c r="L877" s="113">
        <v>0</v>
      </c>
      <c r="M877" s="113">
        <v>0</v>
      </c>
      <c r="N877" s="113">
        <v>0</v>
      </c>
      <c r="O877" s="113">
        <v>0</v>
      </c>
      <c r="P877" s="113">
        <v>0</v>
      </c>
      <c r="Q877" s="113">
        <v>0</v>
      </c>
      <c r="R877" s="6">
        <v>0</v>
      </c>
      <c r="S877" s="14">
        <v>0</v>
      </c>
      <c r="T877" s="14">
        <v>0</v>
      </c>
      <c r="U877" s="14">
        <v>0</v>
      </c>
      <c r="V877" s="14">
        <v>0</v>
      </c>
      <c r="W877" s="84">
        <v>2.1174416066360724</v>
      </c>
      <c r="X877" s="14">
        <v>2.1174416066360724</v>
      </c>
      <c r="Y877" s="14">
        <v>0</v>
      </c>
      <c r="Z877" s="14">
        <v>0</v>
      </c>
      <c r="AA877" s="14">
        <v>2.1174416066360724</v>
      </c>
      <c r="AB877" s="14">
        <v>0</v>
      </c>
      <c r="AC877" s="14">
        <v>0</v>
      </c>
      <c r="AD877" s="14">
        <v>0</v>
      </c>
      <c r="AE877" s="14">
        <v>0</v>
      </c>
      <c r="AF877" s="14">
        <v>2.1174416066360724</v>
      </c>
      <c r="AG877" s="14">
        <v>2.1174416066360724</v>
      </c>
      <c r="AH877" s="14">
        <v>2.1174416066360724</v>
      </c>
      <c r="AI877" s="14">
        <v>2.1174416066360724</v>
      </c>
      <c r="AJ877" s="113" t="s">
        <v>7128</v>
      </c>
      <c r="AK877" s="113" t="s">
        <v>7128</v>
      </c>
      <c r="AL877" s="113">
        <v>54</v>
      </c>
      <c r="AM877" s="113" t="s">
        <v>7128</v>
      </c>
      <c r="AN877" s="113" t="s">
        <v>7128</v>
      </c>
      <c r="AO877" s="113" t="s">
        <v>7128</v>
      </c>
      <c r="AP877" s="113" t="s">
        <v>7128</v>
      </c>
      <c r="AQ877" s="113">
        <v>91</v>
      </c>
      <c r="AR877" s="113">
        <v>142</v>
      </c>
      <c r="AS877" s="113">
        <v>305</v>
      </c>
      <c r="AT877" s="113">
        <v>290</v>
      </c>
      <c r="AU877" s="149" t="s">
        <v>7128</v>
      </c>
      <c r="AV877" s="14">
        <v>157.46821407201281</v>
      </c>
      <c r="AW877" s="14">
        <v>-155.35077246537674</v>
      </c>
      <c r="AX877" s="17">
        <v>880</v>
      </c>
      <c r="AY877" s="15">
        <v>0</v>
      </c>
      <c r="AZ877" s="15">
        <v>1.4102366887435949</v>
      </c>
      <c r="BA877" s="15">
        <v>-1.4102366887435949</v>
      </c>
      <c r="BB877" s="63">
        <v>0.80164645901360498</v>
      </c>
      <c r="BC877" s="26"/>
      <c r="BD877" s="15">
        <v>0</v>
      </c>
      <c r="BE877" s="26">
        <v>0</v>
      </c>
      <c r="BF877" s="26" t="s">
        <v>7639</v>
      </c>
      <c r="BG877" s="84"/>
    </row>
    <row r="878" spans="1:59" x14ac:dyDescent="0.25">
      <c r="A878" s="78" t="s">
        <v>1989</v>
      </c>
      <c r="B878" s="2" t="s">
        <v>3336</v>
      </c>
      <c r="C878" s="3" t="s">
        <v>3337</v>
      </c>
      <c r="D878" s="3" t="s">
        <v>281</v>
      </c>
      <c r="E878" s="3" t="s">
        <v>2269</v>
      </c>
      <c r="F878" s="4" t="s">
        <v>2269</v>
      </c>
      <c r="G878" s="3" t="s">
        <v>657</v>
      </c>
      <c r="H878" s="41" t="s">
        <v>4027</v>
      </c>
      <c r="I878" s="113">
        <v>0</v>
      </c>
      <c r="J878" s="113">
        <v>0</v>
      </c>
      <c r="K878" s="113">
        <v>0</v>
      </c>
      <c r="L878" s="113">
        <v>0</v>
      </c>
      <c r="M878" s="113">
        <v>0</v>
      </c>
      <c r="N878" s="113">
        <v>0</v>
      </c>
      <c r="O878" s="113">
        <v>0</v>
      </c>
      <c r="P878" s="113">
        <v>0</v>
      </c>
      <c r="Q878" s="113">
        <v>0</v>
      </c>
      <c r="R878" s="50">
        <v>0</v>
      </c>
      <c r="S878" s="51">
        <v>0</v>
      </c>
      <c r="T878" s="51">
        <v>0</v>
      </c>
      <c r="U878" s="51">
        <v>0</v>
      </c>
      <c r="V878" s="51">
        <v>0</v>
      </c>
      <c r="W878" s="84">
        <v>2.1174416066360724</v>
      </c>
      <c r="X878" s="52">
        <v>2.1174416066360724</v>
      </c>
      <c r="Y878" s="52">
        <v>0</v>
      </c>
      <c r="Z878" s="52">
        <v>0</v>
      </c>
      <c r="AA878" s="52">
        <v>2.1174416066360724</v>
      </c>
      <c r="AB878" s="52">
        <v>0</v>
      </c>
      <c r="AC878" s="52">
        <v>0</v>
      </c>
      <c r="AD878" s="52">
        <v>0</v>
      </c>
      <c r="AE878" s="52">
        <v>0</v>
      </c>
      <c r="AF878" s="52">
        <v>2.1174416066360724</v>
      </c>
      <c r="AG878" s="52">
        <v>2.1174416066360724</v>
      </c>
      <c r="AH878" s="52">
        <v>2.1174416066360724</v>
      </c>
      <c r="AI878" s="52">
        <v>2.1174416066360724</v>
      </c>
      <c r="AJ878" s="144" t="s">
        <v>7128</v>
      </c>
      <c r="AK878" s="113" t="s">
        <v>7128</v>
      </c>
      <c r="AL878" s="113">
        <v>54</v>
      </c>
      <c r="AM878" s="113" t="s">
        <v>7128</v>
      </c>
      <c r="AN878" s="113" t="s">
        <v>7128</v>
      </c>
      <c r="AO878" s="113" t="s">
        <v>7128</v>
      </c>
      <c r="AP878" s="113" t="s">
        <v>7128</v>
      </c>
      <c r="AQ878" s="113">
        <v>91</v>
      </c>
      <c r="AR878" s="113">
        <v>142</v>
      </c>
      <c r="AS878" s="113">
        <v>305</v>
      </c>
      <c r="AT878" s="113">
        <v>290</v>
      </c>
      <c r="AU878" s="149" t="s">
        <v>7128</v>
      </c>
      <c r="AV878" s="52">
        <v>157.46821407201281</v>
      </c>
      <c r="AW878" s="14">
        <v>-155.35077246537674</v>
      </c>
      <c r="AX878" s="17">
        <v>880</v>
      </c>
      <c r="AY878" s="51">
        <v>0</v>
      </c>
      <c r="AZ878" s="51">
        <v>1.4102366887435949</v>
      </c>
      <c r="BA878" s="51">
        <v>-1.4102366887435949</v>
      </c>
      <c r="BB878" s="64">
        <v>0.80164645901360498</v>
      </c>
      <c r="BC878" s="51"/>
      <c r="BD878" s="51">
        <v>0</v>
      </c>
      <c r="BE878" s="51">
        <v>0</v>
      </c>
      <c r="BF878" s="26" t="s">
        <v>7639</v>
      </c>
      <c r="BG878" s="84"/>
    </row>
    <row r="879" spans="1:59" x14ac:dyDescent="0.25">
      <c r="A879" s="78" t="s">
        <v>2011</v>
      </c>
      <c r="B879" s="2" t="s">
        <v>3144</v>
      </c>
      <c r="C879" s="3" t="s">
        <v>3145</v>
      </c>
      <c r="D879" s="3" t="s">
        <v>118</v>
      </c>
      <c r="E879" s="3" t="s">
        <v>999</v>
      </c>
      <c r="F879" s="4" t="s">
        <v>2510</v>
      </c>
      <c r="G879" s="3" t="s">
        <v>657</v>
      </c>
      <c r="H879" s="41" t="s">
        <v>4877</v>
      </c>
      <c r="I879" s="113">
        <v>0</v>
      </c>
      <c r="J879" s="113">
        <v>0</v>
      </c>
      <c r="K879" s="113">
        <v>0</v>
      </c>
      <c r="L879" s="113">
        <v>0</v>
      </c>
      <c r="M879" s="113">
        <v>0</v>
      </c>
      <c r="N879" s="113">
        <v>0</v>
      </c>
      <c r="O879" s="113">
        <v>0</v>
      </c>
      <c r="P879" s="113">
        <v>0</v>
      </c>
      <c r="Q879" s="113">
        <v>0</v>
      </c>
      <c r="R879" s="6">
        <v>0</v>
      </c>
      <c r="S879" s="14">
        <v>0</v>
      </c>
      <c r="T879" s="14">
        <v>0</v>
      </c>
      <c r="U879" s="14">
        <v>0</v>
      </c>
      <c r="V879" s="14">
        <v>0</v>
      </c>
      <c r="W879" s="84">
        <v>2.1174416066360724</v>
      </c>
      <c r="X879" s="14">
        <v>2.1174416066360724</v>
      </c>
      <c r="Y879" s="14">
        <v>0</v>
      </c>
      <c r="Z879" s="14">
        <v>0</v>
      </c>
      <c r="AA879" s="14">
        <v>2.1174416066360724</v>
      </c>
      <c r="AB879" s="14">
        <v>0</v>
      </c>
      <c r="AC879" s="14">
        <v>0</v>
      </c>
      <c r="AD879" s="14">
        <v>0</v>
      </c>
      <c r="AE879" s="14">
        <v>0</v>
      </c>
      <c r="AF879" s="14">
        <v>2.1174416066360724</v>
      </c>
      <c r="AG879" s="14">
        <v>2.1174416066360724</v>
      </c>
      <c r="AH879" s="14">
        <v>2.1174416066360724</v>
      </c>
      <c r="AI879" s="14">
        <v>2.1174416066360724</v>
      </c>
      <c r="AJ879" s="113" t="s">
        <v>7128</v>
      </c>
      <c r="AK879" s="113" t="s">
        <v>7128</v>
      </c>
      <c r="AL879" s="113">
        <v>54</v>
      </c>
      <c r="AM879" s="113" t="s">
        <v>7128</v>
      </c>
      <c r="AN879" s="113" t="s">
        <v>7128</v>
      </c>
      <c r="AO879" s="113" t="s">
        <v>7128</v>
      </c>
      <c r="AP879" s="113" t="s">
        <v>7128</v>
      </c>
      <c r="AQ879" s="113">
        <v>91</v>
      </c>
      <c r="AR879" s="113">
        <v>142</v>
      </c>
      <c r="AS879" s="113">
        <v>305</v>
      </c>
      <c r="AT879" s="113">
        <v>290</v>
      </c>
      <c r="AU879" s="149" t="s">
        <v>7128</v>
      </c>
      <c r="AV879" s="14">
        <v>157.46821407201281</v>
      </c>
      <c r="AW879" s="14">
        <v>-155.35077246537674</v>
      </c>
      <c r="AX879" s="17">
        <v>880</v>
      </c>
      <c r="AY879" s="15">
        <v>0</v>
      </c>
      <c r="AZ879" s="15">
        <v>1.4102366887435949</v>
      </c>
      <c r="BA879" s="15">
        <v>-1.4102366887435949</v>
      </c>
      <c r="BB879" s="63">
        <v>0.80164645901360498</v>
      </c>
      <c r="BC879" s="26"/>
      <c r="BD879" s="15">
        <v>0</v>
      </c>
      <c r="BE879" s="26">
        <v>0</v>
      </c>
      <c r="BF879" s="26" t="s">
        <v>7639</v>
      </c>
      <c r="BG879" s="84"/>
    </row>
    <row r="880" spans="1:59" x14ac:dyDescent="0.25">
      <c r="A880" s="78" t="s">
        <v>6614</v>
      </c>
      <c r="B880" s="2" t="s">
        <v>6615</v>
      </c>
      <c r="C880" s="3" t="s">
        <v>3173</v>
      </c>
      <c r="D880" s="3" t="s">
        <v>5736</v>
      </c>
      <c r="E880" s="3" t="s">
        <v>1039</v>
      </c>
      <c r="F880" s="4" t="s">
        <v>2510</v>
      </c>
      <c r="G880" s="3" t="s">
        <v>657</v>
      </c>
      <c r="H880" s="41" t="s">
        <v>6485</v>
      </c>
      <c r="I880" s="113">
        <v>0</v>
      </c>
      <c r="J880" s="113">
        <v>0</v>
      </c>
      <c r="K880" s="113">
        <v>0</v>
      </c>
      <c r="L880" s="113">
        <v>0</v>
      </c>
      <c r="M880" s="113">
        <v>0</v>
      </c>
      <c r="N880" s="113">
        <v>0</v>
      </c>
      <c r="O880" s="113">
        <v>0</v>
      </c>
      <c r="P880" s="113">
        <v>0</v>
      </c>
      <c r="Q880" s="113">
        <v>0</v>
      </c>
      <c r="R880" s="6">
        <v>0</v>
      </c>
      <c r="S880" s="14">
        <v>0</v>
      </c>
      <c r="T880" s="14">
        <v>0</v>
      </c>
      <c r="U880" s="14">
        <v>0</v>
      </c>
      <c r="V880" s="14">
        <v>0</v>
      </c>
      <c r="W880" s="84">
        <v>2.1174416066360724</v>
      </c>
      <c r="X880" s="14">
        <v>2.1174416066360724</v>
      </c>
      <c r="Y880" s="14">
        <v>0</v>
      </c>
      <c r="Z880" s="14">
        <v>0</v>
      </c>
      <c r="AA880" s="14">
        <v>2.1174416066360724</v>
      </c>
      <c r="AB880" s="14">
        <v>0</v>
      </c>
      <c r="AC880" s="14">
        <v>0</v>
      </c>
      <c r="AD880" s="14">
        <v>0</v>
      </c>
      <c r="AE880" s="14">
        <v>0</v>
      </c>
      <c r="AF880" s="14">
        <v>2.1174416066360724</v>
      </c>
      <c r="AG880" s="14">
        <v>2.1174416066360724</v>
      </c>
      <c r="AH880" s="14">
        <v>2.1174416066360724</v>
      </c>
      <c r="AI880" s="14">
        <v>2.1174416066360724</v>
      </c>
      <c r="AJ880" s="113" t="s">
        <v>7128</v>
      </c>
      <c r="AK880" s="113" t="s">
        <v>7128</v>
      </c>
      <c r="AL880" s="113">
        <v>54</v>
      </c>
      <c r="AM880" s="113" t="s">
        <v>7128</v>
      </c>
      <c r="AN880" s="113" t="s">
        <v>7128</v>
      </c>
      <c r="AO880" s="113" t="s">
        <v>7128</v>
      </c>
      <c r="AP880" s="113" t="s">
        <v>7128</v>
      </c>
      <c r="AQ880" s="113">
        <v>91</v>
      </c>
      <c r="AR880" s="113">
        <v>142</v>
      </c>
      <c r="AS880" s="113">
        <v>305</v>
      </c>
      <c r="AT880" s="113">
        <v>290</v>
      </c>
      <c r="AU880" s="149" t="s">
        <v>7128</v>
      </c>
      <c r="AV880" s="14">
        <v>157.46821407201281</v>
      </c>
      <c r="AW880" s="14">
        <v>-155.35077246537674</v>
      </c>
      <c r="AX880" s="17">
        <v>880</v>
      </c>
      <c r="AY880" s="15">
        <v>0</v>
      </c>
      <c r="AZ880" s="15">
        <v>1.4102366887435949</v>
      </c>
      <c r="BA880" s="15">
        <v>-1.4102366887435949</v>
      </c>
      <c r="BB880" s="63">
        <v>0.80164645901360498</v>
      </c>
      <c r="BC880" s="26"/>
      <c r="BD880" s="15">
        <v>0</v>
      </c>
      <c r="BE880" s="26">
        <v>0</v>
      </c>
      <c r="BF880" s="26" t="s">
        <v>7639</v>
      </c>
      <c r="BG880" s="84"/>
    </row>
    <row r="881" spans="1:59" x14ac:dyDescent="0.25">
      <c r="A881" s="111" t="s">
        <v>2055</v>
      </c>
      <c r="B881" s="2" t="s">
        <v>3479</v>
      </c>
      <c r="C881" s="3" t="s">
        <v>2642</v>
      </c>
      <c r="D881" s="3" t="s">
        <v>120</v>
      </c>
      <c r="E881" s="3" t="s">
        <v>2269</v>
      </c>
      <c r="F881" s="4" t="s">
        <v>2269</v>
      </c>
      <c r="G881" s="3" t="s">
        <v>657</v>
      </c>
      <c r="H881" s="41" t="s">
        <v>4889</v>
      </c>
      <c r="I881" s="113">
        <v>0</v>
      </c>
      <c r="J881" s="113">
        <v>0</v>
      </c>
      <c r="K881" s="113">
        <v>0</v>
      </c>
      <c r="L881" s="113">
        <v>0</v>
      </c>
      <c r="M881" s="113">
        <v>0</v>
      </c>
      <c r="N881" s="113">
        <v>0</v>
      </c>
      <c r="O881" s="113">
        <v>0</v>
      </c>
      <c r="P881" s="113">
        <v>0</v>
      </c>
      <c r="Q881" s="113">
        <v>0</v>
      </c>
      <c r="R881" s="46">
        <v>0</v>
      </c>
      <c r="S881" s="47">
        <v>0</v>
      </c>
      <c r="T881" s="47">
        <v>0</v>
      </c>
      <c r="U881" s="47">
        <v>0</v>
      </c>
      <c r="V881" s="47">
        <v>0</v>
      </c>
      <c r="W881" s="84">
        <v>2.1174416066360724</v>
      </c>
      <c r="X881" s="48">
        <v>2.1174416066360724</v>
      </c>
      <c r="Y881" s="48">
        <v>0</v>
      </c>
      <c r="Z881" s="48">
        <v>0</v>
      </c>
      <c r="AA881" s="48">
        <v>2.1174416066360724</v>
      </c>
      <c r="AB881" s="48">
        <v>0</v>
      </c>
      <c r="AC881" s="48">
        <v>0</v>
      </c>
      <c r="AD881" s="48">
        <v>0</v>
      </c>
      <c r="AE881" s="48">
        <v>0</v>
      </c>
      <c r="AF881" s="48">
        <v>2.1174416066360724</v>
      </c>
      <c r="AG881" s="48">
        <v>2.1174416066360724</v>
      </c>
      <c r="AH881" s="48">
        <v>2.1174416066360724</v>
      </c>
      <c r="AI881" s="48">
        <v>2.1174416066360724</v>
      </c>
      <c r="AJ881" s="146" t="s">
        <v>7128</v>
      </c>
      <c r="AK881" s="113" t="s">
        <v>7128</v>
      </c>
      <c r="AL881" s="113">
        <v>54</v>
      </c>
      <c r="AM881" s="113" t="s">
        <v>7128</v>
      </c>
      <c r="AN881" s="113" t="s">
        <v>7128</v>
      </c>
      <c r="AO881" s="113" t="s">
        <v>7128</v>
      </c>
      <c r="AP881" s="113" t="s">
        <v>7128</v>
      </c>
      <c r="AQ881" s="113">
        <v>91</v>
      </c>
      <c r="AR881" s="113">
        <v>142</v>
      </c>
      <c r="AS881" s="113">
        <v>305</v>
      </c>
      <c r="AT881" s="113">
        <v>290</v>
      </c>
      <c r="AU881" s="149" t="s">
        <v>7128</v>
      </c>
      <c r="AV881" s="48">
        <v>157.46821407201281</v>
      </c>
      <c r="AW881" s="14">
        <v>-155.35077246537674</v>
      </c>
      <c r="AX881" s="17">
        <v>880</v>
      </c>
      <c r="AY881" s="47">
        <v>0</v>
      </c>
      <c r="AZ881" s="47">
        <v>1.4102366887435949</v>
      </c>
      <c r="BA881" s="47">
        <v>-1.4102366887435949</v>
      </c>
      <c r="BB881" s="62">
        <v>0.80164645901360498</v>
      </c>
      <c r="BC881" s="47"/>
      <c r="BD881" s="47">
        <v>0</v>
      </c>
      <c r="BE881" s="47">
        <v>0</v>
      </c>
      <c r="BF881" s="26" t="s">
        <v>7639</v>
      </c>
      <c r="BG881" s="84"/>
    </row>
    <row r="882" spans="1:59" x14ac:dyDescent="0.25">
      <c r="A882" s="99" t="s">
        <v>2074</v>
      </c>
      <c r="B882" s="2" t="s">
        <v>3358</v>
      </c>
      <c r="C882" s="3" t="s">
        <v>3262</v>
      </c>
      <c r="D882" s="3" t="s">
        <v>529</v>
      </c>
      <c r="E882" s="3" t="s">
        <v>2269</v>
      </c>
      <c r="F882" s="4" t="s">
        <v>2269</v>
      </c>
      <c r="G882" s="3" t="s">
        <v>657</v>
      </c>
      <c r="H882" s="41" t="s">
        <v>4008</v>
      </c>
      <c r="I882" s="126">
        <v>0</v>
      </c>
      <c r="J882" s="126">
        <v>0</v>
      </c>
      <c r="K882" s="126">
        <v>0</v>
      </c>
      <c r="L882" s="126">
        <v>0</v>
      </c>
      <c r="M882" s="126">
        <v>0</v>
      </c>
      <c r="N882" s="126">
        <v>0</v>
      </c>
      <c r="O882" s="126">
        <v>0</v>
      </c>
      <c r="P882" s="126">
        <v>0</v>
      </c>
      <c r="Q882" s="126">
        <v>0</v>
      </c>
      <c r="R882" s="106">
        <v>0</v>
      </c>
      <c r="S882" s="107">
        <v>0</v>
      </c>
      <c r="T882" s="107">
        <v>0</v>
      </c>
      <c r="U882" s="107">
        <v>0</v>
      </c>
      <c r="V882" s="107">
        <v>0</v>
      </c>
      <c r="W882" s="107">
        <v>2.1174416066360724</v>
      </c>
      <c r="X882" s="108">
        <v>2.1174416066360724</v>
      </c>
      <c r="Y882" s="108">
        <v>0</v>
      </c>
      <c r="Z882" s="108">
        <v>0</v>
      </c>
      <c r="AA882" s="108">
        <v>2.1174416066360724</v>
      </c>
      <c r="AB882" s="108">
        <v>0</v>
      </c>
      <c r="AC882" s="108">
        <v>0</v>
      </c>
      <c r="AD882" s="108">
        <v>0</v>
      </c>
      <c r="AE882" s="108">
        <v>0</v>
      </c>
      <c r="AF882" s="108">
        <v>2.1174416066360724</v>
      </c>
      <c r="AG882" s="108">
        <v>2.1174416066360724</v>
      </c>
      <c r="AH882" s="108">
        <v>2.1174416066360724</v>
      </c>
      <c r="AI882" s="108">
        <v>2.1174416066360724</v>
      </c>
      <c r="AJ882" s="126" t="s">
        <v>7128</v>
      </c>
      <c r="AK882" s="113" t="s">
        <v>7128</v>
      </c>
      <c r="AL882" s="113">
        <v>54</v>
      </c>
      <c r="AM882" s="113" t="s">
        <v>7128</v>
      </c>
      <c r="AN882" s="113" t="s">
        <v>7128</v>
      </c>
      <c r="AO882" s="113" t="s">
        <v>7128</v>
      </c>
      <c r="AP882" s="113" t="s">
        <v>7128</v>
      </c>
      <c r="AQ882" s="113">
        <v>91</v>
      </c>
      <c r="AR882" s="113">
        <v>142</v>
      </c>
      <c r="AS882" s="113">
        <v>305</v>
      </c>
      <c r="AT882" s="113">
        <v>290</v>
      </c>
      <c r="AU882" s="149" t="s">
        <v>7128</v>
      </c>
      <c r="AV882" s="107">
        <v>157.46821407201281</v>
      </c>
      <c r="AW882" s="107">
        <v>-155.35077246537674</v>
      </c>
      <c r="AX882" s="127">
        <v>880</v>
      </c>
      <c r="AY882" s="107">
        <v>0</v>
      </c>
      <c r="AZ882" s="107">
        <v>1.4102366887435949</v>
      </c>
      <c r="BA882" s="107">
        <v>-1.4102366887435949</v>
      </c>
      <c r="BB882" s="109">
        <v>0.80164645901360498</v>
      </c>
      <c r="BC882" s="107"/>
      <c r="BD882" s="107">
        <v>0</v>
      </c>
      <c r="BE882" s="107">
        <v>0</v>
      </c>
      <c r="BF882" s="107" t="s">
        <v>7639</v>
      </c>
      <c r="BG882" s="107"/>
    </row>
    <row r="883" spans="1:59" x14ac:dyDescent="0.25">
      <c r="A883" s="99" t="s">
        <v>6628</v>
      </c>
      <c r="B883" s="2" t="s">
        <v>4638</v>
      </c>
      <c r="C883" s="3" t="s">
        <v>2932</v>
      </c>
      <c r="D883" s="3" t="s">
        <v>5804</v>
      </c>
      <c r="E883" s="3" t="s">
        <v>1025</v>
      </c>
      <c r="F883" s="4" t="s">
        <v>3755</v>
      </c>
      <c r="G883" s="3" t="s">
        <v>657</v>
      </c>
      <c r="H883" s="41" t="s">
        <v>6508</v>
      </c>
      <c r="I883" s="124">
        <v>0</v>
      </c>
      <c r="J883" s="124">
        <v>0</v>
      </c>
      <c r="K883" s="124">
        <v>0</v>
      </c>
      <c r="L883" s="124">
        <v>0</v>
      </c>
      <c r="M883" s="124">
        <v>0</v>
      </c>
      <c r="N883" s="124">
        <v>0</v>
      </c>
      <c r="O883" s="124">
        <v>0</v>
      </c>
      <c r="P883" s="124">
        <v>0</v>
      </c>
      <c r="Q883" s="124">
        <v>0</v>
      </c>
      <c r="R883" s="85">
        <v>0</v>
      </c>
      <c r="S883" s="84">
        <v>0</v>
      </c>
      <c r="T883" s="84">
        <v>0</v>
      </c>
      <c r="U883" s="84">
        <v>0</v>
      </c>
      <c r="V883" s="84">
        <v>0</v>
      </c>
      <c r="W883" s="84">
        <v>2.1174416066360724</v>
      </c>
      <c r="X883" s="103">
        <v>2.1174416066360724</v>
      </c>
      <c r="Y883" s="103">
        <v>0</v>
      </c>
      <c r="Z883" s="103">
        <v>0</v>
      </c>
      <c r="AA883" s="103">
        <v>2.1174416066360724</v>
      </c>
      <c r="AB883" s="103">
        <v>0</v>
      </c>
      <c r="AC883" s="103">
        <v>0</v>
      </c>
      <c r="AD883" s="103">
        <v>0</v>
      </c>
      <c r="AE883" s="103">
        <v>0</v>
      </c>
      <c r="AF883" s="103">
        <v>2.1174416066360724</v>
      </c>
      <c r="AG883" s="103">
        <v>2.1174416066360724</v>
      </c>
      <c r="AH883" s="103">
        <v>2.1174416066360724</v>
      </c>
      <c r="AI883" s="103">
        <v>2.1174416066360724</v>
      </c>
      <c r="AJ883" s="124" t="s">
        <v>7128</v>
      </c>
      <c r="AK883" s="113" t="s">
        <v>7128</v>
      </c>
      <c r="AL883" s="113">
        <v>54</v>
      </c>
      <c r="AM883" s="113" t="s">
        <v>7128</v>
      </c>
      <c r="AN883" s="113" t="s">
        <v>7128</v>
      </c>
      <c r="AO883" s="113" t="s">
        <v>7128</v>
      </c>
      <c r="AP883" s="113" t="s">
        <v>7128</v>
      </c>
      <c r="AQ883" s="113">
        <v>91</v>
      </c>
      <c r="AR883" s="113">
        <v>142</v>
      </c>
      <c r="AS883" s="113">
        <v>305</v>
      </c>
      <c r="AT883" s="113">
        <v>290</v>
      </c>
      <c r="AU883" s="149" t="s">
        <v>7128</v>
      </c>
      <c r="AV883" s="84">
        <v>157.46821407201281</v>
      </c>
      <c r="AW883" s="84">
        <v>-155.35077246537674</v>
      </c>
      <c r="AX883" s="125">
        <v>880</v>
      </c>
      <c r="AY883" s="84">
        <v>0</v>
      </c>
      <c r="AZ883" s="84">
        <v>1.4102366887435949</v>
      </c>
      <c r="BA883" s="84">
        <v>-1.4102366887435949</v>
      </c>
      <c r="BB883" s="104">
        <v>0.80164645901360498</v>
      </c>
      <c r="BC883" s="84"/>
      <c r="BD883" s="84">
        <v>0</v>
      </c>
      <c r="BE883" s="84">
        <v>0</v>
      </c>
      <c r="BF883" s="84" t="s">
        <v>7639</v>
      </c>
      <c r="BG883" s="84"/>
    </row>
    <row r="884" spans="1:59" x14ac:dyDescent="0.25">
      <c r="A884" s="78" t="s">
        <v>2081</v>
      </c>
      <c r="B884" s="2" t="s">
        <v>3359</v>
      </c>
      <c r="C884" s="3" t="s">
        <v>3360</v>
      </c>
      <c r="D884" s="3" t="s">
        <v>186</v>
      </c>
      <c r="E884" s="3" t="s">
        <v>2269</v>
      </c>
      <c r="F884" s="4" t="s">
        <v>2269</v>
      </c>
      <c r="G884" s="3" t="s">
        <v>657</v>
      </c>
      <c r="H884" s="41" t="s">
        <v>4945</v>
      </c>
      <c r="I884" s="113">
        <v>0</v>
      </c>
      <c r="J884" s="113">
        <v>0</v>
      </c>
      <c r="K884" s="113">
        <v>0</v>
      </c>
      <c r="L884" s="113">
        <v>0</v>
      </c>
      <c r="M884" s="113">
        <v>0</v>
      </c>
      <c r="N884" s="113">
        <v>0</v>
      </c>
      <c r="O884" s="113">
        <v>0</v>
      </c>
      <c r="P884" s="113">
        <v>0</v>
      </c>
      <c r="Q884" s="113">
        <v>0</v>
      </c>
      <c r="R884" s="6">
        <v>0</v>
      </c>
      <c r="S884" s="14">
        <v>0</v>
      </c>
      <c r="T884" s="14">
        <v>0</v>
      </c>
      <c r="U884" s="14">
        <v>0</v>
      </c>
      <c r="V884" s="14">
        <v>0</v>
      </c>
      <c r="W884" s="84">
        <v>2.1174416066360724</v>
      </c>
      <c r="X884" s="14">
        <v>2.1174416066360724</v>
      </c>
      <c r="Y884" s="14">
        <v>0</v>
      </c>
      <c r="Z884" s="14">
        <v>0</v>
      </c>
      <c r="AA884" s="14">
        <v>2.1174416066360724</v>
      </c>
      <c r="AB884" s="14">
        <v>0</v>
      </c>
      <c r="AC884" s="14">
        <v>0</v>
      </c>
      <c r="AD884" s="14">
        <v>0</v>
      </c>
      <c r="AE884" s="14">
        <v>0</v>
      </c>
      <c r="AF884" s="14">
        <v>2.1174416066360724</v>
      </c>
      <c r="AG884" s="14">
        <v>2.1174416066360724</v>
      </c>
      <c r="AH884" s="14">
        <v>2.1174416066360724</v>
      </c>
      <c r="AI884" s="14">
        <v>2.1174416066360724</v>
      </c>
      <c r="AJ884" s="113" t="s">
        <v>7128</v>
      </c>
      <c r="AK884" s="113" t="s">
        <v>7128</v>
      </c>
      <c r="AL884" s="113">
        <v>54</v>
      </c>
      <c r="AM884" s="113" t="s">
        <v>7128</v>
      </c>
      <c r="AN884" s="113" t="s">
        <v>7128</v>
      </c>
      <c r="AO884" s="113" t="s">
        <v>7128</v>
      </c>
      <c r="AP884" s="113" t="s">
        <v>7128</v>
      </c>
      <c r="AQ884" s="113">
        <v>91</v>
      </c>
      <c r="AR884" s="113">
        <v>142</v>
      </c>
      <c r="AS884" s="113">
        <v>305</v>
      </c>
      <c r="AT884" s="113">
        <v>290</v>
      </c>
      <c r="AU884" s="149" t="s">
        <v>7128</v>
      </c>
      <c r="AV884" s="14">
        <v>157.46821407201281</v>
      </c>
      <c r="AW884" s="14">
        <v>-155.35077246537674</v>
      </c>
      <c r="AX884" s="17">
        <v>880</v>
      </c>
      <c r="AY884" s="15">
        <v>0</v>
      </c>
      <c r="AZ884" s="15">
        <v>1.4102366887435949</v>
      </c>
      <c r="BA884" s="15">
        <v>-1.4102366887435949</v>
      </c>
      <c r="BB884" s="63">
        <v>0.80164645901360498</v>
      </c>
      <c r="BC884" s="26"/>
      <c r="BD884" s="15">
        <v>0</v>
      </c>
      <c r="BE884" s="26">
        <v>0</v>
      </c>
      <c r="BF884" s="26" t="s">
        <v>7639</v>
      </c>
      <c r="BG884" s="84"/>
    </row>
    <row r="885" spans="1:59" x14ac:dyDescent="0.25">
      <c r="A885" s="98" t="s">
        <v>3829</v>
      </c>
      <c r="B885" s="2" t="s">
        <v>3532</v>
      </c>
      <c r="C885" s="3" t="s">
        <v>3831</v>
      </c>
      <c r="D885" s="3" t="s">
        <v>3830</v>
      </c>
      <c r="E885" s="3" t="s">
        <v>1099</v>
      </c>
      <c r="F885" s="4" t="s">
        <v>3755</v>
      </c>
      <c r="G885" s="3" t="s">
        <v>657</v>
      </c>
      <c r="H885" s="41" t="s">
        <v>3832</v>
      </c>
      <c r="I885" s="124">
        <v>0</v>
      </c>
      <c r="J885" s="124">
        <v>0</v>
      </c>
      <c r="K885" s="124">
        <v>0</v>
      </c>
      <c r="L885" s="124">
        <v>0</v>
      </c>
      <c r="M885" s="124">
        <v>0</v>
      </c>
      <c r="N885" s="124">
        <v>0</v>
      </c>
      <c r="O885" s="124">
        <v>0</v>
      </c>
      <c r="P885" s="124">
        <v>0</v>
      </c>
      <c r="Q885" s="124">
        <v>0</v>
      </c>
      <c r="R885" s="85">
        <v>0</v>
      </c>
      <c r="S885" s="84">
        <v>0</v>
      </c>
      <c r="T885" s="84">
        <v>0</v>
      </c>
      <c r="U885" s="84">
        <v>0</v>
      </c>
      <c r="V885" s="84">
        <v>0</v>
      </c>
      <c r="W885" s="84">
        <v>2.1174416066360724</v>
      </c>
      <c r="X885" s="103">
        <v>2.1174416066360724</v>
      </c>
      <c r="Y885" s="84">
        <v>0</v>
      </c>
      <c r="Z885" s="84">
        <v>0</v>
      </c>
      <c r="AA885" s="84">
        <v>2.1174416066360724</v>
      </c>
      <c r="AB885" s="84">
        <v>0</v>
      </c>
      <c r="AC885" s="84">
        <v>0</v>
      </c>
      <c r="AD885" s="84">
        <v>0</v>
      </c>
      <c r="AE885" s="84">
        <v>0</v>
      </c>
      <c r="AF885" s="84">
        <v>2.1174416066360724</v>
      </c>
      <c r="AG885" s="84">
        <v>2.1174416066360724</v>
      </c>
      <c r="AH885" s="84">
        <v>2.1174416066360724</v>
      </c>
      <c r="AI885" s="84">
        <v>2.1174416066360724</v>
      </c>
      <c r="AJ885" s="124" t="s">
        <v>7128</v>
      </c>
      <c r="AK885" s="103" t="s">
        <v>7128</v>
      </c>
      <c r="AL885" s="103">
        <v>54</v>
      </c>
      <c r="AM885" s="103" t="s">
        <v>7128</v>
      </c>
      <c r="AN885" s="103" t="s">
        <v>7128</v>
      </c>
      <c r="AO885" s="103" t="s">
        <v>7128</v>
      </c>
      <c r="AP885" s="124" t="s">
        <v>7128</v>
      </c>
      <c r="AQ885" s="103">
        <v>91</v>
      </c>
      <c r="AR885" s="103">
        <v>142</v>
      </c>
      <c r="AS885" s="124">
        <v>305</v>
      </c>
      <c r="AT885" s="124">
        <v>290</v>
      </c>
      <c r="AU885" s="151" t="s">
        <v>7128</v>
      </c>
      <c r="AV885" s="84">
        <v>157.46821407201281</v>
      </c>
      <c r="AW885" s="84">
        <v>-155.35077246537674</v>
      </c>
      <c r="AX885" s="125">
        <v>880</v>
      </c>
      <c r="AY885" s="84">
        <v>0</v>
      </c>
      <c r="AZ885" s="84">
        <v>1.4102366887435949</v>
      </c>
      <c r="BA885" s="84">
        <v>-1.4102366887435949</v>
      </c>
      <c r="BB885" s="147">
        <v>0.80164645901360498</v>
      </c>
      <c r="BC885" s="84"/>
      <c r="BD885" s="84">
        <v>0</v>
      </c>
      <c r="BE885" s="84">
        <v>0</v>
      </c>
      <c r="BF885" s="84" t="s">
        <v>7639</v>
      </c>
      <c r="BG885" s="84"/>
    </row>
    <row r="886" spans="1:59" x14ac:dyDescent="0.25">
      <c r="A886" s="78" t="s">
        <v>2118</v>
      </c>
      <c r="B886" s="2" t="s">
        <v>3045</v>
      </c>
      <c r="C886" s="3" t="s">
        <v>3364</v>
      </c>
      <c r="D886" s="3" t="s">
        <v>209</v>
      </c>
      <c r="E886" s="3" t="s">
        <v>1073</v>
      </c>
      <c r="F886" s="4" t="s">
        <v>3755</v>
      </c>
      <c r="G886" s="3" t="s">
        <v>657</v>
      </c>
      <c r="H886" s="156" t="s">
        <v>4107</v>
      </c>
      <c r="I886" s="112">
        <v>0</v>
      </c>
      <c r="J886" s="112">
        <v>0</v>
      </c>
      <c r="K886" s="112">
        <v>0</v>
      </c>
      <c r="L886" s="112">
        <v>0</v>
      </c>
      <c r="M886" s="112">
        <v>0</v>
      </c>
      <c r="N886" s="112">
        <v>0</v>
      </c>
      <c r="O886" s="112">
        <v>0</v>
      </c>
      <c r="P886" s="112">
        <v>0</v>
      </c>
      <c r="Q886" s="112">
        <v>0</v>
      </c>
      <c r="R886" s="5">
        <v>0</v>
      </c>
      <c r="S886" s="26">
        <v>0</v>
      </c>
      <c r="T886" s="26">
        <v>0</v>
      </c>
      <c r="U886" s="26">
        <v>0</v>
      </c>
      <c r="V886" s="26">
        <v>0</v>
      </c>
      <c r="W886" s="26">
        <v>2.1174416066360724</v>
      </c>
      <c r="X886" s="13">
        <v>2.1174416066360724</v>
      </c>
      <c r="Y886" s="26">
        <v>0</v>
      </c>
      <c r="Z886" s="26">
        <v>0</v>
      </c>
      <c r="AA886" s="26">
        <v>2.1174416066360724</v>
      </c>
      <c r="AB886" s="26">
        <v>0</v>
      </c>
      <c r="AC886" s="26">
        <v>0</v>
      </c>
      <c r="AD886" s="26">
        <v>0</v>
      </c>
      <c r="AE886" s="26">
        <v>0</v>
      </c>
      <c r="AF886" s="26">
        <v>2.1174416066360724</v>
      </c>
      <c r="AG886" s="26">
        <v>2.1174416066360724</v>
      </c>
      <c r="AH886" s="26">
        <v>2.1174416066360724</v>
      </c>
      <c r="AI886" s="26">
        <v>2.1174416066360724</v>
      </c>
      <c r="AJ886" s="112" t="s">
        <v>7128</v>
      </c>
      <c r="AK886" s="13" t="s">
        <v>7128</v>
      </c>
      <c r="AL886" s="13">
        <v>54</v>
      </c>
      <c r="AM886" s="13" t="s">
        <v>7128</v>
      </c>
      <c r="AN886" s="13" t="s">
        <v>7128</v>
      </c>
      <c r="AO886" s="13" t="s">
        <v>7128</v>
      </c>
      <c r="AP886" s="112" t="s">
        <v>7128</v>
      </c>
      <c r="AQ886" s="13">
        <v>91</v>
      </c>
      <c r="AR886" s="13">
        <v>142</v>
      </c>
      <c r="AS886" s="112">
        <v>305</v>
      </c>
      <c r="AT886" s="112">
        <v>290</v>
      </c>
      <c r="AU886" s="149" t="s">
        <v>7128</v>
      </c>
      <c r="AV886" s="26">
        <v>157.46821407201281</v>
      </c>
      <c r="AW886" s="26">
        <v>-155.35077246537674</v>
      </c>
      <c r="AX886" s="157">
        <v>880</v>
      </c>
      <c r="AY886" s="26">
        <v>0</v>
      </c>
      <c r="AZ886" s="26">
        <v>1.4102366887435949</v>
      </c>
      <c r="BA886" s="26">
        <v>-1.4102366887435949</v>
      </c>
      <c r="BB886" s="158">
        <v>0.80164645901360498</v>
      </c>
      <c r="BC886" s="26"/>
      <c r="BD886" s="26">
        <v>0</v>
      </c>
      <c r="BE886" s="26">
        <v>0</v>
      </c>
      <c r="BF886" s="26" t="s">
        <v>7639</v>
      </c>
      <c r="BG886" s="26"/>
    </row>
    <row r="887" spans="1:59" x14ac:dyDescent="0.25">
      <c r="A887" s="78" t="s">
        <v>2144</v>
      </c>
      <c r="B887" s="2" t="s">
        <v>3373</v>
      </c>
      <c r="C887" s="3" t="s">
        <v>2851</v>
      </c>
      <c r="D887" s="3" t="s">
        <v>71</v>
      </c>
      <c r="E887" s="3" t="s">
        <v>2269</v>
      </c>
      <c r="F887" s="4" t="s">
        <v>2269</v>
      </c>
      <c r="G887" s="3" t="s">
        <v>657</v>
      </c>
      <c r="H887" s="156" t="s">
        <v>3925</v>
      </c>
      <c r="I887" s="112">
        <v>0</v>
      </c>
      <c r="J887" s="112">
        <v>0</v>
      </c>
      <c r="K887" s="112">
        <v>0</v>
      </c>
      <c r="L887" s="112">
        <v>0</v>
      </c>
      <c r="M887" s="112">
        <v>0</v>
      </c>
      <c r="N887" s="112">
        <v>0</v>
      </c>
      <c r="O887" s="112">
        <v>0</v>
      </c>
      <c r="P887" s="112">
        <v>0</v>
      </c>
      <c r="Q887" s="112">
        <v>0</v>
      </c>
      <c r="R887" s="5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2.1174416066360724</v>
      </c>
      <c r="X887" s="13">
        <v>2.1174416066360724</v>
      </c>
      <c r="Y887" s="26">
        <v>0</v>
      </c>
      <c r="Z887" s="26">
        <v>0</v>
      </c>
      <c r="AA887" s="26">
        <v>2.1174416066360724</v>
      </c>
      <c r="AB887" s="26">
        <v>0</v>
      </c>
      <c r="AC887" s="26">
        <v>0</v>
      </c>
      <c r="AD887" s="26">
        <v>0</v>
      </c>
      <c r="AE887" s="26">
        <v>0</v>
      </c>
      <c r="AF887" s="26">
        <v>2.1174416066360724</v>
      </c>
      <c r="AG887" s="26">
        <v>2.1174416066360724</v>
      </c>
      <c r="AH887" s="26">
        <v>2.1174416066360724</v>
      </c>
      <c r="AI887" s="26">
        <v>2.1174416066360724</v>
      </c>
      <c r="AJ887" s="112" t="s">
        <v>7128</v>
      </c>
      <c r="AK887" s="13" t="s">
        <v>7128</v>
      </c>
      <c r="AL887" s="13">
        <v>54</v>
      </c>
      <c r="AM887" s="13" t="s">
        <v>7128</v>
      </c>
      <c r="AN887" s="13" t="s">
        <v>7128</v>
      </c>
      <c r="AO887" s="13" t="s">
        <v>7128</v>
      </c>
      <c r="AP887" s="112" t="s">
        <v>7128</v>
      </c>
      <c r="AQ887" s="13">
        <v>91</v>
      </c>
      <c r="AR887" s="13">
        <v>142</v>
      </c>
      <c r="AS887" s="112">
        <v>305</v>
      </c>
      <c r="AT887" s="112">
        <v>290</v>
      </c>
      <c r="AU887" s="149" t="s">
        <v>7128</v>
      </c>
      <c r="AV887" s="26">
        <v>157.46821407201281</v>
      </c>
      <c r="AW887" s="26">
        <v>-155.35077246537674</v>
      </c>
      <c r="AX887" s="157">
        <v>880</v>
      </c>
      <c r="AY887" s="26">
        <v>0</v>
      </c>
      <c r="AZ887" s="26">
        <v>1.4102366887435949</v>
      </c>
      <c r="BA887" s="26">
        <v>-1.4102366887435949</v>
      </c>
      <c r="BB887" s="158">
        <v>0.80164645901360498</v>
      </c>
      <c r="BC887" s="26"/>
      <c r="BD887" s="26">
        <v>0</v>
      </c>
      <c r="BE887" s="26">
        <v>0</v>
      </c>
      <c r="BF887" s="26" t="s">
        <v>7639</v>
      </c>
      <c r="BG887" s="26"/>
    </row>
    <row r="888" spans="1:59" x14ac:dyDescent="0.25">
      <c r="A888" s="99" t="s">
        <v>1955</v>
      </c>
      <c r="B888" s="2" t="s">
        <v>2775</v>
      </c>
      <c r="C888" s="3" t="s">
        <v>2612</v>
      </c>
      <c r="D888" s="3" t="s">
        <v>528</v>
      </c>
      <c r="E888" s="3" t="s">
        <v>1010</v>
      </c>
      <c r="F888" s="4" t="s">
        <v>2510</v>
      </c>
      <c r="G888" s="3" t="s">
        <v>656</v>
      </c>
      <c r="H888" s="41" t="s">
        <v>4740</v>
      </c>
      <c r="I888" s="113">
        <v>118</v>
      </c>
      <c r="J888" s="113">
        <v>107</v>
      </c>
      <c r="K888" s="113">
        <v>24</v>
      </c>
      <c r="L888" s="113">
        <v>0</v>
      </c>
      <c r="M888" s="113">
        <v>10</v>
      </c>
      <c r="N888" s="113">
        <v>9</v>
      </c>
      <c r="O888" s="113">
        <v>9</v>
      </c>
      <c r="P888" s="113">
        <v>31</v>
      </c>
      <c r="Q888" s="113">
        <v>1</v>
      </c>
      <c r="R888" s="106">
        <v>0.22429906542056074</v>
      </c>
      <c r="S888" s="107">
        <v>10.40582726326743</v>
      </c>
      <c r="T888" s="107">
        <v>0</v>
      </c>
      <c r="U888" s="107">
        <v>9</v>
      </c>
      <c r="V888" s="107">
        <v>2.6525198938992043</v>
      </c>
      <c r="W888" s="84">
        <v>-5.4663229559128963</v>
      </c>
      <c r="X888" s="108">
        <v>16.592024201253736</v>
      </c>
      <c r="Y888" s="108">
        <v>0</v>
      </c>
      <c r="Z888" s="108">
        <v>0</v>
      </c>
      <c r="AA888" s="108">
        <v>0</v>
      </c>
      <c r="AB888" s="108">
        <v>16.592024201253736</v>
      </c>
      <c r="AC888" s="108">
        <v>0</v>
      </c>
      <c r="AD888" s="108">
        <v>0</v>
      </c>
      <c r="AE888" s="108">
        <v>16.592024201253736</v>
      </c>
      <c r="AF888" s="108">
        <v>0</v>
      </c>
      <c r="AG888" s="108">
        <v>16.592024201253736</v>
      </c>
      <c r="AH888" s="108">
        <v>16.592024201253736</v>
      </c>
      <c r="AI888" s="108">
        <v>16.592024201253736</v>
      </c>
      <c r="AJ888" s="126" t="s">
        <v>7128</v>
      </c>
      <c r="AK888" s="113" t="s">
        <v>7128</v>
      </c>
      <c r="AL888" s="113" t="s">
        <v>7128</v>
      </c>
      <c r="AM888" s="113">
        <v>56</v>
      </c>
      <c r="AN888" s="113" t="s">
        <v>7128</v>
      </c>
      <c r="AO888" s="113" t="s">
        <v>7128</v>
      </c>
      <c r="AP888" s="113">
        <v>72</v>
      </c>
      <c r="AQ888" s="113" t="s">
        <v>7128</v>
      </c>
      <c r="AR888" s="113">
        <v>120</v>
      </c>
      <c r="AS888" s="113">
        <v>247</v>
      </c>
      <c r="AT888" s="113">
        <v>232</v>
      </c>
      <c r="AU888" s="149" t="s">
        <v>7128</v>
      </c>
      <c r="AV888" s="107">
        <v>149.30537599349879</v>
      </c>
      <c r="AW888" s="14">
        <v>-132.71335179224505</v>
      </c>
      <c r="AX888" s="17">
        <v>508</v>
      </c>
      <c r="AY888" s="107">
        <v>0</v>
      </c>
      <c r="AZ888" s="107">
        <v>1.4102366887435949</v>
      </c>
      <c r="BA888" s="107">
        <v>-1.4102366887435949</v>
      </c>
      <c r="BB888" s="109">
        <v>0.80164645901360498</v>
      </c>
      <c r="BC888" s="107"/>
      <c r="BD888" s="107">
        <v>0</v>
      </c>
      <c r="BE888" s="107">
        <v>0</v>
      </c>
      <c r="BF888" s="107" t="s">
        <v>7640</v>
      </c>
      <c r="BG888" s="84"/>
    </row>
    <row r="889" spans="1:59" x14ac:dyDescent="0.25">
      <c r="A889" s="111" t="s">
        <v>1407</v>
      </c>
      <c r="B889" s="2" t="s">
        <v>3071</v>
      </c>
      <c r="C889" s="3" t="s">
        <v>3072</v>
      </c>
      <c r="D889" s="3" t="s">
        <v>299</v>
      </c>
      <c r="E889" s="3" t="s">
        <v>1053</v>
      </c>
      <c r="F889" s="4" t="s">
        <v>2510</v>
      </c>
      <c r="G889" s="3" t="s">
        <v>657</v>
      </c>
      <c r="H889" s="41" t="s">
        <v>4991</v>
      </c>
      <c r="I889" s="113">
        <v>10</v>
      </c>
      <c r="J889" s="113">
        <v>10</v>
      </c>
      <c r="K889" s="113">
        <v>1</v>
      </c>
      <c r="L889" s="113">
        <v>0</v>
      </c>
      <c r="M889" s="113">
        <v>0</v>
      </c>
      <c r="N889" s="113">
        <v>0</v>
      </c>
      <c r="O889" s="113">
        <v>0</v>
      </c>
      <c r="P889" s="113">
        <v>4</v>
      </c>
      <c r="Q889" s="113">
        <v>1</v>
      </c>
      <c r="R889" s="6">
        <v>0.1</v>
      </c>
      <c r="S889" s="14">
        <v>0</v>
      </c>
      <c r="T889" s="14">
        <v>0</v>
      </c>
      <c r="U889" s="14">
        <v>0</v>
      </c>
      <c r="V889" s="14">
        <v>2.6525198938992043</v>
      </c>
      <c r="W889" s="84">
        <v>-0.68574686048668743</v>
      </c>
      <c r="X889" s="14">
        <v>1.9667730334125169</v>
      </c>
      <c r="Y889" s="14">
        <v>0</v>
      </c>
      <c r="Z889" s="14">
        <v>0</v>
      </c>
      <c r="AA889" s="14">
        <v>1.9667730334125169</v>
      </c>
      <c r="AB889" s="14">
        <v>0</v>
      </c>
      <c r="AC889" s="14">
        <v>0</v>
      </c>
      <c r="AD889" s="14">
        <v>0</v>
      </c>
      <c r="AE889" s="14">
        <v>0</v>
      </c>
      <c r="AF889" s="14">
        <v>1.9667730334125169</v>
      </c>
      <c r="AG889" s="14">
        <v>1.9667730334125169</v>
      </c>
      <c r="AH889" s="14">
        <v>1.9667730334125169</v>
      </c>
      <c r="AI889" s="14">
        <v>1.9667730334125169</v>
      </c>
      <c r="AJ889" s="113" t="s">
        <v>7128</v>
      </c>
      <c r="AK889" s="113" t="s">
        <v>7128</v>
      </c>
      <c r="AL889" s="113">
        <v>114</v>
      </c>
      <c r="AM889" s="113" t="s">
        <v>7128</v>
      </c>
      <c r="AN889" s="113" t="s">
        <v>7128</v>
      </c>
      <c r="AO889" s="113" t="s">
        <v>7128</v>
      </c>
      <c r="AP889" s="113" t="s">
        <v>7128</v>
      </c>
      <c r="AQ889" s="113">
        <v>194</v>
      </c>
      <c r="AR889" s="113">
        <v>373</v>
      </c>
      <c r="AS889" s="113">
        <v>801</v>
      </c>
      <c r="AT889" s="113">
        <v>786</v>
      </c>
      <c r="AU889" s="149" t="s">
        <v>7128</v>
      </c>
      <c r="AV889" s="14">
        <v>157.46821407201281</v>
      </c>
      <c r="AW889" s="14">
        <v>-155.50144103860029</v>
      </c>
      <c r="AX889" s="17">
        <v>1014</v>
      </c>
      <c r="AY889" s="15">
        <v>0</v>
      </c>
      <c r="AZ889" s="15">
        <v>1.4102366887435949</v>
      </c>
      <c r="BA889" s="15">
        <v>-1.4102366887435949</v>
      </c>
      <c r="BB889" s="63">
        <v>0.80164645901360498</v>
      </c>
      <c r="BC889" s="26"/>
      <c r="BD889" s="15">
        <v>0</v>
      </c>
      <c r="BE889" s="26">
        <v>0</v>
      </c>
      <c r="BF889" s="26" t="s">
        <v>7641</v>
      </c>
      <c r="BG889" s="84"/>
    </row>
    <row r="890" spans="1:59" x14ac:dyDescent="0.25">
      <c r="A890" s="78" t="s">
        <v>6576</v>
      </c>
      <c r="B890" s="2" t="s">
        <v>6577</v>
      </c>
      <c r="C890" s="3" t="s">
        <v>2879</v>
      </c>
      <c r="D890" s="3" t="s">
        <v>5773</v>
      </c>
      <c r="E890" s="3" t="s">
        <v>1099</v>
      </c>
      <c r="F890" s="4" t="s">
        <v>3755</v>
      </c>
      <c r="G890" s="3" t="s">
        <v>1004</v>
      </c>
      <c r="H890" s="41" t="s">
        <v>5774</v>
      </c>
      <c r="I890" s="113">
        <v>32</v>
      </c>
      <c r="J890" s="113">
        <v>28</v>
      </c>
      <c r="K890" s="113">
        <v>4</v>
      </c>
      <c r="L890" s="113">
        <v>0</v>
      </c>
      <c r="M890" s="113">
        <v>2</v>
      </c>
      <c r="N890" s="113">
        <v>3</v>
      </c>
      <c r="O890" s="113">
        <v>3</v>
      </c>
      <c r="P890" s="113">
        <v>7</v>
      </c>
      <c r="Q890" s="113">
        <v>0</v>
      </c>
      <c r="R890" s="6">
        <v>0.14285714285714285</v>
      </c>
      <c r="S890" s="14">
        <v>2.0811654526534862</v>
      </c>
      <c r="T890" s="14">
        <v>0</v>
      </c>
      <c r="U890" s="14">
        <v>3</v>
      </c>
      <c r="V890" s="14">
        <v>0</v>
      </c>
      <c r="W890" s="84">
        <v>-3.7037037037039124</v>
      </c>
      <c r="X890" s="14">
        <v>1.3774617489495742</v>
      </c>
      <c r="Y890" s="14">
        <v>0</v>
      </c>
      <c r="Z890" s="14">
        <v>0</v>
      </c>
      <c r="AA890" s="14">
        <v>0</v>
      </c>
      <c r="AB890" s="14">
        <v>0</v>
      </c>
      <c r="AC890" s="14">
        <v>0</v>
      </c>
      <c r="AD890" s="14">
        <v>1.3774617489495742</v>
      </c>
      <c r="AE890" s="14">
        <v>0</v>
      </c>
      <c r="AF890" s="14">
        <v>0</v>
      </c>
      <c r="AG890" s="14">
        <v>0</v>
      </c>
      <c r="AH890" s="14">
        <v>1.3774617489495742</v>
      </c>
      <c r="AI890" s="14">
        <v>1.3774617489495742</v>
      </c>
      <c r="AJ890" s="113" t="s">
        <v>7128</v>
      </c>
      <c r="AK890" s="113" t="s">
        <v>7128</v>
      </c>
      <c r="AL890" s="113" t="s">
        <v>7128</v>
      </c>
      <c r="AM890" s="113" t="s">
        <v>7128</v>
      </c>
      <c r="AN890" s="113" t="s">
        <v>7128</v>
      </c>
      <c r="AO890" s="113">
        <v>393</v>
      </c>
      <c r="AP890" s="113" t="s">
        <v>7128</v>
      </c>
      <c r="AQ890" s="113" t="s">
        <v>7128</v>
      </c>
      <c r="AR890" s="113" t="s">
        <v>7128</v>
      </c>
      <c r="AS890" s="113">
        <v>809</v>
      </c>
      <c r="AT890" s="113">
        <v>794</v>
      </c>
      <c r="AU890" s="149" t="s">
        <v>7128</v>
      </c>
      <c r="AV890" s="14">
        <v>157.41716867537716</v>
      </c>
      <c r="AW890" s="14">
        <v>-156.03970692642758</v>
      </c>
      <c r="AX890" s="17">
        <v>1018</v>
      </c>
      <c r="AY890" s="15">
        <v>0</v>
      </c>
      <c r="AZ890" s="15">
        <v>1.4102366887435949</v>
      </c>
      <c r="BA890" s="15">
        <v>-1.4102366887435949</v>
      </c>
      <c r="BB890" s="63">
        <v>0.80164645901360498</v>
      </c>
      <c r="BC890" s="26"/>
      <c r="BD890" s="15">
        <v>0</v>
      </c>
      <c r="BE890" s="26">
        <v>0</v>
      </c>
      <c r="BF890" s="26" t="s">
        <v>7642</v>
      </c>
      <c r="BG890" s="84"/>
    </row>
    <row r="891" spans="1:59" x14ac:dyDescent="0.25">
      <c r="A891" s="98" t="s">
        <v>3550</v>
      </c>
      <c r="B891" s="2" t="s">
        <v>2808</v>
      </c>
      <c r="C891" s="3" t="s">
        <v>3162</v>
      </c>
      <c r="D891" s="3" t="s">
        <v>3690</v>
      </c>
      <c r="E891" s="3" t="s">
        <v>1044</v>
      </c>
      <c r="F891" s="4" t="s">
        <v>3755</v>
      </c>
      <c r="G891" s="3" t="s">
        <v>1004</v>
      </c>
      <c r="H891" s="41" t="s">
        <v>4229</v>
      </c>
      <c r="I891" s="124">
        <v>9</v>
      </c>
      <c r="J891" s="124">
        <v>8</v>
      </c>
      <c r="K891" s="124">
        <v>1</v>
      </c>
      <c r="L891" s="124">
        <v>0</v>
      </c>
      <c r="M891" s="124">
        <v>0</v>
      </c>
      <c r="N891" s="124">
        <v>1</v>
      </c>
      <c r="O891" s="124">
        <v>0</v>
      </c>
      <c r="P891" s="124">
        <v>1</v>
      </c>
      <c r="Q891" s="124">
        <v>0</v>
      </c>
      <c r="R891" s="85">
        <v>0.125</v>
      </c>
      <c r="S891" s="84">
        <v>0</v>
      </c>
      <c r="T891" s="84">
        <v>0</v>
      </c>
      <c r="U891" s="84">
        <v>1</v>
      </c>
      <c r="V891" s="84">
        <v>0</v>
      </c>
      <c r="W891" s="84">
        <v>0.20964360586961384</v>
      </c>
      <c r="X891" s="103">
        <v>1.2096436058696138</v>
      </c>
      <c r="Y891" s="84">
        <v>0</v>
      </c>
      <c r="Z891" s="84">
        <v>0</v>
      </c>
      <c r="AA891" s="84">
        <v>0</v>
      </c>
      <c r="AB891" s="84">
        <v>0</v>
      </c>
      <c r="AC891" s="84">
        <v>0</v>
      </c>
      <c r="AD891" s="84">
        <v>1.2096436058696138</v>
      </c>
      <c r="AE891" s="84">
        <v>0</v>
      </c>
      <c r="AF891" s="84">
        <v>0</v>
      </c>
      <c r="AG891" s="84">
        <v>0</v>
      </c>
      <c r="AH891" s="84">
        <v>1.2096436058696138</v>
      </c>
      <c r="AI891" s="84">
        <v>1.2096436058696138</v>
      </c>
      <c r="AJ891" s="124" t="s">
        <v>7128</v>
      </c>
      <c r="AK891" s="103" t="s">
        <v>7128</v>
      </c>
      <c r="AL891" s="103" t="s">
        <v>7128</v>
      </c>
      <c r="AM891" s="103" t="s">
        <v>7128</v>
      </c>
      <c r="AN891" s="103" t="s">
        <v>7128</v>
      </c>
      <c r="AO891" s="103">
        <v>394</v>
      </c>
      <c r="AP891" s="124" t="s">
        <v>7128</v>
      </c>
      <c r="AQ891" s="103" t="s">
        <v>7128</v>
      </c>
      <c r="AR891" s="103" t="s">
        <v>7128</v>
      </c>
      <c r="AS891" s="124">
        <v>811</v>
      </c>
      <c r="AT891" s="124">
        <v>796</v>
      </c>
      <c r="AU891" s="151" t="s">
        <v>7128</v>
      </c>
      <c r="AV891" s="84">
        <v>157.41716867537716</v>
      </c>
      <c r="AW891" s="84">
        <v>-156.20752506950754</v>
      </c>
      <c r="AX891" s="125">
        <v>1019</v>
      </c>
      <c r="AY891" s="84">
        <v>0</v>
      </c>
      <c r="AZ891" s="84">
        <v>1.4102366887435949</v>
      </c>
      <c r="BA891" s="84">
        <v>-1.4102366887435949</v>
      </c>
      <c r="BB891" s="147">
        <v>0.80164645901360498</v>
      </c>
      <c r="BC891" s="84"/>
      <c r="BD891" s="84">
        <v>0</v>
      </c>
      <c r="BE891" s="84">
        <v>0</v>
      </c>
      <c r="BF891" s="84" t="s">
        <v>7643</v>
      </c>
      <c r="BG891" s="84"/>
    </row>
    <row r="892" spans="1:59" x14ac:dyDescent="0.25">
      <c r="A892" s="78" t="s">
        <v>5037</v>
      </c>
      <c r="B892" s="2" t="s">
        <v>5040</v>
      </c>
      <c r="C892" s="3" t="s">
        <v>5039</v>
      </c>
      <c r="D892" s="3" t="s">
        <v>5038</v>
      </c>
      <c r="E892" s="3" t="s">
        <v>1003</v>
      </c>
      <c r="F892" s="4" t="s">
        <v>3755</v>
      </c>
      <c r="G892" s="3" t="s">
        <v>1004</v>
      </c>
      <c r="H892" s="41" t="s">
        <v>5041</v>
      </c>
      <c r="I892" s="113">
        <v>55</v>
      </c>
      <c r="J892" s="113">
        <v>49</v>
      </c>
      <c r="K892" s="113">
        <v>6</v>
      </c>
      <c r="L892" s="113">
        <v>1</v>
      </c>
      <c r="M892" s="113">
        <v>6</v>
      </c>
      <c r="N892" s="113">
        <v>2</v>
      </c>
      <c r="O892" s="113">
        <v>6</v>
      </c>
      <c r="P892" s="113">
        <v>23</v>
      </c>
      <c r="Q892" s="113">
        <v>0</v>
      </c>
      <c r="R892" s="50">
        <v>0.12244897959183673</v>
      </c>
      <c r="S892" s="51">
        <v>6.2434963579604581</v>
      </c>
      <c r="T892" s="51">
        <v>2.6041666666666665</v>
      </c>
      <c r="U892" s="51">
        <v>2</v>
      </c>
      <c r="V892" s="51">
        <v>0</v>
      </c>
      <c r="W892" s="84">
        <v>-9.7043037637097491</v>
      </c>
      <c r="X892" s="14">
        <v>1.1433592609173751</v>
      </c>
      <c r="Y892" s="14">
        <v>0</v>
      </c>
      <c r="Z892" s="14">
        <v>0</v>
      </c>
      <c r="AA892" s="14">
        <v>0</v>
      </c>
      <c r="AB892" s="14">
        <v>0</v>
      </c>
      <c r="AC892" s="14">
        <v>0</v>
      </c>
      <c r="AD892" s="14">
        <v>1.1433592609173751</v>
      </c>
      <c r="AE892" s="14">
        <v>0</v>
      </c>
      <c r="AF892" s="14">
        <v>0</v>
      </c>
      <c r="AG892" s="14">
        <v>0</v>
      </c>
      <c r="AH892" s="14">
        <v>1.1433592609173751</v>
      </c>
      <c r="AI892" s="14">
        <v>1.1433592609173751</v>
      </c>
      <c r="AJ892" s="113" t="s">
        <v>7128</v>
      </c>
      <c r="AK892" s="113" t="s">
        <v>7128</v>
      </c>
      <c r="AL892" s="113" t="s">
        <v>7128</v>
      </c>
      <c r="AM892" s="113" t="s">
        <v>7128</v>
      </c>
      <c r="AN892" s="113" t="s">
        <v>7128</v>
      </c>
      <c r="AO892" s="113">
        <v>395</v>
      </c>
      <c r="AP892" s="113" t="s">
        <v>7128</v>
      </c>
      <c r="AQ892" s="113" t="s">
        <v>7128</v>
      </c>
      <c r="AR892" s="113" t="s">
        <v>7128</v>
      </c>
      <c r="AS892" s="113">
        <v>812</v>
      </c>
      <c r="AT892" s="113">
        <v>797</v>
      </c>
      <c r="AU892" s="149" t="s">
        <v>7128</v>
      </c>
      <c r="AV892" s="52">
        <v>157.41716867537716</v>
      </c>
      <c r="AW892" s="14">
        <v>-156.27380941445978</v>
      </c>
      <c r="AX892" s="17">
        <v>1020</v>
      </c>
      <c r="AY892" s="51">
        <v>0</v>
      </c>
      <c r="AZ892" s="51">
        <v>1.4102366887435949</v>
      </c>
      <c r="BA892" s="51">
        <v>-1.4102366887435949</v>
      </c>
      <c r="BB892" s="64">
        <v>0.80164645901360498</v>
      </c>
      <c r="BC892" s="51"/>
      <c r="BD892" s="51">
        <v>0</v>
      </c>
      <c r="BE892" s="51">
        <v>0</v>
      </c>
      <c r="BF892" s="26" t="s">
        <v>7644</v>
      </c>
      <c r="BG892" s="84"/>
    </row>
    <row r="893" spans="1:59" x14ac:dyDescent="0.25">
      <c r="A893" s="99" t="s">
        <v>2443</v>
      </c>
      <c r="B893" s="2" t="s">
        <v>2764</v>
      </c>
      <c r="C893" s="3" t="s">
        <v>2765</v>
      </c>
      <c r="D893" s="3" t="s">
        <v>2191</v>
      </c>
      <c r="E893" s="3" t="s">
        <v>1115</v>
      </c>
      <c r="F893" s="4" t="s">
        <v>2510</v>
      </c>
      <c r="G893" s="3" t="s">
        <v>1004</v>
      </c>
      <c r="H893" s="41" t="s">
        <v>4982</v>
      </c>
      <c r="I893" s="124">
        <v>110</v>
      </c>
      <c r="J893" s="124">
        <v>97</v>
      </c>
      <c r="K893" s="124">
        <v>14</v>
      </c>
      <c r="L893" s="124">
        <v>2</v>
      </c>
      <c r="M893" s="124">
        <v>7</v>
      </c>
      <c r="N893" s="124">
        <v>6</v>
      </c>
      <c r="O893" s="124">
        <v>12</v>
      </c>
      <c r="P893" s="124">
        <v>36</v>
      </c>
      <c r="Q893" s="124">
        <v>0</v>
      </c>
      <c r="R893" s="85">
        <v>0.14432989690721648</v>
      </c>
      <c r="S893" s="84">
        <v>7.2840790842872014</v>
      </c>
      <c r="T893" s="84">
        <v>5.208333333333333</v>
      </c>
      <c r="U893" s="84">
        <v>6</v>
      </c>
      <c r="V893" s="84">
        <v>0</v>
      </c>
      <c r="W893" s="84">
        <v>-17.605004468275297</v>
      </c>
      <c r="X893" s="103">
        <v>0.88740794934523848</v>
      </c>
      <c r="Y893" s="103">
        <v>0</v>
      </c>
      <c r="Z893" s="103">
        <v>0</v>
      </c>
      <c r="AA893" s="103">
        <v>0</v>
      </c>
      <c r="AB893" s="103">
        <v>0</v>
      </c>
      <c r="AC893" s="103">
        <v>0</v>
      </c>
      <c r="AD893" s="103">
        <v>0.88740794934523848</v>
      </c>
      <c r="AE893" s="103">
        <v>0</v>
      </c>
      <c r="AF893" s="103">
        <v>0</v>
      </c>
      <c r="AG893" s="103">
        <v>0</v>
      </c>
      <c r="AH893" s="103">
        <v>0.88740794934523848</v>
      </c>
      <c r="AI893" s="103">
        <v>0.88740794934523848</v>
      </c>
      <c r="AJ893" s="124" t="s">
        <v>7128</v>
      </c>
      <c r="AK893" s="113" t="s">
        <v>7128</v>
      </c>
      <c r="AL893" s="113" t="s">
        <v>7128</v>
      </c>
      <c r="AM893" s="113" t="s">
        <v>7128</v>
      </c>
      <c r="AN893" s="113" t="s">
        <v>7128</v>
      </c>
      <c r="AO893" s="113">
        <v>396</v>
      </c>
      <c r="AP893" s="113" t="s">
        <v>7128</v>
      </c>
      <c r="AQ893" s="113" t="s">
        <v>7128</v>
      </c>
      <c r="AR893" s="113" t="s">
        <v>7128</v>
      </c>
      <c r="AS893" s="113">
        <v>813</v>
      </c>
      <c r="AT893" s="113">
        <v>798</v>
      </c>
      <c r="AU893" s="149" t="s">
        <v>7128</v>
      </c>
      <c r="AV893" s="84">
        <v>157.41716867537716</v>
      </c>
      <c r="AW893" s="84">
        <v>-156.52976072603192</v>
      </c>
      <c r="AX893" s="125">
        <v>1021</v>
      </c>
      <c r="AY893" s="84">
        <v>0</v>
      </c>
      <c r="AZ893" s="84">
        <v>1.4102366887435949</v>
      </c>
      <c r="BA893" s="84">
        <v>-1.4102366887435949</v>
      </c>
      <c r="BB893" s="104">
        <v>0.80164645901360498</v>
      </c>
      <c r="BC893" s="84"/>
      <c r="BD893" s="84">
        <v>0</v>
      </c>
      <c r="BE893" s="84">
        <v>0</v>
      </c>
      <c r="BF893" s="84" t="s">
        <v>7645</v>
      </c>
      <c r="BG893" s="84"/>
    </row>
    <row r="894" spans="1:59" x14ac:dyDescent="0.25">
      <c r="A894" s="78" t="s">
        <v>1029</v>
      </c>
      <c r="B894" s="2" t="s">
        <v>2783</v>
      </c>
      <c r="C894" s="3" t="s">
        <v>2784</v>
      </c>
      <c r="D894" s="3" t="s">
        <v>522</v>
      </c>
      <c r="E894" s="3" t="s">
        <v>1053</v>
      </c>
      <c r="F894" s="4" t="s">
        <v>2510</v>
      </c>
      <c r="G894" s="3" t="s">
        <v>1453</v>
      </c>
      <c r="H894" s="41" t="s">
        <v>4070</v>
      </c>
      <c r="I894" s="113">
        <v>34</v>
      </c>
      <c r="J894" s="113">
        <v>32</v>
      </c>
      <c r="K894" s="113">
        <v>10</v>
      </c>
      <c r="L894" s="113">
        <v>1</v>
      </c>
      <c r="M894" s="113">
        <v>4</v>
      </c>
      <c r="N894" s="113">
        <v>4</v>
      </c>
      <c r="O894" s="113">
        <v>2</v>
      </c>
      <c r="P894" s="113">
        <v>10</v>
      </c>
      <c r="Q894" s="113">
        <v>0</v>
      </c>
      <c r="R894" s="6">
        <v>0.3125</v>
      </c>
      <c r="S894" s="14">
        <v>4.1623309053069724</v>
      </c>
      <c r="T894" s="14">
        <v>2.6041666666666665</v>
      </c>
      <c r="U894" s="14">
        <v>4</v>
      </c>
      <c r="V894" s="14">
        <v>0</v>
      </c>
      <c r="W894" s="84">
        <v>4.5403653013815273</v>
      </c>
      <c r="X894" s="14">
        <v>15.306862873355167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0</v>
      </c>
      <c r="AE894" s="14">
        <v>0</v>
      </c>
      <c r="AF894" s="14">
        <v>0</v>
      </c>
      <c r="AG894" s="14">
        <v>0</v>
      </c>
      <c r="AH894" s="14">
        <v>15.306862873355167</v>
      </c>
      <c r="AI894" s="14">
        <v>15.306862873355167</v>
      </c>
      <c r="AJ894" s="113" t="s">
        <v>7128</v>
      </c>
      <c r="AK894" s="113" t="s">
        <v>7128</v>
      </c>
      <c r="AL894" s="113" t="s">
        <v>7128</v>
      </c>
      <c r="AM894" s="113" t="s">
        <v>7128</v>
      </c>
      <c r="AN894" s="113" t="s">
        <v>7128</v>
      </c>
      <c r="AO894" s="113" t="s">
        <v>7128</v>
      </c>
      <c r="AP894" s="113" t="s">
        <v>7128</v>
      </c>
      <c r="AQ894" s="113" t="s">
        <v>7128</v>
      </c>
      <c r="AR894" s="113" t="s">
        <v>7128</v>
      </c>
      <c r="AS894" s="113">
        <v>251</v>
      </c>
      <c r="AT894" s="113">
        <v>236</v>
      </c>
      <c r="AU894" s="149" t="s">
        <v>7128</v>
      </c>
      <c r="AV894" s="14">
        <v>157.52538612333203</v>
      </c>
      <c r="AW894" s="14">
        <v>-142.21852324997687</v>
      </c>
      <c r="AX894" s="17">
        <v>529</v>
      </c>
      <c r="AY894" s="15">
        <v>0</v>
      </c>
      <c r="AZ894" s="15">
        <v>1.4102366887435949</v>
      </c>
      <c r="BA894" s="15">
        <v>-1.4102366887435949</v>
      </c>
      <c r="BB894" s="63">
        <v>0.80164645901360498</v>
      </c>
      <c r="BC894" s="26"/>
      <c r="BD894" s="15">
        <v>0</v>
      </c>
      <c r="BE894" s="26">
        <v>0</v>
      </c>
      <c r="BF894" s="26" t="s">
        <v>7646</v>
      </c>
      <c r="BG894" s="84"/>
    </row>
    <row r="895" spans="1:59" x14ac:dyDescent="0.25">
      <c r="A895" s="98" t="s">
        <v>1433</v>
      </c>
      <c r="B895" s="2" t="s">
        <v>3063</v>
      </c>
      <c r="C895" s="3" t="s">
        <v>3064</v>
      </c>
      <c r="D895" s="3" t="s">
        <v>86</v>
      </c>
      <c r="E895" s="3" t="s">
        <v>2269</v>
      </c>
      <c r="F895" s="4" t="s">
        <v>2269</v>
      </c>
      <c r="G895" s="3" t="s">
        <v>657</v>
      </c>
      <c r="H895" s="41" t="s">
        <v>3954</v>
      </c>
      <c r="I895" s="113">
        <v>3</v>
      </c>
      <c r="J895" s="113">
        <v>3</v>
      </c>
      <c r="K895" s="113">
        <v>0</v>
      </c>
      <c r="L895" s="113">
        <v>0</v>
      </c>
      <c r="M895" s="113">
        <v>0</v>
      </c>
      <c r="N895" s="113">
        <v>0</v>
      </c>
      <c r="O895" s="113">
        <v>0</v>
      </c>
      <c r="P895" s="113">
        <v>2</v>
      </c>
      <c r="Q895" s="113">
        <v>0</v>
      </c>
      <c r="R895" s="85">
        <v>0</v>
      </c>
      <c r="S895" s="84">
        <v>0</v>
      </c>
      <c r="T895" s="84">
        <v>0</v>
      </c>
      <c r="U895" s="84">
        <v>0</v>
      </c>
      <c r="V895" s="84">
        <v>0</v>
      </c>
      <c r="W895" s="84">
        <v>0.77207116482045113</v>
      </c>
      <c r="X895" s="103">
        <v>0.77207116482045113</v>
      </c>
      <c r="Y895" s="103">
        <v>0</v>
      </c>
      <c r="Z895" s="103">
        <v>0</v>
      </c>
      <c r="AA895" s="103">
        <v>0.77207116482045113</v>
      </c>
      <c r="AB895" s="103">
        <v>0</v>
      </c>
      <c r="AC895" s="103">
        <v>0</v>
      </c>
      <c r="AD895" s="103">
        <v>0</v>
      </c>
      <c r="AE895" s="103">
        <v>0</v>
      </c>
      <c r="AF895" s="103">
        <v>0.77207116482045113</v>
      </c>
      <c r="AG895" s="103">
        <v>0.77207116482045113</v>
      </c>
      <c r="AH895" s="103">
        <v>0.77207116482045113</v>
      </c>
      <c r="AI895" s="103">
        <v>0.77207116482045113</v>
      </c>
      <c r="AJ895" s="124" t="s">
        <v>7128</v>
      </c>
      <c r="AK895" s="113" t="s">
        <v>7128</v>
      </c>
      <c r="AL895" s="113">
        <v>115</v>
      </c>
      <c r="AM895" s="113" t="s">
        <v>7128</v>
      </c>
      <c r="AN895" s="113" t="s">
        <v>7128</v>
      </c>
      <c r="AO895" s="113" t="s">
        <v>7128</v>
      </c>
      <c r="AP895" s="113" t="s">
        <v>7128</v>
      </c>
      <c r="AQ895" s="113">
        <v>196</v>
      </c>
      <c r="AR895" s="113">
        <v>376</v>
      </c>
      <c r="AS895" s="113">
        <v>814</v>
      </c>
      <c r="AT895" s="113">
        <v>799</v>
      </c>
      <c r="AU895" s="149" t="s">
        <v>7128</v>
      </c>
      <c r="AV895" s="84">
        <v>157.46821407201281</v>
      </c>
      <c r="AW895" s="14">
        <v>-156.69614290719235</v>
      </c>
      <c r="AX895" s="17">
        <v>1022</v>
      </c>
      <c r="AY895" s="84">
        <v>0</v>
      </c>
      <c r="AZ895" s="84">
        <v>1.4102366887435949</v>
      </c>
      <c r="BA895" s="84">
        <v>-1.4102366887435949</v>
      </c>
      <c r="BB895" s="104">
        <v>0.80164645901360498</v>
      </c>
      <c r="BC895" s="84"/>
      <c r="BD895" s="84">
        <v>0</v>
      </c>
      <c r="BE895" s="84">
        <v>0</v>
      </c>
      <c r="BF895" s="84" t="s">
        <v>7647</v>
      </c>
      <c r="BG895" s="84"/>
    </row>
    <row r="896" spans="1:59" x14ac:dyDescent="0.25">
      <c r="A896" s="78" t="s">
        <v>1133</v>
      </c>
      <c r="B896" s="2" t="s">
        <v>2844</v>
      </c>
      <c r="C896" s="3" t="s">
        <v>2845</v>
      </c>
      <c r="D896" s="3" t="s">
        <v>138</v>
      </c>
      <c r="E896" s="3" t="s">
        <v>1060</v>
      </c>
      <c r="F896" s="4" t="s">
        <v>3755</v>
      </c>
      <c r="G896" s="3" t="s">
        <v>1004</v>
      </c>
      <c r="H896" s="41" t="s">
        <v>4060</v>
      </c>
      <c r="I896" s="113">
        <v>44</v>
      </c>
      <c r="J896" s="113">
        <v>38</v>
      </c>
      <c r="K896" s="113">
        <v>5</v>
      </c>
      <c r="L896" s="113">
        <v>0</v>
      </c>
      <c r="M896" s="113">
        <v>2</v>
      </c>
      <c r="N896" s="113">
        <v>3</v>
      </c>
      <c r="O896" s="113">
        <v>1</v>
      </c>
      <c r="P896" s="113">
        <v>9</v>
      </c>
      <c r="Q896" s="113">
        <v>0</v>
      </c>
      <c r="R896" s="6">
        <v>0.13157894736842105</v>
      </c>
      <c r="S896" s="14">
        <v>2.0811654526534862</v>
      </c>
      <c r="T896" s="14">
        <v>0</v>
      </c>
      <c r="U896" s="14">
        <v>3</v>
      </c>
      <c r="V896" s="14">
        <v>0</v>
      </c>
      <c r="W896" s="84">
        <v>-6.4863511144504686</v>
      </c>
      <c r="X896" s="14">
        <v>-1.405185661796982</v>
      </c>
      <c r="Y896" s="14">
        <v>0</v>
      </c>
      <c r="Z896" s="14">
        <v>0</v>
      </c>
      <c r="AA896" s="14">
        <v>0</v>
      </c>
      <c r="AB896" s="14">
        <v>0</v>
      </c>
      <c r="AC896" s="14">
        <v>0</v>
      </c>
      <c r="AD896" s="14">
        <v>-1.405185661796982</v>
      </c>
      <c r="AE896" s="14">
        <v>0</v>
      </c>
      <c r="AF896" s="14">
        <v>0</v>
      </c>
      <c r="AG896" s="14">
        <v>0</v>
      </c>
      <c r="AH896" s="14">
        <v>-1.405185661796982</v>
      </c>
      <c r="AI896" s="14">
        <v>-1.405185661796982</v>
      </c>
      <c r="AJ896" s="113" t="s">
        <v>7128</v>
      </c>
      <c r="AK896" s="113" t="s">
        <v>7128</v>
      </c>
      <c r="AL896" s="113" t="s">
        <v>7128</v>
      </c>
      <c r="AM896" s="113" t="s">
        <v>7128</v>
      </c>
      <c r="AN896" s="113" t="s">
        <v>7128</v>
      </c>
      <c r="AO896" s="113">
        <v>1028</v>
      </c>
      <c r="AP896" s="113" t="s">
        <v>7128</v>
      </c>
      <c r="AQ896" s="113" t="s">
        <v>7128</v>
      </c>
      <c r="AR896" s="113" t="s">
        <v>7128</v>
      </c>
      <c r="AS896" s="113">
        <v>1016</v>
      </c>
      <c r="AT896" s="113">
        <v>1016</v>
      </c>
      <c r="AU896" s="149" t="s">
        <v>7128</v>
      </c>
      <c r="AV896" s="14">
        <v>157.41716867537716</v>
      </c>
      <c r="AW896" s="14">
        <v>-158.82235433717415</v>
      </c>
      <c r="AX896" s="17">
        <v>1024</v>
      </c>
      <c r="AY896" s="15">
        <v>0</v>
      </c>
      <c r="AZ896" s="15">
        <v>1.4102366887435949</v>
      </c>
      <c r="BA896" s="15">
        <v>-1.4102366887435949</v>
      </c>
      <c r="BB896" s="63">
        <v>0.80164645901360498</v>
      </c>
      <c r="BC896" s="26"/>
      <c r="BD896" s="15">
        <v>0</v>
      </c>
      <c r="BE896" s="26">
        <v>0</v>
      </c>
      <c r="BF896" s="26" t="s">
        <v>7648</v>
      </c>
      <c r="BG896" s="84"/>
    </row>
    <row r="897" spans="1:59" x14ac:dyDescent="0.25">
      <c r="A897" s="99" t="s">
        <v>2198</v>
      </c>
      <c r="B897" s="2" t="s">
        <v>2855</v>
      </c>
      <c r="C897" s="3" t="s">
        <v>2856</v>
      </c>
      <c r="D897" s="3" t="s">
        <v>965</v>
      </c>
      <c r="E897" s="3" t="s">
        <v>2269</v>
      </c>
      <c r="F897" s="4" t="s">
        <v>2269</v>
      </c>
      <c r="G897" s="3" t="s">
        <v>1004</v>
      </c>
      <c r="H897" s="41" t="s">
        <v>4729</v>
      </c>
      <c r="I897" s="113">
        <v>62</v>
      </c>
      <c r="J897" s="113">
        <v>57</v>
      </c>
      <c r="K897" s="113">
        <v>6</v>
      </c>
      <c r="L897" s="113">
        <v>1</v>
      </c>
      <c r="M897" s="113">
        <v>5</v>
      </c>
      <c r="N897" s="113">
        <v>4</v>
      </c>
      <c r="O897" s="113">
        <v>3</v>
      </c>
      <c r="P897" s="113">
        <v>21</v>
      </c>
      <c r="Q897" s="113">
        <v>0</v>
      </c>
      <c r="R897" s="106">
        <v>0.10526315789473684</v>
      </c>
      <c r="S897" s="107">
        <v>5.2029136316337148</v>
      </c>
      <c r="T897" s="107">
        <v>2.6041666666666665</v>
      </c>
      <c r="U897" s="107">
        <v>4</v>
      </c>
      <c r="V897" s="107">
        <v>0</v>
      </c>
      <c r="W897" s="84">
        <v>-13.248759697666157</v>
      </c>
      <c r="X897" s="108">
        <v>-1.4416793993657766</v>
      </c>
      <c r="Y897" s="108">
        <v>0</v>
      </c>
      <c r="Z897" s="108">
        <v>0</v>
      </c>
      <c r="AA897" s="108">
        <v>0</v>
      </c>
      <c r="AB897" s="108">
        <v>0</v>
      </c>
      <c r="AC897" s="108">
        <v>0</v>
      </c>
      <c r="AD897" s="108">
        <v>-1.4416793993657766</v>
      </c>
      <c r="AE897" s="108">
        <v>0</v>
      </c>
      <c r="AF897" s="108">
        <v>0</v>
      </c>
      <c r="AG897" s="108">
        <v>0</v>
      </c>
      <c r="AH897" s="108">
        <v>-1.4416793993657766</v>
      </c>
      <c r="AI897" s="108">
        <v>-1.4416793993657766</v>
      </c>
      <c r="AJ897" s="126" t="s">
        <v>7128</v>
      </c>
      <c r="AK897" s="113" t="s">
        <v>7128</v>
      </c>
      <c r="AL897" s="113" t="s">
        <v>7128</v>
      </c>
      <c r="AM897" s="113" t="s">
        <v>7128</v>
      </c>
      <c r="AN897" s="113" t="s">
        <v>7128</v>
      </c>
      <c r="AO897" s="113">
        <v>1029</v>
      </c>
      <c r="AP897" s="113" t="s">
        <v>7128</v>
      </c>
      <c r="AQ897" s="113" t="s">
        <v>7128</v>
      </c>
      <c r="AR897" s="113" t="s">
        <v>7128</v>
      </c>
      <c r="AS897" s="113">
        <v>1017</v>
      </c>
      <c r="AT897" s="113">
        <v>1017</v>
      </c>
      <c r="AU897" s="149" t="s">
        <v>7128</v>
      </c>
      <c r="AV897" s="107">
        <v>157.41716867537716</v>
      </c>
      <c r="AW897" s="14">
        <v>-158.85884807474292</v>
      </c>
      <c r="AX897" s="17">
        <v>1025</v>
      </c>
      <c r="AY897" s="107">
        <v>0</v>
      </c>
      <c r="AZ897" s="107">
        <v>1.4102366887435949</v>
      </c>
      <c r="BA897" s="107">
        <v>-1.4102366887435949</v>
      </c>
      <c r="BB897" s="109">
        <v>0.80164645901360498</v>
      </c>
      <c r="BC897" s="107"/>
      <c r="BD897" s="107">
        <v>0</v>
      </c>
      <c r="BE897" s="107">
        <v>0</v>
      </c>
      <c r="BF897" s="107" t="s">
        <v>7649</v>
      </c>
      <c r="BG897" s="84"/>
    </row>
    <row r="898" spans="1:59" x14ac:dyDescent="0.25">
      <c r="A898" s="111" t="s">
        <v>1642</v>
      </c>
      <c r="B898" s="2" t="s">
        <v>3115</v>
      </c>
      <c r="C898" s="3" t="s">
        <v>2728</v>
      </c>
      <c r="D898" s="3" t="s">
        <v>308</v>
      </c>
      <c r="E898" s="3" t="s">
        <v>2269</v>
      </c>
      <c r="F898" s="4" t="s">
        <v>2269</v>
      </c>
      <c r="G898" s="3" t="s">
        <v>657</v>
      </c>
      <c r="H898" s="41" t="s">
        <v>4855</v>
      </c>
      <c r="I898" s="113">
        <v>8</v>
      </c>
      <c r="J898" s="113">
        <v>8</v>
      </c>
      <c r="K898" s="113">
        <v>0</v>
      </c>
      <c r="L898" s="113">
        <v>0</v>
      </c>
      <c r="M898" s="113">
        <v>0</v>
      </c>
      <c r="N898" s="113">
        <v>0</v>
      </c>
      <c r="O898" s="113">
        <v>0</v>
      </c>
      <c r="P898" s="113">
        <v>2</v>
      </c>
      <c r="Q898" s="113">
        <v>0</v>
      </c>
      <c r="R898" s="50">
        <v>0</v>
      </c>
      <c r="S898" s="51">
        <v>0</v>
      </c>
      <c r="T898" s="51">
        <v>0</v>
      </c>
      <c r="U898" s="51">
        <v>0</v>
      </c>
      <c r="V898" s="51">
        <v>0</v>
      </c>
      <c r="W898" s="84">
        <v>-1.4675052410903806</v>
      </c>
      <c r="X898" s="52">
        <v>-1.4675052410903806</v>
      </c>
      <c r="Y898" s="52">
        <v>0</v>
      </c>
      <c r="Z898" s="52">
        <v>0</v>
      </c>
      <c r="AA898" s="52">
        <v>-1.4675052410903806</v>
      </c>
      <c r="AB898" s="52">
        <v>0</v>
      </c>
      <c r="AC898" s="52">
        <v>0</v>
      </c>
      <c r="AD898" s="52">
        <v>0</v>
      </c>
      <c r="AE898" s="52">
        <v>0</v>
      </c>
      <c r="AF898" s="52">
        <v>-1.4675052410903806</v>
      </c>
      <c r="AG898" s="52">
        <v>-1.4675052410903806</v>
      </c>
      <c r="AH898" s="52">
        <v>-1.4675052410903806</v>
      </c>
      <c r="AI898" s="52">
        <v>-1.4675052410903806</v>
      </c>
      <c r="AJ898" s="144" t="s">
        <v>7128</v>
      </c>
      <c r="AK898" s="113" t="s">
        <v>7128</v>
      </c>
      <c r="AL898" s="113">
        <v>1027</v>
      </c>
      <c r="AM898" s="113" t="s">
        <v>7128</v>
      </c>
      <c r="AN898" s="113" t="s">
        <v>7128</v>
      </c>
      <c r="AO898" s="113" t="s">
        <v>7128</v>
      </c>
      <c r="AP898" s="113" t="s">
        <v>7128</v>
      </c>
      <c r="AQ898" s="113">
        <v>1026</v>
      </c>
      <c r="AR898" s="113">
        <v>1025</v>
      </c>
      <c r="AS898" s="113">
        <v>1018</v>
      </c>
      <c r="AT898" s="113">
        <v>1018</v>
      </c>
      <c r="AU898" s="149" t="s">
        <v>7128</v>
      </c>
      <c r="AV898" s="52">
        <v>157.46821407201281</v>
      </c>
      <c r="AW898" s="14">
        <v>-158.93571931310319</v>
      </c>
      <c r="AX898" s="17">
        <v>1026</v>
      </c>
      <c r="AY898" s="51">
        <v>0</v>
      </c>
      <c r="AZ898" s="51">
        <v>1.4102366887435949</v>
      </c>
      <c r="BA898" s="51">
        <v>-1.4102366887435949</v>
      </c>
      <c r="BB898" s="64">
        <v>0.80164645901360498</v>
      </c>
      <c r="BC898" s="51"/>
      <c r="BD898" s="51">
        <v>0</v>
      </c>
      <c r="BE898" s="51">
        <v>0</v>
      </c>
      <c r="BF898" s="26" t="s">
        <v>7650</v>
      </c>
      <c r="BG898" s="84"/>
    </row>
    <row r="899" spans="1:59" x14ac:dyDescent="0.25">
      <c r="A899" s="99" t="s">
        <v>6598</v>
      </c>
      <c r="B899" s="2" t="s">
        <v>3488</v>
      </c>
      <c r="C899" s="3" t="s">
        <v>2980</v>
      </c>
      <c r="D899" s="3" t="s">
        <v>5806</v>
      </c>
      <c r="E899" s="3" t="s">
        <v>999</v>
      </c>
      <c r="F899" s="4" t="s">
        <v>2510</v>
      </c>
      <c r="G899" s="3" t="s">
        <v>1040</v>
      </c>
      <c r="H899" s="41" t="s">
        <v>6826</v>
      </c>
      <c r="I899" s="126">
        <v>63</v>
      </c>
      <c r="J899" s="126">
        <v>58</v>
      </c>
      <c r="K899" s="126">
        <v>9</v>
      </c>
      <c r="L899" s="126">
        <v>0</v>
      </c>
      <c r="M899" s="126">
        <v>7</v>
      </c>
      <c r="N899" s="126">
        <v>2</v>
      </c>
      <c r="O899" s="126">
        <v>5</v>
      </c>
      <c r="P899" s="126">
        <v>19</v>
      </c>
      <c r="Q899" s="126">
        <v>1</v>
      </c>
      <c r="R899" s="106">
        <v>0.15517241379310345</v>
      </c>
      <c r="S899" s="107">
        <v>7.2840790842872014</v>
      </c>
      <c r="T899" s="107">
        <v>0</v>
      </c>
      <c r="U899" s="107">
        <v>2</v>
      </c>
      <c r="V899" s="107">
        <v>2.6525198938992043</v>
      </c>
      <c r="W899" s="107">
        <v>-8.6974615064504412</v>
      </c>
      <c r="X899" s="108">
        <v>3.2391374717359653</v>
      </c>
      <c r="Y899" s="107">
        <v>0</v>
      </c>
      <c r="Z899" s="107">
        <v>0</v>
      </c>
      <c r="AA899" s="107">
        <v>0</v>
      </c>
      <c r="AB899" s="107">
        <v>0</v>
      </c>
      <c r="AC899" s="107">
        <v>3.2391374717359653</v>
      </c>
      <c r="AD899" s="107">
        <v>0</v>
      </c>
      <c r="AE899" s="107">
        <v>0</v>
      </c>
      <c r="AF899" s="107">
        <v>3.2391374717359653</v>
      </c>
      <c r="AG899" s="107">
        <v>3.2391374717359653</v>
      </c>
      <c r="AH899" s="107">
        <v>3.2391374717359653</v>
      </c>
      <c r="AI899" s="107">
        <v>3.2391374717359653</v>
      </c>
      <c r="AJ899" s="126" t="s">
        <v>7128</v>
      </c>
      <c r="AK899" s="108" t="s">
        <v>7128</v>
      </c>
      <c r="AL899" s="108" t="s">
        <v>7128</v>
      </c>
      <c r="AM899" s="108" t="s">
        <v>7128</v>
      </c>
      <c r="AN899" s="108">
        <v>67</v>
      </c>
      <c r="AO899" s="108" t="s">
        <v>7128</v>
      </c>
      <c r="AP899" s="126" t="s">
        <v>7128</v>
      </c>
      <c r="AQ899" s="108">
        <v>90</v>
      </c>
      <c r="AR899" s="108">
        <v>141</v>
      </c>
      <c r="AS899" s="126">
        <v>297</v>
      </c>
      <c r="AT899" s="126">
        <v>282</v>
      </c>
      <c r="AU899" s="150" t="s">
        <v>7128</v>
      </c>
      <c r="AV899" s="107">
        <v>144.9549001855919</v>
      </c>
      <c r="AW899" s="107">
        <v>-141.71576271385592</v>
      </c>
      <c r="AX899" s="127">
        <v>527</v>
      </c>
      <c r="AY899" s="107">
        <v>0</v>
      </c>
      <c r="AZ899" s="107">
        <v>1.4102366887435949</v>
      </c>
      <c r="BA899" s="107">
        <v>-1.4102366887435949</v>
      </c>
      <c r="BB899" s="148">
        <v>0.80164645901360498</v>
      </c>
      <c r="BC899" s="107"/>
      <c r="BD899" s="107">
        <v>0</v>
      </c>
      <c r="BE899" s="107">
        <v>0</v>
      </c>
      <c r="BF899" s="107" t="s">
        <v>7651</v>
      </c>
      <c r="BG899" s="107"/>
    </row>
    <row r="900" spans="1:59" x14ac:dyDescent="0.25">
      <c r="A900" s="99" t="s">
        <v>6327</v>
      </c>
      <c r="B900" s="2" t="s">
        <v>6328</v>
      </c>
      <c r="C900" s="3" t="s">
        <v>5179</v>
      </c>
      <c r="D900" s="3" t="s">
        <v>5686</v>
      </c>
      <c r="E900" s="3" t="s">
        <v>1001</v>
      </c>
      <c r="F900" s="4" t="s">
        <v>2510</v>
      </c>
      <c r="G900" s="3" t="s">
        <v>656</v>
      </c>
      <c r="H900" s="41" t="s">
        <v>5687</v>
      </c>
      <c r="I900" s="113">
        <v>12</v>
      </c>
      <c r="J900" s="113">
        <v>11</v>
      </c>
      <c r="K900" s="113">
        <v>4</v>
      </c>
      <c r="L900" s="113">
        <v>1</v>
      </c>
      <c r="M900" s="113">
        <v>3</v>
      </c>
      <c r="N900" s="113">
        <v>3</v>
      </c>
      <c r="O900" s="113">
        <v>1</v>
      </c>
      <c r="P900" s="113">
        <v>1</v>
      </c>
      <c r="Q900" s="113">
        <v>0</v>
      </c>
      <c r="R900" s="106">
        <v>0.36363636363636365</v>
      </c>
      <c r="S900" s="107">
        <v>3.121748178980229</v>
      </c>
      <c r="T900" s="107">
        <v>2.6041666666666665</v>
      </c>
      <c r="U900" s="107">
        <v>3</v>
      </c>
      <c r="V900" s="107">
        <v>0</v>
      </c>
      <c r="W900" s="84">
        <v>3.8959297257427452</v>
      </c>
      <c r="X900" s="44">
        <v>12.621844571389641</v>
      </c>
      <c r="Y900" s="44">
        <v>0</v>
      </c>
      <c r="Z900" s="44">
        <v>0</v>
      </c>
      <c r="AA900" s="44">
        <v>0</v>
      </c>
      <c r="AB900" s="44">
        <v>12.621844571389641</v>
      </c>
      <c r="AC900" s="44">
        <v>0</v>
      </c>
      <c r="AD900" s="44">
        <v>0</v>
      </c>
      <c r="AE900" s="44">
        <v>12.621844571389641</v>
      </c>
      <c r="AF900" s="44">
        <v>0</v>
      </c>
      <c r="AG900" s="44">
        <v>12.621844571389641</v>
      </c>
      <c r="AH900" s="44">
        <v>12.621844571389641</v>
      </c>
      <c r="AI900" s="44">
        <v>12.621844571389641</v>
      </c>
      <c r="AJ900" s="145" t="s">
        <v>7128</v>
      </c>
      <c r="AK900" s="113" t="s">
        <v>7128</v>
      </c>
      <c r="AL900" s="113" t="s">
        <v>7128</v>
      </c>
      <c r="AM900" s="113">
        <v>57</v>
      </c>
      <c r="AN900" s="113" t="s">
        <v>7128</v>
      </c>
      <c r="AO900" s="113" t="s">
        <v>7128</v>
      </c>
      <c r="AP900" s="113">
        <v>73</v>
      </c>
      <c r="AQ900" s="113" t="s">
        <v>7128</v>
      </c>
      <c r="AR900" s="113">
        <v>127</v>
      </c>
      <c r="AS900" s="113">
        <v>263</v>
      </c>
      <c r="AT900" s="113">
        <v>248</v>
      </c>
      <c r="AU900" s="149" t="s">
        <v>7128</v>
      </c>
      <c r="AV900" s="107">
        <v>149.30537599349879</v>
      </c>
      <c r="AW900" s="14">
        <v>-136.68353142210916</v>
      </c>
      <c r="AX900" s="17">
        <v>513</v>
      </c>
      <c r="AY900" s="107">
        <v>0</v>
      </c>
      <c r="AZ900" s="107">
        <v>1.4102366887435949</v>
      </c>
      <c r="BA900" s="107">
        <v>-1.4102366887435949</v>
      </c>
      <c r="BB900" s="109">
        <v>0.80164645901360498</v>
      </c>
      <c r="BC900" s="107"/>
      <c r="BD900" s="107">
        <v>0</v>
      </c>
      <c r="BE900" s="107">
        <v>0</v>
      </c>
      <c r="BF900" s="107" t="s">
        <v>7652</v>
      </c>
      <c r="BG900" s="84"/>
    </row>
    <row r="901" spans="1:59" x14ac:dyDescent="0.25">
      <c r="A901" s="78" t="s">
        <v>1685</v>
      </c>
      <c r="B901" s="2" t="s">
        <v>2686</v>
      </c>
      <c r="C901" s="3" t="s">
        <v>2588</v>
      </c>
      <c r="D901" s="3" t="s">
        <v>37</v>
      </c>
      <c r="E901" s="3" t="s">
        <v>1020</v>
      </c>
      <c r="F901" s="4" t="s">
        <v>2510</v>
      </c>
      <c r="G901" s="3" t="s">
        <v>657</v>
      </c>
      <c r="H901" s="41" t="s">
        <v>4657</v>
      </c>
      <c r="I901" s="113">
        <v>43</v>
      </c>
      <c r="J901" s="113">
        <v>37</v>
      </c>
      <c r="K901" s="113">
        <v>6</v>
      </c>
      <c r="L901" s="113">
        <v>0</v>
      </c>
      <c r="M901" s="113">
        <v>2</v>
      </c>
      <c r="N901" s="113">
        <v>0</v>
      </c>
      <c r="O901" s="113">
        <v>5</v>
      </c>
      <c r="P901" s="113">
        <v>15</v>
      </c>
      <c r="Q901" s="113">
        <v>0</v>
      </c>
      <c r="R901" s="6">
        <v>0.16216216216216217</v>
      </c>
      <c r="S901" s="14">
        <v>2.0811654526534862</v>
      </c>
      <c r="T901" s="14">
        <v>0</v>
      </c>
      <c r="U901" s="14">
        <v>0</v>
      </c>
      <c r="V901" s="14">
        <v>0</v>
      </c>
      <c r="W901" s="84">
        <v>-4.3716394482849905</v>
      </c>
      <c r="X901" s="14">
        <v>-2.2904739956315043</v>
      </c>
      <c r="Y901" s="14">
        <v>0</v>
      </c>
      <c r="Z901" s="14">
        <v>0</v>
      </c>
      <c r="AA901" s="14">
        <v>-2.2904739956315043</v>
      </c>
      <c r="AB901" s="14">
        <v>0</v>
      </c>
      <c r="AC901" s="14">
        <v>0</v>
      </c>
      <c r="AD901" s="14">
        <v>0</v>
      </c>
      <c r="AE901" s="14">
        <v>0</v>
      </c>
      <c r="AF901" s="14">
        <v>-2.2904739956315043</v>
      </c>
      <c r="AG901" s="14">
        <v>-2.2904739956315043</v>
      </c>
      <c r="AH901" s="14">
        <v>-2.2904739956315043</v>
      </c>
      <c r="AI901" s="14">
        <v>-2.2904739956315043</v>
      </c>
      <c r="AJ901" s="113" t="s">
        <v>7128</v>
      </c>
      <c r="AK901" s="113" t="s">
        <v>7128</v>
      </c>
      <c r="AL901" s="113">
        <v>1028</v>
      </c>
      <c r="AM901" s="113" t="s">
        <v>7128</v>
      </c>
      <c r="AN901" s="113" t="s">
        <v>7128</v>
      </c>
      <c r="AO901" s="113" t="s">
        <v>7128</v>
      </c>
      <c r="AP901" s="113" t="s">
        <v>7128</v>
      </c>
      <c r="AQ901" s="113">
        <v>1027</v>
      </c>
      <c r="AR901" s="113">
        <v>1026</v>
      </c>
      <c r="AS901" s="113">
        <v>1020</v>
      </c>
      <c r="AT901" s="113">
        <v>1020</v>
      </c>
      <c r="AU901" s="149" t="s">
        <v>7128</v>
      </c>
      <c r="AV901" s="14">
        <v>157.46821407201281</v>
      </c>
      <c r="AW901" s="14">
        <v>-159.75868806764433</v>
      </c>
      <c r="AX901" s="17">
        <v>1027</v>
      </c>
      <c r="AY901" s="15">
        <v>0</v>
      </c>
      <c r="AZ901" s="15">
        <v>1.4102366887435949</v>
      </c>
      <c r="BA901" s="15">
        <v>-1.4102366887435949</v>
      </c>
      <c r="BB901" s="63">
        <v>0.80164645901360498</v>
      </c>
      <c r="BC901" s="26"/>
      <c r="BD901" s="15">
        <v>0</v>
      </c>
      <c r="BE901" s="26">
        <v>0</v>
      </c>
      <c r="BF901" s="26" t="s">
        <v>7653</v>
      </c>
      <c r="BG901" s="84"/>
    </row>
    <row r="902" spans="1:59" x14ac:dyDescent="0.25">
      <c r="A902" s="98" t="s">
        <v>2496</v>
      </c>
      <c r="B902" s="2" t="s">
        <v>3081</v>
      </c>
      <c r="C902" s="3" t="s">
        <v>3082</v>
      </c>
      <c r="D902" s="3" t="s">
        <v>959</v>
      </c>
      <c r="E902" s="3" t="s">
        <v>1030</v>
      </c>
      <c r="F902" s="4" t="s">
        <v>3755</v>
      </c>
      <c r="G902" s="3" t="s">
        <v>657</v>
      </c>
      <c r="H902" s="41" t="s">
        <v>3765</v>
      </c>
      <c r="I902" s="113">
        <v>50</v>
      </c>
      <c r="J902" s="113">
        <v>48</v>
      </c>
      <c r="K902" s="113">
        <v>7</v>
      </c>
      <c r="L902" s="113">
        <v>0</v>
      </c>
      <c r="M902" s="113">
        <v>3</v>
      </c>
      <c r="N902" s="113">
        <v>2</v>
      </c>
      <c r="O902" s="113">
        <v>2</v>
      </c>
      <c r="P902" s="113">
        <v>12</v>
      </c>
      <c r="Q902" s="113">
        <v>0</v>
      </c>
      <c r="R902" s="106">
        <v>0.14583333333333334</v>
      </c>
      <c r="S902" s="107">
        <v>3.121748178980229</v>
      </c>
      <c r="T902" s="107">
        <v>0</v>
      </c>
      <c r="U902" s="107">
        <v>2</v>
      </c>
      <c r="V902" s="107">
        <v>0</v>
      </c>
      <c r="W902" s="84">
        <v>-7.5935650579314924</v>
      </c>
      <c r="X902" s="108">
        <v>-2.4718168789512633</v>
      </c>
      <c r="Y902" s="108">
        <v>0</v>
      </c>
      <c r="Z902" s="108">
        <v>0</v>
      </c>
      <c r="AA902" s="108">
        <v>-2.4718168789512633</v>
      </c>
      <c r="AB902" s="108">
        <v>0</v>
      </c>
      <c r="AC902" s="108">
        <v>0</v>
      </c>
      <c r="AD902" s="108">
        <v>0</v>
      </c>
      <c r="AE902" s="108">
        <v>0</v>
      </c>
      <c r="AF902" s="108">
        <v>-2.4718168789512633</v>
      </c>
      <c r="AG902" s="108">
        <v>-2.4718168789512633</v>
      </c>
      <c r="AH902" s="108">
        <v>-2.4718168789512633</v>
      </c>
      <c r="AI902" s="108">
        <v>-2.4718168789512633</v>
      </c>
      <c r="AJ902" s="126" t="s">
        <v>7128</v>
      </c>
      <c r="AK902" s="113" t="s">
        <v>7128</v>
      </c>
      <c r="AL902" s="113">
        <v>1029</v>
      </c>
      <c r="AM902" s="113" t="s">
        <v>7128</v>
      </c>
      <c r="AN902" s="113" t="s">
        <v>7128</v>
      </c>
      <c r="AO902" s="113" t="s">
        <v>7128</v>
      </c>
      <c r="AP902" s="113" t="s">
        <v>7128</v>
      </c>
      <c r="AQ902" s="113">
        <v>1028</v>
      </c>
      <c r="AR902" s="113">
        <v>1027</v>
      </c>
      <c r="AS902" s="113">
        <v>1021</v>
      </c>
      <c r="AT902" s="113">
        <v>1021</v>
      </c>
      <c r="AU902" s="149" t="s">
        <v>7128</v>
      </c>
      <c r="AV902" s="107">
        <v>157.46821407201281</v>
      </c>
      <c r="AW902" s="14">
        <v>-159.94003095096409</v>
      </c>
      <c r="AX902" s="17">
        <v>1028</v>
      </c>
      <c r="AY902" s="107">
        <v>0</v>
      </c>
      <c r="AZ902" s="107">
        <v>1.4102366887435949</v>
      </c>
      <c r="BA902" s="107">
        <v>-1.4102366887435949</v>
      </c>
      <c r="BB902" s="109">
        <v>0.80164645901360498</v>
      </c>
      <c r="BC902" s="107"/>
      <c r="BD902" s="107">
        <v>0</v>
      </c>
      <c r="BE902" s="107">
        <v>0</v>
      </c>
      <c r="BF902" s="107" t="s">
        <v>7654</v>
      </c>
      <c r="BG902" s="84"/>
    </row>
    <row r="903" spans="1:59" x14ac:dyDescent="0.25">
      <c r="A903" s="78" t="s">
        <v>3542</v>
      </c>
      <c r="B903" s="2" t="s">
        <v>3494</v>
      </c>
      <c r="C903" s="3" t="s">
        <v>2541</v>
      </c>
      <c r="D903" s="3" t="s">
        <v>3680</v>
      </c>
      <c r="E903" s="3" t="s">
        <v>1115</v>
      </c>
      <c r="F903" s="4" t="s">
        <v>2510</v>
      </c>
      <c r="G903" s="3" t="s">
        <v>657</v>
      </c>
      <c r="H903" s="41" t="s">
        <v>4124</v>
      </c>
      <c r="I903" s="113">
        <v>57</v>
      </c>
      <c r="J903" s="113">
        <v>50</v>
      </c>
      <c r="K903" s="113">
        <v>8</v>
      </c>
      <c r="L903" s="113">
        <v>0</v>
      </c>
      <c r="M903" s="113">
        <v>4</v>
      </c>
      <c r="N903" s="113">
        <v>0</v>
      </c>
      <c r="O903" s="113">
        <v>5</v>
      </c>
      <c r="P903" s="113">
        <v>10</v>
      </c>
      <c r="Q903" s="113">
        <v>0</v>
      </c>
      <c r="R903" s="5">
        <v>0.16</v>
      </c>
      <c r="S903" s="26">
        <v>4.1623309053069724</v>
      </c>
      <c r="T903" s="26">
        <v>0</v>
      </c>
      <c r="U903" s="26">
        <v>0</v>
      </c>
      <c r="V903" s="26">
        <v>0</v>
      </c>
      <c r="W903" s="84">
        <v>-6.8146592670366894</v>
      </c>
      <c r="X903" s="13">
        <v>-2.6523283617297171</v>
      </c>
      <c r="Y903" s="13">
        <v>0</v>
      </c>
      <c r="Z903" s="13">
        <v>0</v>
      </c>
      <c r="AA903" s="13">
        <v>-2.6523283617297171</v>
      </c>
      <c r="AB903" s="13">
        <v>0</v>
      </c>
      <c r="AC903" s="13">
        <v>0</v>
      </c>
      <c r="AD903" s="13">
        <v>0</v>
      </c>
      <c r="AE903" s="13">
        <v>0</v>
      </c>
      <c r="AF903" s="13">
        <v>-2.6523283617297171</v>
      </c>
      <c r="AG903" s="13">
        <v>-2.6523283617297171</v>
      </c>
      <c r="AH903" s="13">
        <v>-2.6523283617297171</v>
      </c>
      <c r="AI903" s="13">
        <v>-2.6523283617297171</v>
      </c>
      <c r="AJ903" s="112" t="s">
        <v>7128</v>
      </c>
      <c r="AK903" s="113" t="s">
        <v>7128</v>
      </c>
      <c r="AL903" s="113">
        <v>1030</v>
      </c>
      <c r="AM903" s="113" t="s">
        <v>7128</v>
      </c>
      <c r="AN903" s="113" t="s">
        <v>7128</v>
      </c>
      <c r="AO903" s="113" t="s">
        <v>7128</v>
      </c>
      <c r="AP903" s="113" t="s">
        <v>7128</v>
      </c>
      <c r="AQ903" s="113">
        <v>1029</v>
      </c>
      <c r="AR903" s="113">
        <v>1028</v>
      </c>
      <c r="AS903" s="113">
        <v>1022</v>
      </c>
      <c r="AT903" s="113">
        <v>1022</v>
      </c>
      <c r="AU903" s="149" t="s">
        <v>7128</v>
      </c>
      <c r="AV903" s="13">
        <v>157.46821407201281</v>
      </c>
      <c r="AW903" s="14">
        <v>-160.12054243374254</v>
      </c>
      <c r="AX903" s="17">
        <v>1029</v>
      </c>
      <c r="AY903" s="26">
        <v>0</v>
      </c>
      <c r="AZ903" s="26">
        <v>1.4102366887435949</v>
      </c>
      <c r="BA903" s="26">
        <v>-1.4102366887435949</v>
      </c>
      <c r="BB903" s="60">
        <v>0.80164645901360498</v>
      </c>
      <c r="BC903" s="26"/>
      <c r="BD903" s="26">
        <v>0</v>
      </c>
      <c r="BE903" s="26">
        <v>0</v>
      </c>
      <c r="BF903" s="26" t="s">
        <v>7655</v>
      </c>
      <c r="BG903" s="84"/>
    </row>
    <row r="904" spans="1:59" x14ac:dyDescent="0.25">
      <c r="A904" s="111" t="s">
        <v>6315</v>
      </c>
      <c r="B904" s="2" t="s">
        <v>5122</v>
      </c>
      <c r="C904" s="3" t="s">
        <v>6316</v>
      </c>
      <c r="D904" s="3" t="s">
        <v>5697</v>
      </c>
      <c r="E904" s="3" t="s">
        <v>1046</v>
      </c>
      <c r="F904" s="4" t="s">
        <v>2510</v>
      </c>
      <c r="G904" s="3" t="s">
        <v>1040</v>
      </c>
      <c r="H904" s="41" t="s">
        <v>5698</v>
      </c>
      <c r="I904" s="113">
        <v>0</v>
      </c>
      <c r="J904" s="113">
        <v>0</v>
      </c>
      <c r="K904" s="113">
        <v>0</v>
      </c>
      <c r="L904" s="113">
        <v>0</v>
      </c>
      <c r="M904" s="113">
        <v>0</v>
      </c>
      <c r="N904" s="113">
        <v>0</v>
      </c>
      <c r="O904" s="113">
        <v>0</v>
      </c>
      <c r="P904" s="113">
        <v>0</v>
      </c>
      <c r="Q904" s="113">
        <v>0</v>
      </c>
      <c r="R904" s="6">
        <v>0</v>
      </c>
      <c r="S904" s="14">
        <v>0</v>
      </c>
      <c r="T904" s="14">
        <v>0</v>
      </c>
      <c r="U904" s="14">
        <v>0</v>
      </c>
      <c r="V904" s="14">
        <v>0</v>
      </c>
      <c r="W904" s="84">
        <v>2.1174416066360724</v>
      </c>
      <c r="X904" s="14">
        <v>2.1174416066360724</v>
      </c>
      <c r="Y904" s="14">
        <v>0</v>
      </c>
      <c r="Z904" s="14">
        <v>0</v>
      </c>
      <c r="AA904" s="14">
        <v>0</v>
      </c>
      <c r="AB904" s="14">
        <v>0</v>
      </c>
      <c r="AC904" s="14">
        <v>2.1174416066360724</v>
      </c>
      <c r="AD904" s="14">
        <v>0</v>
      </c>
      <c r="AE904" s="14">
        <v>0</v>
      </c>
      <c r="AF904" s="14">
        <v>2.1174416066360724</v>
      </c>
      <c r="AG904" s="14">
        <v>2.1174416066360724</v>
      </c>
      <c r="AH904" s="14">
        <v>2.1174416066360724</v>
      </c>
      <c r="AI904" s="14">
        <v>2.1174416066360724</v>
      </c>
      <c r="AJ904" s="113" t="s">
        <v>7128</v>
      </c>
      <c r="AK904" s="113" t="s">
        <v>7128</v>
      </c>
      <c r="AL904" s="113" t="s">
        <v>7128</v>
      </c>
      <c r="AM904" s="113" t="s">
        <v>7128</v>
      </c>
      <c r="AN904" s="113">
        <v>68</v>
      </c>
      <c r="AO904" s="113" t="s">
        <v>7128</v>
      </c>
      <c r="AP904" s="113" t="s">
        <v>7128</v>
      </c>
      <c r="AQ904" s="113">
        <v>91</v>
      </c>
      <c r="AR904" s="113">
        <v>142</v>
      </c>
      <c r="AS904" s="113">
        <v>305</v>
      </c>
      <c r="AT904" s="113">
        <v>290</v>
      </c>
      <c r="AU904" s="149" t="s">
        <v>7128</v>
      </c>
      <c r="AV904" s="14">
        <v>144.9549001855919</v>
      </c>
      <c r="AW904" s="14">
        <v>-142.83745857895582</v>
      </c>
      <c r="AX904" s="17">
        <v>532</v>
      </c>
      <c r="AY904" s="15">
        <v>0</v>
      </c>
      <c r="AZ904" s="15">
        <v>1.4102366887435949</v>
      </c>
      <c r="BA904" s="15">
        <v>-1.4102366887435949</v>
      </c>
      <c r="BB904" s="63">
        <v>0.80164645901360498</v>
      </c>
      <c r="BC904" s="26"/>
      <c r="BD904" s="15">
        <v>0</v>
      </c>
      <c r="BE904" s="26">
        <v>0</v>
      </c>
      <c r="BF904" s="26" t="s">
        <v>7656</v>
      </c>
      <c r="BG904" s="84"/>
    </row>
    <row r="905" spans="1:59" x14ac:dyDescent="0.25">
      <c r="A905" s="98" t="s">
        <v>2266</v>
      </c>
      <c r="B905" s="2" t="s">
        <v>3113</v>
      </c>
      <c r="C905" s="3" t="s">
        <v>3114</v>
      </c>
      <c r="D905" s="3" t="s">
        <v>963</v>
      </c>
      <c r="E905" s="3" t="s">
        <v>1014</v>
      </c>
      <c r="F905" s="4" t="s">
        <v>3755</v>
      </c>
      <c r="G905" s="3" t="s">
        <v>1040</v>
      </c>
      <c r="H905" s="41" t="s">
        <v>4457</v>
      </c>
      <c r="I905" s="113">
        <v>0</v>
      </c>
      <c r="J905" s="113">
        <v>0</v>
      </c>
      <c r="K905" s="113">
        <v>0</v>
      </c>
      <c r="L905" s="113">
        <v>0</v>
      </c>
      <c r="M905" s="113">
        <v>0</v>
      </c>
      <c r="N905" s="113">
        <v>0</v>
      </c>
      <c r="O905" s="113">
        <v>0</v>
      </c>
      <c r="P905" s="113">
        <v>0</v>
      </c>
      <c r="Q905" s="113">
        <v>0</v>
      </c>
      <c r="R905" s="106">
        <v>0</v>
      </c>
      <c r="S905" s="107">
        <v>0</v>
      </c>
      <c r="T905" s="107">
        <v>0</v>
      </c>
      <c r="U905" s="107">
        <v>0</v>
      </c>
      <c r="V905" s="107">
        <v>0</v>
      </c>
      <c r="W905" s="84">
        <v>2.1174416066360724</v>
      </c>
      <c r="X905" s="108">
        <v>2.1174416066360724</v>
      </c>
      <c r="Y905" s="108">
        <v>0</v>
      </c>
      <c r="Z905" s="108">
        <v>0</v>
      </c>
      <c r="AA905" s="108">
        <v>0</v>
      </c>
      <c r="AB905" s="108">
        <v>0</v>
      </c>
      <c r="AC905" s="108">
        <v>2.1174416066360724</v>
      </c>
      <c r="AD905" s="108">
        <v>0</v>
      </c>
      <c r="AE905" s="108">
        <v>0</v>
      </c>
      <c r="AF905" s="108">
        <v>2.1174416066360724</v>
      </c>
      <c r="AG905" s="108">
        <v>2.1174416066360724</v>
      </c>
      <c r="AH905" s="108">
        <v>2.1174416066360724</v>
      </c>
      <c r="AI905" s="108">
        <v>2.1174416066360724</v>
      </c>
      <c r="AJ905" s="126" t="s">
        <v>7128</v>
      </c>
      <c r="AK905" s="113" t="s">
        <v>7128</v>
      </c>
      <c r="AL905" s="113" t="s">
        <v>7128</v>
      </c>
      <c r="AM905" s="113" t="s">
        <v>7128</v>
      </c>
      <c r="AN905" s="113">
        <v>68</v>
      </c>
      <c r="AO905" s="113" t="s">
        <v>7128</v>
      </c>
      <c r="AP905" s="113" t="s">
        <v>7128</v>
      </c>
      <c r="AQ905" s="113">
        <v>91</v>
      </c>
      <c r="AR905" s="113">
        <v>142</v>
      </c>
      <c r="AS905" s="113">
        <v>305</v>
      </c>
      <c r="AT905" s="113">
        <v>290</v>
      </c>
      <c r="AU905" s="149" t="s">
        <v>7128</v>
      </c>
      <c r="AV905" s="107">
        <v>144.9549001855919</v>
      </c>
      <c r="AW905" s="14">
        <v>-142.83745857895582</v>
      </c>
      <c r="AX905" s="17">
        <v>532</v>
      </c>
      <c r="AY905" s="107">
        <v>0</v>
      </c>
      <c r="AZ905" s="107">
        <v>1.4102366887435949</v>
      </c>
      <c r="BA905" s="107">
        <v>-1.4102366887435949</v>
      </c>
      <c r="BB905" s="109">
        <v>0.80164645901360498</v>
      </c>
      <c r="BC905" s="107"/>
      <c r="BD905" s="107">
        <v>0</v>
      </c>
      <c r="BE905" s="107">
        <v>0</v>
      </c>
      <c r="BF905" s="107" t="s">
        <v>7656</v>
      </c>
      <c r="BG905" s="84"/>
    </row>
    <row r="906" spans="1:59" x14ac:dyDescent="0.25">
      <c r="A906" s="111" t="s">
        <v>1049</v>
      </c>
      <c r="B906" s="2" t="s">
        <v>2906</v>
      </c>
      <c r="C906" s="3" t="s">
        <v>2907</v>
      </c>
      <c r="D906" s="3" t="s">
        <v>73</v>
      </c>
      <c r="E906" s="3" t="s">
        <v>2269</v>
      </c>
      <c r="F906" s="4" t="s">
        <v>2269</v>
      </c>
      <c r="G906" s="3" t="s">
        <v>1040</v>
      </c>
      <c r="H906" s="41" t="s">
        <v>4704</v>
      </c>
      <c r="I906" s="113">
        <v>0</v>
      </c>
      <c r="J906" s="113">
        <v>0</v>
      </c>
      <c r="K906" s="113">
        <v>0</v>
      </c>
      <c r="L906" s="113">
        <v>0</v>
      </c>
      <c r="M906" s="113">
        <v>0</v>
      </c>
      <c r="N906" s="113">
        <v>0</v>
      </c>
      <c r="O906" s="113">
        <v>0</v>
      </c>
      <c r="P906" s="113">
        <v>0</v>
      </c>
      <c r="Q906" s="113">
        <v>0</v>
      </c>
      <c r="R906" s="6">
        <v>0</v>
      </c>
      <c r="S906" s="14">
        <v>0</v>
      </c>
      <c r="T906" s="14">
        <v>0</v>
      </c>
      <c r="U906" s="14">
        <v>0</v>
      </c>
      <c r="V906" s="14">
        <v>0</v>
      </c>
      <c r="W906" s="84">
        <v>2.1174416066360724</v>
      </c>
      <c r="X906" s="14">
        <v>2.1174416066360724</v>
      </c>
      <c r="Y906" s="14">
        <v>0</v>
      </c>
      <c r="Z906" s="14">
        <v>0</v>
      </c>
      <c r="AA906" s="14">
        <v>0</v>
      </c>
      <c r="AB906" s="14">
        <v>0</v>
      </c>
      <c r="AC906" s="14">
        <v>2.1174416066360724</v>
      </c>
      <c r="AD906" s="14">
        <v>0</v>
      </c>
      <c r="AE906" s="14">
        <v>0</v>
      </c>
      <c r="AF906" s="14">
        <v>2.1174416066360724</v>
      </c>
      <c r="AG906" s="14">
        <v>2.1174416066360724</v>
      </c>
      <c r="AH906" s="14">
        <v>2.1174416066360724</v>
      </c>
      <c r="AI906" s="14">
        <v>2.1174416066360724</v>
      </c>
      <c r="AJ906" s="113" t="s">
        <v>7128</v>
      </c>
      <c r="AK906" s="113" t="s">
        <v>7128</v>
      </c>
      <c r="AL906" s="113" t="s">
        <v>7128</v>
      </c>
      <c r="AM906" s="113" t="s">
        <v>7128</v>
      </c>
      <c r="AN906" s="113">
        <v>68</v>
      </c>
      <c r="AO906" s="113" t="s">
        <v>7128</v>
      </c>
      <c r="AP906" s="113" t="s">
        <v>7128</v>
      </c>
      <c r="AQ906" s="113">
        <v>91</v>
      </c>
      <c r="AR906" s="113">
        <v>142</v>
      </c>
      <c r="AS906" s="113">
        <v>305</v>
      </c>
      <c r="AT906" s="113">
        <v>290</v>
      </c>
      <c r="AU906" s="149" t="s">
        <v>7128</v>
      </c>
      <c r="AV906" s="14">
        <v>144.9549001855919</v>
      </c>
      <c r="AW906" s="14">
        <v>-142.83745857895582</v>
      </c>
      <c r="AX906" s="17">
        <v>532</v>
      </c>
      <c r="AY906" s="15">
        <v>0</v>
      </c>
      <c r="AZ906" s="15">
        <v>1.4102366887435949</v>
      </c>
      <c r="BA906" s="15">
        <v>-1.4102366887435949</v>
      </c>
      <c r="BB906" s="63">
        <v>0.80164645901360498</v>
      </c>
      <c r="BC906" s="26"/>
      <c r="BD906" s="15">
        <v>0</v>
      </c>
      <c r="BE906" s="26">
        <v>0</v>
      </c>
      <c r="BF906" s="26" t="s">
        <v>7656</v>
      </c>
      <c r="BG906" s="84"/>
    </row>
    <row r="907" spans="1:59" x14ac:dyDescent="0.25">
      <c r="A907" s="99" t="s">
        <v>1078</v>
      </c>
      <c r="B907" s="2" t="s">
        <v>3002</v>
      </c>
      <c r="C907" s="3" t="s">
        <v>3003</v>
      </c>
      <c r="D907" s="3" t="s">
        <v>100</v>
      </c>
      <c r="E907" s="3" t="s">
        <v>2269</v>
      </c>
      <c r="F907" s="4" t="s">
        <v>2269</v>
      </c>
      <c r="G907" s="3" t="s">
        <v>1040</v>
      </c>
      <c r="H907" s="41" t="s">
        <v>3757</v>
      </c>
      <c r="I907" s="126">
        <v>0</v>
      </c>
      <c r="J907" s="126">
        <v>0</v>
      </c>
      <c r="K907" s="126">
        <v>0</v>
      </c>
      <c r="L907" s="126">
        <v>0</v>
      </c>
      <c r="M907" s="126">
        <v>0</v>
      </c>
      <c r="N907" s="126">
        <v>0</v>
      </c>
      <c r="O907" s="126">
        <v>0</v>
      </c>
      <c r="P907" s="126">
        <v>0</v>
      </c>
      <c r="Q907" s="126">
        <v>0</v>
      </c>
      <c r="R907" s="106">
        <v>0</v>
      </c>
      <c r="S907" s="107">
        <v>0</v>
      </c>
      <c r="T907" s="107">
        <v>0</v>
      </c>
      <c r="U907" s="107">
        <v>0</v>
      </c>
      <c r="V907" s="107">
        <v>0</v>
      </c>
      <c r="W907" s="107">
        <v>2.1174416066360724</v>
      </c>
      <c r="X907" s="108">
        <v>2.1174416066360724</v>
      </c>
      <c r="Y907" s="108">
        <v>0</v>
      </c>
      <c r="Z907" s="108">
        <v>0</v>
      </c>
      <c r="AA907" s="108">
        <v>0</v>
      </c>
      <c r="AB907" s="108">
        <v>0</v>
      </c>
      <c r="AC907" s="108">
        <v>2.1174416066360724</v>
      </c>
      <c r="AD907" s="108">
        <v>0</v>
      </c>
      <c r="AE907" s="108">
        <v>0</v>
      </c>
      <c r="AF907" s="108">
        <v>2.1174416066360724</v>
      </c>
      <c r="AG907" s="108">
        <v>2.1174416066360724</v>
      </c>
      <c r="AH907" s="108">
        <v>2.1174416066360724</v>
      </c>
      <c r="AI907" s="108">
        <v>2.1174416066360724</v>
      </c>
      <c r="AJ907" s="126" t="s">
        <v>7128</v>
      </c>
      <c r="AK907" s="113" t="s">
        <v>7128</v>
      </c>
      <c r="AL907" s="113" t="s">
        <v>7128</v>
      </c>
      <c r="AM907" s="113" t="s">
        <v>7128</v>
      </c>
      <c r="AN907" s="113">
        <v>68</v>
      </c>
      <c r="AO907" s="113" t="s">
        <v>7128</v>
      </c>
      <c r="AP907" s="113" t="s">
        <v>7128</v>
      </c>
      <c r="AQ907" s="113">
        <v>91</v>
      </c>
      <c r="AR907" s="113">
        <v>142</v>
      </c>
      <c r="AS907" s="113">
        <v>305</v>
      </c>
      <c r="AT907" s="113">
        <v>290</v>
      </c>
      <c r="AU907" s="149" t="s">
        <v>7128</v>
      </c>
      <c r="AV907" s="107">
        <v>144.9549001855919</v>
      </c>
      <c r="AW907" s="107">
        <v>-142.83745857895582</v>
      </c>
      <c r="AX907" s="127">
        <v>532</v>
      </c>
      <c r="AY907" s="107">
        <v>0</v>
      </c>
      <c r="AZ907" s="107">
        <v>1.4102366887435949</v>
      </c>
      <c r="BA907" s="107">
        <v>-1.4102366887435949</v>
      </c>
      <c r="BB907" s="109">
        <v>0.80164645901360498</v>
      </c>
      <c r="BC907" s="107"/>
      <c r="BD907" s="107">
        <v>0</v>
      </c>
      <c r="BE907" s="107">
        <v>0</v>
      </c>
      <c r="BF907" s="107" t="s">
        <v>7656</v>
      </c>
      <c r="BG907" s="107"/>
    </row>
    <row r="908" spans="1:59" x14ac:dyDescent="0.25">
      <c r="A908" s="99" t="s">
        <v>1082</v>
      </c>
      <c r="B908" s="2" t="s">
        <v>3179</v>
      </c>
      <c r="C908" s="3" t="s">
        <v>2619</v>
      </c>
      <c r="D908" s="3" t="s">
        <v>190</v>
      </c>
      <c r="E908" s="3" t="s">
        <v>2269</v>
      </c>
      <c r="F908" s="4" t="s">
        <v>2269</v>
      </c>
      <c r="G908" s="3" t="s">
        <v>1040</v>
      </c>
      <c r="H908" s="41" t="s">
        <v>4453</v>
      </c>
      <c r="I908" s="126">
        <v>0</v>
      </c>
      <c r="J908" s="126">
        <v>0</v>
      </c>
      <c r="K908" s="126">
        <v>0</v>
      </c>
      <c r="L908" s="126">
        <v>0</v>
      </c>
      <c r="M908" s="126">
        <v>0</v>
      </c>
      <c r="N908" s="126">
        <v>0</v>
      </c>
      <c r="O908" s="126">
        <v>0</v>
      </c>
      <c r="P908" s="126">
        <v>0</v>
      </c>
      <c r="Q908" s="126">
        <v>0</v>
      </c>
      <c r="R908" s="106">
        <v>0</v>
      </c>
      <c r="S908" s="107">
        <v>0</v>
      </c>
      <c r="T908" s="107">
        <v>0</v>
      </c>
      <c r="U908" s="107">
        <v>0</v>
      </c>
      <c r="V908" s="107">
        <v>0</v>
      </c>
      <c r="W908" s="107">
        <v>2.1174416066360724</v>
      </c>
      <c r="X908" s="108">
        <v>2.1174416066360724</v>
      </c>
      <c r="Y908" s="108">
        <v>0</v>
      </c>
      <c r="Z908" s="108">
        <v>0</v>
      </c>
      <c r="AA908" s="108">
        <v>0</v>
      </c>
      <c r="AB908" s="108">
        <v>0</v>
      </c>
      <c r="AC908" s="108">
        <v>2.1174416066360724</v>
      </c>
      <c r="AD908" s="108">
        <v>0</v>
      </c>
      <c r="AE908" s="108">
        <v>0</v>
      </c>
      <c r="AF908" s="108">
        <v>2.1174416066360724</v>
      </c>
      <c r="AG908" s="108">
        <v>2.1174416066360724</v>
      </c>
      <c r="AH908" s="108">
        <v>2.1174416066360724</v>
      </c>
      <c r="AI908" s="108">
        <v>2.1174416066360724</v>
      </c>
      <c r="AJ908" s="126" t="s">
        <v>7128</v>
      </c>
      <c r="AK908" s="113" t="s">
        <v>7128</v>
      </c>
      <c r="AL908" s="113" t="s">
        <v>7128</v>
      </c>
      <c r="AM908" s="113" t="s">
        <v>7128</v>
      </c>
      <c r="AN908" s="113">
        <v>68</v>
      </c>
      <c r="AO908" s="113" t="s">
        <v>7128</v>
      </c>
      <c r="AP908" s="113" t="s">
        <v>7128</v>
      </c>
      <c r="AQ908" s="113">
        <v>91</v>
      </c>
      <c r="AR908" s="113">
        <v>142</v>
      </c>
      <c r="AS908" s="113">
        <v>305</v>
      </c>
      <c r="AT908" s="113">
        <v>290</v>
      </c>
      <c r="AU908" s="149" t="s">
        <v>7128</v>
      </c>
      <c r="AV908" s="107">
        <v>144.9549001855919</v>
      </c>
      <c r="AW908" s="107">
        <v>-142.83745857895582</v>
      </c>
      <c r="AX908" s="127">
        <v>532</v>
      </c>
      <c r="AY908" s="107">
        <v>0</v>
      </c>
      <c r="AZ908" s="107">
        <v>1.4102366887435949</v>
      </c>
      <c r="BA908" s="107">
        <v>-1.4102366887435949</v>
      </c>
      <c r="BB908" s="109">
        <v>0.80164645901360498</v>
      </c>
      <c r="BC908" s="107"/>
      <c r="BD908" s="107">
        <v>0</v>
      </c>
      <c r="BE908" s="107">
        <v>0</v>
      </c>
      <c r="BF908" s="107" t="s">
        <v>7656</v>
      </c>
      <c r="BG908" s="107"/>
    </row>
    <row r="909" spans="1:59" x14ac:dyDescent="0.25">
      <c r="A909" s="111" t="s">
        <v>1117</v>
      </c>
      <c r="B909" s="2" t="s">
        <v>3193</v>
      </c>
      <c r="C909" s="3" t="s">
        <v>3066</v>
      </c>
      <c r="D909" s="3" t="s">
        <v>88</v>
      </c>
      <c r="E909" s="3" t="s">
        <v>2269</v>
      </c>
      <c r="F909" s="4" t="s">
        <v>2269</v>
      </c>
      <c r="G909" s="3" t="s">
        <v>1040</v>
      </c>
      <c r="H909" s="41" t="s">
        <v>4020</v>
      </c>
      <c r="I909" s="113">
        <v>0</v>
      </c>
      <c r="J909" s="113">
        <v>0</v>
      </c>
      <c r="K909" s="113">
        <v>0</v>
      </c>
      <c r="L909" s="113">
        <v>0</v>
      </c>
      <c r="M909" s="113">
        <v>0</v>
      </c>
      <c r="N909" s="113">
        <v>0</v>
      </c>
      <c r="O909" s="113">
        <v>0</v>
      </c>
      <c r="P909" s="113">
        <v>0</v>
      </c>
      <c r="Q909" s="113">
        <v>0</v>
      </c>
      <c r="R909" s="6">
        <v>0</v>
      </c>
      <c r="S909" s="14">
        <v>0</v>
      </c>
      <c r="T909" s="14">
        <v>0</v>
      </c>
      <c r="U909" s="14">
        <v>0</v>
      </c>
      <c r="V909" s="14">
        <v>0</v>
      </c>
      <c r="W909" s="84">
        <v>2.1174416066360724</v>
      </c>
      <c r="X909" s="14">
        <v>2.1174416066360724</v>
      </c>
      <c r="Y909" s="14">
        <v>0</v>
      </c>
      <c r="Z909" s="14">
        <v>0</v>
      </c>
      <c r="AA909" s="14">
        <v>0</v>
      </c>
      <c r="AB909" s="14">
        <v>0</v>
      </c>
      <c r="AC909" s="14">
        <v>2.1174416066360724</v>
      </c>
      <c r="AD909" s="14">
        <v>0</v>
      </c>
      <c r="AE909" s="14">
        <v>0</v>
      </c>
      <c r="AF909" s="14">
        <v>2.1174416066360724</v>
      </c>
      <c r="AG909" s="14">
        <v>2.1174416066360724</v>
      </c>
      <c r="AH909" s="14">
        <v>2.1174416066360724</v>
      </c>
      <c r="AI909" s="14">
        <v>2.1174416066360724</v>
      </c>
      <c r="AJ909" s="113" t="s">
        <v>7128</v>
      </c>
      <c r="AK909" s="113" t="s">
        <v>7128</v>
      </c>
      <c r="AL909" s="113" t="s">
        <v>7128</v>
      </c>
      <c r="AM909" s="113" t="s">
        <v>7128</v>
      </c>
      <c r="AN909" s="113">
        <v>68</v>
      </c>
      <c r="AO909" s="113" t="s">
        <v>7128</v>
      </c>
      <c r="AP909" s="113" t="s">
        <v>7128</v>
      </c>
      <c r="AQ909" s="113">
        <v>91</v>
      </c>
      <c r="AR909" s="113">
        <v>142</v>
      </c>
      <c r="AS909" s="113">
        <v>305</v>
      </c>
      <c r="AT909" s="113">
        <v>290</v>
      </c>
      <c r="AU909" s="149" t="s">
        <v>7128</v>
      </c>
      <c r="AV909" s="14">
        <v>144.9549001855919</v>
      </c>
      <c r="AW909" s="14">
        <v>-142.83745857895582</v>
      </c>
      <c r="AX909" s="17">
        <v>532</v>
      </c>
      <c r="AY909" s="15">
        <v>0</v>
      </c>
      <c r="AZ909" s="15">
        <v>1.4102366887435949</v>
      </c>
      <c r="BA909" s="15">
        <v>-1.4102366887435949</v>
      </c>
      <c r="BB909" s="63">
        <v>0.80164645901360498</v>
      </c>
      <c r="BC909" s="26"/>
      <c r="BD909" s="15">
        <v>0</v>
      </c>
      <c r="BE909" s="26">
        <v>0</v>
      </c>
      <c r="BF909" s="26" t="s">
        <v>7656</v>
      </c>
      <c r="BG909" s="84"/>
    </row>
    <row r="910" spans="1:59" x14ac:dyDescent="0.25">
      <c r="A910" s="78" t="s">
        <v>1169</v>
      </c>
      <c r="B910" s="2" t="s">
        <v>2545</v>
      </c>
      <c r="C910" s="3" t="s">
        <v>2757</v>
      </c>
      <c r="D910" s="3" t="s">
        <v>117</v>
      </c>
      <c r="E910" s="3" t="s">
        <v>2269</v>
      </c>
      <c r="F910" s="4" t="s">
        <v>2269</v>
      </c>
      <c r="G910" s="3" t="s">
        <v>1040</v>
      </c>
      <c r="H910" s="41" t="s">
        <v>4691</v>
      </c>
      <c r="I910" s="113">
        <v>0</v>
      </c>
      <c r="J910" s="113">
        <v>0</v>
      </c>
      <c r="K910" s="113">
        <v>0</v>
      </c>
      <c r="L910" s="113">
        <v>0</v>
      </c>
      <c r="M910" s="113">
        <v>0</v>
      </c>
      <c r="N910" s="113">
        <v>0</v>
      </c>
      <c r="O910" s="113">
        <v>0</v>
      </c>
      <c r="P910" s="113">
        <v>0</v>
      </c>
      <c r="Q910" s="113">
        <v>0</v>
      </c>
      <c r="R910" s="6">
        <v>0</v>
      </c>
      <c r="S910" s="14">
        <v>0</v>
      </c>
      <c r="T910" s="14">
        <v>0</v>
      </c>
      <c r="U910" s="14">
        <v>0</v>
      </c>
      <c r="V910" s="14">
        <v>0</v>
      </c>
      <c r="W910" s="84">
        <v>2.1174416066360724</v>
      </c>
      <c r="X910" s="103">
        <v>2.1174416066360724</v>
      </c>
      <c r="Y910" s="103">
        <v>0</v>
      </c>
      <c r="Z910" s="103">
        <v>0</v>
      </c>
      <c r="AA910" s="103">
        <v>0</v>
      </c>
      <c r="AB910" s="103">
        <v>0</v>
      </c>
      <c r="AC910" s="103">
        <v>2.1174416066360724</v>
      </c>
      <c r="AD910" s="103">
        <v>0</v>
      </c>
      <c r="AE910" s="103">
        <v>0</v>
      </c>
      <c r="AF910" s="103">
        <v>2.1174416066360724</v>
      </c>
      <c r="AG910" s="103">
        <v>2.1174416066360724</v>
      </c>
      <c r="AH910" s="103">
        <v>2.1174416066360724</v>
      </c>
      <c r="AI910" s="103">
        <v>2.1174416066360724</v>
      </c>
      <c r="AJ910" s="124" t="s">
        <v>7128</v>
      </c>
      <c r="AK910" s="113" t="s">
        <v>7128</v>
      </c>
      <c r="AL910" s="113" t="s">
        <v>7128</v>
      </c>
      <c r="AM910" s="113" t="s">
        <v>7128</v>
      </c>
      <c r="AN910" s="113">
        <v>68</v>
      </c>
      <c r="AO910" s="113" t="s">
        <v>7128</v>
      </c>
      <c r="AP910" s="113" t="s">
        <v>7128</v>
      </c>
      <c r="AQ910" s="113">
        <v>91</v>
      </c>
      <c r="AR910" s="113">
        <v>142</v>
      </c>
      <c r="AS910" s="113">
        <v>305</v>
      </c>
      <c r="AT910" s="113">
        <v>290</v>
      </c>
      <c r="AU910" s="149" t="s">
        <v>7128</v>
      </c>
      <c r="AV910" s="14">
        <v>144.9549001855919</v>
      </c>
      <c r="AW910" s="14">
        <v>-142.83745857895582</v>
      </c>
      <c r="AX910" s="17">
        <v>532</v>
      </c>
      <c r="AY910" s="15">
        <v>0</v>
      </c>
      <c r="AZ910" s="15">
        <v>1.4102366887435949</v>
      </c>
      <c r="BA910" s="15">
        <v>-1.4102366887435949</v>
      </c>
      <c r="BB910" s="63">
        <v>0.80164645901360498</v>
      </c>
      <c r="BC910" s="26"/>
      <c r="BD910" s="15">
        <v>0</v>
      </c>
      <c r="BE910" s="26">
        <v>0</v>
      </c>
      <c r="BF910" s="26" t="s">
        <v>7656</v>
      </c>
      <c r="BG910" s="84"/>
    </row>
    <row r="911" spans="1:59" x14ac:dyDescent="0.25">
      <c r="A911" s="111" t="s">
        <v>2287</v>
      </c>
      <c r="B911" s="2" t="s">
        <v>2545</v>
      </c>
      <c r="C911" s="3" t="s">
        <v>3387</v>
      </c>
      <c r="D911" s="3" t="s">
        <v>962</v>
      </c>
      <c r="E911" s="3" t="s">
        <v>2269</v>
      </c>
      <c r="F911" s="4" t="s">
        <v>2269</v>
      </c>
      <c r="G911" s="3" t="s">
        <v>1040</v>
      </c>
      <c r="H911" s="41" t="s">
        <v>4902</v>
      </c>
      <c r="I911" s="113">
        <v>0</v>
      </c>
      <c r="J911" s="113">
        <v>0</v>
      </c>
      <c r="K911" s="113">
        <v>0</v>
      </c>
      <c r="L911" s="113">
        <v>0</v>
      </c>
      <c r="M911" s="113">
        <v>0</v>
      </c>
      <c r="N911" s="113">
        <v>0</v>
      </c>
      <c r="O911" s="113">
        <v>0</v>
      </c>
      <c r="P911" s="113">
        <v>0</v>
      </c>
      <c r="Q911" s="113">
        <v>0</v>
      </c>
      <c r="R911" s="6">
        <v>0</v>
      </c>
      <c r="S911" s="14">
        <v>0</v>
      </c>
      <c r="T911" s="14">
        <v>0</v>
      </c>
      <c r="U911" s="14">
        <v>0</v>
      </c>
      <c r="V911" s="14">
        <v>0</v>
      </c>
      <c r="W911" s="84">
        <v>2.1174416066360724</v>
      </c>
      <c r="X911" s="14">
        <v>2.1174416066360724</v>
      </c>
      <c r="Y911" s="14">
        <v>0</v>
      </c>
      <c r="Z911" s="14">
        <v>0</v>
      </c>
      <c r="AA911" s="14">
        <v>0</v>
      </c>
      <c r="AB911" s="14">
        <v>0</v>
      </c>
      <c r="AC911" s="14">
        <v>2.1174416066360724</v>
      </c>
      <c r="AD911" s="14">
        <v>0</v>
      </c>
      <c r="AE911" s="14">
        <v>0</v>
      </c>
      <c r="AF911" s="14">
        <v>2.1174416066360724</v>
      </c>
      <c r="AG911" s="14">
        <v>2.1174416066360724</v>
      </c>
      <c r="AH911" s="14">
        <v>2.1174416066360724</v>
      </c>
      <c r="AI911" s="14">
        <v>2.1174416066360724</v>
      </c>
      <c r="AJ911" s="113" t="s">
        <v>7128</v>
      </c>
      <c r="AK911" s="113" t="s">
        <v>7128</v>
      </c>
      <c r="AL911" s="113" t="s">
        <v>7128</v>
      </c>
      <c r="AM911" s="113" t="s">
        <v>7128</v>
      </c>
      <c r="AN911" s="113">
        <v>68</v>
      </c>
      <c r="AO911" s="113" t="s">
        <v>7128</v>
      </c>
      <c r="AP911" s="113" t="s">
        <v>7128</v>
      </c>
      <c r="AQ911" s="113">
        <v>91</v>
      </c>
      <c r="AR911" s="113">
        <v>142</v>
      </c>
      <c r="AS911" s="113">
        <v>305</v>
      </c>
      <c r="AT911" s="113">
        <v>290</v>
      </c>
      <c r="AU911" s="149" t="s">
        <v>7128</v>
      </c>
      <c r="AV911" s="14">
        <v>144.9549001855919</v>
      </c>
      <c r="AW911" s="14">
        <v>-142.83745857895582</v>
      </c>
      <c r="AX911" s="17">
        <v>532</v>
      </c>
      <c r="AY911" s="15">
        <v>0</v>
      </c>
      <c r="AZ911" s="15">
        <v>1.4102366887435949</v>
      </c>
      <c r="BA911" s="15">
        <v>-1.4102366887435949</v>
      </c>
      <c r="BB911" s="63">
        <v>0.80164645901360498</v>
      </c>
      <c r="BC911" s="26"/>
      <c r="BD911" s="15">
        <v>0</v>
      </c>
      <c r="BE911" s="26">
        <v>0</v>
      </c>
      <c r="BF911" s="26" t="s">
        <v>7656</v>
      </c>
      <c r="BG911" s="84"/>
    </row>
    <row r="912" spans="1:59" x14ac:dyDescent="0.25">
      <c r="A912" s="99" t="s">
        <v>1196</v>
      </c>
      <c r="B912" s="2" t="s">
        <v>3207</v>
      </c>
      <c r="C912" s="3" t="s">
        <v>3208</v>
      </c>
      <c r="D912" s="3" t="s">
        <v>210</v>
      </c>
      <c r="E912" s="3" t="s">
        <v>2269</v>
      </c>
      <c r="F912" s="4" t="s">
        <v>2269</v>
      </c>
      <c r="G912" s="3" t="s">
        <v>1040</v>
      </c>
      <c r="H912" s="41" t="s">
        <v>3842</v>
      </c>
      <c r="I912" s="126">
        <v>0</v>
      </c>
      <c r="J912" s="126">
        <v>0</v>
      </c>
      <c r="K912" s="126">
        <v>0</v>
      </c>
      <c r="L912" s="126">
        <v>0</v>
      </c>
      <c r="M912" s="126">
        <v>0</v>
      </c>
      <c r="N912" s="126">
        <v>0</v>
      </c>
      <c r="O912" s="126">
        <v>0</v>
      </c>
      <c r="P912" s="126">
        <v>0</v>
      </c>
      <c r="Q912" s="126">
        <v>0</v>
      </c>
      <c r="R912" s="106">
        <v>0</v>
      </c>
      <c r="S912" s="107">
        <v>0</v>
      </c>
      <c r="T912" s="107">
        <v>0</v>
      </c>
      <c r="U912" s="107">
        <v>0</v>
      </c>
      <c r="V912" s="107">
        <v>0</v>
      </c>
      <c r="W912" s="107">
        <v>2.1174416066360724</v>
      </c>
      <c r="X912" s="14">
        <v>2.1174416066360724</v>
      </c>
      <c r="Y912" s="14">
        <v>0</v>
      </c>
      <c r="Z912" s="14">
        <v>0</v>
      </c>
      <c r="AA912" s="14">
        <v>0</v>
      </c>
      <c r="AB912" s="14">
        <v>0</v>
      </c>
      <c r="AC912" s="14">
        <v>2.1174416066360724</v>
      </c>
      <c r="AD912" s="14">
        <v>0</v>
      </c>
      <c r="AE912" s="14">
        <v>0</v>
      </c>
      <c r="AF912" s="14">
        <v>2.1174416066360724</v>
      </c>
      <c r="AG912" s="14">
        <v>2.1174416066360724</v>
      </c>
      <c r="AH912" s="14">
        <v>2.1174416066360724</v>
      </c>
      <c r="AI912" s="14">
        <v>2.1174416066360724</v>
      </c>
      <c r="AJ912" s="113" t="s">
        <v>7128</v>
      </c>
      <c r="AK912" s="113" t="s">
        <v>7128</v>
      </c>
      <c r="AL912" s="113" t="s">
        <v>7128</v>
      </c>
      <c r="AM912" s="113" t="s">
        <v>7128</v>
      </c>
      <c r="AN912" s="113">
        <v>68</v>
      </c>
      <c r="AO912" s="113" t="s">
        <v>7128</v>
      </c>
      <c r="AP912" s="113" t="s">
        <v>7128</v>
      </c>
      <c r="AQ912" s="113">
        <v>91</v>
      </c>
      <c r="AR912" s="113">
        <v>142</v>
      </c>
      <c r="AS912" s="113">
        <v>305</v>
      </c>
      <c r="AT912" s="113">
        <v>290</v>
      </c>
      <c r="AU912" s="149" t="s">
        <v>7128</v>
      </c>
      <c r="AV912" s="107">
        <v>144.9549001855919</v>
      </c>
      <c r="AW912" s="107">
        <v>-142.83745857895582</v>
      </c>
      <c r="AX912" s="127">
        <v>532</v>
      </c>
      <c r="AY912" s="107">
        <v>0</v>
      </c>
      <c r="AZ912" s="107">
        <v>1.4102366887435949</v>
      </c>
      <c r="BA912" s="107">
        <v>-1.4102366887435949</v>
      </c>
      <c r="BB912" s="109">
        <v>0.80164645901360498</v>
      </c>
      <c r="BC912" s="107"/>
      <c r="BD912" s="107">
        <v>0</v>
      </c>
      <c r="BE912" s="107">
        <v>0</v>
      </c>
      <c r="BF912" s="107" t="s">
        <v>7656</v>
      </c>
      <c r="BG912" s="107"/>
    </row>
    <row r="913" spans="1:59" x14ac:dyDescent="0.25">
      <c r="A913" s="78" t="s">
        <v>1207</v>
      </c>
      <c r="B913" s="2" t="s">
        <v>3210</v>
      </c>
      <c r="C913" s="3" t="s">
        <v>3211</v>
      </c>
      <c r="D913" s="3" t="s">
        <v>89</v>
      </c>
      <c r="E913" s="3" t="s">
        <v>2269</v>
      </c>
      <c r="F913" s="4" t="s">
        <v>2269</v>
      </c>
      <c r="G913" s="3" t="s">
        <v>1040</v>
      </c>
      <c r="H913" s="41" t="s">
        <v>4262</v>
      </c>
      <c r="I913" s="113">
        <v>0</v>
      </c>
      <c r="J913" s="113">
        <v>0</v>
      </c>
      <c r="K913" s="113">
        <v>0</v>
      </c>
      <c r="L913" s="113">
        <v>0</v>
      </c>
      <c r="M913" s="113">
        <v>0</v>
      </c>
      <c r="N913" s="113">
        <v>0</v>
      </c>
      <c r="O913" s="113">
        <v>0</v>
      </c>
      <c r="P913" s="113">
        <v>0</v>
      </c>
      <c r="Q913" s="113">
        <v>0</v>
      </c>
      <c r="R913" s="5">
        <v>0</v>
      </c>
      <c r="S913" s="26">
        <v>0</v>
      </c>
      <c r="T913" s="26">
        <v>0</v>
      </c>
      <c r="U913" s="26">
        <v>0</v>
      </c>
      <c r="V913" s="26">
        <v>0</v>
      </c>
      <c r="W913" s="84">
        <v>2.1174416066360724</v>
      </c>
      <c r="X913" s="13">
        <v>2.1174416066360724</v>
      </c>
      <c r="Y913" s="13">
        <v>0</v>
      </c>
      <c r="Z913" s="13">
        <v>0</v>
      </c>
      <c r="AA913" s="13">
        <v>0</v>
      </c>
      <c r="AB913" s="13">
        <v>0</v>
      </c>
      <c r="AC913" s="13">
        <v>2.1174416066360724</v>
      </c>
      <c r="AD913" s="13">
        <v>0</v>
      </c>
      <c r="AE913" s="13">
        <v>0</v>
      </c>
      <c r="AF913" s="13">
        <v>2.1174416066360724</v>
      </c>
      <c r="AG913" s="13">
        <v>2.1174416066360724</v>
      </c>
      <c r="AH913" s="13">
        <v>2.1174416066360724</v>
      </c>
      <c r="AI913" s="13">
        <v>2.1174416066360724</v>
      </c>
      <c r="AJ913" s="112" t="s">
        <v>7128</v>
      </c>
      <c r="AK913" s="113" t="s">
        <v>7128</v>
      </c>
      <c r="AL913" s="113" t="s">
        <v>7128</v>
      </c>
      <c r="AM913" s="113" t="s">
        <v>7128</v>
      </c>
      <c r="AN913" s="113">
        <v>68</v>
      </c>
      <c r="AO913" s="113" t="s">
        <v>7128</v>
      </c>
      <c r="AP913" s="113" t="s">
        <v>7128</v>
      </c>
      <c r="AQ913" s="113">
        <v>91</v>
      </c>
      <c r="AR913" s="113">
        <v>142</v>
      </c>
      <c r="AS913" s="113">
        <v>305</v>
      </c>
      <c r="AT913" s="113">
        <v>290</v>
      </c>
      <c r="AU913" s="149" t="s">
        <v>7128</v>
      </c>
      <c r="AV913" s="13">
        <v>144.9549001855919</v>
      </c>
      <c r="AW913" s="14">
        <v>-142.83745857895582</v>
      </c>
      <c r="AX913" s="17">
        <v>532</v>
      </c>
      <c r="AY913" s="26">
        <v>0</v>
      </c>
      <c r="AZ913" s="26">
        <v>1.4102366887435949</v>
      </c>
      <c r="BA913" s="26">
        <v>-1.4102366887435949</v>
      </c>
      <c r="BB913" s="60">
        <v>0.80164645901360498</v>
      </c>
      <c r="BC913" s="26"/>
      <c r="BD913" s="26">
        <v>0</v>
      </c>
      <c r="BE913" s="26">
        <v>0</v>
      </c>
      <c r="BF913" s="26" t="s">
        <v>7656</v>
      </c>
      <c r="BG913" s="84"/>
    </row>
    <row r="914" spans="1:59" x14ac:dyDescent="0.25">
      <c r="A914" s="111" t="s">
        <v>1262</v>
      </c>
      <c r="B914" s="2" t="s">
        <v>2722</v>
      </c>
      <c r="C914" s="3" t="s">
        <v>2932</v>
      </c>
      <c r="D914" s="3" t="s">
        <v>194</v>
      </c>
      <c r="E914" s="3" t="s">
        <v>2269</v>
      </c>
      <c r="F914" s="4" t="s">
        <v>2269</v>
      </c>
      <c r="G914" s="3" t="s">
        <v>1040</v>
      </c>
      <c r="H914" s="41" t="s">
        <v>5070</v>
      </c>
      <c r="I914" s="113">
        <v>0</v>
      </c>
      <c r="J914" s="113">
        <v>0</v>
      </c>
      <c r="K914" s="113">
        <v>0</v>
      </c>
      <c r="L914" s="113">
        <v>0</v>
      </c>
      <c r="M914" s="113">
        <v>0</v>
      </c>
      <c r="N914" s="113">
        <v>0</v>
      </c>
      <c r="O914" s="113">
        <v>0</v>
      </c>
      <c r="P914" s="113">
        <v>0</v>
      </c>
      <c r="Q914" s="113">
        <v>0</v>
      </c>
      <c r="R914" s="6">
        <v>0</v>
      </c>
      <c r="S914" s="14">
        <v>0</v>
      </c>
      <c r="T914" s="14">
        <v>0</v>
      </c>
      <c r="U914" s="14">
        <v>0</v>
      </c>
      <c r="V914" s="14">
        <v>0</v>
      </c>
      <c r="W914" s="84">
        <v>2.1174416066360724</v>
      </c>
      <c r="X914" s="14">
        <v>2.1174416066360724</v>
      </c>
      <c r="Y914" s="14">
        <v>0</v>
      </c>
      <c r="Z914" s="14">
        <v>0</v>
      </c>
      <c r="AA914" s="14">
        <v>0</v>
      </c>
      <c r="AB914" s="14">
        <v>0</v>
      </c>
      <c r="AC914" s="14">
        <v>2.1174416066360724</v>
      </c>
      <c r="AD914" s="14">
        <v>0</v>
      </c>
      <c r="AE914" s="14">
        <v>0</v>
      </c>
      <c r="AF914" s="14">
        <v>2.1174416066360724</v>
      </c>
      <c r="AG914" s="14">
        <v>2.1174416066360724</v>
      </c>
      <c r="AH914" s="14">
        <v>2.1174416066360724</v>
      </c>
      <c r="AI914" s="14">
        <v>2.1174416066360724</v>
      </c>
      <c r="AJ914" s="113" t="s">
        <v>7128</v>
      </c>
      <c r="AK914" s="113" t="s">
        <v>7128</v>
      </c>
      <c r="AL914" s="113" t="s">
        <v>7128</v>
      </c>
      <c r="AM914" s="113" t="s">
        <v>7128</v>
      </c>
      <c r="AN914" s="113">
        <v>68</v>
      </c>
      <c r="AO914" s="113" t="s">
        <v>7128</v>
      </c>
      <c r="AP914" s="113" t="s">
        <v>7128</v>
      </c>
      <c r="AQ914" s="113">
        <v>91</v>
      </c>
      <c r="AR914" s="113">
        <v>142</v>
      </c>
      <c r="AS914" s="113">
        <v>305</v>
      </c>
      <c r="AT914" s="113">
        <v>290</v>
      </c>
      <c r="AU914" s="149" t="s">
        <v>7128</v>
      </c>
      <c r="AV914" s="14">
        <v>144.9549001855919</v>
      </c>
      <c r="AW914" s="14">
        <v>-142.83745857895582</v>
      </c>
      <c r="AX914" s="17">
        <v>532</v>
      </c>
      <c r="AY914" s="15">
        <v>0</v>
      </c>
      <c r="AZ914" s="15">
        <v>1.4102366887435949</v>
      </c>
      <c r="BA914" s="15">
        <v>-1.4102366887435949</v>
      </c>
      <c r="BB914" s="63">
        <v>0.80164645901360498</v>
      </c>
      <c r="BC914" s="26"/>
      <c r="BD914" s="15">
        <v>0</v>
      </c>
      <c r="BE914" s="26">
        <v>0</v>
      </c>
      <c r="BF914" s="26" t="s">
        <v>7656</v>
      </c>
      <c r="BG914" s="84"/>
    </row>
    <row r="915" spans="1:59" x14ac:dyDescent="0.25">
      <c r="A915" s="78" t="s">
        <v>1284</v>
      </c>
      <c r="B915" s="2" t="s">
        <v>3399</v>
      </c>
      <c r="C915" s="3" t="s">
        <v>3400</v>
      </c>
      <c r="D915" s="3" t="s">
        <v>124</v>
      </c>
      <c r="E915" s="3" t="s">
        <v>1044</v>
      </c>
      <c r="F915" s="4" t="s">
        <v>3755</v>
      </c>
      <c r="G915" s="3" t="s">
        <v>1040</v>
      </c>
      <c r="H915" s="41" t="s">
        <v>4759</v>
      </c>
      <c r="I915" s="113">
        <v>0</v>
      </c>
      <c r="J915" s="113">
        <v>0</v>
      </c>
      <c r="K915" s="113">
        <v>0</v>
      </c>
      <c r="L915" s="113">
        <v>0</v>
      </c>
      <c r="M915" s="113">
        <v>0</v>
      </c>
      <c r="N915" s="113">
        <v>0</v>
      </c>
      <c r="O915" s="113">
        <v>0</v>
      </c>
      <c r="P915" s="113">
        <v>0</v>
      </c>
      <c r="Q915" s="113">
        <v>0</v>
      </c>
      <c r="R915" s="6">
        <v>0</v>
      </c>
      <c r="S915" s="14">
        <v>0</v>
      </c>
      <c r="T915" s="14">
        <v>0</v>
      </c>
      <c r="U915" s="14">
        <v>0</v>
      </c>
      <c r="V915" s="14">
        <v>0</v>
      </c>
      <c r="W915" s="84">
        <v>2.1174416066360724</v>
      </c>
      <c r="X915" s="14">
        <v>2.1174416066360724</v>
      </c>
      <c r="Y915" s="14">
        <v>0</v>
      </c>
      <c r="Z915" s="14">
        <v>0</v>
      </c>
      <c r="AA915" s="14">
        <v>0</v>
      </c>
      <c r="AB915" s="14">
        <v>0</v>
      </c>
      <c r="AC915" s="14">
        <v>2.1174416066360724</v>
      </c>
      <c r="AD915" s="14">
        <v>0</v>
      </c>
      <c r="AE915" s="14">
        <v>0</v>
      </c>
      <c r="AF915" s="14">
        <v>2.1174416066360724</v>
      </c>
      <c r="AG915" s="14">
        <v>2.1174416066360724</v>
      </c>
      <c r="AH915" s="14">
        <v>2.1174416066360724</v>
      </c>
      <c r="AI915" s="14">
        <v>2.1174416066360724</v>
      </c>
      <c r="AJ915" s="113" t="s">
        <v>7128</v>
      </c>
      <c r="AK915" s="113" t="s">
        <v>7128</v>
      </c>
      <c r="AL915" s="113" t="s">
        <v>7128</v>
      </c>
      <c r="AM915" s="113" t="s">
        <v>7128</v>
      </c>
      <c r="AN915" s="113">
        <v>68</v>
      </c>
      <c r="AO915" s="113" t="s">
        <v>7128</v>
      </c>
      <c r="AP915" s="113" t="s">
        <v>7128</v>
      </c>
      <c r="AQ915" s="113">
        <v>91</v>
      </c>
      <c r="AR915" s="113">
        <v>142</v>
      </c>
      <c r="AS915" s="113">
        <v>305</v>
      </c>
      <c r="AT915" s="113">
        <v>290</v>
      </c>
      <c r="AU915" s="149" t="s">
        <v>7128</v>
      </c>
      <c r="AV915" s="14">
        <v>144.9549001855919</v>
      </c>
      <c r="AW915" s="14">
        <v>-142.83745857895582</v>
      </c>
      <c r="AX915" s="17">
        <v>532</v>
      </c>
      <c r="AY915" s="15">
        <v>0</v>
      </c>
      <c r="AZ915" s="15">
        <v>1.4102366887435949</v>
      </c>
      <c r="BA915" s="15">
        <v>-1.4102366887435949</v>
      </c>
      <c r="BB915" s="63">
        <v>0.80164645901360498</v>
      </c>
      <c r="BC915" s="26"/>
      <c r="BD915" s="15">
        <v>0</v>
      </c>
      <c r="BE915" s="26">
        <v>0</v>
      </c>
      <c r="BF915" s="26" t="s">
        <v>7656</v>
      </c>
      <c r="BG915" s="84"/>
    </row>
    <row r="916" spans="1:59" x14ac:dyDescent="0.25">
      <c r="A916" s="98" t="s">
        <v>1298</v>
      </c>
      <c r="B916" s="2" t="s">
        <v>3225</v>
      </c>
      <c r="C916" s="3" t="s">
        <v>2707</v>
      </c>
      <c r="D916" s="3" t="s">
        <v>14</v>
      </c>
      <c r="E916" s="3" t="s">
        <v>2269</v>
      </c>
      <c r="F916" s="4" t="s">
        <v>2269</v>
      </c>
      <c r="G916" s="3" t="s">
        <v>1040</v>
      </c>
      <c r="H916" s="41" t="s">
        <v>4856</v>
      </c>
      <c r="I916" s="113">
        <v>0</v>
      </c>
      <c r="J916" s="113">
        <v>0</v>
      </c>
      <c r="K916" s="113">
        <v>0</v>
      </c>
      <c r="L916" s="113">
        <v>0</v>
      </c>
      <c r="M916" s="113">
        <v>0</v>
      </c>
      <c r="N916" s="113">
        <v>0</v>
      </c>
      <c r="O916" s="113">
        <v>0</v>
      </c>
      <c r="P916" s="113">
        <v>0</v>
      </c>
      <c r="Q916" s="113">
        <v>0</v>
      </c>
      <c r="R916" s="106">
        <v>0</v>
      </c>
      <c r="S916" s="107">
        <v>0</v>
      </c>
      <c r="T916" s="107">
        <v>0</v>
      </c>
      <c r="U916" s="107">
        <v>0</v>
      </c>
      <c r="V916" s="107">
        <v>0</v>
      </c>
      <c r="W916" s="84">
        <v>2.1174416066360724</v>
      </c>
      <c r="X916" s="108">
        <v>2.1174416066360724</v>
      </c>
      <c r="Y916" s="108">
        <v>0</v>
      </c>
      <c r="Z916" s="108">
        <v>0</v>
      </c>
      <c r="AA916" s="108">
        <v>0</v>
      </c>
      <c r="AB916" s="108">
        <v>0</v>
      </c>
      <c r="AC916" s="108">
        <v>2.1174416066360724</v>
      </c>
      <c r="AD916" s="108">
        <v>0</v>
      </c>
      <c r="AE916" s="108">
        <v>0</v>
      </c>
      <c r="AF916" s="108">
        <v>2.1174416066360724</v>
      </c>
      <c r="AG916" s="108">
        <v>2.1174416066360724</v>
      </c>
      <c r="AH916" s="108">
        <v>2.1174416066360724</v>
      </c>
      <c r="AI916" s="108">
        <v>2.1174416066360724</v>
      </c>
      <c r="AJ916" s="126" t="s">
        <v>7128</v>
      </c>
      <c r="AK916" s="113" t="s">
        <v>7128</v>
      </c>
      <c r="AL916" s="113" t="s">
        <v>7128</v>
      </c>
      <c r="AM916" s="113" t="s">
        <v>7128</v>
      </c>
      <c r="AN916" s="113">
        <v>68</v>
      </c>
      <c r="AO916" s="113" t="s">
        <v>7128</v>
      </c>
      <c r="AP916" s="113" t="s">
        <v>7128</v>
      </c>
      <c r="AQ916" s="113">
        <v>91</v>
      </c>
      <c r="AR916" s="113">
        <v>142</v>
      </c>
      <c r="AS916" s="113">
        <v>305</v>
      </c>
      <c r="AT916" s="113">
        <v>290</v>
      </c>
      <c r="AU916" s="149" t="s">
        <v>7128</v>
      </c>
      <c r="AV916" s="107">
        <v>144.9549001855919</v>
      </c>
      <c r="AW916" s="14">
        <v>-142.83745857895582</v>
      </c>
      <c r="AX916" s="17">
        <v>532</v>
      </c>
      <c r="AY916" s="107">
        <v>0</v>
      </c>
      <c r="AZ916" s="107">
        <v>1.4102366887435949</v>
      </c>
      <c r="BA916" s="107">
        <v>-1.4102366887435949</v>
      </c>
      <c r="BB916" s="109">
        <v>0.80164645901360498</v>
      </c>
      <c r="BC916" s="107"/>
      <c r="BD916" s="107">
        <v>0</v>
      </c>
      <c r="BE916" s="107">
        <v>0</v>
      </c>
      <c r="BF916" s="107" t="s">
        <v>7656</v>
      </c>
      <c r="BG916" s="84"/>
    </row>
    <row r="917" spans="1:59" x14ac:dyDescent="0.25">
      <c r="A917" s="78" t="s">
        <v>1307</v>
      </c>
      <c r="B917" s="2" t="s">
        <v>3401</v>
      </c>
      <c r="C917" s="3" t="s">
        <v>2619</v>
      </c>
      <c r="D917" s="3" t="s">
        <v>213</v>
      </c>
      <c r="E917" s="3" t="s">
        <v>2269</v>
      </c>
      <c r="F917" s="4" t="s">
        <v>2269</v>
      </c>
      <c r="G917" s="3" t="s">
        <v>1040</v>
      </c>
      <c r="H917" s="41" t="s">
        <v>4925</v>
      </c>
      <c r="I917" s="113">
        <v>0</v>
      </c>
      <c r="J917" s="113">
        <v>0</v>
      </c>
      <c r="K917" s="113">
        <v>0</v>
      </c>
      <c r="L917" s="113">
        <v>0</v>
      </c>
      <c r="M917" s="113">
        <v>0</v>
      </c>
      <c r="N917" s="113">
        <v>0</v>
      </c>
      <c r="O917" s="113">
        <v>0</v>
      </c>
      <c r="P917" s="113">
        <v>0</v>
      </c>
      <c r="Q917" s="113">
        <v>0</v>
      </c>
      <c r="R917" s="6">
        <v>0</v>
      </c>
      <c r="S917" s="14">
        <v>0</v>
      </c>
      <c r="T917" s="14">
        <v>0</v>
      </c>
      <c r="U917" s="14">
        <v>0</v>
      </c>
      <c r="V917" s="14">
        <v>0</v>
      </c>
      <c r="W917" s="84">
        <v>2.1174416066360724</v>
      </c>
      <c r="X917" s="14">
        <v>2.1174416066360724</v>
      </c>
      <c r="Y917" s="14">
        <v>0</v>
      </c>
      <c r="Z917" s="14">
        <v>0</v>
      </c>
      <c r="AA917" s="14">
        <v>0</v>
      </c>
      <c r="AB917" s="14">
        <v>0</v>
      </c>
      <c r="AC917" s="14">
        <v>2.1174416066360724</v>
      </c>
      <c r="AD917" s="14">
        <v>0</v>
      </c>
      <c r="AE917" s="14">
        <v>0</v>
      </c>
      <c r="AF917" s="14">
        <v>2.1174416066360724</v>
      </c>
      <c r="AG917" s="14">
        <v>2.1174416066360724</v>
      </c>
      <c r="AH917" s="14">
        <v>2.1174416066360724</v>
      </c>
      <c r="AI917" s="14">
        <v>2.1174416066360724</v>
      </c>
      <c r="AJ917" s="113" t="s">
        <v>7128</v>
      </c>
      <c r="AK917" s="113" t="s">
        <v>7128</v>
      </c>
      <c r="AL917" s="113" t="s">
        <v>7128</v>
      </c>
      <c r="AM917" s="113" t="s">
        <v>7128</v>
      </c>
      <c r="AN917" s="113">
        <v>68</v>
      </c>
      <c r="AO917" s="113" t="s">
        <v>7128</v>
      </c>
      <c r="AP917" s="113" t="s">
        <v>7128</v>
      </c>
      <c r="AQ917" s="113">
        <v>91</v>
      </c>
      <c r="AR917" s="113">
        <v>142</v>
      </c>
      <c r="AS917" s="113">
        <v>305</v>
      </c>
      <c r="AT917" s="113">
        <v>290</v>
      </c>
      <c r="AU917" s="149" t="s">
        <v>7128</v>
      </c>
      <c r="AV917" s="14">
        <v>144.9549001855919</v>
      </c>
      <c r="AW917" s="14">
        <v>-142.83745857895582</v>
      </c>
      <c r="AX917" s="17">
        <v>532</v>
      </c>
      <c r="AY917" s="15">
        <v>0</v>
      </c>
      <c r="AZ917" s="15">
        <v>1.4102366887435949</v>
      </c>
      <c r="BA917" s="15">
        <v>-1.4102366887435949</v>
      </c>
      <c r="BB917" s="63">
        <v>0.80164645901360498</v>
      </c>
      <c r="BC917" s="26"/>
      <c r="BD917" s="15">
        <v>0</v>
      </c>
      <c r="BE917" s="26">
        <v>0</v>
      </c>
      <c r="BF917" s="26" t="s">
        <v>7656</v>
      </c>
      <c r="BG917" s="84"/>
    </row>
    <row r="918" spans="1:59" x14ac:dyDescent="0.25">
      <c r="A918" s="120" t="s">
        <v>2318</v>
      </c>
      <c r="B918" s="2" t="s">
        <v>3403</v>
      </c>
      <c r="C918" s="3" t="s">
        <v>2675</v>
      </c>
      <c r="D918" s="3" t="s">
        <v>2319</v>
      </c>
      <c r="E918" s="3" t="s">
        <v>2269</v>
      </c>
      <c r="F918" s="4" t="s">
        <v>2269</v>
      </c>
      <c r="G918" s="3" t="s">
        <v>1040</v>
      </c>
      <c r="H918" s="41" t="s">
        <v>4466</v>
      </c>
      <c r="I918" s="113">
        <v>0</v>
      </c>
      <c r="J918" s="113">
        <v>0</v>
      </c>
      <c r="K918" s="113">
        <v>0</v>
      </c>
      <c r="L918" s="113">
        <v>0</v>
      </c>
      <c r="M918" s="113">
        <v>0</v>
      </c>
      <c r="N918" s="113">
        <v>0</v>
      </c>
      <c r="O918" s="113">
        <v>0</v>
      </c>
      <c r="P918" s="113">
        <v>0</v>
      </c>
      <c r="Q918" s="113">
        <v>0</v>
      </c>
      <c r="R918" s="6">
        <v>0</v>
      </c>
      <c r="S918" s="14">
        <v>0</v>
      </c>
      <c r="T918" s="14">
        <v>0</v>
      </c>
      <c r="U918" s="14">
        <v>0</v>
      </c>
      <c r="V918" s="14">
        <v>0</v>
      </c>
      <c r="W918" s="84">
        <v>2.1174416066360724</v>
      </c>
      <c r="X918" s="14">
        <v>2.1174416066360724</v>
      </c>
      <c r="Y918" s="14">
        <v>0</v>
      </c>
      <c r="Z918" s="14">
        <v>0</v>
      </c>
      <c r="AA918" s="14">
        <v>0</v>
      </c>
      <c r="AB918" s="14">
        <v>0</v>
      </c>
      <c r="AC918" s="14">
        <v>2.1174416066360724</v>
      </c>
      <c r="AD918" s="14">
        <v>0</v>
      </c>
      <c r="AE918" s="14">
        <v>0</v>
      </c>
      <c r="AF918" s="14">
        <v>2.1174416066360724</v>
      </c>
      <c r="AG918" s="14">
        <v>2.1174416066360724</v>
      </c>
      <c r="AH918" s="14">
        <v>2.1174416066360724</v>
      </c>
      <c r="AI918" s="14">
        <v>2.1174416066360724</v>
      </c>
      <c r="AJ918" s="113" t="s">
        <v>7128</v>
      </c>
      <c r="AK918" s="113" t="s">
        <v>7128</v>
      </c>
      <c r="AL918" s="113" t="s">
        <v>7128</v>
      </c>
      <c r="AM918" s="113" t="s">
        <v>7128</v>
      </c>
      <c r="AN918" s="113">
        <v>68</v>
      </c>
      <c r="AO918" s="113" t="s">
        <v>7128</v>
      </c>
      <c r="AP918" s="113" t="s">
        <v>7128</v>
      </c>
      <c r="AQ918" s="113">
        <v>91</v>
      </c>
      <c r="AR918" s="113">
        <v>142</v>
      </c>
      <c r="AS918" s="113">
        <v>305</v>
      </c>
      <c r="AT918" s="113">
        <v>290</v>
      </c>
      <c r="AU918" s="149" t="s">
        <v>7128</v>
      </c>
      <c r="AV918" s="14">
        <v>144.9549001855919</v>
      </c>
      <c r="AW918" s="14">
        <v>-142.83745857895582</v>
      </c>
      <c r="AX918" s="17">
        <v>532</v>
      </c>
      <c r="AY918" s="15">
        <v>0</v>
      </c>
      <c r="AZ918" s="15">
        <v>1.4102366887435949</v>
      </c>
      <c r="BA918" s="15">
        <v>-1.4102366887435949</v>
      </c>
      <c r="BB918" s="63">
        <v>0.80164645901360498</v>
      </c>
      <c r="BC918" s="26"/>
      <c r="BD918" s="15">
        <v>0</v>
      </c>
      <c r="BE918" s="26">
        <v>0</v>
      </c>
      <c r="BF918" s="26" t="s">
        <v>7656</v>
      </c>
      <c r="BG918" s="84"/>
    </row>
    <row r="919" spans="1:59" x14ac:dyDescent="0.25">
      <c r="A919" s="98" t="s">
        <v>1418</v>
      </c>
      <c r="B919" s="2" t="s">
        <v>2494</v>
      </c>
      <c r="C919" s="3" t="s">
        <v>2533</v>
      </c>
      <c r="D919" s="3" t="s">
        <v>291</v>
      </c>
      <c r="E919" s="3" t="s">
        <v>2269</v>
      </c>
      <c r="F919" s="4" t="s">
        <v>2269</v>
      </c>
      <c r="G919" s="3" t="s">
        <v>1040</v>
      </c>
      <c r="H919" s="41" t="s">
        <v>5076</v>
      </c>
      <c r="I919" s="124">
        <v>0</v>
      </c>
      <c r="J919" s="124">
        <v>0</v>
      </c>
      <c r="K919" s="124">
        <v>0</v>
      </c>
      <c r="L919" s="124">
        <v>0</v>
      </c>
      <c r="M919" s="124">
        <v>0</v>
      </c>
      <c r="N919" s="124">
        <v>0</v>
      </c>
      <c r="O919" s="124">
        <v>0</v>
      </c>
      <c r="P919" s="124">
        <v>0</v>
      </c>
      <c r="Q919" s="124">
        <v>0</v>
      </c>
      <c r="R919" s="85">
        <v>0</v>
      </c>
      <c r="S919" s="84">
        <v>0</v>
      </c>
      <c r="T919" s="84">
        <v>0</v>
      </c>
      <c r="U919" s="84">
        <v>0</v>
      </c>
      <c r="V919" s="84">
        <v>0</v>
      </c>
      <c r="W919" s="84">
        <v>2.1174416066360724</v>
      </c>
      <c r="X919" s="103">
        <v>2.1174416066360724</v>
      </c>
      <c r="Y919" s="103">
        <v>0</v>
      </c>
      <c r="Z919" s="103">
        <v>0</v>
      </c>
      <c r="AA919" s="103">
        <v>0</v>
      </c>
      <c r="AB919" s="103">
        <v>0</v>
      </c>
      <c r="AC919" s="103">
        <v>2.1174416066360724</v>
      </c>
      <c r="AD919" s="103">
        <v>0</v>
      </c>
      <c r="AE919" s="103">
        <v>0</v>
      </c>
      <c r="AF919" s="103">
        <v>2.1174416066360724</v>
      </c>
      <c r="AG919" s="103">
        <v>2.1174416066360724</v>
      </c>
      <c r="AH919" s="103">
        <v>2.1174416066360724</v>
      </c>
      <c r="AI919" s="103">
        <v>2.1174416066360724</v>
      </c>
      <c r="AJ919" s="124" t="s">
        <v>7128</v>
      </c>
      <c r="AK919" s="113" t="s">
        <v>7128</v>
      </c>
      <c r="AL919" s="113" t="s">
        <v>7128</v>
      </c>
      <c r="AM919" s="113" t="s">
        <v>7128</v>
      </c>
      <c r="AN919" s="113">
        <v>68</v>
      </c>
      <c r="AO919" s="113" t="s">
        <v>7128</v>
      </c>
      <c r="AP919" s="113" t="s">
        <v>7128</v>
      </c>
      <c r="AQ919" s="113">
        <v>91</v>
      </c>
      <c r="AR919" s="113">
        <v>142</v>
      </c>
      <c r="AS919" s="113">
        <v>305</v>
      </c>
      <c r="AT919" s="113">
        <v>290</v>
      </c>
      <c r="AU919" s="149" t="s">
        <v>7128</v>
      </c>
      <c r="AV919" s="84">
        <v>144.9549001855919</v>
      </c>
      <c r="AW919" s="84">
        <v>-142.83745857895582</v>
      </c>
      <c r="AX919" s="125">
        <v>532</v>
      </c>
      <c r="AY919" s="84">
        <v>0</v>
      </c>
      <c r="AZ919" s="84">
        <v>1.4102366887435949</v>
      </c>
      <c r="BA919" s="84">
        <v>-1.4102366887435949</v>
      </c>
      <c r="BB919" s="104">
        <v>0.80164645901360498</v>
      </c>
      <c r="BC919" s="84"/>
      <c r="BD919" s="84">
        <v>0</v>
      </c>
      <c r="BE919" s="84">
        <v>0</v>
      </c>
      <c r="BF919" s="84" t="s">
        <v>7656</v>
      </c>
      <c r="BG919" s="84"/>
    </row>
    <row r="920" spans="1:59" x14ac:dyDescent="0.25">
      <c r="A920" s="111" t="s">
        <v>4316</v>
      </c>
      <c r="B920" s="2" t="s">
        <v>2532</v>
      </c>
      <c r="C920" s="3" t="s">
        <v>2573</v>
      </c>
      <c r="D920" s="3" t="s">
        <v>4317</v>
      </c>
      <c r="E920" s="3" t="s">
        <v>1122</v>
      </c>
      <c r="F920" s="4" t="s">
        <v>2510</v>
      </c>
      <c r="G920" s="3" t="s">
        <v>1040</v>
      </c>
      <c r="H920" s="41" t="s">
        <v>4318</v>
      </c>
      <c r="I920" s="113">
        <v>0</v>
      </c>
      <c r="J920" s="113">
        <v>0</v>
      </c>
      <c r="K920" s="113">
        <v>0</v>
      </c>
      <c r="L920" s="113">
        <v>0</v>
      </c>
      <c r="M920" s="113">
        <v>0</v>
      </c>
      <c r="N920" s="113">
        <v>0</v>
      </c>
      <c r="O920" s="113">
        <v>0</v>
      </c>
      <c r="P920" s="113">
        <v>0</v>
      </c>
      <c r="Q920" s="113">
        <v>0</v>
      </c>
      <c r="R920" s="6">
        <v>0</v>
      </c>
      <c r="S920" s="14">
        <v>0</v>
      </c>
      <c r="T920" s="14">
        <v>0</v>
      </c>
      <c r="U920" s="14">
        <v>0</v>
      </c>
      <c r="V920" s="14">
        <v>0</v>
      </c>
      <c r="W920" s="84">
        <v>2.1174416066360724</v>
      </c>
      <c r="X920" s="14">
        <v>2.1174416066360724</v>
      </c>
      <c r="Y920" s="14">
        <v>0</v>
      </c>
      <c r="Z920" s="14">
        <v>0</v>
      </c>
      <c r="AA920" s="14">
        <v>0</v>
      </c>
      <c r="AB920" s="14">
        <v>0</v>
      </c>
      <c r="AC920" s="14">
        <v>2.1174416066360724</v>
      </c>
      <c r="AD920" s="14">
        <v>0</v>
      </c>
      <c r="AE920" s="14">
        <v>0</v>
      </c>
      <c r="AF920" s="14">
        <v>2.1174416066360724</v>
      </c>
      <c r="AG920" s="14">
        <v>2.1174416066360724</v>
      </c>
      <c r="AH920" s="14">
        <v>2.1174416066360724</v>
      </c>
      <c r="AI920" s="14">
        <v>2.1174416066360724</v>
      </c>
      <c r="AJ920" s="113" t="s">
        <v>7128</v>
      </c>
      <c r="AK920" s="113" t="s">
        <v>7128</v>
      </c>
      <c r="AL920" s="113" t="s">
        <v>7128</v>
      </c>
      <c r="AM920" s="113" t="s">
        <v>7128</v>
      </c>
      <c r="AN920" s="113">
        <v>68</v>
      </c>
      <c r="AO920" s="113" t="s">
        <v>7128</v>
      </c>
      <c r="AP920" s="113" t="s">
        <v>7128</v>
      </c>
      <c r="AQ920" s="113">
        <v>91</v>
      </c>
      <c r="AR920" s="113">
        <v>142</v>
      </c>
      <c r="AS920" s="113">
        <v>305</v>
      </c>
      <c r="AT920" s="113">
        <v>290</v>
      </c>
      <c r="AU920" s="149" t="s">
        <v>7128</v>
      </c>
      <c r="AV920" s="14">
        <v>144.9549001855919</v>
      </c>
      <c r="AW920" s="14">
        <v>-142.83745857895582</v>
      </c>
      <c r="AX920" s="17">
        <v>532</v>
      </c>
      <c r="AY920" s="15">
        <v>0</v>
      </c>
      <c r="AZ920" s="15">
        <v>1.4102366887435949</v>
      </c>
      <c r="BA920" s="15">
        <v>-1.4102366887435949</v>
      </c>
      <c r="BB920" s="63">
        <v>0.80164645901360498</v>
      </c>
      <c r="BC920" s="26"/>
      <c r="BD920" s="15">
        <v>0</v>
      </c>
      <c r="BE920" s="26">
        <v>0</v>
      </c>
      <c r="BF920" s="26" t="s">
        <v>7656</v>
      </c>
      <c r="BG920" s="84"/>
    </row>
    <row r="921" spans="1:59" x14ac:dyDescent="0.25">
      <c r="A921" s="111" t="s">
        <v>1455</v>
      </c>
      <c r="B921" s="2" t="s">
        <v>3000</v>
      </c>
      <c r="C921" s="3" t="s">
        <v>3244</v>
      </c>
      <c r="D921" s="3" t="s">
        <v>384</v>
      </c>
      <c r="E921" s="3" t="s">
        <v>2269</v>
      </c>
      <c r="F921" s="4" t="s">
        <v>2269</v>
      </c>
      <c r="G921" s="3" t="s">
        <v>1040</v>
      </c>
      <c r="H921" s="41" t="s">
        <v>3878</v>
      </c>
      <c r="I921" s="113">
        <v>0</v>
      </c>
      <c r="J921" s="113">
        <v>0</v>
      </c>
      <c r="K921" s="113">
        <v>0</v>
      </c>
      <c r="L921" s="113">
        <v>0</v>
      </c>
      <c r="M921" s="113">
        <v>0</v>
      </c>
      <c r="N921" s="113">
        <v>0</v>
      </c>
      <c r="O921" s="113">
        <v>0</v>
      </c>
      <c r="P921" s="113">
        <v>0</v>
      </c>
      <c r="Q921" s="113">
        <v>0</v>
      </c>
      <c r="R921" s="6">
        <v>0</v>
      </c>
      <c r="S921" s="14">
        <v>0</v>
      </c>
      <c r="T921" s="14">
        <v>0</v>
      </c>
      <c r="U921" s="14">
        <v>0</v>
      </c>
      <c r="V921" s="14">
        <v>0</v>
      </c>
      <c r="W921" s="84">
        <v>2.1174416066360724</v>
      </c>
      <c r="X921" s="14">
        <v>2.1174416066360724</v>
      </c>
      <c r="Y921" s="14">
        <v>0</v>
      </c>
      <c r="Z921" s="14">
        <v>0</v>
      </c>
      <c r="AA921" s="14">
        <v>0</v>
      </c>
      <c r="AB921" s="14">
        <v>0</v>
      </c>
      <c r="AC921" s="14">
        <v>2.1174416066360724</v>
      </c>
      <c r="AD921" s="14">
        <v>0</v>
      </c>
      <c r="AE921" s="14">
        <v>0</v>
      </c>
      <c r="AF921" s="14">
        <v>2.1174416066360724</v>
      </c>
      <c r="AG921" s="14">
        <v>2.1174416066360724</v>
      </c>
      <c r="AH921" s="14">
        <v>2.1174416066360724</v>
      </c>
      <c r="AI921" s="14">
        <v>2.1174416066360724</v>
      </c>
      <c r="AJ921" s="113" t="s">
        <v>7128</v>
      </c>
      <c r="AK921" s="113" t="s">
        <v>7128</v>
      </c>
      <c r="AL921" s="113" t="s">
        <v>7128</v>
      </c>
      <c r="AM921" s="113" t="s">
        <v>7128</v>
      </c>
      <c r="AN921" s="113">
        <v>68</v>
      </c>
      <c r="AO921" s="113" t="s">
        <v>7128</v>
      </c>
      <c r="AP921" s="113" t="s">
        <v>7128</v>
      </c>
      <c r="AQ921" s="113">
        <v>91</v>
      </c>
      <c r="AR921" s="113">
        <v>142</v>
      </c>
      <c r="AS921" s="113">
        <v>305</v>
      </c>
      <c r="AT921" s="113">
        <v>290</v>
      </c>
      <c r="AU921" s="149" t="s">
        <v>7128</v>
      </c>
      <c r="AV921" s="14">
        <v>144.9549001855919</v>
      </c>
      <c r="AW921" s="14">
        <v>-142.83745857895582</v>
      </c>
      <c r="AX921" s="17">
        <v>532</v>
      </c>
      <c r="AY921" s="15">
        <v>0</v>
      </c>
      <c r="AZ921" s="15">
        <v>1.4102366887435949</v>
      </c>
      <c r="BA921" s="15">
        <v>-1.4102366887435949</v>
      </c>
      <c r="BB921" s="63">
        <v>0.80164645901360498</v>
      </c>
      <c r="BC921" s="26"/>
      <c r="BD921" s="15">
        <v>0</v>
      </c>
      <c r="BE921" s="26">
        <v>0</v>
      </c>
      <c r="BF921" s="26" t="s">
        <v>7656</v>
      </c>
      <c r="BG921" s="84"/>
    </row>
    <row r="922" spans="1:59" x14ac:dyDescent="0.25">
      <c r="A922" s="99" t="s">
        <v>1491</v>
      </c>
      <c r="B922" s="2" t="s">
        <v>2965</v>
      </c>
      <c r="C922" s="3" t="s">
        <v>2932</v>
      </c>
      <c r="D922" s="3" t="s">
        <v>11</v>
      </c>
      <c r="E922" s="3" t="s">
        <v>2269</v>
      </c>
      <c r="F922" s="4" t="s">
        <v>2269</v>
      </c>
      <c r="G922" s="3" t="s">
        <v>1040</v>
      </c>
      <c r="H922" s="41" t="s">
        <v>4430</v>
      </c>
      <c r="I922" s="113">
        <v>0</v>
      </c>
      <c r="J922" s="113">
        <v>0</v>
      </c>
      <c r="K922" s="113">
        <v>0</v>
      </c>
      <c r="L922" s="113">
        <v>0</v>
      </c>
      <c r="M922" s="113">
        <v>0</v>
      </c>
      <c r="N922" s="113">
        <v>0</v>
      </c>
      <c r="O922" s="113">
        <v>0</v>
      </c>
      <c r="P922" s="113">
        <v>0</v>
      </c>
      <c r="Q922" s="113">
        <v>0</v>
      </c>
      <c r="R922" s="85">
        <v>0</v>
      </c>
      <c r="S922" s="84">
        <v>0</v>
      </c>
      <c r="T922" s="84">
        <v>0</v>
      </c>
      <c r="U922" s="84">
        <v>0</v>
      </c>
      <c r="V922" s="84">
        <v>0</v>
      </c>
      <c r="W922" s="84">
        <v>2.1174416066360724</v>
      </c>
      <c r="X922" s="14">
        <v>2.1174416066360724</v>
      </c>
      <c r="Y922" s="14">
        <v>0</v>
      </c>
      <c r="Z922" s="14">
        <v>0</v>
      </c>
      <c r="AA922" s="14">
        <v>0</v>
      </c>
      <c r="AB922" s="14">
        <v>0</v>
      </c>
      <c r="AC922" s="14">
        <v>2.1174416066360724</v>
      </c>
      <c r="AD922" s="14">
        <v>0</v>
      </c>
      <c r="AE922" s="14">
        <v>0</v>
      </c>
      <c r="AF922" s="14">
        <v>2.1174416066360724</v>
      </c>
      <c r="AG922" s="14">
        <v>2.1174416066360724</v>
      </c>
      <c r="AH922" s="14">
        <v>2.1174416066360724</v>
      </c>
      <c r="AI922" s="14">
        <v>2.1174416066360724</v>
      </c>
      <c r="AJ922" s="113" t="s">
        <v>7128</v>
      </c>
      <c r="AK922" s="113" t="s">
        <v>7128</v>
      </c>
      <c r="AL922" s="113" t="s">
        <v>7128</v>
      </c>
      <c r="AM922" s="113" t="s">
        <v>7128</v>
      </c>
      <c r="AN922" s="113">
        <v>68</v>
      </c>
      <c r="AO922" s="113" t="s">
        <v>7128</v>
      </c>
      <c r="AP922" s="113" t="s">
        <v>7128</v>
      </c>
      <c r="AQ922" s="113">
        <v>91</v>
      </c>
      <c r="AR922" s="113">
        <v>142</v>
      </c>
      <c r="AS922" s="113">
        <v>305</v>
      </c>
      <c r="AT922" s="113">
        <v>290</v>
      </c>
      <c r="AU922" s="149" t="s">
        <v>7128</v>
      </c>
      <c r="AV922" s="84">
        <v>144.9549001855919</v>
      </c>
      <c r="AW922" s="14">
        <v>-142.83745857895582</v>
      </c>
      <c r="AX922" s="17">
        <v>532</v>
      </c>
      <c r="AY922" s="84">
        <v>0</v>
      </c>
      <c r="AZ922" s="84">
        <v>1.4102366887435949</v>
      </c>
      <c r="BA922" s="84">
        <v>-1.4102366887435949</v>
      </c>
      <c r="BB922" s="104">
        <v>0.80164645901360498</v>
      </c>
      <c r="BC922" s="84"/>
      <c r="BD922" s="84">
        <v>0</v>
      </c>
      <c r="BE922" s="84">
        <v>0</v>
      </c>
      <c r="BF922" s="84" t="s">
        <v>7656</v>
      </c>
      <c r="BG922" s="84"/>
    </row>
    <row r="923" spans="1:59" x14ac:dyDescent="0.25">
      <c r="A923" s="78" t="s">
        <v>1542</v>
      </c>
      <c r="B923" s="2" t="s">
        <v>2566</v>
      </c>
      <c r="C923" s="3" t="s">
        <v>2642</v>
      </c>
      <c r="D923" s="3" t="s">
        <v>81</v>
      </c>
      <c r="E923" s="3" t="s">
        <v>2269</v>
      </c>
      <c r="F923" s="4" t="s">
        <v>2269</v>
      </c>
      <c r="G923" s="3" t="s">
        <v>1040</v>
      </c>
      <c r="H923" s="41" t="s">
        <v>5061</v>
      </c>
      <c r="I923" s="113">
        <v>0</v>
      </c>
      <c r="J923" s="113">
        <v>0</v>
      </c>
      <c r="K923" s="113">
        <v>0</v>
      </c>
      <c r="L923" s="113">
        <v>0</v>
      </c>
      <c r="M923" s="113">
        <v>0</v>
      </c>
      <c r="N923" s="113">
        <v>0</v>
      </c>
      <c r="O923" s="113">
        <v>0</v>
      </c>
      <c r="P923" s="113">
        <v>0</v>
      </c>
      <c r="Q923" s="113">
        <v>0</v>
      </c>
      <c r="R923" s="46">
        <v>0</v>
      </c>
      <c r="S923" s="47">
        <v>0</v>
      </c>
      <c r="T923" s="47">
        <v>0</v>
      </c>
      <c r="U923" s="47">
        <v>0</v>
      </c>
      <c r="V923" s="47">
        <v>0</v>
      </c>
      <c r="W923" s="84">
        <v>2.1174416066360724</v>
      </c>
      <c r="X923" s="14">
        <v>2.1174416066360724</v>
      </c>
      <c r="Y923" s="14">
        <v>0</v>
      </c>
      <c r="Z923" s="14">
        <v>0</v>
      </c>
      <c r="AA923" s="14">
        <v>0</v>
      </c>
      <c r="AB923" s="14">
        <v>0</v>
      </c>
      <c r="AC923" s="14">
        <v>2.1174416066360724</v>
      </c>
      <c r="AD923" s="14">
        <v>0</v>
      </c>
      <c r="AE923" s="14">
        <v>0</v>
      </c>
      <c r="AF923" s="14">
        <v>2.1174416066360724</v>
      </c>
      <c r="AG923" s="14">
        <v>2.1174416066360724</v>
      </c>
      <c r="AH923" s="14">
        <v>2.1174416066360724</v>
      </c>
      <c r="AI923" s="14">
        <v>2.1174416066360724</v>
      </c>
      <c r="AJ923" s="113" t="s">
        <v>7128</v>
      </c>
      <c r="AK923" s="113" t="s">
        <v>7128</v>
      </c>
      <c r="AL923" s="113" t="s">
        <v>7128</v>
      </c>
      <c r="AM923" s="113" t="s">
        <v>7128</v>
      </c>
      <c r="AN923" s="113">
        <v>68</v>
      </c>
      <c r="AO923" s="113" t="s">
        <v>7128</v>
      </c>
      <c r="AP923" s="113" t="s">
        <v>7128</v>
      </c>
      <c r="AQ923" s="113">
        <v>91</v>
      </c>
      <c r="AR923" s="113">
        <v>142</v>
      </c>
      <c r="AS923" s="113">
        <v>305</v>
      </c>
      <c r="AT923" s="113">
        <v>290</v>
      </c>
      <c r="AU923" s="149" t="s">
        <v>7128</v>
      </c>
      <c r="AV923" s="48">
        <v>144.9549001855919</v>
      </c>
      <c r="AW923" s="14">
        <v>-142.83745857895582</v>
      </c>
      <c r="AX923" s="17">
        <v>532</v>
      </c>
      <c r="AY923" s="47">
        <v>0</v>
      </c>
      <c r="AZ923" s="47">
        <v>1.4102366887435949</v>
      </c>
      <c r="BA923" s="47">
        <v>-1.4102366887435949</v>
      </c>
      <c r="BB923" s="62">
        <v>0.80164645901360498</v>
      </c>
      <c r="BC923" s="47"/>
      <c r="BD923" s="47">
        <v>0</v>
      </c>
      <c r="BE923" s="47">
        <v>0</v>
      </c>
      <c r="BF923" s="26" t="s">
        <v>7656</v>
      </c>
      <c r="BG923" s="84"/>
    </row>
    <row r="924" spans="1:59" x14ac:dyDescent="0.25">
      <c r="A924" s="99" t="s">
        <v>1553</v>
      </c>
      <c r="B924" s="2" t="s">
        <v>3260</v>
      </c>
      <c r="C924" s="3" t="s">
        <v>2915</v>
      </c>
      <c r="D924" s="3" t="s">
        <v>408</v>
      </c>
      <c r="E924" s="3" t="s">
        <v>2269</v>
      </c>
      <c r="F924" s="4" t="s">
        <v>2269</v>
      </c>
      <c r="G924" s="3" t="s">
        <v>1040</v>
      </c>
      <c r="H924" s="41" t="s">
        <v>4985</v>
      </c>
      <c r="I924" s="124">
        <v>0</v>
      </c>
      <c r="J924" s="124">
        <v>0</v>
      </c>
      <c r="K924" s="124">
        <v>0</v>
      </c>
      <c r="L924" s="124">
        <v>0</v>
      </c>
      <c r="M924" s="124">
        <v>0</v>
      </c>
      <c r="N924" s="124">
        <v>0</v>
      </c>
      <c r="O924" s="124">
        <v>0</v>
      </c>
      <c r="P924" s="124">
        <v>0</v>
      </c>
      <c r="Q924" s="124">
        <v>0</v>
      </c>
      <c r="R924" s="85">
        <v>0</v>
      </c>
      <c r="S924" s="84">
        <v>0</v>
      </c>
      <c r="T924" s="84">
        <v>0</v>
      </c>
      <c r="U924" s="84">
        <v>0</v>
      </c>
      <c r="V924" s="84">
        <v>0</v>
      </c>
      <c r="W924" s="84">
        <v>2.1174416066360724</v>
      </c>
      <c r="X924" s="103">
        <v>2.1174416066360724</v>
      </c>
      <c r="Y924" s="103">
        <v>0</v>
      </c>
      <c r="Z924" s="103">
        <v>0</v>
      </c>
      <c r="AA924" s="103">
        <v>0</v>
      </c>
      <c r="AB924" s="103">
        <v>0</v>
      </c>
      <c r="AC924" s="103">
        <v>2.1174416066360724</v>
      </c>
      <c r="AD924" s="103">
        <v>0</v>
      </c>
      <c r="AE924" s="103">
        <v>0</v>
      </c>
      <c r="AF924" s="103">
        <v>2.1174416066360724</v>
      </c>
      <c r="AG924" s="103">
        <v>2.1174416066360724</v>
      </c>
      <c r="AH924" s="103">
        <v>2.1174416066360724</v>
      </c>
      <c r="AI924" s="103">
        <v>2.1174416066360724</v>
      </c>
      <c r="AJ924" s="124" t="s">
        <v>7128</v>
      </c>
      <c r="AK924" s="113" t="s">
        <v>7128</v>
      </c>
      <c r="AL924" s="113" t="s">
        <v>7128</v>
      </c>
      <c r="AM924" s="113" t="s">
        <v>7128</v>
      </c>
      <c r="AN924" s="113">
        <v>68</v>
      </c>
      <c r="AO924" s="113" t="s">
        <v>7128</v>
      </c>
      <c r="AP924" s="113" t="s">
        <v>7128</v>
      </c>
      <c r="AQ924" s="113">
        <v>91</v>
      </c>
      <c r="AR924" s="113">
        <v>142</v>
      </c>
      <c r="AS924" s="113">
        <v>305</v>
      </c>
      <c r="AT924" s="113">
        <v>290</v>
      </c>
      <c r="AU924" s="149" t="s">
        <v>7128</v>
      </c>
      <c r="AV924" s="84">
        <v>144.9549001855919</v>
      </c>
      <c r="AW924" s="84">
        <v>-142.83745857895582</v>
      </c>
      <c r="AX924" s="125">
        <v>532</v>
      </c>
      <c r="AY924" s="84">
        <v>0</v>
      </c>
      <c r="AZ924" s="84">
        <v>1.4102366887435949</v>
      </c>
      <c r="BA924" s="84">
        <v>-1.4102366887435949</v>
      </c>
      <c r="BB924" s="104">
        <v>0.80164645901360498</v>
      </c>
      <c r="BC924" s="84"/>
      <c r="BD924" s="84">
        <v>0</v>
      </c>
      <c r="BE924" s="84">
        <v>0</v>
      </c>
      <c r="BF924" s="84" t="s">
        <v>7656</v>
      </c>
      <c r="BG924" s="84"/>
    </row>
    <row r="925" spans="1:59" x14ac:dyDescent="0.25">
      <c r="A925" s="111" t="s">
        <v>2376</v>
      </c>
      <c r="B925" s="2" t="s">
        <v>3445</v>
      </c>
      <c r="C925" s="3" t="s">
        <v>3446</v>
      </c>
      <c r="D925" s="3" t="s">
        <v>2377</v>
      </c>
      <c r="E925" s="3" t="s">
        <v>2269</v>
      </c>
      <c r="F925" s="4" t="s">
        <v>2269</v>
      </c>
      <c r="G925" s="3" t="s">
        <v>1040</v>
      </c>
      <c r="H925" s="41" t="s">
        <v>4911</v>
      </c>
      <c r="I925" s="113">
        <v>0</v>
      </c>
      <c r="J925" s="113">
        <v>0</v>
      </c>
      <c r="K925" s="113">
        <v>0</v>
      </c>
      <c r="L925" s="113">
        <v>0</v>
      </c>
      <c r="M925" s="113">
        <v>0</v>
      </c>
      <c r="N925" s="113">
        <v>0</v>
      </c>
      <c r="O925" s="113">
        <v>0</v>
      </c>
      <c r="P925" s="113">
        <v>0</v>
      </c>
      <c r="Q925" s="113">
        <v>0</v>
      </c>
      <c r="R925" s="6">
        <v>0</v>
      </c>
      <c r="S925" s="14">
        <v>0</v>
      </c>
      <c r="T925" s="14">
        <v>0</v>
      </c>
      <c r="U925" s="14">
        <v>0</v>
      </c>
      <c r="V925" s="14">
        <v>0</v>
      </c>
      <c r="W925" s="84">
        <v>2.1174416066360724</v>
      </c>
      <c r="X925" s="14">
        <v>2.1174416066360724</v>
      </c>
      <c r="Y925" s="14">
        <v>0</v>
      </c>
      <c r="Z925" s="14">
        <v>0</v>
      </c>
      <c r="AA925" s="14">
        <v>0</v>
      </c>
      <c r="AB925" s="14">
        <v>0</v>
      </c>
      <c r="AC925" s="14">
        <v>2.1174416066360724</v>
      </c>
      <c r="AD925" s="14">
        <v>0</v>
      </c>
      <c r="AE925" s="14">
        <v>0</v>
      </c>
      <c r="AF925" s="14">
        <v>2.1174416066360724</v>
      </c>
      <c r="AG925" s="14">
        <v>2.1174416066360724</v>
      </c>
      <c r="AH925" s="14">
        <v>2.1174416066360724</v>
      </c>
      <c r="AI925" s="14">
        <v>2.1174416066360724</v>
      </c>
      <c r="AJ925" s="113" t="s">
        <v>7128</v>
      </c>
      <c r="AK925" s="113" t="s">
        <v>7128</v>
      </c>
      <c r="AL925" s="113" t="s">
        <v>7128</v>
      </c>
      <c r="AM925" s="113" t="s">
        <v>7128</v>
      </c>
      <c r="AN925" s="113">
        <v>68</v>
      </c>
      <c r="AO925" s="113" t="s">
        <v>7128</v>
      </c>
      <c r="AP925" s="113" t="s">
        <v>7128</v>
      </c>
      <c r="AQ925" s="113">
        <v>91</v>
      </c>
      <c r="AR925" s="113">
        <v>142</v>
      </c>
      <c r="AS925" s="113">
        <v>305</v>
      </c>
      <c r="AT925" s="113">
        <v>290</v>
      </c>
      <c r="AU925" s="149" t="s">
        <v>7128</v>
      </c>
      <c r="AV925" s="14">
        <v>144.9549001855919</v>
      </c>
      <c r="AW925" s="14">
        <v>-142.83745857895582</v>
      </c>
      <c r="AX925" s="17">
        <v>532</v>
      </c>
      <c r="AY925" s="15">
        <v>0</v>
      </c>
      <c r="AZ925" s="15">
        <v>1.4102366887435949</v>
      </c>
      <c r="BA925" s="15">
        <v>-1.4102366887435949</v>
      </c>
      <c r="BB925" s="63">
        <v>0.80164645901360498</v>
      </c>
      <c r="BC925" s="26"/>
      <c r="BD925" s="15">
        <v>0</v>
      </c>
      <c r="BE925" s="26">
        <v>0</v>
      </c>
      <c r="BF925" s="26" t="s">
        <v>7656</v>
      </c>
      <c r="BG925" s="84"/>
    </row>
    <row r="926" spans="1:59" x14ac:dyDescent="0.25">
      <c r="A926" s="78" t="s">
        <v>5640</v>
      </c>
      <c r="B926" s="2" t="s">
        <v>5641</v>
      </c>
      <c r="C926" s="3" t="s">
        <v>2765</v>
      </c>
      <c r="D926" s="3" t="s">
        <v>5694</v>
      </c>
      <c r="E926" s="3" t="s">
        <v>999</v>
      </c>
      <c r="F926" s="4" t="s">
        <v>2510</v>
      </c>
      <c r="G926" s="3" t="s">
        <v>1040</v>
      </c>
      <c r="H926" s="41" t="s">
        <v>5265</v>
      </c>
      <c r="I926" s="113">
        <v>0</v>
      </c>
      <c r="J926" s="113">
        <v>0</v>
      </c>
      <c r="K926" s="113">
        <v>0</v>
      </c>
      <c r="L926" s="113">
        <v>0</v>
      </c>
      <c r="M926" s="113">
        <v>0</v>
      </c>
      <c r="N926" s="113">
        <v>0</v>
      </c>
      <c r="O926" s="113">
        <v>0</v>
      </c>
      <c r="P926" s="113">
        <v>0</v>
      </c>
      <c r="Q926" s="113">
        <v>0</v>
      </c>
      <c r="R926" s="42">
        <v>0</v>
      </c>
      <c r="S926" s="43">
        <v>0</v>
      </c>
      <c r="T926" s="43">
        <v>0</v>
      </c>
      <c r="U926" s="43">
        <v>0</v>
      </c>
      <c r="V926" s="43">
        <v>0</v>
      </c>
      <c r="W926" s="84">
        <v>2.1174416066360724</v>
      </c>
      <c r="X926" s="44">
        <v>2.1174416066360724</v>
      </c>
      <c r="Y926" s="44">
        <v>0</v>
      </c>
      <c r="Z926" s="44">
        <v>0</v>
      </c>
      <c r="AA926" s="44">
        <v>0</v>
      </c>
      <c r="AB926" s="44">
        <v>0</v>
      </c>
      <c r="AC926" s="44">
        <v>2.1174416066360724</v>
      </c>
      <c r="AD926" s="44">
        <v>0</v>
      </c>
      <c r="AE926" s="44">
        <v>0</v>
      </c>
      <c r="AF926" s="44">
        <v>2.1174416066360724</v>
      </c>
      <c r="AG926" s="44">
        <v>2.1174416066360724</v>
      </c>
      <c r="AH926" s="44">
        <v>2.1174416066360724</v>
      </c>
      <c r="AI926" s="44">
        <v>2.1174416066360724</v>
      </c>
      <c r="AJ926" s="145" t="s">
        <v>7128</v>
      </c>
      <c r="AK926" s="113" t="s">
        <v>7128</v>
      </c>
      <c r="AL926" s="113" t="s">
        <v>7128</v>
      </c>
      <c r="AM926" s="113" t="s">
        <v>7128</v>
      </c>
      <c r="AN926" s="113">
        <v>68</v>
      </c>
      <c r="AO926" s="113" t="s">
        <v>7128</v>
      </c>
      <c r="AP926" s="113" t="s">
        <v>7128</v>
      </c>
      <c r="AQ926" s="113">
        <v>91</v>
      </c>
      <c r="AR926" s="113">
        <v>142</v>
      </c>
      <c r="AS926" s="113">
        <v>305</v>
      </c>
      <c r="AT926" s="113">
        <v>290</v>
      </c>
      <c r="AU926" s="149" t="s">
        <v>7128</v>
      </c>
      <c r="AV926" s="44">
        <v>144.9549001855919</v>
      </c>
      <c r="AW926" s="14">
        <v>-142.83745857895582</v>
      </c>
      <c r="AX926" s="17">
        <v>532</v>
      </c>
      <c r="AY926" s="43">
        <v>0</v>
      </c>
      <c r="AZ926" s="43">
        <v>1.4102366887435949</v>
      </c>
      <c r="BA926" s="43">
        <v>-1.4102366887435949</v>
      </c>
      <c r="BB926" s="65">
        <v>0.80164645901360498</v>
      </c>
      <c r="BC926" s="43"/>
      <c r="BD926" s="43">
        <v>0</v>
      </c>
      <c r="BE926" s="43">
        <v>0</v>
      </c>
      <c r="BF926" s="26" t="s">
        <v>7656</v>
      </c>
      <c r="BG926" s="84"/>
    </row>
    <row r="927" spans="1:59" x14ac:dyDescent="0.25">
      <c r="A927" s="111" t="s">
        <v>1725</v>
      </c>
      <c r="B927" s="2" t="s">
        <v>3292</v>
      </c>
      <c r="C927" s="3" t="s">
        <v>3147</v>
      </c>
      <c r="D927" s="3" t="s">
        <v>968</v>
      </c>
      <c r="E927" s="3" t="s">
        <v>2269</v>
      </c>
      <c r="F927" s="4" t="s">
        <v>2269</v>
      </c>
      <c r="G927" s="3" t="s">
        <v>1040</v>
      </c>
      <c r="H927" s="41" t="s">
        <v>967</v>
      </c>
      <c r="I927" s="113">
        <v>0</v>
      </c>
      <c r="J927" s="113">
        <v>0</v>
      </c>
      <c r="K927" s="113">
        <v>0</v>
      </c>
      <c r="L927" s="113">
        <v>0</v>
      </c>
      <c r="M927" s="113">
        <v>0</v>
      </c>
      <c r="N927" s="113">
        <v>0</v>
      </c>
      <c r="O927" s="113">
        <v>0</v>
      </c>
      <c r="P927" s="113">
        <v>0</v>
      </c>
      <c r="Q927" s="113">
        <v>0</v>
      </c>
      <c r="R927" s="6">
        <v>0</v>
      </c>
      <c r="S927" s="14">
        <v>0</v>
      </c>
      <c r="T927" s="14">
        <v>0</v>
      </c>
      <c r="U927" s="14">
        <v>0</v>
      </c>
      <c r="V927" s="14">
        <v>0</v>
      </c>
      <c r="W927" s="84">
        <v>2.1174416066360724</v>
      </c>
      <c r="X927" s="14">
        <v>2.1174416066360724</v>
      </c>
      <c r="Y927" s="14">
        <v>0</v>
      </c>
      <c r="Z927" s="14">
        <v>0</v>
      </c>
      <c r="AA927" s="14">
        <v>0</v>
      </c>
      <c r="AB927" s="14">
        <v>0</v>
      </c>
      <c r="AC927" s="14">
        <v>2.1174416066360724</v>
      </c>
      <c r="AD927" s="14">
        <v>0</v>
      </c>
      <c r="AE927" s="14">
        <v>0</v>
      </c>
      <c r="AF927" s="14">
        <v>2.1174416066360724</v>
      </c>
      <c r="AG927" s="14">
        <v>2.1174416066360724</v>
      </c>
      <c r="AH927" s="14">
        <v>2.1174416066360724</v>
      </c>
      <c r="AI927" s="14">
        <v>2.1174416066360724</v>
      </c>
      <c r="AJ927" s="113" t="s">
        <v>7128</v>
      </c>
      <c r="AK927" s="113" t="s">
        <v>7128</v>
      </c>
      <c r="AL927" s="113" t="s">
        <v>7128</v>
      </c>
      <c r="AM927" s="113" t="s">
        <v>7128</v>
      </c>
      <c r="AN927" s="113">
        <v>68</v>
      </c>
      <c r="AO927" s="113" t="s">
        <v>7128</v>
      </c>
      <c r="AP927" s="113" t="s">
        <v>7128</v>
      </c>
      <c r="AQ927" s="113">
        <v>91</v>
      </c>
      <c r="AR927" s="113">
        <v>142</v>
      </c>
      <c r="AS927" s="113">
        <v>305</v>
      </c>
      <c r="AT927" s="113">
        <v>290</v>
      </c>
      <c r="AU927" s="149" t="s">
        <v>7128</v>
      </c>
      <c r="AV927" s="14">
        <v>144.9549001855919</v>
      </c>
      <c r="AW927" s="14">
        <v>-142.83745857895582</v>
      </c>
      <c r="AX927" s="17">
        <v>532</v>
      </c>
      <c r="AY927" s="15">
        <v>0</v>
      </c>
      <c r="AZ927" s="15">
        <v>1.4102366887435949</v>
      </c>
      <c r="BA927" s="15">
        <v>-1.4102366887435949</v>
      </c>
      <c r="BB927" s="63">
        <v>0.80164645901360498</v>
      </c>
      <c r="BC927" s="26"/>
      <c r="BD927" s="15">
        <v>0</v>
      </c>
      <c r="BE927" s="26">
        <v>0</v>
      </c>
      <c r="BF927" s="26" t="s">
        <v>7656</v>
      </c>
      <c r="BG927" s="84"/>
    </row>
    <row r="928" spans="1:59" x14ac:dyDescent="0.25">
      <c r="A928" s="78" t="s">
        <v>2166</v>
      </c>
      <c r="B928" s="2" t="s">
        <v>3301</v>
      </c>
      <c r="C928" s="3" t="s">
        <v>3302</v>
      </c>
      <c r="D928" s="3" t="s">
        <v>1769</v>
      </c>
      <c r="E928" s="3" t="s">
        <v>2269</v>
      </c>
      <c r="F928" s="4" t="s">
        <v>2269</v>
      </c>
      <c r="G928" s="3" t="s">
        <v>1040</v>
      </c>
      <c r="H928" s="41" t="s">
        <v>4682</v>
      </c>
      <c r="I928" s="113">
        <v>0</v>
      </c>
      <c r="J928" s="113">
        <v>0</v>
      </c>
      <c r="K928" s="113">
        <v>0</v>
      </c>
      <c r="L928" s="113">
        <v>0</v>
      </c>
      <c r="M928" s="113">
        <v>0</v>
      </c>
      <c r="N928" s="113">
        <v>0</v>
      </c>
      <c r="O928" s="113">
        <v>0</v>
      </c>
      <c r="P928" s="113">
        <v>0</v>
      </c>
      <c r="Q928" s="113">
        <v>0</v>
      </c>
      <c r="R928" s="6">
        <v>0</v>
      </c>
      <c r="S928" s="14">
        <v>0</v>
      </c>
      <c r="T928" s="14">
        <v>0</v>
      </c>
      <c r="U928" s="14">
        <v>0</v>
      </c>
      <c r="V928" s="14">
        <v>0</v>
      </c>
      <c r="W928" s="84">
        <v>2.1174416066360724</v>
      </c>
      <c r="X928" s="14">
        <v>2.1174416066360724</v>
      </c>
      <c r="Y928" s="14">
        <v>0</v>
      </c>
      <c r="Z928" s="14">
        <v>0</v>
      </c>
      <c r="AA928" s="14">
        <v>0</v>
      </c>
      <c r="AB928" s="14">
        <v>0</v>
      </c>
      <c r="AC928" s="14">
        <v>2.1174416066360724</v>
      </c>
      <c r="AD928" s="14">
        <v>0</v>
      </c>
      <c r="AE928" s="14">
        <v>0</v>
      </c>
      <c r="AF928" s="14">
        <v>2.1174416066360724</v>
      </c>
      <c r="AG928" s="14">
        <v>2.1174416066360724</v>
      </c>
      <c r="AH928" s="14">
        <v>2.1174416066360724</v>
      </c>
      <c r="AI928" s="14">
        <v>2.1174416066360724</v>
      </c>
      <c r="AJ928" s="113" t="s">
        <v>7128</v>
      </c>
      <c r="AK928" s="113" t="s">
        <v>7128</v>
      </c>
      <c r="AL928" s="113" t="s">
        <v>7128</v>
      </c>
      <c r="AM928" s="113" t="s">
        <v>7128</v>
      </c>
      <c r="AN928" s="113">
        <v>68</v>
      </c>
      <c r="AO928" s="113" t="s">
        <v>7128</v>
      </c>
      <c r="AP928" s="113" t="s">
        <v>7128</v>
      </c>
      <c r="AQ928" s="113">
        <v>91</v>
      </c>
      <c r="AR928" s="113">
        <v>142</v>
      </c>
      <c r="AS928" s="113">
        <v>305</v>
      </c>
      <c r="AT928" s="113">
        <v>290</v>
      </c>
      <c r="AU928" s="149" t="s">
        <v>7128</v>
      </c>
      <c r="AV928" s="14">
        <v>144.9549001855919</v>
      </c>
      <c r="AW928" s="14">
        <v>-142.83745857895582</v>
      </c>
      <c r="AX928" s="17">
        <v>532</v>
      </c>
      <c r="AY928" s="15">
        <v>0</v>
      </c>
      <c r="AZ928" s="15">
        <v>1.4102366887435949</v>
      </c>
      <c r="BA928" s="15">
        <v>-1.4102366887435949</v>
      </c>
      <c r="BB928" s="63">
        <v>0.80164645901360498</v>
      </c>
      <c r="BC928" s="26"/>
      <c r="BD928" s="15">
        <v>0</v>
      </c>
      <c r="BE928" s="26">
        <v>0</v>
      </c>
      <c r="BF928" s="26" t="s">
        <v>7656</v>
      </c>
      <c r="BG928" s="84"/>
    </row>
    <row r="929" spans="1:59" x14ac:dyDescent="0.25">
      <c r="A929" s="111" t="s">
        <v>6657</v>
      </c>
      <c r="B929" s="2" t="s">
        <v>6658</v>
      </c>
      <c r="C929" s="3" t="s">
        <v>2813</v>
      </c>
      <c r="D929" s="3" t="s">
        <v>5964</v>
      </c>
      <c r="E929" s="3" t="s">
        <v>1030</v>
      </c>
      <c r="F929" s="4" t="s">
        <v>3755</v>
      </c>
      <c r="G929" s="3" t="s">
        <v>1040</v>
      </c>
      <c r="H929" s="41" t="s">
        <v>6514</v>
      </c>
      <c r="I929" s="113">
        <v>0</v>
      </c>
      <c r="J929" s="113">
        <v>0</v>
      </c>
      <c r="K929" s="113">
        <v>0</v>
      </c>
      <c r="L929" s="113">
        <v>0</v>
      </c>
      <c r="M929" s="113">
        <v>0</v>
      </c>
      <c r="N929" s="113">
        <v>0</v>
      </c>
      <c r="O929" s="113">
        <v>0</v>
      </c>
      <c r="P929" s="113">
        <v>0</v>
      </c>
      <c r="Q929" s="113">
        <v>0</v>
      </c>
      <c r="R929" s="6">
        <v>0</v>
      </c>
      <c r="S929" s="14">
        <v>0</v>
      </c>
      <c r="T929" s="14">
        <v>0</v>
      </c>
      <c r="U929" s="14">
        <v>0</v>
      </c>
      <c r="V929" s="14">
        <v>0</v>
      </c>
      <c r="W929" s="84">
        <v>2.1174416066360724</v>
      </c>
      <c r="X929" s="14">
        <v>2.1174416066360724</v>
      </c>
      <c r="Y929" s="14">
        <v>0</v>
      </c>
      <c r="Z929" s="14">
        <v>0</v>
      </c>
      <c r="AA929" s="14">
        <v>0</v>
      </c>
      <c r="AB929" s="14">
        <v>0</v>
      </c>
      <c r="AC929" s="14">
        <v>2.1174416066360724</v>
      </c>
      <c r="AD929" s="14">
        <v>0</v>
      </c>
      <c r="AE929" s="14">
        <v>0</v>
      </c>
      <c r="AF929" s="14">
        <v>2.1174416066360724</v>
      </c>
      <c r="AG929" s="14">
        <v>2.1174416066360724</v>
      </c>
      <c r="AH929" s="14">
        <v>2.1174416066360724</v>
      </c>
      <c r="AI929" s="14">
        <v>2.1174416066360724</v>
      </c>
      <c r="AJ929" s="113" t="s">
        <v>7128</v>
      </c>
      <c r="AK929" s="113" t="s">
        <v>7128</v>
      </c>
      <c r="AL929" s="113" t="s">
        <v>7128</v>
      </c>
      <c r="AM929" s="113" t="s">
        <v>7128</v>
      </c>
      <c r="AN929" s="113">
        <v>68</v>
      </c>
      <c r="AO929" s="113" t="s">
        <v>7128</v>
      </c>
      <c r="AP929" s="113" t="s">
        <v>7128</v>
      </c>
      <c r="AQ929" s="113">
        <v>91</v>
      </c>
      <c r="AR929" s="113">
        <v>142</v>
      </c>
      <c r="AS929" s="113">
        <v>305</v>
      </c>
      <c r="AT929" s="113">
        <v>290</v>
      </c>
      <c r="AU929" s="149" t="s">
        <v>7128</v>
      </c>
      <c r="AV929" s="14">
        <v>144.9549001855919</v>
      </c>
      <c r="AW929" s="14">
        <v>-142.83745857895582</v>
      </c>
      <c r="AX929" s="17">
        <v>532</v>
      </c>
      <c r="AY929" s="15">
        <v>0</v>
      </c>
      <c r="AZ929" s="15">
        <v>1.4102366887435949</v>
      </c>
      <c r="BA929" s="15">
        <v>-1.4102366887435949</v>
      </c>
      <c r="BB929" s="63">
        <v>0.80164645901360498</v>
      </c>
      <c r="BC929" s="26"/>
      <c r="BD929" s="15">
        <v>0</v>
      </c>
      <c r="BE929" s="26">
        <v>0</v>
      </c>
      <c r="BF929" s="26" t="s">
        <v>7656</v>
      </c>
      <c r="BG929" s="84"/>
    </row>
    <row r="930" spans="1:59" x14ac:dyDescent="0.25">
      <c r="A930" s="111" t="s">
        <v>1784</v>
      </c>
      <c r="B930" s="2" t="s">
        <v>3459</v>
      </c>
      <c r="C930" s="3" t="s">
        <v>3460</v>
      </c>
      <c r="D930" s="3" t="s">
        <v>156</v>
      </c>
      <c r="E930" s="3" t="s">
        <v>2269</v>
      </c>
      <c r="F930" s="4" t="s">
        <v>2269</v>
      </c>
      <c r="G930" s="3" t="s">
        <v>1040</v>
      </c>
      <c r="H930" s="41" t="s">
        <v>4687</v>
      </c>
      <c r="I930" s="113">
        <v>0</v>
      </c>
      <c r="J930" s="113">
        <v>0</v>
      </c>
      <c r="K930" s="113">
        <v>0</v>
      </c>
      <c r="L930" s="113">
        <v>0</v>
      </c>
      <c r="M930" s="113">
        <v>0</v>
      </c>
      <c r="N930" s="113">
        <v>0</v>
      </c>
      <c r="O930" s="113">
        <v>0</v>
      </c>
      <c r="P930" s="113">
        <v>0</v>
      </c>
      <c r="Q930" s="113">
        <v>0</v>
      </c>
      <c r="R930" s="6">
        <v>0</v>
      </c>
      <c r="S930" s="14">
        <v>0</v>
      </c>
      <c r="T930" s="14">
        <v>0</v>
      </c>
      <c r="U930" s="14">
        <v>0</v>
      </c>
      <c r="V930" s="14">
        <v>0</v>
      </c>
      <c r="W930" s="84">
        <v>2.1174416066360724</v>
      </c>
      <c r="X930" s="14">
        <v>2.1174416066360724</v>
      </c>
      <c r="Y930" s="14">
        <v>0</v>
      </c>
      <c r="Z930" s="14">
        <v>0</v>
      </c>
      <c r="AA930" s="14">
        <v>0</v>
      </c>
      <c r="AB930" s="14">
        <v>0</v>
      </c>
      <c r="AC930" s="14">
        <v>2.1174416066360724</v>
      </c>
      <c r="AD930" s="14">
        <v>0</v>
      </c>
      <c r="AE930" s="14">
        <v>0</v>
      </c>
      <c r="AF930" s="14">
        <v>2.1174416066360724</v>
      </c>
      <c r="AG930" s="14">
        <v>2.1174416066360724</v>
      </c>
      <c r="AH930" s="14">
        <v>2.1174416066360724</v>
      </c>
      <c r="AI930" s="14">
        <v>2.1174416066360724</v>
      </c>
      <c r="AJ930" s="113" t="s">
        <v>7128</v>
      </c>
      <c r="AK930" s="113" t="s">
        <v>7128</v>
      </c>
      <c r="AL930" s="113" t="s">
        <v>7128</v>
      </c>
      <c r="AM930" s="113" t="s">
        <v>7128</v>
      </c>
      <c r="AN930" s="113">
        <v>68</v>
      </c>
      <c r="AO930" s="113" t="s">
        <v>7128</v>
      </c>
      <c r="AP930" s="113" t="s">
        <v>7128</v>
      </c>
      <c r="AQ930" s="113">
        <v>91</v>
      </c>
      <c r="AR930" s="113">
        <v>142</v>
      </c>
      <c r="AS930" s="113">
        <v>305</v>
      </c>
      <c r="AT930" s="113">
        <v>290</v>
      </c>
      <c r="AU930" s="149" t="s">
        <v>7128</v>
      </c>
      <c r="AV930" s="14">
        <v>144.9549001855919</v>
      </c>
      <c r="AW930" s="14">
        <v>-142.83745857895582</v>
      </c>
      <c r="AX930" s="17">
        <v>532</v>
      </c>
      <c r="AY930" s="15">
        <v>0</v>
      </c>
      <c r="AZ930" s="15">
        <v>1.4102366887435949</v>
      </c>
      <c r="BA930" s="15">
        <v>-1.4102366887435949</v>
      </c>
      <c r="BB930" s="63">
        <v>0.80164645901360498</v>
      </c>
      <c r="BC930" s="26"/>
      <c r="BD930" s="15">
        <v>0</v>
      </c>
      <c r="BE930" s="26">
        <v>0</v>
      </c>
      <c r="BF930" s="26" t="s">
        <v>7656</v>
      </c>
      <c r="BG930" s="84"/>
    </row>
    <row r="931" spans="1:59" x14ac:dyDescent="0.25">
      <c r="A931" s="78" t="s">
        <v>6255</v>
      </c>
      <c r="B931" s="2" t="s">
        <v>6256</v>
      </c>
      <c r="C931" s="3" t="s">
        <v>3513</v>
      </c>
      <c r="D931" s="3" t="s">
        <v>5794</v>
      </c>
      <c r="E931" s="3" t="s">
        <v>1012</v>
      </c>
      <c r="F931" s="4" t="s">
        <v>2510</v>
      </c>
      <c r="G931" s="3" t="s">
        <v>1040</v>
      </c>
      <c r="H931" s="41" t="s">
        <v>5795</v>
      </c>
      <c r="I931" s="113">
        <v>0</v>
      </c>
      <c r="J931" s="113">
        <v>0</v>
      </c>
      <c r="K931" s="113">
        <v>0</v>
      </c>
      <c r="L931" s="113">
        <v>0</v>
      </c>
      <c r="M931" s="113">
        <v>0</v>
      </c>
      <c r="N931" s="113">
        <v>0</v>
      </c>
      <c r="O931" s="113">
        <v>0</v>
      </c>
      <c r="P931" s="113">
        <v>0</v>
      </c>
      <c r="Q931" s="113">
        <v>0</v>
      </c>
      <c r="R931" s="42">
        <v>0</v>
      </c>
      <c r="S931" s="43">
        <v>0</v>
      </c>
      <c r="T931" s="43">
        <v>0</v>
      </c>
      <c r="U931" s="43">
        <v>0</v>
      </c>
      <c r="V931" s="43">
        <v>0</v>
      </c>
      <c r="W931" s="84">
        <v>2.1174416066360724</v>
      </c>
      <c r="X931" s="44">
        <v>2.1174416066360724</v>
      </c>
      <c r="Y931" s="44">
        <v>0</v>
      </c>
      <c r="Z931" s="44">
        <v>0</v>
      </c>
      <c r="AA931" s="44">
        <v>0</v>
      </c>
      <c r="AB931" s="44">
        <v>0</v>
      </c>
      <c r="AC931" s="44">
        <v>2.1174416066360724</v>
      </c>
      <c r="AD931" s="44">
        <v>0</v>
      </c>
      <c r="AE931" s="44">
        <v>0</v>
      </c>
      <c r="AF931" s="44">
        <v>2.1174416066360724</v>
      </c>
      <c r="AG931" s="44">
        <v>2.1174416066360724</v>
      </c>
      <c r="AH931" s="44">
        <v>2.1174416066360724</v>
      </c>
      <c r="AI931" s="44">
        <v>2.1174416066360724</v>
      </c>
      <c r="AJ931" s="145" t="s">
        <v>7128</v>
      </c>
      <c r="AK931" s="113" t="s">
        <v>7128</v>
      </c>
      <c r="AL931" s="113" t="s">
        <v>7128</v>
      </c>
      <c r="AM931" s="113" t="s">
        <v>7128</v>
      </c>
      <c r="AN931" s="113">
        <v>68</v>
      </c>
      <c r="AO931" s="113" t="s">
        <v>7128</v>
      </c>
      <c r="AP931" s="113" t="s">
        <v>7128</v>
      </c>
      <c r="AQ931" s="113">
        <v>91</v>
      </c>
      <c r="AR931" s="113">
        <v>142</v>
      </c>
      <c r="AS931" s="113">
        <v>305</v>
      </c>
      <c r="AT931" s="113">
        <v>290</v>
      </c>
      <c r="AU931" s="149" t="s">
        <v>7128</v>
      </c>
      <c r="AV931" s="44">
        <v>144.9549001855919</v>
      </c>
      <c r="AW931" s="14">
        <v>-142.83745857895582</v>
      </c>
      <c r="AX931" s="17">
        <v>532</v>
      </c>
      <c r="AY931" s="43">
        <v>0</v>
      </c>
      <c r="AZ931" s="43">
        <v>1.4102366887435949</v>
      </c>
      <c r="BA931" s="43">
        <v>-1.4102366887435949</v>
      </c>
      <c r="BB931" s="65">
        <v>0.80164645901360498</v>
      </c>
      <c r="BC931" s="43"/>
      <c r="BD931" s="43">
        <v>0</v>
      </c>
      <c r="BE931" s="43">
        <v>0</v>
      </c>
      <c r="BF931" s="26" t="s">
        <v>7656</v>
      </c>
      <c r="BG931" s="84"/>
    </row>
    <row r="932" spans="1:59" x14ac:dyDescent="0.25">
      <c r="A932" s="78" t="s">
        <v>4244</v>
      </c>
      <c r="B932" s="2" t="s">
        <v>3465</v>
      </c>
      <c r="C932" s="3" t="s">
        <v>4246</v>
      </c>
      <c r="D932" s="3" t="s">
        <v>4245</v>
      </c>
      <c r="E932" s="3" t="s">
        <v>1020</v>
      </c>
      <c r="F932" s="4" t="s">
        <v>2510</v>
      </c>
      <c r="G932" s="3" t="s">
        <v>1040</v>
      </c>
      <c r="H932" s="41" t="s">
        <v>4247</v>
      </c>
      <c r="I932" s="113">
        <v>0</v>
      </c>
      <c r="J932" s="113">
        <v>0</v>
      </c>
      <c r="K932" s="113">
        <v>0</v>
      </c>
      <c r="L932" s="113">
        <v>0</v>
      </c>
      <c r="M932" s="113">
        <v>0</v>
      </c>
      <c r="N932" s="113">
        <v>0</v>
      </c>
      <c r="O932" s="113">
        <v>0</v>
      </c>
      <c r="P932" s="113">
        <v>0</v>
      </c>
      <c r="Q932" s="113">
        <v>0</v>
      </c>
      <c r="R932" s="6">
        <v>0</v>
      </c>
      <c r="S932" s="14">
        <v>0</v>
      </c>
      <c r="T932" s="14">
        <v>0</v>
      </c>
      <c r="U932" s="14">
        <v>0</v>
      </c>
      <c r="V932" s="14">
        <v>0</v>
      </c>
      <c r="W932" s="84">
        <v>2.1174416066360724</v>
      </c>
      <c r="X932" s="14">
        <v>2.1174416066360724</v>
      </c>
      <c r="Y932" s="14">
        <v>0</v>
      </c>
      <c r="Z932" s="14">
        <v>0</v>
      </c>
      <c r="AA932" s="14">
        <v>0</v>
      </c>
      <c r="AB932" s="14">
        <v>0</v>
      </c>
      <c r="AC932" s="14">
        <v>2.1174416066360724</v>
      </c>
      <c r="AD932" s="14">
        <v>0</v>
      </c>
      <c r="AE932" s="14">
        <v>0</v>
      </c>
      <c r="AF932" s="14">
        <v>2.1174416066360724</v>
      </c>
      <c r="AG932" s="14">
        <v>2.1174416066360724</v>
      </c>
      <c r="AH932" s="14">
        <v>2.1174416066360724</v>
      </c>
      <c r="AI932" s="14">
        <v>2.1174416066360724</v>
      </c>
      <c r="AJ932" s="113" t="s">
        <v>7128</v>
      </c>
      <c r="AK932" s="113" t="s">
        <v>7128</v>
      </c>
      <c r="AL932" s="113" t="s">
        <v>7128</v>
      </c>
      <c r="AM932" s="113" t="s">
        <v>7128</v>
      </c>
      <c r="AN932" s="113">
        <v>68</v>
      </c>
      <c r="AO932" s="113" t="s">
        <v>7128</v>
      </c>
      <c r="AP932" s="113" t="s">
        <v>7128</v>
      </c>
      <c r="AQ932" s="113">
        <v>91</v>
      </c>
      <c r="AR932" s="113">
        <v>142</v>
      </c>
      <c r="AS932" s="113">
        <v>305</v>
      </c>
      <c r="AT932" s="113">
        <v>290</v>
      </c>
      <c r="AU932" s="149" t="s">
        <v>7128</v>
      </c>
      <c r="AV932" s="14">
        <v>144.9549001855919</v>
      </c>
      <c r="AW932" s="14">
        <v>-142.83745857895582</v>
      </c>
      <c r="AX932" s="17">
        <v>532</v>
      </c>
      <c r="AY932" s="15">
        <v>0</v>
      </c>
      <c r="AZ932" s="15">
        <v>1.4102366887435949</v>
      </c>
      <c r="BA932" s="15">
        <v>-1.4102366887435949</v>
      </c>
      <c r="BB932" s="63">
        <v>0.80164645901360498</v>
      </c>
      <c r="BC932" s="26"/>
      <c r="BD932" s="15">
        <v>0</v>
      </c>
      <c r="BE932" s="26">
        <v>0</v>
      </c>
      <c r="BF932" s="26" t="s">
        <v>7656</v>
      </c>
      <c r="BG932" s="84"/>
    </row>
    <row r="933" spans="1:59" x14ac:dyDescent="0.25">
      <c r="A933" s="99" t="s">
        <v>6641</v>
      </c>
      <c r="B933" s="2" t="s">
        <v>2842</v>
      </c>
      <c r="C933" s="3" t="s">
        <v>6642</v>
      </c>
      <c r="D933" s="3" t="s">
        <v>6396</v>
      </c>
      <c r="E933" s="3" t="s">
        <v>1014</v>
      </c>
      <c r="F933" s="4" t="s">
        <v>3755</v>
      </c>
      <c r="G933" s="3" t="s">
        <v>1040</v>
      </c>
      <c r="H933" s="41" t="s">
        <v>6643</v>
      </c>
      <c r="I933" s="126">
        <v>0</v>
      </c>
      <c r="J933" s="126">
        <v>0</v>
      </c>
      <c r="K933" s="126">
        <v>0</v>
      </c>
      <c r="L933" s="126">
        <v>0</v>
      </c>
      <c r="M933" s="126">
        <v>0</v>
      </c>
      <c r="N933" s="126">
        <v>0</v>
      </c>
      <c r="O933" s="126">
        <v>0</v>
      </c>
      <c r="P933" s="126">
        <v>0</v>
      </c>
      <c r="Q933" s="126">
        <v>0</v>
      </c>
      <c r="R933" s="106">
        <v>0</v>
      </c>
      <c r="S933" s="107">
        <v>0</v>
      </c>
      <c r="T933" s="107">
        <v>0</v>
      </c>
      <c r="U933" s="107">
        <v>0</v>
      </c>
      <c r="V933" s="107">
        <v>0</v>
      </c>
      <c r="W933" s="107">
        <v>2.1174416066360724</v>
      </c>
      <c r="X933" s="108">
        <v>2.1174416066360724</v>
      </c>
      <c r="Y933" s="108">
        <v>0</v>
      </c>
      <c r="Z933" s="108">
        <v>0</v>
      </c>
      <c r="AA933" s="108">
        <v>0</v>
      </c>
      <c r="AB933" s="108">
        <v>0</v>
      </c>
      <c r="AC933" s="108">
        <v>2.1174416066360724</v>
      </c>
      <c r="AD933" s="108">
        <v>0</v>
      </c>
      <c r="AE933" s="108">
        <v>0</v>
      </c>
      <c r="AF933" s="108">
        <v>2.1174416066360724</v>
      </c>
      <c r="AG933" s="108">
        <v>2.1174416066360724</v>
      </c>
      <c r="AH933" s="108">
        <v>2.1174416066360724</v>
      </c>
      <c r="AI933" s="108">
        <v>2.1174416066360724</v>
      </c>
      <c r="AJ933" s="126" t="s">
        <v>7128</v>
      </c>
      <c r="AK933" s="113" t="s">
        <v>7128</v>
      </c>
      <c r="AL933" s="113" t="s">
        <v>7128</v>
      </c>
      <c r="AM933" s="113" t="s">
        <v>7128</v>
      </c>
      <c r="AN933" s="113">
        <v>68</v>
      </c>
      <c r="AO933" s="113" t="s">
        <v>7128</v>
      </c>
      <c r="AP933" s="113" t="s">
        <v>7128</v>
      </c>
      <c r="AQ933" s="113">
        <v>91</v>
      </c>
      <c r="AR933" s="113">
        <v>142</v>
      </c>
      <c r="AS933" s="113">
        <v>305</v>
      </c>
      <c r="AT933" s="113">
        <v>290</v>
      </c>
      <c r="AU933" s="149" t="s">
        <v>7128</v>
      </c>
      <c r="AV933" s="107">
        <v>144.9549001855919</v>
      </c>
      <c r="AW933" s="107">
        <v>-142.83745857895582</v>
      </c>
      <c r="AX933" s="127">
        <v>532</v>
      </c>
      <c r="AY933" s="107">
        <v>0</v>
      </c>
      <c r="AZ933" s="107">
        <v>1.4102366887435949</v>
      </c>
      <c r="BA933" s="107">
        <v>-1.4102366887435949</v>
      </c>
      <c r="BB933" s="109">
        <v>0.80164645901360498</v>
      </c>
      <c r="BC933" s="107"/>
      <c r="BD933" s="107">
        <v>0</v>
      </c>
      <c r="BE933" s="107">
        <v>0</v>
      </c>
      <c r="BF933" s="107" t="s">
        <v>7656</v>
      </c>
      <c r="BG933" s="107"/>
    </row>
    <row r="934" spans="1:59" x14ac:dyDescent="0.25">
      <c r="A934" s="98" t="s">
        <v>6257</v>
      </c>
      <c r="B934" s="2" t="s">
        <v>3501</v>
      </c>
      <c r="C934" s="3" t="s">
        <v>6258</v>
      </c>
      <c r="D934" s="3" t="s">
        <v>5728</v>
      </c>
      <c r="E934" s="3" t="s">
        <v>2269</v>
      </c>
      <c r="F934" s="4" t="s">
        <v>2269</v>
      </c>
      <c r="G934" s="3" t="s">
        <v>1040</v>
      </c>
      <c r="H934" s="41" t="s">
        <v>5729</v>
      </c>
      <c r="I934" s="126">
        <v>0</v>
      </c>
      <c r="J934" s="126">
        <v>0</v>
      </c>
      <c r="K934" s="126">
        <v>0</v>
      </c>
      <c r="L934" s="126">
        <v>0</v>
      </c>
      <c r="M934" s="126">
        <v>0</v>
      </c>
      <c r="N934" s="126">
        <v>0</v>
      </c>
      <c r="O934" s="126">
        <v>0</v>
      </c>
      <c r="P934" s="126">
        <v>0</v>
      </c>
      <c r="Q934" s="126">
        <v>0</v>
      </c>
      <c r="R934" s="106">
        <v>0</v>
      </c>
      <c r="S934" s="107">
        <v>0</v>
      </c>
      <c r="T934" s="107">
        <v>0</v>
      </c>
      <c r="U934" s="107">
        <v>0</v>
      </c>
      <c r="V934" s="107">
        <v>0</v>
      </c>
      <c r="W934" s="107">
        <v>2.1174416066360724</v>
      </c>
      <c r="X934" s="108">
        <v>2.1174416066360724</v>
      </c>
      <c r="Y934" s="107">
        <v>0</v>
      </c>
      <c r="Z934" s="107">
        <v>0</v>
      </c>
      <c r="AA934" s="107">
        <v>0</v>
      </c>
      <c r="AB934" s="107">
        <v>0</v>
      </c>
      <c r="AC934" s="107">
        <v>2.1174416066360724</v>
      </c>
      <c r="AD934" s="107">
        <v>0</v>
      </c>
      <c r="AE934" s="107">
        <v>0</v>
      </c>
      <c r="AF934" s="107">
        <v>2.1174416066360724</v>
      </c>
      <c r="AG934" s="107">
        <v>2.1174416066360724</v>
      </c>
      <c r="AH934" s="107">
        <v>2.1174416066360724</v>
      </c>
      <c r="AI934" s="107">
        <v>2.1174416066360724</v>
      </c>
      <c r="AJ934" s="126" t="s">
        <v>7128</v>
      </c>
      <c r="AK934" s="108" t="s">
        <v>7128</v>
      </c>
      <c r="AL934" s="108" t="s">
        <v>7128</v>
      </c>
      <c r="AM934" s="108" t="s">
        <v>7128</v>
      </c>
      <c r="AN934" s="108">
        <v>68</v>
      </c>
      <c r="AO934" s="108" t="s">
        <v>7128</v>
      </c>
      <c r="AP934" s="126" t="s">
        <v>7128</v>
      </c>
      <c r="AQ934" s="108">
        <v>91</v>
      </c>
      <c r="AR934" s="108">
        <v>142</v>
      </c>
      <c r="AS934" s="126">
        <v>305</v>
      </c>
      <c r="AT934" s="126">
        <v>290</v>
      </c>
      <c r="AU934" s="150" t="s">
        <v>7128</v>
      </c>
      <c r="AV934" s="107">
        <v>144.9549001855919</v>
      </c>
      <c r="AW934" s="107">
        <v>-142.83745857895582</v>
      </c>
      <c r="AX934" s="127">
        <v>532</v>
      </c>
      <c r="AY934" s="107">
        <v>0</v>
      </c>
      <c r="AZ934" s="107">
        <v>1.4102366887435949</v>
      </c>
      <c r="BA934" s="107">
        <v>-1.4102366887435949</v>
      </c>
      <c r="BB934" s="148">
        <v>0.80164645901360498</v>
      </c>
      <c r="BC934" s="107"/>
      <c r="BD934" s="107">
        <v>0</v>
      </c>
      <c r="BE934" s="107">
        <v>0</v>
      </c>
      <c r="BF934" s="107" t="s">
        <v>7656</v>
      </c>
      <c r="BG934" s="107"/>
    </row>
    <row r="935" spans="1:59" x14ac:dyDescent="0.25">
      <c r="A935" s="78" t="s">
        <v>1885</v>
      </c>
      <c r="B935" s="2" t="s">
        <v>3327</v>
      </c>
      <c r="C935" s="3" t="s">
        <v>2822</v>
      </c>
      <c r="D935" s="3" t="s">
        <v>104</v>
      </c>
      <c r="E935" s="3" t="s">
        <v>2269</v>
      </c>
      <c r="F935" s="4" t="s">
        <v>2269</v>
      </c>
      <c r="G935" s="3" t="s">
        <v>1040</v>
      </c>
      <c r="H935" s="41" t="s">
        <v>5026</v>
      </c>
      <c r="I935" s="113">
        <v>0</v>
      </c>
      <c r="J935" s="113">
        <v>0</v>
      </c>
      <c r="K935" s="113">
        <v>0</v>
      </c>
      <c r="L935" s="113">
        <v>0</v>
      </c>
      <c r="M935" s="113">
        <v>0</v>
      </c>
      <c r="N935" s="113">
        <v>0</v>
      </c>
      <c r="O935" s="113">
        <v>0</v>
      </c>
      <c r="P935" s="113">
        <v>0</v>
      </c>
      <c r="Q935" s="113">
        <v>0</v>
      </c>
      <c r="R935" s="6">
        <v>0</v>
      </c>
      <c r="S935" s="14">
        <v>0</v>
      </c>
      <c r="T935" s="14">
        <v>0</v>
      </c>
      <c r="U935" s="14">
        <v>0</v>
      </c>
      <c r="V935" s="14">
        <v>0</v>
      </c>
      <c r="W935" s="84">
        <v>2.1174416066360724</v>
      </c>
      <c r="X935" s="14">
        <v>2.1174416066360724</v>
      </c>
      <c r="Y935" s="14">
        <v>0</v>
      </c>
      <c r="Z935" s="14">
        <v>0</v>
      </c>
      <c r="AA935" s="14">
        <v>0</v>
      </c>
      <c r="AB935" s="14">
        <v>0</v>
      </c>
      <c r="AC935" s="14">
        <v>2.1174416066360724</v>
      </c>
      <c r="AD935" s="14">
        <v>0</v>
      </c>
      <c r="AE935" s="14">
        <v>0</v>
      </c>
      <c r="AF935" s="14">
        <v>2.1174416066360724</v>
      </c>
      <c r="AG935" s="14">
        <v>2.1174416066360724</v>
      </c>
      <c r="AH935" s="14">
        <v>2.1174416066360724</v>
      </c>
      <c r="AI935" s="14">
        <v>2.1174416066360724</v>
      </c>
      <c r="AJ935" s="113" t="s">
        <v>7128</v>
      </c>
      <c r="AK935" s="113" t="s">
        <v>7128</v>
      </c>
      <c r="AL935" s="113" t="s">
        <v>7128</v>
      </c>
      <c r="AM935" s="113" t="s">
        <v>7128</v>
      </c>
      <c r="AN935" s="113">
        <v>68</v>
      </c>
      <c r="AO935" s="113" t="s">
        <v>7128</v>
      </c>
      <c r="AP935" s="113" t="s">
        <v>7128</v>
      </c>
      <c r="AQ935" s="113">
        <v>91</v>
      </c>
      <c r="AR935" s="113">
        <v>142</v>
      </c>
      <c r="AS935" s="113">
        <v>305</v>
      </c>
      <c r="AT935" s="113">
        <v>290</v>
      </c>
      <c r="AU935" s="149" t="s">
        <v>7128</v>
      </c>
      <c r="AV935" s="14">
        <v>144.9549001855919</v>
      </c>
      <c r="AW935" s="14">
        <v>-142.83745857895582</v>
      </c>
      <c r="AX935" s="17">
        <v>532</v>
      </c>
      <c r="AY935" s="15">
        <v>0</v>
      </c>
      <c r="AZ935" s="15">
        <v>1.4102366887435949</v>
      </c>
      <c r="BA935" s="15">
        <v>-1.4102366887435949</v>
      </c>
      <c r="BB935" s="63">
        <v>0.80164645901360498</v>
      </c>
      <c r="BC935" s="26"/>
      <c r="BD935" s="15">
        <v>0</v>
      </c>
      <c r="BE935" s="26">
        <v>0</v>
      </c>
      <c r="BF935" s="26" t="s">
        <v>7656</v>
      </c>
      <c r="BG935" s="84"/>
    </row>
    <row r="936" spans="1:59" x14ac:dyDescent="0.25">
      <c r="A936" s="111" t="s">
        <v>1887</v>
      </c>
      <c r="B936" s="2" t="s">
        <v>2600</v>
      </c>
      <c r="C936" s="3" t="s">
        <v>2601</v>
      </c>
      <c r="D936" s="3" t="s">
        <v>310</v>
      </c>
      <c r="E936" s="3" t="s">
        <v>2269</v>
      </c>
      <c r="F936" s="4" t="s">
        <v>2269</v>
      </c>
      <c r="G936" s="3" t="s">
        <v>1040</v>
      </c>
      <c r="H936" s="41" t="s">
        <v>3802</v>
      </c>
      <c r="I936" s="113">
        <v>0</v>
      </c>
      <c r="J936" s="113">
        <v>0</v>
      </c>
      <c r="K936" s="113">
        <v>0</v>
      </c>
      <c r="L936" s="113">
        <v>0</v>
      </c>
      <c r="M936" s="113">
        <v>0</v>
      </c>
      <c r="N936" s="113">
        <v>0</v>
      </c>
      <c r="O936" s="113">
        <v>0</v>
      </c>
      <c r="P936" s="113">
        <v>0</v>
      </c>
      <c r="Q936" s="113">
        <v>0</v>
      </c>
      <c r="R936" s="6">
        <v>0</v>
      </c>
      <c r="S936" s="14">
        <v>0</v>
      </c>
      <c r="T936" s="14">
        <v>0</v>
      </c>
      <c r="U936" s="14">
        <v>0</v>
      </c>
      <c r="V936" s="14">
        <v>0</v>
      </c>
      <c r="W936" s="84">
        <v>2.1174416066360724</v>
      </c>
      <c r="X936" s="14">
        <v>2.1174416066360724</v>
      </c>
      <c r="Y936" s="14">
        <v>0</v>
      </c>
      <c r="Z936" s="14">
        <v>0</v>
      </c>
      <c r="AA936" s="14">
        <v>0</v>
      </c>
      <c r="AB936" s="14">
        <v>0</v>
      </c>
      <c r="AC936" s="14">
        <v>2.1174416066360724</v>
      </c>
      <c r="AD936" s="14">
        <v>0</v>
      </c>
      <c r="AE936" s="14">
        <v>0</v>
      </c>
      <c r="AF936" s="14">
        <v>2.1174416066360724</v>
      </c>
      <c r="AG936" s="14">
        <v>2.1174416066360724</v>
      </c>
      <c r="AH936" s="14">
        <v>2.1174416066360724</v>
      </c>
      <c r="AI936" s="14">
        <v>2.1174416066360724</v>
      </c>
      <c r="AJ936" s="113" t="s">
        <v>7128</v>
      </c>
      <c r="AK936" s="113" t="s">
        <v>7128</v>
      </c>
      <c r="AL936" s="113" t="s">
        <v>7128</v>
      </c>
      <c r="AM936" s="113" t="s">
        <v>7128</v>
      </c>
      <c r="AN936" s="113">
        <v>68</v>
      </c>
      <c r="AO936" s="113" t="s">
        <v>7128</v>
      </c>
      <c r="AP936" s="113" t="s">
        <v>7128</v>
      </c>
      <c r="AQ936" s="113">
        <v>91</v>
      </c>
      <c r="AR936" s="113">
        <v>142</v>
      </c>
      <c r="AS936" s="113">
        <v>305</v>
      </c>
      <c r="AT936" s="113">
        <v>290</v>
      </c>
      <c r="AU936" s="149" t="s">
        <v>7128</v>
      </c>
      <c r="AV936" s="14">
        <v>144.9549001855919</v>
      </c>
      <c r="AW936" s="14">
        <v>-142.83745857895582</v>
      </c>
      <c r="AX936" s="17">
        <v>532</v>
      </c>
      <c r="AY936" s="15">
        <v>0</v>
      </c>
      <c r="AZ936" s="15">
        <v>1.4102366887435949</v>
      </c>
      <c r="BA936" s="15">
        <v>-1.4102366887435949</v>
      </c>
      <c r="BB936" s="63">
        <v>0.80164645901360498</v>
      </c>
      <c r="BC936" s="26"/>
      <c r="BD936" s="15">
        <v>0</v>
      </c>
      <c r="BE936" s="26">
        <v>0</v>
      </c>
      <c r="BF936" s="26" t="s">
        <v>7656</v>
      </c>
      <c r="BG936" s="84"/>
    </row>
    <row r="937" spans="1:59" x14ac:dyDescent="0.25">
      <c r="A937" s="111" t="s">
        <v>1935</v>
      </c>
      <c r="B937" s="2" t="s">
        <v>2602</v>
      </c>
      <c r="C937" s="3" t="s">
        <v>2603</v>
      </c>
      <c r="D937" s="3" t="s">
        <v>500</v>
      </c>
      <c r="E937" s="3" t="s">
        <v>2269</v>
      </c>
      <c r="F937" s="4" t="s">
        <v>2269</v>
      </c>
      <c r="G937" s="3" t="s">
        <v>1040</v>
      </c>
      <c r="H937" s="41" t="s">
        <v>3948</v>
      </c>
      <c r="I937" s="113">
        <v>0</v>
      </c>
      <c r="J937" s="113">
        <v>0</v>
      </c>
      <c r="K937" s="113">
        <v>0</v>
      </c>
      <c r="L937" s="113">
        <v>0</v>
      </c>
      <c r="M937" s="113">
        <v>0</v>
      </c>
      <c r="N937" s="113">
        <v>0</v>
      </c>
      <c r="O937" s="113">
        <v>0</v>
      </c>
      <c r="P937" s="113">
        <v>0</v>
      </c>
      <c r="Q937" s="113">
        <v>0</v>
      </c>
      <c r="R937" s="50">
        <v>0</v>
      </c>
      <c r="S937" s="51">
        <v>0</v>
      </c>
      <c r="T937" s="51">
        <v>0</v>
      </c>
      <c r="U937" s="51">
        <v>0</v>
      </c>
      <c r="V937" s="51">
        <v>0</v>
      </c>
      <c r="W937" s="84">
        <v>2.1174416066360724</v>
      </c>
      <c r="X937" s="44">
        <v>2.1174416066360724</v>
      </c>
      <c r="Y937" s="44">
        <v>0</v>
      </c>
      <c r="Z937" s="44">
        <v>0</v>
      </c>
      <c r="AA937" s="44">
        <v>0</v>
      </c>
      <c r="AB937" s="44">
        <v>0</v>
      </c>
      <c r="AC937" s="44">
        <v>2.1174416066360724</v>
      </c>
      <c r="AD937" s="44">
        <v>0</v>
      </c>
      <c r="AE937" s="44">
        <v>0</v>
      </c>
      <c r="AF937" s="44">
        <v>2.1174416066360724</v>
      </c>
      <c r="AG937" s="44">
        <v>2.1174416066360724</v>
      </c>
      <c r="AH937" s="44">
        <v>2.1174416066360724</v>
      </c>
      <c r="AI937" s="44">
        <v>2.1174416066360724</v>
      </c>
      <c r="AJ937" s="145" t="s">
        <v>7128</v>
      </c>
      <c r="AK937" s="113" t="s">
        <v>7128</v>
      </c>
      <c r="AL937" s="113" t="s">
        <v>7128</v>
      </c>
      <c r="AM937" s="113" t="s">
        <v>7128</v>
      </c>
      <c r="AN937" s="113">
        <v>68</v>
      </c>
      <c r="AO937" s="113" t="s">
        <v>7128</v>
      </c>
      <c r="AP937" s="113" t="s">
        <v>7128</v>
      </c>
      <c r="AQ937" s="113">
        <v>91</v>
      </c>
      <c r="AR937" s="113">
        <v>142</v>
      </c>
      <c r="AS937" s="113">
        <v>305</v>
      </c>
      <c r="AT937" s="113">
        <v>290</v>
      </c>
      <c r="AU937" s="149" t="s">
        <v>7128</v>
      </c>
      <c r="AV937" s="52">
        <v>144.9549001855919</v>
      </c>
      <c r="AW937" s="14">
        <v>-142.83745857895582</v>
      </c>
      <c r="AX937" s="17">
        <v>532</v>
      </c>
      <c r="AY937" s="51">
        <v>0</v>
      </c>
      <c r="AZ937" s="51">
        <v>1.4102366887435949</v>
      </c>
      <c r="BA937" s="51">
        <v>-1.4102366887435949</v>
      </c>
      <c r="BB937" s="64">
        <v>0.80164645901360498</v>
      </c>
      <c r="BC937" s="51"/>
      <c r="BD937" s="51">
        <v>0</v>
      </c>
      <c r="BE937" s="51">
        <v>0</v>
      </c>
      <c r="BF937" s="26" t="s">
        <v>7656</v>
      </c>
      <c r="BG937" s="84"/>
    </row>
    <row r="938" spans="1:59" x14ac:dyDescent="0.25">
      <c r="A938" s="111" t="s">
        <v>1956</v>
      </c>
      <c r="B938" s="2" t="s">
        <v>2642</v>
      </c>
      <c r="C938" s="3" t="s">
        <v>2959</v>
      </c>
      <c r="D938" s="3" t="s">
        <v>35</v>
      </c>
      <c r="E938" s="3" t="s">
        <v>1022</v>
      </c>
      <c r="F938" s="4" t="s">
        <v>2510</v>
      </c>
      <c r="G938" s="3" t="s">
        <v>1040</v>
      </c>
      <c r="H938" s="41" t="s">
        <v>4673</v>
      </c>
      <c r="I938" s="113">
        <v>0</v>
      </c>
      <c r="J938" s="113">
        <v>0</v>
      </c>
      <c r="K938" s="113">
        <v>0</v>
      </c>
      <c r="L938" s="113">
        <v>0</v>
      </c>
      <c r="M938" s="113">
        <v>0</v>
      </c>
      <c r="N938" s="113">
        <v>0</v>
      </c>
      <c r="O938" s="113">
        <v>0</v>
      </c>
      <c r="P938" s="113">
        <v>0</v>
      </c>
      <c r="Q938" s="113">
        <v>0</v>
      </c>
      <c r="R938" s="6">
        <v>0</v>
      </c>
      <c r="S938" s="14">
        <v>0</v>
      </c>
      <c r="T938" s="14">
        <v>0</v>
      </c>
      <c r="U938" s="14">
        <v>0</v>
      </c>
      <c r="V938" s="14">
        <v>0</v>
      </c>
      <c r="W938" s="84">
        <v>2.1174416066360724</v>
      </c>
      <c r="X938" s="14">
        <v>2.1174416066360724</v>
      </c>
      <c r="Y938" s="14">
        <v>0</v>
      </c>
      <c r="Z938" s="14">
        <v>0</v>
      </c>
      <c r="AA938" s="14">
        <v>0</v>
      </c>
      <c r="AB938" s="14">
        <v>0</v>
      </c>
      <c r="AC938" s="14">
        <v>2.1174416066360724</v>
      </c>
      <c r="AD938" s="14">
        <v>0</v>
      </c>
      <c r="AE938" s="14">
        <v>0</v>
      </c>
      <c r="AF938" s="14">
        <v>2.1174416066360724</v>
      </c>
      <c r="AG938" s="14">
        <v>2.1174416066360724</v>
      </c>
      <c r="AH938" s="14">
        <v>2.1174416066360724</v>
      </c>
      <c r="AI938" s="14">
        <v>2.1174416066360724</v>
      </c>
      <c r="AJ938" s="113" t="s">
        <v>7128</v>
      </c>
      <c r="AK938" s="113" t="s">
        <v>7128</v>
      </c>
      <c r="AL938" s="113" t="s">
        <v>7128</v>
      </c>
      <c r="AM938" s="113" t="s">
        <v>7128</v>
      </c>
      <c r="AN938" s="113">
        <v>68</v>
      </c>
      <c r="AO938" s="113" t="s">
        <v>7128</v>
      </c>
      <c r="AP938" s="113" t="s">
        <v>7128</v>
      </c>
      <c r="AQ938" s="113">
        <v>91</v>
      </c>
      <c r="AR938" s="113">
        <v>142</v>
      </c>
      <c r="AS938" s="113">
        <v>305</v>
      </c>
      <c r="AT938" s="113">
        <v>290</v>
      </c>
      <c r="AU938" s="149" t="s">
        <v>7128</v>
      </c>
      <c r="AV938" s="14">
        <v>144.9549001855919</v>
      </c>
      <c r="AW938" s="14">
        <v>-142.83745857895582</v>
      </c>
      <c r="AX938" s="17">
        <v>532</v>
      </c>
      <c r="AY938" s="15">
        <v>0</v>
      </c>
      <c r="AZ938" s="15">
        <v>1.4102366887435949</v>
      </c>
      <c r="BA938" s="15">
        <v>-1.4102366887435949</v>
      </c>
      <c r="BB938" s="63">
        <v>0.80164645901360498</v>
      </c>
      <c r="BC938" s="26"/>
      <c r="BD938" s="15">
        <v>0</v>
      </c>
      <c r="BE938" s="26">
        <v>0</v>
      </c>
      <c r="BF938" s="26" t="s">
        <v>7656</v>
      </c>
      <c r="BG938" s="84"/>
    </row>
    <row r="939" spans="1:59" x14ac:dyDescent="0.25">
      <c r="A939" s="99" t="s">
        <v>2432</v>
      </c>
      <c r="B939" s="2" t="s">
        <v>3027</v>
      </c>
      <c r="C939" s="3" t="s">
        <v>2887</v>
      </c>
      <c r="D939" s="3" t="s">
        <v>2433</v>
      </c>
      <c r="E939" s="3" t="s">
        <v>2269</v>
      </c>
      <c r="F939" s="4" t="s">
        <v>2269</v>
      </c>
      <c r="G939" s="3" t="s">
        <v>1040</v>
      </c>
      <c r="H939" s="41" t="s">
        <v>4648</v>
      </c>
      <c r="I939" s="113">
        <v>0</v>
      </c>
      <c r="J939" s="113">
        <v>0</v>
      </c>
      <c r="K939" s="113">
        <v>0</v>
      </c>
      <c r="L939" s="113">
        <v>0</v>
      </c>
      <c r="M939" s="113">
        <v>0</v>
      </c>
      <c r="N939" s="113">
        <v>0</v>
      </c>
      <c r="O939" s="113">
        <v>0</v>
      </c>
      <c r="P939" s="113">
        <v>0</v>
      </c>
      <c r="Q939" s="113">
        <v>0</v>
      </c>
      <c r="R939" s="106">
        <v>0</v>
      </c>
      <c r="S939" s="107">
        <v>0</v>
      </c>
      <c r="T939" s="107">
        <v>0</v>
      </c>
      <c r="U939" s="107">
        <v>0</v>
      </c>
      <c r="V939" s="107">
        <v>0</v>
      </c>
      <c r="W939" s="84">
        <v>2.1174416066360724</v>
      </c>
      <c r="X939" s="108">
        <v>2.1174416066360724</v>
      </c>
      <c r="Y939" s="108">
        <v>0</v>
      </c>
      <c r="Z939" s="108">
        <v>0</v>
      </c>
      <c r="AA939" s="108">
        <v>0</v>
      </c>
      <c r="AB939" s="108">
        <v>0</v>
      </c>
      <c r="AC939" s="108">
        <v>2.1174416066360724</v>
      </c>
      <c r="AD939" s="108">
        <v>0</v>
      </c>
      <c r="AE939" s="108">
        <v>0</v>
      </c>
      <c r="AF939" s="108">
        <v>2.1174416066360724</v>
      </c>
      <c r="AG939" s="108">
        <v>2.1174416066360724</v>
      </c>
      <c r="AH939" s="108">
        <v>2.1174416066360724</v>
      </c>
      <c r="AI939" s="108">
        <v>2.1174416066360724</v>
      </c>
      <c r="AJ939" s="126" t="s">
        <v>7128</v>
      </c>
      <c r="AK939" s="113" t="s">
        <v>7128</v>
      </c>
      <c r="AL939" s="113" t="s">
        <v>7128</v>
      </c>
      <c r="AM939" s="113" t="s">
        <v>7128</v>
      </c>
      <c r="AN939" s="113">
        <v>68</v>
      </c>
      <c r="AO939" s="113" t="s">
        <v>7128</v>
      </c>
      <c r="AP939" s="113" t="s">
        <v>7128</v>
      </c>
      <c r="AQ939" s="113">
        <v>91</v>
      </c>
      <c r="AR939" s="113">
        <v>142</v>
      </c>
      <c r="AS939" s="113">
        <v>305</v>
      </c>
      <c r="AT939" s="113">
        <v>290</v>
      </c>
      <c r="AU939" s="149" t="s">
        <v>7128</v>
      </c>
      <c r="AV939" s="107">
        <v>144.9549001855919</v>
      </c>
      <c r="AW939" s="14">
        <v>-142.83745857895582</v>
      </c>
      <c r="AX939" s="17">
        <v>532</v>
      </c>
      <c r="AY939" s="107">
        <v>0</v>
      </c>
      <c r="AZ939" s="107">
        <v>1.4102366887435949</v>
      </c>
      <c r="BA939" s="107">
        <v>-1.4102366887435949</v>
      </c>
      <c r="BB939" s="109">
        <v>0.80164645901360498</v>
      </c>
      <c r="BC939" s="107"/>
      <c r="BD939" s="107">
        <v>0</v>
      </c>
      <c r="BE939" s="107">
        <v>0</v>
      </c>
      <c r="BF939" s="107" t="s">
        <v>7656</v>
      </c>
      <c r="BG939" s="84"/>
    </row>
    <row r="940" spans="1:59" x14ac:dyDescent="0.25">
      <c r="A940" s="78" t="s">
        <v>1975</v>
      </c>
      <c r="B940" s="2" t="s">
        <v>3161</v>
      </c>
      <c r="C940" s="3" t="s">
        <v>3162</v>
      </c>
      <c r="D940" s="3" t="s">
        <v>177</v>
      </c>
      <c r="E940" s="3" t="s">
        <v>2269</v>
      </c>
      <c r="F940" s="4" t="s">
        <v>2269</v>
      </c>
      <c r="G940" s="3" t="s">
        <v>1040</v>
      </c>
      <c r="H940" s="41" t="s">
        <v>4090</v>
      </c>
      <c r="I940" s="113">
        <v>0</v>
      </c>
      <c r="J940" s="113">
        <v>0</v>
      </c>
      <c r="K940" s="113">
        <v>0</v>
      </c>
      <c r="L940" s="113">
        <v>0</v>
      </c>
      <c r="M940" s="113">
        <v>0</v>
      </c>
      <c r="N940" s="113">
        <v>0</v>
      </c>
      <c r="O940" s="113">
        <v>0</v>
      </c>
      <c r="P940" s="113">
        <v>0</v>
      </c>
      <c r="Q940" s="113">
        <v>0</v>
      </c>
      <c r="R940" s="6">
        <v>0</v>
      </c>
      <c r="S940" s="14">
        <v>0</v>
      </c>
      <c r="T940" s="14">
        <v>0</v>
      </c>
      <c r="U940" s="14">
        <v>0</v>
      </c>
      <c r="V940" s="14">
        <v>0</v>
      </c>
      <c r="W940" s="84">
        <v>2.1174416066360724</v>
      </c>
      <c r="X940" s="14">
        <v>2.1174416066360724</v>
      </c>
      <c r="Y940" s="14">
        <v>0</v>
      </c>
      <c r="Z940" s="14">
        <v>0</v>
      </c>
      <c r="AA940" s="14">
        <v>0</v>
      </c>
      <c r="AB940" s="14">
        <v>0</v>
      </c>
      <c r="AC940" s="14">
        <v>2.1174416066360724</v>
      </c>
      <c r="AD940" s="14">
        <v>0</v>
      </c>
      <c r="AE940" s="14">
        <v>0</v>
      </c>
      <c r="AF940" s="14">
        <v>2.1174416066360724</v>
      </c>
      <c r="AG940" s="14">
        <v>2.1174416066360724</v>
      </c>
      <c r="AH940" s="14">
        <v>2.1174416066360724</v>
      </c>
      <c r="AI940" s="14">
        <v>2.1174416066360724</v>
      </c>
      <c r="AJ940" s="113" t="s">
        <v>7128</v>
      </c>
      <c r="AK940" s="113" t="s">
        <v>7128</v>
      </c>
      <c r="AL940" s="113" t="s">
        <v>7128</v>
      </c>
      <c r="AM940" s="113" t="s">
        <v>7128</v>
      </c>
      <c r="AN940" s="113">
        <v>68</v>
      </c>
      <c r="AO940" s="113" t="s">
        <v>7128</v>
      </c>
      <c r="AP940" s="113" t="s">
        <v>7128</v>
      </c>
      <c r="AQ940" s="113">
        <v>91</v>
      </c>
      <c r="AR940" s="113">
        <v>142</v>
      </c>
      <c r="AS940" s="113">
        <v>305</v>
      </c>
      <c r="AT940" s="113">
        <v>290</v>
      </c>
      <c r="AU940" s="149" t="s">
        <v>7128</v>
      </c>
      <c r="AV940" s="14">
        <v>144.9549001855919</v>
      </c>
      <c r="AW940" s="14">
        <v>-142.83745857895582</v>
      </c>
      <c r="AX940" s="17">
        <v>532</v>
      </c>
      <c r="AY940" s="15">
        <v>0</v>
      </c>
      <c r="AZ940" s="15">
        <v>1.4102366887435949</v>
      </c>
      <c r="BA940" s="15">
        <v>-1.4102366887435949</v>
      </c>
      <c r="BB940" s="63">
        <v>0.80164645901360498</v>
      </c>
      <c r="BC940" s="26"/>
      <c r="BD940" s="15">
        <v>0</v>
      </c>
      <c r="BE940" s="26">
        <v>0</v>
      </c>
      <c r="BF940" s="26" t="s">
        <v>7656</v>
      </c>
      <c r="BG940" s="84"/>
    </row>
    <row r="941" spans="1:59" x14ac:dyDescent="0.25">
      <c r="A941" s="111" t="s">
        <v>2450</v>
      </c>
      <c r="B941" s="2" t="s">
        <v>3018</v>
      </c>
      <c r="C941" s="3" t="s">
        <v>2546</v>
      </c>
      <c r="D941" s="3" t="s">
        <v>19</v>
      </c>
      <c r="E941" s="3" t="s">
        <v>2269</v>
      </c>
      <c r="F941" s="4" t="s">
        <v>2269</v>
      </c>
      <c r="G941" s="3" t="s">
        <v>1040</v>
      </c>
      <c r="H941" s="41" t="s">
        <v>4555</v>
      </c>
      <c r="I941" s="113">
        <v>0</v>
      </c>
      <c r="J941" s="113">
        <v>0</v>
      </c>
      <c r="K941" s="113">
        <v>0</v>
      </c>
      <c r="L941" s="113">
        <v>0</v>
      </c>
      <c r="M941" s="113">
        <v>0</v>
      </c>
      <c r="N941" s="113">
        <v>0</v>
      </c>
      <c r="O941" s="113">
        <v>0</v>
      </c>
      <c r="P941" s="113">
        <v>0</v>
      </c>
      <c r="Q941" s="113">
        <v>0</v>
      </c>
      <c r="R941" s="6">
        <v>0</v>
      </c>
      <c r="S941" s="14">
        <v>0</v>
      </c>
      <c r="T941" s="14">
        <v>0</v>
      </c>
      <c r="U941" s="14">
        <v>0</v>
      </c>
      <c r="V941" s="14">
        <v>0</v>
      </c>
      <c r="W941" s="84">
        <v>2.1174416066360724</v>
      </c>
      <c r="X941" s="14">
        <v>2.1174416066360724</v>
      </c>
      <c r="Y941" s="14">
        <v>0</v>
      </c>
      <c r="Z941" s="14">
        <v>0</v>
      </c>
      <c r="AA941" s="14">
        <v>0</v>
      </c>
      <c r="AB941" s="14">
        <v>0</v>
      </c>
      <c r="AC941" s="14">
        <v>2.1174416066360724</v>
      </c>
      <c r="AD941" s="14">
        <v>0</v>
      </c>
      <c r="AE941" s="14">
        <v>0</v>
      </c>
      <c r="AF941" s="14">
        <v>2.1174416066360724</v>
      </c>
      <c r="AG941" s="14">
        <v>2.1174416066360724</v>
      </c>
      <c r="AH941" s="14">
        <v>2.1174416066360724</v>
      </c>
      <c r="AI941" s="14">
        <v>2.1174416066360724</v>
      </c>
      <c r="AJ941" s="113" t="s">
        <v>7128</v>
      </c>
      <c r="AK941" s="113" t="s">
        <v>7128</v>
      </c>
      <c r="AL941" s="113" t="s">
        <v>7128</v>
      </c>
      <c r="AM941" s="113" t="s">
        <v>7128</v>
      </c>
      <c r="AN941" s="113">
        <v>68</v>
      </c>
      <c r="AO941" s="113" t="s">
        <v>7128</v>
      </c>
      <c r="AP941" s="113" t="s">
        <v>7128</v>
      </c>
      <c r="AQ941" s="113">
        <v>91</v>
      </c>
      <c r="AR941" s="113">
        <v>142</v>
      </c>
      <c r="AS941" s="113">
        <v>305</v>
      </c>
      <c r="AT941" s="113">
        <v>290</v>
      </c>
      <c r="AU941" s="149" t="s">
        <v>7128</v>
      </c>
      <c r="AV941" s="14">
        <v>144.9549001855919</v>
      </c>
      <c r="AW941" s="14">
        <v>-142.83745857895582</v>
      </c>
      <c r="AX941" s="17">
        <v>532</v>
      </c>
      <c r="AY941" s="15">
        <v>0</v>
      </c>
      <c r="AZ941" s="15">
        <v>1.4102366887435949</v>
      </c>
      <c r="BA941" s="15">
        <v>-1.4102366887435949</v>
      </c>
      <c r="BB941" s="63">
        <v>0.80164645901360498</v>
      </c>
      <c r="BC941" s="26"/>
      <c r="BD941" s="15">
        <v>0</v>
      </c>
      <c r="BE941" s="26">
        <v>0</v>
      </c>
      <c r="BF941" s="26" t="s">
        <v>7656</v>
      </c>
      <c r="BG941" s="84"/>
    </row>
    <row r="942" spans="1:59" x14ac:dyDescent="0.25">
      <c r="A942" s="78" t="s">
        <v>6331</v>
      </c>
      <c r="B942" s="2" t="s">
        <v>3351</v>
      </c>
      <c r="C942" s="3" t="s">
        <v>6332</v>
      </c>
      <c r="D942" s="3" t="s">
        <v>5890</v>
      </c>
      <c r="E942" s="3" t="s">
        <v>999</v>
      </c>
      <c r="F942" s="4" t="s">
        <v>2510</v>
      </c>
      <c r="G942" s="3" t="s">
        <v>1040</v>
      </c>
      <c r="H942" s="41" t="s">
        <v>5891</v>
      </c>
      <c r="I942" s="113">
        <v>0</v>
      </c>
      <c r="J942" s="113">
        <v>0</v>
      </c>
      <c r="K942" s="113">
        <v>0</v>
      </c>
      <c r="L942" s="113">
        <v>0</v>
      </c>
      <c r="M942" s="113">
        <v>0</v>
      </c>
      <c r="N942" s="113">
        <v>0</v>
      </c>
      <c r="O942" s="113">
        <v>0</v>
      </c>
      <c r="P942" s="113">
        <v>0</v>
      </c>
      <c r="Q942" s="113">
        <v>0</v>
      </c>
      <c r="R942" s="50">
        <v>0</v>
      </c>
      <c r="S942" s="51">
        <v>0</v>
      </c>
      <c r="T942" s="51">
        <v>0</v>
      </c>
      <c r="U942" s="51">
        <v>0</v>
      </c>
      <c r="V942" s="51">
        <v>0</v>
      </c>
      <c r="W942" s="84">
        <v>2.1174416066360724</v>
      </c>
      <c r="X942" s="52">
        <v>2.1174416066360724</v>
      </c>
      <c r="Y942" s="52">
        <v>0</v>
      </c>
      <c r="Z942" s="52">
        <v>0</v>
      </c>
      <c r="AA942" s="52">
        <v>0</v>
      </c>
      <c r="AB942" s="52">
        <v>0</v>
      </c>
      <c r="AC942" s="52">
        <v>2.1174416066360724</v>
      </c>
      <c r="AD942" s="52">
        <v>0</v>
      </c>
      <c r="AE942" s="52">
        <v>0</v>
      </c>
      <c r="AF942" s="52">
        <v>2.1174416066360724</v>
      </c>
      <c r="AG942" s="52">
        <v>2.1174416066360724</v>
      </c>
      <c r="AH942" s="52">
        <v>2.1174416066360724</v>
      </c>
      <c r="AI942" s="52">
        <v>2.1174416066360724</v>
      </c>
      <c r="AJ942" s="144" t="s">
        <v>7128</v>
      </c>
      <c r="AK942" s="113" t="s">
        <v>7128</v>
      </c>
      <c r="AL942" s="113" t="s">
        <v>7128</v>
      </c>
      <c r="AM942" s="113" t="s">
        <v>7128</v>
      </c>
      <c r="AN942" s="113">
        <v>68</v>
      </c>
      <c r="AO942" s="113" t="s">
        <v>7128</v>
      </c>
      <c r="AP942" s="113" t="s">
        <v>7128</v>
      </c>
      <c r="AQ942" s="113">
        <v>91</v>
      </c>
      <c r="AR942" s="113">
        <v>142</v>
      </c>
      <c r="AS942" s="113">
        <v>305</v>
      </c>
      <c r="AT942" s="113">
        <v>290</v>
      </c>
      <c r="AU942" s="149" t="s">
        <v>7128</v>
      </c>
      <c r="AV942" s="52">
        <v>144.9549001855919</v>
      </c>
      <c r="AW942" s="14">
        <v>-142.83745857895582</v>
      </c>
      <c r="AX942" s="17">
        <v>532</v>
      </c>
      <c r="AY942" s="51">
        <v>0</v>
      </c>
      <c r="AZ942" s="51">
        <v>1.4102366887435949</v>
      </c>
      <c r="BA942" s="51">
        <v>-1.4102366887435949</v>
      </c>
      <c r="BB942" s="64">
        <v>0.80164645901360498</v>
      </c>
      <c r="BC942" s="51"/>
      <c r="BD942" s="51">
        <v>0</v>
      </c>
      <c r="BE942" s="51">
        <v>0</v>
      </c>
      <c r="BF942" s="26" t="s">
        <v>7656</v>
      </c>
      <c r="BG942" s="84"/>
    </row>
    <row r="943" spans="1:59" x14ac:dyDescent="0.25">
      <c r="A943" s="111" t="s">
        <v>2065</v>
      </c>
      <c r="B943" s="2" t="s">
        <v>3141</v>
      </c>
      <c r="C943" s="3" t="s">
        <v>3142</v>
      </c>
      <c r="D943" s="3" t="s">
        <v>67</v>
      </c>
      <c r="E943" s="3" t="s">
        <v>1090</v>
      </c>
      <c r="F943" s="4" t="s">
        <v>3755</v>
      </c>
      <c r="G943" s="3" t="s">
        <v>1040</v>
      </c>
      <c r="H943" s="41" t="s">
        <v>3979</v>
      </c>
      <c r="I943" s="113">
        <v>0</v>
      </c>
      <c r="J943" s="113">
        <v>0</v>
      </c>
      <c r="K943" s="113">
        <v>0</v>
      </c>
      <c r="L943" s="113">
        <v>0</v>
      </c>
      <c r="M943" s="113">
        <v>0</v>
      </c>
      <c r="N943" s="113">
        <v>0</v>
      </c>
      <c r="O943" s="113">
        <v>0</v>
      </c>
      <c r="P943" s="113">
        <v>0</v>
      </c>
      <c r="Q943" s="113">
        <v>0</v>
      </c>
      <c r="R943" s="6">
        <v>0</v>
      </c>
      <c r="S943" s="14">
        <v>0</v>
      </c>
      <c r="T943" s="14">
        <v>0</v>
      </c>
      <c r="U943" s="14">
        <v>0</v>
      </c>
      <c r="V943" s="14">
        <v>0</v>
      </c>
      <c r="W943" s="84">
        <v>2.1174416066360724</v>
      </c>
      <c r="X943" s="44">
        <v>2.1174416066360724</v>
      </c>
      <c r="Y943" s="44">
        <v>0</v>
      </c>
      <c r="Z943" s="44">
        <v>0</v>
      </c>
      <c r="AA943" s="44">
        <v>0</v>
      </c>
      <c r="AB943" s="44">
        <v>0</v>
      </c>
      <c r="AC943" s="44">
        <v>2.1174416066360724</v>
      </c>
      <c r="AD943" s="44">
        <v>0</v>
      </c>
      <c r="AE943" s="44">
        <v>0</v>
      </c>
      <c r="AF943" s="44">
        <v>2.1174416066360724</v>
      </c>
      <c r="AG943" s="44">
        <v>2.1174416066360724</v>
      </c>
      <c r="AH943" s="44">
        <v>2.1174416066360724</v>
      </c>
      <c r="AI943" s="44">
        <v>2.1174416066360724</v>
      </c>
      <c r="AJ943" s="145" t="s">
        <v>7128</v>
      </c>
      <c r="AK943" s="113" t="s">
        <v>7128</v>
      </c>
      <c r="AL943" s="113" t="s">
        <v>7128</v>
      </c>
      <c r="AM943" s="113" t="s">
        <v>7128</v>
      </c>
      <c r="AN943" s="113">
        <v>68</v>
      </c>
      <c r="AO943" s="113" t="s">
        <v>7128</v>
      </c>
      <c r="AP943" s="113" t="s">
        <v>7128</v>
      </c>
      <c r="AQ943" s="113">
        <v>91</v>
      </c>
      <c r="AR943" s="113">
        <v>142</v>
      </c>
      <c r="AS943" s="113">
        <v>305</v>
      </c>
      <c r="AT943" s="113">
        <v>290</v>
      </c>
      <c r="AU943" s="149" t="s">
        <v>7128</v>
      </c>
      <c r="AV943" s="14">
        <v>144.9549001855919</v>
      </c>
      <c r="AW943" s="14">
        <v>-142.83745857895582</v>
      </c>
      <c r="AX943" s="17">
        <v>532</v>
      </c>
      <c r="AY943" s="15">
        <v>0</v>
      </c>
      <c r="AZ943" s="15">
        <v>1.4102366887435949</v>
      </c>
      <c r="BA943" s="15">
        <v>-1.4102366887435949</v>
      </c>
      <c r="BB943" s="63">
        <v>0.80164645901360498</v>
      </c>
      <c r="BC943" s="26"/>
      <c r="BD943" s="15">
        <v>0</v>
      </c>
      <c r="BE943" s="26">
        <v>0</v>
      </c>
      <c r="BF943" s="26" t="s">
        <v>7656</v>
      </c>
      <c r="BG943" s="84"/>
    </row>
    <row r="944" spans="1:59" x14ac:dyDescent="0.25">
      <c r="A944" s="78" t="s">
        <v>2067</v>
      </c>
      <c r="B944" s="2" t="s">
        <v>3357</v>
      </c>
      <c r="C944" s="3" t="s">
        <v>2631</v>
      </c>
      <c r="D944" s="3" t="s">
        <v>63</v>
      </c>
      <c r="E944" s="3" t="s">
        <v>2269</v>
      </c>
      <c r="F944" s="4" t="s">
        <v>2269</v>
      </c>
      <c r="G944" s="3" t="s">
        <v>1040</v>
      </c>
      <c r="H944" s="41" t="s">
        <v>3804</v>
      </c>
      <c r="I944" s="113">
        <v>0</v>
      </c>
      <c r="J944" s="113">
        <v>0</v>
      </c>
      <c r="K944" s="113">
        <v>0</v>
      </c>
      <c r="L944" s="113">
        <v>0</v>
      </c>
      <c r="M944" s="113">
        <v>0</v>
      </c>
      <c r="N944" s="113">
        <v>0</v>
      </c>
      <c r="O944" s="113">
        <v>0</v>
      </c>
      <c r="P944" s="113">
        <v>0</v>
      </c>
      <c r="Q944" s="113">
        <v>0</v>
      </c>
      <c r="R944" s="6">
        <v>0</v>
      </c>
      <c r="S944" s="14">
        <v>0</v>
      </c>
      <c r="T944" s="14">
        <v>0</v>
      </c>
      <c r="U944" s="14">
        <v>0</v>
      </c>
      <c r="V944" s="14">
        <v>0</v>
      </c>
      <c r="W944" s="84">
        <v>2.1174416066360724</v>
      </c>
      <c r="X944" s="14">
        <v>2.1174416066360724</v>
      </c>
      <c r="Y944" s="14">
        <v>0</v>
      </c>
      <c r="Z944" s="14">
        <v>0</v>
      </c>
      <c r="AA944" s="14">
        <v>0</v>
      </c>
      <c r="AB944" s="14">
        <v>0</v>
      </c>
      <c r="AC944" s="14">
        <v>2.1174416066360724</v>
      </c>
      <c r="AD944" s="14">
        <v>0</v>
      </c>
      <c r="AE944" s="14">
        <v>0</v>
      </c>
      <c r="AF944" s="14">
        <v>2.1174416066360724</v>
      </c>
      <c r="AG944" s="14">
        <v>2.1174416066360724</v>
      </c>
      <c r="AH944" s="14">
        <v>2.1174416066360724</v>
      </c>
      <c r="AI944" s="14">
        <v>2.1174416066360724</v>
      </c>
      <c r="AJ944" s="113" t="s">
        <v>7128</v>
      </c>
      <c r="AK944" s="113" t="s">
        <v>7128</v>
      </c>
      <c r="AL944" s="113" t="s">
        <v>7128</v>
      </c>
      <c r="AM944" s="113" t="s">
        <v>7128</v>
      </c>
      <c r="AN944" s="113">
        <v>68</v>
      </c>
      <c r="AO944" s="113" t="s">
        <v>7128</v>
      </c>
      <c r="AP944" s="113" t="s">
        <v>7128</v>
      </c>
      <c r="AQ944" s="113">
        <v>91</v>
      </c>
      <c r="AR944" s="113">
        <v>142</v>
      </c>
      <c r="AS944" s="113">
        <v>305</v>
      </c>
      <c r="AT944" s="113">
        <v>290</v>
      </c>
      <c r="AU944" s="149" t="s">
        <v>7128</v>
      </c>
      <c r="AV944" s="14">
        <v>144.9549001855919</v>
      </c>
      <c r="AW944" s="14">
        <v>-142.83745857895582</v>
      </c>
      <c r="AX944" s="17">
        <v>532</v>
      </c>
      <c r="AY944" s="15">
        <v>0</v>
      </c>
      <c r="AZ944" s="15">
        <v>1.4102366887435949</v>
      </c>
      <c r="BA944" s="15">
        <v>-1.4102366887435949</v>
      </c>
      <c r="BB944" s="63">
        <v>0.80164645901360498</v>
      </c>
      <c r="BC944" s="26"/>
      <c r="BD944" s="15">
        <v>0</v>
      </c>
      <c r="BE944" s="26">
        <v>0</v>
      </c>
      <c r="BF944" s="26" t="s">
        <v>7656</v>
      </c>
      <c r="BG944" s="84"/>
    </row>
    <row r="945" spans="1:59" x14ac:dyDescent="0.25">
      <c r="A945" s="78" t="s">
        <v>2083</v>
      </c>
      <c r="B945" s="2" t="s">
        <v>3483</v>
      </c>
      <c r="C945" s="3" t="s">
        <v>2890</v>
      </c>
      <c r="D945" s="3" t="s">
        <v>7</v>
      </c>
      <c r="E945" s="3" t="s">
        <v>2269</v>
      </c>
      <c r="F945" s="4" t="s">
        <v>2269</v>
      </c>
      <c r="G945" s="3" t="s">
        <v>1040</v>
      </c>
      <c r="H945" s="41" t="s">
        <v>4306</v>
      </c>
      <c r="I945" s="113">
        <v>0</v>
      </c>
      <c r="J945" s="113">
        <v>0</v>
      </c>
      <c r="K945" s="113">
        <v>0</v>
      </c>
      <c r="L945" s="113">
        <v>0</v>
      </c>
      <c r="M945" s="113">
        <v>0</v>
      </c>
      <c r="N945" s="113">
        <v>0</v>
      </c>
      <c r="O945" s="113">
        <v>0</v>
      </c>
      <c r="P945" s="113">
        <v>0</v>
      </c>
      <c r="Q945" s="113">
        <v>0</v>
      </c>
      <c r="R945" s="6">
        <v>0</v>
      </c>
      <c r="S945" s="14">
        <v>0</v>
      </c>
      <c r="T945" s="14">
        <v>0</v>
      </c>
      <c r="U945" s="14">
        <v>0</v>
      </c>
      <c r="V945" s="14">
        <v>0</v>
      </c>
      <c r="W945" s="84">
        <v>2.1174416066360724</v>
      </c>
      <c r="X945" s="44">
        <v>2.1174416066360724</v>
      </c>
      <c r="Y945" s="44">
        <v>0</v>
      </c>
      <c r="Z945" s="44">
        <v>0</v>
      </c>
      <c r="AA945" s="44">
        <v>0</v>
      </c>
      <c r="AB945" s="44">
        <v>0</v>
      </c>
      <c r="AC945" s="44">
        <v>2.1174416066360724</v>
      </c>
      <c r="AD945" s="44">
        <v>0</v>
      </c>
      <c r="AE945" s="44">
        <v>0</v>
      </c>
      <c r="AF945" s="44">
        <v>2.1174416066360724</v>
      </c>
      <c r="AG945" s="44">
        <v>2.1174416066360724</v>
      </c>
      <c r="AH945" s="44">
        <v>2.1174416066360724</v>
      </c>
      <c r="AI945" s="44">
        <v>2.1174416066360724</v>
      </c>
      <c r="AJ945" s="145" t="s">
        <v>7128</v>
      </c>
      <c r="AK945" s="113" t="s">
        <v>7128</v>
      </c>
      <c r="AL945" s="113" t="s">
        <v>7128</v>
      </c>
      <c r="AM945" s="113" t="s">
        <v>7128</v>
      </c>
      <c r="AN945" s="113">
        <v>68</v>
      </c>
      <c r="AO945" s="113" t="s">
        <v>7128</v>
      </c>
      <c r="AP945" s="113" t="s">
        <v>7128</v>
      </c>
      <c r="AQ945" s="113">
        <v>91</v>
      </c>
      <c r="AR945" s="113">
        <v>142</v>
      </c>
      <c r="AS945" s="113">
        <v>305</v>
      </c>
      <c r="AT945" s="113">
        <v>290</v>
      </c>
      <c r="AU945" s="149" t="s">
        <v>7128</v>
      </c>
      <c r="AV945" s="14">
        <v>144.9549001855919</v>
      </c>
      <c r="AW945" s="14">
        <v>-142.83745857895582</v>
      </c>
      <c r="AX945" s="17">
        <v>532</v>
      </c>
      <c r="AY945" s="15">
        <v>0</v>
      </c>
      <c r="AZ945" s="15">
        <v>1.4102366887435949</v>
      </c>
      <c r="BA945" s="15">
        <v>-1.4102366887435949</v>
      </c>
      <c r="BB945" s="63">
        <v>0.80164645901360498</v>
      </c>
      <c r="BC945" s="26"/>
      <c r="BD945" s="15">
        <v>0</v>
      </c>
      <c r="BE945" s="26">
        <v>0</v>
      </c>
      <c r="BF945" s="26" t="s">
        <v>7656</v>
      </c>
      <c r="BG945" s="84"/>
    </row>
    <row r="946" spans="1:59" x14ac:dyDescent="0.25">
      <c r="A946" s="98" t="s">
        <v>2101</v>
      </c>
      <c r="B946" s="2" t="s">
        <v>3485</v>
      </c>
      <c r="C946" s="3" t="s">
        <v>2822</v>
      </c>
      <c r="D946" s="3" t="s">
        <v>5</v>
      </c>
      <c r="E946" s="3" t="s">
        <v>2269</v>
      </c>
      <c r="F946" s="4" t="s">
        <v>2269</v>
      </c>
      <c r="G946" s="3" t="s">
        <v>1040</v>
      </c>
      <c r="H946" s="41" t="s">
        <v>4071</v>
      </c>
      <c r="I946" s="124">
        <v>0</v>
      </c>
      <c r="J946" s="124">
        <v>0</v>
      </c>
      <c r="K946" s="124">
        <v>0</v>
      </c>
      <c r="L946" s="124">
        <v>0</v>
      </c>
      <c r="M946" s="124">
        <v>0</v>
      </c>
      <c r="N946" s="124">
        <v>0</v>
      </c>
      <c r="O946" s="124">
        <v>0</v>
      </c>
      <c r="P946" s="124">
        <v>0</v>
      </c>
      <c r="Q946" s="124">
        <v>0</v>
      </c>
      <c r="R946" s="85">
        <v>0</v>
      </c>
      <c r="S946" s="84">
        <v>0</v>
      </c>
      <c r="T946" s="84">
        <v>0</v>
      </c>
      <c r="U946" s="84">
        <v>0</v>
      </c>
      <c r="V946" s="84">
        <v>0</v>
      </c>
      <c r="W946" s="84">
        <v>2.1174416066360724</v>
      </c>
      <c r="X946" s="103">
        <v>2.1174416066360724</v>
      </c>
      <c r="Y946" s="103">
        <v>0</v>
      </c>
      <c r="Z946" s="103">
        <v>0</v>
      </c>
      <c r="AA946" s="103">
        <v>0</v>
      </c>
      <c r="AB946" s="103">
        <v>0</v>
      </c>
      <c r="AC946" s="103">
        <v>2.1174416066360724</v>
      </c>
      <c r="AD946" s="103">
        <v>0</v>
      </c>
      <c r="AE946" s="103">
        <v>0</v>
      </c>
      <c r="AF946" s="103">
        <v>2.1174416066360724</v>
      </c>
      <c r="AG946" s="103">
        <v>2.1174416066360724</v>
      </c>
      <c r="AH946" s="103">
        <v>2.1174416066360724</v>
      </c>
      <c r="AI946" s="103">
        <v>2.1174416066360724</v>
      </c>
      <c r="AJ946" s="124" t="s">
        <v>7128</v>
      </c>
      <c r="AK946" s="113" t="s">
        <v>7128</v>
      </c>
      <c r="AL946" s="113" t="s">
        <v>7128</v>
      </c>
      <c r="AM946" s="113" t="s">
        <v>7128</v>
      </c>
      <c r="AN946" s="113">
        <v>68</v>
      </c>
      <c r="AO946" s="113" t="s">
        <v>7128</v>
      </c>
      <c r="AP946" s="113" t="s">
        <v>7128</v>
      </c>
      <c r="AQ946" s="113">
        <v>91</v>
      </c>
      <c r="AR946" s="113">
        <v>142</v>
      </c>
      <c r="AS946" s="113">
        <v>305</v>
      </c>
      <c r="AT946" s="113">
        <v>290</v>
      </c>
      <c r="AU946" s="149" t="s">
        <v>7128</v>
      </c>
      <c r="AV946" s="84">
        <v>144.9549001855919</v>
      </c>
      <c r="AW946" s="84">
        <v>-142.83745857895582</v>
      </c>
      <c r="AX946" s="125">
        <v>532</v>
      </c>
      <c r="AY946" s="84">
        <v>0</v>
      </c>
      <c r="AZ946" s="84">
        <v>1.4102366887435949</v>
      </c>
      <c r="BA946" s="84">
        <v>-1.4102366887435949</v>
      </c>
      <c r="BB946" s="104">
        <v>0.80164645901360498</v>
      </c>
      <c r="BC946" s="84"/>
      <c r="BD946" s="84">
        <v>0</v>
      </c>
      <c r="BE946" s="84">
        <v>0</v>
      </c>
      <c r="BF946" s="84" t="s">
        <v>7656</v>
      </c>
      <c r="BG946" s="84"/>
    </row>
    <row r="947" spans="1:59" x14ac:dyDescent="0.25">
      <c r="A947" s="99" t="s">
        <v>1600</v>
      </c>
      <c r="B947" s="2" t="s">
        <v>3006</v>
      </c>
      <c r="C947" s="3" t="s">
        <v>3007</v>
      </c>
      <c r="D947" s="3" t="s">
        <v>39</v>
      </c>
      <c r="E947" s="3" t="s">
        <v>2269</v>
      </c>
      <c r="F947" s="4" t="s">
        <v>2269</v>
      </c>
      <c r="G947" s="3" t="s">
        <v>1040</v>
      </c>
      <c r="H947" s="41" t="s">
        <v>4645</v>
      </c>
      <c r="I947" s="113">
        <v>51</v>
      </c>
      <c r="J947" s="113">
        <v>45</v>
      </c>
      <c r="K947" s="113">
        <v>5</v>
      </c>
      <c r="L947" s="113">
        <v>1</v>
      </c>
      <c r="M947" s="113">
        <v>6</v>
      </c>
      <c r="N947" s="113">
        <v>2</v>
      </c>
      <c r="O947" s="113">
        <v>3</v>
      </c>
      <c r="P947" s="113">
        <v>20</v>
      </c>
      <c r="Q947" s="113">
        <v>0</v>
      </c>
      <c r="R947" s="106">
        <v>0.1111111111111111</v>
      </c>
      <c r="S947" s="107">
        <v>6.2434963579604581</v>
      </c>
      <c r="T947" s="107">
        <v>2.6041666666666665</v>
      </c>
      <c r="U947" s="107">
        <v>2</v>
      </c>
      <c r="V947" s="107">
        <v>0</v>
      </c>
      <c r="W947" s="84">
        <v>-9.5967177023919472</v>
      </c>
      <c r="X947" s="14">
        <v>1.250945322235177</v>
      </c>
      <c r="Y947" s="14">
        <v>0</v>
      </c>
      <c r="Z947" s="14">
        <v>0</v>
      </c>
      <c r="AA947" s="14">
        <v>0</v>
      </c>
      <c r="AB947" s="14">
        <v>0</v>
      </c>
      <c r="AC947" s="14">
        <v>1.250945322235177</v>
      </c>
      <c r="AD947" s="14">
        <v>0</v>
      </c>
      <c r="AE947" s="14">
        <v>0</v>
      </c>
      <c r="AF947" s="14">
        <v>1.250945322235177</v>
      </c>
      <c r="AG947" s="14">
        <v>1.250945322235177</v>
      </c>
      <c r="AH947" s="14">
        <v>1.250945322235177</v>
      </c>
      <c r="AI947" s="14">
        <v>1.250945322235177</v>
      </c>
      <c r="AJ947" s="113" t="s">
        <v>7128</v>
      </c>
      <c r="AK947" s="113" t="s">
        <v>7128</v>
      </c>
      <c r="AL947" s="113" t="s">
        <v>7128</v>
      </c>
      <c r="AM947" s="113" t="s">
        <v>7128</v>
      </c>
      <c r="AN947" s="113">
        <v>111</v>
      </c>
      <c r="AO947" s="113" t="s">
        <v>7128</v>
      </c>
      <c r="AP947" s="113" t="s">
        <v>7128</v>
      </c>
      <c r="AQ947" s="113">
        <v>195</v>
      </c>
      <c r="AR947" s="113">
        <v>375</v>
      </c>
      <c r="AS947" s="113">
        <v>810</v>
      </c>
      <c r="AT947" s="113">
        <v>795</v>
      </c>
      <c r="AU947" s="149" t="s">
        <v>7128</v>
      </c>
      <c r="AV947" s="107">
        <v>144.9549001855919</v>
      </c>
      <c r="AW947" s="14">
        <v>-143.70395486335673</v>
      </c>
      <c r="AX947" s="17">
        <v>579</v>
      </c>
      <c r="AY947" s="107">
        <v>0</v>
      </c>
      <c r="AZ947" s="107">
        <v>1.4102366887435949</v>
      </c>
      <c r="BA947" s="107">
        <v>-1.4102366887435949</v>
      </c>
      <c r="BB947" s="109">
        <v>0.80164645901360498</v>
      </c>
      <c r="BC947" s="107"/>
      <c r="BD947" s="107">
        <v>0</v>
      </c>
      <c r="BE947" s="107">
        <v>0</v>
      </c>
      <c r="BF947" s="107" t="s">
        <v>7657</v>
      </c>
      <c r="BG947" s="84"/>
    </row>
    <row r="948" spans="1:59" x14ac:dyDescent="0.25">
      <c r="A948" s="111" t="s">
        <v>2033</v>
      </c>
      <c r="B948" s="2" t="s">
        <v>2863</v>
      </c>
      <c r="C948" s="3" t="s">
        <v>2864</v>
      </c>
      <c r="D948" s="3" t="s">
        <v>116</v>
      </c>
      <c r="E948" s="3" t="s">
        <v>2269</v>
      </c>
      <c r="F948" s="4" t="s">
        <v>2269</v>
      </c>
      <c r="G948" s="3" t="s">
        <v>1004</v>
      </c>
      <c r="H948" s="41" t="s">
        <v>4102</v>
      </c>
      <c r="I948" s="113">
        <v>24</v>
      </c>
      <c r="J948" s="113">
        <v>22</v>
      </c>
      <c r="K948" s="113">
        <v>2</v>
      </c>
      <c r="L948" s="113">
        <v>0</v>
      </c>
      <c r="M948" s="113">
        <v>0</v>
      </c>
      <c r="N948" s="113">
        <v>0</v>
      </c>
      <c r="O948" s="113">
        <v>2</v>
      </c>
      <c r="P948" s="113">
        <v>9</v>
      </c>
      <c r="Q948" s="113">
        <v>0</v>
      </c>
      <c r="R948" s="6">
        <v>9.0909090909090912E-2</v>
      </c>
      <c r="S948" s="14">
        <v>0</v>
      </c>
      <c r="T948" s="14">
        <v>0</v>
      </c>
      <c r="U948" s="14">
        <v>0</v>
      </c>
      <c r="V948" s="14">
        <v>0</v>
      </c>
      <c r="W948" s="84">
        <v>-4.3731485665511451</v>
      </c>
      <c r="X948" s="14">
        <v>-4.3731485665511451</v>
      </c>
      <c r="Y948" s="14">
        <v>0</v>
      </c>
      <c r="Z948" s="14">
        <v>0</v>
      </c>
      <c r="AA948" s="14">
        <v>0</v>
      </c>
      <c r="AB948" s="14">
        <v>0</v>
      </c>
      <c r="AC948" s="14">
        <v>0</v>
      </c>
      <c r="AD948" s="14">
        <v>-4.3731485665511451</v>
      </c>
      <c r="AE948" s="14">
        <v>0</v>
      </c>
      <c r="AF948" s="14">
        <v>0</v>
      </c>
      <c r="AG948" s="14">
        <v>0</v>
      </c>
      <c r="AH948" s="14">
        <v>-4.3731485665511451</v>
      </c>
      <c r="AI948" s="14">
        <v>-4.3731485665511451</v>
      </c>
      <c r="AJ948" s="113" t="s">
        <v>7128</v>
      </c>
      <c r="AK948" s="113" t="s">
        <v>7128</v>
      </c>
      <c r="AL948" s="113" t="s">
        <v>7128</v>
      </c>
      <c r="AM948" s="113" t="s">
        <v>7128</v>
      </c>
      <c r="AN948" s="113" t="s">
        <v>7128</v>
      </c>
      <c r="AO948" s="113">
        <v>1030</v>
      </c>
      <c r="AP948" s="113" t="s">
        <v>7128</v>
      </c>
      <c r="AQ948" s="113" t="s">
        <v>7128</v>
      </c>
      <c r="AR948" s="113" t="s">
        <v>7128</v>
      </c>
      <c r="AS948" s="113">
        <v>1026</v>
      </c>
      <c r="AT948" s="113">
        <v>1026</v>
      </c>
      <c r="AU948" s="149" t="s">
        <v>7128</v>
      </c>
      <c r="AV948" s="14">
        <v>157.41716867537716</v>
      </c>
      <c r="AW948" s="14">
        <v>-161.79031724192831</v>
      </c>
      <c r="AX948" s="17">
        <v>1030</v>
      </c>
      <c r="AY948" s="15">
        <v>0</v>
      </c>
      <c r="AZ948" s="15">
        <v>1.4102366887435949</v>
      </c>
      <c r="BA948" s="15">
        <v>-1.4102366887435949</v>
      </c>
      <c r="BB948" s="63">
        <v>0.80164645901360498</v>
      </c>
      <c r="BC948" s="26"/>
      <c r="BD948" s="15">
        <v>0</v>
      </c>
      <c r="BE948" s="26">
        <v>0</v>
      </c>
      <c r="BF948" s="26" t="s">
        <v>7658</v>
      </c>
      <c r="BG948" s="84"/>
    </row>
    <row r="949" spans="1:59" x14ac:dyDescent="0.25">
      <c r="A949" s="78" t="s">
        <v>3543</v>
      </c>
      <c r="B949" s="2" t="s">
        <v>3544</v>
      </c>
      <c r="C949" s="3" t="s">
        <v>2653</v>
      </c>
      <c r="D949" s="3" t="s">
        <v>3681</v>
      </c>
      <c r="E949" s="3" t="s">
        <v>1003</v>
      </c>
      <c r="F949" s="4" t="s">
        <v>3755</v>
      </c>
      <c r="G949" s="3" t="s">
        <v>1040</v>
      </c>
      <c r="H949" s="41" t="s">
        <v>4665</v>
      </c>
      <c r="I949" s="113">
        <v>15</v>
      </c>
      <c r="J949" s="113">
        <v>13</v>
      </c>
      <c r="K949" s="113">
        <v>2</v>
      </c>
      <c r="L949" s="113">
        <v>0</v>
      </c>
      <c r="M949" s="113">
        <v>0</v>
      </c>
      <c r="N949" s="113">
        <v>1</v>
      </c>
      <c r="O949" s="113">
        <v>2</v>
      </c>
      <c r="P949" s="113">
        <v>4</v>
      </c>
      <c r="Q949" s="113">
        <v>0</v>
      </c>
      <c r="R949" s="6">
        <v>0.15384615384615385</v>
      </c>
      <c r="S949" s="14">
        <v>0</v>
      </c>
      <c r="T949" s="14">
        <v>0</v>
      </c>
      <c r="U949" s="14">
        <v>1</v>
      </c>
      <c r="V949" s="14">
        <v>0</v>
      </c>
      <c r="W949" s="84">
        <v>-0.35193564605351391</v>
      </c>
      <c r="X949" s="14">
        <v>0.64806435394648609</v>
      </c>
      <c r="Y949" s="14">
        <v>0</v>
      </c>
      <c r="Z949" s="14">
        <v>0</v>
      </c>
      <c r="AA949" s="14">
        <v>0</v>
      </c>
      <c r="AB949" s="14">
        <v>0</v>
      </c>
      <c r="AC949" s="14">
        <v>0.64806435394648609</v>
      </c>
      <c r="AD949" s="14">
        <v>0</v>
      </c>
      <c r="AE949" s="14">
        <v>0</v>
      </c>
      <c r="AF949" s="14">
        <v>0.64806435394648609</v>
      </c>
      <c r="AG949" s="14">
        <v>0.64806435394648609</v>
      </c>
      <c r="AH949" s="14">
        <v>0.64806435394648609</v>
      </c>
      <c r="AI949" s="14">
        <v>0.64806435394648609</v>
      </c>
      <c r="AJ949" s="113" t="s">
        <v>7128</v>
      </c>
      <c r="AK949" s="113" t="s">
        <v>7128</v>
      </c>
      <c r="AL949" s="113" t="s">
        <v>7128</v>
      </c>
      <c r="AM949" s="113" t="s">
        <v>7128</v>
      </c>
      <c r="AN949" s="113">
        <v>112</v>
      </c>
      <c r="AO949" s="113" t="s">
        <v>7128</v>
      </c>
      <c r="AP949" s="113" t="s">
        <v>7128</v>
      </c>
      <c r="AQ949" s="113">
        <v>197</v>
      </c>
      <c r="AR949" s="113">
        <v>377</v>
      </c>
      <c r="AS949" s="113">
        <v>816</v>
      </c>
      <c r="AT949" s="113">
        <v>801</v>
      </c>
      <c r="AU949" s="149" t="s">
        <v>7128</v>
      </c>
      <c r="AV949" s="14">
        <v>144.9549001855919</v>
      </c>
      <c r="AW949" s="14">
        <v>-144.3068358316454</v>
      </c>
      <c r="AX949" s="17">
        <v>581</v>
      </c>
      <c r="AY949" s="15">
        <v>0</v>
      </c>
      <c r="AZ949" s="15">
        <v>1.4102366887435949</v>
      </c>
      <c r="BA949" s="15">
        <v>-1.4102366887435949</v>
      </c>
      <c r="BB949" s="63">
        <v>0.80164645901360498</v>
      </c>
      <c r="BC949" s="26"/>
      <c r="BD949" s="15">
        <v>0</v>
      </c>
      <c r="BE949" s="26">
        <v>0</v>
      </c>
      <c r="BF949" s="26" t="s">
        <v>7659</v>
      </c>
      <c r="BG949" s="84"/>
    </row>
    <row r="950" spans="1:59" x14ac:dyDescent="0.25">
      <c r="A950" s="111" t="s">
        <v>3604</v>
      </c>
      <c r="B950" s="2" t="s">
        <v>3605</v>
      </c>
      <c r="C950" s="3" t="s">
        <v>2932</v>
      </c>
      <c r="D950" s="3" t="s">
        <v>3741</v>
      </c>
      <c r="E950" s="3" t="s">
        <v>1025</v>
      </c>
      <c r="F950" s="4" t="s">
        <v>3755</v>
      </c>
      <c r="G950" s="3" t="s">
        <v>1040</v>
      </c>
      <c r="H950" s="41" t="s">
        <v>4054</v>
      </c>
      <c r="I950" s="113">
        <v>53</v>
      </c>
      <c r="J950" s="113">
        <v>49</v>
      </c>
      <c r="K950" s="113">
        <v>8</v>
      </c>
      <c r="L950" s="113">
        <v>0</v>
      </c>
      <c r="M950" s="113">
        <v>3</v>
      </c>
      <c r="N950" s="113">
        <v>1</v>
      </c>
      <c r="O950" s="113">
        <v>4</v>
      </c>
      <c r="P950" s="113">
        <v>11</v>
      </c>
      <c r="Q950" s="113">
        <v>1</v>
      </c>
      <c r="R950" s="6">
        <v>0.16326530612244897</v>
      </c>
      <c r="S950" s="14">
        <v>3.121748178980229</v>
      </c>
      <c r="T950" s="14">
        <v>0</v>
      </c>
      <c r="U950" s="14">
        <v>1</v>
      </c>
      <c r="V950" s="14">
        <v>2.6525198938992043</v>
      </c>
      <c r="W950" s="84">
        <v>-6.3706370637067122</v>
      </c>
      <c r="X950" s="14">
        <v>0.4036310091727211</v>
      </c>
      <c r="Y950" s="14">
        <v>0</v>
      </c>
      <c r="Z950" s="14">
        <v>0</v>
      </c>
      <c r="AA950" s="14">
        <v>0</v>
      </c>
      <c r="AB950" s="14">
        <v>0</v>
      </c>
      <c r="AC950" s="14">
        <v>0.4036310091727211</v>
      </c>
      <c r="AD950" s="14">
        <v>0</v>
      </c>
      <c r="AE950" s="14">
        <v>0</v>
      </c>
      <c r="AF950" s="14">
        <v>0.4036310091727211</v>
      </c>
      <c r="AG950" s="14">
        <v>0.4036310091727211</v>
      </c>
      <c r="AH950" s="14">
        <v>0.4036310091727211</v>
      </c>
      <c r="AI950" s="14">
        <v>0.4036310091727211</v>
      </c>
      <c r="AJ950" s="113" t="s">
        <v>7128</v>
      </c>
      <c r="AK950" s="113" t="s">
        <v>7128</v>
      </c>
      <c r="AL950" s="113" t="s">
        <v>7128</v>
      </c>
      <c r="AM950" s="113" t="s">
        <v>7128</v>
      </c>
      <c r="AN950" s="113">
        <v>113</v>
      </c>
      <c r="AO950" s="113" t="s">
        <v>7128</v>
      </c>
      <c r="AP950" s="113" t="s">
        <v>7128</v>
      </c>
      <c r="AQ950" s="113">
        <v>198</v>
      </c>
      <c r="AR950" s="113">
        <v>378</v>
      </c>
      <c r="AS950" s="113">
        <v>818</v>
      </c>
      <c r="AT950" s="113">
        <v>803</v>
      </c>
      <c r="AU950" s="149" t="s">
        <v>7128</v>
      </c>
      <c r="AV950" s="14">
        <v>144.9549001855919</v>
      </c>
      <c r="AW950" s="14">
        <v>-144.55126917641917</v>
      </c>
      <c r="AX950" s="17">
        <v>583</v>
      </c>
      <c r="AY950" s="15">
        <v>0</v>
      </c>
      <c r="AZ950" s="15">
        <v>1.4102366887435949</v>
      </c>
      <c r="BA950" s="15">
        <v>-1.4102366887435949</v>
      </c>
      <c r="BB950" s="63">
        <v>0.80164645901360498</v>
      </c>
      <c r="BC950" s="26"/>
      <c r="BD950" s="15">
        <v>0</v>
      </c>
      <c r="BE950" s="26">
        <v>0</v>
      </c>
      <c r="BF950" s="26" t="s">
        <v>7660</v>
      </c>
      <c r="BG950" s="84"/>
    </row>
    <row r="951" spans="1:59" x14ac:dyDescent="0.25">
      <c r="A951" s="111" t="s">
        <v>1409</v>
      </c>
      <c r="B951" s="2" t="s">
        <v>2848</v>
      </c>
      <c r="C951" s="3" t="s">
        <v>2849</v>
      </c>
      <c r="D951" s="3" t="s">
        <v>279</v>
      </c>
      <c r="E951" s="3" t="s">
        <v>1006</v>
      </c>
      <c r="F951" s="4" t="s">
        <v>3755</v>
      </c>
      <c r="G951" s="3" t="s">
        <v>656</v>
      </c>
      <c r="H951" s="41" t="s">
        <v>4149</v>
      </c>
      <c r="I951" s="113">
        <v>87</v>
      </c>
      <c r="J951" s="113">
        <v>80</v>
      </c>
      <c r="K951" s="113">
        <v>13</v>
      </c>
      <c r="L951" s="113">
        <v>2</v>
      </c>
      <c r="M951" s="113">
        <v>8</v>
      </c>
      <c r="N951" s="113">
        <v>8</v>
      </c>
      <c r="O951" s="113">
        <v>5</v>
      </c>
      <c r="P951" s="113">
        <v>10</v>
      </c>
      <c r="Q951" s="113">
        <v>0</v>
      </c>
      <c r="R951" s="6">
        <v>0.16250000000000001</v>
      </c>
      <c r="S951" s="14">
        <v>8.3246618106139447</v>
      </c>
      <c r="T951" s="14">
        <v>5.208333333333333</v>
      </c>
      <c r="U951" s="14">
        <v>8</v>
      </c>
      <c r="V951" s="14">
        <v>0</v>
      </c>
      <c r="W951" s="84">
        <v>-11.778076418960607</v>
      </c>
      <c r="X951" s="14">
        <v>9.7549187249866716</v>
      </c>
      <c r="Y951" s="14">
        <v>0</v>
      </c>
      <c r="Z951" s="14">
        <v>0</v>
      </c>
      <c r="AA951" s="14">
        <v>0</v>
      </c>
      <c r="AB951" s="14">
        <v>9.7549187249866716</v>
      </c>
      <c r="AC951" s="14">
        <v>0</v>
      </c>
      <c r="AD951" s="14">
        <v>0</v>
      </c>
      <c r="AE951" s="14">
        <v>9.7549187249866716</v>
      </c>
      <c r="AF951" s="14">
        <v>0</v>
      </c>
      <c r="AG951" s="14">
        <v>9.7549187249866716</v>
      </c>
      <c r="AH951" s="14">
        <v>9.7549187249866716</v>
      </c>
      <c r="AI951" s="14">
        <v>9.7549187249866716</v>
      </c>
      <c r="AJ951" s="113" t="s">
        <v>7128</v>
      </c>
      <c r="AK951" s="113" t="s">
        <v>7128</v>
      </c>
      <c r="AL951" s="113" t="s">
        <v>7128</v>
      </c>
      <c r="AM951" s="113">
        <v>58</v>
      </c>
      <c r="AN951" s="113" t="s">
        <v>7128</v>
      </c>
      <c r="AO951" s="113" t="s">
        <v>7128</v>
      </c>
      <c r="AP951" s="113">
        <v>75</v>
      </c>
      <c r="AQ951" s="113" t="s">
        <v>7128</v>
      </c>
      <c r="AR951" s="113">
        <v>129</v>
      </c>
      <c r="AS951" s="113">
        <v>274</v>
      </c>
      <c r="AT951" s="113">
        <v>259</v>
      </c>
      <c r="AU951" s="149" t="s">
        <v>7128</v>
      </c>
      <c r="AV951" s="14">
        <v>149.30537599349879</v>
      </c>
      <c r="AW951" s="14">
        <v>-139.5504572685121</v>
      </c>
      <c r="AX951" s="17">
        <v>520</v>
      </c>
      <c r="AY951" s="15">
        <v>0</v>
      </c>
      <c r="AZ951" s="15">
        <v>1.4102366887435949</v>
      </c>
      <c r="BA951" s="15">
        <v>-1.4102366887435949</v>
      </c>
      <c r="BB951" s="63">
        <v>0.80164645901360498</v>
      </c>
      <c r="BC951" s="26"/>
      <c r="BD951" s="15">
        <v>0</v>
      </c>
      <c r="BE951" s="26">
        <v>0</v>
      </c>
      <c r="BF951" s="26" t="s">
        <v>7661</v>
      </c>
      <c r="BG951" s="84"/>
    </row>
    <row r="952" spans="1:59" x14ac:dyDescent="0.25">
      <c r="A952" s="111" t="s">
        <v>1877</v>
      </c>
      <c r="B952" s="2" t="s">
        <v>2991</v>
      </c>
      <c r="C952" s="3" t="s">
        <v>2992</v>
      </c>
      <c r="D952" s="3" t="s">
        <v>506</v>
      </c>
      <c r="E952" s="3" t="s">
        <v>1039</v>
      </c>
      <c r="F952" s="4" t="s">
        <v>2510</v>
      </c>
      <c r="G952" s="3" t="s">
        <v>656</v>
      </c>
      <c r="H952" s="41" t="s">
        <v>4695</v>
      </c>
      <c r="I952" s="113">
        <v>70</v>
      </c>
      <c r="J952" s="113">
        <v>58</v>
      </c>
      <c r="K952" s="113">
        <v>10</v>
      </c>
      <c r="L952" s="113">
        <v>0</v>
      </c>
      <c r="M952" s="113">
        <v>8</v>
      </c>
      <c r="N952" s="113">
        <v>5</v>
      </c>
      <c r="O952" s="113">
        <v>9</v>
      </c>
      <c r="P952" s="113">
        <v>14</v>
      </c>
      <c r="Q952" s="113">
        <v>1</v>
      </c>
      <c r="R952" s="50">
        <v>0.17241379310344829</v>
      </c>
      <c r="S952" s="51">
        <v>8.3246618106139447</v>
      </c>
      <c r="T952" s="51">
        <v>0</v>
      </c>
      <c r="U952" s="51">
        <v>5</v>
      </c>
      <c r="V952" s="51">
        <v>2.6525198938992043</v>
      </c>
      <c r="W952" s="84">
        <v>-7.0328755722018039</v>
      </c>
      <c r="X952" s="14">
        <v>8.9443061323113469</v>
      </c>
      <c r="Y952" s="14">
        <v>0</v>
      </c>
      <c r="Z952" s="14">
        <v>0</v>
      </c>
      <c r="AA952" s="14">
        <v>0</v>
      </c>
      <c r="AB952" s="14">
        <v>8.9443061323113469</v>
      </c>
      <c r="AC952" s="14">
        <v>0</v>
      </c>
      <c r="AD952" s="14">
        <v>0</v>
      </c>
      <c r="AE952" s="14">
        <v>8.9443061323113469</v>
      </c>
      <c r="AF952" s="14">
        <v>0</v>
      </c>
      <c r="AG952" s="14">
        <v>8.9443061323113469</v>
      </c>
      <c r="AH952" s="14">
        <v>8.9443061323113469</v>
      </c>
      <c r="AI952" s="14">
        <v>8.9443061323113469</v>
      </c>
      <c r="AJ952" s="113" t="s">
        <v>7128</v>
      </c>
      <c r="AK952" s="113" t="s">
        <v>7128</v>
      </c>
      <c r="AL952" s="113" t="s">
        <v>7128</v>
      </c>
      <c r="AM952" s="113">
        <v>59</v>
      </c>
      <c r="AN952" s="113" t="s">
        <v>7128</v>
      </c>
      <c r="AO952" s="113" t="s">
        <v>7128</v>
      </c>
      <c r="AP952" s="113">
        <v>76</v>
      </c>
      <c r="AQ952" s="113" t="s">
        <v>7128</v>
      </c>
      <c r="AR952" s="113">
        <v>130</v>
      </c>
      <c r="AS952" s="113">
        <v>277</v>
      </c>
      <c r="AT952" s="113">
        <v>262</v>
      </c>
      <c r="AU952" s="149" t="s">
        <v>7128</v>
      </c>
      <c r="AV952" s="52">
        <v>149.30537599349879</v>
      </c>
      <c r="AW952" s="14">
        <v>-140.36106986118745</v>
      </c>
      <c r="AX952" s="17">
        <v>522</v>
      </c>
      <c r="AY952" s="51">
        <v>0</v>
      </c>
      <c r="AZ952" s="51">
        <v>1.4102366887435949</v>
      </c>
      <c r="BA952" s="51">
        <v>-1.4102366887435949</v>
      </c>
      <c r="BB952" s="64">
        <v>0.80164645901360498</v>
      </c>
      <c r="BC952" s="51"/>
      <c r="BD952" s="51">
        <v>0</v>
      </c>
      <c r="BE952" s="51">
        <v>0</v>
      </c>
      <c r="BF952" s="26" t="s">
        <v>7662</v>
      </c>
      <c r="BG952" s="84"/>
    </row>
    <row r="953" spans="1:59" x14ac:dyDescent="0.25">
      <c r="A953" s="98" t="s">
        <v>1362</v>
      </c>
      <c r="B953" s="2" t="s">
        <v>3043</v>
      </c>
      <c r="C953" s="3" t="s">
        <v>2642</v>
      </c>
      <c r="D953" s="3" t="s">
        <v>157</v>
      </c>
      <c r="E953" s="3" t="s">
        <v>1053</v>
      </c>
      <c r="F953" s="4" t="s">
        <v>2510</v>
      </c>
      <c r="G953" s="3" t="s">
        <v>656</v>
      </c>
      <c r="H953" s="41" t="s">
        <v>4767</v>
      </c>
      <c r="I953" s="126">
        <v>43</v>
      </c>
      <c r="J953" s="126">
        <v>38</v>
      </c>
      <c r="K953" s="126">
        <v>8</v>
      </c>
      <c r="L953" s="126">
        <v>0</v>
      </c>
      <c r="M953" s="126">
        <v>5</v>
      </c>
      <c r="N953" s="126">
        <v>4</v>
      </c>
      <c r="O953" s="126">
        <v>4</v>
      </c>
      <c r="P953" s="126">
        <v>10</v>
      </c>
      <c r="Q953" s="126">
        <v>0</v>
      </c>
      <c r="R953" s="106">
        <v>0.21052631578947367</v>
      </c>
      <c r="S953" s="107">
        <v>5.2029136316337148</v>
      </c>
      <c r="T953" s="107">
        <v>0</v>
      </c>
      <c r="U953" s="107">
        <v>4</v>
      </c>
      <c r="V953" s="107">
        <v>0</v>
      </c>
      <c r="W953" s="107">
        <v>-1.477585775106544</v>
      </c>
      <c r="X953" s="108">
        <v>7.725327856527171</v>
      </c>
      <c r="Y953" s="108">
        <v>0</v>
      </c>
      <c r="Z953" s="108">
        <v>0</v>
      </c>
      <c r="AA953" s="108">
        <v>0</v>
      </c>
      <c r="AB953" s="108">
        <v>7.725327856527171</v>
      </c>
      <c r="AC953" s="108">
        <v>0</v>
      </c>
      <c r="AD953" s="108">
        <v>0</v>
      </c>
      <c r="AE953" s="108">
        <v>7.725327856527171</v>
      </c>
      <c r="AF953" s="108">
        <v>0</v>
      </c>
      <c r="AG953" s="108">
        <v>7.725327856527171</v>
      </c>
      <c r="AH953" s="108">
        <v>7.725327856527171</v>
      </c>
      <c r="AI953" s="108">
        <v>7.725327856527171</v>
      </c>
      <c r="AJ953" s="126" t="s">
        <v>7128</v>
      </c>
      <c r="AK953" s="113" t="s">
        <v>7128</v>
      </c>
      <c r="AL953" s="113" t="s">
        <v>7128</v>
      </c>
      <c r="AM953" s="113">
        <v>60</v>
      </c>
      <c r="AN953" s="113" t="s">
        <v>7128</v>
      </c>
      <c r="AO953" s="113" t="s">
        <v>7128</v>
      </c>
      <c r="AP953" s="113">
        <v>77</v>
      </c>
      <c r="AQ953" s="113" t="s">
        <v>7128</v>
      </c>
      <c r="AR953" s="113">
        <v>133</v>
      </c>
      <c r="AS953" s="113">
        <v>280</v>
      </c>
      <c r="AT953" s="113">
        <v>265</v>
      </c>
      <c r="AU953" s="149" t="s">
        <v>7128</v>
      </c>
      <c r="AV953" s="107">
        <v>149.30537599349879</v>
      </c>
      <c r="AW953" s="107">
        <v>-141.58004813697161</v>
      </c>
      <c r="AX953" s="127">
        <v>526</v>
      </c>
      <c r="AY953" s="107">
        <v>0</v>
      </c>
      <c r="AZ953" s="107">
        <v>1.4102366887435949</v>
      </c>
      <c r="BA953" s="107">
        <v>-1.4102366887435949</v>
      </c>
      <c r="BB953" s="109">
        <v>0.80164645901360498</v>
      </c>
      <c r="BC953" s="107"/>
      <c r="BD953" s="107">
        <v>0</v>
      </c>
      <c r="BE953" s="107">
        <v>0</v>
      </c>
      <c r="BF953" s="107" t="s">
        <v>7663</v>
      </c>
      <c r="BG953" s="107"/>
    </row>
    <row r="954" spans="1:59" x14ac:dyDescent="0.25">
      <c r="A954" s="78" t="s">
        <v>3555</v>
      </c>
      <c r="B954" s="2" t="s">
        <v>3556</v>
      </c>
      <c r="C954" s="3" t="s">
        <v>3557</v>
      </c>
      <c r="D954" s="3" t="s">
        <v>3694</v>
      </c>
      <c r="E954" s="3" t="s">
        <v>1115</v>
      </c>
      <c r="F954" s="4" t="s">
        <v>2510</v>
      </c>
      <c r="G954" s="3" t="s">
        <v>1453</v>
      </c>
      <c r="H954" s="41" t="s">
        <v>4891</v>
      </c>
      <c r="I954" s="113">
        <v>5</v>
      </c>
      <c r="J954" s="113">
        <v>4</v>
      </c>
      <c r="K954" s="113">
        <v>0</v>
      </c>
      <c r="L954" s="113">
        <v>0</v>
      </c>
      <c r="M954" s="113">
        <v>2</v>
      </c>
      <c r="N954" s="113">
        <v>0</v>
      </c>
      <c r="O954" s="113">
        <v>1</v>
      </c>
      <c r="P954" s="113">
        <v>2</v>
      </c>
      <c r="Q954" s="113">
        <v>2</v>
      </c>
      <c r="R954" s="6">
        <v>0</v>
      </c>
      <c r="S954" s="14">
        <v>2.0811654526534862</v>
      </c>
      <c r="T954" s="14">
        <v>0</v>
      </c>
      <c r="U954" s="14">
        <v>0</v>
      </c>
      <c r="V954" s="14">
        <v>5.3050397877984086</v>
      </c>
      <c r="W954" s="84">
        <v>0.32388528084021434</v>
      </c>
      <c r="X954" s="14">
        <v>7.7100905212921091</v>
      </c>
      <c r="Y954" s="14">
        <v>0</v>
      </c>
      <c r="Z954" s="14">
        <v>0</v>
      </c>
      <c r="AA954" s="14">
        <v>0</v>
      </c>
      <c r="AB954" s="14">
        <v>0</v>
      </c>
      <c r="AC954" s="14">
        <v>0</v>
      </c>
      <c r="AD954" s="14">
        <v>0</v>
      </c>
      <c r="AE954" s="14">
        <v>0</v>
      </c>
      <c r="AF954" s="14">
        <v>0</v>
      </c>
      <c r="AG954" s="14">
        <v>0</v>
      </c>
      <c r="AH954" s="14">
        <v>7.7100905212921091</v>
      </c>
      <c r="AI954" s="14">
        <v>7.7100905212921091</v>
      </c>
      <c r="AJ954" s="113" t="s">
        <v>7128</v>
      </c>
      <c r="AK954" s="113" t="s">
        <v>7128</v>
      </c>
      <c r="AL954" s="113" t="s">
        <v>7128</v>
      </c>
      <c r="AM954" s="113" t="s">
        <v>7128</v>
      </c>
      <c r="AN954" s="113" t="s">
        <v>7128</v>
      </c>
      <c r="AO954" s="113" t="s">
        <v>7128</v>
      </c>
      <c r="AP954" s="113" t="s">
        <v>7128</v>
      </c>
      <c r="AQ954" s="113" t="s">
        <v>7128</v>
      </c>
      <c r="AR954" s="113" t="s">
        <v>7128</v>
      </c>
      <c r="AS954" s="113">
        <v>281</v>
      </c>
      <c r="AT954" s="113">
        <v>266</v>
      </c>
      <c r="AU954" s="149" t="s">
        <v>7128</v>
      </c>
      <c r="AV954" s="14">
        <v>157.52538612333203</v>
      </c>
      <c r="AW954" s="14">
        <v>-149.81529560203992</v>
      </c>
      <c r="AX954" s="17">
        <v>659</v>
      </c>
      <c r="AY954" s="15">
        <v>0</v>
      </c>
      <c r="AZ954" s="15">
        <v>1.4102366887435949</v>
      </c>
      <c r="BA954" s="15">
        <v>-1.4102366887435949</v>
      </c>
      <c r="BB954" s="63">
        <v>0.80164645901360498</v>
      </c>
      <c r="BC954" s="26"/>
      <c r="BD954" s="15">
        <v>0</v>
      </c>
      <c r="BE954" s="26">
        <v>0</v>
      </c>
      <c r="BF954" s="26" t="s">
        <v>7664</v>
      </c>
      <c r="BG954" s="84"/>
    </row>
    <row r="955" spans="1:59" x14ac:dyDescent="0.25">
      <c r="A955" s="78" t="s">
        <v>5120</v>
      </c>
      <c r="B955" s="2" t="s">
        <v>5122</v>
      </c>
      <c r="C955" s="3" t="s">
        <v>3523</v>
      </c>
      <c r="D955" s="3" t="s">
        <v>5121</v>
      </c>
      <c r="E955" s="3" t="s">
        <v>1099</v>
      </c>
      <c r="F955" s="4" t="s">
        <v>3755</v>
      </c>
      <c r="G955" s="3" t="s">
        <v>1040</v>
      </c>
      <c r="H955" s="41" t="s">
        <v>5123</v>
      </c>
      <c r="I955" s="113">
        <v>14</v>
      </c>
      <c r="J955" s="113">
        <v>13</v>
      </c>
      <c r="K955" s="113">
        <v>0</v>
      </c>
      <c r="L955" s="113">
        <v>0</v>
      </c>
      <c r="M955" s="113">
        <v>1</v>
      </c>
      <c r="N955" s="113">
        <v>0</v>
      </c>
      <c r="O955" s="113">
        <v>1</v>
      </c>
      <c r="P955" s="113">
        <v>6</v>
      </c>
      <c r="Q955" s="113">
        <v>0</v>
      </c>
      <c r="R955" s="6">
        <v>0</v>
      </c>
      <c r="S955" s="14">
        <v>1.0405827263267431</v>
      </c>
      <c r="T955" s="14">
        <v>0</v>
      </c>
      <c r="U955" s="14">
        <v>0</v>
      </c>
      <c r="V955" s="14">
        <v>0</v>
      </c>
      <c r="W955" s="84">
        <v>-3.7037037037039124</v>
      </c>
      <c r="X955" s="14">
        <v>-2.6631209773771696</v>
      </c>
      <c r="Y955" s="14">
        <v>0</v>
      </c>
      <c r="Z955" s="14">
        <v>0</v>
      </c>
      <c r="AA955" s="14">
        <v>0</v>
      </c>
      <c r="AB955" s="14">
        <v>0</v>
      </c>
      <c r="AC955" s="14">
        <v>-2.6631209773771696</v>
      </c>
      <c r="AD955" s="14">
        <v>0</v>
      </c>
      <c r="AE955" s="14">
        <v>0</v>
      </c>
      <c r="AF955" s="14">
        <v>-2.6631209773771696</v>
      </c>
      <c r="AG955" s="14">
        <v>-2.6631209773771696</v>
      </c>
      <c r="AH955" s="14">
        <v>-2.6631209773771696</v>
      </c>
      <c r="AI955" s="14">
        <v>-2.6631209773771696</v>
      </c>
      <c r="AJ955" s="113" t="s">
        <v>7128</v>
      </c>
      <c r="AK955" s="113" t="s">
        <v>7128</v>
      </c>
      <c r="AL955" s="113" t="s">
        <v>7128</v>
      </c>
      <c r="AM955" s="113" t="s">
        <v>7128</v>
      </c>
      <c r="AN955" s="113">
        <v>1030</v>
      </c>
      <c r="AO955" s="113" t="s">
        <v>7128</v>
      </c>
      <c r="AP955" s="113" t="s">
        <v>7128</v>
      </c>
      <c r="AQ955" s="113">
        <v>1030</v>
      </c>
      <c r="AR955" s="113">
        <v>1029</v>
      </c>
      <c r="AS955" s="113">
        <v>1023</v>
      </c>
      <c r="AT955" s="113">
        <v>1023</v>
      </c>
      <c r="AU955" s="149" t="s">
        <v>7128</v>
      </c>
      <c r="AV955" s="14">
        <v>144.9549001855919</v>
      </c>
      <c r="AW955" s="14">
        <v>-147.61802116296906</v>
      </c>
      <c r="AX955" s="17">
        <v>654</v>
      </c>
      <c r="AY955" s="15">
        <v>0</v>
      </c>
      <c r="AZ955" s="15">
        <v>1.4102366887435949</v>
      </c>
      <c r="BA955" s="15">
        <v>-1.4102366887435949</v>
      </c>
      <c r="BB955" s="63">
        <v>0.80164645901360498</v>
      </c>
      <c r="BC955" s="26"/>
      <c r="BD955" s="15">
        <v>0</v>
      </c>
      <c r="BE955" s="26">
        <v>0</v>
      </c>
      <c r="BF955" s="26" t="s">
        <v>7665</v>
      </c>
      <c r="BG955" s="84"/>
    </row>
    <row r="956" spans="1:59" x14ac:dyDescent="0.25">
      <c r="A956" s="99" t="s">
        <v>1728</v>
      </c>
      <c r="B956" s="2" t="s">
        <v>2944</v>
      </c>
      <c r="C956" s="3" t="s">
        <v>2945</v>
      </c>
      <c r="D956" s="3" t="s">
        <v>428</v>
      </c>
      <c r="E956" s="3" t="s">
        <v>1039</v>
      </c>
      <c r="F956" s="4" t="s">
        <v>2510</v>
      </c>
      <c r="G956" s="3" t="s">
        <v>656</v>
      </c>
      <c r="H956" s="41" t="s">
        <v>4830</v>
      </c>
      <c r="I956" s="124">
        <v>39</v>
      </c>
      <c r="J956" s="124">
        <v>38</v>
      </c>
      <c r="K956" s="124">
        <v>8</v>
      </c>
      <c r="L956" s="124">
        <v>0</v>
      </c>
      <c r="M956" s="124">
        <v>5</v>
      </c>
      <c r="N956" s="124">
        <v>3</v>
      </c>
      <c r="O956" s="124">
        <v>1</v>
      </c>
      <c r="P956" s="124">
        <v>14</v>
      </c>
      <c r="Q956" s="124">
        <v>0</v>
      </c>
      <c r="R956" s="85">
        <v>0.21052631578947367</v>
      </c>
      <c r="S956" s="84">
        <v>5.2029136316337148</v>
      </c>
      <c r="T956" s="84">
        <v>0</v>
      </c>
      <c r="U956" s="84">
        <v>3</v>
      </c>
      <c r="V956" s="84">
        <v>0</v>
      </c>
      <c r="W956" s="84">
        <v>-1.477585775106544</v>
      </c>
      <c r="X956" s="103">
        <v>6.725327856527171</v>
      </c>
      <c r="Y956" s="103">
        <v>0</v>
      </c>
      <c r="Z956" s="103">
        <v>0</v>
      </c>
      <c r="AA956" s="103">
        <v>0</v>
      </c>
      <c r="AB956" s="103">
        <v>6.725327856527171</v>
      </c>
      <c r="AC956" s="103">
        <v>0</v>
      </c>
      <c r="AD956" s="103">
        <v>0</v>
      </c>
      <c r="AE956" s="103">
        <v>6.725327856527171</v>
      </c>
      <c r="AF956" s="103">
        <v>0</v>
      </c>
      <c r="AG956" s="103">
        <v>6.725327856527171</v>
      </c>
      <c r="AH956" s="103">
        <v>6.725327856527171</v>
      </c>
      <c r="AI956" s="103">
        <v>6.725327856527171</v>
      </c>
      <c r="AJ956" s="124" t="s">
        <v>7128</v>
      </c>
      <c r="AK956" s="113" t="s">
        <v>7128</v>
      </c>
      <c r="AL956" s="113" t="s">
        <v>7128</v>
      </c>
      <c r="AM956" s="113">
        <v>61</v>
      </c>
      <c r="AN956" s="113" t="s">
        <v>7128</v>
      </c>
      <c r="AO956" s="113" t="s">
        <v>7128</v>
      </c>
      <c r="AP956" s="113">
        <v>79</v>
      </c>
      <c r="AQ956" s="113" t="s">
        <v>7128</v>
      </c>
      <c r="AR956" s="113">
        <v>135</v>
      </c>
      <c r="AS956" s="113">
        <v>284</v>
      </c>
      <c r="AT956" s="113">
        <v>269</v>
      </c>
      <c r="AU956" s="149" t="s">
        <v>7128</v>
      </c>
      <c r="AV956" s="84">
        <v>149.30537599349879</v>
      </c>
      <c r="AW956" s="84">
        <v>-142.58004813697161</v>
      </c>
      <c r="AX956" s="125">
        <v>531</v>
      </c>
      <c r="AY956" s="84">
        <v>0</v>
      </c>
      <c r="AZ956" s="84">
        <v>1.4102366887435949</v>
      </c>
      <c r="BA956" s="84">
        <v>-1.4102366887435949</v>
      </c>
      <c r="BB956" s="104">
        <v>0.80164645901360498</v>
      </c>
      <c r="BC956" s="84"/>
      <c r="BD956" s="84">
        <v>0</v>
      </c>
      <c r="BE956" s="84">
        <v>0</v>
      </c>
      <c r="BF956" s="84" t="s">
        <v>7666</v>
      </c>
      <c r="BG956" s="84"/>
    </row>
    <row r="957" spans="1:59" x14ac:dyDescent="0.25">
      <c r="A957" s="98" t="s">
        <v>6754</v>
      </c>
      <c r="B957" s="2" t="s">
        <v>2557</v>
      </c>
      <c r="C957" s="3" t="s">
        <v>6755</v>
      </c>
      <c r="D957" s="3" t="s">
        <v>6510</v>
      </c>
      <c r="E957" s="3" t="s">
        <v>1006</v>
      </c>
      <c r="F957" s="4" t="s">
        <v>3755</v>
      </c>
      <c r="G957" s="3" t="s">
        <v>656</v>
      </c>
      <c r="H957" s="41" t="s">
        <v>6511</v>
      </c>
      <c r="I957" s="124">
        <v>164</v>
      </c>
      <c r="J957" s="124">
        <v>150</v>
      </c>
      <c r="K957" s="124">
        <v>26</v>
      </c>
      <c r="L957" s="124">
        <v>2</v>
      </c>
      <c r="M957" s="124">
        <v>12</v>
      </c>
      <c r="N957" s="124">
        <v>5</v>
      </c>
      <c r="O957" s="124">
        <v>10</v>
      </c>
      <c r="P957" s="124">
        <v>52</v>
      </c>
      <c r="Q957" s="124">
        <v>1</v>
      </c>
      <c r="R957" s="85">
        <v>0.17333333333333334</v>
      </c>
      <c r="S957" s="84">
        <v>12.486992715920916</v>
      </c>
      <c r="T957" s="84">
        <v>5.208333333333333</v>
      </c>
      <c r="U957" s="84">
        <v>5</v>
      </c>
      <c r="V957" s="84">
        <v>2.6525198938992043</v>
      </c>
      <c r="W957" s="84">
        <v>-20.998965568198702</v>
      </c>
      <c r="X957" s="103">
        <v>4.3488803749547493</v>
      </c>
      <c r="Y957" s="103">
        <v>0</v>
      </c>
      <c r="Z957" s="103">
        <v>0</v>
      </c>
      <c r="AA957" s="103">
        <v>0</v>
      </c>
      <c r="AB957" s="103">
        <v>4.3488803749547493</v>
      </c>
      <c r="AC957" s="103">
        <v>0</v>
      </c>
      <c r="AD957" s="103">
        <v>0</v>
      </c>
      <c r="AE957" s="103">
        <v>4.3488803749547493</v>
      </c>
      <c r="AF957" s="103">
        <v>0</v>
      </c>
      <c r="AG957" s="103">
        <v>4.3488803749547493</v>
      </c>
      <c r="AH957" s="103">
        <v>4.3488803749547493</v>
      </c>
      <c r="AI957" s="103">
        <v>4.3488803749547493</v>
      </c>
      <c r="AJ957" s="124" t="s">
        <v>7128</v>
      </c>
      <c r="AK957" s="113" t="s">
        <v>7128</v>
      </c>
      <c r="AL957" s="113" t="s">
        <v>7128</v>
      </c>
      <c r="AM957" s="113">
        <v>62</v>
      </c>
      <c r="AN957" s="113" t="s">
        <v>7128</v>
      </c>
      <c r="AO957" s="113" t="s">
        <v>7128</v>
      </c>
      <c r="AP957" s="113">
        <v>81</v>
      </c>
      <c r="AQ957" s="113" t="s">
        <v>7128</v>
      </c>
      <c r="AR957" s="113">
        <v>138</v>
      </c>
      <c r="AS957" s="113">
        <v>290</v>
      </c>
      <c r="AT957" s="113">
        <v>275</v>
      </c>
      <c r="AU957" s="149" t="s">
        <v>7128</v>
      </c>
      <c r="AV957" s="84">
        <v>149.30537599349879</v>
      </c>
      <c r="AW957" s="84">
        <v>-144.95649561854404</v>
      </c>
      <c r="AX957" s="125">
        <v>584</v>
      </c>
      <c r="AY957" s="84">
        <v>0</v>
      </c>
      <c r="AZ957" s="84">
        <v>1.4102366887435949</v>
      </c>
      <c r="BA957" s="84">
        <v>-1.4102366887435949</v>
      </c>
      <c r="BB957" s="104">
        <v>0.80164645901360498</v>
      </c>
      <c r="BC957" s="84"/>
      <c r="BD957" s="84">
        <v>0</v>
      </c>
      <c r="BE957" s="84">
        <v>0</v>
      </c>
      <c r="BF957" s="84" t="s">
        <v>7667</v>
      </c>
      <c r="BG957" s="84"/>
    </row>
    <row r="958" spans="1:59" x14ac:dyDescent="0.25">
      <c r="A958" s="78" t="s">
        <v>2267</v>
      </c>
      <c r="B958" s="2" t="s">
        <v>3376</v>
      </c>
      <c r="C958" s="3" t="s">
        <v>2955</v>
      </c>
      <c r="D958" s="3" t="s">
        <v>2268</v>
      </c>
      <c r="E958" s="3" t="s">
        <v>2269</v>
      </c>
      <c r="F958" s="4" t="s">
        <v>2269</v>
      </c>
      <c r="G958" s="3" t="s">
        <v>656</v>
      </c>
      <c r="H958" s="41" t="s">
        <v>4002</v>
      </c>
      <c r="I958" s="113">
        <v>0</v>
      </c>
      <c r="J958" s="113">
        <v>0</v>
      </c>
      <c r="K958" s="113">
        <v>0</v>
      </c>
      <c r="L958" s="113">
        <v>0</v>
      </c>
      <c r="M958" s="113">
        <v>0</v>
      </c>
      <c r="N958" s="113">
        <v>0</v>
      </c>
      <c r="O958" s="113">
        <v>0</v>
      </c>
      <c r="P958" s="113">
        <v>0</v>
      </c>
      <c r="Q958" s="113">
        <v>0</v>
      </c>
      <c r="R958" s="42">
        <v>0</v>
      </c>
      <c r="S958" s="43">
        <v>0</v>
      </c>
      <c r="T958" s="43">
        <v>0</v>
      </c>
      <c r="U958" s="43">
        <v>0</v>
      </c>
      <c r="V958" s="43">
        <v>0</v>
      </c>
      <c r="W958" s="84">
        <v>2.1174416066360724</v>
      </c>
      <c r="X958" s="44">
        <v>2.1174416066360724</v>
      </c>
      <c r="Y958" s="44">
        <v>0</v>
      </c>
      <c r="Z958" s="44">
        <v>0</v>
      </c>
      <c r="AA958" s="44">
        <v>0</v>
      </c>
      <c r="AB958" s="44">
        <v>2.1174416066360724</v>
      </c>
      <c r="AC958" s="44">
        <v>0</v>
      </c>
      <c r="AD958" s="44">
        <v>0</v>
      </c>
      <c r="AE958" s="44">
        <v>2.1174416066360724</v>
      </c>
      <c r="AF958" s="44">
        <v>0</v>
      </c>
      <c r="AG958" s="44">
        <v>2.1174416066360724</v>
      </c>
      <c r="AH958" s="44">
        <v>2.1174416066360724</v>
      </c>
      <c r="AI958" s="44">
        <v>2.1174416066360724</v>
      </c>
      <c r="AJ958" s="145" t="s">
        <v>7128</v>
      </c>
      <c r="AK958" s="113" t="s">
        <v>7128</v>
      </c>
      <c r="AL958" s="113" t="s">
        <v>7128</v>
      </c>
      <c r="AM958" s="113">
        <v>63</v>
      </c>
      <c r="AN958" s="113" t="s">
        <v>7128</v>
      </c>
      <c r="AO958" s="113" t="s">
        <v>7128</v>
      </c>
      <c r="AP958" s="113">
        <v>82</v>
      </c>
      <c r="AQ958" s="113" t="s">
        <v>7128</v>
      </c>
      <c r="AR958" s="113">
        <v>142</v>
      </c>
      <c r="AS958" s="113">
        <v>305</v>
      </c>
      <c r="AT958" s="113">
        <v>290</v>
      </c>
      <c r="AU958" s="149" t="s">
        <v>7128</v>
      </c>
      <c r="AV958" s="44">
        <v>149.30537599349879</v>
      </c>
      <c r="AW958" s="14">
        <v>-147.18793438686271</v>
      </c>
      <c r="AX958" s="17">
        <v>591</v>
      </c>
      <c r="AY958" s="43">
        <v>0</v>
      </c>
      <c r="AZ958" s="43">
        <v>1.4102366887435949</v>
      </c>
      <c r="BA958" s="43">
        <v>-1.4102366887435949</v>
      </c>
      <c r="BB958" s="65">
        <v>0.80164645901360498</v>
      </c>
      <c r="BC958" s="43"/>
      <c r="BD958" s="43">
        <v>0</v>
      </c>
      <c r="BE958" s="43">
        <v>0</v>
      </c>
      <c r="BF958" s="26" t="s">
        <v>7668</v>
      </c>
      <c r="BG958" s="84"/>
    </row>
    <row r="959" spans="1:59" x14ac:dyDescent="0.25">
      <c r="A959" s="98" t="s">
        <v>1116</v>
      </c>
      <c r="B959" s="2" t="s">
        <v>3192</v>
      </c>
      <c r="C959" s="3" t="s">
        <v>2890</v>
      </c>
      <c r="D959" s="3" t="s">
        <v>469</v>
      </c>
      <c r="E959" s="3" t="s">
        <v>2269</v>
      </c>
      <c r="F959" s="4" t="s">
        <v>2269</v>
      </c>
      <c r="G959" s="3" t="s">
        <v>656</v>
      </c>
      <c r="H959" s="41" t="s">
        <v>4662</v>
      </c>
      <c r="I959" s="113">
        <v>0</v>
      </c>
      <c r="J959" s="113">
        <v>0</v>
      </c>
      <c r="K959" s="113">
        <v>0</v>
      </c>
      <c r="L959" s="113">
        <v>0</v>
      </c>
      <c r="M959" s="113">
        <v>0</v>
      </c>
      <c r="N959" s="113">
        <v>0</v>
      </c>
      <c r="O959" s="113">
        <v>0</v>
      </c>
      <c r="P959" s="113">
        <v>0</v>
      </c>
      <c r="Q959" s="113">
        <v>0</v>
      </c>
      <c r="R959" s="106">
        <v>0</v>
      </c>
      <c r="S959" s="107">
        <v>0</v>
      </c>
      <c r="T959" s="107">
        <v>0</v>
      </c>
      <c r="U959" s="107">
        <v>0</v>
      </c>
      <c r="V959" s="107">
        <v>0</v>
      </c>
      <c r="W959" s="84">
        <v>2.1174416066360724</v>
      </c>
      <c r="X959" s="108">
        <v>2.1174416066360724</v>
      </c>
      <c r="Y959" s="108">
        <v>0</v>
      </c>
      <c r="Z959" s="108">
        <v>0</v>
      </c>
      <c r="AA959" s="108">
        <v>0</v>
      </c>
      <c r="AB959" s="108">
        <v>2.1174416066360724</v>
      </c>
      <c r="AC959" s="108">
        <v>0</v>
      </c>
      <c r="AD959" s="108">
        <v>0</v>
      </c>
      <c r="AE959" s="108">
        <v>2.1174416066360724</v>
      </c>
      <c r="AF959" s="108">
        <v>0</v>
      </c>
      <c r="AG959" s="108">
        <v>2.1174416066360724</v>
      </c>
      <c r="AH959" s="108">
        <v>2.1174416066360724</v>
      </c>
      <c r="AI959" s="108">
        <v>2.1174416066360724</v>
      </c>
      <c r="AJ959" s="126" t="s">
        <v>7128</v>
      </c>
      <c r="AK959" s="113" t="s">
        <v>7128</v>
      </c>
      <c r="AL959" s="113" t="s">
        <v>7128</v>
      </c>
      <c r="AM959" s="113">
        <v>63</v>
      </c>
      <c r="AN959" s="113" t="s">
        <v>7128</v>
      </c>
      <c r="AO959" s="113" t="s">
        <v>7128</v>
      </c>
      <c r="AP959" s="113">
        <v>82</v>
      </c>
      <c r="AQ959" s="113" t="s">
        <v>7128</v>
      </c>
      <c r="AR959" s="113">
        <v>142</v>
      </c>
      <c r="AS959" s="113">
        <v>305</v>
      </c>
      <c r="AT959" s="113">
        <v>290</v>
      </c>
      <c r="AU959" s="149" t="s">
        <v>7128</v>
      </c>
      <c r="AV959" s="107">
        <v>149.30537599349879</v>
      </c>
      <c r="AW959" s="14">
        <v>-147.18793438686271</v>
      </c>
      <c r="AX959" s="17">
        <v>591</v>
      </c>
      <c r="AY959" s="107">
        <v>0</v>
      </c>
      <c r="AZ959" s="107">
        <v>1.4102366887435949</v>
      </c>
      <c r="BA959" s="107">
        <v>-1.4102366887435949</v>
      </c>
      <c r="BB959" s="109">
        <v>0.80164645901360498</v>
      </c>
      <c r="BC959" s="107"/>
      <c r="BD959" s="107">
        <v>0</v>
      </c>
      <c r="BE959" s="107">
        <v>0</v>
      </c>
      <c r="BF959" s="107" t="s">
        <v>7668</v>
      </c>
      <c r="BG959" s="84"/>
    </row>
    <row r="960" spans="1:59" x14ac:dyDescent="0.25">
      <c r="A960" s="78" t="s">
        <v>2272</v>
      </c>
      <c r="B960" s="2" t="s">
        <v>3224</v>
      </c>
      <c r="C960" s="3" t="s">
        <v>2759</v>
      </c>
      <c r="D960" s="3" t="s">
        <v>2273</v>
      </c>
      <c r="E960" s="3" t="s">
        <v>2269</v>
      </c>
      <c r="F960" s="4" t="s">
        <v>2269</v>
      </c>
      <c r="G960" s="3" t="s">
        <v>656</v>
      </c>
      <c r="H960" s="41" t="s">
        <v>3956</v>
      </c>
      <c r="I960" s="113">
        <v>0</v>
      </c>
      <c r="J960" s="113">
        <v>0</v>
      </c>
      <c r="K960" s="113">
        <v>0</v>
      </c>
      <c r="L960" s="113">
        <v>0</v>
      </c>
      <c r="M960" s="113">
        <v>0</v>
      </c>
      <c r="N960" s="113">
        <v>0</v>
      </c>
      <c r="O960" s="113">
        <v>0</v>
      </c>
      <c r="P960" s="113">
        <v>0</v>
      </c>
      <c r="Q960" s="113">
        <v>0</v>
      </c>
      <c r="R960" s="5">
        <v>0</v>
      </c>
      <c r="S960" s="26">
        <v>0</v>
      </c>
      <c r="T960" s="26">
        <v>0</v>
      </c>
      <c r="U960" s="26">
        <v>0</v>
      </c>
      <c r="V960" s="26">
        <v>0</v>
      </c>
      <c r="W960" s="84">
        <v>2.1174416066360724</v>
      </c>
      <c r="X960" s="13">
        <v>2.1174416066360724</v>
      </c>
      <c r="Y960" s="13">
        <v>0</v>
      </c>
      <c r="Z960" s="13">
        <v>0</v>
      </c>
      <c r="AA960" s="13">
        <v>0</v>
      </c>
      <c r="AB960" s="13">
        <v>2.1174416066360724</v>
      </c>
      <c r="AC960" s="13">
        <v>0</v>
      </c>
      <c r="AD960" s="13">
        <v>0</v>
      </c>
      <c r="AE960" s="13">
        <v>2.1174416066360724</v>
      </c>
      <c r="AF960" s="13">
        <v>0</v>
      </c>
      <c r="AG960" s="13">
        <v>2.1174416066360724</v>
      </c>
      <c r="AH960" s="13">
        <v>2.1174416066360724</v>
      </c>
      <c r="AI960" s="13">
        <v>2.1174416066360724</v>
      </c>
      <c r="AJ960" s="112" t="s">
        <v>7128</v>
      </c>
      <c r="AK960" s="113" t="s">
        <v>7128</v>
      </c>
      <c r="AL960" s="113" t="s">
        <v>7128</v>
      </c>
      <c r="AM960" s="113">
        <v>63</v>
      </c>
      <c r="AN960" s="113" t="s">
        <v>7128</v>
      </c>
      <c r="AO960" s="113" t="s">
        <v>7128</v>
      </c>
      <c r="AP960" s="113">
        <v>82</v>
      </c>
      <c r="AQ960" s="113" t="s">
        <v>7128</v>
      </c>
      <c r="AR960" s="113">
        <v>142</v>
      </c>
      <c r="AS960" s="113">
        <v>305</v>
      </c>
      <c r="AT960" s="113">
        <v>290</v>
      </c>
      <c r="AU960" s="149" t="s">
        <v>7128</v>
      </c>
      <c r="AV960" s="13">
        <v>149.30537599349879</v>
      </c>
      <c r="AW960" s="14">
        <v>-147.18793438686271</v>
      </c>
      <c r="AX960" s="17">
        <v>591</v>
      </c>
      <c r="AY960" s="26">
        <v>0</v>
      </c>
      <c r="AZ960" s="26">
        <v>1.4102366887435949</v>
      </c>
      <c r="BA960" s="26">
        <v>-1.4102366887435949</v>
      </c>
      <c r="BB960" s="60">
        <v>0.80164645901360498</v>
      </c>
      <c r="BC960" s="26"/>
      <c r="BD960" s="26">
        <v>0</v>
      </c>
      <c r="BE960" s="26">
        <v>0</v>
      </c>
      <c r="BF960" s="26" t="s">
        <v>7668</v>
      </c>
      <c r="BG960" s="84"/>
    </row>
    <row r="961" spans="1:59" x14ac:dyDescent="0.25">
      <c r="A961" s="78" t="s">
        <v>1146</v>
      </c>
      <c r="B961" s="2" t="s">
        <v>3201</v>
      </c>
      <c r="C961" s="3" t="s">
        <v>3202</v>
      </c>
      <c r="D961" s="3" t="s">
        <v>307</v>
      </c>
      <c r="E961" s="3" t="s">
        <v>1001</v>
      </c>
      <c r="F961" s="4" t="s">
        <v>2510</v>
      </c>
      <c r="G961" s="3" t="s">
        <v>656</v>
      </c>
      <c r="H961" s="41" t="s">
        <v>4066</v>
      </c>
      <c r="I961" s="113">
        <v>0</v>
      </c>
      <c r="J961" s="113">
        <v>0</v>
      </c>
      <c r="K961" s="113">
        <v>0</v>
      </c>
      <c r="L961" s="113">
        <v>0</v>
      </c>
      <c r="M961" s="113">
        <v>0</v>
      </c>
      <c r="N961" s="113">
        <v>0</v>
      </c>
      <c r="O961" s="113">
        <v>0</v>
      </c>
      <c r="P961" s="113">
        <v>0</v>
      </c>
      <c r="Q961" s="113">
        <v>0</v>
      </c>
      <c r="R961" s="6">
        <v>0</v>
      </c>
      <c r="S961" s="14">
        <v>0</v>
      </c>
      <c r="T961" s="14">
        <v>0</v>
      </c>
      <c r="U961" s="14">
        <v>0</v>
      </c>
      <c r="V961" s="14">
        <v>0</v>
      </c>
      <c r="W961" s="84">
        <v>2.1174416066360724</v>
      </c>
      <c r="X961" s="14">
        <v>2.1174416066360724</v>
      </c>
      <c r="Y961" s="14">
        <v>0</v>
      </c>
      <c r="Z961" s="14">
        <v>0</v>
      </c>
      <c r="AA961" s="14">
        <v>0</v>
      </c>
      <c r="AB961" s="14">
        <v>2.1174416066360724</v>
      </c>
      <c r="AC961" s="14">
        <v>0</v>
      </c>
      <c r="AD961" s="14">
        <v>0</v>
      </c>
      <c r="AE961" s="14">
        <v>2.1174416066360724</v>
      </c>
      <c r="AF961" s="14">
        <v>0</v>
      </c>
      <c r="AG961" s="14">
        <v>2.1174416066360724</v>
      </c>
      <c r="AH961" s="14">
        <v>2.1174416066360724</v>
      </c>
      <c r="AI961" s="14">
        <v>2.1174416066360724</v>
      </c>
      <c r="AJ961" s="113" t="s">
        <v>7128</v>
      </c>
      <c r="AK961" s="113" t="s">
        <v>7128</v>
      </c>
      <c r="AL961" s="113" t="s">
        <v>7128</v>
      </c>
      <c r="AM961" s="113">
        <v>63</v>
      </c>
      <c r="AN961" s="113" t="s">
        <v>7128</v>
      </c>
      <c r="AO961" s="113" t="s">
        <v>7128</v>
      </c>
      <c r="AP961" s="113">
        <v>82</v>
      </c>
      <c r="AQ961" s="113" t="s">
        <v>7128</v>
      </c>
      <c r="AR961" s="113">
        <v>142</v>
      </c>
      <c r="AS961" s="113">
        <v>305</v>
      </c>
      <c r="AT961" s="113">
        <v>290</v>
      </c>
      <c r="AU961" s="149" t="s">
        <v>7128</v>
      </c>
      <c r="AV961" s="14">
        <v>149.30537599349879</v>
      </c>
      <c r="AW961" s="14">
        <v>-147.18793438686271</v>
      </c>
      <c r="AX961" s="17">
        <v>591</v>
      </c>
      <c r="AY961" s="15">
        <v>0</v>
      </c>
      <c r="AZ961" s="15">
        <v>1.4102366887435949</v>
      </c>
      <c r="BA961" s="15">
        <v>-1.4102366887435949</v>
      </c>
      <c r="BB961" s="63">
        <v>0.80164645901360498</v>
      </c>
      <c r="BC961" s="26"/>
      <c r="BD961" s="15">
        <v>0</v>
      </c>
      <c r="BE961" s="26">
        <v>0</v>
      </c>
      <c r="BF961" s="26" t="s">
        <v>7668</v>
      </c>
      <c r="BG961" s="84"/>
    </row>
    <row r="962" spans="1:59" x14ac:dyDescent="0.25">
      <c r="A962" s="111" t="s">
        <v>1176</v>
      </c>
      <c r="B962" s="2" t="s">
        <v>2752</v>
      </c>
      <c r="C962" s="3" t="s">
        <v>2753</v>
      </c>
      <c r="D962" s="3" t="s">
        <v>392</v>
      </c>
      <c r="E962" s="3" t="s">
        <v>2269</v>
      </c>
      <c r="F962" s="4" t="s">
        <v>2269</v>
      </c>
      <c r="G962" s="3" t="s">
        <v>656</v>
      </c>
      <c r="H962" s="41" t="s">
        <v>3951</v>
      </c>
      <c r="I962" s="113">
        <v>0</v>
      </c>
      <c r="J962" s="113">
        <v>0</v>
      </c>
      <c r="K962" s="113">
        <v>0</v>
      </c>
      <c r="L962" s="113">
        <v>0</v>
      </c>
      <c r="M962" s="113">
        <v>0</v>
      </c>
      <c r="N962" s="113">
        <v>0</v>
      </c>
      <c r="O962" s="113">
        <v>0</v>
      </c>
      <c r="P962" s="113">
        <v>0</v>
      </c>
      <c r="Q962" s="113">
        <v>0</v>
      </c>
      <c r="R962" s="6">
        <v>0</v>
      </c>
      <c r="S962" s="14">
        <v>0</v>
      </c>
      <c r="T962" s="14">
        <v>0</v>
      </c>
      <c r="U962" s="14">
        <v>0</v>
      </c>
      <c r="V962" s="14">
        <v>0</v>
      </c>
      <c r="W962" s="84">
        <v>2.1174416066360724</v>
      </c>
      <c r="X962" s="44">
        <v>2.1174416066360724</v>
      </c>
      <c r="Y962" s="44">
        <v>0</v>
      </c>
      <c r="Z962" s="44">
        <v>0</v>
      </c>
      <c r="AA962" s="44">
        <v>0</v>
      </c>
      <c r="AB962" s="44">
        <v>2.1174416066360724</v>
      </c>
      <c r="AC962" s="44">
        <v>0</v>
      </c>
      <c r="AD962" s="44">
        <v>0</v>
      </c>
      <c r="AE962" s="44">
        <v>2.1174416066360724</v>
      </c>
      <c r="AF962" s="44">
        <v>0</v>
      </c>
      <c r="AG962" s="44">
        <v>2.1174416066360724</v>
      </c>
      <c r="AH962" s="44">
        <v>2.1174416066360724</v>
      </c>
      <c r="AI962" s="44">
        <v>2.1174416066360724</v>
      </c>
      <c r="AJ962" s="145" t="s">
        <v>7128</v>
      </c>
      <c r="AK962" s="113" t="s">
        <v>7128</v>
      </c>
      <c r="AL962" s="113" t="s">
        <v>7128</v>
      </c>
      <c r="AM962" s="113">
        <v>63</v>
      </c>
      <c r="AN962" s="113" t="s">
        <v>7128</v>
      </c>
      <c r="AO962" s="113" t="s">
        <v>7128</v>
      </c>
      <c r="AP962" s="113">
        <v>82</v>
      </c>
      <c r="AQ962" s="113" t="s">
        <v>7128</v>
      </c>
      <c r="AR962" s="113">
        <v>142</v>
      </c>
      <c r="AS962" s="113">
        <v>305</v>
      </c>
      <c r="AT962" s="113">
        <v>290</v>
      </c>
      <c r="AU962" s="149" t="s">
        <v>7128</v>
      </c>
      <c r="AV962" s="14">
        <v>149.30537599349879</v>
      </c>
      <c r="AW962" s="14">
        <v>-147.18793438686271</v>
      </c>
      <c r="AX962" s="17">
        <v>591</v>
      </c>
      <c r="AY962" s="15">
        <v>0</v>
      </c>
      <c r="AZ962" s="15">
        <v>1.4102366887435949</v>
      </c>
      <c r="BA962" s="15">
        <v>-1.4102366887435949</v>
      </c>
      <c r="BB962" s="63">
        <v>0.80164645901360498</v>
      </c>
      <c r="BC962" s="26"/>
      <c r="BD962" s="15">
        <v>0</v>
      </c>
      <c r="BE962" s="26">
        <v>0</v>
      </c>
      <c r="BF962" s="26" t="s">
        <v>7668</v>
      </c>
      <c r="BG962" s="84"/>
    </row>
    <row r="963" spans="1:59" x14ac:dyDescent="0.25">
      <c r="A963" s="78" t="s">
        <v>2291</v>
      </c>
      <c r="B963" s="2" t="s">
        <v>3388</v>
      </c>
      <c r="C963" s="3" t="s">
        <v>2765</v>
      </c>
      <c r="D963" s="3" t="s">
        <v>2292</v>
      </c>
      <c r="E963" s="3" t="s">
        <v>2269</v>
      </c>
      <c r="F963" s="4" t="s">
        <v>2269</v>
      </c>
      <c r="G963" s="3" t="s">
        <v>656</v>
      </c>
      <c r="H963" s="41" t="s">
        <v>4351</v>
      </c>
      <c r="I963" s="113">
        <v>0</v>
      </c>
      <c r="J963" s="113">
        <v>0</v>
      </c>
      <c r="K963" s="113">
        <v>0</v>
      </c>
      <c r="L963" s="113">
        <v>0</v>
      </c>
      <c r="M963" s="113">
        <v>0</v>
      </c>
      <c r="N963" s="113">
        <v>0</v>
      </c>
      <c r="O963" s="113">
        <v>0</v>
      </c>
      <c r="P963" s="113">
        <v>0</v>
      </c>
      <c r="Q963" s="113">
        <v>0</v>
      </c>
      <c r="R963" s="6">
        <v>0</v>
      </c>
      <c r="S963" s="14">
        <v>0</v>
      </c>
      <c r="T963" s="14">
        <v>0</v>
      </c>
      <c r="U963" s="14">
        <v>0</v>
      </c>
      <c r="V963" s="14">
        <v>0</v>
      </c>
      <c r="W963" s="84">
        <v>2.1174416066360724</v>
      </c>
      <c r="X963" s="14">
        <v>2.1174416066360724</v>
      </c>
      <c r="Y963" s="14">
        <v>0</v>
      </c>
      <c r="Z963" s="14">
        <v>0</v>
      </c>
      <c r="AA963" s="14">
        <v>0</v>
      </c>
      <c r="AB963" s="14">
        <v>2.1174416066360724</v>
      </c>
      <c r="AC963" s="14">
        <v>0</v>
      </c>
      <c r="AD963" s="14">
        <v>0</v>
      </c>
      <c r="AE963" s="14">
        <v>2.1174416066360724</v>
      </c>
      <c r="AF963" s="14">
        <v>0</v>
      </c>
      <c r="AG963" s="14">
        <v>2.1174416066360724</v>
      </c>
      <c r="AH963" s="14">
        <v>2.1174416066360724</v>
      </c>
      <c r="AI963" s="14">
        <v>2.1174416066360724</v>
      </c>
      <c r="AJ963" s="113" t="s">
        <v>7128</v>
      </c>
      <c r="AK963" s="113" t="s">
        <v>7128</v>
      </c>
      <c r="AL963" s="113" t="s">
        <v>7128</v>
      </c>
      <c r="AM963" s="113">
        <v>63</v>
      </c>
      <c r="AN963" s="113" t="s">
        <v>7128</v>
      </c>
      <c r="AO963" s="113" t="s">
        <v>7128</v>
      </c>
      <c r="AP963" s="113">
        <v>82</v>
      </c>
      <c r="AQ963" s="113" t="s">
        <v>7128</v>
      </c>
      <c r="AR963" s="113">
        <v>142</v>
      </c>
      <c r="AS963" s="113">
        <v>305</v>
      </c>
      <c r="AT963" s="113">
        <v>290</v>
      </c>
      <c r="AU963" s="149" t="s">
        <v>7128</v>
      </c>
      <c r="AV963" s="14">
        <v>149.30537599349879</v>
      </c>
      <c r="AW963" s="14">
        <v>-147.18793438686271</v>
      </c>
      <c r="AX963" s="17">
        <v>591</v>
      </c>
      <c r="AY963" s="15">
        <v>0</v>
      </c>
      <c r="AZ963" s="15">
        <v>1.4102366887435949</v>
      </c>
      <c r="BA963" s="15">
        <v>-1.4102366887435949</v>
      </c>
      <c r="BB963" s="63">
        <v>0.80164645901360498</v>
      </c>
      <c r="BC963" s="26"/>
      <c r="BD963" s="15">
        <v>0</v>
      </c>
      <c r="BE963" s="26">
        <v>0</v>
      </c>
      <c r="BF963" s="26" t="s">
        <v>7668</v>
      </c>
      <c r="BG963" s="84"/>
    </row>
    <row r="964" spans="1:59" x14ac:dyDescent="0.25">
      <c r="A964" s="78" t="s">
        <v>1180</v>
      </c>
      <c r="B964" s="2" t="s">
        <v>3389</v>
      </c>
      <c r="C964" s="3" t="s">
        <v>3390</v>
      </c>
      <c r="D964" s="3" t="s">
        <v>353</v>
      </c>
      <c r="E964" s="3" t="s">
        <v>2269</v>
      </c>
      <c r="F964" s="4" t="s">
        <v>2269</v>
      </c>
      <c r="G964" s="3" t="s">
        <v>656</v>
      </c>
      <c r="H964" s="41" t="s">
        <v>4325</v>
      </c>
      <c r="I964" s="113">
        <v>0</v>
      </c>
      <c r="J964" s="113">
        <v>0</v>
      </c>
      <c r="K964" s="113">
        <v>0</v>
      </c>
      <c r="L964" s="113">
        <v>0</v>
      </c>
      <c r="M964" s="113">
        <v>0</v>
      </c>
      <c r="N964" s="113">
        <v>0</v>
      </c>
      <c r="O964" s="113">
        <v>0</v>
      </c>
      <c r="P964" s="113">
        <v>0</v>
      </c>
      <c r="Q964" s="113">
        <v>0</v>
      </c>
      <c r="R964" s="50">
        <v>0</v>
      </c>
      <c r="S964" s="51">
        <v>0</v>
      </c>
      <c r="T964" s="51">
        <v>0</v>
      </c>
      <c r="U964" s="51">
        <v>0</v>
      </c>
      <c r="V964" s="51">
        <v>0</v>
      </c>
      <c r="W964" s="84">
        <v>2.1174416066360724</v>
      </c>
      <c r="X964" s="52">
        <v>2.1174416066360724</v>
      </c>
      <c r="Y964" s="52">
        <v>0</v>
      </c>
      <c r="Z964" s="52">
        <v>0</v>
      </c>
      <c r="AA964" s="52">
        <v>0</v>
      </c>
      <c r="AB964" s="52">
        <v>2.1174416066360724</v>
      </c>
      <c r="AC964" s="52">
        <v>0</v>
      </c>
      <c r="AD964" s="52">
        <v>0</v>
      </c>
      <c r="AE964" s="52">
        <v>2.1174416066360724</v>
      </c>
      <c r="AF964" s="52">
        <v>0</v>
      </c>
      <c r="AG964" s="52">
        <v>2.1174416066360724</v>
      </c>
      <c r="AH964" s="52">
        <v>2.1174416066360724</v>
      </c>
      <c r="AI964" s="52">
        <v>2.1174416066360724</v>
      </c>
      <c r="AJ964" s="144" t="s">
        <v>7128</v>
      </c>
      <c r="AK964" s="113" t="s">
        <v>7128</v>
      </c>
      <c r="AL964" s="113" t="s">
        <v>7128</v>
      </c>
      <c r="AM964" s="113">
        <v>63</v>
      </c>
      <c r="AN964" s="113" t="s">
        <v>7128</v>
      </c>
      <c r="AO964" s="113" t="s">
        <v>7128</v>
      </c>
      <c r="AP964" s="113">
        <v>82</v>
      </c>
      <c r="AQ964" s="113" t="s">
        <v>7128</v>
      </c>
      <c r="AR964" s="113">
        <v>142</v>
      </c>
      <c r="AS964" s="113">
        <v>305</v>
      </c>
      <c r="AT964" s="113">
        <v>290</v>
      </c>
      <c r="AU964" s="149" t="s">
        <v>7128</v>
      </c>
      <c r="AV964" s="52">
        <v>149.30537599349879</v>
      </c>
      <c r="AW964" s="14">
        <v>-147.18793438686271</v>
      </c>
      <c r="AX964" s="17">
        <v>591</v>
      </c>
      <c r="AY964" s="51">
        <v>0</v>
      </c>
      <c r="AZ964" s="51">
        <v>1.4102366887435949</v>
      </c>
      <c r="BA964" s="51">
        <v>-1.4102366887435949</v>
      </c>
      <c r="BB964" s="64">
        <v>0.80164645901360498</v>
      </c>
      <c r="BC964" s="51"/>
      <c r="BD964" s="51">
        <v>0</v>
      </c>
      <c r="BE964" s="51">
        <v>0</v>
      </c>
      <c r="BF964" s="26" t="s">
        <v>7668</v>
      </c>
      <c r="BG964" s="84"/>
    </row>
    <row r="965" spans="1:59" x14ac:dyDescent="0.25">
      <c r="A965" s="111" t="s">
        <v>2295</v>
      </c>
      <c r="B965" s="2" t="s">
        <v>3166</v>
      </c>
      <c r="C965" s="3" t="s">
        <v>3167</v>
      </c>
      <c r="D965" s="3" t="s">
        <v>949</v>
      </c>
      <c r="E965" s="3" t="s">
        <v>1115</v>
      </c>
      <c r="F965" s="4" t="s">
        <v>2510</v>
      </c>
      <c r="G965" s="3" t="s">
        <v>656</v>
      </c>
      <c r="H965" s="41" t="s">
        <v>4242</v>
      </c>
      <c r="I965" s="113">
        <v>0</v>
      </c>
      <c r="J965" s="113">
        <v>0</v>
      </c>
      <c r="K965" s="113">
        <v>0</v>
      </c>
      <c r="L965" s="113">
        <v>0</v>
      </c>
      <c r="M965" s="113">
        <v>0</v>
      </c>
      <c r="N965" s="113">
        <v>0</v>
      </c>
      <c r="O965" s="113">
        <v>0</v>
      </c>
      <c r="P965" s="113">
        <v>0</v>
      </c>
      <c r="Q965" s="113">
        <v>0</v>
      </c>
      <c r="R965" s="6">
        <v>0</v>
      </c>
      <c r="S965" s="14">
        <v>0</v>
      </c>
      <c r="T965" s="14">
        <v>0</v>
      </c>
      <c r="U965" s="14">
        <v>0</v>
      </c>
      <c r="V965" s="14">
        <v>0</v>
      </c>
      <c r="W965" s="84">
        <v>2.1174416066360724</v>
      </c>
      <c r="X965" s="14">
        <v>2.1174416066360724</v>
      </c>
      <c r="Y965" s="14">
        <v>0</v>
      </c>
      <c r="Z965" s="14">
        <v>0</v>
      </c>
      <c r="AA965" s="14">
        <v>0</v>
      </c>
      <c r="AB965" s="14">
        <v>2.1174416066360724</v>
      </c>
      <c r="AC965" s="14">
        <v>0</v>
      </c>
      <c r="AD965" s="14">
        <v>0</v>
      </c>
      <c r="AE965" s="14">
        <v>2.1174416066360724</v>
      </c>
      <c r="AF965" s="14">
        <v>0</v>
      </c>
      <c r="AG965" s="14">
        <v>2.1174416066360724</v>
      </c>
      <c r="AH965" s="14">
        <v>2.1174416066360724</v>
      </c>
      <c r="AI965" s="14">
        <v>2.1174416066360724</v>
      </c>
      <c r="AJ965" s="113" t="s">
        <v>7128</v>
      </c>
      <c r="AK965" s="113" t="s">
        <v>7128</v>
      </c>
      <c r="AL965" s="113" t="s">
        <v>7128</v>
      </c>
      <c r="AM965" s="113">
        <v>63</v>
      </c>
      <c r="AN965" s="113" t="s">
        <v>7128</v>
      </c>
      <c r="AO965" s="113" t="s">
        <v>7128</v>
      </c>
      <c r="AP965" s="113">
        <v>82</v>
      </c>
      <c r="AQ965" s="113" t="s">
        <v>7128</v>
      </c>
      <c r="AR965" s="113">
        <v>142</v>
      </c>
      <c r="AS965" s="113">
        <v>305</v>
      </c>
      <c r="AT965" s="113">
        <v>290</v>
      </c>
      <c r="AU965" s="149" t="s">
        <v>7128</v>
      </c>
      <c r="AV965" s="14">
        <v>149.30537599349879</v>
      </c>
      <c r="AW965" s="14">
        <v>-147.18793438686271</v>
      </c>
      <c r="AX965" s="17">
        <v>591</v>
      </c>
      <c r="AY965" s="15">
        <v>0</v>
      </c>
      <c r="AZ965" s="15">
        <v>1.4102366887435949</v>
      </c>
      <c r="BA965" s="15">
        <v>-1.4102366887435949</v>
      </c>
      <c r="BB965" s="63">
        <v>0.80164645901360498</v>
      </c>
      <c r="BC965" s="26"/>
      <c r="BD965" s="15">
        <v>0</v>
      </c>
      <c r="BE965" s="26">
        <v>0</v>
      </c>
      <c r="BF965" s="26" t="s">
        <v>7668</v>
      </c>
      <c r="BG965" s="84"/>
    </row>
    <row r="966" spans="1:59" x14ac:dyDescent="0.25">
      <c r="A966" s="98" t="s">
        <v>1216</v>
      </c>
      <c r="B966" s="2" t="s">
        <v>3214</v>
      </c>
      <c r="C966" s="3" t="s">
        <v>2594</v>
      </c>
      <c r="D966" s="3" t="s">
        <v>443</v>
      </c>
      <c r="E966" s="3" t="s">
        <v>2269</v>
      </c>
      <c r="F966" s="4" t="s">
        <v>2269</v>
      </c>
      <c r="G966" s="3" t="s">
        <v>656</v>
      </c>
      <c r="H966" s="41" t="s">
        <v>4057</v>
      </c>
      <c r="I966" s="113">
        <v>0</v>
      </c>
      <c r="J966" s="113">
        <v>0</v>
      </c>
      <c r="K966" s="113">
        <v>0</v>
      </c>
      <c r="L966" s="113">
        <v>0</v>
      </c>
      <c r="M966" s="113">
        <v>0</v>
      </c>
      <c r="N966" s="113">
        <v>0</v>
      </c>
      <c r="O966" s="113">
        <v>0</v>
      </c>
      <c r="P966" s="113">
        <v>0</v>
      </c>
      <c r="Q966" s="113">
        <v>0</v>
      </c>
      <c r="R966" s="85">
        <v>0</v>
      </c>
      <c r="S966" s="84">
        <v>0</v>
      </c>
      <c r="T966" s="84">
        <v>0</v>
      </c>
      <c r="U966" s="84">
        <v>0</v>
      </c>
      <c r="V966" s="84">
        <v>0</v>
      </c>
      <c r="W966" s="84">
        <v>2.1174416066360724</v>
      </c>
      <c r="X966" s="103">
        <v>2.1174416066360724</v>
      </c>
      <c r="Y966" s="103">
        <v>0</v>
      </c>
      <c r="Z966" s="103">
        <v>0</v>
      </c>
      <c r="AA966" s="103">
        <v>0</v>
      </c>
      <c r="AB966" s="103">
        <v>2.1174416066360724</v>
      </c>
      <c r="AC966" s="103">
        <v>0</v>
      </c>
      <c r="AD966" s="103">
        <v>0</v>
      </c>
      <c r="AE966" s="103">
        <v>2.1174416066360724</v>
      </c>
      <c r="AF966" s="103">
        <v>0</v>
      </c>
      <c r="AG966" s="103">
        <v>2.1174416066360724</v>
      </c>
      <c r="AH966" s="103">
        <v>2.1174416066360724</v>
      </c>
      <c r="AI966" s="103">
        <v>2.1174416066360724</v>
      </c>
      <c r="AJ966" s="124" t="s">
        <v>7128</v>
      </c>
      <c r="AK966" s="113" t="s">
        <v>7128</v>
      </c>
      <c r="AL966" s="113" t="s">
        <v>7128</v>
      </c>
      <c r="AM966" s="113">
        <v>63</v>
      </c>
      <c r="AN966" s="113" t="s">
        <v>7128</v>
      </c>
      <c r="AO966" s="113" t="s">
        <v>7128</v>
      </c>
      <c r="AP966" s="113">
        <v>82</v>
      </c>
      <c r="AQ966" s="113" t="s">
        <v>7128</v>
      </c>
      <c r="AR966" s="113">
        <v>142</v>
      </c>
      <c r="AS966" s="113">
        <v>305</v>
      </c>
      <c r="AT966" s="113">
        <v>290</v>
      </c>
      <c r="AU966" s="149" t="s">
        <v>7128</v>
      </c>
      <c r="AV966" s="84">
        <v>149.30537599349879</v>
      </c>
      <c r="AW966" s="14">
        <v>-147.18793438686271</v>
      </c>
      <c r="AX966" s="17">
        <v>591</v>
      </c>
      <c r="AY966" s="84">
        <v>0</v>
      </c>
      <c r="AZ966" s="84">
        <v>1.4102366887435949</v>
      </c>
      <c r="BA966" s="84">
        <v>-1.4102366887435949</v>
      </c>
      <c r="BB966" s="104">
        <v>0.80164645901360498</v>
      </c>
      <c r="BC966" s="84"/>
      <c r="BD966" s="84">
        <v>0</v>
      </c>
      <c r="BE966" s="84">
        <v>0</v>
      </c>
      <c r="BF966" s="84" t="s">
        <v>7668</v>
      </c>
      <c r="BG966" s="84"/>
    </row>
    <row r="967" spans="1:59" x14ac:dyDescent="0.25">
      <c r="A967" s="78" t="s">
        <v>1224</v>
      </c>
      <c r="B967" s="2" t="s">
        <v>3216</v>
      </c>
      <c r="C967" s="3" t="s">
        <v>2784</v>
      </c>
      <c r="D967" s="3" t="s">
        <v>83</v>
      </c>
      <c r="E967" s="3" t="s">
        <v>2269</v>
      </c>
      <c r="F967" s="4" t="s">
        <v>2269</v>
      </c>
      <c r="G967" s="3" t="s">
        <v>656</v>
      </c>
      <c r="H967" s="41" t="s">
        <v>4831</v>
      </c>
      <c r="I967" s="113">
        <v>0</v>
      </c>
      <c r="J967" s="113">
        <v>0</v>
      </c>
      <c r="K967" s="113">
        <v>0</v>
      </c>
      <c r="L967" s="113">
        <v>0</v>
      </c>
      <c r="M967" s="113">
        <v>0</v>
      </c>
      <c r="N967" s="113">
        <v>0</v>
      </c>
      <c r="O967" s="113">
        <v>0</v>
      </c>
      <c r="P967" s="113">
        <v>0</v>
      </c>
      <c r="Q967" s="113">
        <v>0</v>
      </c>
      <c r="R967" s="6">
        <v>0</v>
      </c>
      <c r="S967" s="14">
        <v>0</v>
      </c>
      <c r="T967" s="14">
        <v>0</v>
      </c>
      <c r="U967" s="14">
        <v>0</v>
      </c>
      <c r="V967" s="14">
        <v>0</v>
      </c>
      <c r="W967" s="84">
        <v>2.1174416066360724</v>
      </c>
      <c r="X967" s="14">
        <v>2.1174416066360724</v>
      </c>
      <c r="Y967" s="14">
        <v>0</v>
      </c>
      <c r="Z967" s="14">
        <v>0</v>
      </c>
      <c r="AA967" s="14">
        <v>0</v>
      </c>
      <c r="AB967" s="14">
        <v>2.1174416066360724</v>
      </c>
      <c r="AC967" s="14">
        <v>0</v>
      </c>
      <c r="AD967" s="14">
        <v>0</v>
      </c>
      <c r="AE967" s="14">
        <v>2.1174416066360724</v>
      </c>
      <c r="AF967" s="14">
        <v>0</v>
      </c>
      <c r="AG967" s="14">
        <v>2.1174416066360724</v>
      </c>
      <c r="AH967" s="14">
        <v>2.1174416066360724</v>
      </c>
      <c r="AI967" s="14">
        <v>2.1174416066360724</v>
      </c>
      <c r="AJ967" s="113" t="s">
        <v>7128</v>
      </c>
      <c r="AK967" s="113" t="s">
        <v>7128</v>
      </c>
      <c r="AL967" s="113" t="s">
        <v>7128</v>
      </c>
      <c r="AM967" s="113">
        <v>63</v>
      </c>
      <c r="AN967" s="113" t="s">
        <v>7128</v>
      </c>
      <c r="AO967" s="113" t="s">
        <v>7128</v>
      </c>
      <c r="AP967" s="113">
        <v>82</v>
      </c>
      <c r="AQ967" s="113" t="s">
        <v>7128</v>
      </c>
      <c r="AR967" s="113">
        <v>142</v>
      </c>
      <c r="AS967" s="113">
        <v>305</v>
      </c>
      <c r="AT967" s="113">
        <v>290</v>
      </c>
      <c r="AU967" s="149" t="s">
        <v>7128</v>
      </c>
      <c r="AV967" s="14">
        <v>149.30537599349879</v>
      </c>
      <c r="AW967" s="14">
        <v>-147.18793438686271</v>
      </c>
      <c r="AX967" s="17">
        <v>591</v>
      </c>
      <c r="AY967" s="15">
        <v>0</v>
      </c>
      <c r="AZ967" s="15">
        <v>1.4102366887435949</v>
      </c>
      <c r="BA967" s="15">
        <v>-1.4102366887435949</v>
      </c>
      <c r="BB967" s="63">
        <v>0.80164645901360498</v>
      </c>
      <c r="BC967" s="26"/>
      <c r="BD967" s="15">
        <v>0</v>
      </c>
      <c r="BE967" s="26">
        <v>0</v>
      </c>
      <c r="BF967" s="26" t="s">
        <v>7668</v>
      </c>
      <c r="BG967" s="84"/>
    </row>
    <row r="968" spans="1:59" x14ac:dyDescent="0.25">
      <c r="A968" s="78" t="s">
        <v>1250</v>
      </c>
      <c r="B968" s="2" t="s">
        <v>3394</v>
      </c>
      <c r="C968" s="3" t="s">
        <v>2531</v>
      </c>
      <c r="D968" s="3" t="s">
        <v>55</v>
      </c>
      <c r="E968" s="3" t="s">
        <v>2269</v>
      </c>
      <c r="F968" s="4" t="s">
        <v>2269</v>
      </c>
      <c r="G968" s="3" t="s">
        <v>656</v>
      </c>
      <c r="H968" s="41" t="s">
        <v>3801</v>
      </c>
      <c r="I968" s="113">
        <v>0</v>
      </c>
      <c r="J968" s="113">
        <v>0</v>
      </c>
      <c r="K968" s="113">
        <v>0</v>
      </c>
      <c r="L968" s="113">
        <v>0</v>
      </c>
      <c r="M968" s="113">
        <v>0</v>
      </c>
      <c r="N968" s="113">
        <v>0</v>
      </c>
      <c r="O968" s="113">
        <v>0</v>
      </c>
      <c r="P968" s="113">
        <v>0</v>
      </c>
      <c r="Q968" s="113">
        <v>0</v>
      </c>
      <c r="R968" s="6">
        <v>0</v>
      </c>
      <c r="S968" s="14">
        <v>0</v>
      </c>
      <c r="T968" s="14">
        <v>0</v>
      </c>
      <c r="U968" s="14">
        <v>0</v>
      </c>
      <c r="V968" s="14">
        <v>0</v>
      </c>
      <c r="W968" s="84">
        <v>2.1174416066360724</v>
      </c>
      <c r="X968" s="14">
        <v>2.1174416066360724</v>
      </c>
      <c r="Y968" s="14">
        <v>0</v>
      </c>
      <c r="Z968" s="14">
        <v>0</v>
      </c>
      <c r="AA968" s="14">
        <v>0</v>
      </c>
      <c r="AB968" s="14">
        <v>2.1174416066360724</v>
      </c>
      <c r="AC968" s="14">
        <v>0</v>
      </c>
      <c r="AD968" s="14">
        <v>0</v>
      </c>
      <c r="AE968" s="14">
        <v>2.1174416066360724</v>
      </c>
      <c r="AF968" s="14">
        <v>0</v>
      </c>
      <c r="AG968" s="14">
        <v>2.1174416066360724</v>
      </c>
      <c r="AH968" s="14">
        <v>2.1174416066360724</v>
      </c>
      <c r="AI968" s="14">
        <v>2.1174416066360724</v>
      </c>
      <c r="AJ968" s="113" t="s">
        <v>7128</v>
      </c>
      <c r="AK968" s="113" t="s">
        <v>7128</v>
      </c>
      <c r="AL968" s="113" t="s">
        <v>7128</v>
      </c>
      <c r="AM968" s="113">
        <v>63</v>
      </c>
      <c r="AN968" s="113" t="s">
        <v>7128</v>
      </c>
      <c r="AO968" s="113" t="s">
        <v>7128</v>
      </c>
      <c r="AP968" s="113">
        <v>82</v>
      </c>
      <c r="AQ968" s="113" t="s">
        <v>7128</v>
      </c>
      <c r="AR968" s="113">
        <v>142</v>
      </c>
      <c r="AS968" s="113">
        <v>305</v>
      </c>
      <c r="AT968" s="113">
        <v>290</v>
      </c>
      <c r="AU968" s="149" t="s">
        <v>7128</v>
      </c>
      <c r="AV968" s="14">
        <v>149.30537599349879</v>
      </c>
      <c r="AW968" s="14">
        <v>-147.18793438686271</v>
      </c>
      <c r="AX968" s="17">
        <v>591</v>
      </c>
      <c r="AY968" s="15">
        <v>0</v>
      </c>
      <c r="AZ968" s="15">
        <v>1.4102366887435949</v>
      </c>
      <c r="BA968" s="15">
        <v>-1.4102366887435949</v>
      </c>
      <c r="BB968" s="63">
        <v>0.80164645901360498</v>
      </c>
      <c r="BC968" s="26"/>
      <c r="BD968" s="15">
        <v>0</v>
      </c>
      <c r="BE968" s="26">
        <v>0</v>
      </c>
      <c r="BF968" s="26" t="s">
        <v>7668</v>
      </c>
      <c r="BG968" s="84"/>
    </row>
    <row r="969" spans="1:59" x14ac:dyDescent="0.25">
      <c r="A969" s="99" t="s">
        <v>1252</v>
      </c>
      <c r="B969" s="2" t="s">
        <v>3219</v>
      </c>
      <c r="C969" s="3" t="s">
        <v>2854</v>
      </c>
      <c r="D969" s="3" t="s">
        <v>203</v>
      </c>
      <c r="E969" s="3" t="s">
        <v>2269</v>
      </c>
      <c r="F969" s="4" t="s">
        <v>2269</v>
      </c>
      <c r="G969" s="3" t="s">
        <v>656</v>
      </c>
      <c r="H969" s="41" t="s">
        <v>202</v>
      </c>
      <c r="I969" s="126">
        <v>0</v>
      </c>
      <c r="J969" s="126">
        <v>0</v>
      </c>
      <c r="K969" s="126">
        <v>0</v>
      </c>
      <c r="L969" s="126">
        <v>0</v>
      </c>
      <c r="M969" s="126">
        <v>0</v>
      </c>
      <c r="N969" s="126">
        <v>0</v>
      </c>
      <c r="O969" s="126">
        <v>0</v>
      </c>
      <c r="P969" s="126">
        <v>0</v>
      </c>
      <c r="Q969" s="126">
        <v>0</v>
      </c>
      <c r="R969" s="106">
        <v>0</v>
      </c>
      <c r="S969" s="107">
        <v>0</v>
      </c>
      <c r="T969" s="107">
        <v>0</v>
      </c>
      <c r="U969" s="107">
        <v>0</v>
      </c>
      <c r="V969" s="107">
        <v>0</v>
      </c>
      <c r="W969" s="107">
        <v>2.1174416066360724</v>
      </c>
      <c r="X969" s="108">
        <v>2.1174416066360724</v>
      </c>
      <c r="Y969" s="108">
        <v>0</v>
      </c>
      <c r="Z969" s="108">
        <v>0</v>
      </c>
      <c r="AA969" s="108">
        <v>0</v>
      </c>
      <c r="AB969" s="108">
        <v>2.1174416066360724</v>
      </c>
      <c r="AC969" s="108">
        <v>0</v>
      </c>
      <c r="AD969" s="108">
        <v>0</v>
      </c>
      <c r="AE969" s="108">
        <v>2.1174416066360724</v>
      </c>
      <c r="AF969" s="108">
        <v>0</v>
      </c>
      <c r="AG969" s="108">
        <v>2.1174416066360724</v>
      </c>
      <c r="AH969" s="108">
        <v>2.1174416066360724</v>
      </c>
      <c r="AI969" s="108">
        <v>2.1174416066360724</v>
      </c>
      <c r="AJ969" s="126" t="s">
        <v>7128</v>
      </c>
      <c r="AK969" s="113" t="s">
        <v>7128</v>
      </c>
      <c r="AL969" s="113" t="s">
        <v>7128</v>
      </c>
      <c r="AM969" s="113">
        <v>63</v>
      </c>
      <c r="AN969" s="113" t="s">
        <v>7128</v>
      </c>
      <c r="AO969" s="113" t="s">
        <v>7128</v>
      </c>
      <c r="AP969" s="113">
        <v>82</v>
      </c>
      <c r="AQ969" s="113" t="s">
        <v>7128</v>
      </c>
      <c r="AR969" s="113">
        <v>142</v>
      </c>
      <c r="AS969" s="113">
        <v>305</v>
      </c>
      <c r="AT969" s="113">
        <v>290</v>
      </c>
      <c r="AU969" s="149" t="s">
        <v>7128</v>
      </c>
      <c r="AV969" s="107">
        <v>149.30537599349879</v>
      </c>
      <c r="AW969" s="107">
        <v>-147.18793438686271</v>
      </c>
      <c r="AX969" s="127">
        <v>591</v>
      </c>
      <c r="AY969" s="107">
        <v>0</v>
      </c>
      <c r="AZ969" s="107">
        <v>1.4102366887435949</v>
      </c>
      <c r="BA969" s="107">
        <v>-1.4102366887435949</v>
      </c>
      <c r="BB969" s="109">
        <v>0.80164645901360498</v>
      </c>
      <c r="BC969" s="107"/>
      <c r="BD969" s="107">
        <v>0</v>
      </c>
      <c r="BE969" s="107">
        <v>0</v>
      </c>
      <c r="BF969" s="107" t="s">
        <v>7668</v>
      </c>
      <c r="BG969" s="107"/>
    </row>
    <row r="970" spans="1:59" x14ac:dyDescent="0.25">
      <c r="A970" s="111" t="s">
        <v>1273</v>
      </c>
      <c r="B970" s="2" t="s">
        <v>3288</v>
      </c>
      <c r="C970" s="3" t="s">
        <v>2673</v>
      </c>
      <c r="D970" s="3" t="s">
        <v>329</v>
      </c>
      <c r="E970" s="3" t="s">
        <v>2269</v>
      </c>
      <c r="F970" s="4" t="s">
        <v>2269</v>
      </c>
      <c r="G970" s="3" t="s">
        <v>656</v>
      </c>
      <c r="H970" s="41" t="s">
        <v>4921</v>
      </c>
      <c r="I970" s="113">
        <v>0</v>
      </c>
      <c r="J970" s="113">
        <v>0</v>
      </c>
      <c r="K970" s="113">
        <v>0</v>
      </c>
      <c r="L970" s="113">
        <v>0</v>
      </c>
      <c r="M970" s="113">
        <v>0</v>
      </c>
      <c r="N970" s="113">
        <v>0</v>
      </c>
      <c r="O970" s="113">
        <v>0</v>
      </c>
      <c r="P970" s="113">
        <v>0</v>
      </c>
      <c r="Q970" s="113">
        <v>0</v>
      </c>
      <c r="R970" s="6">
        <v>0</v>
      </c>
      <c r="S970" s="14">
        <v>0</v>
      </c>
      <c r="T970" s="14">
        <v>0</v>
      </c>
      <c r="U970" s="14">
        <v>0</v>
      </c>
      <c r="V970" s="14">
        <v>0</v>
      </c>
      <c r="W970" s="84">
        <v>2.1174416066360724</v>
      </c>
      <c r="X970" s="14">
        <v>2.1174416066360724</v>
      </c>
      <c r="Y970" s="14">
        <v>0</v>
      </c>
      <c r="Z970" s="14">
        <v>0</v>
      </c>
      <c r="AA970" s="14">
        <v>0</v>
      </c>
      <c r="AB970" s="14">
        <v>2.1174416066360724</v>
      </c>
      <c r="AC970" s="14">
        <v>0</v>
      </c>
      <c r="AD970" s="14">
        <v>0</v>
      </c>
      <c r="AE970" s="14">
        <v>2.1174416066360724</v>
      </c>
      <c r="AF970" s="14">
        <v>0</v>
      </c>
      <c r="AG970" s="14">
        <v>2.1174416066360724</v>
      </c>
      <c r="AH970" s="14">
        <v>2.1174416066360724</v>
      </c>
      <c r="AI970" s="14">
        <v>2.1174416066360724</v>
      </c>
      <c r="AJ970" s="113" t="s">
        <v>7128</v>
      </c>
      <c r="AK970" s="113" t="s">
        <v>7128</v>
      </c>
      <c r="AL970" s="113" t="s">
        <v>7128</v>
      </c>
      <c r="AM970" s="113">
        <v>63</v>
      </c>
      <c r="AN970" s="113" t="s">
        <v>7128</v>
      </c>
      <c r="AO970" s="113" t="s">
        <v>7128</v>
      </c>
      <c r="AP970" s="113">
        <v>82</v>
      </c>
      <c r="AQ970" s="113" t="s">
        <v>7128</v>
      </c>
      <c r="AR970" s="113">
        <v>142</v>
      </c>
      <c r="AS970" s="113">
        <v>305</v>
      </c>
      <c r="AT970" s="113">
        <v>290</v>
      </c>
      <c r="AU970" s="149" t="s">
        <v>7128</v>
      </c>
      <c r="AV970" s="14">
        <v>149.30537599349879</v>
      </c>
      <c r="AW970" s="14">
        <v>-147.18793438686271</v>
      </c>
      <c r="AX970" s="17">
        <v>591</v>
      </c>
      <c r="AY970" s="15">
        <v>0</v>
      </c>
      <c r="AZ970" s="15">
        <v>1.4102366887435949</v>
      </c>
      <c r="BA970" s="15">
        <v>-1.4102366887435949</v>
      </c>
      <c r="BB970" s="63">
        <v>0.80164645901360498</v>
      </c>
      <c r="BC970" s="26"/>
      <c r="BD970" s="15">
        <v>0</v>
      </c>
      <c r="BE970" s="26">
        <v>0</v>
      </c>
      <c r="BF970" s="26" t="s">
        <v>7668</v>
      </c>
      <c r="BG970" s="84"/>
    </row>
    <row r="971" spans="1:59" x14ac:dyDescent="0.25">
      <c r="A971" s="99" t="s">
        <v>1292</v>
      </c>
      <c r="B971" s="2" t="s">
        <v>3222</v>
      </c>
      <c r="C971" s="3" t="s">
        <v>2712</v>
      </c>
      <c r="D971" s="3" t="s">
        <v>10</v>
      </c>
      <c r="E971" s="3" t="s">
        <v>2269</v>
      </c>
      <c r="F971" s="4" t="s">
        <v>2269</v>
      </c>
      <c r="G971" s="3" t="s">
        <v>656</v>
      </c>
      <c r="H971" s="41" t="s">
        <v>4523</v>
      </c>
      <c r="I971" s="113">
        <v>0</v>
      </c>
      <c r="J971" s="113">
        <v>0</v>
      </c>
      <c r="K971" s="113">
        <v>0</v>
      </c>
      <c r="L971" s="113">
        <v>0</v>
      </c>
      <c r="M971" s="113">
        <v>0</v>
      </c>
      <c r="N971" s="113">
        <v>0</v>
      </c>
      <c r="O971" s="113">
        <v>0</v>
      </c>
      <c r="P971" s="113">
        <v>0</v>
      </c>
      <c r="Q971" s="113">
        <v>0</v>
      </c>
      <c r="R971" s="106">
        <v>0</v>
      </c>
      <c r="S971" s="107">
        <v>0</v>
      </c>
      <c r="T971" s="107">
        <v>0</v>
      </c>
      <c r="U971" s="107">
        <v>0</v>
      </c>
      <c r="V971" s="107">
        <v>0</v>
      </c>
      <c r="W971" s="84">
        <v>2.1174416066360724</v>
      </c>
      <c r="X971" s="108">
        <v>2.1174416066360724</v>
      </c>
      <c r="Y971" s="108">
        <v>0</v>
      </c>
      <c r="Z971" s="108">
        <v>0</v>
      </c>
      <c r="AA971" s="108">
        <v>0</v>
      </c>
      <c r="AB971" s="108">
        <v>2.1174416066360724</v>
      </c>
      <c r="AC971" s="108">
        <v>0</v>
      </c>
      <c r="AD971" s="108">
        <v>0</v>
      </c>
      <c r="AE971" s="108">
        <v>2.1174416066360724</v>
      </c>
      <c r="AF971" s="108">
        <v>0</v>
      </c>
      <c r="AG971" s="108">
        <v>2.1174416066360724</v>
      </c>
      <c r="AH971" s="108">
        <v>2.1174416066360724</v>
      </c>
      <c r="AI971" s="108">
        <v>2.1174416066360724</v>
      </c>
      <c r="AJ971" s="126" t="s">
        <v>7128</v>
      </c>
      <c r="AK971" s="113" t="s">
        <v>7128</v>
      </c>
      <c r="AL971" s="113" t="s">
        <v>7128</v>
      </c>
      <c r="AM971" s="113">
        <v>63</v>
      </c>
      <c r="AN971" s="113" t="s">
        <v>7128</v>
      </c>
      <c r="AO971" s="113" t="s">
        <v>7128</v>
      </c>
      <c r="AP971" s="113">
        <v>82</v>
      </c>
      <c r="AQ971" s="113" t="s">
        <v>7128</v>
      </c>
      <c r="AR971" s="113">
        <v>142</v>
      </c>
      <c r="AS971" s="113">
        <v>305</v>
      </c>
      <c r="AT971" s="113">
        <v>290</v>
      </c>
      <c r="AU971" s="149" t="s">
        <v>7128</v>
      </c>
      <c r="AV971" s="107">
        <v>149.30537599349879</v>
      </c>
      <c r="AW971" s="14">
        <v>-147.18793438686271</v>
      </c>
      <c r="AX971" s="17">
        <v>591</v>
      </c>
      <c r="AY971" s="107">
        <v>0</v>
      </c>
      <c r="AZ971" s="107">
        <v>1.4102366887435949</v>
      </c>
      <c r="BA971" s="107">
        <v>-1.4102366887435949</v>
      </c>
      <c r="BB971" s="109">
        <v>0.80164645901360498</v>
      </c>
      <c r="BC971" s="107"/>
      <c r="BD971" s="107">
        <v>0</v>
      </c>
      <c r="BE971" s="107">
        <v>0</v>
      </c>
      <c r="BF971" s="107" t="s">
        <v>7668</v>
      </c>
      <c r="BG971" s="84"/>
    </row>
    <row r="972" spans="1:59" x14ac:dyDescent="0.25">
      <c r="A972" s="98" t="s">
        <v>2314</v>
      </c>
      <c r="B972" s="2" t="s">
        <v>3223</v>
      </c>
      <c r="C972" s="3" t="s">
        <v>3224</v>
      </c>
      <c r="D972" s="3" t="s">
        <v>2315</v>
      </c>
      <c r="E972" s="3" t="s">
        <v>2269</v>
      </c>
      <c r="F972" s="4" t="s">
        <v>2269</v>
      </c>
      <c r="G972" s="3" t="s">
        <v>656</v>
      </c>
      <c r="H972" s="41" t="s">
        <v>4464</v>
      </c>
      <c r="I972" s="126">
        <v>0</v>
      </c>
      <c r="J972" s="126">
        <v>0</v>
      </c>
      <c r="K972" s="126">
        <v>0</v>
      </c>
      <c r="L972" s="126">
        <v>0</v>
      </c>
      <c r="M972" s="126">
        <v>0</v>
      </c>
      <c r="N972" s="126">
        <v>0</v>
      </c>
      <c r="O972" s="126">
        <v>0</v>
      </c>
      <c r="P972" s="126">
        <v>0</v>
      </c>
      <c r="Q972" s="126">
        <v>0</v>
      </c>
      <c r="R972" s="106">
        <v>0</v>
      </c>
      <c r="S972" s="107">
        <v>0</v>
      </c>
      <c r="T972" s="107">
        <v>0</v>
      </c>
      <c r="U972" s="107">
        <v>0</v>
      </c>
      <c r="V972" s="107">
        <v>0</v>
      </c>
      <c r="W972" s="107">
        <v>2.1174416066360724</v>
      </c>
      <c r="X972" s="108">
        <v>2.1174416066360724</v>
      </c>
      <c r="Y972" s="107">
        <v>0</v>
      </c>
      <c r="Z972" s="107">
        <v>0</v>
      </c>
      <c r="AA972" s="107">
        <v>0</v>
      </c>
      <c r="AB972" s="107">
        <v>2.1174416066360724</v>
      </c>
      <c r="AC972" s="107">
        <v>0</v>
      </c>
      <c r="AD972" s="107">
        <v>0</v>
      </c>
      <c r="AE972" s="107">
        <v>2.1174416066360724</v>
      </c>
      <c r="AF972" s="107">
        <v>0</v>
      </c>
      <c r="AG972" s="107">
        <v>2.1174416066360724</v>
      </c>
      <c r="AH972" s="107">
        <v>2.1174416066360724</v>
      </c>
      <c r="AI972" s="107">
        <v>2.1174416066360724</v>
      </c>
      <c r="AJ972" s="126" t="s">
        <v>7128</v>
      </c>
      <c r="AK972" s="108" t="s">
        <v>7128</v>
      </c>
      <c r="AL972" s="108" t="s">
        <v>7128</v>
      </c>
      <c r="AM972" s="108">
        <v>63</v>
      </c>
      <c r="AN972" s="108" t="s">
        <v>7128</v>
      </c>
      <c r="AO972" s="108" t="s">
        <v>7128</v>
      </c>
      <c r="AP972" s="126">
        <v>82</v>
      </c>
      <c r="AQ972" s="108" t="s">
        <v>7128</v>
      </c>
      <c r="AR972" s="108">
        <v>142</v>
      </c>
      <c r="AS972" s="126">
        <v>305</v>
      </c>
      <c r="AT972" s="126">
        <v>290</v>
      </c>
      <c r="AU972" s="150" t="s">
        <v>7128</v>
      </c>
      <c r="AV972" s="107">
        <v>149.30537599349879</v>
      </c>
      <c r="AW972" s="107">
        <v>-147.18793438686271</v>
      </c>
      <c r="AX972" s="127">
        <v>591</v>
      </c>
      <c r="AY972" s="107">
        <v>0</v>
      </c>
      <c r="AZ972" s="107">
        <v>1.4102366887435949</v>
      </c>
      <c r="BA972" s="107">
        <v>-1.4102366887435949</v>
      </c>
      <c r="BB972" s="148">
        <v>0.80164645901360498</v>
      </c>
      <c r="BC972" s="107"/>
      <c r="BD972" s="107">
        <v>0</v>
      </c>
      <c r="BE972" s="107">
        <v>0</v>
      </c>
      <c r="BF972" s="107" t="s">
        <v>7668</v>
      </c>
      <c r="BG972" s="107"/>
    </row>
    <row r="973" spans="1:59" x14ac:dyDescent="0.25">
      <c r="A973" s="98" t="s">
        <v>1306</v>
      </c>
      <c r="B973" s="2" t="s">
        <v>2964</v>
      </c>
      <c r="C973" s="3" t="s">
        <v>2615</v>
      </c>
      <c r="D973" s="3" t="s">
        <v>252</v>
      </c>
      <c r="E973" s="3" t="s">
        <v>1010</v>
      </c>
      <c r="F973" s="4" t="s">
        <v>2510</v>
      </c>
      <c r="G973" s="3" t="s">
        <v>656</v>
      </c>
      <c r="H973" s="41" t="s">
        <v>4389</v>
      </c>
      <c r="I973" s="126">
        <v>0</v>
      </c>
      <c r="J973" s="126">
        <v>0</v>
      </c>
      <c r="K973" s="126">
        <v>0</v>
      </c>
      <c r="L973" s="126">
        <v>0</v>
      </c>
      <c r="M973" s="126">
        <v>0</v>
      </c>
      <c r="N973" s="126">
        <v>0</v>
      </c>
      <c r="O973" s="126">
        <v>0</v>
      </c>
      <c r="P973" s="126">
        <v>0</v>
      </c>
      <c r="Q973" s="126">
        <v>0</v>
      </c>
      <c r="R973" s="106">
        <v>0</v>
      </c>
      <c r="S973" s="107">
        <v>0</v>
      </c>
      <c r="T973" s="107">
        <v>0</v>
      </c>
      <c r="U973" s="107">
        <v>0</v>
      </c>
      <c r="V973" s="107">
        <v>0</v>
      </c>
      <c r="W973" s="107">
        <v>2.1174416066360724</v>
      </c>
      <c r="X973" s="108">
        <v>2.1174416066360724</v>
      </c>
      <c r="Y973" s="108">
        <v>0</v>
      </c>
      <c r="Z973" s="108">
        <v>0</v>
      </c>
      <c r="AA973" s="108">
        <v>0</v>
      </c>
      <c r="AB973" s="108">
        <v>2.1174416066360724</v>
      </c>
      <c r="AC973" s="108">
        <v>0</v>
      </c>
      <c r="AD973" s="108">
        <v>0</v>
      </c>
      <c r="AE973" s="108">
        <v>2.1174416066360724</v>
      </c>
      <c r="AF973" s="108">
        <v>0</v>
      </c>
      <c r="AG973" s="108">
        <v>2.1174416066360724</v>
      </c>
      <c r="AH973" s="108">
        <v>2.1174416066360724</v>
      </c>
      <c r="AI973" s="108">
        <v>2.1174416066360724</v>
      </c>
      <c r="AJ973" s="126" t="s">
        <v>7128</v>
      </c>
      <c r="AK973" s="113" t="s">
        <v>7128</v>
      </c>
      <c r="AL973" s="113" t="s">
        <v>7128</v>
      </c>
      <c r="AM973" s="113">
        <v>63</v>
      </c>
      <c r="AN973" s="113" t="s">
        <v>7128</v>
      </c>
      <c r="AO973" s="113" t="s">
        <v>7128</v>
      </c>
      <c r="AP973" s="113">
        <v>82</v>
      </c>
      <c r="AQ973" s="113" t="s">
        <v>7128</v>
      </c>
      <c r="AR973" s="113">
        <v>142</v>
      </c>
      <c r="AS973" s="113">
        <v>305</v>
      </c>
      <c r="AT973" s="113">
        <v>290</v>
      </c>
      <c r="AU973" s="149" t="s">
        <v>7128</v>
      </c>
      <c r="AV973" s="107">
        <v>149.30537599349879</v>
      </c>
      <c r="AW973" s="107">
        <v>-147.18793438686271</v>
      </c>
      <c r="AX973" s="127">
        <v>591</v>
      </c>
      <c r="AY973" s="107">
        <v>0</v>
      </c>
      <c r="AZ973" s="107">
        <v>1.4102366887435949</v>
      </c>
      <c r="BA973" s="107">
        <v>-1.4102366887435949</v>
      </c>
      <c r="BB973" s="109">
        <v>0.80164645901360498</v>
      </c>
      <c r="BC973" s="107"/>
      <c r="BD973" s="107">
        <v>0</v>
      </c>
      <c r="BE973" s="107">
        <v>0</v>
      </c>
      <c r="BF973" s="107" t="s">
        <v>7668</v>
      </c>
      <c r="BG973" s="107"/>
    </row>
    <row r="974" spans="1:59" x14ac:dyDescent="0.25">
      <c r="A974" s="98" t="s">
        <v>3549</v>
      </c>
      <c r="B974" s="2" t="s">
        <v>3492</v>
      </c>
      <c r="C974" s="3" t="s">
        <v>2615</v>
      </c>
      <c r="D974" s="3" t="s">
        <v>3688</v>
      </c>
      <c r="E974" s="3" t="s">
        <v>1046</v>
      </c>
      <c r="F974" s="4" t="s">
        <v>2510</v>
      </c>
      <c r="G974" s="3" t="s">
        <v>656</v>
      </c>
      <c r="H974" s="41" t="s">
        <v>4824</v>
      </c>
      <c r="I974" s="126">
        <v>0</v>
      </c>
      <c r="J974" s="126">
        <v>0</v>
      </c>
      <c r="K974" s="126">
        <v>0</v>
      </c>
      <c r="L974" s="126">
        <v>0</v>
      </c>
      <c r="M974" s="126">
        <v>0</v>
      </c>
      <c r="N974" s="126">
        <v>0</v>
      </c>
      <c r="O974" s="126">
        <v>0</v>
      </c>
      <c r="P974" s="126">
        <v>0</v>
      </c>
      <c r="Q974" s="126">
        <v>0</v>
      </c>
      <c r="R974" s="106">
        <v>0</v>
      </c>
      <c r="S974" s="107">
        <v>0</v>
      </c>
      <c r="T974" s="107">
        <v>0</v>
      </c>
      <c r="U974" s="107">
        <v>0</v>
      </c>
      <c r="V974" s="107">
        <v>0</v>
      </c>
      <c r="W974" s="107">
        <v>2.1174416066360724</v>
      </c>
      <c r="X974" s="108">
        <v>2.1174416066360724</v>
      </c>
      <c r="Y974" s="108">
        <v>0</v>
      </c>
      <c r="Z974" s="108">
        <v>0</v>
      </c>
      <c r="AA974" s="108">
        <v>0</v>
      </c>
      <c r="AB974" s="108">
        <v>2.1174416066360724</v>
      </c>
      <c r="AC974" s="108">
        <v>0</v>
      </c>
      <c r="AD974" s="108">
        <v>0</v>
      </c>
      <c r="AE974" s="108">
        <v>2.1174416066360724</v>
      </c>
      <c r="AF974" s="108">
        <v>0</v>
      </c>
      <c r="AG974" s="108">
        <v>2.1174416066360724</v>
      </c>
      <c r="AH974" s="108">
        <v>2.1174416066360724</v>
      </c>
      <c r="AI974" s="108">
        <v>2.1174416066360724</v>
      </c>
      <c r="AJ974" s="126" t="s">
        <v>7128</v>
      </c>
      <c r="AK974" s="113" t="s">
        <v>7128</v>
      </c>
      <c r="AL974" s="113" t="s">
        <v>7128</v>
      </c>
      <c r="AM974" s="113">
        <v>63</v>
      </c>
      <c r="AN974" s="113" t="s">
        <v>7128</v>
      </c>
      <c r="AO974" s="113" t="s">
        <v>7128</v>
      </c>
      <c r="AP974" s="113">
        <v>82</v>
      </c>
      <c r="AQ974" s="113" t="s">
        <v>7128</v>
      </c>
      <c r="AR974" s="113">
        <v>142</v>
      </c>
      <c r="AS974" s="113">
        <v>305</v>
      </c>
      <c r="AT974" s="113">
        <v>290</v>
      </c>
      <c r="AU974" s="149" t="s">
        <v>7128</v>
      </c>
      <c r="AV974" s="107">
        <v>149.30537599349879</v>
      </c>
      <c r="AW974" s="107">
        <v>-147.18793438686271</v>
      </c>
      <c r="AX974" s="127">
        <v>591</v>
      </c>
      <c r="AY974" s="107">
        <v>0</v>
      </c>
      <c r="AZ974" s="107">
        <v>1.4102366887435949</v>
      </c>
      <c r="BA974" s="107">
        <v>-1.4102366887435949</v>
      </c>
      <c r="BB974" s="109">
        <v>0.80164645901360498</v>
      </c>
      <c r="BC974" s="107"/>
      <c r="BD974" s="107">
        <v>0</v>
      </c>
      <c r="BE974" s="107">
        <v>0</v>
      </c>
      <c r="BF974" s="107" t="s">
        <v>7668</v>
      </c>
      <c r="BG974" s="107"/>
    </row>
    <row r="975" spans="1:59" x14ac:dyDescent="0.25">
      <c r="A975" s="78" t="s">
        <v>1355</v>
      </c>
      <c r="B975" s="2" t="s">
        <v>2666</v>
      </c>
      <c r="C975" s="3" t="s">
        <v>2667</v>
      </c>
      <c r="D975" s="3" t="s">
        <v>639</v>
      </c>
      <c r="E975" s="3" t="s">
        <v>2269</v>
      </c>
      <c r="F975" s="4" t="s">
        <v>2269</v>
      </c>
      <c r="G975" s="3" t="s">
        <v>1453</v>
      </c>
      <c r="H975" s="41" t="s">
        <v>4644</v>
      </c>
      <c r="I975" s="113">
        <v>0</v>
      </c>
      <c r="J975" s="113">
        <v>0</v>
      </c>
      <c r="K975" s="113">
        <v>0</v>
      </c>
      <c r="L975" s="113">
        <v>0</v>
      </c>
      <c r="M975" s="113">
        <v>0</v>
      </c>
      <c r="N975" s="113">
        <v>0</v>
      </c>
      <c r="O975" s="113">
        <v>0</v>
      </c>
      <c r="P975" s="113">
        <v>0</v>
      </c>
      <c r="Q975" s="113">
        <v>0</v>
      </c>
      <c r="R975" s="6">
        <v>0</v>
      </c>
      <c r="S975" s="14">
        <v>0</v>
      </c>
      <c r="T975" s="14">
        <v>0</v>
      </c>
      <c r="U975" s="14">
        <v>0</v>
      </c>
      <c r="V975" s="14">
        <v>0</v>
      </c>
      <c r="W975" s="84">
        <v>2.1174416066360724</v>
      </c>
      <c r="X975" s="108">
        <v>2.1174416066360724</v>
      </c>
      <c r="Y975" s="108">
        <v>0</v>
      </c>
      <c r="Z975" s="108">
        <v>0</v>
      </c>
      <c r="AA975" s="108">
        <v>0</v>
      </c>
      <c r="AB975" s="108">
        <v>0</v>
      </c>
      <c r="AC975" s="108">
        <v>0</v>
      </c>
      <c r="AD975" s="108">
        <v>0</v>
      </c>
      <c r="AE975" s="108">
        <v>0</v>
      </c>
      <c r="AF975" s="108">
        <v>0</v>
      </c>
      <c r="AG975" s="108">
        <v>0</v>
      </c>
      <c r="AH975" s="108">
        <v>2.1174416066360724</v>
      </c>
      <c r="AI975" s="108">
        <v>2.1174416066360724</v>
      </c>
      <c r="AJ975" s="126" t="s">
        <v>7128</v>
      </c>
      <c r="AK975" s="113" t="s">
        <v>7128</v>
      </c>
      <c r="AL975" s="113" t="s">
        <v>7128</v>
      </c>
      <c r="AM975" s="113" t="s">
        <v>7128</v>
      </c>
      <c r="AN975" s="113" t="s">
        <v>7128</v>
      </c>
      <c r="AO975" s="113" t="s">
        <v>7128</v>
      </c>
      <c r="AP975" s="113" t="s">
        <v>7128</v>
      </c>
      <c r="AQ975" s="113" t="s">
        <v>7128</v>
      </c>
      <c r="AR975" s="113" t="s">
        <v>7128</v>
      </c>
      <c r="AS975" s="113">
        <v>305</v>
      </c>
      <c r="AT975" s="113">
        <v>290</v>
      </c>
      <c r="AU975" s="149" t="s">
        <v>7128</v>
      </c>
      <c r="AV975" s="14">
        <v>157.52538612333203</v>
      </c>
      <c r="AW975" s="14">
        <v>-155.40794451669595</v>
      </c>
      <c r="AX975" s="17">
        <v>940</v>
      </c>
      <c r="AY975" s="15">
        <v>0</v>
      </c>
      <c r="AZ975" s="15">
        <v>1.4102366887435949</v>
      </c>
      <c r="BA975" s="15">
        <v>-1.4102366887435949</v>
      </c>
      <c r="BB975" s="63">
        <v>0.80164645901360498</v>
      </c>
      <c r="BC975" s="26"/>
      <c r="BD975" s="15">
        <v>0</v>
      </c>
      <c r="BE975" s="26">
        <v>0</v>
      </c>
      <c r="BF975" s="26" t="s">
        <v>7669</v>
      </c>
      <c r="BG975" s="84"/>
    </row>
    <row r="976" spans="1:59" x14ac:dyDescent="0.25">
      <c r="A976" s="78" t="s">
        <v>1359</v>
      </c>
      <c r="B976" s="2" t="s">
        <v>3235</v>
      </c>
      <c r="C976" s="3" t="s">
        <v>3236</v>
      </c>
      <c r="D976" s="3" t="s">
        <v>153</v>
      </c>
      <c r="E976" s="3" t="s">
        <v>2269</v>
      </c>
      <c r="F976" s="4" t="s">
        <v>2269</v>
      </c>
      <c r="G976" s="3" t="s">
        <v>656</v>
      </c>
      <c r="H976" s="41" t="s">
        <v>4221</v>
      </c>
      <c r="I976" s="113">
        <v>0</v>
      </c>
      <c r="J976" s="113">
        <v>0</v>
      </c>
      <c r="K976" s="113">
        <v>0</v>
      </c>
      <c r="L976" s="113">
        <v>0</v>
      </c>
      <c r="M976" s="113">
        <v>0</v>
      </c>
      <c r="N976" s="113">
        <v>0</v>
      </c>
      <c r="O976" s="113">
        <v>0</v>
      </c>
      <c r="P976" s="113">
        <v>0</v>
      </c>
      <c r="Q976" s="113">
        <v>0</v>
      </c>
      <c r="R976" s="6">
        <v>0</v>
      </c>
      <c r="S976" s="14">
        <v>0</v>
      </c>
      <c r="T976" s="14">
        <v>0</v>
      </c>
      <c r="U976" s="14">
        <v>0</v>
      </c>
      <c r="V976" s="14">
        <v>0</v>
      </c>
      <c r="W976" s="84">
        <v>2.1174416066360724</v>
      </c>
      <c r="X976" s="14">
        <v>2.1174416066360724</v>
      </c>
      <c r="Y976" s="14">
        <v>0</v>
      </c>
      <c r="Z976" s="14">
        <v>0</v>
      </c>
      <c r="AA976" s="14">
        <v>0</v>
      </c>
      <c r="AB976" s="14">
        <v>2.1174416066360724</v>
      </c>
      <c r="AC976" s="14">
        <v>0</v>
      </c>
      <c r="AD976" s="14">
        <v>0</v>
      </c>
      <c r="AE976" s="14">
        <v>2.1174416066360724</v>
      </c>
      <c r="AF976" s="14">
        <v>0</v>
      </c>
      <c r="AG976" s="14">
        <v>2.1174416066360724</v>
      </c>
      <c r="AH976" s="14">
        <v>2.1174416066360724</v>
      </c>
      <c r="AI976" s="14">
        <v>2.1174416066360724</v>
      </c>
      <c r="AJ976" s="113" t="s">
        <v>7128</v>
      </c>
      <c r="AK976" s="113" t="s">
        <v>7128</v>
      </c>
      <c r="AL976" s="113" t="s">
        <v>7128</v>
      </c>
      <c r="AM976" s="113">
        <v>63</v>
      </c>
      <c r="AN976" s="113" t="s">
        <v>7128</v>
      </c>
      <c r="AO976" s="113" t="s">
        <v>7128</v>
      </c>
      <c r="AP976" s="113">
        <v>82</v>
      </c>
      <c r="AQ976" s="113" t="s">
        <v>7128</v>
      </c>
      <c r="AR976" s="113">
        <v>142</v>
      </c>
      <c r="AS976" s="113">
        <v>305</v>
      </c>
      <c r="AT976" s="113">
        <v>290</v>
      </c>
      <c r="AU976" s="149" t="s">
        <v>7128</v>
      </c>
      <c r="AV976" s="14">
        <v>149.30537599349879</v>
      </c>
      <c r="AW976" s="14">
        <v>-147.18793438686271</v>
      </c>
      <c r="AX976" s="17">
        <v>591</v>
      </c>
      <c r="AY976" s="15">
        <v>0</v>
      </c>
      <c r="AZ976" s="15">
        <v>1.4102366887435949</v>
      </c>
      <c r="BA976" s="15">
        <v>-1.4102366887435949</v>
      </c>
      <c r="BB976" s="63">
        <v>0.80164645901360498</v>
      </c>
      <c r="BC976" s="26"/>
      <c r="BD976" s="15">
        <v>0</v>
      </c>
      <c r="BE976" s="26">
        <v>0</v>
      </c>
      <c r="BF976" s="26" t="s">
        <v>7668</v>
      </c>
      <c r="BG976" s="84"/>
    </row>
    <row r="977" spans="1:59" x14ac:dyDescent="0.25">
      <c r="A977" s="111" t="s">
        <v>1376</v>
      </c>
      <c r="B977" s="2" t="s">
        <v>2941</v>
      </c>
      <c r="C977" s="3" t="s">
        <v>2707</v>
      </c>
      <c r="D977" s="3" t="s">
        <v>449</v>
      </c>
      <c r="E977" s="3" t="s">
        <v>2269</v>
      </c>
      <c r="F977" s="4" t="s">
        <v>2269</v>
      </c>
      <c r="G977" s="3" t="s">
        <v>656</v>
      </c>
      <c r="H977" s="41" t="s">
        <v>4103</v>
      </c>
      <c r="I977" s="113">
        <v>0</v>
      </c>
      <c r="J977" s="113">
        <v>0</v>
      </c>
      <c r="K977" s="113">
        <v>0</v>
      </c>
      <c r="L977" s="113">
        <v>0</v>
      </c>
      <c r="M977" s="113">
        <v>0</v>
      </c>
      <c r="N977" s="113">
        <v>0</v>
      </c>
      <c r="O977" s="113">
        <v>0</v>
      </c>
      <c r="P977" s="113">
        <v>0</v>
      </c>
      <c r="Q977" s="113">
        <v>0</v>
      </c>
      <c r="R977" s="50">
        <v>0</v>
      </c>
      <c r="S977" s="51">
        <v>0</v>
      </c>
      <c r="T977" s="51">
        <v>0</v>
      </c>
      <c r="U977" s="51">
        <v>0</v>
      </c>
      <c r="V977" s="51">
        <v>0</v>
      </c>
      <c r="W977" s="84">
        <v>2.1174416066360724</v>
      </c>
      <c r="X977" s="52">
        <v>2.1174416066360724</v>
      </c>
      <c r="Y977" s="52">
        <v>0</v>
      </c>
      <c r="Z977" s="52">
        <v>0</v>
      </c>
      <c r="AA977" s="52">
        <v>0</v>
      </c>
      <c r="AB977" s="52">
        <v>2.1174416066360724</v>
      </c>
      <c r="AC977" s="52">
        <v>0</v>
      </c>
      <c r="AD977" s="52">
        <v>0</v>
      </c>
      <c r="AE977" s="52">
        <v>2.1174416066360724</v>
      </c>
      <c r="AF977" s="52">
        <v>0</v>
      </c>
      <c r="AG977" s="52">
        <v>2.1174416066360724</v>
      </c>
      <c r="AH977" s="52">
        <v>2.1174416066360724</v>
      </c>
      <c r="AI977" s="52">
        <v>2.1174416066360724</v>
      </c>
      <c r="AJ977" s="144" t="s">
        <v>7128</v>
      </c>
      <c r="AK977" s="113" t="s">
        <v>7128</v>
      </c>
      <c r="AL977" s="113" t="s">
        <v>7128</v>
      </c>
      <c r="AM977" s="113">
        <v>63</v>
      </c>
      <c r="AN977" s="113" t="s">
        <v>7128</v>
      </c>
      <c r="AO977" s="113" t="s">
        <v>7128</v>
      </c>
      <c r="AP977" s="113">
        <v>82</v>
      </c>
      <c r="AQ977" s="113" t="s">
        <v>7128</v>
      </c>
      <c r="AR977" s="113">
        <v>142</v>
      </c>
      <c r="AS977" s="113">
        <v>305</v>
      </c>
      <c r="AT977" s="113">
        <v>290</v>
      </c>
      <c r="AU977" s="149" t="s">
        <v>7128</v>
      </c>
      <c r="AV977" s="52">
        <v>149.30537599349879</v>
      </c>
      <c r="AW977" s="14">
        <v>-147.18793438686271</v>
      </c>
      <c r="AX977" s="17">
        <v>591</v>
      </c>
      <c r="AY977" s="51">
        <v>0</v>
      </c>
      <c r="AZ977" s="51">
        <v>1.4102366887435949</v>
      </c>
      <c r="BA977" s="51">
        <v>-1.4102366887435949</v>
      </c>
      <c r="BB977" s="64">
        <v>0.80164645901360498</v>
      </c>
      <c r="BC977" s="51"/>
      <c r="BD977" s="51">
        <v>0</v>
      </c>
      <c r="BE977" s="51">
        <v>0</v>
      </c>
      <c r="BF977" s="26" t="s">
        <v>7668</v>
      </c>
      <c r="BG977" s="84"/>
    </row>
    <row r="978" spans="1:59" x14ac:dyDescent="0.25">
      <c r="A978" s="78" t="s">
        <v>1406</v>
      </c>
      <c r="B978" s="2" t="s">
        <v>3160</v>
      </c>
      <c r="C978" s="3" t="s">
        <v>2619</v>
      </c>
      <c r="D978" s="3" t="s">
        <v>305</v>
      </c>
      <c r="E978" s="3" t="s">
        <v>2269</v>
      </c>
      <c r="F978" s="4" t="s">
        <v>2269</v>
      </c>
      <c r="G978" s="3" t="s">
        <v>1453</v>
      </c>
      <c r="H978" s="41" t="s">
        <v>4715</v>
      </c>
      <c r="I978" s="113">
        <v>0</v>
      </c>
      <c r="J978" s="113">
        <v>0</v>
      </c>
      <c r="K978" s="113">
        <v>0</v>
      </c>
      <c r="L978" s="113">
        <v>0</v>
      </c>
      <c r="M978" s="113">
        <v>0</v>
      </c>
      <c r="N978" s="113">
        <v>0</v>
      </c>
      <c r="O978" s="113">
        <v>0</v>
      </c>
      <c r="P978" s="113">
        <v>0</v>
      </c>
      <c r="Q978" s="113">
        <v>0</v>
      </c>
      <c r="R978" s="6">
        <v>0</v>
      </c>
      <c r="S978" s="14">
        <v>0</v>
      </c>
      <c r="T978" s="14">
        <v>0</v>
      </c>
      <c r="U978" s="14">
        <v>0</v>
      </c>
      <c r="V978" s="14">
        <v>0</v>
      </c>
      <c r="W978" s="84">
        <v>2.1174416066360724</v>
      </c>
      <c r="X978" s="14">
        <v>2.1174416066360724</v>
      </c>
      <c r="Y978" s="14">
        <v>0</v>
      </c>
      <c r="Z978" s="14">
        <v>0</v>
      </c>
      <c r="AA978" s="14">
        <v>0</v>
      </c>
      <c r="AB978" s="14">
        <v>0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2.1174416066360724</v>
      </c>
      <c r="AI978" s="14">
        <v>2.1174416066360724</v>
      </c>
      <c r="AJ978" s="113" t="s">
        <v>7128</v>
      </c>
      <c r="AK978" s="113" t="s">
        <v>7128</v>
      </c>
      <c r="AL978" s="113" t="s">
        <v>7128</v>
      </c>
      <c r="AM978" s="113" t="s">
        <v>7128</v>
      </c>
      <c r="AN978" s="113" t="s">
        <v>7128</v>
      </c>
      <c r="AO978" s="113" t="s">
        <v>7128</v>
      </c>
      <c r="AP978" s="113" t="s">
        <v>7128</v>
      </c>
      <c r="AQ978" s="113" t="s">
        <v>7128</v>
      </c>
      <c r="AR978" s="113" t="s">
        <v>7128</v>
      </c>
      <c r="AS978" s="113">
        <v>305</v>
      </c>
      <c r="AT978" s="113">
        <v>290</v>
      </c>
      <c r="AU978" s="149" t="s">
        <v>7128</v>
      </c>
      <c r="AV978" s="14">
        <v>157.52538612333203</v>
      </c>
      <c r="AW978" s="14">
        <v>-155.40794451669595</v>
      </c>
      <c r="AX978" s="17">
        <v>940</v>
      </c>
      <c r="AY978" s="15">
        <v>0</v>
      </c>
      <c r="AZ978" s="15">
        <v>1.4102366887435949</v>
      </c>
      <c r="BA978" s="15">
        <v>-1.4102366887435949</v>
      </c>
      <c r="BB978" s="63">
        <v>0.80164645901360498</v>
      </c>
      <c r="BC978" s="26"/>
      <c r="BD978" s="15">
        <v>0</v>
      </c>
      <c r="BE978" s="26">
        <v>0</v>
      </c>
      <c r="BF978" s="26" t="s">
        <v>7669</v>
      </c>
      <c r="BG978" s="84"/>
    </row>
    <row r="979" spans="1:59" x14ac:dyDescent="0.25">
      <c r="A979" s="111" t="s">
        <v>2329</v>
      </c>
      <c r="B979" s="2" t="s">
        <v>3416</v>
      </c>
      <c r="C979" s="3" t="s">
        <v>2663</v>
      </c>
      <c r="D979" s="3" t="s">
        <v>2330</v>
      </c>
      <c r="E979" s="3" t="s">
        <v>2269</v>
      </c>
      <c r="F979" s="4" t="s">
        <v>2269</v>
      </c>
      <c r="G979" s="3" t="s">
        <v>656</v>
      </c>
      <c r="H979" s="41" t="s">
        <v>3964</v>
      </c>
      <c r="I979" s="113">
        <v>0</v>
      </c>
      <c r="J979" s="113">
        <v>0</v>
      </c>
      <c r="K979" s="113">
        <v>0</v>
      </c>
      <c r="L979" s="113">
        <v>0</v>
      </c>
      <c r="M979" s="113">
        <v>0</v>
      </c>
      <c r="N979" s="113">
        <v>0</v>
      </c>
      <c r="O979" s="113">
        <v>0</v>
      </c>
      <c r="P979" s="113">
        <v>0</v>
      </c>
      <c r="Q979" s="113">
        <v>0</v>
      </c>
      <c r="R979" s="6">
        <v>0</v>
      </c>
      <c r="S979" s="14">
        <v>0</v>
      </c>
      <c r="T979" s="14">
        <v>0</v>
      </c>
      <c r="U979" s="14">
        <v>0</v>
      </c>
      <c r="V979" s="14">
        <v>0</v>
      </c>
      <c r="W979" s="84">
        <v>2.1174416066360724</v>
      </c>
      <c r="X979" s="14">
        <v>2.1174416066360724</v>
      </c>
      <c r="Y979" s="14">
        <v>0</v>
      </c>
      <c r="Z979" s="14">
        <v>0</v>
      </c>
      <c r="AA979" s="14">
        <v>0</v>
      </c>
      <c r="AB979" s="14">
        <v>2.1174416066360724</v>
      </c>
      <c r="AC979" s="14">
        <v>0</v>
      </c>
      <c r="AD979" s="14">
        <v>0</v>
      </c>
      <c r="AE979" s="14">
        <v>2.1174416066360724</v>
      </c>
      <c r="AF979" s="14">
        <v>0</v>
      </c>
      <c r="AG979" s="14">
        <v>2.1174416066360724</v>
      </c>
      <c r="AH979" s="14">
        <v>2.1174416066360724</v>
      </c>
      <c r="AI979" s="14">
        <v>2.1174416066360724</v>
      </c>
      <c r="AJ979" s="113" t="s">
        <v>7128</v>
      </c>
      <c r="AK979" s="113" t="s">
        <v>7128</v>
      </c>
      <c r="AL979" s="113" t="s">
        <v>7128</v>
      </c>
      <c r="AM979" s="113">
        <v>63</v>
      </c>
      <c r="AN979" s="113" t="s">
        <v>7128</v>
      </c>
      <c r="AO979" s="113" t="s">
        <v>7128</v>
      </c>
      <c r="AP979" s="113">
        <v>82</v>
      </c>
      <c r="AQ979" s="113" t="s">
        <v>7128</v>
      </c>
      <c r="AR979" s="113">
        <v>142</v>
      </c>
      <c r="AS979" s="113">
        <v>305</v>
      </c>
      <c r="AT979" s="113">
        <v>290</v>
      </c>
      <c r="AU979" s="149" t="s">
        <v>7128</v>
      </c>
      <c r="AV979" s="14">
        <v>149.30537599349879</v>
      </c>
      <c r="AW979" s="14">
        <v>-147.18793438686271</v>
      </c>
      <c r="AX979" s="17">
        <v>591</v>
      </c>
      <c r="AY979" s="15">
        <v>0</v>
      </c>
      <c r="AZ979" s="15">
        <v>1.4102366887435949</v>
      </c>
      <c r="BA979" s="15">
        <v>-1.4102366887435949</v>
      </c>
      <c r="BB979" s="63">
        <v>0.80164645901360498</v>
      </c>
      <c r="BC979" s="26"/>
      <c r="BD979" s="15">
        <v>0</v>
      </c>
      <c r="BE979" s="26">
        <v>0</v>
      </c>
      <c r="BF979" s="26" t="s">
        <v>7668</v>
      </c>
      <c r="BG979" s="84"/>
    </row>
    <row r="980" spans="1:59" x14ac:dyDescent="0.25">
      <c r="A980" s="99" t="s">
        <v>6156</v>
      </c>
      <c r="B980" s="2" t="s">
        <v>6159</v>
      </c>
      <c r="C980" s="3" t="s">
        <v>6158</v>
      </c>
      <c r="D980" s="3" t="s">
        <v>6157</v>
      </c>
      <c r="E980" s="3" t="s">
        <v>1036</v>
      </c>
      <c r="F980" s="4" t="s">
        <v>2510</v>
      </c>
      <c r="G980" s="3" t="s">
        <v>656</v>
      </c>
      <c r="H980" s="41" t="s">
        <v>6441</v>
      </c>
      <c r="I980" s="113">
        <v>0</v>
      </c>
      <c r="J980" s="113">
        <v>0</v>
      </c>
      <c r="K980" s="113">
        <v>0</v>
      </c>
      <c r="L980" s="113">
        <v>0</v>
      </c>
      <c r="M980" s="113">
        <v>0</v>
      </c>
      <c r="N980" s="113">
        <v>0</v>
      </c>
      <c r="O980" s="113">
        <v>0</v>
      </c>
      <c r="P980" s="113">
        <v>0</v>
      </c>
      <c r="Q980" s="113">
        <v>0</v>
      </c>
      <c r="R980" s="106">
        <v>0</v>
      </c>
      <c r="S980" s="107">
        <v>0</v>
      </c>
      <c r="T980" s="107">
        <v>0</v>
      </c>
      <c r="U980" s="107">
        <v>0</v>
      </c>
      <c r="V980" s="107">
        <v>0</v>
      </c>
      <c r="W980" s="84">
        <v>2.1174416066360724</v>
      </c>
      <c r="X980" s="108">
        <v>2.1174416066360724</v>
      </c>
      <c r="Y980" s="108">
        <v>0</v>
      </c>
      <c r="Z980" s="108">
        <v>0</v>
      </c>
      <c r="AA980" s="108">
        <v>0</v>
      </c>
      <c r="AB980" s="108">
        <v>2.1174416066360724</v>
      </c>
      <c r="AC980" s="108">
        <v>0</v>
      </c>
      <c r="AD980" s="108">
        <v>0</v>
      </c>
      <c r="AE980" s="108">
        <v>2.1174416066360724</v>
      </c>
      <c r="AF980" s="108">
        <v>0</v>
      </c>
      <c r="AG980" s="108">
        <v>2.1174416066360724</v>
      </c>
      <c r="AH980" s="108">
        <v>2.1174416066360724</v>
      </c>
      <c r="AI980" s="108">
        <v>2.1174416066360724</v>
      </c>
      <c r="AJ980" s="126" t="s">
        <v>7128</v>
      </c>
      <c r="AK980" s="113" t="s">
        <v>7128</v>
      </c>
      <c r="AL980" s="113" t="s">
        <v>7128</v>
      </c>
      <c r="AM980" s="113">
        <v>63</v>
      </c>
      <c r="AN980" s="113" t="s">
        <v>7128</v>
      </c>
      <c r="AO980" s="113" t="s">
        <v>7128</v>
      </c>
      <c r="AP980" s="113">
        <v>82</v>
      </c>
      <c r="AQ980" s="113" t="s">
        <v>7128</v>
      </c>
      <c r="AR980" s="113">
        <v>142</v>
      </c>
      <c r="AS980" s="113">
        <v>305</v>
      </c>
      <c r="AT980" s="113">
        <v>290</v>
      </c>
      <c r="AU980" s="149" t="s">
        <v>7128</v>
      </c>
      <c r="AV980" s="107">
        <v>149.30537599349879</v>
      </c>
      <c r="AW980" s="14">
        <v>-147.18793438686271</v>
      </c>
      <c r="AX980" s="17">
        <v>591</v>
      </c>
      <c r="AY980" s="107">
        <v>0</v>
      </c>
      <c r="AZ980" s="107">
        <v>1.4102366887435949</v>
      </c>
      <c r="BA980" s="107">
        <v>-1.4102366887435949</v>
      </c>
      <c r="BB980" s="109">
        <v>0.80164645901360498</v>
      </c>
      <c r="BC980" s="107"/>
      <c r="BD980" s="107">
        <v>0</v>
      </c>
      <c r="BE980" s="107">
        <v>0</v>
      </c>
      <c r="BF980" s="107" t="s">
        <v>7668</v>
      </c>
      <c r="BG980" s="84"/>
    </row>
    <row r="981" spans="1:59" x14ac:dyDescent="0.25">
      <c r="A981" s="78" t="s">
        <v>1434</v>
      </c>
      <c r="B981" s="2" t="s">
        <v>3063</v>
      </c>
      <c r="C981" s="3" t="s">
        <v>2963</v>
      </c>
      <c r="D981" s="3" t="s">
        <v>377</v>
      </c>
      <c r="E981" s="3" t="s">
        <v>2269</v>
      </c>
      <c r="F981" s="4" t="s">
        <v>2269</v>
      </c>
      <c r="G981" s="3" t="s">
        <v>656</v>
      </c>
      <c r="H981" s="41" t="s">
        <v>4363</v>
      </c>
      <c r="I981" s="113">
        <v>0</v>
      </c>
      <c r="J981" s="113">
        <v>0</v>
      </c>
      <c r="K981" s="113">
        <v>0</v>
      </c>
      <c r="L981" s="113">
        <v>0</v>
      </c>
      <c r="M981" s="113">
        <v>0</v>
      </c>
      <c r="N981" s="113">
        <v>0</v>
      </c>
      <c r="O981" s="113">
        <v>0</v>
      </c>
      <c r="P981" s="113">
        <v>0</v>
      </c>
      <c r="Q981" s="113">
        <v>0</v>
      </c>
      <c r="R981" s="6">
        <v>0</v>
      </c>
      <c r="S981" s="14">
        <v>0</v>
      </c>
      <c r="T981" s="14">
        <v>0</v>
      </c>
      <c r="U981" s="14">
        <v>0</v>
      </c>
      <c r="V981" s="14">
        <v>0</v>
      </c>
      <c r="W981" s="84">
        <v>2.1174416066360724</v>
      </c>
      <c r="X981" s="14">
        <v>2.1174416066360724</v>
      </c>
      <c r="Y981" s="14">
        <v>0</v>
      </c>
      <c r="Z981" s="14">
        <v>0</v>
      </c>
      <c r="AA981" s="14">
        <v>0</v>
      </c>
      <c r="AB981" s="14">
        <v>2.1174416066360724</v>
      </c>
      <c r="AC981" s="14">
        <v>0</v>
      </c>
      <c r="AD981" s="14">
        <v>0</v>
      </c>
      <c r="AE981" s="14">
        <v>2.1174416066360724</v>
      </c>
      <c r="AF981" s="14">
        <v>0</v>
      </c>
      <c r="AG981" s="14">
        <v>2.1174416066360724</v>
      </c>
      <c r="AH981" s="14">
        <v>2.1174416066360724</v>
      </c>
      <c r="AI981" s="14">
        <v>2.1174416066360724</v>
      </c>
      <c r="AJ981" s="113" t="s">
        <v>7128</v>
      </c>
      <c r="AK981" s="113" t="s">
        <v>7128</v>
      </c>
      <c r="AL981" s="113" t="s">
        <v>7128</v>
      </c>
      <c r="AM981" s="113">
        <v>63</v>
      </c>
      <c r="AN981" s="113" t="s">
        <v>7128</v>
      </c>
      <c r="AO981" s="113" t="s">
        <v>7128</v>
      </c>
      <c r="AP981" s="113">
        <v>82</v>
      </c>
      <c r="AQ981" s="113" t="s">
        <v>7128</v>
      </c>
      <c r="AR981" s="113">
        <v>142</v>
      </c>
      <c r="AS981" s="113">
        <v>305</v>
      </c>
      <c r="AT981" s="113">
        <v>290</v>
      </c>
      <c r="AU981" s="149" t="s">
        <v>7128</v>
      </c>
      <c r="AV981" s="14">
        <v>149.30537599349879</v>
      </c>
      <c r="AW981" s="14">
        <v>-147.18793438686271</v>
      </c>
      <c r="AX981" s="17">
        <v>591</v>
      </c>
      <c r="AY981" s="15">
        <v>0</v>
      </c>
      <c r="AZ981" s="15">
        <v>1.4102366887435949</v>
      </c>
      <c r="BA981" s="15">
        <v>-1.4102366887435949</v>
      </c>
      <c r="BB981" s="63">
        <v>0.80164645901360498</v>
      </c>
      <c r="BC981" s="26"/>
      <c r="BD981" s="15">
        <v>0</v>
      </c>
      <c r="BE981" s="26">
        <v>0</v>
      </c>
      <c r="BF981" s="26" t="s">
        <v>7668</v>
      </c>
      <c r="BG981" s="84"/>
    </row>
    <row r="982" spans="1:59" x14ac:dyDescent="0.25">
      <c r="A982" s="111" t="s">
        <v>2218</v>
      </c>
      <c r="B982" s="2" t="s">
        <v>3120</v>
      </c>
      <c r="C982" s="3" t="s">
        <v>3121</v>
      </c>
      <c r="D982" s="3" t="s">
        <v>2188</v>
      </c>
      <c r="E982" s="3" t="s">
        <v>2269</v>
      </c>
      <c r="F982" s="4" t="s">
        <v>2269</v>
      </c>
      <c r="G982" s="3" t="s">
        <v>656</v>
      </c>
      <c r="H982" s="41" t="s">
        <v>4007</v>
      </c>
      <c r="I982" s="113">
        <v>0</v>
      </c>
      <c r="J982" s="113">
        <v>0</v>
      </c>
      <c r="K982" s="113">
        <v>0</v>
      </c>
      <c r="L982" s="113">
        <v>0</v>
      </c>
      <c r="M982" s="113">
        <v>0</v>
      </c>
      <c r="N982" s="113">
        <v>0</v>
      </c>
      <c r="O982" s="113">
        <v>0</v>
      </c>
      <c r="P982" s="113">
        <v>0</v>
      </c>
      <c r="Q982" s="113">
        <v>0</v>
      </c>
      <c r="R982" s="46">
        <v>0</v>
      </c>
      <c r="S982" s="47">
        <v>0</v>
      </c>
      <c r="T982" s="47">
        <v>0</v>
      </c>
      <c r="U982" s="47">
        <v>0</v>
      </c>
      <c r="V982" s="47">
        <v>0</v>
      </c>
      <c r="W982" s="84">
        <v>2.1174416066360724</v>
      </c>
      <c r="X982" s="48">
        <v>2.1174416066360724</v>
      </c>
      <c r="Y982" s="48">
        <v>0</v>
      </c>
      <c r="Z982" s="48">
        <v>0</v>
      </c>
      <c r="AA982" s="48">
        <v>0</v>
      </c>
      <c r="AB982" s="48">
        <v>2.1174416066360724</v>
      </c>
      <c r="AC982" s="48">
        <v>0</v>
      </c>
      <c r="AD982" s="48">
        <v>0</v>
      </c>
      <c r="AE982" s="48">
        <v>2.1174416066360724</v>
      </c>
      <c r="AF982" s="48">
        <v>0</v>
      </c>
      <c r="AG982" s="48">
        <v>2.1174416066360724</v>
      </c>
      <c r="AH982" s="48">
        <v>2.1174416066360724</v>
      </c>
      <c r="AI982" s="48">
        <v>2.1174416066360724</v>
      </c>
      <c r="AJ982" s="146" t="s">
        <v>7128</v>
      </c>
      <c r="AK982" s="113" t="s">
        <v>7128</v>
      </c>
      <c r="AL982" s="113" t="s">
        <v>7128</v>
      </c>
      <c r="AM982" s="113">
        <v>63</v>
      </c>
      <c r="AN982" s="113" t="s">
        <v>7128</v>
      </c>
      <c r="AO982" s="113" t="s">
        <v>7128</v>
      </c>
      <c r="AP982" s="113">
        <v>82</v>
      </c>
      <c r="AQ982" s="113" t="s">
        <v>7128</v>
      </c>
      <c r="AR982" s="113">
        <v>142</v>
      </c>
      <c r="AS982" s="113">
        <v>305</v>
      </c>
      <c r="AT982" s="113">
        <v>290</v>
      </c>
      <c r="AU982" s="149" t="s">
        <v>7128</v>
      </c>
      <c r="AV982" s="48">
        <v>149.30537599349879</v>
      </c>
      <c r="AW982" s="14">
        <v>-147.18793438686271</v>
      </c>
      <c r="AX982" s="17">
        <v>591</v>
      </c>
      <c r="AY982" s="47">
        <v>0</v>
      </c>
      <c r="AZ982" s="47">
        <v>1.4102366887435949</v>
      </c>
      <c r="BA982" s="47">
        <v>-1.4102366887435949</v>
      </c>
      <c r="BB982" s="62">
        <v>0.80164645901360498</v>
      </c>
      <c r="BC982" s="47"/>
      <c r="BD982" s="47">
        <v>0</v>
      </c>
      <c r="BE982" s="47">
        <v>0</v>
      </c>
      <c r="BF982" s="26" t="s">
        <v>7668</v>
      </c>
      <c r="BG982" s="84"/>
    </row>
    <row r="983" spans="1:59" x14ac:dyDescent="0.25">
      <c r="A983" s="99" t="s">
        <v>1452</v>
      </c>
      <c r="B983" s="2" t="s">
        <v>3243</v>
      </c>
      <c r="C983" s="3" t="s">
        <v>2830</v>
      </c>
      <c r="D983" s="3" t="s">
        <v>602</v>
      </c>
      <c r="E983" s="3" t="s">
        <v>2269</v>
      </c>
      <c r="F983" s="4" t="s">
        <v>2269</v>
      </c>
      <c r="G983" s="3" t="s">
        <v>1453</v>
      </c>
      <c r="H983" s="41" t="s">
        <v>4651</v>
      </c>
      <c r="I983" s="124">
        <v>0</v>
      </c>
      <c r="J983" s="124">
        <v>0</v>
      </c>
      <c r="K983" s="124">
        <v>0</v>
      </c>
      <c r="L983" s="124">
        <v>0</v>
      </c>
      <c r="M983" s="124">
        <v>0</v>
      </c>
      <c r="N983" s="124">
        <v>0</v>
      </c>
      <c r="O983" s="124">
        <v>0</v>
      </c>
      <c r="P983" s="124">
        <v>0</v>
      </c>
      <c r="Q983" s="124">
        <v>0</v>
      </c>
      <c r="R983" s="85">
        <v>0</v>
      </c>
      <c r="S983" s="84">
        <v>0</v>
      </c>
      <c r="T983" s="84">
        <v>0</v>
      </c>
      <c r="U983" s="84">
        <v>0</v>
      </c>
      <c r="V983" s="84">
        <v>0</v>
      </c>
      <c r="W983" s="84">
        <v>2.1174416066360724</v>
      </c>
      <c r="X983" s="103">
        <v>2.1174416066360724</v>
      </c>
      <c r="Y983" s="103">
        <v>0</v>
      </c>
      <c r="Z983" s="103">
        <v>0</v>
      </c>
      <c r="AA983" s="103">
        <v>0</v>
      </c>
      <c r="AB983" s="103">
        <v>0</v>
      </c>
      <c r="AC983" s="103">
        <v>0</v>
      </c>
      <c r="AD983" s="103">
        <v>0</v>
      </c>
      <c r="AE983" s="103">
        <v>0</v>
      </c>
      <c r="AF983" s="103">
        <v>0</v>
      </c>
      <c r="AG983" s="103">
        <v>0</v>
      </c>
      <c r="AH983" s="103">
        <v>2.1174416066360724</v>
      </c>
      <c r="AI983" s="103">
        <v>2.1174416066360724</v>
      </c>
      <c r="AJ983" s="124" t="s">
        <v>7128</v>
      </c>
      <c r="AK983" s="113" t="s">
        <v>7128</v>
      </c>
      <c r="AL983" s="113" t="s">
        <v>7128</v>
      </c>
      <c r="AM983" s="113" t="s">
        <v>7128</v>
      </c>
      <c r="AN983" s="113" t="s">
        <v>7128</v>
      </c>
      <c r="AO983" s="113" t="s">
        <v>7128</v>
      </c>
      <c r="AP983" s="113" t="s">
        <v>7128</v>
      </c>
      <c r="AQ983" s="113" t="s">
        <v>7128</v>
      </c>
      <c r="AR983" s="113" t="s">
        <v>7128</v>
      </c>
      <c r="AS983" s="113">
        <v>305</v>
      </c>
      <c r="AT983" s="113">
        <v>290</v>
      </c>
      <c r="AU983" s="149" t="s">
        <v>7128</v>
      </c>
      <c r="AV983" s="84">
        <v>157.52538612333203</v>
      </c>
      <c r="AW983" s="84">
        <v>-155.40794451669595</v>
      </c>
      <c r="AX983" s="125">
        <v>940</v>
      </c>
      <c r="AY983" s="84">
        <v>0</v>
      </c>
      <c r="AZ983" s="84">
        <v>1.4102366887435949</v>
      </c>
      <c r="BA983" s="84">
        <v>-1.4102366887435949</v>
      </c>
      <c r="BB983" s="104">
        <v>0.80164645901360498</v>
      </c>
      <c r="BC983" s="84"/>
      <c r="BD983" s="84">
        <v>0</v>
      </c>
      <c r="BE983" s="84">
        <v>0</v>
      </c>
      <c r="BF983" s="84" t="s">
        <v>7669</v>
      </c>
      <c r="BG983" s="84"/>
    </row>
    <row r="984" spans="1:59" x14ac:dyDescent="0.25">
      <c r="A984" s="99" t="s">
        <v>1534</v>
      </c>
      <c r="B984" s="2" t="s">
        <v>3258</v>
      </c>
      <c r="C984" s="3" t="s">
        <v>2669</v>
      </c>
      <c r="D984" s="3" t="s">
        <v>169</v>
      </c>
      <c r="E984" s="3" t="s">
        <v>2269</v>
      </c>
      <c r="F984" s="4" t="s">
        <v>2269</v>
      </c>
      <c r="G984" s="3" t="s">
        <v>656</v>
      </c>
      <c r="H984" s="41" t="s">
        <v>4522</v>
      </c>
      <c r="I984" s="113">
        <v>0</v>
      </c>
      <c r="J984" s="113">
        <v>0</v>
      </c>
      <c r="K984" s="113">
        <v>0</v>
      </c>
      <c r="L984" s="113">
        <v>0</v>
      </c>
      <c r="M984" s="113">
        <v>0</v>
      </c>
      <c r="N984" s="113">
        <v>0</v>
      </c>
      <c r="O984" s="113">
        <v>0</v>
      </c>
      <c r="P984" s="113">
        <v>0</v>
      </c>
      <c r="Q984" s="113">
        <v>0</v>
      </c>
      <c r="R984" s="85">
        <v>0</v>
      </c>
      <c r="S984" s="84">
        <v>0</v>
      </c>
      <c r="T984" s="84">
        <v>0</v>
      </c>
      <c r="U984" s="84">
        <v>0</v>
      </c>
      <c r="V984" s="84">
        <v>0</v>
      </c>
      <c r="W984" s="84">
        <v>2.1174416066360724</v>
      </c>
      <c r="X984" s="103">
        <v>2.1174416066360724</v>
      </c>
      <c r="Y984" s="103">
        <v>0</v>
      </c>
      <c r="Z984" s="103">
        <v>0</v>
      </c>
      <c r="AA984" s="103">
        <v>0</v>
      </c>
      <c r="AB984" s="103">
        <v>2.1174416066360724</v>
      </c>
      <c r="AC984" s="103">
        <v>0</v>
      </c>
      <c r="AD984" s="103">
        <v>0</v>
      </c>
      <c r="AE984" s="103">
        <v>2.1174416066360724</v>
      </c>
      <c r="AF984" s="103">
        <v>0</v>
      </c>
      <c r="AG984" s="103">
        <v>2.1174416066360724</v>
      </c>
      <c r="AH984" s="103">
        <v>2.1174416066360724</v>
      </c>
      <c r="AI984" s="103">
        <v>2.1174416066360724</v>
      </c>
      <c r="AJ984" s="124" t="s">
        <v>7128</v>
      </c>
      <c r="AK984" s="113" t="s">
        <v>7128</v>
      </c>
      <c r="AL984" s="113" t="s">
        <v>7128</v>
      </c>
      <c r="AM984" s="113">
        <v>63</v>
      </c>
      <c r="AN984" s="113" t="s">
        <v>7128</v>
      </c>
      <c r="AO984" s="113" t="s">
        <v>7128</v>
      </c>
      <c r="AP984" s="113">
        <v>82</v>
      </c>
      <c r="AQ984" s="113" t="s">
        <v>7128</v>
      </c>
      <c r="AR984" s="113">
        <v>142</v>
      </c>
      <c r="AS984" s="113">
        <v>305</v>
      </c>
      <c r="AT984" s="113">
        <v>290</v>
      </c>
      <c r="AU984" s="149" t="s">
        <v>7128</v>
      </c>
      <c r="AV984" s="84">
        <v>149.30537599349879</v>
      </c>
      <c r="AW984" s="14">
        <v>-147.18793438686271</v>
      </c>
      <c r="AX984" s="17">
        <v>591</v>
      </c>
      <c r="AY984" s="84">
        <v>0</v>
      </c>
      <c r="AZ984" s="84">
        <v>1.4102366887435949</v>
      </c>
      <c r="BA984" s="84">
        <v>-1.4102366887435949</v>
      </c>
      <c r="BB984" s="104">
        <v>0.80164645901360498</v>
      </c>
      <c r="BC984" s="84"/>
      <c r="BD984" s="84">
        <v>0</v>
      </c>
      <c r="BE984" s="84">
        <v>0</v>
      </c>
      <c r="BF984" s="84" t="s">
        <v>7668</v>
      </c>
      <c r="BG984" s="84"/>
    </row>
    <row r="985" spans="1:59" x14ac:dyDescent="0.25">
      <c r="A985" s="78" t="s">
        <v>3565</v>
      </c>
      <c r="B985" s="2" t="s">
        <v>3261</v>
      </c>
      <c r="C985" s="3" t="s">
        <v>2932</v>
      </c>
      <c r="D985" s="3" t="s">
        <v>3703</v>
      </c>
      <c r="E985" s="3" t="s">
        <v>2269</v>
      </c>
      <c r="F985" s="4" t="s">
        <v>2269</v>
      </c>
      <c r="G985" s="3" t="s">
        <v>656</v>
      </c>
      <c r="H985" s="41" t="s">
        <v>4554</v>
      </c>
      <c r="I985" s="113">
        <v>0</v>
      </c>
      <c r="J985" s="113">
        <v>0</v>
      </c>
      <c r="K985" s="113">
        <v>0</v>
      </c>
      <c r="L985" s="113">
        <v>0</v>
      </c>
      <c r="M985" s="113">
        <v>0</v>
      </c>
      <c r="N985" s="113">
        <v>0</v>
      </c>
      <c r="O985" s="113">
        <v>0</v>
      </c>
      <c r="P985" s="113">
        <v>0</v>
      </c>
      <c r="Q985" s="113">
        <v>0</v>
      </c>
      <c r="R985" s="6">
        <v>0</v>
      </c>
      <c r="S985" s="14">
        <v>0</v>
      </c>
      <c r="T985" s="14">
        <v>0</v>
      </c>
      <c r="U985" s="14">
        <v>0</v>
      </c>
      <c r="V985" s="14">
        <v>0</v>
      </c>
      <c r="W985" s="84">
        <v>2.1174416066360724</v>
      </c>
      <c r="X985" s="14">
        <v>2.1174416066360724</v>
      </c>
      <c r="Y985" s="14">
        <v>0</v>
      </c>
      <c r="Z985" s="14">
        <v>0</v>
      </c>
      <c r="AA985" s="14">
        <v>0</v>
      </c>
      <c r="AB985" s="14">
        <v>2.1174416066360724</v>
      </c>
      <c r="AC985" s="14">
        <v>0</v>
      </c>
      <c r="AD985" s="14">
        <v>0</v>
      </c>
      <c r="AE985" s="14">
        <v>2.1174416066360724</v>
      </c>
      <c r="AF985" s="14">
        <v>0</v>
      </c>
      <c r="AG985" s="14">
        <v>2.1174416066360724</v>
      </c>
      <c r="AH985" s="14">
        <v>2.1174416066360724</v>
      </c>
      <c r="AI985" s="14">
        <v>2.1174416066360724</v>
      </c>
      <c r="AJ985" s="113" t="s">
        <v>7128</v>
      </c>
      <c r="AK985" s="113" t="s">
        <v>7128</v>
      </c>
      <c r="AL985" s="113" t="s">
        <v>7128</v>
      </c>
      <c r="AM985" s="113">
        <v>63</v>
      </c>
      <c r="AN985" s="113" t="s">
        <v>7128</v>
      </c>
      <c r="AO985" s="113" t="s">
        <v>7128</v>
      </c>
      <c r="AP985" s="113">
        <v>82</v>
      </c>
      <c r="AQ985" s="113" t="s">
        <v>7128</v>
      </c>
      <c r="AR985" s="113">
        <v>142</v>
      </c>
      <c r="AS985" s="113">
        <v>305</v>
      </c>
      <c r="AT985" s="113">
        <v>290</v>
      </c>
      <c r="AU985" s="149" t="s">
        <v>7128</v>
      </c>
      <c r="AV985" s="14">
        <v>149.30537599349879</v>
      </c>
      <c r="AW985" s="14">
        <v>-147.18793438686271</v>
      </c>
      <c r="AX985" s="17">
        <v>591</v>
      </c>
      <c r="AY985" s="15">
        <v>0</v>
      </c>
      <c r="AZ985" s="15">
        <v>1.4102366887435949</v>
      </c>
      <c r="BA985" s="15">
        <v>-1.4102366887435949</v>
      </c>
      <c r="BB985" s="63">
        <v>0.80164645901360498</v>
      </c>
      <c r="BC985" s="26"/>
      <c r="BD985" s="15">
        <v>0</v>
      </c>
      <c r="BE985" s="26">
        <v>0</v>
      </c>
      <c r="BF985" s="26" t="s">
        <v>7668</v>
      </c>
      <c r="BG985" s="84"/>
    </row>
    <row r="986" spans="1:59" x14ac:dyDescent="0.25">
      <c r="A986" s="111" t="s">
        <v>2498</v>
      </c>
      <c r="B986" s="2" t="s">
        <v>2557</v>
      </c>
      <c r="C986" s="3" t="s">
        <v>3431</v>
      </c>
      <c r="D986" s="3" t="s">
        <v>564</v>
      </c>
      <c r="E986" s="3" t="s">
        <v>2269</v>
      </c>
      <c r="F986" s="4" t="s">
        <v>2269</v>
      </c>
      <c r="G986" s="3" t="s">
        <v>656</v>
      </c>
      <c r="H986" s="41" t="s">
        <v>4485</v>
      </c>
      <c r="I986" s="113">
        <v>0</v>
      </c>
      <c r="J986" s="113">
        <v>0</v>
      </c>
      <c r="K986" s="113">
        <v>0</v>
      </c>
      <c r="L986" s="113">
        <v>0</v>
      </c>
      <c r="M986" s="113">
        <v>0</v>
      </c>
      <c r="N986" s="113">
        <v>0</v>
      </c>
      <c r="O986" s="113">
        <v>0</v>
      </c>
      <c r="P986" s="113">
        <v>0</v>
      </c>
      <c r="Q986" s="113">
        <v>0</v>
      </c>
      <c r="R986" s="5">
        <v>0</v>
      </c>
      <c r="S986" s="26">
        <v>0</v>
      </c>
      <c r="T986" s="26">
        <v>0</v>
      </c>
      <c r="U986" s="26">
        <v>0</v>
      </c>
      <c r="V986" s="26">
        <v>0</v>
      </c>
      <c r="W986" s="84">
        <v>2.1174416066360724</v>
      </c>
      <c r="X986" s="13">
        <v>2.1174416066360724</v>
      </c>
      <c r="Y986" s="13">
        <v>0</v>
      </c>
      <c r="Z986" s="13">
        <v>0</v>
      </c>
      <c r="AA986" s="13">
        <v>0</v>
      </c>
      <c r="AB986" s="13">
        <v>2.1174416066360724</v>
      </c>
      <c r="AC986" s="13">
        <v>0</v>
      </c>
      <c r="AD986" s="13">
        <v>0</v>
      </c>
      <c r="AE986" s="13">
        <v>2.1174416066360724</v>
      </c>
      <c r="AF986" s="13">
        <v>0</v>
      </c>
      <c r="AG986" s="13">
        <v>2.1174416066360724</v>
      </c>
      <c r="AH986" s="13">
        <v>2.1174416066360724</v>
      </c>
      <c r="AI986" s="13">
        <v>2.1174416066360724</v>
      </c>
      <c r="AJ986" s="112" t="s">
        <v>7128</v>
      </c>
      <c r="AK986" s="113" t="s">
        <v>7128</v>
      </c>
      <c r="AL986" s="113" t="s">
        <v>7128</v>
      </c>
      <c r="AM986" s="113">
        <v>63</v>
      </c>
      <c r="AN986" s="113" t="s">
        <v>7128</v>
      </c>
      <c r="AO986" s="113" t="s">
        <v>7128</v>
      </c>
      <c r="AP986" s="113">
        <v>82</v>
      </c>
      <c r="AQ986" s="113" t="s">
        <v>7128</v>
      </c>
      <c r="AR986" s="113">
        <v>142</v>
      </c>
      <c r="AS986" s="113">
        <v>305</v>
      </c>
      <c r="AT986" s="113">
        <v>290</v>
      </c>
      <c r="AU986" s="149" t="s">
        <v>7128</v>
      </c>
      <c r="AV986" s="13">
        <v>149.30537599349879</v>
      </c>
      <c r="AW986" s="14">
        <v>-147.18793438686271</v>
      </c>
      <c r="AX986" s="17">
        <v>591</v>
      </c>
      <c r="AY986" s="26">
        <v>0</v>
      </c>
      <c r="AZ986" s="26">
        <v>1.4102366887435949</v>
      </c>
      <c r="BA986" s="26">
        <v>-1.4102366887435949</v>
      </c>
      <c r="BB986" s="60">
        <v>0.80164645901360498</v>
      </c>
      <c r="BC986" s="26"/>
      <c r="BD986" s="26">
        <v>0</v>
      </c>
      <c r="BE986" s="26">
        <v>0</v>
      </c>
      <c r="BF986" s="26" t="s">
        <v>7668</v>
      </c>
      <c r="BG986" s="84"/>
    </row>
    <row r="987" spans="1:59" x14ac:dyDescent="0.25">
      <c r="A987" s="111" t="s">
        <v>2501</v>
      </c>
      <c r="B987" s="2" t="s">
        <v>3435</v>
      </c>
      <c r="C987" s="3" t="s">
        <v>3436</v>
      </c>
      <c r="D987" s="3" t="s">
        <v>2502</v>
      </c>
      <c r="E987" s="3" t="s">
        <v>1030</v>
      </c>
      <c r="F987" s="4" t="s">
        <v>3755</v>
      </c>
      <c r="G987" s="3" t="s">
        <v>656</v>
      </c>
      <c r="H987" s="41" t="s">
        <v>4841</v>
      </c>
      <c r="I987" s="113">
        <v>0</v>
      </c>
      <c r="J987" s="113">
        <v>0</v>
      </c>
      <c r="K987" s="113">
        <v>0</v>
      </c>
      <c r="L987" s="113">
        <v>0</v>
      </c>
      <c r="M987" s="113">
        <v>0</v>
      </c>
      <c r="N987" s="113">
        <v>0</v>
      </c>
      <c r="O987" s="113">
        <v>0</v>
      </c>
      <c r="P987" s="113">
        <v>0</v>
      </c>
      <c r="Q987" s="113">
        <v>0</v>
      </c>
      <c r="R987" s="6">
        <v>0</v>
      </c>
      <c r="S987" s="14">
        <v>0</v>
      </c>
      <c r="T987" s="14">
        <v>0</v>
      </c>
      <c r="U987" s="14">
        <v>0</v>
      </c>
      <c r="V987" s="14">
        <v>0</v>
      </c>
      <c r="W987" s="84">
        <v>2.1174416066360724</v>
      </c>
      <c r="X987" s="14">
        <v>2.1174416066360724</v>
      </c>
      <c r="Y987" s="14">
        <v>0</v>
      </c>
      <c r="Z987" s="14">
        <v>0</v>
      </c>
      <c r="AA987" s="14">
        <v>0</v>
      </c>
      <c r="AB987" s="14">
        <v>2.1174416066360724</v>
      </c>
      <c r="AC987" s="14">
        <v>0</v>
      </c>
      <c r="AD987" s="14">
        <v>0</v>
      </c>
      <c r="AE987" s="14">
        <v>2.1174416066360724</v>
      </c>
      <c r="AF987" s="14">
        <v>0</v>
      </c>
      <c r="AG987" s="14">
        <v>2.1174416066360724</v>
      </c>
      <c r="AH987" s="14">
        <v>2.1174416066360724</v>
      </c>
      <c r="AI987" s="14">
        <v>2.1174416066360724</v>
      </c>
      <c r="AJ987" s="113" t="s">
        <v>7128</v>
      </c>
      <c r="AK987" s="113" t="s">
        <v>7128</v>
      </c>
      <c r="AL987" s="113" t="s">
        <v>7128</v>
      </c>
      <c r="AM987" s="113">
        <v>63</v>
      </c>
      <c r="AN987" s="113" t="s">
        <v>7128</v>
      </c>
      <c r="AO987" s="113" t="s">
        <v>7128</v>
      </c>
      <c r="AP987" s="113">
        <v>82</v>
      </c>
      <c r="AQ987" s="113" t="s">
        <v>7128</v>
      </c>
      <c r="AR987" s="113">
        <v>142</v>
      </c>
      <c r="AS987" s="113">
        <v>305</v>
      </c>
      <c r="AT987" s="113">
        <v>290</v>
      </c>
      <c r="AU987" s="149" t="s">
        <v>7128</v>
      </c>
      <c r="AV987" s="14">
        <v>149.30537599349879</v>
      </c>
      <c r="AW987" s="14">
        <v>-147.18793438686271</v>
      </c>
      <c r="AX987" s="17">
        <v>591</v>
      </c>
      <c r="AY987" s="15">
        <v>0</v>
      </c>
      <c r="AZ987" s="15">
        <v>1.4102366887435949</v>
      </c>
      <c r="BA987" s="15">
        <v>-1.4102366887435949</v>
      </c>
      <c r="BB987" s="63">
        <v>0.80164645901360498</v>
      </c>
      <c r="BC987" s="26"/>
      <c r="BD987" s="15">
        <v>0</v>
      </c>
      <c r="BE987" s="26">
        <v>0</v>
      </c>
      <c r="BF987" s="26" t="s">
        <v>7668</v>
      </c>
      <c r="BG987" s="84"/>
    </row>
    <row r="988" spans="1:59" x14ac:dyDescent="0.25">
      <c r="A988" s="111" t="s">
        <v>2367</v>
      </c>
      <c r="B988" s="2" t="s">
        <v>3274</v>
      </c>
      <c r="C988" s="3" t="s">
        <v>2813</v>
      </c>
      <c r="D988" s="3" t="s">
        <v>2368</v>
      </c>
      <c r="E988" s="3" t="s">
        <v>2269</v>
      </c>
      <c r="F988" s="4" t="s">
        <v>2269</v>
      </c>
      <c r="G988" s="3" t="s">
        <v>656</v>
      </c>
      <c r="H988" s="41" t="s">
        <v>4132</v>
      </c>
      <c r="I988" s="113">
        <v>0</v>
      </c>
      <c r="J988" s="113">
        <v>0</v>
      </c>
      <c r="K988" s="113">
        <v>0</v>
      </c>
      <c r="L988" s="113">
        <v>0</v>
      </c>
      <c r="M988" s="113">
        <v>0</v>
      </c>
      <c r="N988" s="113">
        <v>0</v>
      </c>
      <c r="O988" s="113">
        <v>0</v>
      </c>
      <c r="P988" s="113">
        <v>0</v>
      </c>
      <c r="Q988" s="113">
        <v>0</v>
      </c>
      <c r="R988" s="6">
        <v>0</v>
      </c>
      <c r="S988" s="14">
        <v>0</v>
      </c>
      <c r="T988" s="14">
        <v>0</v>
      </c>
      <c r="U988" s="14">
        <v>0</v>
      </c>
      <c r="V988" s="14">
        <v>0</v>
      </c>
      <c r="W988" s="84">
        <v>2.1174416066360724</v>
      </c>
      <c r="X988" s="14">
        <v>2.1174416066360724</v>
      </c>
      <c r="Y988" s="14">
        <v>0</v>
      </c>
      <c r="Z988" s="14">
        <v>0</v>
      </c>
      <c r="AA988" s="14">
        <v>0</v>
      </c>
      <c r="AB988" s="14">
        <v>2.1174416066360724</v>
      </c>
      <c r="AC988" s="14">
        <v>0</v>
      </c>
      <c r="AD988" s="14">
        <v>0</v>
      </c>
      <c r="AE988" s="14">
        <v>2.1174416066360724</v>
      </c>
      <c r="AF988" s="14">
        <v>0</v>
      </c>
      <c r="AG988" s="14">
        <v>2.1174416066360724</v>
      </c>
      <c r="AH988" s="14">
        <v>2.1174416066360724</v>
      </c>
      <c r="AI988" s="14">
        <v>2.1174416066360724</v>
      </c>
      <c r="AJ988" s="113" t="s">
        <v>7128</v>
      </c>
      <c r="AK988" s="113" t="s">
        <v>7128</v>
      </c>
      <c r="AL988" s="113" t="s">
        <v>7128</v>
      </c>
      <c r="AM988" s="113">
        <v>63</v>
      </c>
      <c r="AN988" s="113" t="s">
        <v>7128</v>
      </c>
      <c r="AO988" s="113" t="s">
        <v>7128</v>
      </c>
      <c r="AP988" s="113">
        <v>82</v>
      </c>
      <c r="AQ988" s="113" t="s">
        <v>7128</v>
      </c>
      <c r="AR988" s="113">
        <v>142</v>
      </c>
      <c r="AS988" s="113">
        <v>305</v>
      </c>
      <c r="AT988" s="113">
        <v>290</v>
      </c>
      <c r="AU988" s="149" t="s">
        <v>7128</v>
      </c>
      <c r="AV988" s="14">
        <v>149.30537599349879</v>
      </c>
      <c r="AW988" s="14">
        <v>-147.18793438686271</v>
      </c>
      <c r="AX988" s="17">
        <v>591</v>
      </c>
      <c r="AY988" s="15">
        <v>0</v>
      </c>
      <c r="AZ988" s="15">
        <v>1.4102366887435949</v>
      </c>
      <c r="BA988" s="15">
        <v>-1.4102366887435949</v>
      </c>
      <c r="BB988" s="63">
        <v>0.80164645901360498</v>
      </c>
      <c r="BC988" s="26"/>
      <c r="BD988" s="15">
        <v>0</v>
      </c>
      <c r="BE988" s="26">
        <v>0</v>
      </c>
      <c r="BF988" s="26" t="s">
        <v>7668</v>
      </c>
      <c r="BG988" s="84"/>
    </row>
    <row r="989" spans="1:59" x14ac:dyDescent="0.25">
      <c r="A989" s="111" t="s">
        <v>5191</v>
      </c>
      <c r="B989" s="2" t="s">
        <v>5193</v>
      </c>
      <c r="C989" s="3" t="s">
        <v>2577</v>
      </c>
      <c r="D989" s="3" t="s">
        <v>5192</v>
      </c>
      <c r="E989" s="3" t="s">
        <v>1060</v>
      </c>
      <c r="F989" s="4" t="s">
        <v>3755</v>
      </c>
      <c r="G989" s="3" t="s">
        <v>656</v>
      </c>
      <c r="H989" s="41" t="s">
        <v>5194</v>
      </c>
      <c r="I989" s="113">
        <v>0</v>
      </c>
      <c r="J989" s="113">
        <v>0</v>
      </c>
      <c r="K989" s="113">
        <v>0</v>
      </c>
      <c r="L989" s="113">
        <v>0</v>
      </c>
      <c r="M989" s="113">
        <v>0</v>
      </c>
      <c r="N989" s="113">
        <v>0</v>
      </c>
      <c r="O989" s="113">
        <v>0</v>
      </c>
      <c r="P989" s="113">
        <v>0</v>
      </c>
      <c r="Q989" s="113">
        <v>0</v>
      </c>
      <c r="R989" s="6">
        <v>0</v>
      </c>
      <c r="S989" s="14">
        <v>0</v>
      </c>
      <c r="T989" s="14">
        <v>0</v>
      </c>
      <c r="U989" s="14">
        <v>0</v>
      </c>
      <c r="V989" s="14">
        <v>0</v>
      </c>
      <c r="W989" s="84">
        <v>2.1174416066360724</v>
      </c>
      <c r="X989" s="14">
        <v>2.1174416066360724</v>
      </c>
      <c r="Y989" s="14">
        <v>0</v>
      </c>
      <c r="Z989" s="14">
        <v>0</v>
      </c>
      <c r="AA989" s="14">
        <v>0</v>
      </c>
      <c r="AB989" s="14">
        <v>2.1174416066360724</v>
      </c>
      <c r="AC989" s="14">
        <v>0</v>
      </c>
      <c r="AD989" s="14">
        <v>0</v>
      </c>
      <c r="AE989" s="14">
        <v>2.1174416066360724</v>
      </c>
      <c r="AF989" s="14">
        <v>0</v>
      </c>
      <c r="AG989" s="14">
        <v>2.1174416066360724</v>
      </c>
      <c r="AH989" s="14">
        <v>2.1174416066360724</v>
      </c>
      <c r="AI989" s="14">
        <v>2.1174416066360724</v>
      </c>
      <c r="AJ989" s="113" t="s">
        <v>7128</v>
      </c>
      <c r="AK989" s="113" t="s">
        <v>7128</v>
      </c>
      <c r="AL989" s="113" t="s">
        <v>7128</v>
      </c>
      <c r="AM989" s="113">
        <v>63</v>
      </c>
      <c r="AN989" s="113" t="s">
        <v>7128</v>
      </c>
      <c r="AO989" s="113" t="s">
        <v>7128</v>
      </c>
      <c r="AP989" s="113">
        <v>82</v>
      </c>
      <c r="AQ989" s="113" t="s">
        <v>7128</v>
      </c>
      <c r="AR989" s="113">
        <v>142</v>
      </c>
      <c r="AS989" s="113">
        <v>305</v>
      </c>
      <c r="AT989" s="113">
        <v>290</v>
      </c>
      <c r="AU989" s="149" t="s">
        <v>7128</v>
      </c>
      <c r="AV989" s="14">
        <v>149.30537599349879</v>
      </c>
      <c r="AW989" s="14">
        <v>-147.18793438686271</v>
      </c>
      <c r="AX989" s="17">
        <v>591</v>
      </c>
      <c r="AY989" s="15">
        <v>0</v>
      </c>
      <c r="AZ989" s="15">
        <v>1.4102366887435949</v>
      </c>
      <c r="BA989" s="15">
        <v>-1.4102366887435949</v>
      </c>
      <c r="BB989" s="63">
        <v>0.80164645901360498</v>
      </c>
      <c r="BC989" s="26"/>
      <c r="BD989" s="15">
        <v>0</v>
      </c>
      <c r="BE989" s="26">
        <v>0</v>
      </c>
      <c r="BF989" s="26" t="s">
        <v>7668</v>
      </c>
      <c r="BG989" s="84"/>
    </row>
    <row r="990" spans="1:59" x14ac:dyDescent="0.25">
      <c r="A990" s="78" t="s">
        <v>1608</v>
      </c>
      <c r="B990" s="2" t="s">
        <v>3139</v>
      </c>
      <c r="C990" s="3" t="s">
        <v>2669</v>
      </c>
      <c r="D990" s="3" t="s">
        <v>175</v>
      </c>
      <c r="E990" s="3" t="s">
        <v>2269</v>
      </c>
      <c r="F990" s="4" t="s">
        <v>2269</v>
      </c>
      <c r="G990" s="3" t="s">
        <v>656</v>
      </c>
      <c r="H990" s="41" t="s">
        <v>4217</v>
      </c>
      <c r="I990" s="113">
        <v>0</v>
      </c>
      <c r="J990" s="113">
        <v>0</v>
      </c>
      <c r="K990" s="113">
        <v>0</v>
      </c>
      <c r="L990" s="113">
        <v>0</v>
      </c>
      <c r="M990" s="113">
        <v>0</v>
      </c>
      <c r="N990" s="113">
        <v>0</v>
      </c>
      <c r="O990" s="113">
        <v>0</v>
      </c>
      <c r="P990" s="113">
        <v>0</v>
      </c>
      <c r="Q990" s="113">
        <v>0</v>
      </c>
      <c r="R990" s="6">
        <v>0</v>
      </c>
      <c r="S990" s="14">
        <v>0</v>
      </c>
      <c r="T990" s="14">
        <v>0</v>
      </c>
      <c r="U990" s="14">
        <v>0</v>
      </c>
      <c r="V990" s="14">
        <v>0</v>
      </c>
      <c r="W990" s="84">
        <v>2.1174416066360724</v>
      </c>
      <c r="X990" s="14">
        <v>2.1174416066360724</v>
      </c>
      <c r="Y990" s="14">
        <v>0</v>
      </c>
      <c r="Z990" s="14">
        <v>0</v>
      </c>
      <c r="AA990" s="14">
        <v>0</v>
      </c>
      <c r="AB990" s="14">
        <v>2.1174416066360724</v>
      </c>
      <c r="AC990" s="14">
        <v>0</v>
      </c>
      <c r="AD990" s="14">
        <v>0</v>
      </c>
      <c r="AE990" s="14">
        <v>2.1174416066360724</v>
      </c>
      <c r="AF990" s="14">
        <v>0</v>
      </c>
      <c r="AG990" s="14">
        <v>2.1174416066360724</v>
      </c>
      <c r="AH990" s="14">
        <v>2.1174416066360724</v>
      </c>
      <c r="AI990" s="14">
        <v>2.1174416066360724</v>
      </c>
      <c r="AJ990" s="113" t="s">
        <v>7128</v>
      </c>
      <c r="AK990" s="113" t="s">
        <v>7128</v>
      </c>
      <c r="AL990" s="113" t="s">
        <v>7128</v>
      </c>
      <c r="AM990" s="113">
        <v>63</v>
      </c>
      <c r="AN990" s="113" t="s">
        <v>7128</v>
      </c>
      <c r="AO990" s="113" t="s">
        <v>7128</v>
      </c>
      <c r="AP990" s="113">
        <v>82</v>
      </c>
      <c r="AQ990" s="113" t="s">
        <v>7128</v>
      </c>
      <c r="AR990" s="113">
        <v>142</v>
      </c>
      <c r="AS990" s="113">
        <v>305</v>
      </c>
      <c r="AT990" s="113">
        <v>290</v>
      </c>
      <c r="AU990" s="149" t="s">
        <v>7128</v>
      </c>
      <c r="AV990" s="14">
        <v>149.30537599349879</v>
      </c>
      <c r="AW990" s="14">
        <v>-147.18793438686271</v>
      </c>
      <c r="AX990" s="17">
        <v>591</v>
      </c>
      <c r="AY990" s="15">
        <v>0</v>
      </c>
      <c r="AZ990" s="15">
        <v>1.4102366887435949</v>
      </c>
      <c r="BA990" s="15">
        <v>-1.4102366887435949</v>
      </c>
      <c r="BB990" s="63">
        <v>0.80164645901360498</v>
      </c>
      <c r="BC990" s="26"/>
      <c r="BD990" s="15">
        <v>0</v>
      </c>
      <c r="BE990" s="26">
        <v>0</v>
      </c>
      <c r="BF990" s="26" t="s">
        <v>7668</v>
      </c>
      <c r="BG990" s="84"/>
    </row>
    <row r="991" spans="1:59" x14ac:dyDescent="0.25">
      <c r="A991" s="99" t="s">
        <v>1629</v>
      </c>
      <c r="B991" s="2" t="s">
        <v>3277</v>
      </c>
      <c r="C991" s="3" t="s">
        <v>2533</v>
      </c>
      <c r="D991" s="3" t="s">
        <v>128</v>
      </c>
      <c r="E991" s="3" t="s">
        <v>2269</v>
      </c>
      <c r="F991" s="4" t="s">
        <v>2269</v>
      </c>
      <c r="G991" s="3" t="s">
        <v>656</v>
      </c>
      <c r="H991" s="41" t="s">
        <v>4395</v>
      </c>
      <c r="I991" s="126">
        <v>0</v>
      </c>
      <c r="J991" s="126">
        <v>0</v>
      </c>
      <c r="K991" s="126">
        <v>0</v>
      </c>
      <c r="L991" s="126">
        <v>0</v>
      </c>
      <c r="M991" s="126">
        <v>0</v>
      </c>
      <c r="N991" s="126">
        <v>0</v>
      </c>
      <c r="O991" s="126">
        <v>0</v>
      </c>
      <c r="P991" s="126">
        <v>0</v>
      </c>
      <c r="Q991" s="126">
        <v>0</v>
      </c>
      <c r="R991" s="106">
        <v>0</v>
      </c>
      <c r="S991" s="107">
        <v>0</v>
      </c>
      <c r="T991" s="107">
        <v>0</v>
      </c>
      <c r="U991" s="107">
        <v>0</v>
      </c>
      <c r="V991" s="107">
        <v>0</v>
      </c>
      <c r="W991" s="107">
        <v>2.1174416066360724</v>
      </c>
      <c r="X991" s="108">
        <v>2.1174416066360724</v>
      </c>
      <c r="Y991" s="108">
        <v>0</v>
      </c>
      <c r="Z991" s="108">
        <v>0</v>
      </c>
      <c r="AA991" s="108">
        <v>0</v>
      </c>
      <c r="AB991" s="108">
        <v>2.1174416066360724</v>
      </c>
      <c r="AC991" s="108">
        <v>0</v>
      </c>
      <c r="AD991" s="108">
        <v>0</v>
      </c>
      <c r="AE991" s="108">
        <v>2.1174416066360724</v>
      </c>
      <c r="AF991" s="108">
        <v>0</v>
      </c>
      <c r="AG991" s="108">
        <v>2.1174416066360724</v>
      </c>
      <c r="AH991" s="108">
        <v>2.1174416066360724</v>
      </c>
      <c r="AI991" s="108">
        <v>2.1174416066360724</v>
      </c>
      <c r="AJ991" s="126" t="s">
        <v>7128</v>
      </c>
      <c r="AK991" s="113" t="s">
        <v>7128</v>
      </c>
      <c r="AL991" s="113" t="s">
        <v>7128</v>
      </c>
      <c r="AM991" s="113">
        <v>63</v>
      </c>
      <c r="AN991" s="113" t="s">
        <v>7128</v>
      </c>
      <c r="AO991" s="113" t="s">
        <v>7128</v>
      </c>
      <c r="AP991" s="113">
        <v>82</v>
      </c>
      <c r="AQ991" s="113" t="s">
        <v>7128</v>
      </c>
      <c r="AR991" s="113">
        <v>142</v>
      </c>
      <c r="AS991" s="113">
        <v>305</v>
      </c>
      <c r="AT991" s="113">
        <v>290</v>
      </c>
      <c r="AU991" s="149" t="s">
        <v>7128</v>
      </c>
      <c r="AV991" s="107">
        <v>149.30537599349879</v>
      </c>
      <c r="AW991" s="107">
        <v>-147.18793438686271</v>
      </c>
      <c r="AX991" s="127">
        <v>591</v>
      </c>
      <c r="AY991" s="107">
        <v>0</v>
      </c>
      <c r="AZ991" s="107">
        <v>1.4102366887435949</v>
      </c>
      <c r="BA991" s="107">
        <v>-1.4102366887435949</v>
      </c>
      <c r="BB991" s="109">
        <v>0.80164645901360498</v>
      </c>
      <c r="BC991" s="107"/>
      <c r="BD991" s="107">
        <v>0</v>
      </c>
      <c r="BE991" s="107">
        <v>0</v>
      </c>
      <c r="BF991" s="107" t="s">
        <v>7668</v>
      </c>
      <c r="BG991" s="107"/>
    </row>
    <row r="992" spans="1:59" x14ac:dyDescent="0.25">
      <c r="A992" s="78" t="s">
        <v>1658</v>
      </c>
      <c r="B992" s="2" t="s">
        <v>3280</v>
      </c>
      <c r="C992" s="3" t="s">
        <v>3103</v>
      </c>
      <c r="D992" s="3" t="s">
        <v>364</v>
      </c>
      <c r="E992" s="3" t="s">
        <v>2269</v>
      </c>
      <c r="F992" s="4" t="s">
        <v>2269</v>
      </c>
      <c r="G992" s="3" t="s">
        <v>656</v>
      </c>
      <c r="H992" s="41" t="s">
        <v>3924</v>
      </c>
      <c r="I992" s="113">
        <v>0</v>
      </c>
      <c r="J992" s="113">
        <v>0</v>
      </c>
      <c r="K992" s="113">
        <v>0</v>
      </c>
      <c r="L992" s="113">
        <v>0</v>
      </c>
      <c r="M992" s="113">
        <v>0</v>
      </c>
      <c r="N992" s="113">
        <v>0</v>
      </c>
      <c r="O992" s="113">
        <v>0</v>
      </c>
      <c r="P992" s="113">
        <v>0</v>
      </c>
      <c r="Q992" s="113">
        <v>0</v>
      </c>
      <c r="R992" s="42">
        <v>0</v>
      </c>
      <c r="S992" s="43">
        <v>0</v>
      </c>
      <c r="T992" s="43">
        <v>0</v>
      </c>
      <c r="U992" s="43">
        <v>0</v>
      </c>
      <c r="V992" s="43">
        <v>0</v>
      </c>
      <c r="W992" s="84">
        <v>2.1174416066360724</v>
      </c>
      <c r="X992" s="44">
        <v>2.1174416066360724</v>
      </c>
      <c r="Y992" s="44">
        <v>0</v>
      </c>
      <c r="Z992" s="44">
        <v>0</v>
      </c>
      <c r="AA992" s="44">
        <v>0</v>
      </c>
      <c r="AB992" s="44">
        <v>2.1174416066360724</v>
      </c>
      <c r="AC992" s="44">
        <v>0</v>
      </c>
      <c r="AD992" s="44">
        <v>0</v>
      </c>
      <c r="AE992" s="44">
        <v>2.1174416066360724</v>
      </c>
      <c r="AF992" s="44">
        <v>0</v>
      </c>
      <c r="AG992" s="44">
        <v>2.1174416066360724</v>
      </c>
      <c r="AH992" s="44">
        <v>2.1174416066360724</v>
      </c>
      <c r="AI992" s="44">
        <v>2.1174416066360724</v>
      </c>
      <c r="AJ992" s="145" t="s">
        <v>7128</v>
      </c>
      <c r="AK992" s="113" t="s">
        <v>7128</v>
      </c>
      <c r="AL992" s="113" t="s">
        <v>7128</v>
      </c>
      <c r="AM992" s="113">
        <v>63</v>
      </c>
      <c r="AN992" s="113" t="s">
        <v>7128</v>
      </c>
      <c r="AO992" s="113" t="s">
        <v>7128</v>
      </c>
      <c r="AP992" s="113">
        <v>82</v>
      </c>
      <c r="AQ992" s="113" t="s">
        <v>7128</v>
      </c>
      <c r="AR992" s="113">
        <v>142</v>
      </c>
      <c r="AS992" s="113">
        <v>305</v>
      </c>
      <c r="AT992" s="113">
        <v>290</v>
      </c>
      <c r="AU992" s="149" t="s">
        <v>7128</v>
      </c>
      <c r="AV992" s="44">
        <v>149.30537599349879</v>
      </c>
      <c r="AW992" s="14">
        <v>-147.18793438686271</v>
      </c>
      <c r="AX992" s="17">
        <v>591</v>
      </c>
      <c r="AY992" s="43">
        <v>0</v>
      </c>
      <c r="AZ992" s="43">
        <v>1.4102366887435949</v>
      </c>
      <c r="BA992" s="43">
        <v>-1.4102366887435949</v>
      </c>
      <c r="BB992" s="65">
        <v>0.80164645901360498</v>
      </c>
      <c r="BC992" s="43"/>
      <c r="BD992" s="43">
        <v>0</v>
      </c>
      <c r="BE992" s="43">
        <v>0</v>
      </c>
      <c r="BF992" s="26" t="s">
        <v>7668</v>
      </c>
      <c r="BG992" s="84"/>
    </row>
    <row r="993" spans="1:59" x14ac:dyDescent="0.25">
      <c r="A993" s="111" t="s">
        <v>1711</v>
      </c>
      <c r="B993" s="2" t="s">
        <v>3287</v>
      </c>
      <c r="C993" s="3" t="s">
        <v>2913</v>
      </c>
      <c r="D993" s="3" t="s">
        <v>105</v>
      </c>
      <c r="E993" s="3" t="s">
        <v>2269</v>
      </c>
      <c r="F993" s="4" t="s">
        <v>2269</v>
      </c>
      <c r="G993" s="3" t="s">
        <v>656</v>
      </c>
      <c r="H993" s="41" t="s">
        <v>4803</v>
      </c>
      <c r="I993" s="113">
        <v>0</v>
      </c>
      <c r="J993" s="113">
        <v>0</v>
      </c>
      <c r="K993" s="113">
        <v>0</v>
      </c>
      <c r="L993" s="113">
        <v>0</v>
      </c>
      <c r="M993" s="113">
        <v>0</v>
      </c>
      <c r="N993" s="113">
        <v>0</v>
      </c>
      <c r="O993" s="113">
        <v>0</v>
      </c>
      <c r="P993" s="113">
        <v>0</v>
      </c>
      <c r="Q993" s="113">
        <v>0</v>
      </c>
      <c r="R993" s="46">
        <v>0</v>
      </c>
      <c r="S993" s="47">
        <v>0</v>
      </c>
      <c r="T993" s="47">
        <v>0</v>
      </c>
      <c r="U993" s="47">
        <v>0</v>
      </c>
      <c r="V993" s="47">
        <v>0</v>
      </c>
      <c r="W993" s="84">
        <v>2.1174416066360724</v>
      </c>
      <c r="X993" s="13">
        <v>2.1174416066360724</v>
      </c>
      <c r="Y993" s="13">
        <v>0</v>
      </c>
      <c r="Z993" s="13">
        <v>0</v>
      </c>
      <c r="AA993" s="13">
        <v>0</v>
      </c>
      <c r="AB993" s="13">
        <v>2.1174416066360724</v>
      </c>
      <c r="AC993" s="13">
        <v>0</v>
      </c>
      <c r="AD993" s="13">
        <v>0</v>
      </c>
      <c r="AE993" s="13">
        <v>2.1174416066360724</v>
      </c>
      <c r="AF993" s="13">
        <v>0</v>
      </c>
      <c r="AG993" s="13">
        <v>2.1174416066360724</v>
      </c>
      <c r="AH993" s="13">
        <v>2.1174416066360724</v>
      </c>
      <c r="AI993" s="13">
        <v>2.1174416066360724</v>
      </c>
      <c r="AJ993" s="112" t="s">
        <v>7128</v>
      </c>
      <c r="AK993" s="113" t="s">
        <v>7128</v>
      </c>
      <c r="AL993" s="113" t="s">
        <v>7128</v>
      </c>
      <c r="AM993" s="113">
        <v>63</v>
      </c>
      <c r="AN993" s="113" t="s">
        <v>7128</v>
      </c>
      <c r="AO993" s="113" t="s">
        <v>7128</v>
      </c>
      <c r="AP993" s="113">
        <v>82</v>
      </c>
      <c r="AQ993" s="113" t="s">
        <v>7128</v>
      </c>
      <c r="AR993" s="113">
        <v>142</v>
      </c>
      <c r="AS993" s="113">
        <v>305</v>
      </c>
      <c r="AT993" s="113">
        <v>290</v>
      </c>
      <c r="AU993" s="149" t="s">
        <v>7128</v>
      </c>
      <c r="AV993" s="48">
        <v>149.30537599349879</v>
      </c>
      <c r="AW993" s="14">
        <v>-147.18793438686271</v>
      </c>
      <c r="AX993" s="17">
        <v>591</v>
      </c>
      <c r="AY993" s="47">
        <v>0</v>
      </c>
      <c r="AZ993" s="47">
        <v>1.4102366887435949</v>
      </c>
      <c r="BA993" s="47">
        <v>-1.4102366887435949</v>
      </c>
      <c r="BB993" s="62">
        <v>0.80164645901360498</v>
      </c>
      <c r="BC993" s="47"/>
      <c r="BD993" s="47">
        <v>0</v>
      </c>
      <c r="BE993" s="47">
        <v>0</v>
      </c>
      <c r="BF993" s="26" t="s">
        <v>7668</v>
      </c>
      <c r="BG993" s="84"/>
    </row>
    <row r="994" spans="1:59" x14ac:dyDescent="0.25">
      <c r="A994" s="99" t="s">
        <v>1713</v>
      </c>
      <c r="B994" s="2" t="s">
        <v>2758</v>
      </c>
      <c r="C994" s="3" t="s">
        <v>2759</v>
      </c>
      <c r="D994" s="3" t="s">
        <v>401</v>
      </c>
      <c r="E994" s="3" t="s">
        <v>2269</v>
      </c>
      <c r="F994" s="4" t="s">
        <v>2269</v>
      </c>
      <c r="G994" s="3" t="s">
        <v>656</v>
      </c>
      <c r="H994" s="41" t="s">
        <v>4617</v>
      </c>
      <c r="I994" s="113">
        <v>0</v>
      </c>
      <c r="J994" s="113">
        <v>0</v>
      </c>
      <c r="K994" s="113">
        <v>0</v>
      </c>
      <c r="L994" s="113">
        <v>0</v>
      </c>
      <c r="M994" s="113">
        <v>0</v>
      </c>
      <c r="N994" s="113">
        <v>0</v>
      </c>
      <c r="O994" s="113">
        <v>0</v>
      </c>
      <c r="P994" s="113">
        <v>0</v>
      </c>
      <c r="Q994" s="113">
        <v>0</v>
      </c>
      <c r="R994" s="106">
        <v>0</v>
      </c>
      <c r="S994" s="107">
        <v>0</v>
      </c>
      <c r="T994" s="107">
        <v>0</v>
      </c>
      <c r="U994" s="107">
        <v>0</v>
      </c>
      <c r="V994" s="107">
        <v>0</v>
      </c>
      <c r="W994" s="84">
        <v>2.1174416066360724</v>
      </c>
      <c r="X994" s="108">
        <v>2.1174416066360724</v>
      </c>
      <c r="Y994" s="108">
        <v>0</v>
      </c>
      <c r="Z994" s="108">
        <v>0</v>
      </c>
      <c r="AA994" s="108">
        <v>0</v>
      </c>
      <c r="AB994" s="108">
        <v>2.1174416066360724</v>
      </c>
      <c r="AC994" s="108">
        <v>0</v>
      </c>
      <c r="AD994" s="108">
        <v>0</v>
      </c>
      <c r="AE994" s="108">
        <v>2.1174416066360724</v>
      </c>
      <c r="AF994" s="108">
        <v>0</v>
      </c>
      <c r="AG994" s="108">
        <v>2.1174416066360724</v>
      </c>
      <c r="AH994" s="108">
        <v>2.1174416066360724</v>
      </c>
      <c r="AI994" s="108">
        <v>2.1174416066360724</v>
      </c>
      <c r="AJ994" s="126" t="s">
        <v>7128</v>
      </c>
      <c r="AK994" s="113" t="s">
        <v>7128</v>
      </c>
      <c r="AL994" s="113" t="s">
        <v>7128</v>
      </c>
      <c r="AM994" s="113">
        <v>63</v>
      </c>
      <c r="AN994" s="113" t="s">
        <v>7128</v>
      </c>
      <c r="AO994" s="113" t="s">
        <v>7128</v>
      </c>
      <c r="AP994" s="113">
        <v>82</v>
      </c>
      <c r="AQ994" s="113" t="s">
        <v>7128</v>
      </c>
      <c r="AR994" s="113">
        <v>142</v>
      </c>
      <c r="AS994" s="113">
        <v>305</v>
      </c>
      <c r="AT994" s="113">
        <v>290</v>
      </c>
      <c r="AU994" s="149" t="s">
        <v>7128</v>
      </c>
      <c r="AV994" s="107">
        <v>149.30537599349879</v>
      </c>
      <c r="AW994" s="14">
        <v>-147.18793438686271</v>
      </c>
      <c r="AX994" s="17">
        <v>591</v>
      </c>
      <c r="AY994" s="107">
        <v>0</v>
      </c>
      <c r="AZ994" s="107">
        <v>1.4102366887435949</v>
      </c>
      <c r="BA994" s="107">
        <v>-1.4102366887435949</v>
      </c>
      <c r="BB994" s="109">
        <v>0.80164645901360498</v>
      </c>
      <c r="BC994" s="107"/>
      <c r="BD994" s="107">
        <v>0</v>
      </c>
      <c r="BE994" s="107">
        <v>0</v>
      </c>
      <c r="BF994" s="107" t="s">
        <v>7668</v>
      </c>
      <c r="BG994" s="84"/>
    </row>
    <row r="995" spans="1:59" x14ac:dyDescent="0.25">
      <c r="A995" s="78" t="s">
        <v>5634</v>
      </c>
      <c r="B995" s="2" t="s">
        <v>5635</v>
      </c>
      <c r="C995" s="3" t="s">
        <v>2642</v>
      </c>
      <c r="D995" s="3" t="s">
        <v>6297</v>
      </c>
      <c r="E995" s="3" t="s">
        <v>1099</v>
      </c>
      <c r="F995" s="4" t="s">
        <v>3755</v>
      </c>
      <c r="G995" s="3" t="s">
        <v>656</v>
      </c>
      <c r="H995" s="41" t="s">
        <v>5275</v>
      </c>
      <c r="I995" s="113">
        <v>0</v>
      </c>
      <c r="J995" s="113">
        <v>0</v>
      </c>
      <c r="K995" s="113">
        <v>0</v>
      </c>
      <c r="L995" s="113">
        <v>0</v>
      </c>
      <c r="M995" s="113">
        <v>0</v>
      </c>
      <c r="N995" s="113">
        <v>0</v>
      </c>
      <c r="O995" s="113">
        <v>0</v>
      </c>
      <c r="P995" s="113">
        <v>0</v>
      </c>
      <c r="Q995" s="113">
        <v>0</v>
      </c>
      <c r="R995" s="5">
        <v>0</v>
      </c>
      <c r="S995" s="26">
        <v>0</v>
      </c>
      <c r="T995" s="26">
        <v>0</v>
      </c>
      <c r="U995" s="26">
        <v>0</v>
      </c>
      <c r="V995" s="26">
        <v>0</v>
      </c>
      <c r="W995" s="84">
        <v>2.1174416066360724</v>
      </c>
      <c r="X995" s="13">
        <v>2.1174416066360724</v>
      </c>
      <c r="Y995" s="13">
        <v>0</v>
      </c>
      <c r="Z995" s="13">
        <v>0</v>
      </c>
      <c r="AA995" s="13">
        <v>0</v>
      </c>
      <c r="AB995" s="13">
        <v>2.1174416066360724</v>
      </c>
      <c r="AC995" s="13">
        <v>0</v>
      </c>
      <c r="AD995" s="13">
        <v>0</v>
      </c>
      <c r="AE995" s="13">
        <v>2.1174416066360724</v>
      </c>
      <c r="AF995" s="13">
        <v>0</v>
      </c>
      <c r="AG995" s="13">
        <v>2.1174416066360724</v>
      </c>
      <c r="AH995" s="13">
        <v>2.1174416066360724</v>
      </c>
      <c r="AI995" s="13">
        <v>2.1174416066360724</v>
      </c>
      <c r="AJ995" s="112" t="s">
        <v>7128</v>
      </c>
      <c r="AK995" s="113" t="s">
        <v>7128</v>
      </c>
      <c r="AL995" s="113" t="s">
        <v>7128</v>
      </c>
      <c r="AM995" s="113">
        <v>63</v>
      </c>
      <c r="AN995" s="113" t="s">
        <v>7128</v>
      </c>
      <c r="AO995" s="113" t="s">
        <v>7128</v>
      </c>
      <c r="AP995" s="113">
        <v>82</v>
      </c>
      <c r="AQ995" s="113" t="s">
        <v>7128</v>
      </c>
      <c r="AR995" s="113">
        <v>142</v>
      </c>
      <c r="AS995" s="113">
        <v>305</v>
      </c>
      <c r="AT995" s="113">
        <v>290</v>
      </c>
      <c r="AU995" s="149" t="s">
        <v>7128</v>
      </c>
      <c r="AV995" s="13">
        <v>149.30537599349879</v>
      </c>
      <c r="AW995" s="14">
        <v>-147.18793438686271</v>
      </c>
      <c r="AX995" s="17">
        <v>591</v>
      </c>
      <c r="AY995" s="26">
        <v>0</v>
      </c>
      <c r="AZ995" s="26">
        <v>1.4102366887435949</v>
      </c>
      <c r="BA995" s="26">
        <v>-1.4102366887435949</v>
      </c>
      <c r="BB995" s="60">
        <v>0.80164645901360498</v>
      </c>
      <c r="BC995" s="26"/>
      <c r="BD995" s="26">
        <v>0</v>
      </c>
      <c r="BE995" s="26">
        <v>0</v>
      </c>
      <c r="BF995" s="26" t="s">
        <v>7668</v>
      </c>
      <c r="BG995" s="84"/>
    </row>
    <row r="996" spans="1:59" x14ac:dyDescent="0.25">
      <c r="A996" s="78" t="s">
        <v>1745</v>
      </c>
      <c r="B996" s="2" t="s">
        <v>3117</v>
      </c>
      <c r="C996" s="3" t="s">
        <v>2983</v>
      </c>
      <c r="D996" s="3" t="s">
        <v>283</v>
      </c>
      <c r="E996" s="3" t="s">
        <v>2269</v>
      </c>
      <c r="F996" s="4" t="s">
        <v>2269</v>
      </c>
      <c r="G996" s="3" t="s">
        <v>656</v>
      </c>
      <c r="H996" s="41" t="s">
        <v>4352</v>
      </c>
      <c r="I996" s="113">
        <v>0</v>
      </c>
      <c r="J996" s="113">
        <v>0</v>
      </c>
      <c r="K996" s="113">
        <v>0</v>
      </c>
      <c r="L996" s="113">
        <v>0</v>
      </c>
      <c r="M996" s="113">
        <v>0</v>
      </c>
      <c r="N996" s="113">
        <v>0</v>
      </c>
      <c r="O996" s="113">
        <v>0</v>
      </c>
      <c r="P996" s="113">
        <v>0</v>
      </c>
      <c r="Q996" s="113">
        <v>0</v>
      </c>
      <c r="R996" s="6">
        <v>0</v>
      </c>
      <c r="S996" s="14">
        <v>0</v>
      </c>
      <c r="T996" s="14">
        <v>0</v>
      </c>
      <c r="U996" s="14">
        <v>0</v>
      </c>
      <c r="V996" s="14">
        <v>0</v>
      </c>
      <c r="W996" s="84">
        <v>2.1174416066360724</v>
      </c>
      <c r="X996" s="14">
        <v>2.1174416066360724</v>
      </c>
      <c r="Y996" s="14">
        <v>0</v>
      </c>
      <c r="Z996" s="14">
        <v>0</v>
      </c>
      <c r="AA996" s="14">
        <v>0</v>
      </c>
      <c r="AB996" s="14">
        <v>2.1174416066360724</v>
      </c>
      <c r="AC996" s="14">
        <v>0</v>
      </c>
      <c r="AD996" s="14">
        <v>0</v>
      </c>
      <c r="AE996" s="14">
        <v>2.1174416066360724</v>
      </c>
      <c r="AF996" s="14">
        <v>0</v>
      </c>
      <c r="AG996" s="14">
        <v>2.1174416066360724</v>
      </c>
      <c r="AH996" s="14">
        <v>2.1174416066360724</v>
      </c>
      <c r="AI996" s="14">
        <v>2.1174416066360724</v>
      </c>
      <c r="AJ996" s="113" t="s">
        <v>7128</v>
      </c>
      <c r="AK996" s="113" t="s">
        <v>7128</v>
      </c>
      <c r="AL996" s="113" t="s">
        <v>7128</v>
      </c>
      <c r="AM996" s="113">
        <v>63</v>
      </c>
      <c r="AN996" s="113" t="s">
        <v>7128</v>
      </c>
      <c r="AO996" s="113" t="s">
        <v>7128</v>
      </c>
      <c r="AP996" s="113">
        <v>82</v>
      </c>
      <c r="AQ996" s="113" t="s">
        <v>7128</v>
      </c>
      <c r="AR996" s="113">
        <v>142</v>
      </c>
      <c r="AS996" s="113">
        <v>305</v>
      </c>
      <c r="AT996" s="113">
        <v>290</v>
      </c>
      <c r="AU996" s="149" t="s">
        <v>7128</v>
      </c>
      <c r="AV996" s="14">
        <v>149.30537599349879</v>
      </c>
      <c r="AW996" s="14">
        <v>-147.18793438686271</v>
      </c>
      <c r="AX996" s="17">
        <v>591</v>
      </c>
      <c r="AY996" s="15">
        <v>0</v>
      </c>
      <c r="AZ996" s="15">
        <v>1.4102366887435949</v>
      </c>
      <c r="BA996" s="15">
        <v>-1.4102366887435949</v>
      </c>
      <c r="BB996" s="63">
        <v>0.80164645901360498</v>
      </c>
      <c r="BC996" s="26"/>
      <c r="BD996" s="15">
        <v>0</v>
      </c>
      <c r="BE996" s="26">
        <v>0</v>
      </c>
      <c r="BF996" s="26" t="s">
        <v>7668</v>
      </c>
      <c r="BG996" s="84"/>
    </row>
    <row r="997" spans="1:59" x14ac:dyDescent="0.25">
      <c r="A997" s="78" t="s">
        <v>2393</v>
      </c>
      <c r="B997" s="2" t="s">
        <v>3457</v>
      </c>
      <c r="C997" s="3" t="s">
        <v>3458</v>
      </c>
      <c r="D997" s="3" t="s">
        <v>2394</v>
      </c>
      <c r="E997" s="3" t="s">
        <v>2269</v>
      </c>
      <c r="F997" s="4" t="s">
        <v>2269</v>
      </c>
      <c r="G997" s="3" t="s">
        <v>656</v>
      </c>
      <c r="H997" s="41" t="s">
        <v>5033</v>
      </c>
      <c r="I997" s="113">
        <v>0</v>
      </c>
      <c r="J997" s="113">
        <v>0</v>
      </c>
      <c r="K997" s="113">
        <v>0</v>
      </c>
      <c r="L997" s="113">
        <v>0</v>
      </c>
      <c r="M997" s="113">
        <v>0</v>
      </c>
      <c r="N997" s="113">
        <v>0</v>
      </c>
      <c r="O997" s="113">
        <v>0</v>
      </c>
      <c r="P997" s="113">
        <v>0</v>
      </c>
      <c r="Q997" s="113">
        <v>0</v>
      </c>
      <c r="R997" s="6">
        <v>0</v>
      </c>
      <c r="S997" s="14">
        <v>0</v>
      </c>
      <c r="T997" s="14">
        <v>0</v>
      </c>
      <c r="U997" s="14">
        <v>0</v>
      </c>
      <c r="V997" s="14">
        <v>0</v>
      </c>
      <c r="W997" s="84">
        <v>2.1174416066360724</v>
      </c>
      <c r="X997" s="14">
        <v>2.1174416066360724</v>
      </c>
      <c r="Y997" s="14">
        <v>0</v>
      </c>
      <c r="Z997" s="14">
        <v>0</v>
      </c>
      <c r="AA997" s="14">
        <v>0</v>
      </c>
      <c r="AB997" s="14">
        <v>2.1174416066360724</v>
      </c>
      <c r="AC997" s="14">
        <v>0</v>
      </c>
      <c r="AD997" s="14">
        <v>0</v>
      </c>
      <c r="AE997" s="14">
        <v>2.1174416066360724</v>
      </c>
      <c r="AF997" s="14">
        <v>0</v>
      </c>
      <c r="AG997" s="14">
        <v>2.1174416066360724</v>
      </c>
      <c r="AH997" s="14">
        <v>2.1174416066360724</v>
      </c>
      <c r="AI997" s="14">
        <v>2.1174416066360724</v>
      </c>
      <c r="AJ997" s="113" t="s">
        <v>7128</v>
      </c>
      <c r="AK997" s="113" t="s">
        <v>7128</v>
      </c>
      <c r="AL997" s="113" t="s">
        <v>7128</v>
      </c>
      <c r="AM997" s="113">
        <v>63</v>
      </c>
      <c r="AN997" s="113" t="s">
        <v>7128</v>
      </c>
      <c r="AO997" s="113" t="s">
        <v>7128</v>
      </c>
      <c r="AP997" s="113">
        <v>82</v>
      </c>
      <c r="AQ997" s="113" t="s">
        <v>7128</v>
      </c>
      <c r="AR997" s="113">
        <v>142</v>
      </c>
      <c r="AS997" s="113">
        <v>305</v>
      </c>
      <c r="AT997" s="113">
        <v>290</v>
      </c>
      <c r="AU997" s="149" t="s">
        <v>7128</v>
      </c>
      <c r="AV997" s="14">
        <v>149.30537599349879</v>
      </c>
      <c r="AW997" s="14">
        <v>-147.18793438686271</v>
      </c>
      <c r="AX997" s="17">
        <v>591</v>
      </c>
      <c r="AY997" s="15">
        <v>0</v>
      </c>
      <c r="AZ997" s="15">
        <v>1.4102366887435949</v>
      </c>
      <c r="BA997" s="15">
        <v>-1.4102366887435949</v>
      </c>
      <c r="BB997" s="63">
        <v>0.80164645901360498</v>
      </c>
      <c r="BC997" s="26"/>
      <c r="BD997" s="15">
        <v>0</v>
      </c>
      <c r="BE997" s="26">
        <v>0</v>
      </c>
      <c r="BF997" s="26" t="s">
        <v>7668</v>
      </c>
      <c r="BG997" s="84"/>
    </row>
    <row r="998" spans="1:59" x14ac:dyDescent="0.25">
      <c r="A998" s="111" t="s">
        <v>2395</v>
      </c>
      <c r="B998" s="2" t="s">
        <v>3294</v>
      </c>
      <c r="C998" s="3" t="s">
        <v>3279</v>
      </c>
      <c r="D998" s="3" t="s">
        <v>137</v>
      </c>
      <c r="E998" s="3" t="s">
        <v>2269</v>
      </c>
      <c r="F998" s="4" t="s">
        <v>2269</v>
      </c>
      <c r="G998" s="3" t="s">
        <v>656</v>
      </c>
      <c r="H998" s="41" t="s">
        <v>4171</v>
      </c>
      <c r="I998" s="113">
        <v>0</v>
      </c>
      <c r="J998" s="113">
        <v>0</v>
      </c>
      <c r="K998" s="113">
        <v>0</v>
      </c>
      <c r="L998" s="113">
        <v>0</v>
      </c>
      <c r="M998" s="113">
        <v>0</v>
      </c>
      <c r="N998" s="113">
        <v>0</v>
      </c>
      <c r="O998" s="113">
        <v>0</v>
      </c>
      <c r="P998" s="113">
        <v>0</v>
      </c>
      <c r="Q998" s="113">
        <v>0</v>
      </c>
      <c r="R998" s="6">
        <v>0</v>
      </c>
      <c r="S998" s="14">
        <v>0</v>
      </c>
      <c r="T998" s="14">
        <v>0</v>
      </c>
      <c r="U998" s="14">
        <v>0</v>
      </c>
      <c r="V998" s="14">
        <v>0</v>
      </c>
      <c r="W998" s="84">
        <v>2.1174416066360724</v>
      </c>
      <c r="X998" s="14">
        <v>2.1174416066360724</v>
      </c>
      <c r="Y998" s="14">
        <v>0</v>
      </c>
      <c r="Z998" s="14">
        <v>0</v>
      </c>
      <c r="AA998" s="14">
        <v>0</v>
      </c>
      <c r="AB998" s="14">
        <v>2.1174416066360724</v>
      </c>
      <c r="AC998" s="14">
        <v>0</v>
      </c>
      <c r="AD998" s="14">
        <v>0</v>
      </c>
      <c r="AE998" s="14">
        <v>2.1174416066360724</v>
      </c>
      <c r="AF998" s="14">
        <v>0</v>
      </c>
      <c r="AG998" s="14">
        <v>2.1174416066360724</v>
      </c>
      <c r="AH998" s="14">
        <v>2.1174416066360724</v>
      </c>
      <c r="AI998" s="14">
        <v>2.1174416066360724</v>
      </c>
      <c r="AJ998" s="113" t="s">
        <v>7128</v>
      </c>
      <c r="AK998" s="113" t="s">
        <v>7128</v>
      </c>
      <c r="AL998" s="113" t="s">
        <v>7128</v>
      </c>
      <c r="AM998" s="113">
        <v>63</v>
      </c>
      <c r="AN998" s="113" t="s">
        <v>7128</v>
      </c>
      <c r="AO998" s="113" t="s">
        <v>7128</v>
      </c>
      <c r="AP998" s="113">
        <v>82</v>
      </c>
      <c r="AQ998" s="113" t="s">
        <v>7128</v>
      </c>
      <c r="AR998" s="113">
        <v>142</v>
      </c>
      <c r="AS998" s="113">
        <v>305</v>
      </c>
      <c r="AT998" s="113">
        <v>290</v>
      </c>
      <c r="AU998" s="149" t="s">
        <v>7128</v>
      </c>
      <c r="AV998" s="14">
        <v>149.30537599349879</v>
      </c>
      <c r="AW998" s="14">
        <v>-147.18793438686271</v>
      </c>
      <c r="AX998" s="17">
        <v>591</v>
      </c>
      <c r="AY998" s="15">
        <v>0</v>
      </c>
      <c r="AZ998" s="15">
        <v>1.4102366887435949</v>
      </c>
      <c r="BA998" s="15">
        <v>-1.4102366887435949</v>
      </c>
      <c r="BB998" s="63">
        <v>0.80164645901360498</v>
      </c>
      <c r="BC998" s="26"/>
      <c r="BD998" s="15">
        <v>0</v>
      </c>
      <c r="BE998" s="26">
        <v>0</v>
      </c>
      <c r="BF998" s="26" t="s">
        <v>7668</v>
      </c>
      <c r="BG998" s="84"/>
    </row>
    <row r="999" spans="1:59" x14ac:dyDescent="0.25">
      <c r="A999" s="78" t="s">
        <v>1751</v>
      </c>
      <c r="B999" s="2" t="s">
        <v>2801</v>
      </c>
      <c r="C999" s="3" t="s">
        <v>2640</v>
      </c>
      <c r="D999" s="3" t="s">
        <v>537</v>
      </c>
      <c r="E999" s="3" t="s">
        <v>2269</v>
      </c>
      <c r="F999" s="4" t="s">
        <v>2269</v>
      </c>
      <c r="G999" s="3" t="s">
        <v>1453</v>
      </c>
      <c r="H999" s="41" t="s">
        <v>4793</v>
      </c>
      <c r="I999" s="113">
        <v>0</v>
      </c>
      <c r="J999" s="113">
        <v>0</v>
      </c>
      <c r="K999" s="113">
        <v>0</v>
      </c>
      <c r="L999" s="113">
        <v>0</v>
      </c>
      <c r="M999" s="113">
        <v>0</v>
      </c>
      <c r="N999" s="113">
        <v>0</v>
      </c>
      <c r="O999" s="113">
        <v>0</v>
      </c>
      <c r="P999" s="113">
        <v>0</v>
      </c>
      <c r="Q999" s="113">
        <v>0</v>
      </c>
      <c r="R999" s="6">
        <v>0</v>
      </c>
      <c r="S999" s="14">
        <v>0</v>
      </c>
      <c r="T999" s="14">
        <v>0</v>
      </c>
      <c r="U999" s="14">
        <v>0</v>
      </c>
      <c r="V999" s="14">
        <v>0</v>
      </c>
      <c r="W999" s="84">
        <v>2.1174416066360724</v>
      </c>
      <c r="X999" s="14">
        <v>2.1174416066360724</v>
      </c>
      <c r="Y999" s="14">
        <v>0</v>
      </c>
      <c r="Z999" s="14">
        <v>0</v>
      </c>
      <c r="AA999" s="14">
        <v>0</v>
      </c>
      <c r="AB999" s="14">
        <v>0</v>
      </c>
      <c r="AC999" s="14">
        <v>0</v>
      </c>
      <c r="AD999" s="14">
        <v>0</v>
      </c>
      <c r="AE999" s="14">
        <v>0</v>
      </c>
      <c r="AF999" s="14">
        <v>0</v>
      </c>
      <c r="AG999" s="14">
        <v>0</v>
      </c>
      <c r="AH999" s="14">
        <v>2.1174416066360724</v>
      </c>
      <c r="AI999" s="14">
        <v>2.1174416066360724</v>
      </c>
      <c r="AJ999" s="113" t="s">
        <v>7128</v>
      </c>
      <c r="AK999" s="113" t="s">
        <v>7128</v>
      </c>
      <c r="AL999" s="113" t="s">
        <v>7128</v>
      </c>
      <c r="AM999" s="113" t="s">
        <v>7128</v>
      </c>
      <c r="AN999" s="113" t="s">
        <v>7128</v>
      </c>
      <c r="AO999" s="113" t="s">
        <v>7128</v>
      </c>
      <c r="AP999" s="113" t="s">
        <v>7128</v>
      </c>
      <c r="AQ999" s="113" t="s">
        <v>7128</v>
      </c>
      <c r="AR999" s="113" t="s">
        <v>7128</v>
      </c>
      <c r="AS999" s="113">
        <v>305</v>
      </c>
      <c r="AT999" s="113">
        <v>290</v>
      </c>
      <c r="AU999" s="149" t="s">
        <v>7128</v>
      </c>
      <c r="AV999" s="14">
        <v>157.52538612333203</v>
      </c>
      <c r="AW999" s="14">
        <v>-155.40794451669595</v>
      </c>
      <c r="AX999" s="17">
        <v>940</v>
      </c>
      <c r="AY999" s="15">
        <v>0</v>
      </c>
      <c r="AZ999" s="15">
        <v>1.4102366887435949</v>
      </c>
      <c r="BA999" s="15">
        <v>-1.4102366887435949</v>
      </c>
      <c r="BB999" s="63">
        <v>0.80164645901360498</v>
      </c>
      <c r="BC999" s="26"/>
      <c r="BD999" s="15">
        <v>0</v>
      </c>
      <c r="BE999" s="26">
        <v>0</v>
      </c>
      <c r="BF999" s="26" t="s">
        <v>7669</v>
      </c>
      <c r="BG999" s="84"/>
    </row>
    <row r="1000" spans="1:59" x14ac:dyDescent="0.25">
      <c r="A1000" s="78" t="s">
        <v>1765</v>
      </c>
      <c r="B1000" s="2" t="s">
        <v>3297</v>
      </c>
      <c r="C1000" s="3" t="s">
        <v>3298</v>
      </c>
      <c r="D1000" s="3" t="s">
        <v>423</v>
      </c>
      <c r="E1000" s="3" t="s">
        <v>1060</v>
      </c>
      <c r="F1000" s="4" t="s">
        <v>3755</v>
      </c>
      <c r="G1000" s="3" t="s">
        <v>656</v>
      </c>
      <c r="H1000" s="41" t="s">
        <v>422</v>
      </c>
      <c r="I1000" s="113">
        <v>0</v>
      </c>
      <c r="J1000" s="113">
        <v>0</v>
      </c>
      <c r="K1000" s="113">
        <v>0</v>
      </c>
      <c r="L1000" s="113">
        <v>0</v>
      </c>
      <c r="M1000" s="113">
        <v>0</v>
      </c>
      <c r="N1000" s="113">
        <v>0</v>
      </c>
      <c r="O1000" s="113">
        <v>0</v>
      </c>
      <c r="P1000" s="113">
        <v>0</v>
      </c>
      <c r="Q1000" s="113">
        <v>0</v>
      </c>
      <c r="R1000" s="6">
        <v>0</v>
      </c>
      <c r="S1000" s="14">
        <v>0</v>
      </c>
      <c r="T1000" s="14">
        <v>0</v>
      </c>
      <c r="U1000" s="14">
        <v>0</v>
      </c>
      <c r="V1000" s="14">
        <v>0</v>
      </c>
      <c r="W1000" s="84">
        <v>2.1174416066360724</v>
      </c>
      <c r="X1000" s="14">
        <v>2.1174416066360724</v>
      </c>
      <c r="Y1000" s="14">
        <v>0</v>
      </c>
      <c r="Z1000" s="14">
        <v>0</v>
      </c>
      <c r="AA1000" s="14">
        <v>0</v>
      </c>
      <c r="AB1000" s="14">
        <v>2.1174416066360724</v>
      </c>
      <c r="AC1000" s="14">
        <v>0</v>
      </c>
      <c r="AD1000" s="14">
        <v>0</v>
      </c>
      <c r="AE1000" s="14">
        <v>2.1174416066360724</v>
      </c>
      <c r="AF1000" s="14">
        <v>0</v>
      </c>
      <c r="AG1000" s="14">
        <v>2.1174416066360724</v>
      </c>
      <c r="AH1000" s="14">
        <v>2.1174416066360724</v>
      </c>
      <c r="AI1000" s="14">
        <v>2.1174416066360724</v>
      </c>
      <c r="AJ1000" s="113" t="s">
        <v>7128</v>
      </c>
      <c r="AK1000" s="113" t="s">
        <v>7128</v>
      </c>
      <c r="AL1000" s="113" t="s">
        <v>7128</v>
      </c>
      <c r="AM1000" s="113">
        <v>63</v>
      </c>
      <c r="AN1000" s="113" t="s">
        <v>7128</v>
      </c>
      <c r="AO1000" s="113" t="s">
        <v>7128</v>
      </c>
      <c r="AP1000" s="113">
        <v>82</v>
      </c>
      <c r="AQ1000" s="113" t="s">
        <v>7128</v>
      </c>
      <c r="AR1000" s="113">
        <v>142</v>
      </c>
      <c r="AS1000" s="113">
        <v>305</v>
      </c>
      <c r="AT1000" s="113">
        <v>290</v>
      </c>
      <c r="AU1000" s="149" t="s">
        <v>7128</v>
      </c>
      <c r="AV1000" s="14">
        <v>149.30537599349879</v>
      </c>
      <c r="AW1000" s="14">
        <v>-147.18793438686271</v>
      </c>
      <c r="AX1000" s="17">
        <v>591</v>
      </c>
      <c r="AY1000" s="15">
        <v>0</v>
      </c>
      <c r="AZ1000" s="15">
        <v>1.4102366887435949</v>
      </c>
      <c r="BA1000" s="15">
        <v>-1.4102366887435949</v>
      </c>
      <c r="BB1000" s="63">
        <v>0.80164645901360498</v>
      </c>
      <c r="BC1000" s="26"/>
      <c r="BD1000" s="15">
        <v>0</v>
      </c>
      <c r="BE1000" s="26">
        <v>0</v>
      </c>
      <c r="BF1000" s="26" t="s">
        <v>7668</v>
      </c>
      <c r="BG1000" s="84"/>
    </row>
    <row r="1001" spans="1:59" x14ac:dyDescent="0.25">
      <c r="A1001" s="111" t="s">
        <v>1776</v>
      </c>
      <c r="B1001" s="2" t="s">
        <v>2723</v>
      </c>
      <c r="C1001" s="3" t="s">
        <v>2647</v>
      </c>
      <c r="D1001" s="3" t="s">
        <v>472</v>
      </c>
      <c r="E1001" s="3" t="s">
        <v>2269</v>
      </c>
      <c r="F1001" s="4" t="s">
        <v>2269</v>
      </c>
      <c r="G1001" s="3" t="s">
        <v>656</v>
      </c>
      <c r="H1001" s="41" t="s">
        <v>4370</v>
      </c>
      <c r="I1001" s="113">
        <v>0</v>
      </c>
      <c r="J1001" s="113">
        <v>0</v>
      </c>
      <c r="K1001" s="113">
        <v>0</v>
      </c>
      <c r="L1001" s="113">
        <v>0</v>
      </c>
      <c r="M1001" s="113">
        <v>0</v>
      </c>
      <c r="N1001" s="113">
        <v>0</v>
      </c>
      <c r="O1001" s="113">
        <v>0</v>
      </c>
      <c r="P1001" s="113">
        <v>0</v>
      </c>
      <c r="Q1001" s="113">
        <v>0</v>
      </c>
      <c r="R1001" s="6">
        <v>0</v>
      </c>
      <c r="S1001" s="14">
        <v>0</v>
      </c>
      <c r="T1001" s="14">
        <v>0</v>
      </c>
      <c r="U1001" s="14">
        <v>0</v>
      </c>
      <c r="V1001" s="14">
        <v>0</v>
      </c>
      <c r="W1001" s="84">
        <v>2.1174416066360724</v>
      </c>
      <c r="X1001" s="14">
        <v>2.1174416066360724</v>
      </c>
      <c r="Y1001" s="14">
        <v>0</v>
      </c>
      <c r="Z1001" s="14">
        <v>0</v>
      </c>
      <c r="AA1001" s="14">
        <v>0</v>
      </c>
      <c r="AB1001" s="14">
        <v>2.1174416066360724</v>
      </c>
      <c r="AC1001" s="14">
        <v>0</v>
      </c>
      <c r="AD1001" s="14">
        <v>0</v>
      </c>
      <c r="AE1001" s="14">
        <v>2.1174416066360724</v>
      </c>
      <c r="AF1001" s="14">
        <v>0</v>
      </c>
      <c r="AG1001" s="14">
        <v>2.1174416066360724</v>
      </c>
      <c r="AH1001" s="14">
        <v>2.1174416066360724</v>
      </c>
      <c r="AI1001" s="14">
        <v>2.1174416066360724</v>
      </c>
      <c r="AJ1001" s="113" t="s">
        <v>7128</v>
      </c>
      <c r="AK1001" s="113" t="s">
        <v>7128</v>
      </c>
      <c r="AL1001" s="113" t="s">
        <v>7128</v>
      </c>
      <c r="AM1001" s="113">
        <v>63</v>
      </c>
      <c r="AN1001" s="113" t="s">
        <v>7128</v>
      </c>
      <c r="AO1001" s="113" t="s">
        <v>7128</v>
      </c>
      <c r="AP1001" s="113">
        <v>82</v>
      </c>
      <c r="AQ1001" s="113" t="s">
        <v>7128</v>
      </c>
      <c r="AR1001" s="113">
        <v>142</v>
      </c>
      <c r="AS1001" s="113">
        <v>305</v>
      </c>
      <c r="AT1001" s="113">
        <v>290</v>
      </c>
      <c r="AU1001" s="149" t="s">
        <v>7128</v>
      </c>
      <c r="AV1001" s="14">
        <v>149.30537599349879</v>
      </c>
      <c r="AW1001" s="14">
        <v>-147.18793438686271</v>
      </c>
      <c r="AX1001" s="17">
        <v>591</v>
      </c>
      <c r="AY1001" s="15">
        <v>0</v>
      </c>
      <c r="AZ1001" s="15">
        <v>1.4102366887435949</v>
      </c>
      <c r="BA1001" s="15">
        <v>-1.4102366887435949</v>
      </c>
      <c r="BB1001" s="63">
        <v>0.80164645901360498</v>
      </c>
      <c r="BC1001" s="26"/>
      <c r="BD1001" s="15">
        <v>0</v>
      </c>
      <c r="BE1001" s="26">
        <v>0</v>
      </c>
      <c r="BF1001" s="26" t="s">
        <v>7668</v>
      </c>
      <c r="BG1001" s="84"/>
    </row>
    <row r="1002" spans="1:59" x14ac:dyDescent="0.25">
      <c r="A1002" s="111" t="s">
        <v>1785</v>
      </c>
      <c r="B1002" s="2" t="s">
        <v>3307</v>
      </c>
      <c r="C1002" s="3" t="s">
        <v>2782</v>
      </c>
      <c r="D1002" s="3" t="s">
        <v>250</v>
      </c>
      <c r="E1002" s="3" t="s">
        <v>2269</v>
      </c>
      <c r="F1002" s="4" t="s">
        <v>2269</v>
      </c>
      <c r="G1002" s="3" t="s">
        <v>656</v>
      </c>
      <c r="H1002" s="41" t="s">
        <v>5083</v>
      </c>
      <c r="I1002" s="113">
        <v>0</v>
      </c>
      <c r="J1002" s="113">
        <v>0</v>
      </c>
      <c r="K1002" s="113">
        <v>0</v>
      </c>
      <c r="L1002" s="113">
        <v>0</v>
      </c>
      <c r="M1002" s="113">
        <v>0</v>
      </c>
      <c r="N1002" s="113">
        <v>0</v>
      </c>
      <c r="O1002" s="113">
        <v>0</v>
      </c>
      <c r="P1002" s="113">
        <v>0</v>
      </c>
      <c r="Q1002" s="113">
        <v>0</v>
      </c>
      <c r="R1002" s="6">
        <v>0</v>
      </c>
      <c r="S1002" s="14">
        <v>0</v>
      </c>
      <c r="T1002" s="14">
        <v>0</v>
      </c>
      <c r="U1002" s="14">
        <v>0</v>
      </c>
      <c r="V1002" s="14">
        <v>0</v>
      </c>
      <c r="W1002" s="84">
        <v>2.1174416066360724</v>
      </c>
      <c r="X1002" s="14">
        <v>2.1174416066360724</v>
      </c>
      <c r="Y1002" s="14">
        <v>0</v>
      </c>
      <c r="Z1002" s="14">
        <v>0</v>
      </c>
      <c r="AA1002" s="14">
        <v>0</v>
      </c>
      <c r="AB1002" s="14">
        <v>2.1174416066360724</v>
      </c>
      <c r="AC1002" s="14">
        <v>0</v>
      </c>
      <c r="AD1002" s="14">
        <v>0</v>
      </c>
      <c r="AE1002" s="14">
        <v>2.1174416066360724</v>
      </c>
      <c r="AF1002" s="14">
        <v>0</v>
      </c>
      <c r="AG1002" s="14">
        <v>2.1174416066360724</v>
      </c>
      <c r="AH1002" s="14">
        <v>2.1174416066360724</v>
      </c>
      <c r="AI1002" s="14">
        <v>2.1174416066360724</v>
      </c>
      <c r="AJ1002" s="113" t="s">
        <v>7128</v>
      </c>
      <c r="AK1002" s="113" t="s">
        <v>7128</v>
      </c>
      <c r="AL1002" s="113" t="s">
        <v>7128</v>
      </c>
      <c r="AM1002" s="113">
        <v>63</v>
      </c>
      <c r="AN1002" s="113" t="s">
        <v>7128</v>
      </c>
      <c r="AO1002" s="113" t="s">
        <v>7128</v>
      </c>
      <c r="AP1002" s="113">
        <v>82</v>
      </c>
      <c r="AQ1002" s="113" t="s">
        <v>7128</v>
      </c>
      <c r="AR1002" s="113">
        <v>142</v>
      </c>
      <c r="AS1002" s="113">
        <v>305</v>
      </c>
      <c r="AT1002" s="113">
        <v>290</v>
      </c>
      <c r="AU1002" s="149" t="s">
        <v>7128</v>
      </c>
      <c r="AV1002" s="14">
        <v>149.30537599349879</v>
      </c>
      <c r="AW1002" s="14">
        <v>-147.18793438686271</v>
      </c>
      <c r="AX1002" s="17">
        <v>591</v>
      </c>
      <c r="AY1002" s="15">
        <v>0</v>
      </c>
      <c r="AZ1002" s="15">
        <v>1.4102366887435949</v>
      </c>
      <c r="BA1002" s="15">
        <v>-1.4102366887435949</v>
      </c>
      <c r="BB1002" s="63">
        <v>0.80164645901360498</v>
      </c>
      <c r="BC1002" s="26"/>
      <c r="BD1002" s="15">
        <v>0</v>
      </c>
      <c r="BE1002" s="26">
        <v>0</v>
      </c>
      <c r="BF1002" s="26" t="s">
        <v>7668</v>
      </c>
      <c r="BG1002" s="84"/>
    </row>
    <row r="1003" spans="1:59" x14ac:dyDescent="0.25">
      <c r="A1003" s="78" t="s">
        <v>1801</v>
      </c>
      <c r="B1003" s="2" t="s">
        <v>3022</v>
      </c>
      <c r="C1003" s="3" t="s">
        <v>2531</v>
      </c>
      <c r="D1003" s="3" t="s">
        <v>535</v>
      </c>
      <c r="E1003" s="3" t="s">
        <v>1063</v>
      </c>
      <c r="F1003" s="4" t="s">
        <v>2510</v>
      </c>
      <c r="G1003" s="3" t="s">
        <v>656</v>
      </c>
      <c r="H1003" s="41" t="s">
        <v>4512</v>
      </c>
      <c r="I1003" s="113">
        <v>0</v>
      </c>
      <c r="J1003" s="113">
        <v>0</v>
      </c>
      <c r="K1003" s="113">
        <v>0</v>
      </c>
      <c r="L1003" s="113">
        <v>0</v>
      </c>
      <c r="M1003" s="113">
        <v>0</v>
      </c>
      <c r="N1003" s="113">
        <v>0</v>
      </c>
      <c r="O1003" s="113">
        <v>0</v>
      </c>
      <c r="P1003" s="113">
        <v>0</v>
      </c>
      <c r="Q1003" s="113">
        <v>0</v>
      </c>
      <c r="R1003" s="6">
        <v>0</v>
      </c>
      <c r="S1003" s="14">
        <v>0</v>
      </c>
      <c r="T1003" s="14">
        <v>0</v>
      </c>
      <c r="U1003" s="14">
        <v>0</v>
      </c>
      <c r="V1003" s="14">
        <v>0</v>
      </c>
      <c r="W1003" s="84">
        <v>2.1174416066360724</v>
      </c>
      <c r="X1003" s="14">
        <v>2.1174416066360724</v>
      </c>
      <c r="Y1003" s="14">
        <v>0</v>
      </c>
      <c r="Z1003" s="14">
        <v>0</v>
      </c>
      <c r="AA1003" s="14">
        <v>0</v>
      </c>
      <c r="AB1003" s="14">
        <v>2.1174416066360724</v>
      </c>
      <c r="AC1003" s="14">
        <v>0</v>
      </c>
      <c r="AD1003" s="14">
        <v>0</v>
      </c>
      <c r="AE1003" s="14">
        <v>2.1174416066360724</v>
      </c>
      <c r="AF1003" s="14">
        <v>0</v>
      </c>
      <c r="AG1003" s="14">
        <v>2.1174416066360724</v>
      </c>
      <c r="AH1003" s="14">
        <v>2.1174416066360724</v>
      </c>
      <c r="AI1003" s="14">
        <v>2.1174416066360724</v>
      </c>
      <c r="AJ1003" s="113" t="s">
        <v>7128</v>
      </c>
      <c r="AK1003" s="113" t="s">
        <v>7128</v>
      </c>
      <c r="AL1003" s="113" t="s">
        <v>7128</v>
      </c>
      <c r="AM1003" s="113">
        <v>63</v>
      </c>
      <c r="AN1003" s="113" t="s">
        <v>7128</v>
      </c>
      <c r="AO1003" s="113" t="s">
        <v>7128</v>
      </c>
      <c r="AP1003" s="113">
        <v>82</v>
      </c>
      <c r="AQ1003" s="113" t="s">
        <v>7128</v>
      </c>
      <c r="AR1003" s="113">
        <v>142</v>
      </c>
      <c r="AS1003" s="113">
        <v>305</v>
      </c>
      <c r="AT1003" s="113">
        <v>290</v>
      </c>
      <c r="AU1003" s="149" t="s">
        <v>7128</v>
      </c>
      <c r="AV1003" s="14">
        <v>149.30537599349879</v>
      </c>
      <c r="AW1003" s="14">
        <v>-147.18793438686271</v>
      </c>
      <c r="AX1003" s="17">
        <v>591</v>
      </c>
      <c r="AY1003" s="15">
        <v>0</v>
      </c>
      <c r="AZ1003" s="15">
        <v>1.4102366887435949</v>
      </c>
      <c r="BA1003" s="15">
        <v>-1.4102366887435949</v>
      </c>
      <c r="BB1003" s="63">
        <v>0.80164645901360498</v>
      </c>
      <c r="BC1003" s="26"/>
      <c r="BD1003" s="15">
        <v>0</v>
      </c>
      <c r="BE1003" s="26">
        <v>0</v>
      </c>
      <c r="BF1003" s="26" t="s">
        <v>7668</v>
      </c>
      <c r="BG1003" s="84"/>
    </row>
    <row r="1004" spans="1:59" x14ac:dyDescent="0.25">
      <c r="A1004" s="78" t="s">
        <v>1805</v>
      </c>
      <c r="B1004" s="2" t="s">
        <v>2674</v>
      </c>
      <c r="C1004" s="3" t="s">
        <v>2675</v>
      </c>
      <c r="D1004" s="3" t="s">
        <v>642</v>
      </c>
      <c r="E1004" s="3" t="s">
        <v>2269</v>
      </c>
      <c r="F1004" s="4" t="s">
        <v>2269</v>
      </c>
      <c r="G1004" s="3" t="s">
        <v>1453</v>
      </c>
      <c r="H1004" s="41" t="s">
        <v>4227</v>
      </c>
      <c r="I1004" s="113">
        <v>0</v>
      </c>
      <c r="J1004" s="113">
        <v>0</v>
      </c>
      <c r="K1004" s="113">
        <v>0</v>
      </c>
      <c r="L1004" s="113">
        <v>0</v>
      </c>
      <c r="M1004" s="113">
        <v>0</v>
      </c>
      <c r="N1004" s="113">
        <v>0</v>
      </c>
      <c r="O1004" s="113">
        <v>0</v>
      </c>
      <c r="P1004" s="113">
        <v>0</v>
      </c>
      <c r="Q1004" s="113">
        <v>0</v>
      </c>
      <c r="R1004" s="6">
        <v>0</v>
      </c>
      <c r="S1004" s="14">
        <v>0</v>
      </c>
      <c r="T1004" s="14">
        <v>0</v>
      </c>
      <c r="U1004" s="14">
        <v>0</v>
      </c>
      <c r="V1004" s="14">
        <v>0</v>
      </c>
      <c r="W1004" s="84">
        <v>2.1174416066360724</v>
      </c>
      <c r="X1004" s="14">
        <v>2.1174416066360724</v>
      </c>
      <c r="Y1004" s="14">
        <v>0</v>
      </c>
      <c r="Z1004" s="14">
        <v>0</v>
      </c>
      <c r="AA1004" s="14">
        <v>0</v>
      </c>
      <c r="AB1004" s="14">
        <v>0</v>
      </c>
      <c r="AC1004" s="14">
        <v>0</v>
      </c>
      <c r="AD1004" s="14">
        <v>0</v>
      </c>
      <c r="AE1004" s="14">
        <v>0</v>
      </c>
      <c r="AF1004" s="14">
        <v>0</v>
      </c>
      <c r="AG1004" s="14">
        <v>0</v>
      </c>
      <c r="AH1004" s="14">
        <v>2.1174416066360724</v>
      </c>
      <c r="AI1004" s="14">
        <v>2.1174416066360724</v>
      </c>
      <c r="AJ1004" s="113" t="s">
        <v>7128</v>
      </c>
      <c r="AK1004" s="113" t="s">
        <v>7128</v>
      </c>
      <c r="AL1004" s="113" t="s">
        <v>7128</v>
      </c>
      <c r="AM1004" s="113" t="s">
        <v>7128</v>
      </c>
      <c r="AN1004" s="113" t="s">
        <v>7128</v>
      </c>
      <c r="AO1004" s="113" t="s">
        <v>7128</v>
      </c>
      <c r="AP1004" s="113" t="s">
        <v>7128</v>
      </c>
      <c r="AQ1004" s="113" t="s">
        <v>7128</v>
      </c>
      <c r="AR1004" s="113" t="s">
        <v>7128</v>
      </c>
      <c r="AS1004" s="113">
        <v>305</v>
      </c>
      <c r="AT1004" s="113">
        <v>290</v>
      </c>
      <c r="AU1004" s="149" t="s">
        <v>7128</v>
      </c>
      <c r="AV1004" s="14">
        <v>157.52538612333203</v>
      </c>
      <c r="AW1004" s="14">
        <v>-155.40794451669595</v>
      </c>
      <c r="AX1004" s="17">
        <v>940</v>
      </c>
      <c r="AY1004" s="15">
        <v>0</v>
      </c>
      <c r="AZ1004" s="15">
        <v>1.4102366887435949</v>
      </c>
      <c r="BA1004" s="15">
        <v>-1.4102366887435949</v>
      </c>
      <c r="BB1004" s="63">
        <v>0.80164645901360498</v>
      </c>
      <c r="BC1004" s="26"/>
      <c r="BD1004" s="15">
        <v>0</v>
      </c>
      <c r="BE1004" s="26">
        <v>0</v>
      </c>
      <c r="BF1004" s="26" t="s">
        <v>7669</v>
      </c>
      <c r="BG1004" s="84"/>
    </row>
    <row r="1005" spans="1:59" x14ac:dyDescent="0.25">
      <c r="A1005" s="78" t="s">
        <v>1811</v>
      </c>
      <c r="B1005" s="2" t="s">
        <v>3107</v>
      </c>
      <c r="C1005" s="3" t="s">
        <v>2994</v>
      </c>
      <c r="D1005" s="3" t="s">
        <v>391</v>
      </c>
      <c r="E1005" s="3" t="s">
        <v>2269</v>
      </c>
      <c r="F1005" s="4" t="s">
        <v>2269</v>
      </c>
      <c r="G1005" s="3" t="s">
        <v>656</v>
      </c>
      <c r="H1005" s="41" t="s">
        <v>4276</v>
      </c>
      <c r="I1005" s="113">
        <v>0</v>
      </c>
      <c r="J1005" s="113">
        <v>0</v>
      </c>
      <c r="K1005" s="113">
        <v>0</v>
      </c>
      <c r="L1005" s="113">
        <v>0</v>
      </c>
      <c r="M1005" s="113">
        <v>0</v>
      </c>
      <c r="N1005" s="113">
        <v>0</v>
      </c>
      <c r="O1005" s="113">
        <v>0</v>
      </c>
      <c r="P1005" s="113">
        <v>0</v>
      </c>
      <c r="Q1005" s="113">
        <v>0</v>
      </c>
      <c r="R1005" s="6">
        <v>0</v>
      </c>
      <c r="S1005" s="14">
        <v>0</v>
      </c>
      <c r="T1005" s="14">
        <v>0</v>
      </c>
      <c r="U1005" s="14">
        <v>0</v>
      </c>
      <c r="V1005" s="14">
        <v>0</v>
      </c>
      <c r="W1005" s="84">
        <v>2.1174416066360724</v>
      </c>
      <c r="X1005" s="14">
        <v>2.1174416066360724</v>
      </c>
      <c r="Y1005" s="14">
        <v>0</v>
      </c>
      <c r="Z1005" s="14">
        <v>0</v>
      </c>
      <c r="AA1005" s="14">
        <v>0</v>
      </c>
      <c r="AB1005" s="14">
        <v>2.1174416066360724</v>
      </c>
      <c r="AC1005" s="14">
        <v>0</v>
      </c>
      <c r="AD1005" s="14">
        <v>0</v>
      </c>
      <c r="AE1005" s="14">
        <v>2.1174416066360724</v>
      </c>
      <c r="AF1005" s="14">
        <v>0</v>
      </c>
      <c r="AG1005" s="14">
        <v>2.1174416066360724</v>
      </c>
      <c r="AH1005" s="14">
        <v>2.1174416066360724</v>
      </c>
      <c r="AI1005" s="14">
        <v>2.1174416066360724</v>
      </c>
      <c r="AJ1005" s="113" t="s">
        <v>7128</v>
      </c>
      <c r="AK1005" s="113" t="s">
        <v>7128</v>
      </c>
      <c r="AL1005" s="113" t="s">
        <v>7128</v>
      </c>
      <c r="AM1005" s="113">
        <v>63</v>
      </c>
      <c r="AN1005" s="113" t="s">
        <v>7128</v>
      </c>
      <c r="AO1005" s="113" t="s">
        <v>7128</v>
      </c>
      <c r="AP1005" s="113">
        <v>82</v>
      </c>
      <c r="AQ1005" s="113" t="s">
        <v>7128</v>
      </c>
      <c r="AR1005" s="113">
        <v>142</v>
      </c>
      <c r="AS1005" s="113">
        <v>305</v>
      </c>
      <c r="AT1005" s="113">
        <v>290</v>
      </c>
      <c r="AU1005" s="149" t="s">
        <v>7128</v>
      </c>
      <c r="AV1005" s="14">
        <v>149.30537599349879</v>
      </c>
      <c r="AW1005" s="14">
        <v>-147.18793438686271</v>
      </c>
      <c r="AX1005" s="17">
        <v>591</v>
      </c>
      <c r="AY1005" s="15">
        <v>0</v>
      </c>
      <c r="AZ1005" s="15">
        <v>1.4102366887435949</v>
      </c>
      <c r="BA1005" s="15">
        <v>-1.4102366887435949</v>
      </c>
      <c r="BB1005" s="63">
        <v>0.80164645901360498</v>
      </c>
      <c r="BC1005" s="26"/>
      <c r="BD1005" s="15">
        <v>0</v>
      </c>
      <c r="BE1005" s="26">
        <v>0</v>
      </c>
      <c r="BF1005" s="26" t="s">
        <v>7668</v>
      </c>
      <c r="BG1005" s="84"/>
    </row>
    <row r="1006" spans="1:59" x14ac:dyDescent="0.25">
      <c r="A1006" s="98" t="s">
        <v>6142</v>
      </c>
      <c r="B1006" s="2" t="s">
        <v>3590</v>
      </c>
      <c r="C1006" s="3" t="s">
        <v>3515</v>
      </c>
      <c r="D1006" s="3" t="s">
        <v>5749</v>
      </c>
      <c r="E1006" s="3" t="s">
        <v>1012</v>
      </c>
      <c r="F1006" s="4" t="s">
        <v>2510</v>
      </c>
      <c r="G1006" s="3" t="s">
        <v>656</v>
      </c>
      <c r="H1006" s="41" t="s">
        <v>5750</v>
      </c>
      <c r="I1006" s="126">
        <v>0</v>
      </c>
      <c r="J1006" s="126">
        <v>0</v>
      </c>
      <c r="K1006" s="126">
        <v>0</v>
      </c>
      <c r="L1006" s="126">
        <v>0</v>
      </c>
      <c r="M1006" s="126">
        <v>0</v>
      </c>
      <c r="N1006" s="126">
        <v>0</v>
      </c>
      <c r="O1006" s="126">
        <v>0</v>
      </c>
      <c r="P1006" s="126">
        <v>0</v>
      </c>
      <c r="Q1006" s="126">
        <v>0</v>
      </c>
      <c r="R1006" s="106">
        <v>0</v>
      </c>
      <c r="S1006" s="107">
        <v>0</v>
      </c>
      <c r="T1006" s="107">
        <v>0</v>
      </c>
      <c r="U1006" s="107">
        <v>0</v>
      </c>
      <c r="V1006" s="107">
        <v>0</v>
      </c>
      <c r="W1006" s="107">
        <v>2.1174416066360724</v>
      </c>
      <c r="X1006" s="108">
        <v>2.1174416066360724</v>
      </c>
      <c r="Y1006" s="107">
        <v>0</v>
      </c>
      <c r="Z1006" s="107">
        <v>0</v>
      </c>
      <c r="AA1006" s="107">
        <v>0</v>
      </c>
      <c r="AB1006" s="107">
        <v>2.1174416066360724</v>
      </c>
      <c r="AC1006" s="107">
        <v>0</v>
      </c>
      <c r="AD1006" s="107">
        <v>0</v>
      </c>
      <c r="AE1006" s="107">
        <v>2.1174416066360724</v>
      </c>
      <c r="AF1006" s="107">
        <v>0</v>
      </c>
      <c r="AG1006" s="107">
        <v>2.1174416066360724</v>
      </c>
      <c r="AH1006" s="107">
        <v>2.1174416066360724</v>
      </c>
      <c r="AI1006" s="107">
        <v>2.1174416066360724</v>
      </c>
      <c r="AJ1006" s="126" t="s">
        <v>7128</v>
      </c>
      <c r="AK1006" s="108" t="s">
        <v>7128</v>
      </c>
      <c r="AL1006" s="108" t="s">
        <v>7128</v>
      </c>
      <c r="AM1006" s="108">
        <v>63</v>
      </c>
      <c r="AN1006" s="108" t="s">
        <v>7128</v>
      </c>
      <c r="AO1006" s="108" t="s">
        <v>7128</v>
      </c>
      <c r="AP1006" s="126">
        <v>82</v>
      </c>
      <c r="AQ1006" s="108" t="s">
        <v>7128</v>
      </c>
      <c r="AR1006" s="108">
        <v>142</v>
      </c>
      <c r="AS1006" s="126">
        <v>305</v>
      </c>
      <c r="AT1006" s="126">
        <v>290</v>
      </c>
      <c r="AU1006" s="150" t="s">
        <v>7128</v>
      </c>
      <c r="AV1006" s="107">
        <v>149.30537599349879</v>
      </c>
      <c r="AW1006" s="107">
        <v>-147.18793438686271</v>
      </c>
      <c r="AX1006" s="127">
        <v>591</v>
      </c>
      <c r="AY1006" s="107">
        <v>0</v>
      </c>
      <c r="AZ1006" s="107">
        <v>1.4102366887435949</v>
      </c>
      <c r="BA1006" s="107">
        <v>-1.4102366887435949</v>
      </c>
      <c r="BB1006" s="148">
        <v>0.80164645901360498</v>
      </c>
      <c r="BC1006" s="107"/>
      <c r="BD1006" s="107">
        <v>0</v>
      </c>
      <c r="BE1006" s="107">
        <v>0</v>
      </c>
      <c r="BF1006" s="107" t="s">
        <v>7668</v>
      </c>
      <c r="BG1006" s="107"/>
    </row>
    <row r="1007" spans="1:59" x14ac:dyDescent="0.25">
      <c r="A1007" s="78" t="s">
        <v>1866</v>
      </c>
      <c r="B1007" s="2" t="s">
        <v>2762</v>
      </c>
      <c r="C1007" s="3" t="s">
        <v>3322</v>
      </c>
      <c r="D1007" s="3" t="s">
        <v>160</v>
      </c>
      <c r="E1007" s="3" t="s">
        <v>2269</v>
      </c>
      <c r="F1007" s="4" t="s">
        <v>2269</v>
      </c>
      <c r="G1007" s="3" t="s">
        <v>656</v>
      </c>
      <c r="H1007" s="41" t="s">
        <v>4033</v>
      </c>
      <c r="I1007" s="113">
        <v>0</v>
      </c>
      <c r="J1007" s="113">
        <v>0</v>
      </c>
      <c r="K1007" s="113">
        <v>0</v>
      </c>
      <c r="L1007" s="113">
        <v>0</v>
      </c>
      <c r="M1007" s="113">
        <v>0</v>
      </c>
      <c r="N1007" s="113">
        <v>0</v>
      </c>
      <c r="O1007" s="113">
        <v>0</v>
      </c>
      <c r="P1007" s="113">
        <v>0</v>
      </c>
      <c r="Q1007" s="113">
        <v>0</v>
      </c>
      <c r="R1007" s="6">
        <v>0</v>
      </c>
      <c r="S1007" s="14">
        <v>0</v>
      </c>
      <c r="T1007" s="14">
        <v>0</v>
      </c>
      <c r="U1007" s="14">
        <v>0</v>
      </c>
      <c r="V1007" s="14">
        <v>0</v>
      </c>
      <c r="W1007" s="84">
        <v>2.1174416066360724</v>
      </c>
      <c r="X1007" s="14">
        <v>2.1174416066360724</v>
      </c>
      <c r="Y1007" s="14">
        <v>0</v>
      </c>
      <c r="Z1007" s="14">
        <v>0</v>
      </c>
      <c r="AA1007" s="14">
        <v>0</v>
      </c>
      <c r="AB1007" s="14">
        <v>2.1174416066360724</v>
      </c>
      <c r="AC1007" s="14">
        <v>0</v>
      </c>
      <c r="AD1007" s="14">
        <v>0</v>
      </c>
      <c r="AE1007" s="14">
        <v>2.1174416066360724</v>
      </c>
      <c r="AF1007" s="14">
        <v>0</v>
      </c>
      <c r="AG1007" s="14">
        <v>2.1174416066360724</v>
      </c>
      <c r="AH1007" s="14">
        <v>2.1174416066360724</v>
      </c>
      <c r="AI1007" s="14">
        <v>2.1174416066360724</v>
      </c>
      <c r="AJ1007" s="113" t="s">
        <v>7128</v>
      </c>
      <c r="AK1007" s="113" t="s">
        <v>7128</v>
      </c>
      <c r="AL1007" s="113" t="s">
        <v>7128</v>
      </c>
      <c r="AM1007" s="113">
        <v>63</v>
      </c>
      <c r="AN1007" s="113" t="s">
        <v>7128</v>
      </c>
      <c r="AO1007" s="113" t="s">
        <v>7128</v>
      </c>
      <c r="AP1007" s="113">
        <v>82</v>
      </c>
      <c r="AQ1007" s="113" t="s">
        <v>7128</v>
      </c>
      <c r="AR1007" s="113">
        <v>142</v>
      </c>
      <c r="AS1007" s="113">
        <v>305</v>
      </c>
      <c r="AT1007" s="113">
        <v>290</v>
      </c>
      <c r="AU1007" s="149" t="s">
        <v>7128</v>
      </c>
      <c r="AV1007" s="14">
        <v>149.30537599349879</v>
      </c>
      <c r="AW1007" s="14">
        <v>-147.18793438686271</v>
      </c>
      <c r="AX1007" s="17">
        <v>591</v>
      </c>
      <c r="AY1007" s="15">
        <v>0</v>
      </c>
      <c r="AZ1007" s="15">
        <v>1.4102366887435949</v>
      </c>
      <c r="BA1007" s="15">
        <v>-1.4102366887435949</v>
      </c>
      <c r="BB1007" s="63">
        <v>0.80164645901360498</v>
      </c>
      <c r="BC1007" s="26"/>
      <c r="BD1007" s="15">
        <v>0</v>
      </c>
      <c r="BE1007" s="26">
        <v>0</v>
      </c>
      <c r="BF1007" s="26" t="s">
        <v>7668</v>
      </c>
      <c r="BG1007" s="84"/>
    </row>
    <row r="1008" spans="1:59" x14ac:dyDescent="0.25">
      <c r="A1008" s="111" t="s">
        <v>2509</v>
      </c>
      <c r="B1008" s="2" t="s">
        <v>2881</v>
      </c>
      <c r="C1008" s="3" t="s">
        <v>2882</v>
      </c>
      <c r="D1008" s="3" t="s">
        <v>945</v>
      </c>
      <c r="E1008" s="3" t="s">
        <v>1036</v>
      </c>
      <c r="F1008" s="4" t="s">
        <v>2510</v>
      </c>
      <c r="G1008" s="3" t="s">
        <v>1453</v>
      </c>
      <c r="H1008" s="41" t="s">
        <v>4722</v>
      </c>
      <c r="I1008" s="113">
        <v>0</v>
      </c>
      <c r="J1008" s="113">
        <v>0</v>
      </c>
      <c r="K1008" s="113">
        <v>0</v>
      </c>
      <c r="L1008" s="113">
        <v>0</v>
      </c>
      <c r="M1008" s="113">
        <v>0</v>
      </c>
      <c r="N1008" s="113">
        <v>0</v>
      </c>
      <c r="O1008" s="113">
        <v>0</v>
      </c>
      <c r="P1008" s="113">
        <v>0</v>
      </c>
      <c r="Q1008" s="113">
        <v>0</v>
      </c>
      <c r="R1008" s="6">
        <v>0</v>
      </c>
      <c r="S1008" s="14">
        <v>0</v>
      </c>
      <c r="T1008" s="14">
        <v>0</v>
      </c>
      <c r="U1008" s="14">
        <v>0</v>
      </c>
      <c r="V1008" s="14">
        <v>0</v>
      </c>
      <c r="W1008" s="84">
        <v>2.1174416066360724</v>
      </c>
      <c r="X1008" s="14">
        <v>2.1174416066360724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2.1174416066360724</v>
      </c>
      <c r="AI1008" s="14">
        <v>2.1174416066360724</v>
      </c>
      <c r="AJ1008" s="113" t="s">
        <v>7128</v>
      </c>
      <c r="AK1008" s="113" t="s">
        <v>7128</v>
      </c>
      <c r="AL1008" s="113" t="s">
        <v>7128</v>
      </c>
      <c r="AM1008" s="113" t="s">
        <v>7128</v>
      </c>
      <c r="AN1008" s="113" t="s">
        <v>7128</v>
      </c>
      <c r="AO1008" s="113" t="s">
        <v>7128</v>
      </c>
      <c r="AP1008" s="113" t="s">
        <v>7128</v>
      </c>
      <c r="AQ1008" s="113" t="s">
        <v>7128</v>
      </c>
      <c r="AR1008" s="113" t="s">
        <v>7128</v>
      </c>
      <c r="AS1008" s="113">
        <v>305</v>
      </c>
      <c r="AT1008" s="113">
        <v>290</v>
      </c>
      <c r="AU1008" s="149" t="s">
        <v>7128</v>
      </c>
      <c r="AV1008" s="14">
        <v>157.52538612333203</v>
      </c>
      <c r="AW1008" s="14">
        <v>-155.40794451669595</v>
      </c>
      <c r="AX1008" s="17">
        <v>940</v>
      </c>
      <c r="AY1008" s="15">
        <v>0</v>
      </c>
      <c r="AZ1008" s="15">
        <v>1.4102366887435949</v>
      </c>
      <c r="BA1008" s="15">
        <v>-1.4102366887435949</v>
      </c>
      <c r="BB1008" s="63">
        <v>0.80164645901360498</v>
      </c>
      <c r="BC1008" s="26"/>
      <c r="BD1008" s="15">
        <v>0</v>
      </c>
      <c r="BE1008" s="26">
        <v>0</v>
      </c>
      <c r="BF1008" s="26" t="s">
        <v>7669</v>
      </c>
      <c r="BG1008" s="84"/>
    </row>
    <row r="1009" spans="1:59" x14ac:dyDescent="0.25">
      <c r="A1009" s="111" t="s">
        <v>1888</v>
      </c>
      <c r="B1009" s="2" t="s">
        <v>2600</v>
      </c>
      <c r="C1009" s="3" t="s">
        <v>2792</v>
      </c>
      <c r="D1009" s="3" t="s">
        <v>616</v>
      </c>
      <c r="E1009" s="3" t="s">
        <v>2269</v>
      </c>
      <c r="F1009" s="4" t="s">
        <v>2269</v>
      </c>
      <c r="G1009" s="3" t="s">
        <v>656</v>
      </c>
      <c r="H1009" s="41" t="s">
        <v>4062</v>
      </c>
      <c r="I1009" s="113">
        <v>0</v>
      </c>
      <c r="J1009" s="113">
        <v>0</v>
      </c>
      <c r="K1009" s="113">
        <v>0</v>
      </c>
      <c r="L1009" s="113">
        <v>0</v>
      </c>
      <c r="M1009" s="113">
        <v>0</v>
      </c>
      <c r="N1009" s="113">
        <v>0</v>
      </c>
      <c r="O1009" s="113">
        <v>0</v>
      </c>
      <c r="P1009" s="113">
        <v>0</v>
      </c>
      <c r="Q1009" s="113">
        <v>0</v>
      </c>
      <c r="R1009" s="6">
        <v>0</v>
      </c>
      <c r="S1009" s="14">
        <v>0</v>
      </c>
      <c r="T1009" s="14">
        <v>0</v>
      </c>
      <c r="U1009" s="14">
        <v>0</v>
      </c>
      <c r="V1009" s="14">
        <v>0</v>
      </c>
      <c r="W1009" s="84">
        <v>2.1174416066360724</v>
      </c>
      <c r="X1009" s="103">
        <v>2.1174416066360724</v>
      </c>
      <c r="Y1009" s="103">
        <v>0</v>
      </c>
      <c r="Z1009" s="103">
        <v>0</v>
      </c>
      <c r="AA1009" s="103">
        <v>0</v>
      </c>
      <c r="AB1009" s="103">
        <v>2.1174416066360724</v>
      </c>
      <c r="AC1009" s="103">
        <v>0</v>
      </c>
      <c r="AD1009" s="103">
        <v>0</v>
      </c>
      <c r="AE1009" s="103">
        <v>2.1174416066360724</v>
      </c>
      <c r="AF1009" s="103">
        <v>0</v>
      </c>
      <c r="AG1009" s="103">
        <v>2.1174416066360724</v>
      </c>
      <c r="AH1009" s="103">
        <v>2.1174416066360724</v>
      </c>
      <c r="AI1009" s="103">
        <v>2.1174416066360724</v>
      </c>
      <c r="AJ1009" s="124" t="s">
        <v>7128</v>
      </c>
      <c r="AK1009" s="113" t="s">
        <v>7128</v>
      </c>
      <c r="AL1009" s="113" t="s">
        <v>7128</v>
      </c>
      <c r="AM1009" s="113">
        <v>63</v>
      </c>
      <c r="AN1009" s="113" t="s">
        <v>7128</v>
      </c>
      <c r="AO1009" s="113" t="s">
        <v>7128</v>
      </c>
      <c r="AP1009" s="113">
        <v>82</v>
      </c>
      <c r="AQ1009" s="113" t="s">
        <v>7128</v>
      </c>
      <c r="AR1009" s="113">
        <v>142</v>
      </c>
      <c r="AS1009" s="113">
        <v>305</v>
      </c>
      <c r="AT1009" s="113">
        <v>290</v>
      </c>
      <c r="AU1009" s="149" t="s">
        <v>7128</v>
      </c>
      <c r="AV1009" s="14">
        <v>149.30537599349879</v>
      </c>
      <c r="AW1009" s="14">
        <v>-147.18793438686271</v>
      </c>
      <c r="AX1009" s="17">
        <v>591</v>
      </c>
      <c r="AY1009" s="15">
        <v>0</v>
      </c>
      <c r="AZ1009" s="15">
        <v>1.4102366887435949</v>
      </c>
      <c r="BA1009" s="15">
        <v>-1.4102366887435949</v>
      </c>
      <c r="BB1009" s="63">
        <v>0.80164645901360498</v>
      </c>
      <c r="BC1009" s="26"/>
      <c r="BD1009" s="15">
        <v>0</v>
      </c>
      <c r="BE1009" s="26">
        <v>0</v>
      </c>
      <c r="BF1009" s="26" t="s">
        <v>7668</v>
      </c>
      <c r="BG1009" s="84"/>
    </row>
    <row r="1010" spans="1:59" x14ac:dyDescent="0.25">
      <c r="A1010" s="98" t="s">
        <v>1919</v>
      </c>
      <c r="B1010" s="2" t="s">
        <v>3127</v>
      </c>
      <c r="C1010" s="3" t="s">
        <v>2642</v>
      </c>
      <c r="D1010" s="3" t="s">
        <v>187</v>
      </c>
      <c r="E1010" s="3" t="s">
        <v>2269</v>
      </c>
      <c r="F1010" s="4" t="s">
        <v>2269</v>
      </c>
      <c r="G1010" s="3" t="s">
        <v>656</v>
      </c>
      <c r="H1010" s="41" t="s">
        <v>4832</v>
      </c>
      <c r="I1010" s="126">
        <v>0</v>
      </c>
      <c r="J1010" s="126">
        <v>0</v>
      </c>
      <c r="K1010" s="126">
        <v>0</v>
      </c>
      <c r="L1010" s="126">
        <v>0</v>
      </c>
      <c r="M1010" s="126">
        <v>0</v>
      </c>
      <c r="N1010" s="126">
        <v>0</v>
      </c>
      <c r="O1010" s="126">
        <v>0</v>
      </c>
      <c r="P1010" s="126">
        <v>0</v>
      </c>
      <c r="Q1010" s="126">
        <v>0</v>
      </c>
      <c r="R1010" s="106">
        <v>0</v>
      </c>
      <c r="S1010" s="107">
        <v>0</v>
      </c>
      <c r="T1010" s="107">
        <v>0</v>
      </c>
      <c r="U1010" s="107">
        <v>0</v>
      </c>
      <c r="V1010" s="107">
        <v>0</v>
      </c>
      <c r="W1010" s="107">
        <v>2.1174416066360724</v>
      </c>
      <c r="X1010" s="108">
        <v>2.1174416066360724</v>
      </c>
      <c r="Y1010" s="108">
        <v>0</v>
      </c>
      <c r="Z1010" s="108">
        <v>0</v>
      </c>
      <c r="AA1010" s="108">
        <v>0</v>
      </c>
      <c r="AB1010" s="108">
        <v>2.1174416066360724</v>
      </c>
      <c r="AC1010" s="108">
        <v>0</v>
      </c>
      <c r="AD1010" s="108">
        <v>0</v>
      </c>
      <c r="AE1010" s="108">
        <v>2.1174416066360724</v>
      </c>
      <c r="AF1010" s="108">
        <v>0</v>
      </c>
      <c r="AG1010" s="108">
        <v>2.1174416066360724</v>
      </c>
      <c r="AH1010" s="108">
        <v>2.1174416066360724</v>
      </c>
      <c r="AI1010" s="108">
        <v>2.1174416066360724</v>
      </c>
      <c r="AJ1010" s="126" t="s">
        <v>7128</v>
      </c>
      <c r="AK1010" s="113" t="s">
        <v>7128</v>
      </c>
      <c r="AL1010" s="113" t="s">
        <v>7128</v>
      </c>
      <c r="AM1010" s="113">
        <v>63</v>
      </c>
      <c r="AN1010" s="113" t="s">
        <v>7128</v>
      </c>
      <c r="AO1010" s="113" t="s">
        <v>7128</v>
      </c>
      <c r="AP1010" s="113">
        <v>82</v>
      </c>
      <c r="AQ1010" s="113" t="s">
        <v>7128</v>
      </c>
      <c r="AR1010" s="113">
        <v>142</v>
      </c>
      <c r="AS1010" s="113">
        <v>305</v>
      </c>
      <c r="AT1010" s="113">
        <v>290</v>
      </c>
      <c r="AU1010" s="149" t="s">
        <v>7128</v>
      </c>
      <c r="AV1010" s="107">
        <v>149.30537599349879</v>
      </c>
      <c r="AW1010" s="107">
        <v>-147.18793438686271</v>
      </c>
      <c r="AX1010" s="127">
        <v>591</v>
      </c>
      <c r="AY1010" s="107">
        <v>0</v>
      </c>
      <c r="AZ1010" s="107">
        <v>1.4102366887435949</v>
      </c>
      <c r="BA1010" s="107">
        <v>-1.4102366887435949</v>
      </c>
      <c r="BB1010" s="109">
        <v>0.80164645901360498</v>
      </c>
      <c r="BC1010" s="107"/>
      <c r="BD1010" s="107">
        <v>0</v>
      </c>
      <c r="BE1010" s="107">
        <v>0</v>
      </c>
      <c r="BF1010" s="107" t="s">
        <v>7668</v>
      </c>
      <c r="BG1010" s="107"/>
    </row>
    <row r="1011" spans="1:59" x14ac:dyDescent="0.25">
      <c r="A1011" s="78" t="s">
        <v>1924</v>
      </c>
      <c r="B1011" s="2" t="s">
        <v>2925</v>
      </c>
      <c r="C1011" s="3" t="s">
        <v>2533</v>
      </c>
      <c r="D1011" s="3" t="s">
        <v>521</v>
      </c>
      <c r="E1011" s="3" t="s">
        <v>2269</v>
      </c>
      <c r="F1011" s="4" t="s">
        <v>2269</v>
      </c>
      <c r="G1011" s="3" t="s">
        <v>1453</v>
      </c>
      <c r="H1011" s="41" t="s">
        <v>4997</v>
      </c>
      <c r="I1011" s="113">
        <v>0</v>
      </c>
      <c r="J1011" s="113">
        <v>0</v>
      </c>
      <c r="K1011" s="113">
        <v>0</v>
      </c>
      <c r="L1011" s="113">
        <v>0</v>
      </c>
      <c r="M1011" s="113">
        <v>0</v>
      </c>
      <c r="N1011" s="113">
        <v>0</v>
      </c>
      <c r="O1011" s="113">
        <v>0</v>
      </c>
      <c r="P1011" s="113">
        <v>0</v>
      </c>
      <c r="Q1011" s="113">
        <v>0</v>
      </c>
      <c r="R1011" s="6">
        <v>0</v>
      </c>
      <c r="S1011" s="14">
        <v>0</v>
      </c>
      <c r="T1011" s="14">
        <v>0</v>
      </c>
      <c r="U1011" s="14">
        <v>0</v>
      </c>
      <c r="V1011" s="14">
        <v>0</v>
      </c>
      <c r="W1011" s="84">
        <v>2.1174416066360724</v>
      </c>
      <c r="X1011" s="14">
        <v>2.1174416066360724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  <c r="AH1011" s="14">
        <v>2.1174416066360724</v>
      </c>
      <c r="AI1011" s="14">
        <v>2.1174416066360724</v>
      </c>
      <c r="AJ1011" s="113" t="s">
        <v>7128</v>
      </c>
      <c r="AK1011" s="113" t="s">
        <v>7128</v>
      </c>
      <c r="AL1011" s="113" t="s">
        <v>7128</v>
      </c>
      <c r="AM1011" s="113" t="s">
        <v>7128</v>
      </c>
      <c r="AN1011" s="113" t="s">
        <v>7128</v>
      </c>
      <c r="AO1011" s="113" t="s">
        <v>7128</v>
      </c>
      <c r="AP1011" s="113" t="s">
        <v>7128</v>
      </c>
      <c r="AQ1011" s="113" t="s">
        <v>7128</v>
      </c>
      <c r="AR1011" s="113" t="s">
        <v>7128</v>
      </c>
      <c r="AS1011" s="113">
        <v>305</v>
      </c>
      <c r="AT1011" s="113">
        <v>290</v>
      </c>
      <c r="AU1011" s="149" t="s">
        <v>7128</v>
      </c>
      <c r="AV1011" s="14">
        <v>157.52538612333203</v>
      </c>
      <c r="AW1011" s="14">
        <v>-155.40794451669595</v>
      </c>
      <c r="AX1011" s="17">
        <v>940</v>
      </c>
      <c r="AY1011" s="15">
        <v>0</v>
      </c>
      <c r="AZ1011" s="15">
        <v>1.4102366887435949</v>
      </c>
      <c r="BA1011" s="15">
        <v>-1.4102366887435949</v>
      </c>
      <c r="BB1011" s="63">
        <v>0.80164645901360498</v>
      </c>
      <c r="BC1011" s="26"/>
      <c r="BD1011" s="15">
        <v>0</v>
      </c>
      <c r="BE1011" s="26">
        <v>0</v>
      </c>
      <c r="BF1011" s="26" t="s">
        <v>7669</v>
      </c>
      <c r="BG1011" s="84"/>
    </row>
    <row r="1012" spans="1:59" x14ac:dyDescent="0.25">
      <c r="A1012" s="78" t="s">
        <v>2426</v>
      </c>
      <c r="B1012" s="2" t="s">
        <v>3474</v>
      </c>
      <c r="C1012" s="3" t="s">
        <v>2983</v>
      </c>
      <c r="D1012" s="3" t="s">
        <v>356</v>
      </c>
      <c r="E1012" s="3" t="s">
        <v>2269</v>
      </c>
      <c r="F1012" s="4" t="s">
        <v>2269</v>
      </c>
      <c r="G1012" s="3" t="s">
        <v>656</v>
      </c>
      <c r="H1012" s="41" t="s">
        <v>3893</v>
      </c>
      <c r="I1012" s="113">
        <v>0</v>
      </c>
      <c r="J1012" s="113">
        <v>0</v>
      </c>
      <c r="K1012" s="113">
        <v>0</v>
      </c>
      <c r="L1012" s="113">
        <v>0</v>
      </c>
      <c r="M1012" s="113">
        <v>0</v>
      </c>
      <c r="N1012" s="113">
        <v>0</v>
      </c>
      <c r="O1012" s="113">
        <v>0</v>
      </c>
      <c r="P1012" s="113">
        <v>0</v>
      </c>
      <c r="Q1012" s="113">
        <v>0</v>
      </c>
      <c r="R1012" s="6">
        <v>0</v>
      </c>
      <c r="S1012" s="14">
        <v>0</v>
      </c>
      <c r="T1012" s="14">
        <v>0</v>
      </c>
      <c r="U1012" s="14">
        <v>0</v>
      </c>
      <c r="V1012" s="14">
        <v>0</v>
      </c>
      <c r="W1012" s="84">
        <v>2.1174416066360724</v>
      </c>
      <c r="X1012" s="14">
        <v>2.1174416066360724</v>
      </c>
      <c r="Y1012" s="14">
        <v>0</v>
      </c>
      <c r="Z1012" s="14">
        <v>0</v>
      </c>
      <c r="AA1012" s="14">
        <v>0</v>
      </c>
      <c r="AB1012" s="14">
        <v>2.1174416066360724</v>
      </c>
      <c r="AC1012" s="14">
        <v>0</v>
      </c>
      <c r="AD1012" s="14">
        <v>0</v>
      </c>
      <c r="AE1012" s="14">
        <v>2.1174416066360724</v>
      </c>
      <c r="AF1012" s="14">
        <v>0</v>
      </c>
      <c r="AG1012" s="14">
        <v>2.1174416066360724</v>
      </c>
      <c r="AH1012" s="14">
        <v>2.1174416066360724</v>
      </c>
      <c r="AI1012" s="14">
        <v>2.1174416066360724</v>
      </c>
      <c r="AJ1012" s="113" t="s">
        <v>7128</v>
      </c>
      <c r="AK1012" s="113" t="s">
        <v>7128</v>
      </c>
      <c r="AL1012" s="113" t="s">
        <v>7128</v>
      </c>
      <c r="AM1012" s="113">
        <v>63</v>
      </c>
      <c r="AN1012" s="113" t="s">
        <v>7128</v>
      </c>
      <c r="AO1012" s="113" t="s">
        <v>7128</v>
      </c>
      <c r="AP1012" s="113">
        <v>82</v>
      </c>
      <c r="AQ1012" s="113" t="s">
        <v>7128</v>
      </c>
      <c r="AR1012" s="113">
        <v>142</v>
      </c>
      <c r="AS1012" s="113">
        <v>305</v>
      </c>
      <c r="AT1012" s="113">
        <v>290</v>
      </c>
      <c r="AU1012" s="149" t="s">
        <v>7128</v>
      </c>
      <c r="AV1012" s="14">
        <v>149.30537599349879</v>
      </c>
      <c r="AW1012" s="14">
        <v>-147.18793438686271</v>
      </c>
      <c r="AX1012" s="17">
        <v>591</v>
      </c>
      <c r="AY1012" s="15">
        <v>0</v>
      </c>
      <c r="AZ1012" s="15">
        <v>1.4102366887435949</v>
      </c>
      <c r="BA1012" s="15">
        <v>-1.4102366887435949</v>
      </c>
      <c r="BB1012" s="63">
        <v>0.80164645901360498</v>
      </c>
      <c r="BC1012" s="26"/>
      <c r="BD1012" s="15">
        <v>0</v>
      </c>
      <c r="BE1012" s="26">
        <v>0</v>
      </c>
      <c r="BF1012" s="26" t="s">
        <v>7668</v>
      </c>
      <c r="BG1012" s="84"/>
    </row>
    <row r="1013" spans="1:59" x14ac:dyDescent="0.25">
      <c r="A1013" s="98" t="s">
        <v>1970</v>
      </c>
      <c r="B1013" s="2" t="s">
        <v>3332</v>
      </c>
      <c r="C1013" s="3" t="s">
        <v>3244</v>
      </c>
      <c r="D1013" s="3" t="s">
        <v>324</v>
      </c>
      <c r="E1013" s="3" t="s">
        <v>1063</v>
      </c>
      <c r="F1013" s="4" t="s">
        <v>2510</v>
      </c>
      <c r="G1013" s="3" t="s">
        <v>1453</v>
      </c>
      <c r="H1013" s="41" t="s">
        <v>3994</v>
      </c>
      <c r="I1013" s="113">
        <v>0</v>
      </c>
      <c r="J1013" s="113">
        <v>0</v>
      </c>
      <c r="K1013" s="113">
        <v>0</v>
      </c>
      <c r="L1013" s="113">
        <v>0</v>
      </c>
      <c r="M1013" s="113">
        <v>0</v>
      </c>
      <c r="N1013" s="113">
        <v>0</v>
      </c>
      <c r="O1013" s="113">
        <v>0</v>
      </c>
      <c r="P1013" s="113">
        <v>0</v>
      </c>
      <c r="Q1013" s="113">
        <v>0</v>
      </c>
      <c r="R1013" s="85">
        <v>0</v>
      </c>
      <c r="S1013" s="84">
        <v>0</v>
      </c>
      <c r="T1013" s="84">
        <v>0</v>
      </c>
      <c r="U1013" s="84">
        <v>0</v>
      </c>
      <c r="V1013" s="84">
        <v>0</v>
      </c>
      <c r="W1013" s="84">
        <v>2.1174416066360724</v>
      </c>
      <c r="X1013" s="14">
        <v>2.1174416066360724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  <c r="AH1013" s="14">
        <v>2.1174416066360724</v>
      </c>
      <c r="AI1013" s="14">
        <v>2.1174416066360724</v>
      </c>
      <c r="AJ1013" s="113" t="s">
        <v>7128</v>
      </c>
      <c r="AK1013" s="113" t="s">
        <v>7128</v>
      </c>
      <c r="AL1013" s="113" t="s">
        <v>7128</v>
      </c>
      <c r="AM1013" s="113" t="s">
        <v>7128</v>
      </c>
      <c r="AN1013" s="113" t="s">
        <v>7128</v>
      </c>
      <c r="AO1013" s="113" t="s">
        <v>7128</v>
      </c>
      <c r="AP1013" s="113" t="s">
        <v>7128</v>
      </c>
      <c r="AQ1013" s="113" t="s">
        <v>7128</v>
      </c>
      <c r="AR1013" s="113" t="s">
        <v>7128</v>
      </c>
      <c r="AS1013" s="113">
        <v>305</v>
      </c>
      <c r="AT1013" s="113">
        <v>290</v>
      </c>
      <c r="AU1013" s="149" t="s">
        <v>7128</v>
      </c>
      <c r="AV1013" s="84">
        <v>157.52538612333203</v>
      </c>
      <c r="AW1013" s="14">
        <v>-155.40794451669595</v>
      </c>
      <c r="AX1013" s="17">
        <v>940</v>
      </c>
      <c r="AY1013" s="84">
        <v>0</v>
      </c>
      <c r="AZ1013" s="84">
        <v>1.4102366887435949</v>
      </c>
      <c r="BA1013" s="84">
        <v>-1.4102366887435949</v>
      </c>
      <c r="BB1013" s="104">
        <v>0.80164645901360498</v>
      </c>
      <c r="BC1013" s="84"/>
      <c r="BD1013" s="84">
        <v>0</v>
      </c>
      <c r="BE1013" s="84">
        <v>0</v>
      </c>
      <c r="BF1013" s="84" t="s">
        <v>7669</v>
      </c>
      <c r="BG1013" s="84"/>
    </row>
    <row r="1014" spans="1:59" x14ac:dyDescent="0.25">
      <c r="A1014" s="99" t="s">
        <v>1987</v>
      </c>
      <c r="B1014" s="2" t="s">
        <v>2983</v>
      </c>
      <c r="C1014" s="3" t="s">
        <v>3335</v>
      </c>
      <c r="D1014" s="3" t="s">
        <v>492</v>
      </c>
      <c r="E1014" s="3" t="s">
        <v>2269</v>
      </c>
      <c r="F1014" s="4" t="s">
        <v>2269</v>
      </c>
      <c r="G1014" s="3" t="s">
        <v>1453</v>
      </c>
      <c r="H1014" s="41" t="s">
        <v>4576</v>
      </c>
      <c r="I1014" s="113">
        <v>0</v>
      </c>
      <c r="J1014" s="113">
        <v>0</v>
      </c>
      <c r="K1014" s="113">
        <v>0</v>
      </c>
      <c r="L1014" s="113">
        <v>0</v>
      </c>
      <c r="M1014" s="113">
        <v>0</v>
      </c>
      <c r="N1014" s="113">
        <v>0</v>
      </c>
      <c r="O1014" s="113">
        <v>0</v>
      </c>
      <c r="P1014" s="113">
        <v>0</v>
      </c>
      <c r="Q1014" s="113">
        <v>0</v>
      </c>
      <c r="R1014" s="85">
        <v>0</v>
      </c>
      <c r="S1014" s="84">
        <v>0</v>
      </c>
      <c r="T1014" s="84">
        <v>0</v>
      </c>
      <c r="U1014" s="84">
        <v>0</v>
      </c>
      <c r="V1014" s="84">
        <v>0</v>
      </c>
      <c r="W1014" s="84">
        <v>2.1174416066360724</v>
      </c>
      <c r="X1014" s="103">
        <v>2.1174416066360724</v>
      </c>
      <c r="Y1014" s="103">
        <v>0</v>
      </c>
      <c r="Z1014" s="103">
        <v>0</v>
      </c>
      <c r="AA1014" s="103">
        <v>0</v>
      </c>
      <c r="AB1014" s="103">
        <v>0</v>
      </c>
      <c r="AC1014" s="103">
        <v>0</v>
      </c>
      <c r="AD1014" s="103">
        <v>0</v>
      </c>
      <c r="AE1014" s="103">
        <v>0</v>
      </c>
      <c r="AF1014" s="103">
        <v>0</v>
      </c>
      <c r="AG1014" s="103">
        <v>0</v>
      </c>
      <c r="AH1014" s="103">
        <v>2.1174416066360724</v>
      </c>
      <c r="AI1014" s="103">
        <v>2.1174416066360724</v>
      </c>
      <c r="AJ1014" s="124" t="s">
        <v>7128</v>
      </c>
      <c r="AK1014" s="113" t="s">
        <v>7128</v>
      </c>
      <c r="AL1014" s="113" t="s">
        <v>7128</v>
      </c>
      <c r="AM1014" s="113" t="s">
        <v>7128</v>
      </c>
      <c r="AN1014" s="113" t="s">
        <v>7128</v>
      </c>
      <c r="AO1014" s="113" t="s">
        <v>7128</v>
      </c>
      <c r="AP1014" s="113" t="s">
        <v>7128</v>
      </c>
      <c r="AQ1014" s="113" t="s">
        <v>7128</v>
      </c>
      <c r="AR1014" s="113" t="s">
        <v>7128</v>
      </c>
      <c r="AS1014" s="113">
        <v>305</v>
      </c>
      <c r="AT1014" s="113">
        <v>290</v>
      </c>
      <c r="AU1014" s="149" t="s">
        <v>7128</v>
      </c>
      <c r="AV1014" s="84">
        <v>157.52538612333203</v>
      </c>
      <c r="AW1014" s="14">
        <v>-155.40794451669595</v>
      </c>
      <c r="AX1014" s="17">
        <v>940</v>
      </c>
      <c r="AY1014" s="84">
        <v>0</v>
      </c>
      <c r="AZ1014" s="84">
        <v>1.4102366887435949</v>
      </c>
      <c r="BA1014" s="84">
        <v>-1.4102366887435949</v>
      </c>
      <c r="BB1014" s="104">
        <v>0.80164645901360498</v>
      </c>
      <c r="BC1014" s="84"/>
      <c r="BD1014" s="84">
        <v>0</v>
      </c>
      <c r="BE1014" s="84">
        <v>0</v>
      </c>
      <c r="BF1014" s="84" t="s">
        <v>7669</v>
      </c>
      <c r="BG1014" s="84"/>
    </row>
    <row r="1015" spans="1:59" x14ac:dyDescent="0.25">
      <c r="A1015" s="111" t="s">
        <v>6574</v>
      </c>
      <c r="B1015" s="2" t="s">
        <v>6575</v>
      </c>
      <c r="C1015" s="3" t="s">
        <v>2573</v>
      </c>
      <c r="D1015" s="3" t="s">
        <v>5947</v>
      </c>
      <c r="E1015" s="3" t="s">
        <v>1051</v>
      </c>
      <c r="F1015" s="4" t="s">
        <v>3755</v>
      </c>
      <c r="G1015" s="3" t="s">
        <v>656</v>
      </c>
      <c r="H1015" s="41" t="s">
        <v>6548</v>
      </c>
      <c r="I1015" s="113">
        <v>0</v>
      </c>
      <c r="J1015" s="113">
        <v>0</v>
      </c>
      <c r="K1015" s="113">
        <v>0</v>
      </c>
      <c r="L1015" s="113">
        <v>0</v>
      </c>
      <c r="M1015" s="113">
        <v>0</v>
      </c>
      <c r="N1015" s="113">
        <v>0</v>
      </c>
      <c r="O1015" s="113">
        <v>0</v>
      </c>
      <c r="P1015" s="113">
        <v>0</v>
      </c>
      <c r="Q1015" s="113">
        <v>0</v>
      </c>
      <c r="R1015" s="6">
        <v>0</v>
      </c>
      <c r="S1015" s="14">
        <v>0</v>
      </c>
      <c r="T1015" s="14">
        <v>0</v>
      </c>
      <c r="U1015" s="14">
        <v>0</v>
      </c>
      <c r="V1015" s="14">
        <v>0</v>
      </c>
      <c r="W1015" s="84">
        <v>2.1174416066360724</v>
      </c>
      <c r="X1015" s="14">
        <v>2.1174416066360724</v>
      </c>
      <c r="Y1015" s="14">
        <v>0</v>
      </c>
      <c r="Z1015" s="14">
        <v>0</v>
      </c>
      <c r="AA1015" s="14">
        <v>0</v>
      </c>
      <c r="AB1015" s="14">
        <v>2.1174416066360724</v>
      </c>
      <c r="AC1015" s="14">
        <v>0</v>
      </c>
      <c r="AD1015" s="14">
        <v>0</v>
      </c>
      <c r="AE1015" s="14">
        <v>2.1174416066360724</v>
      </c>
      <c r="AF1015" s="14">
        <v>0</v>
      </c>
      <c r="AG1015" s="14">
        <v>2.1174416066360724</v>
      </c>
      <c r="AH1015" s="14">
        <v>2.1174416066360724</v>
      </c>
      <c r="AI1015" s="14">
        <v>2.1174416066360724</v>
      </c>
      <c r="AJ1015" s="113" t="s">
        <v>7128</v>
      </c>
      <c r="AK1015" s="113" t="s">
        <v>7128</v>
      </c>
      <c r="AL1015" s="113" t="s">
        <v>7128</v>
      </c>
      <c r="AM1015" s="113">
        <v>63</v>
      </c>
      <c r="AN1015" s="113" t="s">
        <v>7128</v>
      </c>
      <c r="AO1015" s="113" t="s">
        <v>7128</v>
      </c>
      <c r="AP1015" s="113">
        <v>82</v>
      </c>
      <c r="AQ1015" s="113" t="s">
        <v>7128</v>
      </c>
      <c r="AR1015" s="113">
        <v>142</v>
      </c>
      <c r="AS1015" s="113">
        <v>305</v>
      </c>
      <c r="AT1015" s="113">
        <v>290</v>
      </c>
      <c r="AU1015" s="149" t="s">
        <v>7128</v>
      </c>
      <c r="AV1015" s="14">
        <v>149.30537599349879</v>
      </c>
      <c r="AW1015" s="14">
        <v>-147.18793438686271</v>
      </c>
      <c r="AX1015" s="17">
        <v>591</v>
      </c>
      <c r="AY1015" s="15">
        <v>0</v>
      </c>
      <c r="AZ1015" s="15">
        <v>1.4102366887435949</v>
      </c>
      <c r="BA1015" s="15">
        <v>-1.4102366887435949</v>
      </c>
      <c r="BB1015" s="63">
        <v>0.80164645901360498</v>
      </c>
      <c r="BC1015" s="26"/>
      <c r="BD1015" s="15">
        <v>0</v>
      </c>
      <c r="BE1015" s="26">
        <v>0</v>
      </c>
      <c r="BF1015" s="26" t="s">
        <v>7668</v>
      </c>
      <c r="BG1015" s="84"/>
    </row>
    <row r="1016" spans="1:59" x14ac:dyDescent="0.25">
      <c r="A1016" s="78" t="s">
        <v>2440</v>
      </c>
      <c r="B1016" s="2" t="s">
        <v>2901</v>
      </c>
      <c r="C1016" s="3" t="s">
        <v>2983</v>
      </c>
      <c r="D1016" s="3" t="s">
        <v>289</v>
      </c>
      <c r="E1016" s="3" t="s">
        <v>2269</v>
      </c>
      <c r="F1016" s="4" t="s">
        <v>2269</v>
      </c>
      <c r="G1016" s="3" t="s">
        <v>656</v>
      </c>
      <c r="H1016" s="41" t="s">
        <v>4879</v>
      </c>
      <c r="I1016" s="113">
        <v>0</v>
      </c>
      <c r="J1016" s="113">
        <v>0</v>
      </c>
      <c r="K1016" s="113">
        <v>0</v>
      </c>
      <c r="L1016" s="113">
        <v>0</v>
      </c>
      <c r="M1016" s="113">
        <v>0</v>
      </c>
      <c r="N1016" s="113">
        <v>0</v>
      </c>
      <c r="O1016" s="113">
        <v>0</v>
      </c>
      <c r="P1016" s="113">
        <v>0</v>
      </c>
      <c r="Q1016" s="113">
        <v>0</v>
      </c>
      <c r="R1016" s="6">
        <v>0</v>
      </c>
      <c r="S1016" s="14">
        <v>0</v>
      </c>
      <c r="T1016" s="14">
        <v>0</v>
      </c>
      <c r="U1016" s="14">
        <v>0</v>
      </c>
      <c r="V1016" s="14">
        <v>0</v>
      </c>
      <c r="W1016" s="84">
        <v>2.1174416066360724</v>
      </c>
      <c r="X1016" s="14">
        <v>2.1174416066360724</v>
      </c>
      <c r="Y1016" s="14">
        <v>0</v>
      </c>
      <c r="Z1016" s="14">
        <v>0</v>
      </c>
      <c r="AA1016" s="14">
        <v>0</v>
      </c>
      <c r="AB1016" s="14">
        <v>2.1174416066360724</v>
      </c>
      <c r="AC1016" s="14">
        <v>0</v>
      </c>
      <c r="AD1016" s="14">
        <v>0</v>
      </c>
      <c r="AE1016" s="14">
        <v>2.1174416066360724</v>
      </c>
      <c r="AF1016" s="14">
        <v>0</v>
      </c>
      <c r="AG1016" s="14">
        <v>2.1174416066360724</v>
      </c>
      <c r="AH1016" s="14">
        <v>2.1174416066360724</v>
      </c>
      <c r="AI1016" s="14">
        <v>2.1174416066360724</v>
      </c>
      <c r="AJ1016" s="113" t="s">
        <v>7128</v>
      </c>
      <c r="AK1016" s="113" t="s">
        <v>7128</v>
      </c>
      <c r="AL1016" s="113" t="s">
        <v>7128</v>
      </c>
      <c r="AM1016" s="113">
        <v>63</v>
      </c>
      <c r="AN1016" s="113" t="s">
        <v>7128</v>
      </c>
      <c r="AO1016" s="113" t="s">
        <v>7128</v>
      </c>
      <c r="AP1016" s="113">
        <v>82</v>
      </c>
      <c r="AQ1016" s="113" t="s">
        <v>7128</v>
      </c>
      <c r="AR1016" s="113">
        <v>142</v>
      </c>
      <c r="AS1016" s="113">
        <v>305</v>
      </c>
      <c r="AT1016" s="113">
        <v>290</v>
      </c>
      <c r="AU1016" s="149" t="s">
        <v>7128</v>
      </c>
      <c r="AV1016" s="14">
        <v>149.30537599349879</v>
      </c>
      <c r="AW1016" s="14">
        <v>-147.18793438686271</v>
      </c>
      <c r="AX1016" s="17">
        <v>591</v>
      </c>
      <c r="AY1016" s="15">
        <v>0</v>
      </c>
      <c r="AZ1016" s="15">
        <v>1.4102366887435949</v>
      </c>
      <c r="BA1016" s="15">
        <v>-1.4102366887435949</v>
      </c>
      <c r="BB1016" s="63">
        <v>0.80164645901360498</v>
      </c>
      <c r="BC1016" s="26"/>
      <c r="BD1016" s="15">
        <v>0</v>
      </c>
      <c r="BE1016" s="26">
        <v>0</v>
      </c>
      <c r="BF1016" s="26" t="s">
        <v>7668</v>
      </c>
      <c r="BG1016" s="84"/>
    </row>
    <row r="1017" spans="1:59" x14ac:dyDescent="0.25">
      <c r="A1017" s="78" t="s">
        <v>2008</v>
      </c>
      <c r="B1017" s="2" t="s">
        <v>3342</v>
      </c>
      <c r="C1017" s="3" t="s">
        <v>2669</v>
      </c>
      <c r="D1017" s="3" t="s">
        <v>223</v>
      </c>
      <c r="E1017" s="3" t="s">
        <v>1042</v>
      </c>
      <c r="F1017" s="4" t="s">
        <v>3755</v>
      </c>
      <c r="G1017" s="3" t="s">
        <v>656</v>
      </c>
      <c r="H1017" s="41" t="s">
        <v>4302</v>
      </c>
      <c r="I1017" s="113">
        <v>0</v>
      </c>
      <c r="J1017" s="113">
        <v>0</v>
      </c>
      <c r="K1017" s="113">
        <v>0</v>
      </c>
      <c r="L1017" s="113">
        <v>0</v>
      </c>
      <c r="M1017" s="113">
        <v>0</v>
      </c>
      <c r="N1017" s="113">
        <v>0</v>
      </c>
      <c r="O1017" s="113">
        <v>0</v>
      </c>
      <c r="P1017" s="113">
        <v>0</v>
      </c>
      <c r="Q1017" s="113">
        <v>0</v>
      </c>
      <c r="R1017" s="6">
        <v>0</v>
      </c>
      <c r="S1017" s="14">
        <v>0</v>
      </c>
      <c r="T1017" s="14">
        <v>0</v>
      </c>
      <c r="U1017" s="14">
        <v>0</v>
      </c>
      <c r="V1017" s="14">
        <v>0</v>
      </c>
      <c r="W1017" s="84">
        <v>2.1174416066360724</v>
      </c>
      <c r="X1017" s="14">
        <v>2.1174416066360724</v>
      </c>
      <c r="Y1017" s="14">
        <v>0</v>
      </c>
      <c r="Z1017" s="14">
        <v>0</v>
      </c>
      <c r="AA1017" s="14">
        <v>0</v>
      </c>
      <c r="AB1017" s="14">
        <v>2.1174416066360724</v>
      </c>
      <c r="AC1017" s="14">
        <v>0</v>
      </c>
      <c r="AD1017" s="14">
        <v>0</v>
      </c>
      <c r="AE1017" s="14">
        <v>2.1174416066360724</v>
      </c>
      <c r="AF1017" s="14">
        <v>0</v>
      </c>
      <c r="AG1017" s="14">
        <v>2.1174416066360724</v>
      </c>
      <c r="AH1017" s="14">
        <v>2.1174416066360724</v>
      </c>
      <c r="AI1017" s="14">
        <v>2.1174416066360724</v>
      </c>
      <c r="AJ1017" s="113" t="s">
        <v>7128</v>
      </c>
      <c r="AK1017" s="113" t="s">
        <v>7128</v>
      </c>
      <c r="AL1017" s="113" t="s">
        <v>7128</v>
      </c>
      <c r="AM1017" s="113">
        <v>63</v>
      </c>
      <c r="AN1017" s="113" t="s">
        <v>7128</v>
      </c>
      <c r="AO1017" s="113" t="s">
        <v>7128</v>
      </c>
      <c r="AP1017" s="113">
        <v>82</v>
      </c>
      <c r="AQ1017" s="113" t="s">
        <v>7128</v>
      </c>
      <c r="AR1017" s="113">
        <v>142</v>
      </c>
      <c r="AS1017" s="113">
        <v>305</v>
      </c>
      <c r="AT1017" s="113">
        <v>290</v>
      </c>
      <c r="AU1017" s="149" t="s">
        <v>7128</v>
      </c>
      <c r="AV1017" s="14">
        <v>149.30537599349879</v>
      </c>
      <c r="AW1017" s="14">
        <v>-147.18793438686271</v>
      </c>
      <c r="AX1017" s="17">
        <v>591</v>
      </c>
      <c r="AY1017" s="15">
        <v>0</v>
      </c>
      <c r="AZ1017" s="15">
        <v>1.4102366887435949</v>
      </c>
      <c r="BA1017" s="15">
        <v>-1.4102366887435949</v>
      </c>
      <c r="BB1017" s="63">
        <v>0.80164645901360498</v>
      </c>
      <c r="BC1017" s="26"/>
      <c r="BD1017" s="15">
        <v>0</v>
      </c>
      <c r="BE1017" s="26">
        <v>0</v>
      </c>
      <c r="BF1017" s="26" t="s">
        <v>7668</v>
      </c>
      <c r="BG1017" s="84"/>
    </row>
    <row r="1018" spans="1:59" x14ac:dyDescent="0.25">
      <c r="A1018" s="98" t="s">
        <v>2023</v>
      </c>
      <c r="B1018" s="2" t="s">
        <v>3061</v>
      </c>
      <c r="C1018" s="3" t="s">
        <v>2529</v>
      </c>
      <c r="D1018" s="3" t="s">
        <v>206</v>
      </c>
      <c r="E1018" s="3" t="s">
        <v>2269</v>
      </c>
      <c r="F1018" s="4" t="s">
        <v>2269</v>
      </c>
      <c r="G1018" s="3" t="s">
        <v>656</v>
      </c>
      <c r="H1018" s="41" t="s">
        <v>4142</v>
      </c>
      <c r="I1018" s="113">
        <v>0</v>
      </c>
      <c r="J1018" s="113">
        <v>0</v>
      </c>
      <c r="K1018" s="113">
        <v>0</v>
      </c>
      <c r="L1018" s="113">
        <v>0</v>
      </c>
      <c r="M1018" s="113">
        <v>0</v>
      </c>
      <c r="N1018" s="113">
        <v>0</v>
      </c>
      <c r="O1018" s="113">
        <v>0</v>
      </c>
      <c r="P1018" s="113">
        <v>0</v>
      </c>
      <c r="Q1018" s="113">
        <v>0</v>
      </c>
      <c r="R1018" s="106">
        <v>0</v>
      </c>
      <c r="S1018" s="107">
        <v>0</v>
      </c>
      <c r="T1018" s="107">
        <v>0</v>
      </c>
      <c r="U1018" s="107">
        <v>0</v>
      </c>
      <c r="V1018" s="107">
        <v>0</v>
      </c>
      <c r="W1018" s="84">
        <v>2.1174416066360724</v>
      </c>
      <c r="X1018" s="108">
        <v>2.1174416066360724</v>
      </c>
      <c r="Y1018" s="108">
        <v>0</v>
      </c>
      <c r="Z1018" s="108">
        <v>0</v>
      </c>
      <c r="AA1018" s="108">
        <v>0</v>
      </c>
      <c r="AB1018" s="108">
        <v>2.1174416066360724</v>
      </c>
      <c r="AC1018" s="108">
        <v>0</v>
      </c>
      <c r="AD1018" s="108">
        <v>0</v>
      </c>
      <c r="AE1018" s="108">
        <v>2.1174416066360724</v>
      </c>
      <c r="AF1018" s="108">
        <v>0</v>
      </c>
      <c r="AG1018" s="108">
        <v>2.1174416066360724</v>
      </c>
      <c r="AH1018" s="108">
        <v>2.1174416066360724</v>
      </c>
      <c r="AI1018" s="108">
        <v>2.1174416066360724</v>
      </c>
      <c r="AJ1018" s="126" t="s">
        <v>7128</v>
      </c>
      <c r="AK1018" s="113" t="s">
        <v>7128</v>
      </c>
      <c r="AL1018" s="113" t="s">
        <v>7128</v>
      </c>
      <c r="AM1018" s="113">
        <v>63</v>
      </c>
      <c r="AN1018" s="113" t="s">
        <v>7128</v>
      </c>
      <c r="AO1018" s="113" t="s">
        <v>7128</v>
      </c>
      <c r="AP1018" s="113">
        <v>82</v>
      </c>
      <c r="AQ1018" s="113" t="s">
        <v>7128</v>
      </c>
      <c r="AR1018" s="113">
        <v>142</v>
      </c>
      <c r="AS1018" s="113">
        <v>305</v>
      </c>
      <c r="AT1018" s="113">
        <v>290</v>
      </c>
      <c r="AU1018" s="149" t="s">
        <v>7128</v>
      </c>
      <c r="AV1018" s="107">
        <v>149.30537599349879</v>
      </c>
      <c r="AW1018" s="14">
        <v>-147.18793438686271</v>
      </c>
      <c r="AX1018" s="17">
        <v>591</v>
      </c>
      <c r="AY1018" s="107">
        <v>0</v>
      </c>
      <c r="AZ1018" s="107">
        <v>1.4102366887435949</v>
      </c>
      <c r="BA1018" s="107">
        <v>-1.4102366887435949</v>
      </c>
      <c r="BB1018" s="109">
        <v>0.80164645901360498</v>
      </c>
      <c r="BC1018" s="107"/>
      <c r="BD1018" s="107">
        <v>0</v>
      </c>
      <c r="BE1018" s="107">
        <v>0</v>
      </c>
      <c r="BF1018" s="107" t="s">
        <v>7668</v>
      </c>
      <c r="BG1018" s="84"/>
    </row>
    <row r="1019" spans="1:59" x14ac:dyDescent="0.25">
      <c r="A1019" s="78" t="s">
        <v>2448</v>
      </c>
      <c r="B1019" s="2" t="s">
        <v>3477</v>
      </c>
      <c r="C1019" s="3" t="s">
        <v>2712</v>
      </c>
      <c r="D1019" s="3" t="s">
        <v>2449</v>
      </c>
      <c r="E1019" s="3" t="s">
        <v>2269</v>
      </c>
      <c r="F1019" s="4" t="s">
        <v>2269</v>
      </c>
      <c r="G1019" s="3" t="s">
        <v>656</v>
      </c>
      <c r="H1019" s="41" t="s">
        <v>4778</v>
      </c>
      <c r="I1019" s="113">
        <v>0</v>
      </c>
      <c r="J1019" s="113">
        <v>0</v>
      </c>
      <c r="K1019" s="113">
        <v>0</v>
      </c>
      <c r="L1019" s="113">
        <v>0</v>
      </c>
      <c r="M1019" s="113">
        <v>0</v>
      </c>
      <c r="N1019" s="113">
        <v>0</v>
      </c>
      <c r="O1019" s="113">
        <v>0</v>
      </c>
      <c r="P1019" s="113">
        <v>0</v>
      </c>
      <c r="Q1019" s="113">
        <v>0</v>
      </c>
      <c r="R1019" s="6">
        <v>0</v>
      </c>
      <c r="S1019" s="14">
        <v>0</v>
      </c>
      <c r="T1019" s="14">
        <v>0</v>
      </c>
      <c r="U1019" s="14">
        <v>0</v>
      </c>
      <c r="V1019" s="14">
        <v>0</v>
      </c>
      <c r="W1019" s="84">
        <v>2.1174416066360724</v>
      </c>
      <c r="X1019" s="14">
        <v>2.1174416066360724</v>
      </c>
      <c r="Y1019" s="14">
        <v>0</v>
      </c>
      <c r="Z1019" s="14">
        <v>0</v>
      </c>
      <c r="AA1019" s="14">
        <v>0</v>
      </c>
      <c r="AB1019" s="14">
        <v>2.1174416066360724</v>
      </c>
      <c r="AC1019" s="14">
        <v>0</v>
      </c>
      <c r="AD1019" s="14">
        <v>0</v>
      </c>
      <c r="AE1019" s="14">
        <v>2.1174416066360724</v>
      </c>
      <c r="AF1019" s="14">
        <v>0</v>
      </c>
      <c r="AG1019" s="14">
        <v>2.1174416066360724</v>
      </c>
      <c r="AH1019" s="14">
        <v>2.1174416066360724</v>
      </c>
      <c r="AI1019" s="14">
        <v>2.1174416066360724</v>
      </c>
      <c r="AJ1019" s="113" t="s">
        <v>7128</v>
      </c>
      <c r="AK1019" s="113" t="s">
        <v>7128</v>
      </c>
      <c r="AL1019" s="113" t="s">
        <v>7128</v>
      </c>
      <c r="AM1019" s="113">
        <v>63</v>
      </c>
      <c r="AN1019" s="113" t="s">
        <v>7128</v>
      </c>
      <c r="AO1019" s="113" t="s">
        <v>7128</v>
      </c>
      <c r="AP1019" s="113">
        <v>82</v>
      </c>
      <c r="AQ1019" s="113" t="s">
        <v>7128</v>
      </c>
      <c r="AR1019" s="113">
        <v>142</v>
      </c>
      <c r="AS1019" s="113">
        <v>305</v>
      </c>
      <c r="AT1019" s="113">
        <v>290</v>
      </c>
      <c r="AU1019" s="149" t="s">
        <v>7128</v>
      </c>
      <c r="AV1019" s="14">
        <v>149.30537599349879</v>
      </c>
      <c r="AW1019" s="14">
        <v>-147.18793438686271</v>
      </c>
      <c r="AX1019" s="17">
        <v>591</v>
      </c>
      <c r="AY1019" s="15">
        <v>0</v>
      </c>
      <c r="AZ1019" s="15">
        <v>1.4102366887435949</v>
      </c>
      <c r="BA1019" s="15">
        <v>-1.4102366887435949</v>
      </c>
      <c r="BB1019" s="63">
        <v>0.80164645901360498</v>
      </c>
      <c r="BC1019" s="26"/>
      <c r="BD1019" s="15">
        <v>0</v>
      </c>
      <c r="BE1019" s="26">
        <v>0</v>
      </c>
      <c r="BF1019" s="26" t="s">
        <v>7668</v>
      </c>
      <c r="BG1019" s="84"/>
    </row>
    <row r="1020" spans="1:59" x14ac:dyDescent="0.25">
      <c r="A1020" s="78" t="s">
        <v>2066</v>
      </c>
      <c r="B1020" s="2" t="s">
        <v>3355</v>
      </c>
      <c r="C1020" s="3" t="s">
        <v>3356</v>
      </c>
      <c r="D1020" s="3" t="s">
        <v>191</v>
      </c>
      <c r="E1020" s="3" t="s">
        <v>2269</v>
      </c>
      <c r="F1020" s="4" t="s">
        <v>2269</v>
      </c>
      <c r="G1020" s="3" t="s">
        <v>656</v>
      </c>
      <c r="H1020" s="41" t="s">
        <v>4234</v>
      </c>
      <c r="I1020" s="113">
        <v>0</v>
      </c>
      <c r="J1020" s="113">
        <v>0</v>
      </c>
      <c r="K1020" s="113">
        <v>0</v>
      </c>
      <c r="L1020" s="113">
        <v>0</v>
      </c>
      <c r="M1020" s="113">
        <v>0</v>
      </c>
      <c r="N1020" s="113">
        <v>0</v>
      </c>
      <c r="O1020" s="113">
        <v>0</v>
      </c>
      <c r="P1020" s="113">
        <v>0</v>
      </c>
      <c r="Q1020" s="113">
        <v>0</v>
      </c>
      <c r="R1020" s="50">
        <v>0</v>
      </c>
      <c r="S1020" s="51">
        <v>0</v>
      </c>
      <c r="T1020" s="51">
        <v>0</v>
      </c>
      <c r="U1020" s="51">
        <v>0</v>
      </c>
      <c r="V1020" s="51">
        <v>0</v>
      </c>
      <c r="W1020" s="84">
        <v>2.1174416066360724</v>
      </c>
      <c r="X1020" s="52">
        <v>2.1174416066360724</v>
      </c>
      <c r="Y1020" s="52">
        <v>0</v>
      </c>
      <c r="Z1020" s="52">
        <v>0</v>
      </c>
      <c r="AA1020" s="52">
        <v>0</v>
      </c>
      <c r="AB1020" s="52">
        <v>2.1174416066360724</v>
      </c>
      <c r="AC1020" s="52">
        <v>0</v>
      </c>
      <c r="AD1020" s="52">
        <v>0</v>
      </c>
      <c r="AE1020" s="52">
        <v>2.1174416066360724</v>
      </c>
      <c r="AF1020" s="52">
        <v>0</v>
      </c>
      <c r="AG1020" s="52">
        <v>2.1174416066360724</v>
      </c>
      <c r="AH1020" s="52">
        <v>2.1174416066360724</v>
      </c>
      <c r="AI1020" s="52">
        <v>2.1174416066360724</v>
      </c>
      <c r="AJ1020" s="144" t="s">
        <v>7128</v>
      </c>
      <c r="AK1020" s="113" t="s">
        <v>7128</v>
      </c>
      <c r="AL1020" s="113" t="s">
        <v>7128</v>
      </c>
      <c r="AM1020" s="113">
        <v>63</v>
      </c>
      <c r="AN1020" s="113" t="s">
        <v>7128</v>
      </c>
      <c r="AO1020" s="113" t="s">
        <v>7128</v>
      </c>
      <c r="AP1020" s="113">
        <v>82</v>
      </c>
      <c r="AQ1020" s="113" t="s">
        <v>7128</v>
      </c>
      <c r="AR1020" s="113">
        <v>142</v>
      </c>
      <c r="AS1020" s="113">
        <v>305</v>
      </c>
      <c r="AT1020" s="113">
        <v>290</v>
      </c>
      <c r="AU1020" s="149" t="s">
        <v>7128</v>
      </c>
      <c r="AV1020" s="52">
        <v>149.30537599349879</v>
      </c>
      <c r="AW1020" s="14">
        <v>-147.18793438686271</v>
      </c>
      <c r="AX1020" s="17">
        <v>591</v>
      </c>
      <c r="AY1020" s="51">
        <v>0</v>
      </c>
      <c r="AZ1020" s="51">
        <v>1.4102366887435949</v>
      </c>
      <c r="BA1020" s="51">
        <v>-1.4102366887435949</v>
      </c>
      <c r="BB1020" s="64">
        <v>0.80164645901360498</v>
      </c>
      <c r="BC1020" s="51"/>
      <c r="BD1020" s="51">
        <v>0</v>
      </c>
      <c r="BE1020" s="51">
        <v>0</v>
      </c>
      <c r="BF1020" s="26" t="s">
        <v>7668</v>
      </c>
      <c r="BG1020" s="84"/>
    </row>
    <row r="1021" spans="1:59" x14ac:dyDescent="0.25">
      <c r="A1021" s="78" t="s">
        <v>2077</v>
      </c>
      <c r="B1021" s="2" t="s">
        <v>2852</v>
      </c>
      <c r="C1021" s="3" t="s">
        <v>2707</v>
      </c>
      <c r="D1021" s="3" t="s">
        <v>207</v>
      </c>
      <c r="E1021" s="3" t="s">
        <v>2269</v>
      </c>
      <c r="F1021" s="4" t="s">
        <v>2269</v>
      </c>
      <c r="G1021" s="3" t="s">
        <v>656</v>
      </c>
      <c r="H1021" s="41" t="s">
        <v>4226</v>
      </c>
      <c r="I1021" s="113">
        <v>0</v>
      </c>
      <c r="J1021" s="113">
        <v>0</v>
      </c>
      <c r="K1021" s="113">
        <v>0</v>
      </c>
      <c r="L1021" s="113">
        <v>0</v>
      </c>
      <c r="M1021" s="113">
        <v>0</v>
      </c>
      <c r="N1021" s="113">
        <v>0</v>
      </c>
      <c r="O1021" s="113">
        <v>0</v>
      </c>
      <c r="P1021" s="113">
        <v>0</v>
      </c>
      <c r="Q1021" s="113">
        <v>0</v>
      </c>
      <c r="R1021" s="6">
        <v>0</v>
      </c>
      <c r="S1021" s="14">
        <v>0</v>
      </c>
      <c r="T1021" s="14">
        <v>0</v>
      </c>
      <c r="U1021" s="14">
        <v>0</v>
      </c>
      <c r="V1021" s="14">
        <v>0</v>
      </c>
      <c r="W1021" s="84">
        <v>2.1174416066360724</v>
      </c>
      <c r="X1021" s="13">
        <v>2.1174416066360724</v>
      </c>
      <c r="Y1021" s="13">
        <v>0</v>
      </c>
      <c r="Z1021" s="13">
        <v>0</v>
      </c>
      <c r="AA1021" s="13">
        <v>0</v>
      </c>
      <c r="AB1021" s="13">
        <v>2.1174416066360724</v>
      </c>
      <c r="AC1021" s="13">
        <v>0</v>
      </c>
      <c r="AD1021" s="13">
        <v>0</v>
      </c>
      <c r="AE1021" s="13">
        <v>2.1174416066360724</v>
      </c>
      <c r="AF1021" s="13">
        <v>0</v>
      </c>
      <c r="AG1021" s="13">
        <v>2.1174416066360724</v>
      </c>
      <c r="AH1021" s="13">
        <v>2.1174416066360724</v>
      </c>
      <c r="AI1021" s="13">
        <v>2.1174416066360724</v>
      </c>
      <c r="AJ1021" s="112" t="s">
        <v>7128</v>
      </c>
      <c r="AK1021" s="113" t="s">
        <v>7128</v>
      </c>
      <c r="AL1021" s="113" t="s">
        <v>7128</v>
      </c>
      <c r="AM1021" s="113">
        <v>63</v>
      </c>
      <c r="AN1021" s="113" t="s">
        <v>7128</v>
      </c>
      <c r="AO1021" s="113" t="s">
        <v>7128</v>
      </c>
      <c r="AP1021" s="113">
        <v>82</v>
      </c>
      <c r="AQ1021" s="113" t="s">
        <v>7128</v>
      </c>
      <c r="AR1021" s="113">
        <v>142</v>
      </c>
      <c r="AS1021" s="113">
        <v>305</v>
      </c>
      <c r="AT1021" s="113">
        <v>290</v>
      </c>
      <c r="AU1021" s="149" t="s">
        <v>7128</v>
      </c>
      <c r="AV1021" s="14">
        <v>149.30537599349879</v>
      </c>
      <c r="AW1021" s="14">
        <v>-147.18793438686271</v>
      </c>
      <c r="AX1021" s="17">
        <v>591</v>
      </c>
      <c r="AY1021" s="15">
        <v>0</v>
      </c>
      <c r="AZ1021" s="15">
        <v>1.4102366887435949</v>
      </c>
      <c r="BA1021" s="15">
        <v>-1.4102366887435949</v>
      </c>
      <c r="BB1021" s="63">
        <v>0.80164645901360498</v>
      </c>
      <c r="BC1021" s="26"/>
      <c r="BD1021" s="15">
        <v>0</v>
      </c>
      <c r="BE1021" s="26">
        <v>0</v>
      </c>
      <c r="BF1021" s="26" t="s">
        <v>7668</v>
      </c>
      <c r="BG1021" s="84"/>
    </row>
    <row r="1022" spans="1:59" x14ac:dyDescent="0.25">
      <c r="A1022" s="111" t="s">
        <v>2100</v>
      </c>
      <c r="B1022" s="2" t="s">
        <v>3484</v>
      </c>
      <c r="C1022" s="3" t="s">
        <v>2612</v>
      </c>
      <c r="D1022" s="3" t="s">
        <v>407</v>
      </c>
      <c r="E1022" s="3" t="s">
        <v>2269</v>
      </c>
      <c r="F1022" s="4" t="s">
        <v>2269</v>
      </c>
      <c r="G1022" s="3" t="s">
        <v>656</v>
      </c>
      <c r="H1022" s="41" t="s">
        <v>4455</v>
      </c>
      <c r="I1022" s="113">
        <v>0</v>
      </c>
      <c r="J1022" s="113">
        <v>0</v>
      </c>
      <c r="K1022" s="113">
        <v>0</v>
      </c>
      <c r="L1022" s="113">
        <v>0</v>
      </c>
      <c r="M1022" s="113">
        <v>0</v>
      </c>
      <c r="N1022" s="113">
        <v>0</v>
      </c>
      <c r="O1022" s="113">
        <v>0</v>
      </c>
      <c r="P1022" s="113">
        <v>0</v>
      </c>
      <c r="Q1022" s="113">
        <v>0</v>
      </c>
      <c r="R1022" s="5">
        <v>0</v>
      </c>
      <c r="S1022" s="26">
        <v>0</v>
      </c>
      <c r="T1022" s="26">
        <v>0</v>
      </c>
      <c r="U1022" s="26">
        <v>0</v>
      </c>
      <c r="V1022" s="26">
        <v>0</v>
      </c>
      <c r="W1022" s="84">
        <v>2.1174416066360724</v>
      </c>
      <c r="X1022" s="13">
        <v>2.1174416066360724</v>
      </c>
      <c r="Y1022" s="13">
        <v>0</v>
      </c>
      <c r="Z1022" s="13">
        <v>0</v>
      </c>
      <c r="AA1022" s="13">
        <v>0</v>
      </c>
      <c r="AB1022" s="13">
        <v>2.1174416066360724</v>
      </c>
      <c r="AC1022" s="13">
        <v>0</v>
      </c>
      <c r="AD1022" s="13">
        <v>0</v>
      </c>
      <c r="AE1022" s="13">
        <v>2.1174416066360724</v>
      </c>
      <c r="AF1022" s="13">
        <v>0</v>
      </c>
      <c r="AG1022" s="13">
        <v>2.1174416066360724</v>
      </c>
      <c r="AH1022" s="13">
        <v>2.1174416066360724</v>
      </c>
      <c r="AI1022" s="13">
        <v>2.1174416066360724</v>
      </c>
      <c r="AJ1022" s="112" t="s">
        <v>7128</v>
      </c>
      <c r="AK1022" s="113" t="s">
        <v>7128</v>
      </c>
      <c r="AL1022" s="113" t="s">
        <v>7128</v>
      </c>
      <c r="AM1022" s="113">
        <v>63</v>
      </c>
      <c r="AN1022" s="113" t="s">
        <v>7128</v>
      </c>
      <c r="AO1022" s="113" t="s">
        <v>7128</v>
      </c>
      <c r="AP1022" s="113">
        <v>82</v>
      </c>
      <c r="AQ1022" s="113" t="s">
        <v>7128</v>
      </c>
      <c r="AR1022" s="113">
        <v>142</v>
      </c>
      <c r="AS1022" s="113">
        <v>305</v>
      </c>
      <c r="AT1022" s="113">
        <v>290</v>
      </c>
      <c r="AU1022" s="149" t="s">
        <v>7128</v>
      </c>
      <c r="AV1022" s="13">
        <v>149.30537599349879</v>
      </c>
      <c r="AW1022" s="14">
        <v>-147.18793438686271</v>
      </c>
      <c r="AX1022" s="17">
        <v>591</v>
      </c>
      <c r="AY1022" s="26">
        <v>0</v>
      </c>
      <c r="AZ1022" s="26">
        <v>1.4102366887435949</v>
      </c>
      <c r="BA1022" s="26">
        <v>-1.4102366887435949</v>
      </c>
      <c r="BB1022" s="60">
        <v>0.80164645901360498</v>
      </c>
      <c r="BC1022" s="26"/>
      <c r="BD1022" s="26">
        <v>0</v>
      </c>
      <c r="BE1022" s="26">
        <v>0</v>
      </c>
      <c r="BF1022" s="26" t="s">
        <v>7668</v>
      </c>
      <c r="BG1022" s="84"/>
    </row>
    <row r="1023" spans="1:59" x14ac:dyDescent="0.25">
      <c r="A1023" s="98" t="s">
        <v>2111</v>
      </c>
      <c r="B1023" s="2" t="s">
        <v>3363</v>
      </c>
      <c r="C1023" s="3" t="s">
        <v>2543</v>
      </c>
      <c r="D1023" s="3" t="s">
        <v>349</v>
      </c>
      <c r="E1023" s="3" t="s">
        <v>1025</v>
      </c>
      <c r="F1023" s="4" t="s">
        <v>3755</v>
      </c>
      <c r="G1023" s="3" t="s">
        <v>656</v>
      </c>
      <c r="H1023" s="41" t="s">
        <v>4519</v>
      </c>
      <c r="I1023" s="124">
        <v>0</v>
      </c>
      <c r="J1023" s="124">
        <v>0</v>
      </c>
      <c r="K1023" s="124">
        <v>0</v>
      </c>
      <c r="L1023" s="124">
        <v>0</v>
      </c>
      <c r="M1023" s="124">
        <v>0</v>
      </c>
      <c r="N1023" s="124">
        <v>0</v>
      </c>
      <c r="O1023" s="124">
        <v>0</v>
      </c>
      <c r="P1023" s="124">
        <v>0</v>
      </c>
      <c r="Q1023" s="124">
        <v>0</v>
      </c>
      <c r="R1023" s="85">
        <v>0</v>
      </c>
      <c r="S1023" s="84">
        <v>0</v>
      </c>
      <c r="T1023" s="84">
        <v>0</v>
      </c>
      <c r="U1023" s="84">
        <v>0</v>
      </c>
      <c r="V1023" s="84">
        <v>0</v>
      </c>
      <c r="W1023" s="84">
        <v>2.1174416066360724</v>
      </c>
      <c r="X1023" s="103">
        <v>2.1174416066360724</v>
      </c>
      <c r="Y1023" s="84">
        <v>0</v>
      </c>
      <c r="Z1023" s="84">
        <v>0</v>
      </c>
      <c r="AA1023" s="84">
        <v>0</v>
      </c>
      <c r="AB1023" s="84">
        <v>2.1174416066360724</v>
      </c>
      <c r="AC1023" s="84">
        <v>0</v>
      </c>
      <c r="AD1023" s="84">
        <v>0</v>
      </c>
      <c r="AE1023" s="84">
        <v>2.1174416066360724</v>
      </c>
      <c r="AF1023" s="84">
        <v>0</v>
      </c>
      <c r="AG1023" s="84">
        <v>2.1174416066360724</v>
      </c>
      <c r="AH1023" s="84">
        <v>2.1174416066360724</v>
      </c>
      <c r="AI1023" s="84">
        <v>2.1174416066360724</v>
      </c>
      <c r="AJ1023" s="124" t="s">
        <v>7128</v>
      </c>
      <c r="AK1023" s="103" t="s">
        <v>7128</v>
      </c>
      <c r="AL1023" s="103" t="s">
        <v>7128</v>
      </c>
      <c r="AM1023" s="103">
        <v>63</v>
      </c>
      <c r="AN1023" s="103" t="s">
        <v>7128</v>
      </c>
      <c r="AO1023" s="103" t="s">
        <v>7128</v>
      </c>
      <c r="AP1023" s="124">
        <v>82</v>
      </c>
      <c r="AQ1023" s="103" t="s">
        <v>7128</v>
      </c>
      <c r="AR1023" s="103">
        <v>142</v>
      </c>
      <c r="AS1023" s="124">
        <v>305</v>
      </c>
      <c r="AT1023" s="124">
        <v>290</v>
      </c>
      <c r="AU1023" s="151" t="s">
        <v>7128</v>
      </c>
      <c r="AV1023" s="84">
        <v>149.30537599349879</v>
      </c>
      <c r="AW1023" s="84">
        <v>-147.18793438686271</v>
      </c>
      <c r="AX1023" s="125">
        <v>591</v>
      </c>
      <c r="AY1023" s="84">
        <v>0</v>
      </c>
      <c r="AZ1023" s="84">
        <v>1.4102366887435949</v>
      </c>
      <c r="BA1023" s="84">
        <v>-1.4102366887435949</v>
      </c>
      <c r="BB1023" s="147">
        <v>0.80164645901360498</v>
      </c>
      <c r="BC1023" s="84"/>
      <c r="BD1023" s="84">
        <v>0</v>
      </c>
      <c r="BE1023" s="84">
        <v>0</v>
      </c>
      <c r="BF1023" s="84" t="s">
        <v>7668</v>
      </c>
      <c r="BG1023" s="84"/>
    </row>
    <row r="1024" spans="1:59" x14ac:dyDescent="0.25">
      <c r="A1024" s="111" t="s">
        <v>5668</v>
      </c>
      <c r="B1024" s="2" t="s">
        <v>5669</v>
      </c>
      <c r="C1024" s="3" t="s">
        <v>5179</v>
      </c>
      <c r="D1024" s="3" t="s">
        <v>5983</v>
      </c>
      <c r="E1024" s="3" t="s">
        <v>1060</v>
      </c>
      <c r="F1024" s="4" t="s">
        <v>3755</v>
      </c>
      <c r="G1024" s="3" t="s">
        <v>656</v>
      </c>
      <c r="H1024" s="159" t="s">
        <v>5984</v>
      </c>
      <c r="I1024" s="145">
        <v>0</v>
      </c>
      <c r="J1024" s="145">
        <v>0</v>
      </c>
      <c r="K1024" s="145">
        <v>0</v>
      </c>
      <c r="L1024" s="145">
        <v>0</v>
      </c>
      <c r="M1024" s="145">
        <v>0</v>
      </c>
      <c r="N1024" s="145">
        <v>0</v>
      </c>
      <c r="O1024" s="145">
        <v>0</v>
      </c>
      <c r="P1024" s="145">
        <v>0</v>
      </c>
      <c r="Q1024" s="145">
        <v>0</v>
      </c>
      <c r="R1024" s="42">
        <v>0</v>
      </c>
      <c r="S1024" s="43">
        <v>0</v>
      </c>
      <c r="T1024" s="43">
        <v>0</v>
      </c>
      <c r="U1024" s="43">
        <v>0</v>
      </c>
      <c r="V1024" s="43">
        <v>0</v>
      </c>
      <c r="W1024" s="43">
        <v>2.1174416066360724</v>
      </c>
      <c r="X1024" s="44">
        <v>2.1174416066360724</v>
      </c>
      <c r="Y1024" s="43">
        <v>0</v>
      </c>
      <c r="Z1024" s="43">
        <v>0</v>
      </c>
      <c r="AA1024" s="43">
        <v>0</v>
      </c>
      <c r="AB1024" s="43">
        <v>2.1174416066360724</v>
      </c>
      <c r="AC1024" s="43">
        <v>0</v>
      </c>
      <c r="AD1024" s="43">
        <v>0</v>
      </c>
      <c r="AE1024" s="43">
        <v>2.1174416066360724</v>
      </c>
      <c r="AF1024" s="43">
        <v>0</v>
      </c>
      <c r="AG1024" s="43">
        <v>2.1174416066360724</v>
      </c>
      <c r="AH1024" s="43">
        <v>2.1174416066360724</v>
      </c>
      <c r="AI1024" s="43">
        <v>2.1174416066360724</v>
      </c>
      <c r="AJ1024" s="145" t="s">
        <v>7128</v>
      </c>
      <c r="AK1024" s="44" t="s">
        <v>7128</v>
      </c>
      <c r="AL1024" s="44" t="s">
        <v>7128</v>
      </c>
      <c r="AM1024" s="44">
        <v>63</v>
      </c>
      <c r="AN1024" s="44" t="s">
        <v>7128</v>
      </c>
      <c r="AO1024" s="44" t="s">
        <v>7128</v>
      </c>
      <c r="AP1024" s="145">
        <v>82</v>
      </c>
      <c r="AQ1024" s="44" t="s">
        <v>7128</v>
      </c>
      <c r="AR1024" s="44">
        <v>142</v>
      </c>
      <c r="AS1024" s="145">
        <v>305</v>
      </c>
      <c r="AT1024" s="145">
        <v>290</v>
      </c>
      <c r="AU1024" s="160" t="s">
        <v>7128</v>
      </c>
      <c r="AV1024" s="43">
        <v>149.30537599349879</v>
      </c>
      <c r="AW1024" s="43">
        <v>-147.18793438686271</v>
      </c>
      <c r="AX1024" s="161">
        <v>591</v>
      </c>
      <c r="AY1024" s="43">
        <v>0</v>
      </c>
      <c r="AZ1024" s="43">
        <v>1.4102366887435949</v>
      </c>
      <c r="BA1024" s="43">
        <v>-1.4102366887435949</v>
      </c>
      <c r="BB1024" s="162">
        <v>0.80164645901360498</v>
      </c>
      <c r="BC1024" s="43"/>
      <c r="BD1024" s="43">
        <v>0</v>
      </c>
      <c r="BE1024" s="43">
        <v>0</v>
      </c>
      <c r="BF1024" s="43" t="s">
        <v>7668</v>
      </c>
      <c r="BG1024" s="43"/>
    </row>
    <row r="1025" spans="1:59" x14ac:dyDescent="0.25">
      <c r="A1025" s="111" t="s">
        <v>2125</v>
      </c>
      <c r="B1025" s="2" t="s">
        <v>3152</v>
      </c>
      <c r="C1025" s="3" t="s">
        <v>2642</v>
      </c>
      <c r="D1025" s="3" t="s">
        <v>525</v>
      </c>
      <c r="E1025" s="3" t="s">
        <v>2269</v>
      </c>
      <c r="F1025" s="4" t="s">
        <v>2269</v>
      </c>
      <c r="G1025" s="3" t="s">
        <v>656</v>
      </c>
      <c r="H1025" s="159" t="s">
        <v>4326</v>
      </c>
      <c r="I1025" s="145">
        <v>0</v>
      </c>
      <c r="J1025" s="145">
        <v>0</v>
      </c>
      <c r="K1025" s="145">
        <v>0</v>
      </c>
      <c r="L1025" s="145">
        <v>0</v>
      </c>
      <c r="M1025" s="145">
        <v>0</v>
      </c>
      <c r="N1025" s="145">
        <v>0</v>
      </c>
      <c r="O1025" s="145">
        <v>0</v>
      </c>
      <c r="P1025" s="145">
        <v>0</v>
      </c>
      <c r="Q1025" s="145">
        <v>0</v>
      </c>
      <c r="R1025" s="42">
        <v>0</v>
      </c>
      <c r="S1025" s="43">
        <v>0</v>
      </c>
      <c r="T1025" s="43">
        <v>0</v>
      </c>
      <c r="U1025" s="43">
        <v>0</v>
      </c>
      <c r="V1025" s="43">
        <v>0</v>
      </c>
      <c r="W1025" s="43">
        <v>2.1174416066360724</v>
      </c>
      <c r="X1025" s="44">
        <v>2.1174416066360724</v>
      </c>
      <c r="Y1025" s="43">
        <v>0</v>
      </c>
      <c r="Z1025" s="43">
        <v>0</v>
      </c>
      <c r="AA1025" s="43">
        <v>0</v>
      </c>
      <c r="AB1025" s="43">
        <v>2.1174416066360724</v>
      </c>
      <c r="AC1025" s="43">
        <v>0</v>
      </c>
      <c r="AD1025" s="43">
        <v>0</v>
      </c>
      <c r="AE1025" s="43">
        <v>2.1174416066360724</v>
      </c>
      <c r="AF1025" s="43">
        <v>0</v>
      </c>
      <c r="AG1025" s="43">
        <v>2.1174416066360724</v>
      </c>
      <c r="AH1025" s="43">
        <v>2.1174416066360724</v>
      </c>
      <c r="AI1025" s="43">
        <v>2.1174416066360724</v>
      </c>
      <c r="AJ1025" s="145" t="s">
        <v>7128</v>
      </c>
      <c r="AK1025" s="44" t="s">
        <v>7128</v>
      </c>
      <c r="AL1025" s="44" t="s">
        <v>7128</v>
      </c>
      <c r="AM1025" s="44">
        <v>63</v>
      </c>
      <c r="AN1025" s="44" t="s">
        <v>7128</v>
      </c>
      <c r="AO1025" s="44" t="s">
        <v>7128</v>
      </c>
      <c r="AP1025" s="145">
        <v>82</v>
      </c>
      <c r="AQ1025" s="44" t="s">
        <v>7128</v>
      </c>
      <c r="AR1025" s="44">
        <v>142</v>
      </c>
      <c r="AS1025" s="145">
        <v>305</v>
      </c>
      <c r="AT1025" s="145">
        <v>290</v>
      </c>
      <c r="AU1025" s="160" t="s">
        <v>7128</v>
      </c>
      <c r="AV1025" s="43">
        <v>149.30537599349879</v>
      </c>
      <c r="AW1025" s="43">
        <v>-147.18793438686271</v>
      </c>
      <c r="AX1025" s="161">
        <v>591</v>
      </c>
      <c r="AY1025" s="43">
        <v>0</v>
      </c>
      <c r="AZ1025" s="43">
        <v>1.4102366887435949</v>
      </c>
      <c r="BA1025" s="43">
        <v>-1.4102366887435949</v>
      </c>
      <c r="BB1025" s="162">
        <v>0.80164645901360498</v>
      </c>
      <c r="BC1025" s="43"/>
      <c r="BD1025" s="43">
        <v>0</v>
      </c>
      <c r="BE1025" s="43">
        <v>0</v>
      </c>
      <c r="BF1025" s="43" t="s">
        <v>7668</v>
      </c>
      <c r="BG1025" s="43"/>
    </row>
    <row r="1026" spans="1:59" x14ac:dyDescent="0.25">
      <c r="A1026" s="78" t="s">
        <v>2467</v>
      </c>
      <c r="B1026" s="2" t="s">
        <v>3486</v>
      </c>
      <c r="C1026" s="3" t="s">
        <v>2669</v>
      </c>
      <c r="D1026" s="3" t="s">
        <v>2468</v>
      </c>
      <c r="E1026" s="3" t="s">
        <v>2269</v>
      </c>
      <c r="F1026" s="4" t="s">
        <v>2269</v>
      </c>
      <c r="G1026" s="3" t="s">
        <v>656</v>
      </c>
      <c r="H1026" s="159" t="s">
        <v>4726</v>
      </c>
      <c r="I1026" s="145">
        <v>0</v>
      </c>
      <c r="J1026" s="145">
        <v>0</v>
      </c>
      <c r="K1026" s="145">
        <v>0</v>
      </c>
      <c r="L1026" s="145">
        <v>0</v>
      </c>
      <c r="M1026" s="145">
        <v>0</v>
      </c>
      <c r="N1026" s="145">
        <v>0</v>
      </c>
      <c r="O1026" s="145">
        <v>0</v>
      </c>
      <c r="P1026" s="145">
        <v>0</v>
      </c>
      <c r="Q1026" s="145">
        <v>0</v>
      </c>
      <c r="R1026" s="42">
        <v>0</v>
      </c>
      <c r="S1026" s="43">
        <v>0</v>
      </c>
      <c r="T1026" s="43">
        <v>0</v>
      </c>
      <c r="U1026" s="43">
        <v>0</v>
      </c>
      <c r="V1026" s="43">
        <v>0</v>
      </c>
      <c r="W1026" s="43">
        <v>2.1174416066360724</v>
      </c>
      <c r="X1026" s="44">
        <v>2.1174416066360724</v>
      </c>
      <c r="Y1026" s="43">
        <v>0</v>
      </c>
      <c r="Z1026" s="43">
        <v>0</v>
      </c>
      <c r="AA1026" s="43">
        <v>0</v>
      </c>
      <c r="AB1026" s="43">
        <v>2.1174416066360724</v>
      </c>
      <c r="AC1026" s="43">
        <v>0</v>
      </c>
      <c r="AD1026" s="43">
        <v>0</v>
      </c>
      <c r="AE1026" s="43">
        <v>2.1174416066360724</v>
      </c>
      <c r="AF1026" s="43">
        <v>0</v>
      </c>
      <c r="AG1026" s="43">
        <v>2.1174416066360724</v>
      </c>
      <c r="AH1026" s="43">
        <v>2.1174416066360724</v>
      </c>
      <c r="AI1026" s="43">
        <v>2.1174416066360724</v>
      </c>
      <c r="AJ1026" s="145" t="s">
        <v>7128</v>
      </c>
      <c r="AK1026" s="44" t="s">
        <v>7128</v>
      </c>
      <c r="AL1026" s="44" t="s">
        <v>7128</v>
      </c>
      <c r="AM1026" s="44">
        <v>63</v>
      </c>
      <c r="AN1026" s="44" t="s">
        <v>7128</v>
      </c>
      <c r="AO1026" s="44" t="s">
        <v>7128</v>
      </c>
      <c r="AP1026" s="145">
        <v>82</v>
      </c>
      <c r="AQ1026" s="44" t="s">
        <v>7128</v>
      </c>
      <c r="AR1026" s="44">
        <v>142</v>
      </c>
      <c r="AS1026" s="145">
        <v>305</v>
      </c>
      <c r="AT1026" s="145">
        <v>290</v>
      </c>
      <c r="AU1026" s="160" t="s">
        <v>7128</v>
      </c>
      <c r="AV1026" s="43">
        <v>149.30537599349879</v>
      </c>
      <c r="AW1026" s="43">
        <v>-147.18793438686271</v>
      </c>
      <c r="AX1026" s="161">
        <v>591</v>
      </c>
      <c r="AY1026" s="43">
        <v>0</v>
      </c>
      <c r="AZ1026" s="43">
        <v>1.4102366887435949</v>
      </c>
      <c r="BA1026" s="43">
        <v>-1.4102366887435949</v>
      </c>
      <c r="BB1026" s="162">
        <v>0.80164645901360498</v>
      </c>
      <c r="BC1026" s="43"/>
      <c r="BD1026" s="43">
        <v>0</v>
      </c>
      <c r="BE1026" s="43">
        <v>0</v>
      </c>
      <c r="BF1026" s="43" t="s">
        <v>7668</v>
      </c>
      <c r="BG1026" s="43"/>
    </row>
    <row r="1027" spans="1:59" x14ac:dyDescent="0.25">
      <c r="A1027" s="78" t="s">
        <v>2145</v>
      </c>
      <c r="B1027" s="2" t="s">
        <v>2698</v>
      </c>
      <c r="C1027" s="3" t="s">
        <v>2675</v>
      </c>
      <c r="D1027" s="3" t="s">
        <v>599</v>
      </c>
      <c r="E1027" s="3" t="s">
        <v>1090</v>
      </c>
      <c r="F1027" s="4" t="s">
        <v>3755</v>
      </c>
      <c r="G1027" s="3" t="s">
        <v>656</v>
      </c>
      <c r="H1027" s="159" t="s">
        <v>4744</v>
      </c>
      <c r="I1027" s="145">
        <v>0</v>
      </c>
      <c r="J1027" s="145">
        <v>0</v>
      </c>
      <c r="K1027" s="145">
        <v>0</v>
      </c>
      <c r="L1027" s="145">
        <v>0</v>
      </c>
      <c r="M1027" s="145">
        <v>0</v>
      </c>
      <c r="N1027" s="145">
        <v>0</v>
      </c>
      <c r="O1027" s="145">
        <v>0</v>
      </c>
      <c r="P1027" s="145">
        <v>0</v>
      </c>
      <c r="Q1027" s="145">
        <v>0</v>
      </c>
      <c r="R1027" s="42">
        <v>0</v>
      </c>
      <c r="S1027" s="43">
        <v>0</v>
      </c>
      <c r="T1027" s="43">
        <v>0</v>
      </c>
      <c r="U1027" s="43">
        <v>0</v>
      </c>
      <c r="V1027" s="43">
        <v>0</v>
      </c>
      <c r="W1027" s="43">
        <v>2.1174416066360724</v>
      </c>
      <c r="X1027" s="44">
        <v>2.1174416066360724</v>
      </c>
      <c r="Y1027" s="43">
        <v>0</v>
      </c>
      <c r="Z1027" s="43">
        <v>0</v>
      </c>
      <c r="AA1027" s="43">
        <v>0</v>
      </c>
      <c r="AB1027" s="43">
        <v>2.1174416066360724</v>
      </c>
      <c r="AC1027" s="43">
        <v>0</v>
      </c>
      <c r="AD1027" s="43">
        <v>0</v>
      </c>
      <c r="AE1027" s="43">
        <v>2.1174416066360724</v>
      </c>
      <c r="AF1027" s="43">
        <v>0</v>
      </c>
      <c r="AG1027" s="43">
        <v>2.1174416066360724</v>
      </c>
      <c r="AH1027" s="43">
        <v>2.1174416066360724</v>
      </c>
      <c r="AI1027" s="43">
        <v>2.1174416066360724</v>
      </c>
      <c r="AJ1027" s="145" t="s">
        <v>7128</v>
      </c>
      <c r="AK1027" s="44" t="s">
        <v>7128</v>
      </c>
      <c r="AL1027" s="44" t="s">
        <v>7128</v>
      </c>
      <c r="AM1027" s="44">
        <v>63</v>
      </c>
      <c r="AN1027" s="44" t="s">
        <v>7128</v>
      </c>
      <c r="AO1027" s="44" t="s">
        <v>7128</v>
      </c>
      <c r="AP1027" s="145">
        <v>82</v>
      </c>
      <c r="AQ1027" s="44" t="s">
        <v>7128</v>
      </c>
      <c r="AR1027" s="44">
        <v>142</v>
      </c>
      <c r="AS1027" s="145">
        <v>305</v>
      </c>
      <c r="AT1027" s="145">
        <v>290</v>
      </c>
      <c r="AU1027" s="160" t="s">
        <v>7128</v>
      </c>
      <c r="AV1027" s="43">
        <v>149.30537599349879</v>
      </c>
      <c r="AW1027" s="43">
        <v>-147.18793438686271</v>
      </c>
      <c r="AX1027" s="161">
        <v>591</v>
      </c>
      <c r="AY1027" s="43">
        <v>0</v>
      </c>
      <c r="AZ1027" s="43">
        <v>1.4102366887435949</v>
      </c>
      <c r="BA1027" s="43">
        <v>-1.4102366887435949</v>
      </c>
      <c r="BB1027" s="162">
        <v>0.80164645901360498</v>
      </c>
      <c r="BC1027" s="43"/>
      <c r="BD1027" s="43">
        <v>0</v>
      </c>
      <c r="BE1027" s="43">
        <v>0</v>
      </c>
      <c r="BF1027" s="43" t="s">
        <v>7668</v>
      </c>
      <c r="BG1027" s="43"/>
    </row>
    <row r="1028" spans="1:59" x14ac:dyDescent="0.25">
      <c r="A1028" s="78" t="s">
        <v>2148</v>
      </c>
      <c r="B1028" s="2" t="s">
        <v>3374</v>
      </c>
      <c r="C1028" s="3" t="s">
        <v>2813</v>
      </c>
      <c r="D1028" s="3" t="s">
        <v>618</v>
      </c>
      <c r="E1028" s="3" t="s">
        <v>2269</v>
      </c>
      <c r="F1028" s="4" t="s">
        <v>2269</v>
      </c>
      <c r="G1028" s="3" t="s">
        <v>656</v>
      </c>
      <c r="H1028" s="159" t="s">
        <v>4670</v>
      </c>
      <c r="I1028" s="145">
        <v>0</v>
      </c>
      <c r="J1028" s="145">
        <v>0</v>
      </c>
      <c r="K1028" s="145">
        <v>0</v>
      </c>
      <c r="L1028" s="145">
        <v>0</v>
      </c>
      <c r="M1028" s="145">
        <v>0</v>
      </c>
      <c r="N1028" s="145">
        <v>0</v>
      </c>
      <c r="O1028" s="145">
        <v>0</v>
      </c>
      <c r="P1028" s="145">
        <v>0</v>
      </c>
      <c r="Q1028" s="145">
        <v>0</v>
      </c>
      <c r="R1028" s="42">
        <v>0</v>
      </c>
      <c r="S1028" s="43">
        <v>0</v>
      </c>
      <c r="T1028" s="43">
        <v>0</v>
      </c>
      <c r="U1028" s="43">
        <v>0</v>
      </c>
      <c r="V1028" s="43">
        <v>0</v>
      </c>
      <c r="W1028" s="43">
        <v>2.1174416066360724</v>
      </c>
      <c r="X1028" s="44">
        <v>2.1174416066360724</v>
      </c>
      <c r="Y1028" s="43">
        <v>0</v>
      </c>
      <c r="Z1028" s="43">
        <v>0</v>
      </c>
      <c r="AA1028" s="43">
        <v>0</v>
      </c>
      <c r="AB1028" s="43">
        <v>2.1174416066360724</v>
      </c>
      <c r="AC1028" s="43">
        <v>0</v>
      </c>
      <c r="AD1028" s="43">
        <v>0</v>
      </c>
      <c r="AE1028" s="43">
        <v>2.1174416066360724</v>
      </c>
      <c r="AF1028" s="43">
        <v>0</v>
      </c>
      <c r="AG1028" s="43">
        <v>2.1174416066360724</v>
      </c>
      <c r="AH1028" s="43">
        <v>2.1174416066360724</v>
      </c>
      <c r="AI1028" s="43">
        <v>2.1174416066360724</v>
      </c>
      <c r="AJ1028" s="145" t="s">
        <v>7128</v>
      </c>
      <c r="AK1028" s="44" t="s">
        <v>7128</v>
      </c>
      <c r="AL1028" s="44" t="s">
        <v>7128</v>
      </c>
      <c r="AM1028" s="44">
        <v>63</v>
      </c>
      <c r="AN1028" s="44" t="s">
        <v>7128</v>
      </c>
      <c r="AO1028" s="44" t="s">
        <v>7128</v>
      </c>
      <c r="AP1028" s="145">
        <v>82</v>
      </c>
      <c r="AQ1028" s="44" t="s">
        <v>7128</v>
      </c>
      <c r="AR1028" s="44">
        <v>142</v>
      </c>
      <c r="AS1028" s="145">
        <v>305</v>
      </c>
      <c r="AT1028" s="145">
        <v>290</v>
      </c>
      <c r="AU1028" s="160" t="s">
        <v>7128</v>
      </c>
      <c r="AV1028" s="43">
        <v>149.30537599349879</v>
      </c>
      <c r="AW1028" s="43">
        <v>-147.18793438686271</v>
      </c>
      <c r="AX1028" s="161">
        <v>591</v>
      </c>
      <c r="AY1028" s="43">
        <v>0</v>
      </c>
      <c r="AZ1028" s="43">
        <v>1.4102366887435949</v>
      </c>
      <c r="BA1028" s="43">
        <v>-1.4102366887435949</v>
      </c>
      <c r="BB1028" s="162">
        <v>0.80164645901360498</v>
      </c>
      <c r="BC1028" s="43"/>
      <c r="BD1028" s="43">
        <v>0</v>
      </c>
      <c r="BE1028" s="43">
        <v>0</v>
      </c>
      <c r="BF1028" s="43" t="s">
        <v>7668</v>
      </c>
      <c r="BG1028" s="43"/>
    </row>
    <row r="1029" spans="1:59" x14ac:dyDescent="0.25">
      <c r="A1029" s="111" t="s">
        <v>6336</v>
      </c>
      <c r="B1029" s="2" t="s">
        <v>6339</v>
      </c>
      <c r="C1029" s="3" t="s">
        <v>6338</v>
      </c>
      <c r="D1029" s="3" t="s">
        <v>6337</v>
      </c>
      <c r="E1029" s="3" t="s">
        <v>1028</v>
      </c>
      <c r="F1029" s="4" t="s">
        <v>3755</v>
      </c>
      <c r="G1029" s="3" t="s">
        <v>656</v>
      </c>
      <c r="H1029" s="41" t="s">
        <v>6753</v>
      </c>
      <c r="I1029" s="113">
        <v>57</v>
      </c>
      <c r="J1029" s="113">
        <v>52</v>
      </c>
      <c r="K1029" s="113">
        <v>8</v>
      </c>
      <c r="L1029" s="113">
        <v>1</v>
      </c>
      <c r="M1029" s="113">
        <v>2</v>
      </c>
      <c r="N1029" s="113">
        <v>5</v>
      </c>
      <c r="O1029" s="113">
        <v>5</v>
      </c>
      <c r="P1029" s="113">
        <v>15</v>
      </c>
      <c r="Q1029" s="113">
        <v>0</v>
      </c>
      <c r="R1029" s="46">
        <v>0.15384615384615385</v>
      </c>
      <c r="S1029" s="47">
        <v>2.0811654526534862</v>
      </c>
      <c r="T1029" s="47">
        <v>2.6041666666666665</v>
      </c>
      <c r="U1029" s="47">
        <v>5</v>
      </c>
      <c r="V1029" s="47">
        <v>0</v>
      </c>
      <c r="W1029" s="84">
        <v>-7.7023041935322629</v>
      </c>
      <c r="X1029" s="48">
        <v>1.9830279257878898</v>
      </c>
      <c r="Y1029" s="48">
        <v>0</v>
      </c>
      <c r="Z1029" s="48">
        <v>0</v>
      </c>
      <c r="AA1029" s="48">
        <v>0</v>
      </c>
      <c r="AB1029" s="48">
        <v>1.9830279257878898</v>
      </c>
      <c r="AC1029" s="48">
        <v>0</v>
      </c>
      <c r="AD1029" s="48">
        <v>0</v>
      </c>
      <c r="AE1029" s="48">
        <v>1.9830279257878898</v>
      </c>
      <c r="AF1029" s="48">
        <v>0</v>
      </c>
      <c r="AG1029" s="48">
        <v>1.9830279257878898</v>
      </c>
      <c r="AH1029" s="48">
        <v>1.9830279257878898</v>
      </c>
      <c r="AI1029" s="48">
        <v>1.9830279257878898</v>
      </c>
      <c r="AJ1029" s="146" t="s">
        <v>7128</v>
      </c>
      <c r="AK1029" s="113" t="s">
        <v>7128</v>
      </c>
      <c r="AL1029" s="113" t="s">
        <v>7128</v>
      </c>
      <c r="AM1029" s="113">
        <v>125</v>
      </c>
      <c r="AN1029" s="113" t="s">
        <v>7128</v>
      </c>
      <c r="AO1029" s="113" t="s">
        <v>7128</v>
      </c>
      <c r="AP1029" s="113">
        <v>209</v>
      </c>
      <c r="AQ1029" s="113" t="s">
        <v>7128</v>
      </c>
      <c r="AR1029" s="113">
        <v>372</v>
      </c>
      <c r="AS1029" s="113">
        <v>800</v>
      </c>
      <c r="AT1029" s="113">
        <v>785</v>
      </c>
      <c r="AU1029" s="149" t="s">
        <v>7128</v>
      </c>
      <c r="AV1029" s="48">
        <v>149.30537599349879</v>
      </c>
      <c r="AW1029" s="14">
        <v>-147.32234806771089</v>
      </c>
      <c r="AX1029" s="17">
        <v>653</v>
      </c>
      <c r="AY1029" s="47">
        <v>0</v>
      </c>
      <c r="AZ1029" s="47">
        <v>1.4102366887435949</v>
      </c>
      <c r="BA1029" s="47">
        <v>-1.4102366887435949</v>
      </c>
      <c r="BB1029" s="62">
        <v>0.80164645901360498</v>
      </c>
      <c r="BC1029" s="47"/>
      <c r="BD1029" s="47">
        <v>0</v>
      </c>
      <c r="BE1029" s="47">
        <v>0</v>
      </c>
      <c r="BF1029" s="26" t="s">
        <v>7670</v>
      </c>
      <c r="BG1029" s="84"/>
    </row>
    <row r="1030" spans="1:59" x14ac:dyDescent="0.25">
      <c r="A1030" s="78" t="s">
        <v>1839</v>
      </c>
      <c r="B1030" s="2" t="s">
        <v>2720</v>
      </c>
      <c r="C1030" s="3" t="s">
        <v>2721</v>
      </c>
      <c r="D1030" s="3" t="s">
        <v>394</v>
      </c>
      <c r="E1030" s="3" t="s">
        <v>1014</v>
      </c>
      <c r="F1030" s="4" t="s">
        <v>3755</v>
      </c>
      <c r="G1030" s="3" t="s">
        <v>656</v>
      </c>
      <c r="H1030" s="41" t="s">
        <v>4545</v>
      </c>
      <c r="I1030" s="113">
        <v>58</v>
      </c>
      <c r="J1030" s="113">
        <v>54</v>
      </c>
      <c r="K1030" s="113">
        <v>11</v>
      </c>
      <c r="L1030" s="113">
        <v>0</v>
      </c>
      <c r="M1030" s="113">
        <v>3</v>
      </c>
      <c r="N1030" s="113">
        <v>0</v>
      </c>
      <c r="O1030" s="113">
        <v>4</v>
      </c>
      <c r="P1030" s="113">
        <v>13</v>
      </c>
      <c r="Q1030" s="113">
        <v>0</v>
      </c>
      <c r="R1030" s="6">
        <v>0.20370370370370369</v>
      </c>
      <c r="S1030" s="14">
        <v>3.121748178980229</v>
      </c>
      <c r="T1030" s="14">
        <v>0</v>
      </c>
      <c r="U1030" s="14">
        <v>0</v>
      </c>
      <c r="V1030" s="14">
        <v>0</v>
      </c>
      <c r="W1030" s="84">
        <v>-3.5926647679010126</v>
      </c>
      <c r="X1030" s="14">
        <v>-0.47091658892078359</v>
      </c>
      <c r="Y1030" s="14">
        <v>0</v>
      </c>
      <c r="Z1030" s="14">
        <v>0</v>
      </c>
      <c r="AA1030" s="14">
        <v>0</v>
      </c>
      <c r="AB1030" s="14">
        <v>-0.47091658892078359</v>
      </c>
      <c r="AC1030" s="14">
        <v>0</v>
      </c>
      <c r="AD1030" s="14">
        <v>0</v>
      </c>
      <c r="AE1030" s="14">
        <v>-0.47091658892078359</v>
      </c>
      <c r="AF1030" s="14">
        <v>0</v>
      </c>
      <c r="AG1030" s="14">
        <v>-0.47091658892078359</v>
      </c>
      <c r="AH1030" s="14">
        <v>-0.47091658892078359</v>
      </c>
      <c r="AI1030" s="14">
        <v>-0.47091658892078359</v>
      </c>
      <c r="AJ1030" s="113" t="s">
        <v>7128</v>
      </c>
      <c r="AK1030" s="113" t="s">
        <v>7128</v>
      </c>
      <c r="AL1030" s="113" t="s">
        <v>7128</v>
      </c>
      <c r="AM1030" s="113">
        <v>1029</v>
      </c>
      <c r="AN1030" s="113" t="s">
        <v>7128</v>
      </c>
      <c r="AO1030" s="113" t="s">
        <v>7128</v>
      </c>
      <c r="AP1030" s="113">
        <v>1028</v>
      </c>
      <c r="AQ1030" s="113" t="s">
        <v>7128</v>
      </c>
      <c r="AR1030" s="113">
        <v>1023</v>
      </c>
      <c r="AS1030" s="113">
        <v>1014</v>
      </c>
      <c r="AT1030" s="113">
        <v>1014</v>
      </c>
      <c r="AU1030" s="149" t="s">
        <v>7128</v>
      </c>
      <c r="AV1030" s="14">
        <v>149.30537599349879</v>
      </c>
      <c r="AW1030" s="14">
        <v>-149.77629258241956</v>
      </c>
      <c r="AX1030" s="17">
        <v>658</v>
      </c>
      <c r="AY1030" s="15">
        <v>0</v>
      </c>
      <c r="AZ1030" s="15">
        <v>1.4102366887435949</v>
      </c>
      <c r="BA1030" s="15">
        <v>-1.4102366887435949</v>
      </c>
      <c r="BB1030" s="63">
        <v>0.80164645901360498</v>
      </c>
      <c r="BC1030" s="26"/>
      <c r="BD1030" s="15">
        <v>0</v>
      </c>
      <c r="BE1030" s="26">
        <v>0</v>
      </c>
      <c r="BF1030" s="26" t="s">
        <v>7671</v>
      </c>
      <c r="BG1030" s="84"/>
    </row>
    <row r="1031" spans="1:59" x14ac:dyDescent="0.25">
      <c r="A1031" s="78" t="s">
        <v>1544</v>
      </c>
      <c r="B1031" s="2" t="s">
        <v>3259</v>
      </c>
      <c r="C1031" s="3" t="s">
        <v>2556</v>
      </c>
      <c r="D1031" s="3" t="s">
        <v>82</v>
      </c>
      <c r="E1031" s="3" t="s">
        <v>2269</v>
      </c>
      <c r="F1031" s="4" t="s">
        <v>2269</v>
      </c>
      <c r="G1031" s="3" t="s">
        <v>656</v>
      </c>
      <c r="H1031" s="41" t="s">
        <v>4209</v>
      </c>
      <c r="I1031" s="113">
        <v>28</v>
      </c>
      <c r="J1031" s="113">
        <v>26</v>
      </c>
      <c r="K1031" s="113">
        <v>2</v>
      </c>
      <c r="L1031" s="113">
        <v>0</v>
      </c>
      <c r="M1031" s="113">
        <v>0</v>
      </c>
      <c r="N1031" s="113">
        <v>3</v>
      </c>
      <c r="O1031" s="113">
        <v>1</v>
      </c>
      <c r="P1031" s="113">
        <v>6</v>
      </c>
      <c r="Q1031" s="113">
        <v>0</v>
      </c>
      <c r="R1031" s="6">
        <v>7.6923076923076927E-2</v>
      </c>
      <c r="S1031" s="14">
        <v>0</v>
      </c>
      <c r="T1031" s="14">
        <v>0</v>
      </c>
      <c r="U1031" s="14">
        <v>3</v>
      </c>
      <c r="V1031" s="14">
        <v>0</v>
      </c>
      <c r="W1031" s="84">
        <v>-6.1568568417886329</v>
      </c>
      <c r="X1031" s="14">
        <v>-3.1568568417886329</v>
      </c>
      <c r="Y1031" s="14">
        <v>0</v>
      </c>
      <c r="Z1031" s="14">
        <v>0</v>
      </c>
      <c r="AA1031" s="14">
        <v>0</v>
      </c>
      <c r="AB1031" s="14">
        <v>-3.1568568417886329</v>
      </c>
      <c r="AC1031" s="14">
        <v>0</v>
      </c>
      <c r="AD1031" s="14">
        <v>0</v>
      </c>
      <c r="AE1031" s="14">
        <v>-3.1568568417886329</v>
      </c>
      <c r="AF1031" s="14">
        <v>0</v>
      </c>
      <c r="AG1031" s="14">
        <v>-3.1568568417886329</v>
      </c>
      <c r="AH1031" s="14">
        <v>-3.1568568417886329</v>
      </c>
      <c r="AI1031" s="14">
        <v>-3.1568568417886329</v>
      </c>
      <c r="AJ1031" s="113" t="s">
        <v>7128</v>
      </c>
      <c r="AK1031" s="113" t="s">
        <v>7128</v>
      </c>
      <c r="AL1031" s="113" t="s">
        <v>7128</v>
      </c>
      <c r="AM1031" s="113">
        <v>1030</v>
      </c>
      <c r="AN1031" s="113" t="s">
        <v>7128</v>
      </c>
      <c r="AO1031" s="113" t="s">
        <v>7128</v>
      </c>
      <c r="AP1031" s="113">
        <v>1030</v>
      </c>
      <c r="AQ1031" s="113" t="s">
        <v>7128</v>
      </c>
      <c r="AR1031" s="113">
        <v>1030</v>
      </c>
      <c r="AS1031" s="113">
        <v>1024</v>
      </c>
      <c r="AT1031" s="113">
        <v>1024</v>
      </c>
      <c r="AU1031" s="149" t="s">
        <v>7128</v>
      </c>
      <c r="AV1031" s="14">
        <v>149.30537599349879</v>
      </c>
      <c r="AW1031" s="14">
        <v>-152.46223283528741</v>
      </c>
      <c r="AX1031" s="17">
        <v>665</v>
      </c>
      <c r="AY1031" s="15">
        <v>0</v>
      </c>
      <c r="AZ1031" s="15">
        <v>1.4102366887435949</v>
      </c>
      <c r="BA1031" s="15">
        <v>-1.4102366887435949</v>
      </c>
      <c r="BB1031" s="63">
        <v>0.80164645901360498</v>
      </c>
      <c r="BC1031" s="26"/>
      <c r="BD1031" s="15">
        <v>0</v>
      </c>
      <c r="BE1031" s="26">
        <v>0</v>
      </c>
      <c r="BF1031" s="26" t="s">
        <v>7672</v>
      </c>
      <c r="BG1031" s="84"/>
    </row>
  </sheetData>
  <dataValidations count="1">
    <dataValidation type="list" allowBlank="1" showInputMessage="1" showErrorMessage="1" sqref="BG2:BG1031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AI956"/>
  <sheetViews>
    <sheetView topLeftCell="B1" zoomScale="80" zoomScaleNormal="80" workbookViewId="0">
      <pane xSplit="6" ySplit="1" topLeftCell="H2" activePane="bottomRight" state="frozen"/>
      <selection activeCell="B1" sqref="B1"/>
      <selection pane="topRight" activeCell="H1" sqref="H1"/>
      <selection pane="bottomLeft" activeCell="B2" sqref="B2"/>
      <selection pane="bottomRight" activeCell="F10" sqref="F10"/>
    </sheetView>
  </sheetViews>
  <sheetFormatPr defaultRowHeight="15" x14ac:dyDescent="0.25"/>
  <cols>
    <col min="1" max="1" width="11.42578125" customWidth="1"/>
    <col min="8" max="15" width="9.140625" style="114" customWidth="1"/>
    <col min="16" max="17" width="9.140625" style="11" customWidth="1"/>
    <col min="18" max="18" width="11.140625" style="11" hidden="1" customWidth="1"/>
    <col min="19" max="19" width="9.7109375" style="11" hidden="1" customWidth="1"/>
    <col min="20" max="20" width="11.5703125" style="11" hidden="1" customWidth="1"/>
    <col min="21" max="21" width="12.7109375" style="11" hidden="1" customWidth="1"/>
    <col min="22" max="22" width="14.140625" style="11" hidden="1" customWidth="1"/>
    <col min="23" max="23" width="12.140625" style="13" hidden="1" customWidth="1"/>
    <col min="24" max="24" width="12.140625" style="112" hidden="1" customWidth="1"/>
    <col min="25" max="25" width="19.5703125" style="13" hidden="1" customWidth="1"/>
    <col min="26" max="26" width="19.42578125" style="24" hidden="1" customWidth="1"/>
    <col min="27" max="27" width="20.140625" hidden="1" customWidth="1"/>
    <col min="28" max="28" width="13.42578125" style="11" hidden="1" customWidth="1"/>
    <col min="29" max="29" width="19.5703125" style="11" bestFit="1" customWidth="1"/>
    <col min="30" max="30" width="14" hidden="1" customWidth="1"/>
    <col min="31" max="31" width="18.5703125" style="24" bestFit="1" customWidth="1"/>
    <col min="32" max="32" width="14.28515625" hidden="1" customWidth="1"/>
    <col min="33" max="33" width="16.140625" hidden="1" customWidth="1"/>
    <col min="34" max="34" width="14.42578125" hidden="1" customWidth="1"/>
    <col min="35" max="35" width="18.28515625" style="11" hidden="1" customWidth="1"/>
    <col min="36" max="36" width="14.85546875" customWidth="1"/>
    <col min="37" max="37" width="15.28515625" bestFit="1" customWidth="1"/>
  </cols>
  <sheetData>
    <row r="1" spans="1:35" x14ac:dyDescent="0.25">
      <c r="A1" t="s">
        <v>2163</v>
      </c>
      <c r="B1" t="s">
        <v>2164</v>
      </c>
      <c r="C1" t="s">
        <v>2165</v>
      </c>
      <c r="D1" t="s">
        <v>996</v>
      </c>
      <c r="E1" t="s">
        <v>2260</v>
      </c>
      <c r="F1" t="s">
        <v>997</v>
      </c>
      <c r="G1" t="s">
        <v>6687</v>
      </c>
      <c r="H1" s="114" t="s">
        <v>661</v>
      </c>
      <c r="I1" s="114" t="s">
        <v>664</v>
      </c>
      <c r="J1" s="114" t="s">
        <v>665</v>
      </c>
      <c r="K1" s="114" t="s">
        <v>658</v>
      </c>
      <c r="L1" s="114" t="s">
        <v>666</v>
      </c>
      <c r="M1" s="114" t="s">
        <v>655</v>
      </c>
      <c r="N1" s="114" t="s">
        <v>651</v>
      </c>
      <c r="O1" s="114" t="s">
        <v>652</v>
      </c>
      <c r="P1" s="11" t="s">
        <v>663</v>
      </c>
      <c r="Q1" s="11" t="s">
        <v>667</v>
      </c>
      <c r="R1" s="11" t="s">
        <v>2172</v>
      </c>
      <c r="S1" s="11" t="s">
        <v>2173</v>
      </c>
      <c r="T1" s="11" t="s">
        <v>2174</v>
      </c>
      <c r="U1" s="11" t="s">
        <v>2175</v>
      </c>
      <c r="V1" s="11" t="s">
        <v>2176</v>
      </c>
      <c r="W1" s="13" t="s">
        <v>2177</v>
      </c>
      <c r="X1" s="112" t="s">
        <v>7126</v>
      </c>
      <c r="Y1" s="13" t="s">
        <v>6421</v>
      </c>
      <c r="Z1" s="21" t="s">
        <v>7127</v>
      </c>
      <c r="AA1" s="21" t="s">
        <v>7125</v>
      </c>
      <c r="AB1" s="11" t="s">
        <v>2474</v>
      </c>
      <c r="AC1" s="13" t="s">
        <v>2475</v>
      </c>
      <c r="AD1" t="s">
        <v>2179</v>
      </c>
      <c r="AE1" s="25" t="s">
        <v>2180</v>
      </c>
      <c r="AF1" s="25" t="s">
        <v>2182</v>
      </c>
      <c r="AG1" s="29" t="s">
        <v>2181</v>
      </c>
      <c r="AH1" s="25" t="s">
        <v>2183</v>
      </c>
      <c r="AI1" t="s">
        <v>5606</v>
      </c>
    </row>
    <row r="2" spans="1:35" x14ac:dyDescent="0.25">
      <c r="A2" s="88" t="s">
        <v>1592</v>
      </c>
      <c r="B2" s="53" t="e">
        <f>VLOOKUP(MYRANKS_P[[#This Row],[PLAYERID]],#REF!,COLUMN(#REF!),FALSE)</f>
        <v>#REF!</v>
      </c>
      <c r="C2" s="53" t="e">
        <f>VLOOKUP(MYRANKS_P[[#This Row],[PLAYERID]],#REF!,COLUMN(#REF!),FALSE)</f>
        <v>#REF!</v>
      </c>
      <c r="D2" s="53" t="e">
        <f>VLOOKUP(MYRANKS_P[[#This Row],[PLAYERID]],#REF!,COLUMN(#REF!),FALSE)</f>
        <v>#REF!</v>
      </c>
      <c r="E2" s="9" t="e">
        <f>VLOOKUP(MYRANKS_P[[#This Row],[PLAYERID]],#REF!,COLUMN(#REF!),FALSE)</f>
        <v>#REF!</v>
      </c>
      <c r="F2" s="53" t="e">
        <f>VLOOKUP(MYRANKS_P[[#This Row],[PLAYERID]],#REF!,COLUMN(#REF!),FALSE)</f>
        <v>#REF!</v>
      </c>
      <c r="G2" s="9" t="e">
        <f>INDEX(#REF!,MATCH(MYRANKS_P[[#This Row],[PLAYERID]],#REF!,0),VLOOKUP(IDSYSTEM,#REF!,3,FALSE))</f>
        <v>#REF!</v>
      </c>
      <c r="H2" s="115" t="e">
        <f>IF(OR(LEAGUE="Mixed",LEAGUE=MYRANKS_P[[#This Row],[LG]]),IFERROR(INDEX(PITCHCSV[],MATCH(MYRANKS_P[[#This Row],[PROJID]],PITCHCSV[playerid],0),P_WCOL),0),0)</f>
        <v>#REF!</v>
      </c>
      <c r="I2" s="115" t="e">
        <f>IF(OR(LEAGUE="Mixed",LEAGUE=MYRANKS_P[[#This Row],[LG]]),IFERROR(INDEX(PITCHCSV[],MATCH(MYRANKS_P[[#This Row],[PROJID]],PITCHCSV[playerid],0),P_SVCOL),0),0)</f>
        <v>#REF!</v>
      </c>
      <c r="J2" s="115" t="e">
        <f>IF(OR(LEAGUE="Mixed",LEAGUE=MYRANKS_P[[#This Row],[LG]]),IFERROR(INDEX(PITCHCSV[],MATCH(MYRANKS_P[[#This Row],[PROJID]],PITCHCSV[playerid],0),P_IPCOL),0),0)</f>
        <v>#REF!</v>
      </c>
      <c r="K2" s="115" t="e">
        <f>IF(OR(LEAGUE="Mixed",LEAGUE=MYRANKS_P[[#This Row],[LG]]),IFERROR(INDEX(PITCHCSV[],MATCH(MYRANKS_P[[#This Row],[PROJID]],PITCHCSV[playerid],0),P_HCOL),0),0)</f>
        <v>#REF!</v>
      </c>
      <c r="L2" s="115" t="e">
        <f>IF(OR(LEAGUE="Mixed",LEAGUE=MYRANKS_P[[#This Row],[LG]]),IFERROR(INDEX(PITCHCSV[],MATCH(MYRANKS_P[[#This Row],[PROJID]],PITCHCSV[playerid],0),P_ERCOL),0),0)</f>
        <v>#REF!</v>
      </c>
      <c r="M2" s="115" t="e">
        <f>IF(OR(LEAGUE="Mixed",LEAGUE=MYRANKS_P[[#This Row],[LG]]),IFERROR(INDEX(PITCHCSV[],MATCH(MYRANKS_P[[#This Row],[PROJID]],PITCHCSV[playerid],0),P_HRCOL),0),0)</f>
        <v>#REF!</v>
      </c>
      <c r="N2" s="115" t="e">
        <f>IF(OR(LEAGUE="Mixed",LEAGUE=MYRANKS_P[[#This Row],[LG]]),IFERROR(INDEX(PITCHCSV[],MATCH(MYRANKS_P[[#This Row],[PROJID]],PITCHCSV[playerid],0),P_SOCOL),0),0)</f>
        <v>#REF!</v>
      </c>
      <c r="O2" s="115" t="e">
        <f>IF(OR(LEAGUE="Mixed",LEAGUE=MYRANKS_P[[#This Row],[LG]]),IFERROR(INDEX(PITCHCSV[],MATCH(MYRANKS_P[[#This Row],[PROJID]],PITCHCSV[playerid],0),P_BBCOL),0),0)</f>
        <v>#REF!</v>
      </c>
      <c r="P2" s="10" t="e">
        <f>IF(OR(LEAGUE="Mixed",LEAGUE=MYRANKS_P[[#This Row],[LG]]),IFERROR(MYRANKS_P[[#This Row],[ER]]*9/MYRANKS_P[[#This Row],[IP]],0),0)</f>
        <v>#REF!</v>
      </c>
      <c r="Q2" s="10" t="e">
        <f>IF(OR(LEAGUE="Mixed",LEAGUE=MYRANKS_P[[#This Row],[LG]]),IFERROR((MYRANKS_P[[#This Row],[BB]]+MYRANKS_P[[#This Row],[H]])/MYRANKS_P[[#This Row],[IP]],0),0)</f>
        <v>#REF!</v>
      </c>
      <c r="R2" s="10" t="e">
        <f>MYRANKS_P[[#This Row],[W]]/SGP_W</f>
        <v>#REF!</v>
      </c>
      <c r="S2" s="10" t="e">
        <f>MYRANKS_P[[#This Row],[SV]]/SGP_SV</f>
        <v>#REF!</v>
      </c>
      <c r="T2" s="10" t="e">
        <f>MYRANKS_P[[#This Row],[SO]]/SGP_K</f>
        <v>#REF!</v>
      </c>
      <c r="U2" s="10" t="e">
        <f>((LGAVG_ER*(NUMPITCHERS-1)+MYRANKS_P[[#This Row],[ER]])*9/((LGAVG_IP*(NUMPITCHERS-1)+MYRANKS_P[[#This Row],[IP]]))-LGAVG_ERA)/SGP_ERA</f>
        <v>#REF!</v>
      </c>
      <c r="V2" s="10" t="e">
        <f>((LGAVG_HBB*(NUMPITCHERS-1)+MYRANKS_P[[#This Row],[BB]]+MYRANKS_P[[#This Row],[H]])/(LGAVG_IP*(NUMPITCHERS-1)+MYRANKS_P[[#This Row],[IP]])-LGAVG_WHIP)/SGP_WHIP</f>
        <v>#REF!</v>
      </c>
      <c r="W2" s="72" t="e">
        <f>MYRANKS_P[[#This Row],[WSGP]]+MYRANKS_P[[#This Row],[SVSGP]]+MYRANKS_P[[#This Row],[SOSGP]]+MYRANKS_P[[#This Row],[ERASGP]]+MYRANKS_P[[#This Row],[WHIPSGP]]</f>
        <v>#REF!</v>
      </c>
      <c r="X2" s="171" t="e">
        <f>RANK(MYRANKS_P[[#This Row],[TTLSGP]],MYRANKS_P[TTLSGP],0)</f>
        <v>#REF!</v>
      </c>
      <c r="Y2" s="72" t="e">
        <f>IF(MYRANKS_P[[#This Row],[RAW_RANK]]&gt;NUM_P,MYRANKS_P[[#This Row],[TTLSGP]],0)</f>
        <v>#REF!</v>
      </c>
      <c r="Z2" s="22" t="e">
        <f>IF(MYRANKS_P[[#This Row],[BENCH_TTLSGP]]=0,"",RANK(MYRANKS_P[[#This Row],[BENCH_TTLSGP]],MYRANKS_P[BENCH_TTLSGP],0))</f>
        <v>#REF!</v>
      </c>
      <c r="AA2" s="22" t="e">
        <f>IF(MYRANKS_P[[#This Row],[RAW_RANK]]=NUM_P,"X","")</f>
        <v>#REF!</v>
      </c>
      <c r="AB2" s="10" t="e">
        <f>VLOOKUP(MYRANKS_P[[#This Row],[POS]],#REF!,COLUMN(#REF!),FALSE)</f>
        <v>#REF!</v>
      </c>
      <c r="AC2" s="10" t="e">
        <f>MYRANKS_P[[#This Row],[TTLSGP]]-MYRANKS_P[[#This Row],[REPL LVL]]</f>
        <v>#REF!</v>
      </c>
      <c r="AD2" s="19" t="e">
        <f>IF(MYRANKS_P[[#This Row],[RAW_RANK]]&lt;=Total_Pitchers_Drafted,MYRANKS_P[[#This Row],[SGP OVER REPL]],0)</f>
        <v>#REF!</v>
      </c>
      <c r="AE2" s="66" t="e">
        <f>MYRANKS_P[[#This Row],[SGP OVER REPL]]*Dollar_Value_Per_Pitcher_SGP+1</f>
        <v>#REF!</v>
      </c>
      <c r="AF2" s="27"/>
      <c r="AG2" s="30" t="e">
        <f>IF(AND(MYRANKS_P[[#This Row],[BENCH_RANK]]&lt;=Total_Pitchers_Drafted,MYRANKS_P[[#This Row],[$ACTUAL]]=""),MYRANKS_P[[#This Row],[USEFULSGP]],0)</f>
        <v>#REF!</v>
      </c>
      <c r="AH2" s="27" t="e">
        <f>IF(MYRANKS_P[[#This Row],[REMAIN_SGP]]=0,0,MYRANKS_P[[#This Row],[REMAIN_SGP]]*Remaining_Dollar_Value_Per_Pitcher_SGP+1)</f>
        <v>#REF!</v>
      </c>
      <c r="AI2" s="122"/>
    </row>
    <row r="3" spans="1:35" x14ac:dyDescent="0.25">
      <c r="A3" s="79" t="s">
        <v>1960</v>
      </c>
      <c r="B3" s="53" t="e">
        <f>VLOOKUP(MYRANKS_P[[#This Row],[PLAYERID]],#REF!,COLUMN(#REF!),FALSE)</f>
        <v>#REF!</v>
      </c>
      <c r="C3" s="53" t="e">
        <f>VLOOKUP(MYRANKS_P[[#This Row],[PLAYERID]],#REF!,COLUMN(#REF!),FALSE)</f>
        <v>#REF!</v>
      </c>
      <c r="D3" s="53" t="e">
        <f>VLOOKUP(MYRANKS_P[[#This Row],[PLAYERID]],#REF!,COLUMN(#REF!),FALSE)</f>
        <v>#REF!</v>
      </c>
      <c r="E3" s="9" t="e">
        <f>VLOOKUP(MYRANKS_P[[#This Row],[PLAYERID]],#REF!,COLUMN(#REF!),FALSE)</f>
        <v>#REF!</v>
      </c>
      <c r="F3" s="53" t="e">
        <f>VLOOKUP(MYRANKS_P[[#This Row],[PLAYERID]],#REF!,COLUMN(#REF!),FALSE)</f>
        <v>#REF!</v>
      </c>
      <c r="G3" s="9" t="e">
        <f>INDEX(#REF!,MATCH(MYRANKS_P[[#This Row],[PLAYERID]],#REF!,0),VLOOKUP(IDSYSTEM,#REF!,3,FALSE))</f>
        <v>#REF!</v>
      </c>
      <c r="H3" s="115" t="e">
        <f>IF(OR(LEAGUE="Mixed",LEAGUE=MYRANKS_P[[#This Row],[LG]]),IFERROR(INDEX(PITCHCSV[],MATCH(MYRANKS_P[[#This Row],[PROJID]],PITCHCSV[playerid],0),P_WCOL),0),0)</f>
        <v>#REF!</v>
      </c>
      <c r="I3" s="115" t="e">
        <f>IF(OR(LEAGUE="Mixed",LEAGUE=MYRANKS_P[[#This Row],[LG]]),IFERROR(INDEX(PITCHCSV[],MATCH(MYRANKS_P[[#This Row],[PROJID]],PITCHCSV[playerid],0),P_SVCOL),0),0)</f>
        <v>#REF!</v>
      </c>
      <c r="J3" s="115" t="e">
        <f>IF(OR(LEAGUE="Mixed",LEAGUE=MYRANKS_P[[#This Row],[LG]]),IFERROR(INDEX(PITCHCSV[],MATCH(MYRANKS_P[[#This Row],[PROJID]],PITCHCSV[playerid],0),P_IPCOL),0),0)</f>
        <v>#REF!</v>
      </c>
      <c r="K3" s="115" t="e">
        <f>IF(OR(LEAGUE="Mixed",LEAGUE=MYRANKS_P[[#This Row],[LG]]),IFERROR(INDEX(PITCHCSV[],MATCH(MYRANKS_P[[#This Row],[PROJID]],PITCHCSV[playerid],0),P_HCOL),0),0)</f>
        <v>#REF!</v>
      </c>
      <c r="L3" s="115" t="e">
        <f>IF(OR(LEAGUE="Mixed",LEAGUE=MYRANKS_P[[#This Row],[LG]]),IFERROR(INDEX(PITCHCSV[],MATCH(MYRANKS_P[[#This Row],[PROJID]],PITCHCSV[playerid],0),P_ERCOL),0),0)</f>
        <v>#REF!</v>
      </c>
      <c r="M3" s="115" t="e">
        <f>IF(OR(LEAGUE="Mixed",LEAGUE=MYRANKS_P[[#This Row],[LG]]),IFERROR(INDEX(PITCHCSV[],MATCH(MYRANKS_P[[#This Row],[PROJID]],PITCHCSV[playerid],0),P_HRCOL),0),0)</f>
        <v>#REF!</v>
      </c>
      <c r="N3" s="115" t="e">
        <f>IF(OR(LEAGUE="Mixed",LEAGUE=MYRANKS_P[[#This Row],[LG]]),IFERROR(INDEX(PITCHCSV[],MATCH(MYRANKS_P[[#This Row],[PROJID]],PITCHCSV[playerid],0),P_SOCOL),0),0)</f>
        <v>#REF!</v>
      </c>
      <c r="O3" s="115" t="e">
        <f>IF(OR(LEAGUE="Mixed",LEAGUE=MYRANKS_P[[#This Row],[LG]]),IFERROR(INDEX(PITCHCSV[],MATCH(MYRANKS_P[[#This Row],[PROJID]],PITCHCSV[playerid],0),P_BBCOL),0),0)</f>
        <v>#REF!</v>
      </c>
      <c r="P3" s="10" t="e">
        <f>IF(OR(LEAGUE="Mixed",LEAGUE=MYRANKS_P[[#This Row],[LG]]),IFERROR(MYRANKS_P[[#This Row],[ER]]*9/MYRANKS_P[[#This Row],[IP]],0),0)</f>
        <v>#REF!</v>
      </c>
      <c r="Q3" s="10" t="e">
        <f>IF(OR(LEAGUE="Mixed",LEAGUE=MYRANKS_P[[#This Row],[LG]]),IFERROR((MYRANKS_P[[#This Row],[BB]]+MYRANKS_P[[#This Row],[H]])/MYRANKS_P[[#This Row],[IP]],0),0)</f>
        <v>#REF!</v>
      </c>
      <c r="R3" s="10" t="e">
        <f>MYRANKS_P[[#This Row],[W]]/SGP_W</f>
        <v>#REF!</v>
      </c>
      <c r="S3" s="10" t="e">
        <f>MYRANKS_P[[#This Row],[SV]]/SGP_SV</f>
        <v>#REF!</v>
      </c>
      <c r="T3" s="10" t="e">
        <f>MYRANKS_P[[#This Row],[SO]]/SGP_K</f>
        <v>#REF!</v>
      </c>
      <c r="U3" s="10" t="e">
        <f>((LGAVG_ER*(NUMPITCHERS-1)+MYRANKS_P[[#This Row],[ER]])*9/((LGAVG_IP*(NUMPITCHERS-1)+MYRANKS_P[[#This Row],[IP]]))-LGAVG_ERA)/SGP_ERA</f>
        <v>#REF!</v>
      </c>
      <c r="V3" s="10" t="e">
        <f>((LGAVG_HBB*(NUMPITCHERS-1)+MYRANKS_P[[#This Row],[BB]]+MYRANKS_P[[#This Row],[H]])/(LGAVG_IP*(NUMPITCHERS-1)+MYRANKS_P[[#This Row],[IP]])-LGAVG_WHIP)/SGP_WHIP</f>
        <v>#REF!</v>
      </c>
      <c r="W3" s="72" t="e">
        <f>MYRANKS_P[[#This Row],[WSGP]]+MYRANKS_P[[#This Row],[SVSGP]]+MYRANKS_P[[#This Row],[SOSGP]]+MYRANKS_P[[#This Row],[ERASGP]]+MYRANKS_P[[#This Row],[WHIPSGP]]</f>
        <v>#REF!</v>
      </c>
      <c r="X3" s="171" t="e">
        <f>RANK(MYRANKS_P[[#This Row],[TTLSGP]],MYRANKS_P[TTLSGP],0)</f>
        <v>#REF!</v>
      </c>
      <c r="Y3" s="72" t="e">
        <f>IF(MYRANKS_P[[#This Row],[RAW_RANK]]&gt;NUM_P,MYRANKS_P[[#This Row],[TTLSGP]],0)</f>
        <v>#REF!</v>
      </c>
      <c r="Z3" s="22" t="e">
        <f>IF(MYRANKS_P[[#This Row],[BENCH_TTLSGP]]=0,"",RANK(MYRANKS_P[[#This Row],[BENCH_TTLSGP]],MYRANKS_P[BENCH_TTLSGP],0))</f>
        <v>#REF!</v>
      </c>
      <c r="AA3" s="22" t="e">
        <f>IF(MYRANKS_P[[#This Row],[RAW_RANK]]=NUM_P,"X","")</f>
        <v>#REF!</v>
      </c>
      <c r="AB3" s="10" t="e">
        <f>VLOOKUP(MYRANKS_P[[#This Row],[POS]],#REF!,COLUMN(#REF!),FALSE)</f>
        <v>#REF!</v>
      </c>
      <c r="AC3" s="10" t="e">
        <f>MYRANKS_P[[#This Row],[TTLSGP]]-MYRANKS_P[[#This Row],[REPL LVL]]</f>
        <v>#REF!</v>
      </c>
      <c r="AD3" s="19" t="e">
        <f>IF(MYRANKS_P[[#This Row],[RAW_RANK]]&lt;=Total_Pitchers_Drafted,MYRANKS_P[[#This Row],[SGP OVER REPL]],0)</f>
        <v>#REF!</v>
      </c>
      <c r="AE3" s="66" t="e">
        <f>MYRANKS_P[[#This Row],[SGP OVER REPL]]*Dollar_Value_Per_Pitcher_SGP+1</f>
        <v>#REF!</v>
      </c>
      <c r="AF3" s="27"/>
      <c r="AG3" s="30" t="e">
        <f>IF(AND(MYRANKS_P[[#This Row],[BENCH_RANK]]&lt;=Total_Pitchers_Drafted,MYRANKS_P[[#This Row],[$ACTUAL]]=""),MYRANKS_P[[#This Row],[USEFULSGP]],0)</f>
        <v>#REF!</v>
      </c>
      <c r="AH3" s="27" t="e">
        <f>IF(MYRANKS_P[[#This Row],[REMAIN_SGP]]=0,0,MYRANKS_P[[#This Row],[REMAIN_SGP]]*Remaining_Dollar_Value_Per_Pitcher_SGP+1)</f>
        <v>#REF!</v>
      </c>
      <c r="AI3" s="122"/>
    </row>
    <row r="4" spans="1:35" x14ac:dyDescent="0.25">
      <c r="A4" s="79" t="s">
        <v>1983</v>
      </c>
      <c r="B4" s="53" t="e">
        <f>VLOOKUP(MYRANKS_P[[#This Row],[PLAYERID]],#REF!,COLUMN(#REF!),FALSE)</f>
        <v>#REF!</v>
      </c>
      <c r="C4" s="53" t="e">
        <f>VLOOKUP(MYRANKS_P[[#This Row],[PLAYERID]],#REF!,COLUMN(#REF!),FALSE)</f>
        <v>#REF!</v>
      </c>
      <c r="D4" s="53" t="e">
        <f>VLOOKUP(MYRANKS_P[[#This Row],[PLAYERID]],#REF!,COLUMN(#REF!),FALSE)</f>
        <v>#REF!</v>
      </c>
      <c r="E4" s="9" t="e">
        <f>VLOOKUP(MYRANKS_P[[#This Row],[PLAYERID]],#REF!,COLUMN(#REF!),FALSE)</f>
        <v>#REF!</v>
      </c>
      <c r="F4" s="53" t="e">
        <f>VLOOKUP(MYRANKS_P[[#This Row],[PLAYERID]],#REF!,COLUMN(#REF!),FALSE)</f>
        <v>#REF!</v>
      </c>
      <c r="G4" s="9" t="e">
        <f>INDEX(#REF!,MATCH(MYRANKS_P[[#This Row],[PLAYERID]],#REF!,0),VLOOKUP(IDSYSTEM,#REF!,3,FALSE))</f>
        <v>#REF!</v>
      </c>
      <c r="H4" s="115" t="e">
        <f>IF(OR(LEAGUE="Mixed",LEAGUE=MYRANKS_P[[#This Row],[LG]]),IFERROR(INDEX(PITCHCSV[],MATCH(MYRANKS_P[[#This Row],[PROJID]],PITCHCSV[playerid],0),P_WCOL),0),0)</f>
        <v>#REF!</v>
      </c>
      <c r="I4" s="115" t="e">
        <f>IF(OR(LEAGUE="Mixed",LEAGUE=MYRANKS_P[[#This Row],[LG]]),IFERROR(INDEX(PITCHCSV[],MATCH(MYRANKS_P[[#This Row],[PROJID]],PITCHCSV[playerid],0),P_SVCOL),0),0)</f>
        <v>#REF!</v>
      </c>
      <c r="J4" s="115" t="e">
        <f>IF(OR(LEAGUE="Mixed",LEAGUE=MYRANKS_P[[#This Row],[LG]]),IFERROR(INDEX(PITCHCSV[],MATCH(MYRANKS_P[[#This Row],[PROJID]],PITCHCSV[playerid],0),P_IPCOL),0),0)</f>
        <v>#REF!</v>
      </c>
      <c r="K4" s="115" t="e">
        <f>IF(OR(LEAGUE="Mixed",LEAGUE=MYRANKS_P[[#This Row],[LG]]),IFERROR(INDEX(PITCHCSV[],MATCH(MYRANKS_P[[#This Row],[PROJID]],PITCHCSV[playerid],0),P_HCOL),0),0)</f>
        <v>#REF!</v>
      </c>
      <c r="L4" s="115" t="e">
        <f>IF(OR(LEAGUE="Mixed",LEAGUE=MYRANKS_P[[#This Row],[LG]]),IFERROR(INDEX(PITCHCSV[],MATCH(MYRANKS_P[[#This Row],[PROJID]],PITCHCSV[playerid],0),P_ERCOL),0),0)</f>
        <v>#REF!</v>
      </c>
      <c r="M4" s="115" t="e">
        <f>IF(OR(LEAGUE="Mixed",LEAGUE=MYRANKS_P[[#This Row],[LG]]),IFERROR(INDEX(PITCHCSV[],MATCH(MYRANKS_P[[#This Row],[PROJID]],PITCHCSV[playerid],0),P_HRCOL),0),0)</f>
        <v>#REF!</v>
      </c>
      <c r="N4" s="115" t="e">
        <f>IF(OR(LEAGUE="Mixed",LEAGUE=MYRANKS_P[[#This Row],[LG]]),IFERROR(INDEX(PITCHCSV[],MATCH(MYRANKS_P[[#This Row],[PROJID]],PITCHCSV[playerid],0),P_SOCOL),0),0)</f>
        <v>#REF!</v>
      </c>
      <c r="O4" s="115" t="e">
        <f>IF(OR(LEAGUE="Mixed",LEAGUE=MYRANKS_P[[#This Row],[LG]]),IFERROR(INDEX(PITCHCSV[],MATCH(MYRANKS_P[[#This Row],[PROJID]],PITCHCSV[playerid],0),P_BBCOL),0),0)</f>
        <v>#REF!</v>
      </c>
      <c r="P4" s="10" t="e">
        <f>IF(OR(LEAGUE="Mixed",LEAGUE=MYRANKS_P[[#This Row],[LG]]),IFERROR(MYRANKS_P[[#This Row],[ER]]*9/MYRANKS_P[[#This Row],[IP]],0),0)</f>
        <v>#REF!</v>
      </c>
      <c r="Q4" s="10" t="e">
        <f>IF(OR(LEAGUE="Mixed",LEAGUE=MYRANKS_P[[#This Row],[LG]]),IFERROR((MYRANKS_P[[#This Row],[BB]]+MYRANKS_P[[#This Row],[H]])/MYRANKS_P[[#This Row],[IP]],0),0)</f>
        <v>#REF!</v>
      </c>
      <c r="R4" s="10" t="e">
        <f>MYRANKS_P[[#This Row],[W]]/SGP_W</f>
        <v>#REF!</v>
      </c>
      <c r="S4" s="10" t="e">
        <f>MYRANKS_P[[#This Row],[SV]]/SGP_SV</f>
        <v>#REF!</v>
      </c>
      <c r="T4" s="10" t="e">
        <f>MYRANKS_P[[#This Row],[SO]]/SGP_K</f>
        <v>#REF!</v>
      </c>
      <c r="U4" s="10" t="e">
        <f>((LGAVG_ER*(NUMPITCHERS-1)+MYRANKS_P[[#This Row],[ER]])*9/((LGAVG_IP*(NUMPITCHERS-1)+MYRANKS_P[[#This Row],[IP]]))-LGAVG_ERA)/SGP_ERA</f>
        <v>#REF!</v>
      </c>
      <c r="V4" s="10" t="e">
        <f>((LGAVG_HBB*(NUMPITCHERS-1)+MYRANKS_P[[#This Row],[BB]]+MYRANKS_P[[#This Row],[H]])/(LGAVG_IP*(NUMPITCHERS-1)+MYRANKS_P[[#This Row],[IP]])-LGAVG_WHIP)/SGP_WHIP</f>
        <v>#REF!</v>
      </c>
      <c r="W4" s="72" t="e">
        <f>MYRANKS_P[[#This Row],[WSGP]]+MYRANKS_P[[#This Row],[SVSGP]]+MYRANKS_P[[#This Row],[SOSGP]]+MYRANKS_P[[#This Row],[ERASGP]]+MYRANKS_P[[#This Row],[WHIPSGP]]</f>
        <v>#REF!</v>
      </c>
      <c r="X4" s="171" t="e">
        <f>RANK(MYRANKS_P[[#This Row],[TTLSGP]],MYRANKS_P[TTLSGP],0)</f>
        <v>#REF!</v>
      </c>
      <c r="Y4" s="72" t="e">
        <f>IF(MYRANKS_P[[#This Row],[RAW_RANK]]&gt;NUM_P,MYRANKS_P[[#This Row],[TTLSGP]],0)</f>
        <v>#REF!</v>
      </c>
      <c r="Z4" s="22" t="e">
        <f>IF(MYRANKS_P[[#This Row],[BENCH_TTLSGP]]=0,"",RANK(MYRANKS_P[[#This Row],[BENCH_TTLSGP]],MYRANKS_P[BENCH_TTLSGP],0))</f>
        <v>#REF!</v>
      </c>
      <c r="AA4" s="22" t="e">
        <f>IF(MYRANKS_P[[#This Row],[RAW_RANK]]=NUM_P,"X","")</f>
        <v>#REF!</v>
      </c>
      <c r="AB4" s="10" t="e">
        <f>VLOOKUP(MYRANKS_P[[#This Row],[POS]],#REF!,COLUMN(#REF!),FALSE)</f>
        <v>#REF!</v>
      </c>
      <c r="AC4" s="10" t="e">
        <f>MYRANKS_P[[#This Row],[TTLSGP]]-MYRANKS_P[[#This Row],[REPL LVL]]</f>
        <v>#REF!</v>
      </c>
      <c r="AD4" s="19" t="e">
        <f>IF(MYRANKS_P[[#This Row],[RAW_RANK]]&lt;=Total_Pitchers_Drafted,MYRANKS_P[[#This Row],[SGP OVER REPL]],0)</f>
        <v>#REF!</v>
      </c>
      <c r="AE4" s="66" t="e">
        <f>MYRANKS_P[[#This Row],[SGP OVER REPL]]*Dollar_Value_Per_Pitcher_SGP+1</f>
        <v>#REF!</v>
      </c>
      <c r="AF4" s="27"/>
      <c r="AG4" s="30" t="e">
        <f>IF(AND(MYRANKS_P[[#This Row],[BENCH_RANK]]&lt;=Total_Pitchers_Drafted,MYRANKS_P[[#This Row],[$ACTUAL]]=""),MYRANKS_P[[#This Row],[USEFULSGP]],0)</f>
        <v>#REF!</v>
      </c>
      <c r="AH4" s="27" t="e">
        <f>IF(MYRANKS_P[[#This Row],[REMAIN_SGP]]=0,0,MYRANKS_P[[#This Row],[REMAIN_SGP]]*Remaining_Dollar_Value_Per_Pitcher_SGP+1)</f>
        <v>#REF!</v>
      </c>
      <c r="AI4" s="122"/>
    </row>
    <row r="5" spans="1:35" x14ac:dyDescent="0.25">
      <c r="A5" s="88" t="s">
        <v>1584</v>
      </c>
      <c r="B5" s="53" t="e">
        <f>VLOOKUP(MYRANKS_P[[#This Row],[PLAYERID]],#REF!,COLUMN(#REF!),FALSE)</f>
        <v>#REF!</v>
      </c>
      <c r="C5" s="53" t="e">
        <f>VLOOKUP(MYRANKS_P[[#This Row],[PLAYERID]],#REF!,COLUMN(#REF!),FALSE)</f>
        <v>#REF!</v>
      </c>
      <c r="D5" s="53" t="e">
        <f>VLOOKUP(MYRANKS_P[[#This Row],[PLAYERID]],#REF!,COLUMN(#REF!),FALSE)</f>
        <v>#REF!</v>
      </c>
      <c r="E5" s="9" t="e">
        <f>VLOOKUP(MYRANKS_P[[#This Row],[PLAYERID]],#REF!,COLUMN(#REF!),FALSE)</f>
        <v>#REF!</v>
      </c>
      <c r="F5" s="53" t="e">
        <f>VLOOKUP(MYRANKS_P[[#This Row],[PLAYERID]],#REF!,COLUMN(#REF!),FALSE)</f>
        <v>#REF!</v>
      </c>
      <c r="G5" s="9" t="e">
        <f>INDEX(#REF!,MATCH(MYRANKS_P[[#This Row],[PLAYERID]],#REF!,0),VLOOKUP(IDSYSTEM,#REF!,3,FALSE))</f>
        <v>#REF!</v>
      </c>
      <c r="H5" s="115" t="e">
        <f>IF(OR(LEAGUE="Mixed",LEAGUE=MYRANKS_P[[#This Row],[LG]]),IFERROR(INDEX(PITCHCSV[],MATCH(MYRANKS_P[[#This Row],[PROJID]],PITCHCSV[playerid],0),P_WCOL),0),0)</f>
        <v>#REF!</v>
      </c>
      <c r="I5" s="115" t="e">
        <f>IF(OR(LEAGUE="Mixed",LEAGUE=MYRANKS_P[[#This Row],[LG]]),IFERROR(INDEX(PITCHCSV[],MATCH(MYRANKS_P[[#This Row],[PROJID]],PITCHCSV[playerid],0),P_SVCOL),0),0)</f>
        <v>#REF!</v>
      </c>
      <c r="J5" s="115" t="e">
        <f>IF(OR(LEAGUE="Mixed",LEAGUE=MYRANKS_P[[#This Row],[LG]]),IFERROR(INDEX(PITCHCSV[],MATCH(MYRANKS_P[[#This Row],[PROJID]],PITCHCSV[playerid],0),P_IPCOL),0),0)</f>
        <v>#REF!</v>
      </c>
      <c r="K5" s="115" t="e">
        <f>IF(OR(LEAGUE="Mixed",LEAGUE=MYRANKS_P[[#This Row],[LG]]),IFERROR(INDEX(PITCHCSV[],MATCH(MYRANKS_P[[#This Row],[PROJID]],PITCHCSV[playerid],0),P_HCOL),0),0)</f>
        <v>#REF!</v>
      </c>
      <c r="L5" s="115" t="e">
        <f>IF(OR(LEAGUE="Mixed",LEAGUE=MYRANKS_P[[#This Row],[LG]]),IFERROR(INDEX(PITCHCSV[],MATCH(MYRANKS_P[[#This Row],[PROJID]],PITCHCSV[playerid],0),P_ERCOL),0),0)</f>
        <v>#REF!</v>
      </c>
      <c r="M5" s="115" t="e">
        <f>IF(OR(LEAGUE="Mixed",LEAGUE=MYRANKS_P[[#This Row],[LG]]),IFERROR(INDEX(PITCHCSV[],MATCH(MYRANKS_P[[#This Row],[PROJID]],PITCHCSV[playerid],0),P_HRCOL),0),0)</f>
        <v>#REF!</v>
      </c>
      <c r="N5" s="115" t="e">
        <f>IF(OR(LEAGUE="Mixed",LEAGUE=MYRANKS_P[[#This Row],[LG]]),IFERROR(INDEX(PITCHCSV[],MATCH(MYRANKS_P[[#This Row],[PROJID]],PITCHCSV[playerid],0),P_SOCOL),0),0)</f>
        <v>#REF!</v>
      </c>
      <c r="O5" s="115" t="e">
        <f>IF(OR(LEAGUE="Mixed",LEAGUE=MYRANKS_P[[#This Row],[LG]]),IFERROR(INDEX(PITCHCSV[],MATCH(MYRANKS_P[[#This Row],[PROJID]],PITCHCSV[playerid],0),P_BBCOL),0),0)</f>
        <v>#REF!</v>
      </c>
      <c r="P5" s="10" t="e">
        <f>IF(OR(LEAGUE="Mixed",LEAGUE=MYRANKS_P[[#This Row],[LG]]),IFERROR(MYRANKS_P[[#This Row],[ER]]*9/MYRANKS_P[[#This Row],[IP]],0),0)</f>
        <v>#REF!</v>
      </c>
      <c r="Q5" s="10" t="e">
        <f>IF(OR(LEAGUE="Mixed",LEAGUE=MYRANKS_P[[#This Row],[LG]]),IFERROR((MYRANKS_P[[#This Row],[BB]]+MYRANKS_P[[#This Row],[H]])/MYRANKS_P[[#This Row],[IP]],0),0)</f>
        <v>#REF!</v>
      </c>
      <c r="R5" s="55" t="e">
        <f>MYRANKS_P[[#This Row],[W]]/SGP_W</f>
        <v>#REF!</v>
      </c>
      <c r="S5" s="54" t="e">
        <f>MYRANKS_P[[#This Row],[SV]]/SGP_SV</f>
        <v>#REF!</v>
      </c>
      <c r="T5" s="55" t="e">
        <f>MYRANKS_P[[#This Row],[SO]]/SGP_K</f>
        <v>#REF!</v>
      </c>
      <c r="U5" s="10" t="e">
        <f>((LGAVG_ER*(NUMPITCHERS-1)+MYRANKS_P[[#This Row],[ER]])*9/((LGAVG_IP*(NUMPITCHERS-1)+MYRANKS_P[[#This Row],[IP]]))-LGAVG_ERA)/SGP_ERA</f>
        <v>#REF!</v>
      </c>
      <c r="V5" s="10" t="e">
        <f>((LGAVG_HBB*(NUMPITCHERS-1)+MYRANKS_P[[#This Row],[BB]]+MYRANKS_P[[#This Row],[H]])/(LGAVG_IP*(NUMPITCHERS-1)+MYRANKS_P[[#This Row],[IP]])-LGAVG_WHIP)/SGP_WHIP</f>
        <v>#REF!</v>
      </c>
      <c r="W5" s="74" t="e">
        <f>MYRANKS_P[[#This Row],[WSGP]]+MYRANKS_P[[#This Row],[SVSGP]]+MYRANKS_P[[#This Row],[SOSGP]]+MYRANKS_P[[#This Row],[ERASGP]]+MYRANKS_P[[#This Row],[WHIPSGP]]</f>
        <v>#REF!</v>
      </c>
      <c r="X5" s="172" t="e">
        <f>RANK(MYRANKS_P[[#This Row],[TTLSGP]],MYRANKS_P[TTLSGP],0)</f>
        <v>#REF!</v>
      </c>
      <c r="Y5" s="74" t="e">
        <f>IF(MYRANKS_P[[#This Row],[RAW_RANK]]&gt;NUM_P,MYRANKS_P[[#This Row],[TTLSGP]],0)</f>
        <v>#REF!</v>
      </c>
      <c r="Z5" s="56" t="e">
        <f>IF(MYRANKS_P[[#This Row],[BENCH_TTLSGP]]=0,"",RANK(MYRANKS_P[[#This Row],[BENCH_TTLSGP]],MYRANKS_P[BENCH_TTLSGP],0))</f>
        <v>#REF!</v>
      </c>
      <c r="AA5" s="56" t="e">
        <f>IF(MYRANKS_P[[#This Row],[RAW_RANK]]=NUM_P,"X","")</f>
        <v>#REF!</v>
      </c>
      <c r="AB5" s="54" t="e">
        <f>VLOOKUP(MYRANKS_P[[#This Row],[POS]],#REF!,COLUMN(#REF!),FALSE)</f>
        <v>#REF!</v>
      </c>
      <c r="AC5" s="54" t="e">
        <f>MYRANKS_P[[#This Row],[TTLSGP]]-MYRANKS_P[[#This Row],[REPL LVL]]</f>
        <v>#REF!</v>
      </c>
      <c r="AD5" s="55" t="e">
        <f>IF(MYRANKS_P[[#This Row],[RAW_RANK]]&lt;=Total_Pitchers_Drafted,MYRANKS_P[[#This Row],[SGP OVER REPL]],0)</f>
        <v>#REF!</v>
      </c>
      <c r="AE5" s="68" t="e">
        <f>MYRANKS_P[[#This Row],[SGP OVER REPL]]*Dollar_Value_Per_Pitcher_SGP+1</f>
        <v>#REF!</v>
      </c>
      <c r="AF5" s="55"/>
      <c r="AG5" s="54" t="e">
        <f>IF(AND(MYRANKS_P[[#This Row],[BENCH_RANK]]&lt;=Total_Pitchers_Drafted,MYRANKS_P[[#This Row],[$ACTUAL]]=""),MYRANKS_P[[#This Row],[USEFULSGP]],0)</f>
        <v>#REF!</v>
      </c>
      <c r="AH5" s="55" t="e">
        <f>IF(MYRANKS_P[[#This Row],[REMAIN_SGP]]=0,0,MYRANKS_P[[#This Row],[REMAIN_SGP]]*Remaining_Dollar_Value_Per_Pitcher_SGP+1)</f>
        <v>#REF!</v>
      </c>
      <c r="AI5" s="122"/>
    </row>
    <row r="6" spans="1:35" x14ac:dyDescent="0.25">
      <c r="A6" s="79" t="s">
        <v>2028</v>
      </c>
      <c r="B6" s="53" t="e">
        <f>VLOOKUP(MYRANKS_P[[#This Row],[PLAYERID]],#REF!,COLUMN(#REF!),FALSE)</f>
        <v>#REF!</v>
      </c>
      <c r="C6" s="53" t="e">
        <f>VLOOKUP(MYRANKS_P[[#This Row],[PLAYERID]],#REF!,COLUMN(#REF!),FALSE)</f>
        <v>#REF!</v>
      </c>
      <c r="D6" s="53" t="e">
        <f>VLOOKUP(MYRANKS_P[[#This Row],[PLAYERID]],#REF!,COLUMN(#REF!),FALSE)</f>
        <v>#REF!</v>
      </c>
      <c r="E6" s="9" t="e">
        <f>VLOOKUP(MYRANKS_P[[#This Row],[PLAYERID]],#REF!,COLUMN(#REF!),FALSE)</f>
        <v>#REF!</v>
      </c>
      <c r="F6" s="53" t="e">
        <f>VLOOKUP(MYRANKS_P[[#This Row],[PLAYERID]],#REF!,COLUMN(#REF!),FALSE)</f>
        <v>#REF!</v>
      </c>
      <c r="G6" s="9" t="e">
        <f>INDEX(#REF!,MATCH(MYRANKS_P[[#This Row],[PLAYERID]],#REF!,0),VLOOKUP(IDSYSTEM,#REF!,3,FALSE))</f>
        <v>#REF!</v>
      </c>
      <c r="H6" s="115" t="e">
        <f>IF(OR(LEAGUE="Mixed",LEAGUE=MYRANKS_P[[#This Row],[LG]]),IFERROR(INDEX(PITCHCSV[],MATCH(MYRANKS_P[[#This Row],[PROJID]],PITCHCSV[playerid],0),P_WCOL),0),0)</f>
        <v>#REF!</v>
      </c>
      <c r="I6" s="115" t="e">
        <f>IF(OR(LEAGUE="Mixed",LEAGUE=MYRANKS_P[[#This Row],[LG]]),IFERROR(INDEX(PITCHCSV[],MATCH(MYRANKS_P[[#This Row],[PROJID]],PITCHCSV[playerid],0),P_SVCOL),0),0)</f>
        <v>#REF!</v>
      </c>
      <c r="J6" s="115" t="e">
        <f>IF(OR(LEAGUE="Mixed",LEAGUE=MYRANKS_P[[#This Row],[LG]]),IFERROR(INDEX(PITCHCSV[],MATCH(MYRANKS_P[[#This Row],[PROJID]],PITCHCSV[playerid],0),P_IPCOL),0),0)</f>
        <v>#REF!</v>
      </c>
      <c r="K6" s="115" t="e">
        <f>IF(OR(LEAGUE="Mixed",LEAGUE=MYRANKS_P[[#This Row],[LG]]),IFERROR(INDEX(PITCHCSV[],MATCH(MYRANKS_P[[#This Row],[PROJID]],PITCHCSV[playerid],0),P_HCOL),0),0)</f>
        <v>#REF!</v>
      </c>
      <c r="L6" s="115" t="e">
        <f>IF(OR(LEAGUE="Mixed",LEAGUE=MYRANKS_P[[#This Row],[LG]]),IFERROR(INDEX(PITCHCSV[],MATCH(MYRANKS_P[[#This Row],[PROJID]],PITCHCSV[playerid],0),P_ERCOL),0),0)</f>
        <v>#REF!</v>
      </c>
      <c r="M6" s="115" t="e">
        <f>IF(OR(LEAGUE="Mixed",LEAGUE=MYRANKS_P[[#This Row],[LG]]),IFERROR(INDEX(PITCHCSV[],MATCH(MYRANKS_P[[#This Row],[PROJID]],PITCHCSV[playerid],0),P_HRCOL),0),0)</f>
        <v>#REF!</v>
      </c>
      <c r="N6" s="115" t="e">
        <f>IF(OR(LEAGUE="Mixed",LEAGUE=MYRANKS_P[[#This Row],[LG]]),IFERROR(INDEX(PITCHCSV[],MATCH(MYRANKS_P[[#This Row],[PROJID]],PITCHCSV[playerid],0),P_SOCOL),0),0)</f>
        <v>#REF!</v>
      </c>
      <c r="O6" s="115" t="e">
        <f>IF(OR(LEAGUE="Mixed",LEAGUE=MYRANKS_P[[#This Row],[LG]]),IFERROR(INDEX(PITCHCSV[],MATCH(MYRANKS_P[[#This Row],[PROJID]],PITCHCSV[playerid],0),P_BBCOL),0),0)</f>
        <v>#REF!</v>
      </c>
      <c r="P6" s="10" t="e">
        <f>IF(OR(LEAGUE="Mixed",LEAGUE=MYRANKS_P[[#This Row],[LG]]),IFERROR(MYRANKS_P[[#This Row],[ER]]*9/MYRANKS_P[[#This Row],[IP]],0),0)</f>
        <v>#REF!</v>
      </c>
      <c r="Q6" s="10" t="e">
        <f>IF(OR(LEAGUE="Mixed",LEAGUE=MYRANKS_P[[#This Row],[LG]]),IFERROR((MYRANKS_P[[#This Row],[BB]]+MYRANKS_P[[#This Row],[H]])/MYRANKS_P[[#This Row],[IP]],0),0)</f>
        <v>#REF!</v>
      </c>
      <c r="R6" s="10" t="e">
        <f>MYRANKS_P[[#This Row],[W]]/SGP_W</f>
        <v>#REF!</v>
      </c>
      <c r="S6" s="10" t="e">
        <f>MYRANKS_P[[#This Row],[SV]]/SGP_SV</f>
        <v>#REF!</v>
      </c>
      <c r="T6" s="10" t="e">
        <f>MYRANKS_P[[#This Row],[SO]]/SGP_K</f>
        <v>#REF!</v>
      </c>
      <c r="U6" s="10" t="e">
        <f>((LGAVG_ER*(NUMPITCHERS-1)+MYRANKS_P[[#This Row],[ER]])*9/((LGAVG_IP*(NUMPITCHERS-1)+MYRANKS_P[[#This Row],[IP]]))-LGAVG_ERA)/SGP_ERA</f>
        <v>#REF!</v>
      </c>
      <c r="V6" s="10" t="e">
        <f>((LGAVG_HBB*(NUMPITCHERS-1)+MYRANKS_P[[#This Row],[BB]]+MYRANKS_P[[#This Row],[H]])/(LGAVG_IP*(NUMPITCHERS-1)+MYRANKS_P[[#This Row],[IP]])-LGAVG_WHIP)/SGP_WHIP</f>
        <v>#REF!</v>
      </c>
      <c r="W6" s="72" t="e">
        <f>MYRANKS_P[[#This Row],[WSGP]]+MYRANKS_P[[#This Row],[SVSGP]]+MYRANKS_P[[#This Row],[SOSGP]]+MYRANKS_P[[#This Row],[ERASGP]]+MYRANKS_P[[#This Row],[WHIPSGP]]</f>
        <v>#REF!</v>
      </c>
      <c r="X6" s="171" t="e">
        <f>RANK(MYRANKS_P[[#This Row],[TTLSGP]],MYRANKS_P[TTLSGP],0)</f>
        <v>#REF!</v>
      </c>
      <c r="Y6" s="72" t="e">
        <f>IF(MYRANKS_P[[#This Row],[RAW_RANK]]&gt;NUM_P,MYRANKS_P[[#This Row],[TTLSGP]],0)</f>
        <v>#REF!</v>
      </c>
      <c r="Z6" s="22" t="e">
        <f>IF(MYRANKS_P[[#This Row],[BENCH_TTLSGP]]=0,"",RANK(MYRANKS_P[[#This Row],[BENCH_TTLSGP]],MYRANKS_P[BENCH_TTLSGP],0))</f>
        <v>#REF!</v>
      </c>
      <c r="AA6" s="22" t="e">
        <f>IF(MYRANKS_P[[#This Row],[RAW_RANK]]=NUM_P,"X","")</f>
        <v>#REF!</v>
      </c>
      <c r="AB6" s="10" t="e">
        <f>VLOOKUP(MYRANKS_P[[#This Row],[POS]],#REF!,COLUMN(#REF!),FALSE)</f>
        <v>#REF!</v>
      </c>
      <c r="AC6" s="10" t="e">
        <f>MYRANKS_P[[#This Row],[TTLSGP]]-MYRANKS_P[[#This Row],[REPL LVL]]</f>
        <v>#REF!</v>
      </c>
      <c r="AD6" s="19" t="e">
        <f>IF(MYRANKS_P[[#This Row],[RAW_RANK]]&lt;=Total_Pitchers_Drafted,MYRANKS_P[[#This Row],[SGP OVER REPL]],0)</f>
        <v>#REF!</v>
      </c>
      <c r="AE6" s="66" t="e">
        <f>MYRANKS_P[[#This Row],[SGP OVER REPL]]*Dollar_Value_Per_Pitcher_SGP+1</f>
        <v>#REF!</v>
      </c>
      <c r="AF6" s="27"/>
      <c r="AG6" s="30" t="e">
        <f>IF(AND(MYRANKS_P[[#This Row],[BENCH_RANK]]&lt;=Total_Pitchers_Drafted,MYRANKS_P[[#This Row],[$ACTUAL]]=""),MYRANKS_P[[#This Row],[USEFULSGP]],0)</f>
        <v>#REF!</v>
      </c>
      <c r="AH6" s="27" t="e">
        <f>IF(MYRANKS_P[[#This Row],[REMAIN_SGP]]=0,0,MYRANKS_P[[#This Row],[REMAIN_SGP]]*Remaining_Dollar_Value_Per_Pitcher_SGP+1)</f>
        <v>#REF!</v>
      </c>
      <c r="AI6" s="122"/>
    </row>
    <row r="7" spans="1:35" x14ac:dyDescent="0.25">
      <c r="A7" s="89" t="s">
        <v>1193</v>
      </c>
      <c r="B7" s="9" t="e">
        <f>VLOOKUP(MYRANKS_P[[#This Row],[PLAYERID]],#REF!,COLUMN(#REF!),FALSE)</f>
        <v>#REF!</v>
      </c>
      <c r="C7" s="9" t="e">
        <f>VLOOKUP(MYRANKS_P[[#This Row],[PLAYERID]],#REF!,COLUMN(#REF!),FALSE)</f>
        <v>#REF!</v>
      </c>
      <c r="D7" s="9" t="e">
        <f>VLOOKUP(MYRANKS_P[[#This Row],[PLAYERID]],#REF!,COLUMN(#REF!),FALSE)</f>
        <v>#REF!</v>
      </c>
      <c r="E7" s="9" t="e">
        <f>VLOOKUP(MYRANKS_P[[#This Row],[PLAYERID]],#REF!,COLUMN(#REF!),FALSE)</f>
        <v>#REF!</v>
      </c>
      <c r="F7" s="9" t="e">
        <f>VLOOKUP(MYRANKS_P[[#This Row],[PLAYERID]],#REF!,COLUMN(#REF!),FALSE)</f>
        <v>#REF!</v>
      </c>
      <c r="G7" s="9" t="e">
        <f>INDEX(#REF!,MATCH(MYRANKS_P[[#This Row],[PLAYERID]],#REF!,0),VLOOKUP(IDSYSTEM,#REF!,3,FALSE))</f>
        <v>#REF!</v>
      </c>
      <c r="H7" s="115" t="e">
        <f>IF(OR(LEAGUE="Mixed",LEAGUE=MYRANKS_P[[#This Row],[LG]]),IFERROR(INDEX(PITCHCSV[],MATCH(MYRANKS_P[[#This Row],[PROJID]],PITCHCSV[playerid],0),P_WCOL),0),0)</f>
        <v>#REF!</v>
      </c>
      <c r="I7" s="115" t="e">
        <f>IF(OR(LEAGUE="Mixed",LEAGUE=MYRANKS_P[[#This Row],[LG]]),IFERROR(INDEX(PITCHCSV[],MATCH(MYRANKS_P[[#This Row],[PROJID]],PITCHCSV[playerid],0),P_SVCOL),0),0)</f>
        <v>#REF!</v>
      </c>
      <c r="J7" s="115" t="e">
        <f>IF(OR(LEAGUE="Mixed",LEAGUE=MYRANKS_P[[#This Row],[LG]]),IFERROR(INDEX(PITCHCSV[],MATCH(MYRANKS_P[[#This Row],[PROJID]],PITCHCSV[playerid],0),P_IPCOL),0),0)</f>
        <v>#REF!</v>
      </c>
      <c r="K7" s="115" t="e">
        <f>IF(OR(LEAGUE="Mixed",LEAGUE=MYRANKS_P[[#This Row],[LG]]),IFERROR(INDEX(PITCHCSV[],MATCH(MYRANKS_P[[#This Row],[PROJID]],PITCHCSV[playerid],0),P_HCOL),0),0)</f>
        <v>#REF!</v>
      </c>
      <c r="L7" s="115" t="e">
        <f>IF(OR(LEAGUE="Mixed",LEAGUE=MYRANKS_P[[#This Row],[LG]]),IFERROR(INDEX(PITCHCSV[],MATCH(MYRANKS_P[[#This Row],[PROJID]],PITCHCSV[playerid],0),P_ERCOL),0),0)</f>
        <v>#REF!</v>
      </c>
      <c r="M7" s="115" t="e">
        <f>IF(OR(LEAGUE="Mixed",LEAGUE=MYRANKS_P[[#This Row],[LG]]),IFERROR(INDEX(PITCHCSV[],MATCH(MYRANKS_P[[#This Row],[PROJID]],PITCHCSV[playerid],0),P_HRCOL),0),0)</f>
        <v>#REF!</v>
      </c>
      <c r="N7" s="115" t="e">
        <f>IF(OR(LEAGUE="Mixed",LEAGUE=MYRANKS_P[[#This Row],[LG]]),IFERROR(INDEX(PITCHCSV[],MATCH(MYRANKS_P[[#This Row],[PROJID]],PITCHCSV[playerid],0),P_SOCOL),0),0)</f>
        <v>#REF!</v>
      </c>
      <c r="O7" s="115" t="e">
        <f>IF(OR(LEAGUE="Mixed",LEAGUE=MYRANKS_P[[#This Row],[LG]]),IFERROR(INDEX(PITCHCSV[],MATCH(MYRANKS_P[[#This Row],[PROJID]],PITCHCSV[playerid],0),P_BBCOL),0),0)</f>
        <v>#REF!</v>
      </c>
      <c r="P7" s="10" t="e">
        <f>IF(OR(LEAGUE="Mixed",LEAGUE=MYRANKS_P[[#This Row],[LG]]),IFERROR(MYRANKS_P[[#This Row],[ER]]*9/MYRANKS_P[[#This Row],[IP]],0),0)</f>
        <v>#REF!</v>
      </c>
      <c r="Q7" s="10" t="e">
        <f>IF(OR(LEAGUE="Mixed",LEAGUE=MYRANKS_P[[#This Row],[LG]]),IFERROR((MYRANKS_P[[#This Row],[BB]]+MYRANKS_P[[#This Row],[H]])/MYRANKS_P[[#This Row],[IP]],0),0)</f>
        <v>#REF!</v>
      </c>
      <c r="R7" s="10" t="e">
        <f>MYRANKS_P[[#This Row],[W]]/SGP_W</f>
        <v>#REF!</v>
      </c>
      <c r="S7" s="10" t="e">
        <f>MYRANKS_P[[#This Row],[SV]]/SGP_SV</f>
        <v>#REF!</v>
      </c>
      <c r="T7" s="10" t="e">
        <f>MYRANKS_P[[#This Row],[SO]]/SGP_K</f>
        <v>#REF!</v>
      </c>
      <c r="U7" s="10" t="e">
        <f>((LGAVG_ER*(NUMPITCHERS-1)+MYRANKS_P[[#This Row],[ER]])*9/((LGAVG_IP*(NUMPITCHERS-1)+MYRANKS_P[[#This Row],[IP]]))-LGAVG_ERA)/SGP_ERA</f>
        <v>#REF!</v>
      </c>
      <c r="V7" s="10" t="e">
        <f>((LGAVG_HBB*(NUMPITCHERS-1)+MYRANKS_P[[#This Row],[BB]]+MYRANKS_P[[#This Row],[H]])/(LGAVG_IP*(NUMPITCHERS-1)+MYRANKS_P[[#This Row],[IP]])-LGAVG_WHIP)/SGP_WHIP</f>
        <v>#REF!</v>
      </c>
      <c r="W7" s="72" t="e">
        <f>MYRANKS_P[[#This Row],[WSGP]]+MYRANKS_P[[#This Row],[SVSGP]]+MYRANKS_P[[#This Row],[SOSGP]]+MYRANKS_P[[#This Row],[ERASGP]]+MYRANKS_P[[#This Row],[WHIPSGP]]</f>
        <v>#REF!</v>
      </c>
      <c r="X7" s="171" t="e">
        <f>RANK(MYRANKS_P[[#This Row],[TTLSGP]],MYRANKS_P[TTLSGP],0)</f>
        <v>#REF!</v>
      </c>
      <c r="Y7" s="72" t="e">
        <f>IF(MYRANKS_P[[#This Row],[RAW_RANK]]&gt;NUM_P,MYRANKS_P[[#This Row],[TTLSGP]],0)</f>
        <v>#REF!</v>
      </c>
      <c r="Z7" s="22" t="e">
        <f>IF(MYRANKS_P[[#This Row],[BENCH_TTLSGP]]=0,"",RANK(MYRANKS_P[[#This Row],[BENCH_TTLSGP]],MYRANKS_P[BENCH_TTLSGP],0))</f>
        <v>#REF!</v>
      </c>
      <c r="AA7" s="22" t="e">
        <f>IF(MYRANKS_P[[#This Row],[RAW_RANK]]=NUM_P,"X","")</f>
        <v>#REF!</v>
      </c>
      <c r="AB7" s="10" t="e">
        <f>VLOOKUP(MYRANKS_P[[#This Row],[POS]],#REF!,COLUMN(#REF!),FALSE)</f>
        <v>#REF!</v>
      </c>
      <c r="AC7" s="10" t="e">
        <f>MYRANKS_P[[#This Row],[TTLSGP]]-MYRANKS_P[[#This Row],[REPL LVL]]</f>
        <v>#REF!</v>
      </c>
      <c r="AD7" s="19" t="e">
        <f>IF(MYRANKS_P[[#This Row],[RAW_RANK]]&lt;=Total_Pitchers_Drafted,MYRANKS_P[[#This Row],[SGP OVER REPL]],0)</f>
        <v>#REF!</v>
      </c>
      <c r="AE7" s="66" t="e">
        <f>MYRANKS_P[[#This Row],[SGP OVER REPL]]*Dollar_Value_Per_Pitcher_SGP+1</f>
        <v>#REF!</v>
      </c>
      <c r="AF7" s="27"/>
      <c r="AG7" s="30" t="e">
        <f>IF(AND(MYRANKS_P[[#This Row],[BENCH_RANK]]&lt;=Total_Pitchers_Drafted,MYRANKS_P[[#This Row],[$ACTUAL]]=""),MYRANKS_P[[#This Row],[USEFULSGP]],0)</f>
        <v>#REF!</v>
      </c>
      <c r="AH7" s="27" t="e">
        <f>IF(MYRANKS_P[[#This Row],[REMAIN_SGP]]=0,0,MYRANKS_P[[#This Row],[REMAIN_SGP]]*Remaining_Dollar_Value_Per_Pitcher_SGP+1)</f>
        <v>#REF!</v>
      </c>
      <c r="AI7" s="122"/>
    </row>
    <row r="8" spans="1:35" x14ac:dyDescent="0.25">
      <c r="A8" s="79" t="s">
        <v>4287</v>
      </c>
      <c r="B8" s="53" t="e">
        <f>VLOOKUP(MYRANKS_P[[#This Row],[PLAYERID]],#REF!,COLUMN(#REF!),FALSE)</f>
        <v>#REF!</v>
      </c>
      <c r="C8" s="53" t="e">
        <f>VLOOKUP(MYRANKS_P[[#This Row],[PLAYERID]],#REF!,COLUMN(#REF!),FALSE)</f>
        <v>#REF!</v>
      </c>
      <c r="D8" s="53" t="e">
        <f>VLOOKUP(MYRANKS_P[[#This Row],[PLAYERID]],#REF!,COLUMN(#REF!),FALSE)</f>
        <v>#REF!</v>
      </c>
      <c r="E8" s="9" t="e">
        <f>VLOOKUP(MYRANKS_P[[#This Row],[PLAYERID]],#REF!,COLUMN(#REF!),FALSE)</f>
        <v>#REF!</v>
      </c>
      <c r="F8" s="53" t="e">
        <f>VLOOKUP(MYRANKS_P[[#This Row],[PLAYERID]],#REF!,COLUMN(#REF!),FALSE)</f>
        <v>#REF!</v>
      </c>
      <c r="G8" s="9" t="e">
        <f>INDEX(#REF!,MATCH(MYRANKS_P[[#This Row],[PLAYERID]],#REF!,0),VLOOKUP(IDSYSTEM,#REF!,3,FALSE))</f>
        <v>#REF!</v>
      </c>
      <c r="H8" s="115" t="e">
        <f>IF(OR(LEAGUE="Mixed",LEAGUE=MYRANKS_P[[#This Row],[LG]]),IFERROR(INDEX(PITCHCSV[],MATCH(MYRANKS_P[[#This Row],[PROJID]],PITCHCSV[playerid],0),P_WCOL),0),0)</f>
        <v>#REF!</v>
      </c>
      <c r="I8" s="115" t="e">
        <f>IF(OR(LEAGUE="Mixed",LEAGUE=MYRANKS_P[[#This Row],[LG]]),IFERROR(INDEX(PITCHCSV[],MATCH(MYRANKS_P[[#This Row],[PROJID]],PITCHCSV[playerid],0),P_SVCOL),0),0)</f>
        <v>#REF!</v>
      </c>
      <c r="J8" s="115" t="e">
        <f>IF(OR(LEAGUE="Mixed",LEAGUE=MYRANKS_P[[#This Row],[LG]]),IFERROR(INDEX(PITCHCSV[],MATCH(MYRANKS_P[[#This Row],[PROJID]],PITCHCSV[playerid],0),P_IPCOL),0),0)</f>
        <v>#REF!</v>
      </c>
      <c r="K8" s="115" t="e">
        <f>IF(OR(LEAGUE="Mixed",LEAGUE=MYRANKS_P[[#This Row],[LG]]),IFERROR(INDEX(PITCHCSV[],MATCH(MYRANKS_P[[#This Row],[PROJID]],PITCHCSV[playerid],0),P_HCOL),0),0)</f>
        <v>#REF!</v>
      </c>
      <c r="L8" s="115" t="e">
        <f>IF(OR(LEAGUE="Mixed",LEAGUE=MYRANKS_P[[#This Row],[LG]]),IFERROR(INDEX(PITCHCSV[],MATCH(MYRANKS_P[[#This Row],[PROJID]],PITCHCSV[playerid],0),P_ERCOL),0),0)</f>
        <v>#REF!</v>
      </c>
      <c r="M8" s="115" t="e">
        <f>IF(OR(LEAGUE="Mixed",LEAGUE=MYRANKS_P[[#This Row],[LG]]),IFERROR(INDEX(PITCHCSV[],MATCH(MYRANKS_P[[#This Row],[PROJID]],PITCHCSV[playerid],0),P_HRCOL),0),0)</f>
        <v>#REF!</v>
      </c>
      <c r="N8" s="115" t="e">
        <f>IF(OR(LEAGUE="Mixed",LEAGUE=MYRANKS_P[[#This Row],[LG]]),IFERROR(INDEX(PITCHCSV[],MATCH(MYRANKS_P[[#This Row],[PROJID]],PITCHCSV[playerid],0),P_SOCOL),0),0)</f>
        <v>#REF!</v>
      </c>
      <c r="O8" s="115" t="e">
        <f>IF(OR(LEAGUE="Mixed",LEAGUE=MYRANKS_P[[#This Row],[LG]]),IFERROR(INDEX(PITCHCSV[],MATCH(MYRANKS_P[[#This Row],[PROJID]],PITCHCSV[playerid],0),P_BBCOL),0),0)</f>
        <v>#REF!</v>
      </c>
      <c r="P8" s="10" t="e">
        <f>IF(OR(LEAGUE="Mixed",LEAGUE=MYRANKS_P[[#This Row],[LG]]),IFERROR(MYRANKS_P[[#This Row],[ER]]*9/MYRANKS_P[[#This Row],[IP]],0),0)</f>
        <v>#REF!</v>
      </c>
      <c r="Q8" s="10" t="e">
        <f>IF(OR(LEAGUE="Mixed",LEAGUE=MYRANKS_P[[#This Row],[LG]]),IFERROR((MYRANKS_P[[#This Row],[BB]]+MYRANKS_P[[#This Row],[H]])/MYRANKS_P[[#This Row],[IP]],0),0)</f>
        <v>#REF!</v>
      </c>
      <c r="R8" s="10" t="e">
        <f>MYRANKS_P[[#This Row],[W]]/SGP_W</f>
        <v>#REF!</v>
      </c>
      <c r="S8" s="10" t="e">
        <f>MYRANKS_P[[#This Row],[SV]]/SGP_SV</f>
        <v>#REF!</v>
      </c>
      <c r="T8" s="10" t="e">
        <f>MYRANKS_P[[#This Row],[SO]]/SGP_K</f>
        <v>#REF!</v>
      </c>
      <c r="U8" s="10" t="e">
        <f>((LGAVG_ER*(NUMPITCHERS-1)+MYRANKS_P[[#This Row],[ER]])*9/((LGAVG_IP*(NUMPITCHERS-1)+MYRANKS_P[[#This Row],[IP]]))-LGAVG_ERA)/SGP_ERA</f>
        <v>#REF!</v>
      </c>
      <c r="V8" s="10" t="e">
        <f>((LGAVG_HBB*(NUMPITCHERS-1)+MYRANKS_P[[#This Row],[BB]]+MYRANKS_P[[#This Row],[H]])/(LGAVG_IP*(NUMPITCHERS-1)+MYRANKS_P[[#This Row],[IP]])-LGAVG_WHIP)/SGP_WHIP</f>
        <v>#REF!</v>
      </c>
      <c r="W8" s="72" t="e">
        <f>MYRANKS_P[[#This Row],[WSGP]]+MYRANKS_P[[#This Row],[SVSGP]]+MYRANKS_P[[#This Row],[SOSGP]]+MYRANKS_P[[#This Row],[ERASGP]]+MYRANKS_P[[#This Row],[WHIPSGP]]</f>
        <v>#REF!</v>
      </c>
      <c r="X8" s="171" t="e">
        <f>RANK(MYRANKS_P[[#This Row],[TTLSGP]],MYRANKS_P[TTLSGP],0)</f>
        <v>#REF!</v>
      </c>
      <c r="Y8" s="72" t="e">
        <f>IF(MYRANKS_P[[#This Row],[RAW_RANK]]&gt;NUM_P,MYRANKS_P[[#This Row],[TTLSGP]],0)</f>
        <v>#REF!</v>
      </c>
      <c r="Z8" s="22" t="e">
        <f>IF(MYRANKS_P[[#This Row],[BENCH_TTLSGP]]=0,"",RANK(MYRANKS_P[[#This Row],[BENCH_TTLSGP]],MYRANKS_P[BENCH_TTLSGP],0))</f>
        <v>#REF!</v>
      </c>
      <c r="AA8" s="22" t="e">
        <f>IF(MYRANKS_P[[#This Row],[RAW_RANK]]=NUM_P,"X","")</f>
        <v>#REF!</v>
      </c>
      <c r="AB8" s="10" t="e">
        <f>VLOOKUP(MYRANKS_P[[#This Row],[POS]],#REF!,COLUMN(#REF!),FALSE)</f>
        <v>#REF!</v>
      </c>
      <c r="AC8" s="10" t="e">
        <f>MYRANKS_P[[#This Row],[TTLSGP]]-MYRANKS_P[[#This Row],[REPL LVL]]</f>
        <v>#REF!</v>
      </c>
      <c r="AD8" s="19" t="e">
        <f>IF(MYRANKS_P[[#This Row],[RAW_RANK]]&lt;=Total_Pitchers_Drafted,MYRANKS_P[[#This Row],[SGP OVER REPL]],0)</f>
        <v>#REF!</v>
      </c>
      <c r="AE8" s="66" t="e">
        <f>MYRANKS_P[[#This Row],[SGP OVER REPL]]*Dollar_Value_Per_Pitcher_SGP+1</f>
        <v>#REF!</v>
      </c>
      <c r="AF8" s="27"/>
      <c r="AG8" s="30" t="e">
        <f>IF(AND(MYRANKS_P[[#This Row],[BENCH_RANK]]&lt;=Total_Pitchers_Drafted,MYRANKS_P[[#This Row],[$ACTUAL]]=""),MYRANKS_P[[#This Row],[USEFULSGP]],0)</f>
        <v>#REF!</v>
      </c>
      <c r="AH8" s="27" t="e">
        <f>IF(MYRANKS_P[[#This Row],[REMAIN_SGP]]=0,0,MYRANKS_P[[#This Row],[REMAIN_SGP]]*Remaining_Dollar_Value_Per_Pitcher_SGP+1)</f>
        <v>#REF!</v>
      </c>
      <c r="AI8" s="122"/>
    </row>
    <row r="9" spans="1:35" x14ac:dyDescent="0.25">
      <c r="A9" s="88" t="s">
        <v>1439</v>
      </c>
      <c r="B9" s="53" t="e">
        <f>VLOOKUP(MYRANKS_P[[#This Row],[PLAYERID]],#REF!,COLUMN(#REF!),FALSE)</f>
        <v>#REF!</v>
      </c>
      <c r="C9" s="53" t="e">
        <f>VLOOKUP(MYRANKS_P[[#This Row],[PLAYERID]],#REF!,COLUMN(#REF!),FALSE)</f>
        <v>#REF!</v>
      </c>
      <c r="D9" s="53" t="e">
        <f>VLOOKUP(MYRANKS_P[[#This Row],[PLAYERID]],#REF!,COLUMN(#REF!),FALSE)</f>
        <v>#REF!</v>
      </c>
      <c r="E9" s="9" t="e">
        <f>VLOOKUP(MYRANKS_P[[#This Row],[PLAYERID]],#REF!,COLUMN(#REF!),FALSE)</f>
        <v>#REF!</v>
      </c>
      <c r="F9" s="53" t="e">
        <f>VLOOKUP(MYRANKS_P[[#This Row],[PLAYERID]],#REF!,COLUMN(#REF!),FALSE)</f>
        <v>#REF!</v>
      </c>
      <c r="G9" s="9" t="e">
        <f>INDEX(#REF!,MATCH(MYRANKS_P[[#This Row],[PLAYERID]],#REF!,0),VLOOKUP(IDSYSTEM,#REF!,3,FALSE))</f>
        <v>#REF!</v>
      </c>
      <c r="H9" s="115" t="e">
        <f>IF(OR(LEAGUE="Mixed",LEAGUE=MYRANKS_P[[#This Row],[LG]]),IFERROR(INDEX(PITCHCSV[],MATCH(MYRANKS_P[[#This Row],[PROJID]],PITCHCSV[playerid],0),P_WCOL),0),0)</f>
        <v>#REF!</v>
      </c>
      <c r="I9" s="115" t="e">
        <f>IF(OR(LEAGUE="Mixed",LEAGUE=MYRANKS_P[[#This Row],[LG]]),IFERROR(INDEX(PITCHCSV[],MATCH(MYRANKS_P[[#This Row],[PROJID]],PITCHCSV[playerid],0),P_SVCOL),0),0)</f>
        <v>#REF!</v>
      </c>
      <c r="J9" s="115" t="e">
        <f>IF(OR(LEAGUE="Mixed",LEAGUE=MYRANKS_P[[#This Row],[LG]]),IFERROR(INDEX(PITCHCSV[],MATCH(MYRANKS_P[[#This Row],[PROJID]],PITCHCSV[playerid],0),P_IPCOL),0),0)</f>
        <v>#REF!</v>
      </c>
      <c r="K9" s="115" t="e">
        <f>IF(OR(LEAGUE="Mixed",LEAGUE=MYRANKS_P[[#This Row],[LG]]),IFERROR(INDEX(PITCHCSV[],MATCH(MYRANKS_P[[#This Row],[PROJID]],PITCHCSV[playerid],0),P_HCOL),0),0)</f>
        <v>#REF!</v>
      </c>
      <c r="L9" s="115" t="e">
        <f>IF(OR(LEAGUE="Mixed",LEAGUE=MYRANKS_P[[#This Row],[LG]]),IFERROR(INDEX(PITCHCSV[],MATCH(MYRANKS_P[[#This Row],[PROJID]],PITCHCSV[playerid],0),P_ERCOL),0),0)</f>
        <v>#REF!</v>
      </c>
      <c r="M9" s="115" t="e">
        <f>IF(OR(LEAGUE="Mixed",LEAGUE=MYRANKS_P[[#This Row],[LG]]),IFERROR(INDEX(PITCHCSV[],MATCH(MYRANKS_P[[#This Row],[PROJID]],PITCHCSV[playerid],0),P_HRCOL),0),0)</f>
        <v>#REF!</v>
      </c>
      <c r="N9" s="115" t="e">
        <f>IF(OR(LEAGUE="Mixed",LEAGUE=MYRANKS_P[[#This Row],[LG]]),IFERROR(INDEX(PITCHCSV[],MATCH(MYRANKS_P[[#This Row],[PROJID]],PITCHCSV[playerid],0),P_SOCOL),0),0)</f>
        <v>#REF!</v>
      </c>
      <c r="O9" s="115" t="e">
        <f>IF(OR(LEAGUE="Mixed",LEAGUE=MYRANKS_P[[#This Row],[LG]]),IFERROR(INDEX(PITCHCSV[],MATCH(MYRANKS_P[[#This Row],[PROJID]],PITCHCSV[playerid],0),P_BBCOL),0),0)</f>
        <v>#REF!</v>
      </c>
      <c r="P9" s="10" t="e">
        <f>IF(OR(LEAGUE="Mixed",LEAGUE=MYRANKS_P[[#This Row],[LG]]),IFERROR(MYRANKS_P[[#This Row],[ER]]*9/MYRANKS_P[[#This Row],[IP]],0),0)</f>
        <v>#REF!</v>
      </c>
      <c r="Q9" s="10" t="e">
        <f>IF(OR(LEAGUE="Mixed",LEAGUE=MYRANKS_P[[#This Row],[LG]]),IFERROR((MYRANKS_P[[#This Row],[BB]]+MYRANKS_P[[#This Row],[H]])/MYRANKS_P[[#This Row],[IP]],0),0)</f>
        <v>#REF!</v>
      </c>
      <c r="R9" s="10" t="e">
        <f>MYRANKS_P[[#This Row],[W]]/SGP_W</f>
        <v>#REF!</v>
      </c>
      <c r="S9" s="10" t="e">
        <f>MYRANKS_P[[#This Row],[SV]]/SGP_SV</f>
        <v>#REF!</v>
      </c>
      <c r="T9" s="10" t="e">
        <f>MYRANKS_P[[#This Row],[SO]]/SGP_K</f>
        <v>#REF!</v>
      </c>
      <c r="U9" s="10" t="e">
        <f>((LGAVG_ER*(NUMPITCHERS-1)+MYRANKS_P[[#This Row],[ER]])*9/((LGAVG_IP*(NUMPITCHERS-1)+MYRANKS_P[[#This Row],[IP]]))-LGAVG_ERA)/SGP_ERA</f>
        <v>#REF!</v>
      </c>
      <c r="V9" s="10" t="e">
        <f>((LGAVG_HBB*(NUMPITCHERS-1)+MYRANKS_P[[#This Row],[BB]]+MYRANKS_P[[#This Row],[H]])/(LGAVG_IP*(NUMPITCHERS-1)+MYRANKS_P[[#This Row],[IP]])-LGAVG_WHIP)/SGP_WHIP</f>
        <v>#REF!</v>
      </c>
      <c r="W9" s="72" t="e">
        <f>MYRANKS_P[[#This Row],[WSGP]]+MYRANKS_P[[#This Row],[SVSGP]]+MYRANKS_P[[#This Row],[SOSGP]]+MYRANKS_P[[#This Row],[ERASGP]]+MYRANKS_P[[#This Row],[WHIPSGP]]</f>
        <v>#REF!</v>
      </c>
      <c r="X9" s="171" t="e">
        <f>RANK(MYRANKS_P[[#This Row],[TTLSGP]],MYRANKS_P[TTLSGP],0)</f>
        <v>#REF!</v>
      </c>
      <c r="Y9" s="72" t="e">
        <f>IF(MYRANKS_P[[#This Row],[RAW_RANK]]&gt;NUM_P,MYRANKS_P[[#This Row],[TTLSGP]],0)</f>
        <v>#REF!</v>
      </c>
      <c r="Z9" s="22" t="e">
        <f>IF(MYRANKS_P[[#This Row],[BENCH_TTLSGP]]=0,"",RANK(MYRANKS_P[[#This Row],[BENCH_TTLSGP]],MYRANKS_P[BENCH_TTLSGP],0))</f>
        <v>#REF!</v>
      </c>
      <c r="AA9" s="22" t="e">
        <f>IF(MYRANKS_P[[#This Row],[RAW_RANK]]=NUM_P,"X","")</f>
        <v>#REF!</v>
      </c>
      <c r="AB9" s="10" t="e">
        <f>VLOOKUP(MYRANKS_P[[#This Row],[POS]],#REF!,COLUMN(#REF!),FALSE)</f>
        <v>#REF!</v>
      </c>
      <c r="AC9" s="10" t="e">
        <f>MYRANKS_P[[#This Row],[TTLSGP]]-MYRANKS_P[[#This Row],[REPL LVL]]</f>
        <v>#REF!</v>
      </c>
      <c r="AD9" s="19" t="e">
        <f>IF(MYRANKS_P[[#This Row],[RAW_RANK]]&lt;=Total_Pitchers_Drafted,MYRANKS_P[[#This Row],[SGP OVER REPL]],0)</f>
        <v>#REF!</v>
      </c>
      <c r="AE9" s="66" t="e">
        <f>MYRANKS_P[[#This Row],[SGP OVER REPL]]*Dollar_Value_Per_Pitcher_SGP+1</f>
        <v>#REF!</v>
      </c>
      <c r="AF9" s="27"/>
      <c r="AG9" s="30" t="e">
        <f>IF(AND(MYRANKS_P[[#This Row],[BENCH_RANK]]&lt;=Total_Pitchers_Drafted,MYRANKS_P[[#This Row],[$ACTUAL]]=""),MYRANKS_P[[#This Row],[USEFULSGP]],0)</f>
        <v>#REF!</v>
      </c>
      <c r="AH9" s="27" t="e">
        <f>IF(MYRANKS_P[[#This Row],[REMAIN_SGP]]=0,0,MYRANKS_P[[#This Row],[REMAIN_SGP]]*Remaining_Dollar_Value_Per_Pitcher_SGP+1)</f>
        <v>#REF!</v>
      </c>
      <c r="AI9" s="122"/>
    </row>
    <row r="10" spans="1:35" x14ac:dyDescent="0.25">
      <c r="A10" s="110" t="s">
        <v>1545</v>
      </c>
      <c r="B10" s="53" t="e">
        <f>VLOOKUP(MYRANKS_P[[#This Row],[PLAYERID]],#REF!,COLUMN(#REF!),FALSE)</f>
        <v>#REF!</v>
      </c>
      <c r="C10" s="53" t="e">
        <f>VLOOKUP(MYRANKS_P[[#This Row],[PLAYERID]],#REF!,COLUMN(#REF!),FALSE)</f>
        <v>#REF!</v>
      </c>
      <c r="D10" s="53" t="e">
        <f>VLOOKUP(MYRANKS_P[[#This Row],[PLAYERID]],#REF!,COLUMN(#REF!),FALSE)</f>
        <v>#REF!</v>
      </c>
      <c r="E10" s="9" t="e">
        <f>VLOOKUP(MYRANKS_P[[#This Row],[PLAYERID]],#REF!,COLUMN(#REF!),FALSE)</f>
        <v>#REF!</v>
      </c>
      <c r="F10" s="53" t="e">
        <f>VLOOKUP(MYRANKS_P[[#This Row],[PLAYERID]],#REF!,COLUMN(#REF!),FALSE)</f>
        <v>#REF!</v>
      </c>
      <c r="G10" s="9" t="e">
        <f>INDEX(#REF!,MATCH(MYRANKS_P[[#This Row],[PLAYERID]],#REF!,0),VLOOKUP(IDSYSTEM,#REF!,3,FALSE))</f>
        <v>#REF!</v>
      </c>
      <c r="H10" s="115" t="e">
        <f>IF(OR(LEAGUE="Mixed",LEAGUE=MYRANKS_P[[#This Row],[LG]]),IFERROR(INDEX(PITCHCSV[],MATCH(MYRANKS_P[[#This Row],[PROJID]],PITCHCSV[playerid],0),P_WCOL),0),0)</f>
        <v>#REF!</v>
      </c>
      <c r="I10" s="115" t="e">
        <f>IF(OR(LEAGUE="Mixed",LEAGUE=MYRANKS_P[[#This Row],[LG]]),IFERROR(INDEX(PITCHCSV[],MATCH(MYRANKS_P[[#This Row],[PROJID]],PITCHCSV[playerid],0),P_SVCOL),0),0)</f>
        <v>#REF!</v>
      </c>
      <c r="J10" s="115" t="e">
        <f>IF(OR(LEAGUE="Mixed",LEAGUE=MYRANKS_P[[#This Row],[LG]]),IFERROR(INDEX(PITCHCSV[],MATCH(MYRANKS_P[[#This Row],[PROJID]],PITCHCSV[playerid],0),P_IPCOL),0),0)</f>
        <v>#REF!</v>
      </c>
      <c r="K10" s="115" t="e">
        <f>IF(OR(LEAGUE="Mixed",LEAGUE=MYRANKS_P[[#This Row],[LG]]),IFERROR(INDEX(PITCHCSV[],MATCH(MYRANKS_P[[#This Row],[PROJID]],PITCHCSV[playerid],0),P_HCOL),0),0)</f>
        <v>#REF!</v>
      </c>
      <c r="L10" s="115" t="e">
        <f>IF(OR(LEAGUE="Mixed",LEAGUE=MYRANKS_P[[#This Row],[LG]]),IFERROR(INDEX(PITCHCSV[],MATCH(MYRANKS_P[[#This Row],[PROJID]],PITCHCSV[playerid],0),P_ERCOL),0),0)</f>
        <v>#REF!</v>
      </c>
      <c r="M10" s="115" t="e">
        <f>IF(OR(LEAGUE="Mixed",LEAGUE=MYRANKS_P[[#This Row],[LG]]),IFERROR(INDEX(PITCHCSV[],MATCH(MYRANKS_P[[#This Row],[PROJID]],PITCHCSV[playerid],0),P_HRCOL),0),0)</f>
        <v>#REF!</v>
      </c>
      <c r="N10" s="115" t="e">
        <f>IF(OR(LEAGUE="Mixed",LEAGUE=MYRANKS_P[[#This Row],[LG]]),IFERROR(INDEX(PITCHCSV[],MATCH(MYRANKS_P[[#This Row],[PROJID]],PITCHCSV[playerid],0),P_SOCOL),0),0)</f>
        <v>#REF!</v>
      </c>
      <c r="O10" s="115" t="e">
        <f>IF(OR(LEAGUE="Mixed",LEAGUE=MYRANKS_P[[#This Row],[LG]]),IFERROR(INDEX(PITCHCSV[],MATCH(MYRANKS_P[[#This Row],[PROJID]],PITCHCSV[playerid],0),P_BBCOL),0),0)</f>
        <v>#REF!</v>
      </c>
      <c r="P10" s="10" t="e">
        <f>IF(OR(LEAGUE="Mixed",LEAGUE=MYRANKS_P[[#This Row],[LG]]),IFERROR(MYRANKS_P[[#This Row],[ER]]*9/MYRANKS_P[[#This Row],[IP]],0),0)</f>
        <v>#REF!</v>
      </c>
      <c r="Q10" s="10" t="e">
        <f>IF(OR(LEAGUE="Mixed",LEAGUE=MYRANKS_P[[#This Row],[LG]]),IFERROR((MYRANKS_P[[#This Row],[BB]]+MYRANKS_P[[#This Row],[H]])/MYRANKS_P[[#This Row],[IP]],0),0)</f>
        <v>#REF!</v>
      </c>
      <c r="R10" s="87" t="e">
        <f>MYRANKS_P[[#This Row],[W]]/SGP_W</f>
        <v>#REF!</v>
      </c>
      <c r="S10" s="87" t="e">
        <f>MYRANKS_P[[#This Row],[SV]]/SGP_SV</f>
        <v>#REF!</v>
      </c>
      <c r="T10" s="87" t="e">
        <f>MYRANKS_P[[#This Row],[SO]]/SGP_K</f>
        <v>#REF!</v>
      </c>
      <c r="U10" s="10" t="e">
        <f>((LGAVG_ER*(NUMPITCHERS-1)+MYRANKS_P[[#This Row],[ER]])*9/((LGAVG_IP*(NUMPITCHERS-1)+MYRANKS_P[[#This Row],[IP]]))-LGAVG_ERA)/SGP_ERA</f>
        <v>#REF!</v>
      </c>
      <c r="V10" s="10" t="e">
        <f>((LGAVG_HBB*(NUMPITCHERS-1)+MYRANKS_P[[#This Row],[BB]]+MYRANKS_P[[#This Row],[H]])/(LGAVG_IP*(NUMPITCHERS-1)+MYRANKS_P[[#This Row],[IP]])-LGAVG_WHIP)/SGP_WHIP</f>
        <v>#REF!</v>
      </c>
      <c r="W10" s="92" t="e">
        <f>MYRANKS_P[[#This Row],[WSGP]]+MYRANKS_P[[#This Row],[SVSGP]]+MYRANKS_P[[#This Row],[SOSGP]]+MYRANKS_P[[#This Row],[ERASGP]]+MYRANKS_P[[#This Row],[WHIPSGP]]</f>
        <v>#REF!</v>
      </c>
      <c r="X10" s="173" t="e">
        <f>RANK(MYRANKS_P[[#This Row],[TTLSGP]],MYRANKS_P[TTLSGP],0)</f>
        <v>#REF!</v>
      </c>
      <c r="Y10" s="92" t="e">
        <f>IF(MYRANKS_P[[#This Row],[RAW_RANK]]&gt;NUM_P,MYRANKS_P[[#This Row],[TTLSGP]],0)</f>
        <v>#REF!</v>
      </c>
      <c r="Z10" s="96" t="e">
        <f>IF(MYRANKS_P[[#This Row],[BENCH_TTLSGP]]=0,"",RANK(MYRANKS_P[[#This Row],[BENCH_TTLSGP]],MYRANKS_P[BENCH_TTLSGP],0))</f>
        <v>#REF!</v>
      </c>
      <c r="AA10" s="96" t="e">
        <f>IF(MYRANKS_P[[#This Row],[RAW_RANK]]=NUM_P,"X","")</f>
        <v>#REF!</v>
      </c>
      <c r="AB10" s="87" t="e">
        <f>VLOOKUP(MYRANKS_P[[#This Row],[POS]],#REF!,COLUMN(#REF!),FALSE)</f>
        <v>#REF!</v>
      </c>
      <c r="AC10" s="87" t="e">
        <f>MYRANKS_P[[#This Row],[TTLSGP]]-MYRANKS_P[[#This Row],[REPL LVL]]</f>
        <v>#REF!</v>
      </c>
      <c r="AD10" s="87" t="e">
        <f>IF(MYRANKS_P[[#This Row],[RAW_RANK]]&lt;=Total_Pitchers_Drafted,MYRANKS_P[[#This Row],[SGP OVER REPL]],0)</f>
        <v>#REF!</v>
      </c>
      <c r="AE10" s="97" t="e">
        <f>MYRANKS_P[[#This Row],[SGP OVER REPL]]*Dollar_Value_Per_Pitcher_SGP+1</f>
        <v>#REF!</v>
      </c>
      <c r="AF10" s="87"/>
      <c r="AG10" s="87" t="e">
        <f>IF(AND(MYRANKS_P[[#This Row],[BENCH_RANK]]&lt;=Total_Pitchers_Drafted,MYRANKS_P[[#This Row],[$ACTUAL]]=""),MYRANKS_P[[#This Row],[USEFULSGP]],0)</f>
        <v>#REF!</v>
      </c>
      <c r="AH10" s="87" t="e">
        <f>IF(MYRANKS_P[[#This Row],[REMAIN_SGP]]=0,0,MYRANKS_P[[#This Row],[REMAIN_SGP]]*Remaining_Dollar_Value_Per_Pitcher_SGP+1)</f>
        <v>#REF!</v>
      </c>
      <c r="AI10" s="122"/>
    </row>
    <row r="11" spans="1:35" x14ac:dyDescent="0.25">
      <c r="A11" s="88" t="s">
        <v>1586</v>
      </c>
      <c r="B11" s="53" t="e">
        <f>VLOOKUP(MYRANKS_P[[#This Row],[PLAYERID]],#REF!,COLUMN(#REF!),FALSE)</f>
        <v>#REF!</v>
      </c>
      <c r="C11" s="53" t="e">
        <f>VLOOKUP(MYRANKS_P[[#This Row],[PLAYERID]],#REF!,COLUMN(#REF!),FALSE)</f>
        <v>#REF!</v>
      </c>
      <c r="D11" s="53" t="e">
        <f>VLOOKUP(MYRANKS_P[[#This Row],[PLAYERID]],#REF!,COLUMN(#REF!),FALSE)</f>
        <v>#REF!</v>
      </c>
      <c r="E11" s="9" t="e">
        <f>VLOOKUP(MYRANKS_P[[#This Row],[PLAYERID]],#REF!,COLUMN(#REF!),FALSE)</f>
        <v>#REF!</v>
      </c>
      <c r="F11" s="53" t="e">
        <f>VLOOKUP(MYRANKS_P[[#This Row],[PLAYERID]],#REF!,COLUMN(#REF!),FALSE)</f>
        <v>#REF!</v>
      </c>
      <c r="G11" s="9" t="e">
        <f>INDEX(#REF!,MATCH(MYRANKS_P[[#This Row],[PLAYERID]],#REF!,0),VLOOKUP(IDSYSTEM,#REF!,3,FALSE))</f>
        <v>#REF!</v>
      </c>
      <c r="H11" s="115" t="e">
        <f>IF(OR(LEAGUE="Mixed",LEAGUE=MYRANKS_P[[#This Row],[LG]]),IFERROR(INDEX(PITCHCSV[],MATCH(MYRANKS_P[[#This Row],[PROJID]],PITCHCSV[playerid],0),P_WCOL),0),0)</f>
        <v>#REF!</v>
      </c>
      <c r="I11" s="115" t="e">
        <f>IF(OR(LEAGUE="Mixed",LEAGUE=MYRANKS_P[[#This Row],[LG]]),IFERROR(INDEX(PITCHCSV[],MATCH(MYRANKS_P[[#This Row],[PROJID]],PITCHCSV[playerid],0),P_SVCOL),0),0)</f>
        <v>#REF!</v>
      </c>
      <c r="J11" s="115" t="e">
        <f>IF(OR(LEAGUE="Mixed",LEAGUE=MYRANKS_P[[#This Row],[LG]]),IFERROR(INDEX(PITCHCSV[],MATCH(MYRANKS_P[[#This Row],[PROJID]],PITCHCSV[playerid],0),P_IPCOL),0),0)</f>
        <v>#REF!</v>
      </c>
      <c r="K11" s="115" t="e">
        <f>IF(OR(LEAGUE="Mixed",LEAGUE=MYRANKS_P[[#This Row],[LG]]),IFERROR(INDEX(PITCHCSV[],MATCH(MYRANKS_P[[#This Row],[PROJID]],PITCHCSV[playerid],0),P_HCOL),0),0)</f>
        <v>#REF!</v>
      </c>
      <c r="L11" s="115" t="e">
        <f>IF(OR(LEAGUE="Mixed",LEAGUE=MYRANKS_P[[#This Row],[LG]]),IFERROR(INDEX(PITCHCSV[],MATCH(MYRANKS_P[[#This Row],[PROJID]],PITCHCSV[playerid],0),P_ERCOL),0),0)</f>
        <v>#REF!</v>
      </c>
      <c r="M11" s="115" t="e">
        <f>IF(OR(LEAGUE="Mixed",LEAGUE=MYRANKS_P[[#This Row],[LG]]),IFERROR(INDEX(PITCHCSV[],MATCH(MYRANKS_P[[#This Row],[PROJID]],PITCHCSV[playerid],0),P_HRCOL),0),0)</f>
        <v>#REF!</v>
      </c>
      <c r="N11" s="115" t="e">
        <f>IF(OR(LEAGUE="Mixed",LEAGUE=MYRANKS_P[[#This Row],[LG]]),IFERROR(INDEX(PITCHCSV[],MATCH(MYRANKS_P[[#This Row],[PROJID]],PITCHCSV[playerid],0),P_SOCOL),0),0)</f>
        <v>#REF!</v>
      </c>
      <c r="O11" s="115" t="e">
        <f>IF(OR(LEAGUE="Mixed",LEAGUE=MYRANKS_P[[#This Row],[LG]]),IFERROR(INDEX(PITCHCSV[],MATCH(MYRANKS_P[[#This Row],[PROJID]],PITCHCSV[playerid],0),P_BBCOL),0),0)</f>
        <v>#REF!</v>
      </c>
      <c r="P11" s="10" t="e">
        <f>IF(OR(LEAGUE="Mixed",LEAGUE=MYRANKS_P[[#This Row],[LG]]),IFERROR(MYRANKS_P[[#This Row],[ER]]*9/MYRANKS_P[[#This Row],[IP]],0),0)</f>
        <v>#REF!</v>
      </c>
      <c r="Q11" s="10" t="e">
        <f>IF(OR(LEAGUE="Mixed",LEAGUE=MYRANKS_P[[#This Row],[LG]]),IFERROR((MYRANKS_P[[#This Row],[BB]]+MYRANKS_P[[#This Row],[H]])/MYRANKS_P[[#This Row],[IP]],0),0)</f>
        <v>#REF!</v>
      </c>
      <c r="R11" s="10" t="e">
        <f>MYRANKS_P[[#This Row],[W]]/SGP_W</f>
        <v>#REF!</v>
      </c>
      <c r="S11" s="10" t="e">
        <f>MYRANKS_P[[#This Row],[SV]]/SGP_SV</f>
        <v>#REF!</v>
      </c>
      <c r="T11" s="10" t="e">
        <f>MYRANKS_P[[#This Row],[SO]]/SGP_K</f>
        <v>#REF!</v>
      </c>
      <c r="U11" s="10" t="e">
        <f>((LGAVG_ER*(NUMPITCHERS-1)+MYRANKS_P[[#This Row],[ER]])*9/((LGAVG_IP*(NUMPITCHERS-1)+MYRANKS_P[[#This Row],[IP]]))-LGAVG_ERA)/SGP_ERA</f>
        <v>#REF!</v>
      </c>
      <c r="V11" s="10" t="e">
        <f>((LGAVG_HBB*(NUMPITCHERS-1)+MYRANKS_P[[#This Row],[BB]]+MYRANKS_P[[#This Row],[H]])/(LGAVG_IP*(NUMPITCHERS-1)+MYRANKS_P[[#This Row],[IP]])-LGAVG_WHIP)/SGP_WHIP</f>
        <v>#REF!</v>
      </c>
      <c r="W11" s="72" t="e">
        <f>MYRANKS_P[[#This Row],[WSGP]]+MYRANKS_P[[#This Row],[SVSGP]]+MYRANKS_P[[#This Row],[SOSGP]]+MYRANKS_P[[#This Row],[ERASGP]]+MYRANKS_P[[#This Row],[WHIPSGP]]</f>
        <v>#REF!</v>
      </c>
      <c r="X11" s="171" t="e">
        <f>RANK(MYRANKS_P[[#This Row],[TTLSGP]],MYRANKS_P[TTLSGP],0)</f>
        <v>#REF!</v>
      </c>
      <c r="Y11" s="72" t="e">
        <f>IF(MYRANKS_P[[#This Row],[RAW_RANK]]&gt;NUM_P,MYRANKS_P[[#This Row],[TTLSGP]],0)</f>
        <v>#REF!</v>
      </c>
      <c r="Z11" s="22" t="e">
        <f>IF(MYRANKS_P[[#This Row],[BENCH_TTLSGP]]=0,"",RANK(MYRANKS_P[[#This Row],[BENCH_TTLSGP]],MYRANKS_P[BENCH_TTLSGP],0))</f>
        <v>#REF!</v>
      </c>
      <c r="AA11" s="22" t="e">
        <f>IF(MYRANKS_P[[#This Row],[RAW_RANK]]=NUM_P,"X","")</f>
        <v>#REF!</v>
      </c>
      <c r="AB11" s="10" t="e">
        <f>VLOOKUP(MYRANKS_P[[#This Row],[POS]],#REF!,COLUMN(#REF!),FALSE)</f>
        <v>#REF!</v>
      </c>
      <c r="AC11" s="10" t="e">
        <f>MYRANKS_P[[#This Row],[TTLSGP]]-MYRANKS_P[[#This Row],[REPL LVL]]</f>
        <v>#REF!</v>
      </c>
      <c r="AD11" s="19" t="e">
        <f>IF(MYRANKS_P[[#This Row],[RAW_RANK]]&lt;=Total_Pitchers_Drafted,MYRANKS_P[[#This Row],[SGP OVER REPL]],0)</f>
        <v>#REF!</v>
      </c>
      <c r="AE11" s="66" t="e">
        <f>MYRANKS_P[[#This Row],[SGP OVER REPL]]*Dollar_Value_Per_Pitcher_SGP+1</f>
        <v>#REF!</v>
      </c>
      <c r="AF11" s="27"/>
      <c r="AG11" s="30" t="e">
        <f>IF(AND(MYRANKS_P[[#This Row],[BENCH_RANK]]&lt;=Total_Pitchers_Drafted,MYRANKS_P[[#This Row],[$ACTUAL]]=""),MYRANKS_P[[#This Row],[USEFULSGP]],0)</f>
        <v>#REF!</v>
      </c>
      <c r="AH11" s="27" t="e">
        <f>IF(MYRANKS_P[[#This Row],[REMAIN_SGP]]=0,0,MYRANKS_P[[#This Row],[REMAIN_SGP]]*Remaining_Dollar_Value_Per_Pitcher_SGP+1)</f>
        <v>#REF!</v>
      </c>
      <c r="AI11" s="122"/>
    </row>
    <row r="12" spans="1:35" x14ac:dyDescent="0.25">
      <c r="A12" s="79" t="s">
        <v>2513</v>
      </c>
      <c r="B12" s="53" t="e">
        <f>VLOOKUP(MYRANKS_P[[#This Row],[PLAYERID]],#REF!,COLUMN(#REF!),FALSE)</f>
        <v>#REF!</v>
      </c>
      <c r="C12" s="53" t="e">
        <f>VLOOKUP(MYRANKS_P[[#This Row],[PLAYERID]],#REF!,COLUMN(#REF!),FALSE)</f>
        <v>#REF!</v>
      </c>
      <c r="D12" s="53" t="e">
        <f>VLOOKUP(MYRANKS_P[[#This Row],[PLAYERID]],#REF!,COLUMN(#REF!),FALSE)</f>
        <v>#REF!</v>
      </c>
      <c r="E12" s="9" t="e">
        <f>VLOOKUP(MYRANKS_P[[#This Row],[PLAYERID]],#REF!,COLUMN(#REF!),FALSE)</f>
        <v>#REF!</v>
      </c>
      <c r="F12" s="53" t="e">
        <f>VLOOKUP(MYRANKS_P[[#This Row],[PLAYERID]],#REF!,COLUMN(#REF!),FALSE)</f>
        <v>#REF!</v>
      </c>
      <c r="G12" s="9" t="e">
        <f>INDEX(#REF!,MATCH(MYRANKS_P[[#This Row],[PLAYERID]],#REF!,0),VLOOKUP(IDSYSTEM,#REF!,3,FALSE))</f>
        <v>#REF!</v>
      </c>
      <c r="H12" s="115" t="e">
        <f>IF(OR(LEAGUE="Mixed",LEAGUE=MYRANKS_P[[#This Row],[LG]]),IFERROR(INDEX(PITCHCSV[],MATCH(MYRANKS_P[[#This Row],[PROJID]],PITCHCSV[playerid],0),P_WCOL),0),0)</f>
        <v>#REF!</v>
      </c>
      <c r="I12" s="115" t="e">
        <f>IF(OR(LEAGUE="Mixed",LEAGUE=MYRANKS_P[[#This Row],[LG]]),IFERROR(INDEX(PITCHCSV[],MATCH(MYRANKS_P[[#This Row],[PROJID]],PITCHCSV[playerid],0),P_SVCOL),0),0)</f>
        <v>#REF!</v>
      </c>
      <c r="J12" s="115" t="e">
        <f>IF(OR(LEAGUE="Mixed",LEAGUE=MYRANKS_P[[#This Row],[LG]]),IFERROR(INDEX(PITCHCSV[],MATCH(MYRANKS_P[[#This Row],[PROJID]],PITCHCSV[playerid],0),P_IPCOL),0),0)</f>
        <v>#REF!</v>
      </c>
      <c r="K12" s="115" t="e">
        <f>IF(OR(LEAGUE="Mixed",LEAGUE=MYRANKS_P[[#This Row],[LG]]),IFERROR(INDEX(PITCHCSV[],MATCH(MYRANKS_P[[#This Row],[PROJID]],PITCHCSV[playerid],0),P_HCOL),0),0)</f>
        <v>#REF!</v>
      </c>
      <c r="L12" s="115" t="e">
        <f>IF(OR(LEAGUE="Mixed",LEAGUE=MYRANKS_P[[#This Row],[LG]]),IFERROR(INDEX(PITCHCSV[],MATCH(MYRANKS_P[[#This Row],[PROJID]],PITCHCSV[playerid],0),P_ERCOL),0),0)</f>
        <v>#REF!</v>
      </c>
      <c r="M12" s="115" t="e">
        <f>IF(OR(LEAGUE="Mixed",LEAGUE=MYRANKS_P[[#This Row],[LG]]),IFERROR(INDEX(PITCHCSV[],MATCH(MYRANKS_P[[#This Row],[PROJID]],PITCHCSV[playerid],0),P_HRCOL),0),0)</f>
        <v>#REF!</v>
      </c>
      <c r="N12" s="115" t="e">
        <f>IF(OR(LEAGUE="Mixed",LEAGUE=MYRANKS_P[[#This Row],[LG]]),IFERROR(INDEX(PITCHCSV[],MATCH(MYRANKS_P[[#This Row],[PROJID]],PITCHCSV[playerid],0),P_SOCOL),0),0)</f>
        <v>#REF!</v>
      </c>
      <c r="O12" s="115" t="e">
        <f>IF(OR(LEAGUE="Mixed",LEAGUE=MYRANKS_P[[#This Row],[LG]]),IFERROR(INDEX(PITCHCSV[],MATCH(MYRANKS_P[[#This Row],[PROJID]],PITCHCSV[playerid],0),P_BBCOL),0),0)</f>
        <v>#REF!</v>
      </c>
      <c r="P12" s="10" t="e">
        <f>IF(OR(LEAGUE="Mixed",LEAGUE=MYRANKS_P[[#This Row],[LG]]),IFERROR(MYRANKS_P[[#This Row],[ER]]*9/MYRANKS_P[[#This Row],[IP]],0),0)</f>
        <v>#REF!</v>
      </c>
      <c r="Q12" s="10" t="e">
        <f>IF(OR(LEAGUE="Mixed",LEAGUE=MYRANKS_P[[#This Row],[LG]]),IFERROR((MYRANKS_P[[#This Row],[BB]]+MYRANKS_P[[#This Row],[H]])/MYRANKS_P[[#This Row],[IP]],0),0)</f>
        <v>#REF!</v>
      </c>
      <c r="R12" s="55" t="e">
        <f>MYRANKS_P[[#This Row],[W]]/SGP_W</f>
        <v>#REF!</v>
      </c>
      <c r="S12" s="54" t="e">
        <f>MYRANKS_P[[#This Row],[SV]]/SGP_SV</f>
        <v>#REF!</v>
      </c>
      <c r="T12" s="55" t="e">
        <f>MYRANKS_P[[#This Row],[SO]]/SGP_K</f>
        <v>#REF!</v>
      </c>
      <c r="U12" s="10" t="e">
        <f>((LGAVG_ER*(NUMPITCHERS-1)+MYRANKS_P[[#This Row],[ER]])*9/((LGAVG_IP*(NUMPITCHERS-1)+MYRANKS_P[[#This Row],[IP]]))-LGAVG_ERA)/SGP_ERA</f>
        <v>#REF!</v>
      </c>
      <c r="V12" s="10" t="e">
        <f>((LGAVG_HBB*(NUMPITCHERS-1)+MYRANKS_P[[#This Row],[BB]]+MYRANKS_P[[#This Row],[H]])/(LGAVG_IP*(NUMPITCHERS-1)+MYRANKS_P[[#This Row],[IP]])-LGAVG_WHIP)/SGP_WHIP</f>
        <v>#REF!</v>
      </c>
      <c r="W12" s="74" t="e">
        <f>MYRANKS_P[[#This Row],[WSGP]]+MYRANKS_P[[#This Row],[SVSGP]]+MYRANKS_P[[#This Row],[SOSGP]]+MYRANKS_P[[#This Row],[ERASGP]]+MYRANKS_P[[#This Row],[WHIPSGP]]</f>
        <v>#REF!</v>
      </c>
      <c r="X12" s="172" t="e">
        <f>RANK(MYRANKS_P[[#This Row],[TTLSGP]],MYRANKS_P[TTLSGP],0)</f>
        <v>#REF!</v>
      </c>
      <c r="Y12" s="74" t="e">
        <f>IF(MYRANKS_P[[#This Row],[RAW_RANK]]&gt;NUM_P,MYRANKS_P[[#This Row],[TTLSGP]],0)</f>
        <v>#REF!</v>
      </c>
      <c r="Z12" s="56" t="e">
        <f>IF(MYRANKS_P[[#This Row],[BENCH_TTLSGP]]=0,"",RANK(MYRANKS_P[[#This Row],[BENCH_TTLSGP]],MYRANKS_P[BENCH_TTLSGP],0))</f>
        <v>#REF!</v>
      </c>
      <c r="AA12" s="56" t="e">
        <f>IF(MYRANKS_P[[#This Row],[RAW_RANK]]=NUM_P,"X","")</f>
        <v>#REF!</v>
      </c>
      <c r="AB12" s="54" t="e">
        <f>VLOOKUP(MYRANKS_P[[#This Row],[POS]],#REF!,COLUMN(#REF!),FALSE)</f>
        <v>#REF!</v>
      </c>
      <c r="AC12" s="54" t="e">
        <f>MYRANKS_P[[#This Row],[TTLSGP]]-MYRANKS_P[[#This Row],[REPL LVL]]</f>
        <v>#REF!</v>
      </c>
      <c r="AD12" s="55" t="e">
        <f>IF(MYRANKS_P[[#This Row],[RAW_RANK]]&lt;=Total_Pitchers_Drafted,MYRANKS_P[[#This Row],[SGP OVER REPL]],0)</f>
        <v>#REF!</v>
      </c>
      <c r="AE12" s="68" t="e">
        <f>MYRANKS_P[[#This Row],[SGP OVER REPL]]*Dollar_Value_Per_Pitcher_SGP+1</f>
        <v>#REF!</v>
      </c>
      <c r="AF12" s="55"/>
      <c r="AG12" s="54" t="e">
        <f>IF(AND(MYRANKS_P[[#This Row],[BENCH_RANK]]&lt;=Total_Pitchers_Drafted,MYRANKS_P[[#This Row],[$ACTUAL]]=""),MYRANKS_P[[#This Row],[USEFULSGP]],0)</f>
        <v>#REF!</v>
      </c>
      <c r="AH12" s="55" t="e">
        <f>IF(MYRANKS_P[[#This Row],[REMAIN_SGP]]=0,0,MYRANKS_P[[#This Row],[REMAIN_SGP]]*Remaining_Dollar_Value_Per_Pitcher_SGP+1)</f>
        <v>#REF!</v>
      </c>
      <c r="AI12" s="122"/>
    </row>
    <row r="13" spans="1:35" x14ac:dyDescent="0.25">
      <c r="A13" s="79" t="s">
        <v>2489</v>
      </c>
      <c r="B13" s="9" t="e">
        <f>VLOOKUP(MYRANKS_P[[#This Row],[PLAYERID]],#REF!,COLUMN(#REF!),FALSE)</f>
        <v>#REF!</v>
      </c>
      <c r="C13" s="9" t="e">
        <f>VLOOKUP(MYRANKS_P[[#This Row],[PLAYERID]],#REF!,COLUMN(#REF!),FALSE)</f>
        <v>#REF!</v>
      </c>
      <c r="D13" s="9" t="e">
        <f>VLOOKUP(MYRANKS_P[[#This Row],[PLAYERID]],#REF!,COLUMN(#REF!),FALSE)</f>
        <v>#REF!</v>
      </c>
      <c r="E13" s="9" t="e">
        <f>VLOOKUP(MYRANKS_P[[#This Row],[PLAYERID]],#REF!,COLUMN(#REF!),FALSE)</f>
        <v>#REF!</v>
      </c>
      <c r="F13" s="9" t="e">
        <f>VLOOKUP(MYRANKS_P[[#This Row],[PLAYERID]],#REF!,COLUMN(#REF!),FALSE)</f>
        <v>#REF!</v>
      </c>
      <c r="G13" s="9" t="e">
        <f>INDEX(#REF!,MATCH(MYRANKS_P[[#This Row],[PLAYERID]],#REF!,0),VLOOKUP(IDSYSTEM,#REF!,3,FALSE))</f>
        <v>#REF!</v>
      </c>
      <c r="H13" s="115" t="e">
        <f>IF(OR(LEAGUE="Mixed",LEAGUE=MYRANKS_P[[#This Row],[LG]]),IFERROR(INDEX(PITCHCSV[],MATCH(MYRANKS_P[[#This Row],[PROJID]],PITCHCSV[playerid],0),P_WCOL),0),0)</f>
        <v>#REF!</v>
      </c>
      <c r="I13" s="115" t="e">
        <f>IF(OR(LEAGUE="Mixed",LEAGUE=MYRANKS_P[[#This Row],[LG]]),IFERROR(INDEX(PITCHCSV[],MATCH(MYRANKS_P[[#This Row],[PROJID]],PITCHCSV[playerid],0),P_SVCOL),0),0)</f>
        <v>#REF!</v>
      </c>
      <c r="J13" s="115" t="e">
        <f>IF(OR(LEAGUE="Mixed",LEAGUE=MYRANKS_P[[#This Row],[LG]]),IFERROR(INDEX(PITCHCSV[],MATCH(MYRANKS_P[[#This Row],[PROJID]],PITCHCSV[playerid],0),P_IPCOL),0),0)</f>
        <v>#REF!</v>
      </c>
      <c r="K13" s="115" t="e">
        <f>IF(OR(LEAGUE="Mixed",LEAGUE=MYRANKS_P[[#This Row],[LG]]),IFERROR(INDEX(PITCHCSV[],MATCH(MYRANKS_P[[#This Row],[PROJID]],PITCHCSV[playerid],0),P_HCOL),0),0)</f>
        <v>#REF!</v>
      </c>
      <c r="L13" s="115" t="e">
        <f>IF(OR(LEAGUE="Mixed",LEAGUE=MYRANKS_P[[#This Row],[LG]]),IFERROR(INDEX(PITCHCSV[],MATCH(MYRANKS_P[[#This Row],[PROJID]],PITCHCSV[playerid],0),P_ERCOL),0),0)</f>
        <v>#REF!</v>
      </c>
      <c r="M13" s="115" t="e">
        <f>IF(OR(LEAGUE="Mixed",LEAGUE=MYRANKS_P[[#This Row],[LG]]),IFERROR(INDEX(PITCHCSV[],MATCH(MYRANKS_P[[#This Row],[PROJID]],PITCHCSV[playerid],0),P_HRCOL),0),0)</f>
        <v>#REF!</v>
      </c>
      <c r="N13" s="115" t="e">
        <f>IF(OR(LEAGUE="Mixed",LEAGUE=MYRANKS_P[[#This Row],[LG]]),IFERROR(INDEX(PITCHCSV[],MATCH(MYRANKS_P[[#This Row],[PROJID]],PITCHCSV[playerid],0),P_SOCOL),0),0)</f>
        <v>#REF!</v>
      </c>
      <c r="O13" s="115" t="e">
        <f>IF(OR(LEAGUE="Mixed",LEAGUE=MYRANKS_P[[#This Row],[LG]]),IFERROR(INDEX(PITCHCSV[],MATCH(MYRANKS_P[[#This Row],[PROJID]],PITCHCSV[playerid],0),P_BBCOL),0),0)</f>
        <v>#REF!</v>
      </c>
      <c r="P13" s="10" t="e">
        <f>IF(OR(LEAGUE="Mixed",LEAGUE=MYRANKS_P[[#This Row],[LG]]),IFERROR(MYRANKS_P[[#This Row],[ER]]*9/MYRANKS_P[[#This Row],[IP]],0),0)</f>
        <v>#REF!</v>
      </c>
      <c r="Q13" s="10" t="e">
        <f>IF(OR(LEAGUE="Mixed",LEAGUE=MYRANKS_P[[#This Row],[LG]]),IFERROR((MYRANKS_P[[#This Row],[BB]]+MYRANKS_P[[#This Row],[H]])/MYRANKS_P[[#This Row],[IP]],0),0)</f>
        <v>#REF!</v>
      </c>
      <c r="R13" s="10" t="e">
        <f>MYRANKS_P[[#This Row],[W]]/SGP_W</f>
        <v>#REF!</v>
      </c>
      <c r="S13" s="10" t="e">
        <f>MYRANKS_P[[#This Row],[SV]]/SGP_SV</f>
        <v>#REF!</v>
      </c>
      <c r="T13" s="10" t="e">
        <f>MYRANKS_P[[#This Row],[SO]]/SGP_K</f>
        <v>#REF!</v>
      </c>
      <c r="U13" s="10" t="e">
        <f>((LGAVG_ER*(NUMPITCHERS-1)+MYRANKS_P[[#This Row],[ER]])*9/((LGAVG_IP*(NUMPITCHERS-1)+MYRANKS_P[[#This Row],[IP]]))-LGAVG_ERA)/SGP_ERA</f>
        <v>#REF!</v>
      </c>
      <c r="V13" s="10" t="e">
        <f>((LGAVG_HBB*(NUMPITCHERS-1)+MYRANKS_P[[#This Row],[BB]]+MYRANKS_P[[#This Row],[H]])/(LGAVG_IP*(NUMPITCHERS-1)+MYRANKS_P[[#This Row],[IP]])-LGAVG_WHIP)/SGP_WHIP</f>
        <v>#REF!</v>
      </c>
      <c r="W13" s="72" t="e">
        <f>MYRANKS_P[[#This Row],[WSGP]]+MYRANKS_P[[#This Row],[SVSGP]]+MYRANKS_P[[#This Row],[SOSGP]]+MYRANKS_P[[#This Row],[ERASGP]]+MYRANKS_P[[#This Row],[WHIPSGP]]</f>
        <v>#REF!</v>
      </c>
      <c r="X13" s="171" t="e">
        <f>RANK(MYRANKS_P[[#This Row],[TTLSGP]],MYRANKS_P[TTLSGP],0)</f>
        <v>#REF!</v>
      </c>
      <c r="Y13" s="72" t="e">
        <f>IF(MYRANKS_P[[#This Row],[RAW_RANK]]&gt;NUM_P,MYRANKS_P[[#This Row],[TTLSGP]],0)</f>
        <v>#REF!</v>
      </c>
      <c r="Z13" s="22" t="e">
        <f>IF(MYRANKS_P[[#This Row],[BENCH_TTLSGP]]=0,"",RANK(MYRANKS_P[[#This Row],[BENCH_TTLSGP]],MYRANKS_P[BENCH_TTLSGP],0))</f>
        <v>#REF!</v>
      </c>
      <c r="AA13" s="22" t="e">
        <f>IF(MYRANKS_P[[#This Row],[RAW_RANK]]=NUM_P,"X","")</f>
        <v>#REF!</v>
      </c>
      <c r="AB13" s="10" t="e">
        <f>VLOOKUP(MYRANKS_P[[#This Row],[POS]],#REF!,COLUMN(#REF!),FALSE)</f>
        <v>#REF!</v>
      </c>
      <c r="AC13" s="10" t="e">
        <f>MYRANKS_P[[#This Row],[TTLSGP]]-MYRANKS_P[[#This Row],[REPL LVL]]</f>
        <v>#REF!</v>
      </c>
      <c r="AD13" s="19" t="e">
        <f>IF(MYRANKS_P[[#This Row],[RAW_RANK]]&lt;=Total_Pitchers_Drafted,MYRANKS_P[[#This Row],[SGP OVER REPL]],0)</f>
        <v>#REF!</v>
      </c>
      <c r="AE13" s="66" t="e">
        <f>MYRANKS_P[[#This Row],[SGP OVER REPL]]*Dollar_Value_Per_Pitcher_SGP+1</f>
        <v>#REF!</v>
      </c>
      <c r="AF13" s="27"/>
      <c r="AG13" s="30" t="e">
        <f>IF(AND(MYRANKS_P[[#This Row],[BENCH_RANK]]&lt;=Total_Pitchers_Drafted,MYRANKS_P[[#This Row],[$ACTUAL]]=""),MYRANKS_P[[#This Row],[USEFULSGP]],0)</f>
        <v>#REF!</v>
      </c>
      <c r="AH13" s="27" t="e">
        <f>IF(MYRANKS_P[[#This Row],[REMAIN_SGP]]=0,0,MYRANKS_P[[#This Row],[REMAIN_SGP]]*Remaining_Dollar_Value_Per_Pitcher_SGP+1)</f>
        <v>#REF!</v>
      </c>
      <c r="AI13" s="122"/>
    </row>
    <row r="14" spans="1:35" x14ac:dyDescent="0.25">
      <c r="A14" s="79" t="s">
        <v>2094</v>
      </c>
      <c r="B14" s="53" t="e">
        <f>VLOOKUP(MYRANKS_P[[#This Row],[PLAYERID]],#REF!,COLUMN(#REF!),FALSE)</f>
        <v>#REF!</v>
      </c>
      <c r="C14" s="53" t="e">
        <f>VLOOKUP(MYRANKS_P[[#This Row],[PLAYERID]],#REF!,COLUMN(#REF!),FALSE)</f>
        <v>#REF!</v>
      </c>
      <c r="D14" s="53" t="e">
        <f>VLOOKUP(MYRANKS_P[[#This Row],[PLAYERID]],#REF!,COLUMN(#REF!),FALSE)</f>
        <v>#REF!</v>
      </c>
      <c r="E14" s="9" t="e">
        <f>VLOOKUP(MYRANKS_P[[#This Row],[PLAYERID]],#REF!,COLUMN(#REF!),FALSE)</f>
        <v>#REF!</v>
      </c>
      <c r="F14" s="53" t="e">
        <f>VLOOKUP(MYRANKS_P[[#This Row],[PLAYERID]],#REF!,COLUMN(#REF!),FALSE)</f>
        <v>#REF!</v>
      </c>
      <c r="G14" s="32" t="e">
        <f>INDEX(#REF!,MATCH(MYRANKS_P[[#This Row],[PLAYERID]],#REF!,0),VLOOKUP(IDSYSTEM,#REF!,3,FALSE))</f>
        <v>#REF!</v>
      </c>
      <c r="H14" s="155" t="e">
        <f>IF(OR(LEAGUE="Mixed",LEAGUE=MYRANKS_P[[#This Row],[LG]]),IFERROR(INDEX(PITCHCSV[],MATCH(MYRANKS_P[[#This Row],[PROJID]],PITCHCSV[playerid],0),P_WCOL),0),0)</f>
        <v>#REF!</v>
      </c>
      <c r="I14" s="155" t="e">
        <f>IF(OR(LEAGUE="Mixed",LEAGUE=MYRANKS_P[[#This Row],[LG]]),IFERROR(INDEX(PITCHCSV[],MATCH(MYRANKS_P[[#This Row],[PROJID]],PITCHCSV[playerid],0),P_SVCOL),0),0)</f>
        <v>#REF!</v>
      </c>
      <c r="J14" s="155" t="e">
        <f>IF(OR(LEAGUE="Mixed",LEAGUE=MYRANKS_P[[#This Row],[LG]]),IFERROR(INDEX(PITCHCSV[],MATCH(MYRANKS_P[[#This Row],[PROJID]],PITCHCSV[playerid],0),P_IPCOL),0),0)</f>
        <v>#REF!</v>
      </c>
      <c r="K14" s="155" t="e">
        <f>IF(OR(LEAGUE="Mixed",LEAGUE=MYRANKS_P[[#This Row],[LG]]),IFERROR(INDEX(PITCHCSV[],MATCH(MYRANKS_P[[#This Row],[PROJID]],PITCHCSV[playerid],0),P_HCOL),0),0)</f>
        <v>#REF!</v>
      </c>
      <c r="L14" s="155" t="e">
        <f>IF(OR(LEAGUE="Mixed",LEAGUE=MYRANKS_P[[#This Row],[LG]]),IFERROR(INDEX(PITCHCSV[],MATCH(MYRANKS_P[[#This Row],[PROJID]],PITCHCSV[playerid],0),P_ERCOL),0),0)</f>
        <v>#REF!</v>
      </c>
      <c r="M14" s="155" t="e">
        <f>IF(OR(LEAGUE="Mixed",LEAGUE=MYRANKS_P[[#This Row],[LG]]),IFERROR(INDEX(PITCHCSV[],MATCH(MYRANKS_P[[#This Row],[PROJID]],PITCHCSV[playerid],0),P_HRCOL),0),0)</f>
        <v>#REF!</v>
      </c>
      <c r="N14" s="155" t="e">
        <f>IF(OR(LEAGUE="Mixed",LEAGUE=MYRANKS_P[[#This Row],[LG]]),IFERROR(INDEX(PITCHCSV[],MATCH(MYRANKS_P[[#This Row],[PROJID]],PITCHCSV[playerid],0),P_SOCOL),0),0)</f>
        <v>#REF!</v>
      </c>
      <c r="O14" s="155" t="e">
        <f>IF(OR(LEAGUE="Mixed",LEAGUE=MYRANKS_P[[#This Row],[LG]]),IFERROR(INDEX(PITCHCSV[],MATCH(MYRANKS_P[[#This Row],[PROJID]],PITCHCSV[playerid],0),P_BBCOL),0),0)</f>
        <v>#REF!</v>
      </c>
      <c r="P14" s="33" t="e">
        <f>IF(OR(LEAGUE="Mixed",LEAGUE=MYRANKS_P[[#This Row],[LG]]),IFERROR(MYRANKS_P[[#This Row],[ER]]*9/MYRANKS_P[[#This Row],[IP]],0),0)</f>
        <v>#REF!</v>
      </c>
      <c r="Q14" s="33" t="e">
        <f>IF(OR(LEAGUE="Mixed",LEAGUE=MYRANKS_P[[#This Row],[LG]]),IFERROR((MYRANKS_P[[#This Row],[BB]]+MYRANKS_P[[#This Row],[H]])/MYRANKS_P[[#This Row],[IP]],0),0)</f>
        <v>#REF!</v>
      </c>
      <c r="R14" s="33" t="e">
        <f>MYRANKS_P[[#This Row],[W]]/SGP_W</f>
        <v>#REF!</v>
      </c>
      <c r="S14" s="33" t="e">
        <f>MYRANKS_P[[#This Row],[SV]]/SGP_SV</f>
        <v>#REF!</v>
      </c>
      <c r="T14" s="33" t="e">
        <f>MYRANKS_P[[#This Row],[SO]]/SGP_K</f>
        <v>#REF!</v>
      </c>
      <c r="U14" s="33" t="e">
        <f>((LGAVG_ER*(NUMPITCHERS-1)+MYRANKS_P[[#This Row],[ER]])*9/((LGAVG_IP*(NUMPITCHERS-1)+MYRANKS_P[[#This Row],[IP]]))-LGAVG_ERA)/SGP_ERA</f>
        <v>#REF!</v>
      </c>
      <c r="V14" s="33" t="e">
        <f>((LGAVG_HBB*(NUMPITCHERS-1)+MYRANKS_P[[#This Row],[BB]]+MYRANKS_P[[#This Row],[H]])/(LGAVG_IP*(NUMPITCHERS-1)+MYRANKS_P[[#This Row],[IP]])-LGAVG_WHIP)/SGP_WHIP</f>
        <v>#REF!</v>
      </c>
      <c r="W14" s="73" t="e">
        <f>MYRANKS_P[[#This Row],[WSGP]]+MYRANKS_P[[#This Row],[SVSGP]]+MYRANKS_P[[#This Row],[SOSGP]]+MYRANKS_P[[#This Row],[ERASGP]]+MYRANKS_P[[#This Row],[WHIPSGP]]</f>
        <v>#REF!</v>
      </c>
      <c r="X14" s="174" t="e">
        <f>RANK(MYRANKS_P[[#This Row],[TTLSGP]],MYRANKS_P[TTLSGP],0)</f>
        <v>#REF!</v>
      </c>
      <c r="Y14" s="73" t="e">
        <f>IF(MYRANKS_P[[#This Row],[RAW_RANK]]&gt;NUM_P,MYRANKS_P[[#This Row],[TTLSGP]],0)</f>
        <v>#REF!</v>
      </c>
      <c r="Z14" s="34" t="e">
        <f>IF(MYRANKS_P[[#This Row],[BENCH_TTLSGP]]=0,"",RANK(MYRANKS_P[[#This Row],[BENCH_TTLSGP]],MYRANKS_P[BENCH_TTLSGP],0))</f>
        <v>#REF!</v>
      </c>
      <c r="AA14" s="34" t="e">
        <f>IF(MYRANKS_P[[#This Row],[RAW_RANK]]=NUM_P,"X","")</f>
        <v>#REF!</v>
      </c>
      <c r="AB14" s="33" t="e">
        <f>VLOOKUP(MYRANKS_P[[#This Row],[POS]],#REF!,COLUMN(#REF!),FALSE)</f>
        <v>#REF!</v>
      </c>
      <c r="AC14" s="33" t="e">
        <f>MYRANKS_P[[#This Row],[TTLSGP]]-MYRANKS_P[[#This Row],[REPL LVL]]</f>
        <v>#REF!</v>
      </c>
      <c r="AD14" s="33" t="e">
        <f>IF(MYRANKS_P[[#This Row],[RAW_RANK]]&lt;=Total_Pitchers_Drafted,MYRANKS_P[[#This Row],[SGP OVER REPL]],0)</f>
        <v>#REF!</v>
      </c>
      <c r="AE14" s="67" t="e">
        <f>MYRANKS_P[[#This Row],[SGP OVER REPL]]*Dollar_Value_Per_Pitcher_SGP+1</f>
        <v>#REF!</v>
      </c>
      <c r="AF14" s="33"/>
      <c r="AG14" s="33" t="e">
        <f>IF(AND(MYRANKS_P[[#This Row],[BENCH_RANK]]&lt;=Total_Pitchers_Drafted,MYRANKS_P[[#This Row],[$ACTUAL]]=""),MYRANKS_P[[#This Row],[USEFULSGP]],0)</f>
        <v>#REF!</v>
      </c>
      <c r="AH14" s="33" t="e">
        <f>IF(MYRANKS_P[[#This Row],[REMAIN_SGP]]=0,0,MYRANKS_P[[#This Row],[REMAIN_SGP]]*Remaining_Dollar_Value_Per_Pitcher_SGP+1)</f>
        <v>#REF!</v>
      </c>
      <c r="AI14" s="170"/>
    </row>
    <row r="15" spans="1:35" x14ac:dyDescent="0.25">
      <c r="A15" s="79" t="s">
        <v>2257</v>
      </c>
      <c r="B15" s="53" t="e">
        <f>VLOOKUP(MYRANKS_P[[#This Row],[PLAYERID]],#REF!,COLUMN(#REF!),FALSE)</f>
        <v>#REF!</v>
      </c>
      <c r="C15" s="53" t="e">
        <f>VLOOKUP(MYRANKS_P[[#This Row],[PLAYERID]],#REF!,COLUMN(#REF!),FALSE)</f>
        <v>#REF!</v>
      </c>
      <c r="D15" s="53" t="e">
        <f>VLOOKUP(MYRANKS_P[[#This Row],[PLAYERID]],#REF!,COLUMN(#REF!),FALSE)</f>
        <v>#REF!</v>
      </c>
      <c r="E15" s="9" t="e">
        <f>VLOOKUP(MYRANKS_P[[#This Row],[PLAYERID]],#REF!,COLUMN(#REF!),FALSE)</f>
        <v>#REF!</v>
      </c>
      <c r="F15" s="53" t="e">
        <f>VLOOKUP(MYRANKS_P[[#This Row],[PLAYERID]],#REF!,COLUMN(#REF!),FALSE)</f>
        <v>#REF!</v>
      </c>
      <c r="G15" s="32" t="e">
        <f>INDEX(#REF!,MATCH(MYRANKS_P[[#This Row],[PLAYERID]],#REF!,0),VLOOKUP(IDSYSTEM,#REF!,3,FALSE))</f>
        <v>#REF!</v>
      </c>
      <c r="H15" s="155" t="e">
        <f>IF(OR(LEAGUE="Mixed",LEAGUE=MYRANKS_P[[#This Row],[LG]]),IFERROR(INDEX(PITCHCSV[],MATCH(MYRANKS_P[[#This Row],[PROJID]],PITCHCSV[playerid],0),P_WCOL),0),0)</f>
        <v>#REF!</v>
      </c>
      <c r="I15" s="155" t="e">
        <f>IF(OR(LEAGUE="Mixed",LEAGUE=MYRANKS_P[[#This Row],[LG]]),IFERROR(INDEX(PITCHCSV[],MATCH(MYRANKS_P[[#This Row],[PROJID]],PITCHCSV[playerid],0),P_SVCOL),0),0)</f>
        <v>#REF!</v>
      </c>
      <c r="J15" s="155" t="e">
        <f>IF(OR(LEAGUE="Mixed",LEAGUE=MYRANKS_P[[#This Row],[LG]]),IFERROR(INDEX(PITCHCSV[],MATCH(MYRANKS_P[[#This Row],[PROJID]],PITCHCSV[playerid],0),P_IPCOL),0),0)</f>
        <v>#REF!</v>
      </c>
      <c r="K15" s="155" t="e">
        <f>IF(OR(LEAGUE="Mixed",LEAGUE=MYRANKS_P[[#This Row],[LG]]),IFERROR(INDEX(PITCHCSV[],MATCH(MYRANKS_P[[#This Row],[PROJID]],PITCHCSV[playerid],0),P_HCOL),0),0)</f>
        <v>#REF!</v>
      </c>
      <c r="L15" s="155" t="e">
        <f>IF(OR(LEAGUE="Mixed",LEAGUE=MYRANKS_P[[#This Row],[LG]]),IFERROR(INDEX(PITCHCSV[],MATCH(MYRANKS_P[[#This Row],[PROJID]],PITCHCSV[playerid],0),P_ERCOL),0),0)</f>
        <v>#REF!</v>
      </c>
      <c r="M15" s="155" t="e">
        <f>IF(OR(LEAGUE="Mixed",LEAGUE=MYRANKS_P[[#This Row],[LG]]),IFERROR(INDEX(PITCHCSV[],MATCH(MYRANKS_P[[#This Row],[PROJID]],PITCHCSV[playerid],0),P_HRCOL),0),0)</f>
        <v>#REF!</v>
      </c>
      <c r="N15" s="155" t="e">
        <f>IF(OR(LEAGUE="Mixed",LEAGUE=MYRANKS_P[[#This Row],[LG]]),IFERROR(INDEX(PITCHCSV[],MATCH(MYRANKS_P[[#This Row],[PROJID]],PITCHCSV[playerid],0),P_SOCOL),0),0)</f>
        <v>#REF!</v>
      </c>
      <c r="O15" s="155" t="e">
        <f>IF(OR(LEAGUE="Mixed",LEAGUE=MYRANKS_P[[#This Row],[LG]]),IFERROR(INDEX(PITCHCSV[],MATCH(MYRANKS_P[[#This Row],[PROJID]],PITCHCSV[playerid],0),P_BBCOL),0),0)</f>
        <v>#REF!</v>
      </c>
      <c r="P15" s="33" t="e">
        <f>IF(OR(LEAGUE="Mixed",LEAGUE=MYRANKS_P[[#This Row],[LG]]),IFERROR(MYRANKS_P[[#This Row],[ER]]*9/MYRANKS_P[[#This Row],[IP]],0),0)</f>
        <v>#REF!</v>
      </c>
      <c r="Q15" s="33" t="e">
        <f>IF(OR(LEAGUE="Mixed",LEAGUE=MYRANKS_P[[#This Row],[LG]]),IFERROR((MYRANKS_P[[#This Row],[BB]]+MYRANKS_P[[#This Row],[H]])/MYRANKS_P[[#This Row],[IP]],0),0)</f>
        <v>#REF!</v>
      </c>
      <c r="R15" s="33" t="e">
        <f>MYRANKS_P[[#This Row],[W]]/SGP_W</f>
        <v>#REF!</v>
      </c>
      <c r="S15" s="33" t="e">
        <f>MYRANKS_P[[#This Row],[SV]]/SGP_SV</f>
        <v>#REF!</v>
      </c>
      <c r="T15" s="33" t="e">
        <f>MYRANKS_P[[#This Row],[SO]]/SGP_K</f>
        <v>#REF!</v>
      </c>
      <c r="U15" s="33" t="e">
        <f>((LGAVG_ER*(NUMPITCHERS-1)+MYRANKS_P[[#This Row],[ER]])*9/((LGAVG_IP*(NUMPITCHERS-1)+MYRANKS_P[[#This Row],[IP]]))-LGAVG_ERA)/SGP_ERA</f>
        <v>#REF!</v>
      </c>
      <c r="V15" s="33" t="e">
        <f>((LGAVG_HBB*(NUMPITCHERS-1)+MYRANKS_P[[#This Row],[BB]]+MYRANKS_P[[#This Row],[H]])/(LGAVG_IP*(NUMPITCHERS-1)+MYRANKS_P[[#This Row],[IP]])-LGAVG_WHIP)/SGP_WHIP</f>
        <v>#REF!</v>
      </c>
      <c r="W15" s="73" t="e">
        <f>MYRANKS_P[[#This Row],[WSGP]]+MYRANKS_P[[#This Row],[SVSGP]]+MYRANKS_P[[#This Row],[SOSGP]]+MYRANKS_P[[#This Row],[ERASGP]]+MYRANKS_P[[#This Row],[WHIPSGP]]</f>
        <v>#REF!</v>
      </c>
      <c r="X15" s="174" t="e">
        <f>RANK(MYRANKS_P[[#This Row],[TTLSGP]],MYRANKS_P[TTLSGP],0)</f>
        <v>#REF!</v>
      </c>
      <c r="Y15" s="73" t="e">
        <f>IF(MYRANKS_P[[#This Row],[RAW_RANK]]&gt;NUM_P,MYRANKS_P[[#This Row],[TTLSGP]],0)</f>
        <v>#REF!</v>
      </c>
      <c r="Z15" s="34" t="e">
        <f>IF(MYRANKS_P[[#This Row],[BENCH_TTLSGP]]=0,"",RANK(MYRANKS_P[[#This Row],[BENCH_TTLSGP]],MYRANKS_P[BENCH_TTLSGP],0))</f>
        <v>#REF!</v>
      </c>
      <c r="AA15" s="34" t="e">
        <f>IF(MYRANKS_P[[#This Row],[RAW_RANK]]=NUM_P,"X","")</f>
        <v>#REF!</v>
      </c>
      <c r="AB15" s="33" t="e">
        <f>VLOOKUP(MYRANKS_P[[#This Row],[POS]],#REF!,COLUMN(#REF!),FALSE)</f>
        <v>#REF!</v>
      </c>
      <c r="AC15" s="33" t="e">
        <f>MYRANKS_P[[#This Row],[TTLSGP]]-MYRANKS_P[[#This Row],[REPL LVL]]</f>
        <v>#REF!</v>
      </c>
      <c r="AD15" s="33" t="e">
        <f>IF(MYRANKS_P[[#This Row],[RAW_RANK]]&lt;=Total_Pitchers_Drafted,MYRANKS_P[[#This Row],[SGP OVER REPL]],0)</f>
        <v>#REF!</v>
      </c>
      <c r="AE15" s="67" t="e">
        <f>MYRANKS_P[[#This Row],[SGP OVER REPL]]*Dollar_Value_Per_Pitcher_SGP+1</f>
        <v>#REF!</v>
      </c>
      <c r="AF15" s="33"/>
      <c r="AG15" s="33" t="e">
        <f>IF(AND(MYRANKS_P[[#This Row],[BENCH_RANK]]&lt;=Total_Pitchers_Drafted,MYRANKS_P[[#This Row],[$ACTUAL]]=""),MYRANKS_P[[#This Row],[USEFULSGP]],0)</f>
        <v>#REF!</v>
      </c>
      <c r="AH15" s="33" t="e">
        <f>IF(MYRANKS_P[[#This Row],[REMAIN_SGP]]=0,0,MYRANKS_P[[#This Row],[REMAIN_SGP]]*Remaining_Dollar_Value_Per_Pitcher_SGP+1)</f>
        <v>#REF!</v>
      </c>
      <c r="AI15" s="170"/>
    </row>
    <row r="16" spans="1:35" x14ac:dyDescent="0.25">
      <c r="A16" s="79" t="s">
        <v>1421</v>
      </c>
      <c r="B16" s="53" t="e">
        <f>VLOOKUP(MYRANKS_P[[#This Row],[PLAYERID]],#REF!,COLUMN(#REF!),FALSE)</f>
        <v>#REF!</v>
      </c>
      <c r="C16" s="53" t="e">
        <f>VLOOKUP(MYRANKS_P[[#This Row],[PLAYERID]],#REF!,COLUMN(#REF!),FALSE)</f>
        <v>#REF!</v>
      </c>
      <c r="D16" s="53" t="e">
        <f>VLOOKUP(MYRANKS_P[[#This Row],[PLAYERID]],#REF!,COLUMN(#REF!),FALSE)</f>
        <v>#REF!</v>
      </c>
      <c r="E16" s="9" t="e">
        <f>VLOOKUP(MYRANKS_P[[#This Row],[PLAYERID]],#REF!,COLUMN(#REF!),FALSE)</f>
        <v>#REF!</v>
      </c>
      <c r="F16" s="53" t="e">
        <f>VLOOKUP(MYRANKS_P[[#This Row],[PLAYERID]],#REF!,COLUMN(#REF!),FALSE)</f>
        <v>#REF!</v>
      </c>
      <c r="G16" s="9" t="e">
        <f>INDEX(#REF!,MATCH(MYRANKS_P[[#This Row],[PLAYERID]],#REF!,0),VLOOKUP(IDSYSTEM,#REF!,3,FALSE))</f>
        <v>#REF!</v>
      </c>
      <c r="H16" s="115" t="e">
        <f>IF(OR(LEAGUE="Mixed",LEAGUE=MYRANKS_P[[#This Row],[LG]]),IFERROR(INDEX(PITCHCSV[],MATCH(MYRANKS_P[[#This Row],[PROJID]],PITCHCSV[playerid],0),P_WCOL),0),0)</f>
        <v>#REF!</v>
      </c>
      <c r="I16" s="115" t="e">
        <f>IF(OR(LEAGUE="Mixed",LEAGUE=MYRANKS_P[[#This Row],[LG]]),IFERROR(INDEX(PITCHCSV[],MATCH(MYRANKS_P[[#This Row],[PROJID]],PITCHCSV[playerid],0),P_SVCOL),0),0)</f>
        <v>#REF!</v>
      </c>
      <c r="J16" s="115" t="e">
        <f>IF(OR(LEAGUE="Mixed",LEAGUE=MYRANKS_P[[#This Row],[LG]]),IFERROR(INDEX(PITCHCSV[],MATCH(MYRANKS_P[[#This Row],[PROJID]],PITCHCSV[playerid],0),P_IPCOL),0),0)</f>
        <v>#REF!</v>
      </c>
      <c r="K16" s="115" t="e">
        <f>IF(OR(LEAGUE="Mixed",LEAGUE=MYRANKS_P[[#This Row],[LG]]),IFERROR(INDEX(PITCHCSV[],MATCH(MYRANKS_P[[#This Row],[PROJID]],PITCHCSV[playerid],0),P_HCOL),0),0)</f>
        <v>#REF!</v>
      </c>
      <c r="L16" s="115" t="e">
        <f>IF(OR(LEAGUE="Mixed",LEAGUE=MYRANKS_P[[#This Row],[LG]]),IFERROR(INDEX(PITCHCSV[],MATCH(MYRANKS_P[[#This Row],[PROJID]],PITCHCSV[playerid],0),P_ERCOL),0),0)</f>
        <v>#REF!</v>
      </c>
      <c r="M16" s="115" t="e">
        <f>IF(OR(LEAGUE="Mixed",LEAGUE=MYRANKS_P[[#This Row],[LG]]),IFERROR(INDEX(PITCHCSV[],MATCH(MYRANKS_P[[#This Row],[PROJID]],PITCHCSV[playerid],0),P_HRCOL),0),0)</f>
        <v>#REF!</v>
      </c>
      <c r="N16" s="115" t="e">
        <f>IF(OR(LEAGUE="Mixed",LEAGUE=MYRANKS_P[[#This Row],[LG]]),IFERROR(INDEX(PITCHCSV[],MATCH(MYRANKS_P[[#This Row],[PROJID]],PITCHCSV[playerid],0),P_SOCOL),0),0)</f>
        <v>#REF!</v>
      </c>
      <c r="O16" s="115" t="e">
        <f>IF(OR(LEAGUE="Mixed",LEAGUE=MYRANKS_P[[#This Row],[LG]]),IFERROR(INDEX(PITCHCSV[],MATCH(MYRANKS_P[[#This Row],[PROJID]],PITCHCSV[playerid],0),P_BBCOL),0),0)</f>
        <v>#REF!</v>
      </c>
      <c r="P16" s="10" t="e">
        <f>IF(OR(LEAGUE="Mixed",LEAGUE=MYRANKS_P[[#This Row],[LG]]),IFERROR(MYRANKS_P[[#This Row],[ER]]*9/MYRANKS_P[[#This Row],[IP]],0),0)</f>
        <v>#REF!</v>
      </c>
      <c r="Q16" s="10" t="e">
        <f>IF(OR(LEAGUE="Mixed",LEAGUE=MYRANKS_P[[#This Row],[LG]]),IFERROR((MYRANKS_P[[#This Row],[BB]]+MYRANKS_P[[#This Row],[H]])/MYRANKS_P[[#This Row],[IP]],0),0)</f>
        <v>#REF!</v>
      </c>
      <c r="R16" s="55" t="e">
        <f>MYRANKS_P[[#This Row],[W]]/SGP_W</f>
        <v>#REF!</v>
      </c>
      <c r="S16" s="54" t="e">
        <f>MYRANKS_P[[#This Row],[SV]]/SGP_SV</f>
        <v>#REF!</v>
      </c>
      <c r="T16" s="55" t="e">
        <f>MYRANKS_P[[#This Row],[SO]]/SGP_K</f>
        <v>#REF!</v>
      </c>
      <c r="U16" s="10" t="e">
        <f>((LGAVG_ER*(NUMPITCHERS-1)+MYRANKS_P[[#This Row],[ER]])*9/((LGAVG_IP*(NUMPITCHERS-1)+MYRANKS_P[[#This Row],[IP]]))-LGAVG_ERA)/SGP_ERA</f>
        <v>#REF!</v>
      </c>
      <c r="V16" s="10" t="e">
        <f>((LGAVG_HBB*(NUMPITCHERS-1)+MYRANKS_P[[#This Row],[BB]]+MYRANKS_P[[#This Row],[H]])/(LGAVG_IP*(NUMPITCHERS-1)+MYRANKS_P[[#This Row],[IP]])-LGAVG_WHIP)/SGP_WHIP</f>
        <v>#REF!</v>
      </c>
      <c r="W16" s="74" t="e">
        <f>MYRANKS_P[[#This Row],[WSGP]]+MYRANKS_P[[#This Row],[SVSGP]]+MYRANKS_P[[#This Row],[SOSGP]]+MYRANKS_P[[#This Row],[ERASGP]]+MYRANKS_P[[#This Row],[WHIPSGP]]</f>
        <v>#REF!</v>
      </c>
      <c r="X16" s="172" t="e">
        <f>RANK(MYRANKS_P[[#This Row],[TTLSGP]],MYRANKS_P[TTLSGP],0)</f>
        <v>#REF!</v>
      </c>
      <c r="Y16" s="74" t="e">
        <f>IF(MYRANKS_P[[#This Row],[RAW_RANK]]&gt;NUM_P,MYRANKS_P[[#This Row],[TTLSGP]],0)</f>
        <v>#REF!</v>
      </c>
      <c r="Z16" s="56" t="e">
        <f>IF(MYRANKS_P[[#This Row],[BENCH_TTLSGP]]=0,"",RANK(MYRANKS_P[[#This Row],[BENCH_TTLSGP]],MYRANKS_P[BENCH_TTLSGP],0))</f>
        <v>#REF!</v>
      </c>
      <c r="AA16" s="56" t="e">
        <f>IF(MYRANKS_P[[#This Row],[RAW_RANK]]=NUM_P,"X","")</f>
        <v>#REF!</v>
      </c>
      <c r="AB16" s="54" t="e">
        <f>VLOOKUP(MYRANKS_P[[#This Row],[POS]],#REF!,COLUMN(#REF!),FALSE)</f>
        <v>#REF!</v>
      </c>
      <c r="AC16" s="54" t="e">
        <f>MYRANKS_P[[#This Row],[TTLSGP]]-MYRANKS_P[[#This Row],[REPL LVL]]</f>
        <v>#REF!</v>
      </c>
      <c r="AD16" s="55" t="e">
        <f>IF(MYRANKS_P[[#This Row],[RAW_RANK]]&lt;=Total_Pitchers_Drafted,MYRANKS_P[[#This Row],[SGP OVER REPL]],0)</f>
        <v>#REF!</v>
      </c>
      <c r="AE16" s="68" t="e">
        <f>MYRANKS_P[[#This Row],[SGP OVER REPL]]*Dollar_Value_Per_Pitcher_SGP+1</f>
        <v>#REF!</v>
      </c>
      <c r="AF16" s="55"/>
      <c r="AG16" s="54" t="e">
        <f>IF(AND(MYRANKS_P[[#This Row],[BENCH_RANK]]&lt;=Total_Pitchers_Drafted,MYRANKS_P[[#This Row],[$ACTUAL]]=""),MYRANKS_P[[#This Row],[USEFULSGP]],0)</f>
        <v>#REF!</v>
      </c>
      <c r="AH16" s="55" t="e">
        <f>IF(MYRANKS_P[[#This Row],[REMAIN_SGP]]=0,0,MYRANKS_P[[#This Row],[REMAIN_SGP]]*Remaining_Dollar_Value_Per_Pitcher_SGP+1)</f>
        <v>#REF!</v>
      </c>
      <c r="AI16" s="122"/>
    </row>
    <row r="17" spans="1:35" x14ac:dyDescent="0.25">
      <c r="A17" s="79" t="s">
        <v>1972</v>
      </c>
      <c r="B17" s="53" t="e">
        <f>VLOOKUP(MYRANKS_P[[#This Row],[PLAYERID]],#REF!,COLUMN(#REF!),FALSE)</f>
        <v>#REF!</v>
      </c>
      <c r="C17" s="53" t="e">
        <f>VLOOKUP(MYRANKS_P[[#This Row],[PLAYERID]],#REF!,COLUMN(#REF!),FALSE)</f>
        <v>#REF!</v>
      </c>
      <c r="D17" s="53" t="e">
        <f>VLOOKUP(MYRANKS_P[[#This Row],[PLAYERID]],#REF!,COLUMN(#REF!),FALSE)</f>
        <v>#REF!</v>
      </c>
      <c r="E17" s="9" t="e">
        <f>VLOOKUP(MYRANKS_P[[#This Row],[PLAYERID]],#REF!,COLUMN(#REF!),FALSE)</f>
        <v>#REF!</v>
      </c>
      <c r="F17" s="53" t="e">
        <f>VLOOKUP(MYRANKS_P[[#This Row],[PLAYERID]],#REF!,COLUMN(#REF!),FALSE)</f>
        <v>#REF!</v>
      </c>
      <c r="G17" s="9" t="e">
        <f>INDEX(#REF!,MATCH(MYRANKS_P[[#This Row],[PLAYERID]],#REF!,0),VLOOKUP(IDSYSTEM,#REF!,3,FALSE))</f>
        <v>#REF!</v>
      </c>
      <c r="H17" s="115" t="e">
        <f>IF(OR(LEAGUE="Mixed",LEAGUE=MYRANKS_P[[#This Row],[LG]]),IFERROR(INDEX(PITCHCSV[],MATCH(MYRANKS_P[[#This Row],[PROJID]],PITCHCSV[playerid],0),P_WCOL),0),0)</f>
        <v>#REF!</v>
      </c>
      <c r="I17" s="115" t="e">
        <f>IF(OR(LEAGUE="Mixed",LEAGUE=MYRANKS_P[[#This Row],[LG]]),IFERROR(INDEX(PITCHCSV[],MATCH(MYRANKS_P[[#This Row],[PROJID]],PITCHCSV[playerid],0),P_SVCOL),0),0)</f>
        <v>#REF!</v>
      </c>
      <c r="J17" s="115" t="e">
        <f>IF(OR(LEAGUE="Mixed",LEAGUE=MYRANKS_P[[#This Row],[LG]]),IFERROR(INDEX(PITCHCSV[],MATCH(MYRANKS_P[[#This Row],[PROJID]],PITCHCSV[playerid],0),P_IPCOL),0),0)</f>
        <v>#REF!</v>
      </c>
      <c r="K17" s="115" t="e">
        <f>IF(OR(LEAGUE="Mixed",LEAGUE=MYRANKS_P[[#This Row],[LG]]),IFERROR(INDEX(PITCHCSV[],MATCH(MYRANKS_P[[#This Row],[PROJID]],PITCHCSV[playerid],0),P_HCOL),0),0)</f>
        <v>#REF!</v>
      </c>
      <c r="L17" s="115" t="e">
        <f>IF(OR(LEAGUE="Mixed",LEAGUE=MYRANKS_P[[#This Row],[LG]]),IFERROR(INDEX(PITCHCSV[],MATCH(MYRANKS_P[[#This Row],[PROJID]],PITCHCSV[playerid],0),P_ERCOL),0),0)</f>
        <v>#REF!</v>
      </c>
      <c r="M17" s="115" t="e">
        <f>IF(OR(LEAGUE="Mixed",LEAGUE=MYRANKS_P[[#This Row],[LG]]),IFERROR(INDEX(PITCHCSV[],MATCH(MYRANKS_P[[#This Row],[PROJID]],PITCHCSV[playerid],0),P_HRCOL),0),0)</f>
        <v>#REF!</v>
      </c>
      <c r="N17" s="115" t="e">
        <f>IF(OR(LEAGUE="Mixed",LEAGUE=MYRANKS_P[[#This Row],[LG]]),IFERROR(INDEX(PITCHCSV[],MATCH(MYRANKS_P[[#This Row],[PROJID]],PITCHCSV[playerid],0),P_SOCOL),0),0)</f>
        <v>#REF!</v>
      </c>
      <c r="O17" s="115" t="e">
        <f>IF(OR(LEAGUE="Mixed",LEAGUE=MYRANKS_P[[#This Row],[LG]]),IFERROR(INDEX(PITCHCSV[],MATCH(MYRANKS_P[[#This Row],[PROJID]],PITCHCSV[playerid],0),P_BBCOL),0),0)</f>
        <v>#REF!</v>
      </c>
      <c r="P17" s="10" t="e">
        <f>IF(OR(LEAGUE="Mixed",LEAGUE=MYRANKS_P[[#This Row],[LG]]),IFERROR(MYRANKS_P[[#This Row],[ER]]*9/MYRANKS_P[[#This Row],[IP]],0),0)</f>
        <v>#REF!</v>
      </c>
      <c r="Q17" s="10" t="e">
        <f>IF(OR(LEAGUE="Mixed",LEAGUE=MYRANKS_P[[#This Row],[LG]]),IFERROR((MYRANKS_P[[#This Row],[BB]]+MYRANKS_P[[#This Row],[H]])/MYRANKS_P[[#This Row],[IP]],0),0)</f>
        <v>#REF!</v>
      </c>
      <c r="R17" s="33" t="e">
        <f>MYRANKS_P[[#This Row],[W]]/SGP_W</f>
        <v>#REF!</v>
      </c>
      <c r="S17" s="33" t="e">
        <f>MYRANKS_P[[#This Row],[SV]]/SGP_SV</f>
        <v>#REF!</v>
      </c>
      <c r="T17" s="33" t="e">
        <f>MYRANKS_P[[#This Row],[SO]]/SGP_K</f>
        <v>#REF!</v>
      </c>
      <c r="U17" s="10" t="e">
        <f>((LGAVG_ER*(NUMPITCHERS-1)+MYRANKS_P[[#This Row],[ER]])*9/((LGAVG_IP*(NUMPITCHERS-1)+MYRANKS_P[[#This Row],[IP]]))-LGAVG_ERA)/SGP_ERA</f>
        <v>#REF!</v>
      </c>
      <c r="V17" s="10" t="e">
        <f>((LGAVG_HBB*(NUMPITCHERS-1)+MYRANKS_P[[#This Row],[BB]]+MYRANKS_P[[#This Row],[H]])/(LGAVG_IP*(NUMPITCHERS-1)+MYRANKS_P[[#This Row],[IP]])-LGAVG_WHIP)/SGP_WHIP</f>
        <v>#REF!</v>
      </c>
      <c r="W17" s="73" t="e">
        <f>MYRANKS_P[[#This Row],[WSGP]]+MYRANKS_P[[#This Row],[SVSGP]]+MYRANKS_P[[#This Row],[SOSGP]]+MYRANKS_P[[#This Row],[ERASGP]]+MYRANKS_P[[#This Row],[WHIPSGP]]</f>
        <v>#REF!</v>
      </c>
      <c r="X17" s="174" t="e">
        <f>RANK(MYRANKS_P[[#This Row],[TTLSGP]],MYRANKS_P[TTLSGP],0)</f>
        <v>#REF!</v>
      </c>
      <c r="Y17" s="73" t="e">
        <f>IF(MYRANKS_P[[#This Row],[RAW_RANK]]&gt;NUM_P,MYRANKS_P[[#This Row],[TTLSGP]],0)</f>
        <v>#REF!</v>
      </c>
      <c r="Z17" s="34" t="e">
        <f>IF(MYRANKS_P[[#This Row],[BENCH_TTLSGP]]=0,"",RANK(MYRANKS_P[[#This Row],[BENCH_TTLSGP]],MYRANKS_P[BENCH_TTLSGP],0))</f>
        <v>#REF!</v>
      </c>
      <c r="AA17" s="34" t="e">
        <f>IF(MYRANKS_P[[#This Row],[RAW_RANK]]=NUM_P,"X","")</f>
        <v>#REF!</v>
      </c>
      <c r="AB17" s="33" t="e">
        <f>VLOOKUP(MYRANKS_P[[#This Row],[POS]],#REF!,COLUMN(#REF!),FALSE)</f>
        <v>#REF!</v>
      </c>
      <c r="AC17" s="33" t="e">
        <f>MYRANKS_P[[#This Row],[TTLSGP]]-MYRANKS_P[[#This Row],[REPL LVL]]</f>
        <v>#REF!</v>
      </c>
      <c r="AD17" s="33" t="e">
        <f>IF(MYRANKS_P[[#This Row],[RAW_RANK]]&lt;=Total_Pitchers_Drafted,MYRANKS_P[[#This Row],[SGP OVER REPL]],0)</f>
        <v>#REF!</v>
      </c>
      <c r="AE17" s="67" t="e">
        <f>MYRANKS_P[[#This Row],[SGP OVER REPL]]*Dollar_Value_Per_Pitcher_SGP+1</f>
        <v>#REF!</v>
      </c>
      <c r="AF17" s="33"/>
      <c r="AG17" s="33" t="e">
        <f>IF(AND(MYRANKS_P[[#This Row],[BENCH_RANK]]&lt;=Total_Pitchers_Drafted,MYRANKS_P[[#This Row],[$ACTUAL]]=""),MYRANKS_P[[#This Row],[USEFULSGP]],0)</f>
        <v>#REF!</v>
      </c>
      <c r="AH17" s="33" t="e">
        <f>IF(MYRANKS_P[[#This Row],[REMAIN_SGP]]=0,0,MYRANKS_P[[#This Row],[REMAIN_SGP]]*Remaining_Dollar_Value_Per_Pitcher_SGP+1)</f>
        <v>#REF!</v>
      </c>
      <c r="AI17" s="122"/>
    </row>
    <row r="18" spans="1:35" x14ac:dyDescent="0.25">
      <c r="A18" s="88" t="s">
        <v>3661</v>
      </c>
      <c r="B18" s="53" t="e">
        <f>VLOOKUP(MYRANKS_P[[#This Row],[PLAYERID]],#REF!,COLUMN(#REF!),FALSE)</f>
        <v>#REF!</v>
      </c>
      <c r="C18" s="53" t="e">
        <f>VLOOKUP(MYRANKS_P[[#This Row],[PLAYERID]],#REF!,COLUMN(#REF!),FALSE)</f>
        <v>#REF!</v>
      </c>
      <c r="D18" s="53" t="e">
        <f>VLOOKUP(MYRANKS_P[[#This Row],[PLAYERID]],#REF!,COLUMN(#REF!),FALSE)</f>
        <v>#REF!</v>
      </c>
      <c r="E18" s="9" t="e">
        <f>VLOOKUP(MYRANKS_P[[#This Row],[PLAYERID]],#REF!,COLUMN(#REF!),FALSE)</f>
        <v>#REF!</v>
      </c>
      <c r="F18" s="53" t="e">
        <f>VLOOKUP(MYRANKS_P[[#This Row],[PLAYERID]],#REF!,COLUMN(#REF!),FALSE)</f>
        <v>#REF!</v>
      </c>
      <c r="G18" s="9" t="e">
        <f>INDEX(#REF!,MATCH(MYRANKS_P[[#This Row],[PLAYERID]],#REF!,0),VLOOKUP(IDSYSTEM,#REF!,3,FALSE))</f>
        <v>#REF!</v>
      </c>
      <c r="H18" s="115" t="e">
        <f>IF(OR(LEAGUE="Mixed",LEAGUE=MYRANKS_P[[#This Row],[LG]]),IFERROR(INDEX(PITCHCSV[],MATCH(MYRANKS_P[[#This Row],[PROJID]],PITCHCSV[playerid],0),P_WCOL),0),0)</f>
        <v>#REF!</v>
      </c>
      <c r="I18" s="115" t="e">
        <f>IF(OR(LEAGUE="Mixed",LEAGUE=MYRANKS_P[[#This Row],[LG]]),IFERROR(INDEX(PITCHCSV[],MATCH(MYRANKS_P[[#This Row],[PROJID]],PITCHCSV[playerid],0),P_SVCOL),0),0)</f>
        <v>#REF!</v>
      </c>
      <c r="J18" s="115" t="e">
        <f>IF(OR(LEAGUE="Mixed",LEAGUE=MYRANKS_P[[#This Row],[LG]]),IFERROR(INDEX(PITCHCSV[],MATCH(MYRANKS_P[[#This Row],[PROJID]],PITCHCSV[playerid],0),P_IPCOL),0),0)</f>
        <v>#REF!</v>
      </c>
      <c r="K18" s="115" t="e">
        <f>IF(OR(LEAGUE="Mixed",LEAGUE=MYRANKS_P[[#This Row],[LG]]),IFERROR(INDEX(PITCHCSV[],MATCH(MYRANKS_P[[#This Row],[PROJID]],PITCHCSV[playerid],0),P_HCOL),0),0)</f>
        <v>#REF!</v>
      </c>
      <c r="L18" s="115" t="e">
        <f>IF(OR(LEAGUE="Mixed",LEAGUE=MYRANKS_P[[#This Row],[LG]]),IFERROR(INDEX(PITCHCSV[],MATCH(MYRANKS_P[[#This Row],[PROJID]],PITCHCSV[playerid],0),P_ERCOL),0),0)</f>
        <v>#REF!</v>
      </c>
      <c r="M18" s="115" t="e">
        <f>IF(OR(LEAGUE="Mixed",LEAGUE=MYRANKS_P[[#This Row],[LG]]),IFERROR(INDEX(PITCHCSV[],MATCH(MYRANKS_P[[#This Row],[PROJID]],PITCHCSV[playerid],0),P_HRCOL),0),0)</f>
        <v>#REF!</v>
      </c>
      <c r="N18" s="115" t="e">
        <f>IF(OR(LEAGUE="Mixed",LEAGUE=MYRANKS_P[[#This Row],[LG]]),IFERROR(INDEX(PITCHCSV[],MATCH(MYRANKS_P[[#This Row],[PROJID]],PITCHCSV[playerid],0),P_SOCOL),0),0)</f>
        <v>#REF!</v>
      </c>
      <c r="O18" s="115" t="e">
        <f>IF(OR(LEAGUE="Mixed",LEAGUE=MYRANKS_P[[#This Row],[LG]]),IFERROR(INDEX(PITCHCSV[],MATCH(MYRANKS_P[[#This Row],[PROJID]],PITCHCSV[playerid],0),P_BBCOL),0),0)</f>
        <v>#REF!</v>
      </c>
      <c r="P18" s="10" t="e">
        <f>IF(OR(LEAGUE="Mixed",LEAGUE=MYRANKS_P[[#This Row],[LG]]),IFERROR(MYRANKS_P[[#This Row],[ER]]*9/MYRANKS_P[[#This Row],[IP]],0),0)</f>
        <v>#REF!</v>
      </c>
      <c r="Q18" s="10" t="e">
        <f>IF(OR(LEAGUE="Mixed",LEAGUE=MYRANKS_P[[#This Row],[LG]]),IFERROR((MYRANKS_P[[#This Row],[BB]]+MYRANKS_P[[#This Row],[H]])/MYRANKS_P[[#This Row],[IP]],0),0)</f>
        <v>#REF!</v>
      </c>
      <c r="R18" s="10" t="e">
        <f>MYRANKS_P[[#This Row],[W]]/SGP_W</f>
        <v>#REF!</v>
      </c>
      <c r="S18" s="10" t="e">
        <f>MYRANKS_P[[#This Row],[SV]]/SGP_SV</f>
        <v>#REF!</v>
      </c>
      <c r="T18" s="10" t="e">
        <f>MYRANKS_P[[#This Row],[SO]]/SGP_K</f>
        <v>#REF!</v>
      </c>
      <c r="U18" s="10" t="e">
        <f>((LGAVG_ER*(NUMPITCHERS-1)+MYRANKS_P[[#This Row],[ER]])*9/((LGAVG_IP*(NUMPITCHERS-1)+MYRANKS_P[[#This Row],[IP]]))-LGAVG_ERA)/SGP_ERA</f>
        <v>#REF!</v>
      </c>
      <c r="V18" s="10" t="e">
        <f>((LGAVG_HBB*(NUMPITCHERS-1)+MYRANKS_P[[#This Row],[BB]]+MYRANKS_P[[#This Row],[H]])/(LGAVG_IP*(NUMPITCHERS-1)+MYRANKS_P[[#This Row],[IP]])-LGAVG_WHIP)/SGP_WHIP</f>
        <v>#REF!</v>
      </c>
      <c r="W18" s="72" t="e">
        <f>MYRANKS_P[[#This Row],[WSGP]]+MYRANKS_P[[#This Row],[SVSGP]]+MYRANKS_P[[#This Row],[SOSGP]]+MYRANKS_P[[#This Row],[ERASGP]]+MYRANKS_P[[#This Row],[WHIPSGP]]</f>
        <v>#REF!</v>
      </c>
      <c r="X18" s="171" t="e">
        <f>RANK(MYRANKS_P[[#This Row],[TTLSGP]],MYRANKS_P[TTLSGP],0)</f>
        <v>#REF!</v>
      </c>
      <c r="Y18" s="72" t="e">
        <f>IF(MYRANKS_P[[#This Row],[RAW_RANK]]&gt;NUM_P,MYRANKS_P[[#This Row],[TTLSGP]],0)</f>
        <v>#REF!</v>
      </c>
      <c r="Z18" s="22" t="e">
        <f>IF(MYRANKS_P[[#This Row],[BENCH_TTLSGP]]=0,"",RANK(MYRANKS_P[[#This Row],[BENCH_TTLSGP]],MYRANKS_P[BENCH_TTLSGP],0))</f>
        <v>#REF!</v>
      </c>
      <c r="AA18" s="22" t="e">
        <f>IF(MYRANKS_P[[#This Row],[RAW_RANK]]=NUM_P,"X","")</f>
        <v>#REF!</v>
      </c>
      <c r="AB18" s="10" t="e">
        <f>VLOOKUP(MYRANKS_P[[#This Row],[POS]],#REF!,COLUMN(#REF!),FALSE)</f>
        <v>#REF!</v>
      </c>
      <c r="AC18" s="10" t="e">
        <f>MYRANKS_P[[#This Row],[TTLSGP]]-MYRANKS_P[[#This Row],[REPL LVL]]</f>
        <v>#REF!</v>
      </c>
      <c r="AD18" s="19" t="e">
        <f>IF(MYRANKS_P[[#This Row],[RAW_RANK]]&lt;=Total_Pitchers_Drafted,MYRANKS_P[[#This Row],[SGP OVER REPL]],0)</f>
        <v>#REF!</v>
      </c>
      <c r="AE18" s="66" t="e">
        <f>MYRANKS_P[[#This Row],[SGP OVER REPL]]*Dollar_Value_Per_Pitcher_SGP+1</f>
        <v>#REF!</v>
      </c>
      <c r="AF18" s="27"/>
      <c r="AG18" s="30" t="e">
        <f>IF(AND(MYRANKS_P[[#This Row],[BENCH_RANK]]&lt;=Total_Pitchers_Drafted,MYRANKS_P[[#This Row],[$ACTUAL]]=""),MYRANKS_P[[#This Row],[USEFULSGP]],0)</f>
        <v>#REF!</v>
      </c>
      <c r="AH18" s="27" t="e">
        <f>IF(MYRANKS_P[[#This Row],[REMAIN_SGP]]=0,0,MYRANKS_P[[#This Row],[REMAIN_SGP]]*Remaining_Dollar_Value_Per_Pitcher_SGP+1)</f>
        <v>#REF!</v>
      </c>
      <c r="AI18" s="122"/>
    </row>
    <row r="19" spans="1:35" x14ac:dyDescent="0.25">
      <c r="A19" s="110" t="s">
        <v>1918</v>
      </c>
      <c r="B19" s="53" t="e">
        <f>VLOOKUP(MYRANKS_P[[#This Row],[PLAYERID]],#REF!,COLUMN(#REF!),FALSE)</f>
        <v>#REF!</v>
      </c>
      <c r="C19" s="53" t="e">
        <f>VLOOKUP(MYRANKS_P[[#This Row],[PLAYERID]],#REF!,COLUMN(#REF!),FALSE)</f>
        <v>#REF!</v>
      </c>
      <c r="D19" s="53" t="e">
        <f>VLOOKUP(MYRANKS_P[[#This Row],[PLAYERID]],#REF!,COLUMN(#REF!),FALSE)</f>
        <v>#REF!</v>
      </c>
      <c r="E19" s="9" t="e">
        <f>VLOOKUP(MYRANKS_P[[#This Row],[PLAYERID]],#REF!,COLUMN(#REF!),FALSE)</f>
        <v>#REF!</v>
      </c>
      <c r="F19" s="53" t="e">
        <f>VLOOKUP(MYRANKS_P[[#This Row],[PLAYERID]],#REF!,COLUMN(#REF!),FALSE)</f>
        <v>#REF!</v>
      </c>
      <c r="G19" s="9" t="e">
        <f>INDEX(#REF!,MATCH(MYRANKS_P[[#This Row],[PLAYERID]],#REF!,0),VLOOKUP(IDSYSTEM,#REF!,3,FALSE))</f>
        <v>#REF!</v>
      </c>
      <c r="H19" s="115" t="e">
        <f>IF(OR(LEAGUE="Mixed",LEAGUE=MYRANKS_P[[#This Row],[LG]]),IFERROR(INDEX(PITCHCSV[],MATCH(MYRANKS_P[[#This Row],[PROJID]],PITCHCSV[playerid],0),P_WCOL),0),0)</f>
        <v>#REF!</v>
      </c>
      <c r="I19" s="115" t="e">
        <f>IF(OR(LEAGUE="Mixed",LEAGUE=MYRANKS_P[[#This Row],[LG]]),IFERROR(INDEX(PITCHCSV[],MATCH(MYRANKS_P[[#This Row],[PROJID]],PITCHCSV[playerid],0),P_SVCOL),0),0)</f>
        <v>#REF!</v>
      </c>
      <c r="J19" s="115" t="e">
        <f>IF(OR(LEAGUE="Mixed",LEAGUE=MYRANKS_P[[#This Row],[LG]]),IFERROR(INDEX(PITCHCSV[],MATCH(MYRANKS_P[[#This Row],[PROJID]],PITCHCSV[playerid],0),P_IPCOL),0),0)</f>
        <v>#REF!</v>
      </c>
      <c r="K19" s="115" t="e">
        <f>IF(OR(LEAGUE="Mixed",LEAGUE=MYRANKS_P[[#This Row],[LG]]),IFERROR(INDEX(PITCHCSV[],MATCH(MYRANKS_P[[#This Row],[PROJID]],PITCHCSV[playerid],0),P_HCOL),0),0)</f>
        <v>#REF!</v>
      </c>
      <c r="L19" s="115" t="e">
        <f>IF(OR(LEAGUE="Mixed",LEAGUE=MYRANKS_P[[#This Row],[LG]]),IFERROR(INDEX(PITCHCSV[],MATCH(MYRANKS_P[[#This Row],[PROJID]],PITCHCSV[playerid],0),P_ERCOL),0),0)</f>
        <v>#REF!</v>
      </c>
      <c r="M19" s="115" t="e">
        <f>IF(OR(LEAGUE="Mixed",LEAGUE=MYRANKS_P[[#This Row],[LG]]),IFERROR(INDEX(PITCHCSV[],MATCH(MYRANKS_P[[#This Row],[PROJID]],PITCHCSV[playerid],0),P_HRCOL),0),0)</f>
        <v>#REF!</v>
      </c>
      <c r="N19" s="115" t="e">
        <f>IF(OR(LEAGUE="Mixed",LEAGUE=MYRANKS_P[[#This Row],[LG]]),IFERROR(INDEX(PITCHCSV[],MATCH(MYRANKS_P[[#This Row],[PROJID]],PITCHCSV[playerid],0),P_SOCOL),0),0)</f>
        <v>#REF!</v>
      </c>
      <c r="O19" s="115" t="e">
        <f>IF(OR(LEAGUE="Mixed",LEAGUE=MYRANKS_P[[#This Row],[LG]]),IFERROR(INDEX(PITCHCSV[],MATCH(MYRANKS_P[[#This Row],[PROJID]],PITCHCSV[playerid],0),P_BBCOL),0),0)</f>
        <v>#REF!</v>
      </c>
      <c r="P19" s="10" t="e">
        <f>IF(OR(LEAGUE="Mixed",LEAGUE=MYRANKS_P[[#This Row],[LG]]),IFERROR(MYRANKS_P[[#This Row],[ER]]*9/MYRANKS_P[[#This Row],[IP]],0),0)</f>
        <v>#REF!</v>
      </c>
      <c r="Q19" s="10" t="e">
        <f>IF(OR(LEAGUE="Mixed",LEAGUE=MYRANKS_P[[#This Row],[LG]]),IFERROR((MYRANKS_P[[#This Row],[BB]]+MYRANKS_P[[#This Row],[H]])/MYRANKS_P[[#This Row],[IP]],0),0)</f>
        <v>#REF!</v>
      </c>
      <c r="R19" s="87" t="e">
        <f>MYRANKS_P[[#This Row],[W]]/SGP_W</f>
        <v>#REF!</v>
      </c>
      <c r="S19" s="87" t="e">
        <f>MYRANKS_P[[#This Row],[SV]]/SGP_SV</f>
        <v>#REF!</v>
      </c>
      <c r="T19" s="87" t="e">
        <f>MYRANKS_P[[#This Row],[SO]]/SGP_K</f>
        <v>#REF!</v>
      </c>
      <c r="U19" s="10" t="e">
        <f>((LGAVG_ER*(NUMPITCHERS-1)+MYRANKS_P[[#This Row],[ER]])*9/((LGAVG_IP*(NUMPITCHERS-1)+MYRANKS_P[[#This Row],[IP]]))-LGAVG_ERA)/SGP_ERA</f>
        <v>#REF!</v>
      </c>
      <c r="V19" s="10" t="e">
        <f>((LGAVG_HBB*(NUMPITCHERS-1)+MYRANKS_P[[#This Row],[BB]]+MYRANKS_P[[#This Row],[H]])/(LGAVG_IP*(NUMPITCHERS-1)+MYRANKS_P[[#This Row],[IP]])-LGAVG_WHIP)/SGP_WHIP</f>
        <v>#REF!</v>
      </c>
      <c r="W19" s="92" t="e">
        <f>MYRANKS_P[[#This Row],[WSGP]]+MYRANKS_P[[#This Row],[SVSGP]]+MYRANKS_P[[#This Row],[SOSGP]]+MYRANKS_P[[#This Row],[ERASGP]]+MYRANKS_P[[#This Row],[WHIPSGP]]</f>
        <v>#REF!</v>
      </c>
      <c r="X19" s="173" t="e">
        <f>RANK(MYRANKS_P[[#This Row],[TTLSGP]],MYRANKS_P[TTLSGP],0)</f>
        <v>#REF!</v>
      </c>
      <c r="Y19" s="92" t="e">
        <f>IF(MYRANKS_P[[#This Row],[RAW_RANK]]&gt;NUM_P,MYRANKS_P[[#This Row],[TTLSGP]],0)</f>
        <v>#REF!</v>
      </c>
      <c r="Z19" s="96" t="e">
        <f>IF(MYRANKS_P[[#This Row],[BENCH_TTLSGP]]=0,"",RANK(MYRANKS_P[[#This Row],[BENCH_TTLSGP]],MYRANKS_P[BENCH_TTLSGP],0))</f>
        <v>#REF!</v>
      </c>
      <c r="AA19" s="96" t="e">
        <f>IF(MYRANKS_P[[#This Row],[RAW_RANK]]=NUM_P,"X","")</f>
        <v>#REF!</v>
      </c>
      <c r="AB19" s="87" t="e">
        <f>VLOOKUP(MYRANKS_P[[#This Row],[POS]],#REF!,COLUMN(#REF!),FALSE)</f>
        <v>#REF!</v>
      </c>
      <c r="AC19" s="87" t="e">
        <f>MYRANKS_P[[#This Row],[TTLSGP]]-MYRANKS_P[[#This Row],[REPL LVL]]</f>
        <v>#REF!</v>
      </c>
      <c r="AD19" s="87" t="e">
        <f>IF(MYRANKS_P[[#This Row],[RAW_RANK]]&lt;=Total_Pitchers_Drafted,MYRANKS_P[[#This Row],[SGP OVER REPL]],0)</f>
        <v>#REF!</v>
      </c>
      <c r="AE19" s="97" t="e">
        <f>MYRANKS_P[[#This Row],[SGP OVER REPL]]*Dollar_Value_Per_Pitcher_SGP+1</f>
        <v>#REF!</v>
      </c>
      <c r="AF19" s="87"/>
      <c r="AG19" s="87" t="e">
        <f>IF(AND(MYRANKS_P[[#This Row],[BENCH_RANK]]&lt;=Total_Pitchers_Drafted,MYRANKS_P[[#This Row],[$ACTUAL]]=""),MYRANKS_P[[#This Row],[USEFULSGP]],0)</f>
        <v>#REF!</v>
      </c>
      <c r="AH19" s="87" t="e">
        <f>IF(MYRANKS_P[[#This Row],[REMAIN_SGP]]=0,0,MYRANKS_P[[#This Row],[REMAIN_SGP]]*Remaining_Dollar_Value_Per_Pitcher_SGP+1)</f>
        <v>#REF!</v>
      </c>
      <c r="AI19" s="122"/>
    </row>
    <row r="20" spans="1:35" x14ac:dyDescent="0.25">
      <c r="A20" s="79" t="s">
        <v>3659</v>
      </c>
      <c r="B20" s="53" t="e">
        <f>VLOOKUP(MYRANKS_P[[#This Row],[PLAYERID]],#REF!,COLUMN(#REF!),FALSE)</f>
        <v>#REF!</v>
      </c>
      <c r="C20" s="53" t="e">
        <f>VLOOKUP(MYRANKS_P[[#This Row],[PLAYERID]],#REF!,COLUMN(#REF!),FALSE)</f>
        <v>#REF!</v>
      </c>
      <c r="D20" s="53" t="e">
        <f>VLOOKUP(MYRANKS_P[[#This Row],[PLAYERID]],#REF!,COLUMN(#REF!),FALSE)</f>
        <v>#REF!</v>
      </c>
      <c r="E20" s="9" t="e">
        <f>VLOOKUP(MYRANKS_P[[#This Row],[PLAYERID]],#REF!,COLUMN(#REF!),FALSE)</f>
        <v>#REF!</v>
      </c>
      <c r="F20" s="53" t="e">
        <f>VLOOKUP(MYRANKS_P[[#This Row],[PLAYERID]],#REF!,COLUMN(#REF!),FALSE)</f>
        <v>#REF!</v>
      </c>
      <c r="G20" s="9" t="e">
        <f>INDEX(#REF!,MATCH(MYRANKS_P[[#This Row],[PLAYERID]],#REF!,0),VLOOKUP(IDSYSTEM,#REF!,3,FALSE))</f>
        <v>#REF!</v>
      </c>
      <c r="H20" s="115" t="e">
        <f>IF(OR(LEAGUE="Mixed",LEAGUE=MYRANKS_P[[#This Row],[LG]]),IFERROR(INDEX(PITCHCSV[],MATCH(MYRANKS_P[[#This Row],[PROJID]],PITCHCSV[playerid],0),P_WCOL),0),0)</f>
        <v>#REF!</v>
      </c>
      <c r="I20" s="115" t="e">
        <f>IF(OR(LEAGUE="Mixed",LEAGUE=MYRANKS_P[[#This Row],[LG]]),IFERROR(INDEX(PITCHCSV[],MATCH(MYRANKS_P[[#This Row],[PROJID]],PITCHCSV[playerid],0),P_SVCOL),0),0)</f>
        <v>#REF!</v>
      </c>
      <c r="J20" s="115" t="e">
        <f>IF(OR(LEAGUE="Mixed",LEAGUE=MYRANKS_P[[#This Row],[LG]]),IFERROR(INDEX(PITCHCSV[],MATCH(MYRANKS_P[[#This Row],[PROJID]],PITCHCSV[playerid],0),P_IPCOL),0),0)</f>
        <v>#REF!</v>
      </c>
      <c r="K20" s="115" t="e">
        <f>IF(OR(LEAGUE="Mixed",LEAGUE=MYRANKS_P[[#This Row],[LG]]),IFERROR(INDEX(PITCHCSV[],MATCH(MYRANKS_P[[#This Row],[PROJID]],PITCHCSV[playerid],0),P_HCOL),0),0)</f>
        <v>#REF!</v>
      </c>
      <c r="L20" s="115" t="e">
        <f>IF(OR(LEAGUE="Mixed",LEAGUE=MYRANKS_P[[#This Row],[LG]]),IFERROR(INDEX(PITCHCSV[],MATCH(MYRANKS_P[[#This Row],[PROJID]],PITCHCSV[playerid],0),P_ERCOL),0),0)</f>
        <v>#REF!</v>
      </c>
      <c r="M20" s="115" t="e">
        <f>IF(OR(LEAGUE="Mixed",LEAGUE=MYRANKS_P[[#This Row],[LG]]),IFERROR(INDEX(PITCHCSV[],MATCH(MYRANKS_P[[#This Row],[PROJID]],PITCHCSV[playerid],0),P_HRCOL),0),0)</f>
        <v>#REF!</v>
      </c>
      <c r="N20" s="115" t="e">
        <f>IF(OR(LEAGUE="Mixed",LEAGUE=MYRANKS_P[[#This Row],[LG]]),IFERROR(INDEX(PITCHCSV[],MATCH(MYRANKS_P[[#This Row],[PROJID]],PITCHCSV[playerid],0),P_SOCOL),0),0)</f>
        <v>#REF!</v>
      </c>
      <c r="O20" s="115" t="e">
        <f>IF(OR(LEAGUE="Mixed",LEAGUE=MYRANKS_P[[#This Row],[LG]]),IFERROR(INDEX(PITCHCSV[],MATCH(MYRANKS_P[[#This Row],[PROJID]],PITCHCSV[playerid],0),P_BBCOL),0),0)</f>
        <v>#REF!</v>
      </c>
      <c r="P20" s="10" t="e">
        <f>IF(OR(LEAGUE="Mixed",LEAGUE=MYRANKS_P[[#This Row],[LG]]),IFERROR(MYRANKS_P[[#This Row],[ER]]*9/MYRANKS_P[[#This Row],[IP]],0),0)</f>
        <v>#REF!</v>
      </c>
      <c r="Q20" s="10" t="e">
        <f>IF(OR(LEAGUE="Mixed",LEAGUE=MYRANKS_P[[#This Row],[LG]]),IFERROR((MYRANKS_P[[#This Row],[BB]]+MYRANKS_P[[#This Row],[H]])/MYRANKS_P[[#This Row],[IP]],0),0)</f>
        <v>#REF!</v>
      </c>
      <c r="R20" s="10" t="e">
        <f>MYRANKS_P[[#This Row],[W]]/SGP_W</f>
        <v>#REF!</v>
      </c>
      <c r="S20" s="10" t="e">
        <f>MYRANKS_P[[#This Row],[SV]]/SGP_SV</f>
        <v>#REF!</v>
      </c>
      <c r="T20" s="10" t="e">
        <f>MYRANKS_P[[#This Row],[SO]]/SGP_K</f>
        <v>#REF!</v>
      </c>
      <c r="U20" s="10" t="e">
        <f>((LGAVG_ER*(NUMPITCHERS-1)+MYRANKS_P[[#This Row],[ER]])*9/((LGAVG_IP*(NUMPITCHERS-1)+MYRANKS_P[[#This Row],[IP]]))-LGAVG_ERA)/SGP_ERA</f>
        <v>#REF!</v>
      </c>
      <c r="V20" s="10" t="e">
        <f>((LGAVG_HBB*(NUMPITCHERS-1)+MYRANKS_P[[#This Row],[BB]]+MYRANKS_P[[#This Row],[H]])/(LGAVG_IP*(NUMPITCHERS-1)+MYRANKS_P[[#This Row],[IP]])-LGAVG_WHIP)/SGP_WHIP</f>
        <v>#REF!</v>
      </c>
      <c r="W20" s="72" t="e">
        <f>MYRANKS_P[[#This Row],[WSGP]]+MYRANKS_P[[#This Row],[SVSGP]]+MYRANKS_P[[#This Row],[SOSGP]]+MYRANKS_P[[#This Row],[ERASGP]]+MYRANKS_P[[#This Row],[WHIPSGP]]</f>
        <v>#REF!</v>
      </c>
      <c r="X20" s="171" t="e">
        <f>RANK(MYRANKS_P[[#This Row],[TTLSGP]],MYRANKS_P[TTLSGP],0)</f>
        <v>#REF!</v>
      </c>
      <c r="Y20" s="72" t="e">
        <f>IF(MYRANKS_P[[#This Row],[RAW_RANK]]&gt;NUM_P,MYRANKS_P[[#This Row],[TTLSGP]],0)</f>
        <v>#REF!</v>
      </c>
      <c r="Z20" s="22" t="e">
        <f>IF(MYRANKS_P[[#This Row],[BENCH_TTLSGP]]=0,"",RANK(MYRANKS_P[[#This Row],[BENCH_TTLSGP]],MYRANKS_P[BENCH_TTLSGP],0))</f>
        <v>#REF!</v>
      </c>
      <c r="AA20" s="22" t="e">
        <f>IF(MYRANKS_P[[#This Row],[RAW_RANK]]=NUM_P,"X","")</f>
        <v>#REF!</v>
      </c>
      <c r="AB20" s="10" t="e">
        <f>VLOOKUP(MYRANKS_P[[#This Row],[POS]],#REF!,COLUMN(#REF!),FALSE)</f>
        <v>#REF!</v>
      </c>
      <c r="AC20" s="10" t="e">
        <f>MYRANKS_P[[#This Row],[TTLSGP]]-MYRANKS_P[[#This Row],[REPL LVL]]</f>
        <v>#REF!</v>
      </c>
      <c r="AD20" s="19" t="e">
        <f>IF(MYRANKS_P[[#This Row],[RAW_RANK]]&lt;=Total_Pitchers_Drafted,MYRANKS_P[[#This Row],[SGP OVER REPL]],0)</f>
        <v>#REF!</v>
      </c>
      <c r="AE20" s="66" t="e">
        <f>MYRANKS_P[[#This Row],[SGP OVER REPL]]*Dollar_Value_Per_Pitcher_SGP+1</f>
        <v>#REF!</v>
      </c>
      <c r="AF20" s="27"/>
      <c r="AG20" s="30" t="e">
        <f>IF(AND(MYRANKS_P[[#This Row],[BENCH_RANK]]&lt;=Total_Pitchers_Drafted,MYRANKS_P[[#This Row],[$ACTUAL]]=""),MYRANKS_P[[#This Row],[USEFULSGP]],0)</f>
        <v>#REF!</v>
      </c>
      <c r="AH20" s="27" t="e">
        <f>IF(MYRANKS_P[[#This Row],[REMAIN_SGP]]=0,0,MYRANKS_P[[#This Row],[REMAIN_SGP]]*Remaining_Dollar_Value_Per_Pitcher_SGP+1)</f>
        <v>#REF!</v>
      </c>
      <c r="AI20" s="122"/>
    </row>
    <row r="21" spans="1:35" x14ac:dyDescent="0.25">
      <c r="A21" s="110" t="s">
        <v>2224</v>
      </c>
      <c r="B21" s="53" t="e">
        <f>VLOOKUP(MYRANKS_P[[#This Row],[PLAYERID]],#REF!,COLUMN(#REF!),FALSE)</f>
        <v>#REF!</v>
      </c>
      <c r="C21" s="53" t="e">
        <f>VLOOKUP(MYRANKS_P[[#This Row],[PLAYERID]],#REF!,COLUMN(#REF!),FALSE)</f>
        <v>#REF!</v>
      </c>
      <c r="D21" s="53" t="e">
        <f>VLOOKUP(MYRANKS_P[[#This Row],[PLAYERID]],#REF!,COLUMN(#REF!),FALSE)</f>
        <v>#REF!</v>
      </c>
      <c r="E21" s="9" t="e">
        <f>VLOOKUP(MYRANKS_P[[#This Row],[PLAYERID]],#REF!,COLUMN(#REF!),FALSE)</f>
        <v>#REF!</v>
      </c>
      <c r="F21" s="53" t="e">
        <f>VLOOKUP(MYRANKS_P[[#This Row],[PLAYERID]],#REF!,COLUMN(#REF!),FALSE)</f>
        <v>#REF!</v>
      </c>
      <c r="G21" s="9" t="e">
        <f>INDEX(#REF!,MATCH(MYRANKS_P[[#This Row],[PLAYERID]],#REF!,0),VLOOKUP(IDSYSTEM,#REF!,3,FALSE))</f>
        <v>#REF!</v>
      </c>
      <c r="H21" s="115" t="e">
        <f>IF(OR(LEAGUE="Mixed",LEAGUE=MYRANKS_P[[#This Row],[LG]]),IFERROR(INDEX(PITCHCSV[],MATCH(MYRANKS_P[[#This Row],[PROJID]],PITCHCSV[playerid],0),P_WCOL),0),0)</f>
        <v>#REF!</v>
      </c>
      <c r="I21" s="115" t="e">
        <f>IF(OR(LEAGUE="Mixed",LEAGUE=MYRANKS_P[[#This Row],[LG]]),IFERROR(INDEX(PITCHCSV[],MATCH(MYRANKS_P[[#This Row],[PROJID]],PITCHCSV[playerid],0),P_SVCOL),0),0)</f>
        <v>#REF!</v>
      </c>
      <c r="J21" s="115" t="e">
        <f>IF(OR(LEAGUE="Mixed",LEAGUE=MYRANKS_P[[#This Row],[LG]]),IFERROR(INDEX(PITCHCSV[],MATCH(MYRANKS_P[[#This Row],[PROJID]],PITCHCSV[playerid],0),P_IPCOL),0),0)</f>
        <v>#REF!</v>
      </c>
      <c r="K21" s="115" t="e">
        <f>IF(OR(LEAGUE="Mixed",LEAGUE=MYRANKS_P[[#This Row],[LG]]),IFERROR(INDEX(PITCHCSV[],MATCH(MYRANKS_P[[#This Row],[PROJID]],PITCHCSV[playerid],0),P_HCOL),0),0)</f>
        <v>#REF!</v>
      </c>
      <c r="L21" s="115" t="e">
        <f>IF(OR(LEAGUE="Mixed",LEAGUE=MYRANKS_P[[#This Row],[LG]]),IFERROR(INDEX(PITCHCSV[],MATCH(MYRANKS_P[[#This Row],[PROJID]],PITCHCSV[playerid],0),P_ERCOL),0),0)</f>
        <v>#REF!</v>
      </c>
      <c r="M21" s="115" t="e">
        <f>IF(OR(LEAGUE="Mixed",LEAGUE=MYRANKS_P[[#This Row],[LG]]),IFERROR(INDEX(PITCHCSV[],MATCH(MYRANKS_P[[#This Row],[PROJID]],PITCHCSV[playerid],0),P_HRCOL),0),0)</f>
        <v>#REF!</v>
      </c>
      <c r="N21" s="115" t="e">
        <f>IF(OR(LEAGUE="Mixed",LEAGUE=MYRANKS_P[[#This Row],[LG]]),IFERROR(INDEX(PITCHCSV[],MATCH(MYRANKS_P[[#This Row],[PROJID]],PITCHCSV[playerid],0),P_SOCOL),0),0)</f>
        <v>#REF!</v>
      </c>
      <c r="O21" s="115" t="e">
        <f>IF(OR(LEAGUE="Mixed",LEAGUE=MYRANKS_P[[#This Row],[LG]]),IFERROR(INDEX(PITCHCSV[],MATCH(MYRANKS_P[[#This Row],[PROJID]],PITCHCSV[playerid],0),P_BBCOL),0),0)</f>
        <v>#REF!</v>
      </c>
      <c r="P21" s="10" t="e">
        <f>IF(OR(LEAGUE="Mixed",LEAGUE=MYRANKS_P[[#This Row],[LG]]),IFERROR(MYRANKS_P[[#This Row],[ER]]*9/MYRANKS_P[[#This Row],[IP]],0),0)</f>
        <v>#REF!</v>
      </c>
      <c r="Q21" s="10" t="e">
        <f>IF(OR(LEAGUE="Mixed",LEAGUE=MYRANKS_P[[#This Row],[LG]]),IFERROR((MYRANKS_P[[#This Row],[BB]]+MYRANKS_P[[#This Row],[H]])/MYRANKS_P[[#This Row],[IP]],0),0)</f>
        <v>#REF!</v>
      </c>
      <c r="R21" s="87" t="e">
        <f>MYRANKS_P[[#This Row],[W]]/SGP_W</f>
        <v>#REF!</v>
      </c>
      <c r="S21" s="87" t="e">
        <f>MYRANKS_P[[#This Row],[SV]]/SGP_SV</f>
        <v>#REF!</v>
      </c>
      <c r="T21" s="87" t="e">
        <f>MYRANKS_P[[#This Row],[SO]]/SGP_K</f>
        <v>#REF!</v>
      </c>
      <c r="U21" s="10" t="e">
        <f>((LGAVG_ER*(NUMPITCHERS-1)+MYRANKS_P[[#This Row],[ER]])*9/((LGAVG_IP*(NUMPITCHERS-1)+MYRANKS_P[[#This Row],[IP]]))-LGAVG_ERA)/SGP_ERA</f>
        <v>#REF!</v>
      </c>
      <c r="V21" s="10" t="e">
        <f>((LGAVG_HBB*(NUMPITCHERS-1)+MYRANKS_P[[#This Row],[BB]]+MYRANKS_P[[#This Row],[H]])/(LGAVG_IP*(NUMPITCHERS-1)+MYRANKS_P[[#This Row],[IP]])-LGAVG_WHIP)/SGP_WHIP</f>
        <v>#REF!</v>
      </c>
      <c r="W21" s="92" t="e">
        <f>MYRANKS_P[[#This Row],[WSGP]]+MYRANKS_P[[#This Row],[SVSGP]]+MYRANKS_P[[#This Row],[SOSGP]]+MYRANKS_P[[#This Row],[ERASGP]]+MYRANKS_P[[#This Row],[WHIPSGP]]</f>
        <v>#REF!</v>
      </c>
      <c r="X21" s="173" t="e">
        <f>RANK(MYRANKS_P[[#This Row],[TTLSGP]],MYRANKS_P[TTLSGP],0)</f>
        <v>#REF!</v>
      </c>
      <c r="Y21" s="92" t="e">
        <f>IF(MYRANKS_P[[#This Row],[RAW_RANK]]&gt;NUM_P,MYRANKS_P[[#This Row],[TTLSGP]],0)</f>
        <v>#REF!</v>
      </c>
      <c r="Z21" s="96" t="e">
        <f>IF(MYRANKS_P[[#This Row],[BENCH_TTLSGP]]=0,"",RANK(MYRANKS_P[[#This Row],[BENCH_TTLSGP]],MYRANKS_P[BENCH_TTLSGP],0))</f>
        <v>#REF!</v>
      </c>
      <c r="AA21" s="96" t="e">
        <f>IF(MYRANKS_P[[#This Row],[RAW_RANK]]=NUM_P,"X","")</f>
        <v>#REF!</v>
      </c>
      <c r="AB21" s="87" t="e">
        <f>VLOOKUP(MYRANKS_P[[#This Row],[POS]],#REF!,COLUMN(#REF!),FALSE)</f>
        <v>#REF!</v>
      </c>
      <c r="AC21" s="87" t="e">
        <f>MYRANKS_P[[#This Row],[TTLSGP]]-MYRANKS_P[[#This Row],[REPL LVL]]</f>
        <v>#REF!</v>
      </c>
      <c r="AD21" s="87" t="e">
        <f>IF(MYRANKS_P[[#This Row],[RAW_RANK]]&lt;=Total_Pitchers_Drafted,MYRANKS_P[[#This Row],[SGP OVER REPL]],0)</f>
        <v>#REF!</v>
      </c>
      <c r="AE21" s="97" t="e">
        <f>MYRANKS_P[[#This Row],[SGP OVER REPL]]*Dollar_Value_Per_Pitcher_SGP+1</f>
        <v>#REF!</v>
      </c>
      <c r="AF21" s="87"/>
      <c r="AG21" s="87" t="e">
        <f>IF(AND(MYRANKS_P[[#This Row],[BENCH_RANK]]&lt;=Total_Pitchers_Drafted,MYRANKS_P[[#This Row],[$ACTUAL]]=""),MYRANKS_P[[#This Row],[USEFULSGP]],0)</f>
        <v>#REF!</v>
      </c>
      <c r="AH21" s="87" t="e">
        <f>IF(MYRANKS_P[[#This Row],[REMAIN_SGP]]=0,0,MYRANKS_P[[#This Row],[REMAIN_SGP]]*Remaining_Dollar_Value_Per_Pitcher_SGP+1)</f>
        <v>#REF!</v>
      </c>
      <c r="AI21" s="122"/>
    </row>
    <row r="22" spans="1:35" x14ac:dyDescent="0.25">
      <c r="A22" s="88" t="s">
        <v>1826</v>
      </c>
      <c r="B22" s="53" t="e">
        <f>VLOOKUP(MYRANKS_P[[#This Row],[PLAYERID]],#REF!,COLUMN(#REF!),FALSE)</f>
        <v>#REF!</v>
      </c>
      <c r="C22" s="53" t="e">
        <f>VLOOKUP(MYRANKS_P[[#This Row],[PLAYERID]],#REF!,COLUMN(#REF!),FALSE)</f>
        <v>#REF!</v>
      </c>
      <c r="D22" s="53" t="e">
        <f>VLOOKUP(MYRANKS_P[[#This Row],[PLAYERID]],#REF!,COLUMN(#REF!),FALSE)</f>
        <v>#REF!</v>
      </c>
      <c r="E22" s="9" t="e">
        <f>VLOOKUP(MYRANKS_P[[#This Row],[PLAYERID]],#REF!,COLUMN(#REF!),FALSE)</f>
        <v>#REF!</v>
      </c>
      <c r="F22" s="53" t="e">
        <f>VLOOKUP(MYRANKS_P[[#This Row],[PLAYERID]],#REF!,COLUMN(#REF!),FALSE)</f>
        <v>#REF!</v>
      </c>
      <c r="G22" s="9" t="e">
        <f>INDEX(#REF!,MATCH(MYRANKS_P[[#This Row],[PLAYERID]],#REF!,0),VLOOKUP(IDSYSTEM,#REF!,3,FALSE))</f>
        <v>#REF!</v>
      </c>
      <c r="H22" s="115" t="e">
        <f>IF(OR(LEAGUE="Mixed",LEAGUE=MYRANKS_P[[#This Row],[LG]]),IFERROR(INDEX(PITCHCSV[],MATCH(MYRANKS_P[[#This Row],[PROJID]],PITCHCSV[playerid],0),P_WCOL),0),0)</f>
        <v>#REF!</v>
      </c>
      <c r="I22" s="115" t="e">
        <f>IF(OR(LEAGUE="Mixed",LEAGUE=MYRANKS_P[[#This Row],[LG]]),IFERROR(INDEX(PITCHCSV[],MATCH(MYRANKS_P[[#This Row],[PROJID]],PITCHCSV[playerid],0),P_SVCOL),0),0)</f>
        <v>#REF!</v>
      </c>
      <c r="J22" s="115" t="e">
        <f>IF(OR(LEAGUE="Mixed",LEAGUE=MYRANKS_P[[#This Row],[LG]]),IFERROR(INDEX(PITCHCSV[],MATCH(MYRANKS_P[[#This Row],[PROJID]],PITCHCSV[playerid],0),P_IPCOL),0),0)</f>
        <v>#REF!</v>
      </c>
      <c r="K22" s="115" t="e">
        <f>IF(OR(LEAGUE="Mixed",LEAGUE=MYRANKS_P[[#This Row],[LG]]),IFERROR(INDEX(PITCHCSV[],MATCH(MYRANKS_P[[#This Row],[PROJID]],PITCHCSV[playerid],0),P_HCOL),0),0)</f>
        <v>#REF!</v>
      </c>
      <c r="L22" s="115" t="e">
        <f>IF(OR(LEAGUE="Mixed",LEAGUE=MYRANKS_P[[#This Row],[LG]]),IFERROR(INDEX(PITCHCSV[],MATCH(MYRANKS_P[[#This Row],[PROJID]],PITCHCSV[playerid],0),P_ERCOL),0),0)</f>
        <v>#REF!</v>
      </c>
      <c r="M22" s="115" t="e">
        <f>IF(OR(LEAGUE="Mixed",LEAGUE=MYRANKS_P[[#This Row],[LG]]),IFERROR(INDEX(PITCHCSV[],MATCH(MYRANKS_P[[#This Row],[PROJID]],PITCHCSV[playerid],0),P_HRCOL),0),0)</f>
        <v>#REF!</v>
      </c>
      <c r="N22" s="115" t="e">
        <f>IF(OR(LEAGUE="Mixed",LEAGUE=MYRANKS_P[[#This Row],[LG]]),IFERROR(INDEX(PITCHCSV[],MATCH(MYRANKS_P[[#This Row],[PROJID]],PITCHCSV[playerid],0),P_SOCOL),0),0)</f>
        <v>#REF!</v>
      </c>
      <c r="O22" s="115" t="e">
        <f>IF(OR(LEAGUE="Mixed",LEAGUE=MYRANKS_P[[#This Row],[LG]]),IFERROR(INDEX(PITCHCSV[],MATCH(MYRANKS_P[[#This Row],[PROJID]],PITCHCSV[playerid],0),P_BBCOL),0),0)</f>
        <v>#REF!</v>
      </c>
      <c r="P22" s="10" t="e">
        <f>IF(OR(LEAGUE="Mixed",LEAGUE=MYRANKS_P[[#This Row],[LG]]),IFERROR(MYRANKS_P[[#This Row],[ER]]*9/MYRANKS_P[[#This Row],[IP]],0),0)</f>
        <v>#REF!</v>
      </c>
      <c r="Q22" s="10" t="e">
        <f>IF(OR(LEAGUE="Mixed",LEAGUE=MYRANKS_P[[#This Row],[LG]]),IFERROR((MYRANKS_P[[#This Row],[BB]]+MYRANKS_P[[#This Row],[H]])/MYRANKS_P[[#This Row],[IP]],0),0)</f>
        <v>#REF!</v>
      </c>
      <c r="R22" s="10" t="e">
        <f>MYRANKS_P[[#This Row],[W]]/SGP_W</f>
        <v>#REF!</v>
      </c>
      <c r="S22" s="10" t="e">
        <f>MYRANKS_P[[#This Row],[SV]]/SGP_SV</f>
        <v>#REF!</v>
      </c>
      <c r="T22" s="10" t="e">
        <f>MYRANKS_P[[#This Row],[SO]]/SGP_K</f>
        <v>#REF!</v>
      </c>
      <c r="U22" s="10" t="e">
        <f>((LGAVG_ER*(NUMPITCHERS-1)+MYRANKS_P[[#This Row],[ER]])*9/((LGAVG_IP*(NUMPITCHERS-1)+MYRANKS_P[[#This Row],[IP]]))-LGAVG_ERA)/SGP_ERA</f>
        <v>#REF!</v>
      </c>
      <c r="V22" s="10" t="e">
        <f>((LGAVG_HBB*(NUMPITCHERS-1)+MYRANKS_P[[#This Row],[BB]]+MYRANKS_P[[#This Row],[H]])/(LGAVG_IP*(NUMPITCHERS-1)+MYRANKS_P[[#This Row],[IP]])-LGAVG_WHIP)/SGP_WHIP</f>
        <v>#REF!</v>
      </c>
      <c r="W22" s="72" t="e">
        <f>MYRANKS_P[[#This Row],[WSGP]]+MYRANKS_P[[#This Row],[SVSGP]]+MYRANKS_P[[#This Row],[SOSGP]]+MYRANKS_P[[#This Row],[ERASGP]]+MYRANKS_P[[#This Row],[WHIPSGP]]</f>
        <v>#REF!</v>
      </c>
      <c r="X22" s="171" t="e">
        <f>RANK(MYRANKS_P[[#This Row],[TTLSGP]],MYRANKS_P[TTLSGP],0)</f>
        <v>#REF!</v>
      </c>
      <c r="Y22" s="72" t="e">
        <f>IF(MYRANKS_P[[#This Row],[RAW_RANK]]&gt;NUM_P,MYRANKS_P[[#This Row],[TTLSGP]],0)</f>
        <v>#REF!</v>
      </c>
      <c r="Z22" s="22" t="e">
        <f>IF(MYRANKS_P[[#This Row],[BENCH_TTLSGP]]=0,"",RANK(MYRANKS_P[[#This Row],[BENCH_TTLSGP]],MYRANKS_P[BENCH_TTLSGP],0))</f>
        <v>#REF!</v>
      </c>
      <c r="AA22" s="22" t="e">
        <f>IF(MYRANKS_P[[#This Row],[RAW_RANK]]=NUM_P,"X","")</f>
        <v>#REF!</v>
      </c>
      <c r="AB22" s="10" t="e">
        <f>VLOOKUP(MYRANKS_P[[#This Row],[POS]],#REF!,COLUMN(#REF!),FALSE)</f>
        <v>#REF!</v>
      </c>
      <c r="AC22" s="10" t="e">
        <f>MYRANKS_P[[#This Row],[TTLSGP]]-MYRANKS_P[[#This Row],[REPL LVL]]</f>
        <v>#REF!</v>
      </c>
      <c r="AD22" s="19" t="e">
        <f>IF(MYRANKS_P[[#This Row],[RAW_RANK]]&lt;=Total_Pitchers_Drafted,MYRANKS_P[[#This Row],[SGP OVER REPL]],0)</f>
        <v>#REF!</v>
      </c>
      <c r="AE22" s="66" t="e">
        <f>MYRANKS_P[[#This Row],[SGP OVER REPL]]*Dollar_Value_Per_Pitcher_SGP+1</f>
        <v>#REF!</v>
      </c>
      <c r="AF22" s="27"/>
      <c r="AG22" s="30" t="e">
        <f>IF(AND(MYRANKS_P[[#This Row],[BENCH_RANK]]&lt;=Total_Pitchers_Drafted,MYRANKS_P[[#This Row],[$ACTUAL]]=""),MYRANKS_P[[#This Row],[USEFULSGP]],0)</f>
        <v>#REF!</v>
      </c>
      <c r="AH22" s="27" t="e">
        <f>IF(MYRANKS_P[[#This Row],[REMAIN_SGP]]=0,0,MYRANKS_P[[#This Row],[REMAIN_SGP]]*Remaining_Dollar_Value_Per_Pitcher_SGP+1)</f>
        <v>#REF!</v>
      </c>
      <c r="AI22" s="122"/>
    </row>
    <row r="23" spans="1:35" x14ac:dyDescent="0.25">
      <c r="A23" s="79" t="s">
        <v>5172</v>
      </c>
      <c r="B23" s="53" t="e">
        <f>VLOOKUP(MYRANKS_P[[#This Row],[PLAYERID]],#REF!,COLUMN(#REF!),FALSE)</f>
        <v>#REF!</v>
      </c>
      <c r="C23" s="53" t="e">
        <f>VLOOKUP(MYRANKS_P[[#This Row],[PLAYERID]],#REF!,COLUMN(#REF!),FALSE)</f>
        <v>#REF!</v>
      </c>
      <c r="D23" s="53" t="e">
        <f>VLOOKUP(MYRANKS_P[[#This Row],[PLAYERID]],#REF!,COLUMN(#REF!),FALSE)</f>
        <v>#REF!</v>
      </c>
      <c r="E23" s="9" t="e">
        <f>VLOOKUP(MYRANKS_P[[#This Row],[PLAYERID]],#REF!,COLUMN(#REF!),FALSE)</f>
        <v>#REF!</v>
      </c>
      <c r="F23" s="53" t="e">
        <f>VLOOKUP(MYRANKS_P[[#This Row],[PLAYERID]],#REF!,COLUMN(#REF!),FALSE)</f>
        <v>#REF!</v>
      </c>
      <c r="G23" s="9" t="e">
        <f>INDEX(#REF!,MATCH(MYRANKS_P[[#This Row],[PLAYERID]],#REF!,0),VLOOKUP(IDSYSTEM,#REF!,3,FALSE))</f>
        <v>#REF!</v>
      </c>
      <c r="H23" s="115" t="e">
        <f>IF(OR(LEAGUE="Mixed",LEAGUE=MYRANKS_P[[#This Row],[LG]]),IFERROR(INDEX(PITCHCSV[],MATCH(MYRANKS_P[[#This Row],[PROJID]],PITCHCSV[playerid],0),P_WCOL),0),0)</f>
        <v>#REF!</v>
      </c>
      <c r="I23" s="115" t="e">
        <f>IF(OR(LEAGUE="Mixed",LEAGUE=MYRANKS_P[[#This Row],[LG]]),IFERROR(INDEX(PITCHCSV[],MATCH(MYRANKS_P[[#This Row],[PROJID]],PITCHCSV[playerid],0),P_SVCOL),0),0)</f>
        <v>#REF!</v>
      </c>
      <c r="J23" s="115" t="e">
        <f>IF(OR(LEAGUE="Mixed",LEAGUE=MYRANKS_P[[#This Row],[LG]]),IFERROR(INDEX(PITCHCSV[],MATCH(MYRANKS_P[[#This Row],[PROJID]],PITCHCSV[playerid],0),P_IPCOL),0),0)</f>
        <v>#REF!</v>
      </c>
      <c r="K23" s="115" t="e">
        <f>IF(OR(LEAGUE="Mixed",LEAGUE=MYRANKS_P[[#This Row],[LG]]),IFERROR(INDEX(PITCHCSV[],MATCH(MYRANKS_P[[#This Row],[PROJID]],PITCHCSV[playerid],0),P_HCOL),0),0)</f>
        <v>#REF!</v>
      </c>
      <c r="L23" s="115" t="e">
        <f>IF(OR(LEAGUE="Mixed",LEAGUE=MYRANKS_P[[#This Row],[LG]]),IFERROR(INDEX(PITCHCSV[],MATCH(MYRANKS_P[[#This Row],[PROJID]],PITCHCSV[playerid],0),P_ERCOL),0),0)</f>
        <v>#REF!</v>
      </c>
      <c r="M23" s="115" t="e">
        <f>IF(OR(LEAGUE="Mixed",LEAGUE=MYRANKS_P[[#This Row],[LG]]),IFERROR(INDEX(PITCHCSV[],MATCH(MYRANKS_P[[#This Row],[PROJID]],PITCHCSV[playerid],0),P_HRCOL),0),0)</f>
        <v>#REF!</v>
      </c>
      <c r="N23" s="115" t="e">
        <f>IF(OR(LEAGUE="Mixed",LEAGUE=MYRANKS_P[[#This Row],[LG]]),IFERROR(INDEX(PITCHCSV[],MATCH(MYRANKS_P[[#This Row],[PROJID]],PITCHCSV[playerid],0),P_SOCOL),0),0)</f>
        <v>#REF!</v>
      </c>
      <c r="O23" s="115" t="e">
        <f>IF(OR(LEAGUE="Mixed",LEAGUE=MYRANKS_P[[#This Row],[LG]]),IFERROR(INDEX(PITCHCSV[],MATCH(MYRANKS_P[[#This Row],[PROJID]],PITCHCSV[playerid],0),P_BBCOL),0),0)</f>
        <v>#REF!</v>
      </c>
      <c r="P23" s="10" t="e">
        <f>IF(OR(LEAGUE="Mixed",LEAGUE=MYRANKS_P[[#This Row],[LG]]),IFERROR(MYRANKS_P[[#This Row],[ER]]*9/MYRANKS_P[[#This Row],[IP]],0),0)</f>
        <v>#REF!</v>
      </c>
      <c r="Q23" s="10" t="e">
        <f>IF(OR(LEAGUE="Mixed",LEAGUE=MYRANKS_P[[#This Row],[LG]]),IFERROR((MYRANKS_P[[#This Row],[BB]]+MYRANKS_P[[#This Row],[H]])/MYRANKS_P[[#This Row],[IP]],0),0)</f>
        <v>#REF!</v>
      </c>
      <c r="R23" s="55" t="e">
        <f>MYRANKS_P[[#This Row],[W]]/SGP_W</f>
        <v>#REF!</v>
      </c>
      <c r="S23" s="54" t="e">
        <f>MYRANKS_P[[#This Row],[SV]]/SGP_SV</f>
        <v>#REF!</v>
      </c>
      <c r="T23" s="55" t="e">
        <f>MYRANKS_P[[#This Row],[SO]]/SGP_K</f>
        <v>#REF!</v>
      </c>
      <c r="U23" s="10" t="e">
        <f>((LGAVG_ER*(NUMPITCHERS-1)+MYRANKS_P[[#This Row],[ER]])*9/((LGAVG_IP*(NUMPITCHERS-1)+MYRANKS_P[[#This Row],[IP]]))-LGAVG_ERA)/SGP_ERA</f>
        <v>#REF!</v>
      </c>
      <c r="V23" s="10" t="e">
        <f>((LGAVG_HBB*(NUMPITCHERS-1)+MYRANKS_P[[#This Row],[BB]]+MYRANKS_P[[#This Row],[H]])/(LGAVG_IP*(NUMPITCHERS-1)+MYRANKS_P[[#This Row],[IP]])-LGAVG_WHIP)/SGP_WHIP</f>
        <v>#REF!</v>
      </c>
      <c r="W23" s="74" t="e">
        <f>MYRANKS_P[[#This Row],[WSGP]]+MYRANKS_P[[#This Row],[SVSGP]]+MYRANKS_P[[#This Row],[SOSGP]]+MYRANKS_P[[#This Row],[ERASGP]]+MYRANKS_P[[#This Row],[WHIPSGP]]</f>
        <v>#REF!</v>
      </c>
      <c r="X23" s="172" t="e">
        <f>RANK(MYRANKS_P[[#This Row],[TTLSGP]],MYRANKS_P[TTLSGP],0)</f>
        <v>#REF!</v>
      </c>
      <c r="Y23" s="74" t="e">
        <f>IF(MYRANKS_P[[#This Row],[RAW_RANK]]&gt;NUM_P,MYRANKS_P[[#This Row],[TTLSGP]],0)</f>
        <v>#REF!</v>
      </c>
      <c r="Z23" s="56" t="e">
        <f>IF(MYRANKS_P[[#This Row],[BENCH_TTLSGP]]=0,"",RANK(MYRANKS_P[[#This Row],[BENCH_TTLSGP]],MYRANKS_P[BENCH_TTLSGP],0))</f>
        <v>#REF!</v>
      </c>
      <c r="AA23" s="56" t="e">
        <f>IF(MYRANKS_P[[#This Row],[RAW_RANK]]=NUM_P,"X","")</f>
        <v>#REF!</v>
      </c>
      <c r="AB23" s="54" t="e">
        <f>VLOOKUP(MYRANKS_P[[#This Row],[POS]],#REF!,COLUMN(#REF!),FALSE)</f>
        <v>#REF!</v>
      </c>
      <c r="AC23" s="54" t="e">
        <f>MYRANKS_P[[#This Row],[TTLSGP]]-MYRANKS_P[[#This Row],[REPL LVL]]</f>
        <v>#REF!</v>
      </c>
      <c r="AD23" s="55" t="e">
        <f>IF(MYRANKS_P[[#This Row],[RAW_RANK]]&lt;=Total_Pitchers_Drafted,MYRANKS_P[[#This Row],[SGP OVER REPL]],0)</f>
        <v>#REF!</v>
      </c>
      <c r="AE23" s="68" t="e">
        <f>MYRANKS_P[[#This Row],[SGP OVER REPL]]*Dollar_Value_Per_Pitcher_SGP+1</f>
        <v>#REF!</v>
      </c>
      <c r="AF23" s="55"/>
      <c r="AG23" s="54" t="e">
        <f>IF(AND(MYRANKS_P[[#This Row],[BENCH_RANK]]&lt;=Total_Pitchers_Drafted,MYRANKS_P[[#This Row],[$ACTUAL]]=""),MYRANKS_P[[#This Row],[USEFULSGP]],0)</f>
        <v>#REF!</v>
      </c>
      <c r="AH23" s="55" t="e">
        <f>IF(MYRANKS_P[[#This Row],[REMAIN_SGP]]=0,0,MYRANKS_P[[#This Row],[REMAIN_SGP]]*Remaining_Dollar_Value_Per_Pitcher_SGP+1)</f>
        <v>#REF!</v>
      </c>
      <c r="AI23" s="122"/>
    </row>
    <row r="24" spans="1:35" x14ac:dyDescent="0.25">
      <c r="A24" s="110" t="s">
        <v>1827</v>
      </c>
      <c r="B24" s="53" t="e">
        <f>VLOOKUP(MYRANKS_P[[#This Row],[PLAYERID]],#REF!,COLUMN(#REF!),FALSE)</f>
        <v>#REF!</v>
      </c>
      <c r="C24" s="53" t="e">
        <f>VLOOKUP(MYRANKS_P[[#This Row],[PLAYERID]],#REF!,COLUMN(#REF!),FALSE)</f>
        <v>#REF!</v>
      </c>
      <c r="D24" s="53" t="e">
        <f>VLOOKUP(MYRANKS_P[[#This Row],[PLAYERID]],#REF!,COLUMN(#REF!),FALSE)</f>
        <v>#REF!</v>
      </c>
      <c r="E24" s="9" t="e">
        <f>VLOOKUP(MYRANKS_P[[#This Row],[PLAYERID]],#REF!,COLUMN(#REF!),FALSE)</f>
        <v>#REF!</v>
      </c>
      <c r="F24" s="53" t="e">
        <f>VLOOKUP(MYRANKS_P[[#This Row],[PLAYERID]],#REF!,COLUMN(#REF!),FALSE)</f>
        <v>#REF!</v>
      </c>
      <c r="G24" s="9" t="e">
        <f>INDEX(#REF!,MATCH(MYRANKS_P[[#This Row],[PLAYERID]],#REF!,0),VLOOKUP(IDSYSTEM,#REF!,3,FALSE))</f>
        <v>#REF!</v>
      </c>
      <c r="H24" s="115" t="e">
        <f>IF(OR(LEAGUE="Mixed",LEAGUE=MYRANKS_P[[#This Row],[LG]]),IFERROR(INDEX(PITCHCSV[],MATCH(MYRANKS_P[[#This Row],[PROJID]],PITCHCSV[playerid],0),P_WCOL),0),0)</f>
        <v>#REF!</v>
      </c>
      <c r="I24" s="115" t="e">
        <f>IF(OR(LEAGUE="Mixed",LEAGUE=MYRANKS_P[[#This Row],[LG]]),IFERROR(INDEX(PITCHCSV[],MATCH(MYRANKS_P[[#This Row],[PROJID]],PITCHCSV[playerid],0),P_SVCOL),0),0)</f>
        <v>#REF!</v>
      </c>
      <c r="J24" s="115" t="e">
        <f>IF(OR(LEAGUE="Mixed",LEAGUE=MYRANKS_P[[#This Row],[LG]]),IFERROR(INDEX(PITCHCSV[],MATCH(MYRANKS_P[[#This Row],[PROJID]],PITCHCSV[playerid],0),P_IPCOL),0),0)</f>
        <v>#REF!</v>
      </c>
      <c r="K24" s="115" t="e">
        <f>IF(OR(LEAGUE="Mixed",LEAGUE=MYRANKS_P[[#This Row],[LG]]),IFERROR(INDEX(PITCHCSV[],MATCH(MYRANKS_P[[#This Row],[PROJID]],PITCHCSV[playerid],0),P_HCOL),0),0)</f>
        <v>#REF!</v>
      </c>
      <c r="L24" s="115" t="e">
        <f>IF(OR(LEAGUE="Mixed",LEAGUE=MYRANKS_P[[#This Row],[LG]]),IFERROR(INDEX(PITCHCSV[],MATCH(MYRANKS_P[[#This Row],[PROJID]],PITCHCSV[playerid],0),P_ERCOL),0),0)</f>
        <v>#REF!</v>
      </c>
      <c r="M24" s="115" t="e">
        <f>IF(OR(LEAGUE="Mixed",LEAGUE=MYRANKS_P[[#This Row],[LG]]),IFERROR(INDEX(PITCHCSV[],MATCH(MYRANKS_P[[#This Row],[PROJID]],PITCHCSV[playerid],0),P_HRCOL),0),0)</f>
        <v>#REF!</v>
      </c>
      <c r="N24" s="115" t="e">
        <f>IF(OR(LEAGUE="Mixed",LEAGUE=MYRANKS_P[[#This Row],[LG]]),IFERROR(INDEX(PITCHCSV[],MATCH(MYRANKS_P[[#This Row],[PROJID]],PITCHCSV[playerid],0),P_SOCOL),0),0)</f>
        <v>#REF!</v>
      </c>
      <c r="O24" s="115" t="e">
        <f>IF(OR(LEAGUE="Mixed",LEAGUE=MYRANKS_P[[#This Row],[LG]]),IFERROR(INDEX(PITCHCSV[],MATCH(MYRANKS_P[[#This Row],[PROJID]],PITCHCSV[playerid],0),P_BBCOL),0),0)</f>
        <v>#REF!</v>
      </c>
      <c r="P24" s="10" t="e">
        <f>IF(OR(LEAGUE="Mixed",LEAGUE=MYRANKS_P[[#This Row],[LG]]),IFERROR(MYRANKS_P[[#This Row],[ER]]*9/MYRANKS_P[[#This Row],[IP]],0),0)</f>
        <v>#REF!</v>
      </c>
      <c r="Q24" s="10" t="e">
        <f>IF(OR(LEAGUE="Mixed",LEAGUE=MYRANKS_P[[#This Row],[LG]]),IFERROR((MYRANKS_P[[#This Row],[BB]]+MYRANKS_P[[#This Row],[H]])/MYRANKS_P[[#This Row],[IP]],0),0)</f>
        <v>#REF!</v>
      </c>
      <c r="R24" s="87" t="e">
        <f>MYRANKS_P[[#This Row],[W]]/SGP_W</f>
        <v>#REF!</v>
      </c>
      <c r="S24" s="87" t="e">
        <f>MYRANKS_P[[#This Row],[SV]]/SGP_SV</f>
        <v>#REF!</v>
      </c>
      <c r="T24" s="87" t="e">
        <f>MYRANKS_P[[#This Row],[SO]]/SGP_K</f>
        <v>#REF!</v>
      </c>
      <c r="U24" s="10" t="e">
        <f>((LGAVG_ER*(NUMPITCHERS-1)+MYRANKS_P[[#This Row],[ER]])*9/((LGAVG_IP*(NUMPITCHERS-1)+MYRANKS_P[[#This Row],[IP]]))-LGAVG_ERA)/SGP_ERA</f>
        <v>#REF!</v>
      </c>
      <c r="V24" s="10" t="e">
        <f>((LGAVG_HBB*(NUMPITCHERS-1)+MYRANKS_P[[#This Row],[BB]]+MYRANKS_P[[#This Row],[H]])/(LGAVG_IP*(NUMPITCHERS-1)+MYRANKS_P[[#This Row],[IP]])-LGAVG_WHIP)/SGP_WHIP</f>
        <v>#REF!</v>
      </c>
      <c r="W24" s="92" t="e">
        <f>MYRANKS_P[[#This Row],[WSGP]]+MYRANKS_P[[#This Row],[SVSGP]]+MYRANKS_P[[#This Row],[SOSGP]]+MYRANKS_P[[#This Row],[ERASGP]]+MYRANKS_P[[#This Row],[WHIPSGP]]</f>
        <v>#REF!</v>
      </c>
      <c r="X24" s="173" t="e">
        <f>RANK(MYRANKS_P[[#This Row],[TTLSGP]],MYRANKS_P[TTLSGP],0)</f>
        <v>#REF!</v>
      </c>
      <c r="Y24" s="92" t="e">
        <f>IF(MYRANKS_P[[#This Row],[RAW_RANK]]&gt;NUM_P,MYRANKS_P[[#This Row],[TTLSGP]],0)</f>
        <v>#REF!</v>
      </c>
      <c r="Z24" s="96" t="e">
        <f>IF(MYRANKS_P[[#This Row],[BENCH_TTLSGP]]=0,"",RANK(MYRANKS_P[[#This Row],[BENCH_TTLSGP]],MYRANKS_P[BENCH_TTLSGP],0))</f>
        <v>#REF!</v>
      </c>
      <c r="AA24" s="96" t="e">
        <f>IF(MYRANKS_P[[#This Row],[RAW_RANK]]=NUM_P,"X","")</f>
        <v>#REF!</v>
      </c>
      <c r="AB24" s="87" t="e">
        <f>VLOOKUP(MYRANKS_P[[#This Row],[POS]],#REF!,COLUMN(#REF!),FALSE)</f>
        <v>#REF!</v>
      </c>
      <c r="AC24" s="87" t="e">
        <f>MYRANKS_P[[#This Row],[TTLSGP]]-MYRANKS_P[[#This Row],[REPL LVL]]</f>
        <v>#REF!</v>
      </c>
      <c r="AD24" s="87" t="e">
        <f>IF(MYRANKS_P[[#This Row],[RAW_RANK]]&lt;=Total_Pitchers_Drafted,MYRANKS_P[[#This Row],[SGP OVER REPL]],0)</f>
        <v>#REF!</v>
      </c>
      <c r="AE24" s="97" t="e">
        <f>MYRANKS_P[[#This Row],[SGP OVER REPL]]*Dollar_Value_Per_Pitcher_SGP+1</f>
        <v>#REF!</v>
      </c>
      <c r="AF24" s="87"/>
      <c r="AG24" s="87" t="e">
        <f>IF(AND(MYRANKS_P[[#This Row],[BENCH_RANK]]&lt;=Total_Pitchers_Drafted,MYRANKS_P[[#This Row],[$ACTUAL]]=""),MYRANKS_P[[#This Row],[USEFULSGP]],0)</f>
        <v>#REF!</v>
      </c>
      <c r="AH24" s="87" t="e">
        <f>IF(MYRANKS_P[[#This Row],[REMAIN_SGP]]=0,0,MYRANKS_P[[#This Row],[REMAIN_SGP]]*Remaining_Dollar_Value_Per_Pitcher_SGP+1)</f>
        <v>#REF!</v>
      </c>
      <c r="AI24" s="122"/>
    </row>
    <row r="25" spans="1:35" x14ac:dyDescent="0.25">
      <c r="A25" s="110" t="s">
        <v>2264</v>
      </c>
      <c r="B25" s="9" t="e">
        <f>VLOOKUP(MYRANKS_P[[#This Row],[PLAYERID]],#REF!,COLUMN(#REF!),FALSE)</f>
        <v>#REF!</v>
      </c>
      <c r="C25" s="9" t="e">
        <f>VLOOKUP(MYRANKS_P[[#This Row],[PLAYERID]],#REF!,COLUMN(#REF!),FALSE)</f>
        <v>#REF!</v>
      </c>
      <c r="D25" s="9" t="e">
        <f>VLOOKUP(MYRANKS_P[[#This Row],[PLAYERID]],#REF!,COLUMN(#REF!),FALSE)</f>
        <v>#REF!</v>
      </c>
      <c r="E25" s="9" t="e">
        <f>VLOOKUP(MYRANKS_P[[#This Row],[PLAYERID]],#REF!,COLUMN(#REF!),FALSE)</f>
        <v>#REF!</v>
      </c>
      <c r="F25" s="9" t="e">
        <f>VLOOKUP(MYRANKS_P[[#This Row],[PLAYERID]],#REF!,COLUMN(#REF!),FALSE)</f>
        <v>#REF!</v>
      </c>
      <c r="G25" s="9" t="e">
        <f>INDEX(#REF!,MATCH(MYRANKS_P[[#This Row],[PLAYERID]],#REF!,0),VLOOKUP(IDSYSTEM,#REF!,3,FALSE))</f>
        <v>#REF!</v>
      </c>
      <c r="H25" s="115" t="e">
        <f>IF(OR(LEAGUE="Mixed",LEAGUE=MYRANKS_P[[#This Row],[LG]]),IFERROR(INDEX(PITCHCSV[],MATCH(MYRANKS_P[[#This Row],[PROJID]],PITCHCSV[playerid],0),P_WCOL),0),0)</f>
        <v>#REF!</v>
      </c>
      <c r="I25" s="115" t="e">
        <f>IF(OR(LEAGUE="Mixed",LEAGUE=MYRANKS_P[[#This Row],[LG]]),IFERROR(INDEX(PITCHCSV[],MATCH(MYRANKS_P[[#This Row],[PROJID]],PITCHCSV[playerid],0),P_SVCOL),0),0)</f>
        <v>#REF!</v>
      </c>
      <c r="J25" s="115" t="e">
        <f>IF(OR(LEAGUE="Mixed",LEAGUE=MYRANKS_P[[#This Row],[LG]]),IFERROR(INDEX(PITCHCSV[],MATCH(MYRANKS_P[[#This Row],[PROJID]],PITCHCSV[playerid],0),P_IPCOL),0),0)</f>
        <v>#REF!</v>
      </c>
      <c r="K25" s="115" t="e">
        <f>IF(OR(LEAGUE="Mixed",LEAGUE=MYRANKS_P[[#This Row],[LG]]),IFERROR(INDEX(PITCHCSV[],MATCH(MYRANKS_P[[#This Row],[PROJID]],PITCHCSV[playerid],0),P_HCOL),0),0)</f>
        <v>#REF!</v>
      </c>
      <c r="L25" s="115" t="e">
        <f>IF(OR(LEAGUE="Mixed",LEAGUE=MYRANKS_P[[#This Row],[LG]]),IFERROR(INDEX(PITCHCSV[],MATCH(MYRANKS_P[[#This Row],[PROJID]],PITCHCSV[playerid],0),P_ERCOL),0),0)</f>
        <v>#REF!</v>
      </c>
      <c r="M25" s="115" t="e">
        <f>IF(OR(LEAGUE="Mixed",LEAGUE=MYRANKS_P[[#This Row],[LG]]),IFERROR(INDEX(PITCHCSV[],MATCH(MYRANKS_P[[#This Row],[PROJID]],PITCHCSV[playerid],0),P_HRCOL),0),0)</f>
        <v>#REF!</v>
      </c>
      <c r="N25" s="115" t="e">
        <f>IF(OR(LEAGUE="Mixed",LEAGUE=MYRANKS_P[[#This Row],[LG]]),IFERROR(INDEX(PITCHCSV[],MATCH(MYRANKS_P[[#This Row],[PROJID]],PITCHCSV[playerid],0),P_SOCOL),0),0)</f>
        <v>#REF!</v>
      </c>
      <c r="O25" s="115" t="e">
        <f>IF(OR(LEAGUE="Mixed",LEAGUE=MYRANKS_P[[#This Row],[LG]]),IFERROR(INDEX(PITCHCSV[],MATCH(MYRANKS_P[[#This Row],[PROJID]],PITCHCSV[playerid],0),P_BBCOL),0),0)</f>
        <v>#REF!</v>
      </c>
      <c r="P25" s="10" t="e">
        <f>IF(OR(LEAGUE="Mixed",LEAGUE=MYRANKS_P[[#This Row],[LG]]),IFERROR(MYRANKS_P[[#This Row],[ER]]*9/MYRANKS_P[[#This Row],[IP]],0),0)</f>
        <v>#REF!</v>
      </c>
      <c r="Q25" s="10" t="e">
        <f>IF(OR(LEAGUE="Mixed",LEAGUE=MYRANKS_P[[#This Row],[LG]]),IFERROR((MYRANKS_P[[#This Row],[BB]]+MYRANKS_P[[#This Row],[H]])/MYRANKS_P[[#This Row],[IP]],0),0)</f>
        <v>#REF!</v>
      </c>
      <c r="R25" s="87" t="e">
        <f>MYRANKS_P[[#This Row],[W]]/SGP_W</f>
        <v>#REF!</v>
      </c>
      <c r="S25" s="87" t="e">
        <f>MYRANKS_P[[#This Row],[SV]]/SGP_SV</f>
        <v>#REF!</v>
      </c>
      <c r="T25" s="87" t="e">
        <f>MYRANKS_P[[#This Row],[SO]]/SGP_K</f>
        <v>#REF!</v>
      </c>
      <c r="U25" s="10" t="e">
        <f>((LGAVG_ER*(NUMPITCHERS-1)+MYRANKS_P[[#This Row],[ER]])*9/((LGAVG_IP*(NUMPITCHERS-1)+MYRANKS_P[[#This Row],[IP]]))-LGAVG_ERA)/SGP_ERA</f>
        <v>#REF!</v>
      </c>
      <c r="V25" s="10" t="e">
        <f>((LGAVG_HBB*(NUMPITCHERS-1)+MYRANKS_P[[#This Row],[BB]]+MYRANKS_P[[#This Row],[H]])/(LGAVG_IP*(NUMPITCHERS-1)+MYRANKS_P[[#This Row],[IP]])-LGAVG_WHIP)/SGP_WHIP</f>
        <v>#REF!</v>
      </c>
      <c r="W25" s="92" t="e">
        <f>MYRANKS_P[[#This Row],[WSGP]]+MYRANKS_P[[#This Row],[SVSGP]]+MYRANKS_P[[#This Row],[SOSGP]]+MYRANKS_P[[#This Row],[ERASGP]]+MYRANKS_P[[#This Row],[WHIPSGP]]</f>
        <v>#REF!</v>
      </c>
      <c r="X25" s="173" t="e">
        <f>RANK(MYRANKS_P[[#This Row],[TTLSGP]],MYRANKS_P[TTLSGP],0)</f>
        <v>#REF!</v>
      </c>
      <c r="Y25" s="92" t="e">
        <f>IF(MYRANKS_P[[#This Row],[RAW_RANK]]&gt;NUM_P,MYRANKS_P[[#This Row],[TTLSGP]],0)</f>
        <v>#REF!</v>
      </c>
      <c r="Z25" s="96" t="e">
        <f>IF(MYRANKS_P[[#This Row],[BENCH_TTLSGP]]=0,"",RANK(MYRANKS_P[[#This Row],[BENCH_TTLSGP]],MYRANKS_P[BENCH_TTLSGP],0))</f>
        <v>#REF!</v>
      </c>
      <c r="AA25" s="96" t="e">
        <f>IF(MYRANKS_P[[#This Row],[RAW_RANK]]=NUM_P,"X","")</f>
        <v>#REF!</v>
      </c>
      <c r="AB25" s="87" t="e">
        <f>VLOOKUP(MYRANKS_P[[#This Row],[POS]],#REF!,COLUMN(#REF!),FALSE)</f>
        <v>#REF!</v>
      </c>
      <c r="AC25" s="87" t="e">
        <f>MYRANKS_P[[#This Row],[TTLSGP]]-MYRANKS_P[[#This Row],[REPL LVL]]</f>
        <v>#REF!</v>
      </c>
      <c r="AD25" s="87" t="e">
        <f>IF(MYRANKS_P[[#This Row],[RAW_RANK]]&lt;=Total_Pitchers_Drafted,MYRANKS_P[[#This Row],[SGP OVER REPL]],0)</f>
        <v>#REF!</v>
      </c>
      <c r="AE25" s="97" t="e">
        <f>MYRANKS_P[[#This Row],[SGP OVER REPL]]*Dollar_Value_Per_Pitcher_SGP+1</f>
        <v>#REF!</v>
      </c>
      <c r="AF25" s="87"/>
      <c r="AG25" s="87" t="e">
        <f>IF(AND(MYRANKS_P[[#This Row],[BENCH_RANK]]&lt;=Total_Pitchers_Drafted,MYRANKS_P[[#This Row],[$ACTUAL]]=""),MYRANKS_P[[#This Row],[USEFULSGP]],0)</f>
        <v>#REF!</v>
      </c>
      <c r="AH25" s="87" t="e">
        <f>IF(MYRANKS_P[[#This Row],[REMAIN_SGP]]=0,0,MYRANKS_P[[#This Row],[REMAIN_SGP]]*Remaining_Dollar_Value_Per_Pitcher_SGP+1)</f>
        <v>#REF!</v>
      </c>
      <c r="AI25" s="122"/>
    </row>
    <row r="26" spans="1:35" x14ac:dyDescent="0.25">
      <c r="A26" s="79" t="s">
        <v>6190</v>
      </c>
      <c r="B26" s="53" t="e">
        <f>VLOOKUP(MYRANKS_P[[#This Row],[PLAYERID]],#REF!,COLUMN(#REF!),FALSE)</f>
        <v>#REF!</v>
      </c>
      <c r="C26" s="53" t="e">
        <f>VLOOKUP(MYRANKS_P[[#This Row],[PLAYERID]],#REF!,COLUMN(#REF!),FALSE)</f>
        <v>#REF!</v>
      </c>
      <c r="D26" s="53" t="e">
        <f>VLOOKUP(MYRANKS_P[[#This Row],[PLAYERID]],#REF!,COLUMN(#REF!),FALSE)</f>
        <v>#REF!</v>
      </c>
      <c r="E26" s="9" t="e">
        <f>VLOOKUP(MYRANKS_P[[#This Row],[PLAYERID]],#REF!,COLUMN(#REF!),FALSE)</f>
        <v>#REF!</v>
      </c>
      <c r="F26" s="53" t="e">
        <f>VLOOKUP(MYRANKS_P[[#This Row],[PLAYERID]],#REF!,COLUMN(#REF!),FALSE)</f>
        <v>#REF!</v>
      </c>
      <c r="G26" s="9" t="e">
        <f>INDEX(#REF!,MATCH(MYRANKS_P[[#This Row],[PLAYERID]],#REF!,0),VLOOKUP(IDSYSTEM,#REF!,3,FALSE))</f>
        <v>#REF!</v>
      </c>
      <c r="H26" s="115" t="e">
        <f>IF(OR(LEAGUE="Mixed",LEAGUE=MYRANKS_P[[#This Row],[LG]]),IFERROR(INDEX(PITCHCSV[],MATCH(MYRANKS_P[[#This Row],[PROJID]],PITCHCSV[playerid],0),P_WCOL),0),0)</f>
        <v>#REF!</v>
      </c>
      <c r="I26" s="115" t="e">
        <f>IF(OR(LEAGUE="Mixed",LEAGUE=MYRANKS_P[[#This Row],[LG]]),IFERROR(INDEX(PITCHCSV[],MATCH(MYRANKS_P[[#This Row],[PROJID]],PITCHCSV[playerid],0),P_SVCOL),0),0)</f>
        <v>#REF!</v>
      </c>
      <c r="J26" s="115" t="e">
        <f>IF(OR(LEAGUE="Mixed",LEAGUE=MYRANKS_P[[#This Row],[LG]]),IFERROR(INDEX(PITCHCSV[],MATCH(MYRANKS_P[[#This Row],[PROJID]],PITCHCSV[playerid],0),P_IPCOL),0),0)</f>
        <v>#REF!</v>
      </c>
      <c r="K26" s="115" t="e">
        <f>IF(OR(LEAGUE="Mixed",LEAGUE=MYRANKS_P[[#This Row],[LG]]),IFERROR(INDEX(PITCHCSV[],MATCH(MYRANKS_P[[#This Row],[PROJID]],PITCHCSV[playerid],0),P_HCOL),0),0)</f>
        <v>#REF!</v>
      </c>
      <c r="L26" s="115" t="e">
        <f>IF(OR(LEAGUE="Mixed",LEAGUE=MYRANKS_P[[#This Row],[LG]]),IFERROR(INDEX(PITCHCSV[],MATCH(MYRANKS_P[[#This Row],[PROJID]],PITCHCSV[playerid],0),P_ERCOL),0),0)</f>
        <v>#REF!</v>
      </c>
      <c r="M26" s="115" t="e">
        <f>IF(OR(LEAGUE="Mixed",LEAGUE=MYRANKS_P[[#This Row],[LG]]),IFERROR(INDEX(PITCHCSV[],MATCH(MYRANKS_P[[#This Row],[PROJID]],PITCHCSV[playerid],0),P_HRCOL),0),0)</f>
        <v>#REF!</v>
      </c>
      <c r="N26" s="115" t="e">
        <f>IF(OR(LEAGUE="Mixed",LEAGUE=MYRANKS_P[[#This Row],[LG]]),IFERROR(INDEX(PITCHCSV[],MATCH(MYRANKS_P[[#This Row],[PROJID]],PITCHCSV[playerid],0),P_SOCOL),0),0)</f>
        <v>#REF!</v>
      </c>
      <c r="O26" s="115" t="e">
        <f>IF(OR(LEAGUE="Mixed",LEAGUE=MYRANKS_P[[#This Row],[LG]]),IFERROR(INDEX(PITCHCSV[],MATCH(MYRANKS_P[[#This Row],[PROJID]],PITCHCSV[playerid],0),P_BBCOL),0),0)</f>
        <v>#REF!</v>
      </c>
      <c r="P26" s="10" t="e">
        <f>IF(OR(LEAGUE="Mixed",LEAGUE=MYRANKS_P[[#This Row],[LG]]),IFERROR(MYRANKS_P[[#This Row],[ER]]*9/MYRANKS_P[[#This Row],[IP]],0),0)</f>
        <v>#REF!</v>
      </c>
      <c r="Q26" s="10" t="e">
        <f>IF(OR(LEAGUE="Mixed",LEAGUE=MYRANKS_P[[#This Row],[LG]]),IFERROR((MYRANKS_P[[#This Row],[BB]]+MYRANKS_P[[#This Row],[H]])/MYRANKS_P[[#This Row],[IP]],0),0)</f>
        <v>#REF!</v>
      </c>
      <c r="R26" s="10" t="e">
        <f>MYRANKS_P[[#This Row],[W]]/SGP_W</f>
        <v>#REF!</v>
      </c>
      <c r="S26" s="10" t="e">
        <f>MYRANKS_P[[#This Row],[SV]]/SGP_SV</f>
        <v>#REF!</v>
      </c>
      <c r="T26" s="10" t="e">
        <f>MYRANKS_P[[#This Row],[SO]]/SGP_K</f>
        <v>#REF!</v>
      </c>
      <c r="U26" s="10" t="e">
        <f>((LGAVG_ER*(NUMPITCHERS-1)+MYRANKS_P[[#This Row],[ER]])*9/((LGAVG_IP*(NUMPITCHERS-1)+MYRANKS_P[[#This Row],[IP]]))-LGAVG_ERA)/SGP_ERA</f>
        <v>#REF!</v>
      </c>
      <c r="V26" s="10" t="e">
        <f>((LGAVG_HBB*(NUMPITCHERS-1)+MYRANKS_P[[#This Row],[BB]]+MYRANKS_P[[#This Row],[H]])/(LGAVG_IP*(NUMPITCHERS-1)+MYRANKS_P[[#This Row],[IP]])-LGAVG_WHIP)/SGP_WHIP</f>
        <v>#REF!</v>
      </c>
      <c r="W26" s="72" t="e">
        <f>MYRANKS_P[[#This Row],[WSGP]]+MYRANKS_P[[#This Row],[SVSGP]]+MYRANKS_P[[#This Row],[SOSGP]]+MYRANKS_P[[#This Row],[ERASGP]]+MYRANKS_P[[#This Row],[WHIPSGP]]</f>
        <v>#REF!</v>
      </c>
      <c r="X26" s="171" t="e">
        <f>RANK(MYRANKS_P[[#This Row],[TTLSGP]],MYRANKS_P[TTLSGP],0)</f>
        <v>#REF!</v>
      </c>
      <c r="Y26" s="72" t="e">
        <f>IF(MYRANKS_P[[#This Row],[RAW_RANK]]&gt;NUM_P,MYRANKS_P[[#This Row],[TTLSGP]],0)</f>
        <v>#REF!</v>
      </c>
      <c r="Z26" s="22" t="e">
        <f>IF(MYRANKS_P[[#This Row],[BENCH_TTLSGP]]=0,"",RANK(MYRANKS_P[[#This Row],[BENCH_TTLSGP]],MYRANKS_P[BENCH_TTLSGP],0))</f>
        <v>#REF!</v>
      </c>
      <c r="AA26" s="22" t="e">
        <f>IF(MYRANKS_P[[#This Row],[RAW_RANK]]=NUM_P,"X","")</f>
        <v>#REF!</v>
      </c>
      <c r="AB26" s="10" t="e">
        <f>VLOOKUP(MYRANKS_P[[#This Row],[POS]],#REF!,COLUMN(#REF!),FALSE)</f>
        <v>#REF!</v>
      </c>
      <c r="AC26" s="10" t="e">
        <f>MYRANKS_P[[#This Row],[TTLSGP]]-MYRANKS_P[[#This Row],[REPL LVL]]</f>
        <v>#REF!</v>
      </c>
      <c r="AD26" s="19" t="e">
        <f>IF(MYRANKS_P[[#This Row],[RAW_RANK]]&lt;=Total_Pitchers_Drafted,MYRANKS_P[[#This Row],[SGP OVER REPL]],0)</f>
        <v>#REF!</v>
      </c>
      <c r="AE26" s="66" t="e">
        <f>MYRANKS_P[[#This Row],[SGP OVER REPL]]*Dollar_Value_Per_Pitcher_SGP+1</f>
        <v>#REF!</v>
      </c>
      <c r="AF26" s="27"/>
      <c r="AG26" s="30" t="e">
        <f>IF(AND(MYRANKS_P[[#This Row],[BENCH_RANK]]&lt;=Total_Pitchers_Drafted,MYRANKS_P[[#This Row],[$ACTUAL]]=""),MYRANKS_P[[#This Row],[USEFULSGP]],0)</f>
        <v>#REF!</v>
      </c>
      <c r="AH26" s="27" t="e">
        <f>IF(MYRANKS_P[[#This Row],[REMAIN_SGP]]=0,0,MYRANKS_P[[#This Row],[REMAIN_SGP]]*Remaining_Dollar_Value_Per_Pitcher_SGP+1)</f>
        <v>#REF!</v>
      </c>
      <c r="AI26" s="122"/>
    </row>
    <row r="27" spans="1:35" x14ac:dyDescent="0.25">
      <c r="A27" s="89" t="s">
        <v>1585</v>
      </c>
      <c r="B27" s="53" t="e">
        <f>VLOOKUP(MYRANKS_P[[#This Row],[PLAYERID]],#REF!,COLUMN(#REF!),FALSE)</f>
        <v>#REF!</v>
      </c>
      <c r="C27" s="53" t="e">
        <f>VLOOKUP(MYRANKS_P[[#This Row],[PLAYERID]],#REF!,COLUMN(#REF!),FALSE)</f>
        <v>#REF!</v>
      </c>
      <c r="D27" s="53" t="e">
        <f>VLOOKUP(MYRANKS_P[[#This Row],[PLAYERID]],#REF!,COLUMN(#REF!),FALSE)</f>
        <v>#REF!</v>
      </c>
      <c r="E27" s="9" t="e">
        <f>VLOOKUP(MYRANKS_P[[#This Row],[PLAYERID]],#REF!,COLUMN(#REF!),FALSE)</f>
        <v>#REF!</v>
      </c>
      <c r="F27" s="53" t="e">
        <f>VLOOKUP(MYRANKS_P[[#This Row],[PLAYERID]],#REF!,COLUMN(#REF!),FALSE)</f>
        <v>#REF!</v>
      </c>
      <c r="G27" s="9" t="e">
        <f>INDEX(#REF!,MATCH(MYRANKS_P[[#This Row],[PLAYERID]],#REF!,0),VLOOKUP(IDSYSTEM,#REF!,3,FALSE))</f>
        <v>#REF!</v>
      </c>
      <c r="H27" s="115" t="e">
        <f>IF(OR(LEAGUE="Mixed",LEAGUE=MYRANKS_P[[#This Row],[LG]]),IFERROR(INDEX(PITCHCSV[],MATCH(MYRANKS_P[[#This Row],[PROJID]],PITCHCSV[playerid],0),P_WCOL),0),0)</f>
        <v>#REF!</v>
      </c>
      <c r="I27" s="115" t="e">
        <f>IF(OR(LEAGUE="Mixed",LEAGUE=MYRANKS_P[[#This Row],[LG]]),IFERROR(INDEX(PITCHCSV[],MATCH(MYRANKS_P[[#This Row],[PROJID]],PITCHCSV[playerid],0),P_SVCOL),0),0)</f>
        <v>#REF!</v>
      </c>
      <c r="J27" s="115" t="e">
        <f>IF(OR(LEAGUE="Mixed",LEAGUE=MYRANKS_P[[#This Row],[LG]]),IFERROR(INDEX(PITCHCSV[],MATCH(MYRANKS_P[[#This Row],[PROJID]],PITCHCSV[playerid],0),P_IPCOL),0),0)</f>
        <v>#REF!</v>
      </c>
      <c r="K27" s="115" t="e">
        <f>IF(OR(LEAGUE="Mixed",LEAGUE=MYRANKS_P[[#This Row],[LG]]),IFERROR(INDEX(PITCHCSV[],MATCH(MYRANKS_P[[#This Row],[PROJID]],PITCHCSV[playerid],0),P_HCOL),0),0)</f>
        <v>#REF!</v>
      </c>
      <c r="L27" s="115" t="e">
        <f>IF(OR(LEAGUE="Mixed",LEAGUE=MYRANKS_P[[#This Row],[LG]]),IFERROR(INDEX(PITCHCSV[],MATCH(MYRANKS_P[[#This Row],[PROJID]],PITCHCSV[playerid],0),P_ERCOL),0),0)</f>
        <v>#REF!</v>
      </c>
      <c r="M27" s="115" t="e">
        <f>IF(OR(LEAGUE="Mixed",LEAGUE=MYRANKS_P[[#This Row],[LG]]),IFERROR(INDEX(PITCHCSV[],MATCH(MYRANKS_P[[#This Row],[PROJID]],PITCHCSV[playerid],0),P_HRCOL),0),0)</f>
        <v>#REF!</v>
      </c>
      <c r="N27" s="115" t="e">
        <f>IF(OR(LEAGUE="Mixed",LEAGUE=MYRANKS_P[[#This Row],[LG]]),IFERROR(INDEX(PITCHCSV[],MATCH(MYRANKS_P[[#This Row],[PROJID]],PITCHCSV[playerid],0),P_SOCOL),0),0)</f>
        <v>#REF!</v>
      </c>
      <c r="O27" s="115" t="e">
        <f>IF(OR(LEAGUE="Mixed",LEAGUE=MYRANKS_P[[#This Row],[LG]]),IFERROR(INDEX(PITCHCSV[],MATCH(MYRANKS_P[[#This Row],[PROJID]],PITCHCSV[playerid],0),P_BBCOL),0),0)</f>
        <v>#REF!</v>
      </c>
      <c r="P27" s="10" t="e">
        <f>IF(OR(LEAGUE="Mixed",LEAGUE=MYRANKS_P[[#This Row],[LG]]),IFERROR(MYRANKS_P[[#This Row],[ER]]*9/MYRANKS_P[[#This Row],[IP]],0),0)</f>
        <v>#REF!</v>
      </c>
      <c r="Q27" s="10" t="e">
        <f>IF(OR(LEAGUE="Mixed",LEAGUE=MYRANKS_P[[#This Row],[LG]]),IFERROR((MYRANKS_P[[#This Row],[BB]]+MYRANKS_P[[#This Row],[H]])/MYRANKS_P[[#This Row],[IP]],0),0)</f>
        <v>#REF!</v>
      </c>
      <c r="R27" s="10" t="e">
        <f>MYRANKS_P[[#This Row],[W]]/SGP_W</f>
        <v>#REF!</v>
      </c>
      <c r="S27" s="10" t="e">
        <f>MYRANKS_P[[#This Row],[SV]]/SGP_SV</f>
        <v>#REF!</v>
      </c>
      <c r="T27" s="10" t="e">
        <f>MYRANKS_P[[#This Row],[SO]]/SGP_K</f>
        <v>#REF!</v>
      </c>
      <c r="U27" s="10" t="e">
        <f>((LGAVG_ER*(NUMPITCHERS-1)+MYRANKS_P[[#This Row],[ER]])*9/((LGAVG_IP*(NUMPITCHERS-1)+MYRANKS_P[[#This Row],[IP]]))-LGAVG_ERA)/SGP_ERA</f>
        <v>#REF!</v>
      </c>
      <c r="V27" s="10" t="e">
        <f>((LGAVG_HBB*(NUMPITCHERS-1)+MYRANKS_P[[#This Row],[BB]]+MYRANKS_P[[#This Row],[H]])/(LGAVG_IP*(NUMPITCHERS-1)+MYRANKS_P[[#This Row],[IP]])-LGAVG_WHIP)/SGP_WHIP</f>
        <v>#REF!</v>
      </c>
      <c r="W27" s="72" t="e">
        <f>MYRANKS_P[[#This Row],[WSGP]]+MYRANKS_P[[#This Row],[SVSGP]]+MYRANKS_P[[#This Row],[SOSGP]]+MYRANKS_P[[#This Row],[ERASGP]]+MYRANKS_P[[#This Row],[WHIPSGP]]</f>
        <v>#REF!</v>
      </c>
      <c r="X27" s="171" t="e">
        <f>RANK(MYRANKS_P[[#This Row],[TTLSGP]],MYRANKS_P[TTLSGP],0)</f>
        <v>#REF!</v>
      </c>
      <c r="Y27" s="72" t="e">
        <f>IF(MYRANKS_P[[#This Row],[RAW_RANK]]&gt;NUM_P,MYRANKS_P[[#This Row],[TTLSGP]],0)</f>
        <v>#REF!</v>
      </c>
      <c r="Z27" s="22" t="e">
        <f>IF(MYRANKS_P[[#This Row],[BENCH_TTLSGP]]=0,"",RANK(MYRANKS_P[[#This Row],[BENCH_TTLSGP]],MYRANKS_P[BENCH_TTLSGP],0))</f>
        <v>#REF!</v>
      </c>
      <c r="AA27" s="22" t="e">
        <f>IF(MYRANKS_P[[#This Row],[RAW_RANK]]=NUM_P,"X","")</f>
        <v>#REF!</v>
      </c>
      <c r="AB27" s="10" t="e">
        <f>VLOOKUP(MYRANKS_P[[#This Row],[POS]],#REF!,COLUMN(#REF!),FALSE)</f>
        <v>#REF!</v>
      </c>
      <c r="AC27" s="10" t="e">
        <f>MYRANKS_P[[#This Row],[TTLSGP]]-MYRANKS_P[[#This Row],[REPL LVL]]</f>
        <v>#REF!</v>
      </c>
      <c r="AD27" s="19" t="e">
        <f>IF(MYRANKS_P[[#This Row],[RAW_RANK]]&lt;=Total_Pitchers_Drafted,MYRANKS_P[[#This Row],[SGP OVER REPL]],0)</f>
        <v>#REF!</v>
      </c>
      <c r="AE27" s="66" t="e">
        <f>MYRANKS_P[[#This Row],[SGP OVER REPL]]*Dollar_Value_Per_Pitcher_SGP+1</f>
        <v>#REF!</v>
      </c>
      <c r="AF27" s="27"/>
      <c r="AG27" s="30" t="e">
        <f>IF(AND(MYRANKS_P[[#This Row],[BENCH_RANK]]&lt;=Total_Pitchers_Drafted,MYRANKS_P[[#This Row],[$ACTUAL]]=""),MYRANKS_P[[#This Row],[USEFULSGP]],0)</f>
        <v>#REF!</v>
      </c>
      <c r="AH27" s="27" t="e">
        <f>IF(MYRANKS_P[[#This Row],[REMAIN_SGP]]=0,0,MYRANKS_P[[#This Row],[REMAIN_SGP]]*Remaining_Dollar_Value_Per_Pitcher_SGP+1)</f>
        <v>#REF!</v>
      </c>
      <c r="AI27" s="122"/>
    </row>
    <row r="28" spans="1:35" x14ac:dyDescent="0.25">
      <c r="A28" s="79" t="s">
        <v>1868</v>
      </c>
      <c r="B28" s="53" t="e">
        <f>VLOOKUP(MYRANKS_P[[#This Row],[PLAYERID]],#REF!,COLUMN(#REF!),FALSE)</f>
        <v>#REF!</v>
      </c>
      <c r="C28" s="53" t="e">
        <f>VLOOKUP(MYRANKS_P[[#This Row],[PLAYERID]],#REF!,COLUMN(#REF!),FALSE)</f>
        <v>#REF!</v>
      </c>
      <c r="D28" s="53" t="e">
        <f>VLOOKUP(MYRANKS_P[[#This Row],[PLAYERID]],#REF!,COLUMN(#REF!),FALSE)</f>
        <v>#REF!</v>
      </c>
      <c r="E28" s="9" t="e">
        <f>VLOOKUP(MYRANKS_P[[#This Row],[PLAYERID]],#REF!,COLUMN(#REF!),FALSE)</f>
        <v>#REF!</v>
      </c>
      <c r="F28" s="53" t="e">
        <f>VLOOKUP(MYRANKS_P[[#This Row],[PLAYERID]],#REF!,COLUMN(#REF!),FALSE)</f>
        <v>#REF!</v>
      </c>
      <c r="G28" s="9" t="e">
        <f>INDEX(#REF!,MATCH(MYRANKS_P[[#This Row],[PLAYERID]],#REF!,0),VLOOKUP(IDSYSTEM,#REF!,3,FALSE))</f>
        <v>#REF!</v>
      </c>
      <c r="H28" s="115" t="e">
        <f>IF(OR(LEAGUE="Mixed",LEAGUE=MYRANKS_P[[#This Row],[LG]]),IFERROR(INDEX(PITCHCSV[],MATCH(MYRANKS_P[[#This Row],[PROJID]],PITCHCSV[playerid],0),P_WCOL),0),0)</f>
        <v>#REF!</v>
      </c>
      <c r="I28" s="115" t="e">
        <f>IF(OR(LEAGUE="Mixed",LEAGUE=MYRANKS_P[[#This Row],[LG]]),IFERROR(INDEX(PITCHCSV[],MATCH(MYRANKS_P[[#This Row],[PROJID]],PITCHCSV[playerid],0),P_SVCOL),0),0)</f>
        <v>#REF!</v>
      </c>
      <c r="J28" s="115" t="e">
        <f>IF(OR(LEAGUE="Mixed",LEAGUE=MYRANKS_P[[#This Row],[LG]]),IFERROR(INDEX(PITCHCSV[],MATCH(MYRANKS_P[[#This Row],[PROJID]],PITCHCSV[playerid],0),P_IPCOL),0),0)</f>
        <v>#REF!</v>
      </c>
      <c r="K28" s="115" t="e">
        <f>IF(OR(LEAGUE="Mixed",LEAGUE=MYRANKS_P[[#This Row],[LG]]),IFERROR(INDEX(PITCHCSV[],MATCH(MYRANKS_P[[#This Row],[PROJID]],PITCHCSV[playerid],0),P_HCOL),0),0)</f>
        <v>#REF!</v>
      </c>
      <c r="L28" s="115" t="e">
        <f>IF(OR(LEAGUE="Mixed",LEAGUE=MYRANKS_P[[#This Row],[LG]]),IFERROR(INDEX(PITCHCSV[],MATCH(MYRANKS_P[[#This Row],[PROJID]],PITCHCSV[playerid],0),P_ERCOL),0),0)</f>
        <v>#REF!</v>
      </c>
      <c r="M28" s="115" t="e">
        <f>IF(OR(LEAGUE="Mixed",LEAGUE=MYRANKS_P[[#This Row],[LG]]),IFERROR(INDEX(PITCHCSV[],MATCH(MYRANKS_P[[#This Row],[PROJID]],PITCHCSV[playerid],0),P_HRCOL),0),0)</f>
        <v>#REF!</v>
      </c>
      <c r="N28" s="115" t="e">
        <f>IF(OR(LEAGUE="Mixed",LEAGUE=MYRANKS_P[[#This Row],[LG]]),IFERROR(INDEX(PITCHCSV[],MATCH(MYRANKS_P[[#This Row],[PROJID]],PITCHCSV[playerid],0),P_SOCOL),0),0)</f>
        <v>#REF!</v>
      </c>
      <c r="O28" s="115" t="e">
        <f>IF(OR(LEAGUE="Mixed",LEAGUE=MYRANKS_P[[#This Row],[LG]]),IFERROR(INDEX(PITCHCSV[],MATCH(MYRANKS_P[[#This Row],[PROJID]],PITCHCSV[playerid],0),P_BBCOL),0),0)</f>
        <v>#REF!</v>
      </c>
      <c r="P28" s="10" t="e">
        <f>IF(OR(LEAGUE="Mixed",LEAGUE=MYRANKS_P[[#This Row],[LG]]),IFERROR(MYRANKS_P[[#This Row],[ER]]*9/MYRANKS_P[[#This Row],[IP]],0),0)</f>
        <v>#REF!</v>
      </c>
      <c r="Q28" s="10" t="e">
        <f>IF(OR(LEAGUE="Mixed",LEAGUE=MYRANKS_P[[#This Row],[LG]]),IFERROR((MYRANKS_P[[#This Row],[BB]]+MYRANKS_P[[#This Row],[H]])/MYRANKS_P[[#This Row],[IP]],0),0)</f>
        <v>#REF!</v>
      </c>
      <c r="R28" s="10" t="e">
        <f>MYRANKS_P[[#This Row],[W]]/SGP_W</f>
        <v>#REF!</v>
      </c>
      <c r="S28" s="10" t="e">
        <f>MYRANKS_P[[#This Row],[SV]]/SGP_SV</f>
        <v>#REF!</v>
      </c>
      <c r="T28" s="10" t="e">
        <f>MYRANKS_P[[#This Row],[SO]]/SGP_K</f>
        <v>#REF!</v>
      </c>
      <c r="U28" s="10" t="e">
        <f>((LGAVG_ER*(NUMPITCHERS-1)+MYRANKS_P[[#This Row],[ER]])*9/((LGAVG_IP*(NUMPITCHERS-1)+MYRANKS_P[[#This Row],[IP]]))-LGAVG_ERA)/SGP_ERA</f>
        <v>#REF!</v>
      </c>
      <c r="V28" s="10" t="e">
        <f>((LGAVG_HBB*(NUMPITCHERS-1)+MYRANKS_P[[#This Row],[BB]]+MYRANKS_P[[#This Row],[H]])/(LGAVG_IP*(NUMPITCHERS-1)+MYRANKS_P[[#This Row],[IP]])-LGAVG_WHIP)/SGP_WHIP</f>
        <v>#REF!</v>
      </c>
      <c r="W28" s="72" t="e">
        <f>MYRANKS_P[[#This Row],[WSGP]]+MYRANKS_P[[#This Row],[SVSGP]]+MYRANKS_P[[#This Row],[SOSGP]]+MYRANKS_P[[#This Row],[ERASGP]]+MYRANKS_P[[#This Row],[WHIPSGP]]</f>
        <v>#REF!</v>
      </c>
      <c r="X28" s="171" t="e">
        <f>RANK(MYRANKS_P[[#This Row],[TTLSGP]],MYRANKS_P[TTLSGP],0)</f>
        <v>#REF!</v>
      </c>
      <c r="Y28" s="72" t="e">
        <f>IF(MYRANKS_P[[#This Row],[RAW_RANK]]&gt;NUM_P,MYRANKS_P[[#This Row],[TTLSGP]],0)</f>
        <v>#REF!</v>
      </c>
      <c r="Z28" s="22" t="e">
        <f>IF(MYRANKS_P[[#This Row],[BENCH_TTLSGP]]=0,"",RANK(MYRANKS_P[[#This Row],[BENCH_TTLSGP]],MYRANKS_P[BENCH_TTLSGP],0))</f>
        <v>#REF!</v>
      </c>
      <c r="AA28" s="22" t="e">
        <f>IF(MYRANKS_P[[#This Row],[RAW_RANK]]=NUM_P,"X","")</f>
        <v>#REF!</v>
      </c>
      <c r="AB28" s="10" t="e">
        <f>VLOOKUP(MYRANKS_P[[#This Row],[POS]],#REF!,COLUMN(#REF!),FALSE)</f>
        <v>#REF!</v>
      </c>
      <c r="AC28" s="10" t="e">
        <f>MYRANKS_P[[#This Row],[TTLSGP]]-MYRANKS_P[[#This Row],[REPL LVL]]</f>
        <v>#REF!</v>
      </c>
      <c r="AD28" s="19" t="e">
        <f>IF(MYRANKS_P[[#This Row],[RAW_RANK]]&lt;=Total_Pitchers_Drafted,MYRANKS_P[[#This Row],[SGP OVER REPL]],0)</f>
        <v>#REF!</v>
      </c>
      <c r="AE28" s="66" t="e">
        <f>MYRANKS_P[[#This Row],[SGP OVER REPL]]*Dollar_Value_Per_Pitcher_SGP+1</f>
        <v>#REF!</v>
      </c>
      <c r="AF28" s="27"/>
      <c r="AG28" s="30" t="e">
        <f>IF(AND(MYRANKS_P[[#This Row],[BENCH_RANK]]&lt;=Total_Pitchers_Drafted,MYRANKS_P[[#This Row],[$ACTUAL]]=""),MYRANKS_P[[#This Row],[USEFULSGP]],0)</f>
        <v>#REF!</v>
      </c>
      <c r="AH28" s="27" t="e">
        <f>IF(MYRANKS_P[[#This Row],[REMAIN_SGP]]=0,0,MYRANKS_P[[#This Row],[REMAIN_SGP]]*Remaining_Dollar_Value_Per_Pitcher_SGP+1)</f>
        <v>#REF!</v>
      </c>
      <c r="AI28" s="122"/>
    </row>
    <row r="29" spans="1:35" x14ac:dyDescent="0.25">
      <c r="A29" s="88" t="s">
        <v>2228</v>
      </c>
      <c r="B29" s="53" t="e">
        <f>VLOOKUP(MYRANKS_P[[#This Row],[PLAYERID]],#REF!,COLUMN(#REF!),FALSE)</f>
        <v>#REF!</v>
      </c>
      <c r="C29" s="53" t="e">
        <f>VLOOKUP(MYRANKS_P[[#This Row],[PLAYERID]],#REF!,COLUMN(#REF!),FALSE)</f>
        <v>#REF!</v>
      </c>
      <c r="D29" s="53" t="e">
        <f>VLOOKUP(MYRANKS_P[[#This Row],[PLAYERID]],#REF!,COLUMN(#REF!),FALSE)</f>
        <v>#REF!</v>
      </c>
      <c r="E29" s="9" t="e">
        <f>VLOOKUP(MYRANKS_P[[#This Row],[PLAYERID]],#REF!,COLUMN(#REF!),FALSE)</f>
        <v>#REF!</v>
      </c>
      <c r="F29" s="53" t="e">
        <f>VLOOKUP(MYRANKS_P[[#This Row],[PLAYERID]],#REF!,COLUMN(#REF!),FALSE)</f>
        <v>#REF!</v>
      </c>
      <c r="G29" s="9" t="e">
        <f>INDEX(#REF!,MATCH(MYRANKS_P[[#This Row],[PLAYERID]],#REF!,0),VLOOKUP(IDSYSTEM,#REF!,3,FALSE))</f>
        <v>#REF!</v>
      </c>
      <c r="H29" s="115" t="e">
        <f>IF(OR(LEAGUE="Mixed",LEAGUE=MYRANKS_P[[#This Row],[LG]]),IFERROR(INDEX(PITCHCSV[],MATCH(MYRANKS_P[[#This Row],[PROJID]],PITCHCSV[playerid],0),P_WCOL),0),0)</f>
        <v>#REF!</v>
      </c>
      <c r="I29" s="115" t="e">
        <f>IF(OR(LEAGUE="Mixed",LEAGUE=MYRANKS_P[[#This Row],[LG]]),IFERROR(INDEX(PITCHCSV[],MATCH(MYRANKS_P[[#This Row],[PROJID]],PITCHCSV[playerid],0),P_SVCOL),0),0)</f>
        <v>#REF!</v>
      </c>
      <c r="J29" s="115" t="e">
        <f>IF(OR(LEAGUE="Mixed",LEAGUE=MYRANKS_P[[#This Row],[LG]]),IFERROR(INDEX(PITCHCSV[],MATCH(MYRANKS_P[[#This Row],[PROJID]],PITCHCSV[playerid],0),P_IPCOL),0),0)</f>
        <v>#REF!</v>
      </c>
      <c r="K29" s="115" t="e">
        <f>IF(OR(LEAGUE="Mixed",LEAGUE=MYRANKS_P[[#This Row],[LG]]),IFERROR(INDEX(PITCHCSV[],MATCH(MYRANKS_P[[#This Row],[PROJID]],PITCHCSV[playerid],0),P_HCOL),0),0)</f>
        <v>#REF!</v>
      </c>
      <c r="L29" s="115" t="e">
        <f>IF(OR(LEAGUE="Mixed",LEAGUE=MYRANKS_P[[#This Row],[LG]]),IFERROR(INDEX(PITCHCSV[],MATCH(MYRANKS_P[[#This Row],[PROJID]],PITCHCSV[playerid],0),P_ERCOL),0),0)</f>
        <v>#REF!</v>
      </c>
      <c r="M29" s="115" t="e">
        <f>IF(OR(LEAGUE="Mixed",LEAGUE=MYRANKS_P[[#This Row],[LG]]),IFERROR(INDEX(PITCHCSV[],MATCH(MYRANKS_P[[#This Row],[PROJID]],PITCHCSV[playerid],0),P_HRCOL),0),0)</f>
        <v>#REF!</v>
      </c>
      <c r="N29" s="115" t="e">
        <f>IF(OR(LEAGUE="Mixed",LEAGUE=MYRANKS_P[[#This Row],[LG]]),IFERROR(INDEX(PITCHCSV[],MATCH(MYRANKS_P[[#This Row],[PROJID]],PITCHCSV[playerid],0),P_SOCOL),0),0)</f>
        <v>#REF!</v>
      </c>
      <c r="O29" s="115" t="e">
        <f>IF(OR(LEAGUE="Mixed",LEAGUE=MYRANKS_P[[#This Row],[LG]]),IFERROR(INDEX(PITCHCSV[],MATCH(MYRANKS_P[[#This Row],[PROJID]],PITCHCSV[playerid],0),P_BBCOL),0),0)</f>
        <v>#REF!</v>
      </c>
      <c r="P29" s="10" t="e">
        <f>IF(OR(LEAGUE="Mixed",LEAGUE=MYRANKS_P[[#This Row],[LG]]),IFERROR(MYRANKS_P[[#This Row],[ER]]*9/MYRANKS_P[[#This Row],[IP]],0),0)</f>
        <v>#REF!</v>
      </c>
      <c r="Q29" s="10" t="e">
        <f>IF(OR(LEAGUE="Mixed",LEAGUE=MYRANKS_P[[#This Row],[LG]]),IFERROR((MYRANKS_P[[#This Row],[BB]]+MYRANKS_P[[#This Row],[H]])/MYRANKS_P[[#This Row],[IP]],0),0)</f>
        <v>#REF!</v>
      </c>
      <c r="R29" s="10" t="e">
        <f>MYRANKS_P[[#This Row],[W]]/SGP_W</f>
        <v>#REF!</v>
      </c>
      <c r="S29" s="10" t="e">
        <f>MYRANKS_P[[#This Row],[SV]]/SGP_SV</f>
        <v>#REF!</v>
      </c>
      <c r="T29" s="10" t="e">
        <f>MYRANKS_P[[#This Row],[SO]]/SGP_K</f>
        <v>#REF!</v>
      </c>
      <c r="U29" s="10" t="e">
        <f>((LGAVG_ER*(NUMPITCHERS-1)+MYRANKS_P[[#This Row],[ER]])*9/((LGAVG_IP*(NUMPITCHERS-1)+MYRANKS_P[[#This Row],[IP]]))-LGAVG_ERA)/SGP_ERA</f>
        <v>#REF!</v>
      </c>
      <c r="V29" s="10" t="e">
        <f>((LGAVG_HBB*(NUMPITCHERS-1)+MYRANKS_P[[#This Row],[BB]]+MYRANKS_P[[#This Row],[H]])/(LGAVG_IP*(NUMPITCHERS-1)+MYRANKS_P[[#This Row],[IP]])-LGAVG_WHIP)/SGP_WHIP</f>
        <v>#REF!</v>
      </c>
      <c r="W29" s="72" t="e">
        <f>MYRANKS_P[[#This Row],[WSGP]]+MYRANKS_P[[#This Row],[SVSGP]]+MYRANKS_P[[#This Row],[SOSGP]]+MYRANKS_P[[#This Row],[ERASGP]]+MYRANKS_P[[#This Row],[WHIPSGP]]</f>
        <v>#REF!</v>
      </c>
      <c r="X29" s="171" t="e">
        <f>RANK(MYRANKS_P[[#This Row],[TTLSGP]],MYRANKS_P[TTLSGP],0)</f>
        <v>#REF!</v>
      </c>
      <c r="Y29" s="72" t="e">
        <f>IF(MYRANKS_P[[#This Row],[RAW_RANK]]&gt;NUM_P,MYRANKS_P[[#This Row],[TTLSGP]],0)</f>
        <v>#REF!</v>
      </c>
      <c r="Z29" s="22" t="e">
        <f>IF(MYRANKS_P[[#This Row],[BENCH_TTLSGP]]=0,"",RANK(MYRANKS_P[[#This Row],[BENCH_TTLSGP]],MYRANKS_P[BENCH_TTLSGP],0))</f>
        <v>#REF!</v>
      </c>
      <c r="AA29" s="22" t="e">
        <f>IF(MYRANKS_P[[#This Row],[RAW_RANK]]=NUM_P,"X","")</f>
        <v>#REF!</v>
      </c>
      <c r="AB29" s="10" t="e">
        <f>VLOOKUP(MYRANKS_P[[#This Row],[POS]],#REF!,COLUMN(#REF!),FALSE)</f>
        <v>#REF!</v>
      </c>
      <c r="AC29" s="10" t="e">
        <f>MYRANKS_P[[#This Row],[TTLSGP]]-MYRANKS_P[[#This Row],[REPL LVL]]</f>
        <v>#REF!</v>
      </c>
      <c r="AD29" s="19" t="e">
        <f>IF(MYRANKS_P[[#This Row],[RAW_RANK]]&lt;=Total_Pitchers_Drafted,MYRANKS_P[[#This Row],[SGP OVER REPL]],0)</f>
        <v>#REF!</v>
      </c>
      <c r="AE29" s="66" t="e">
        <f>MYRANKS_P[[#This Row],[SGP OVER REPL]]*Dollar_Value_Per_Pitcher_SGP+1</f>
        <v>#REF!</v>
      </c>
      <c r="AF29" s="27"/>
      <c r="AG29" s="30" t="e">
        <f>IF(AND(MYRANKS_P[[#This Row],[BENCH_RANK]]&lt;=Total_Pitchers_Drafted,MYRANKS_P[[#This Row],[$ACTUAL]]=""),MYRANKS_P[[#This Row],[USEFULSGP]],0)</f>
        <v>#REF!</v>
      </c>
      <c r="AH29" s="27" t="e">
        <f>IF(MYRANKS_P[[#This Row],[REMAIN_SGP]]=0,0,MYRANKS_P[[#This Row],[REMAIN_SGP]]*Remaining_Dollar_Value_Per_Pitcher_SGP+1)</f>
        <v>#REF!</v>
      </c>
      <c r="AI29" s="122"/>
    </row>
    <row r="30" spans="1:35" x14ac:dyDescent="0.25">
      <c r="A30" s="88" t="s">
        <v>4472</v>
      </c>
      <c r="B30" s="53" t="e">
        <f>VLOOKUP(MYRANKS_P[[#This Row],[PLAYERID]],#REF!,COLUMN(#REF!),FALSE)</f>
        <v>#REF!</v>
      </c>
      <c r="C30" s="53" t="e">
        <f>VLOOKUP(MYRANKS_P[[#This Row],[PLAYERID]],#REF!,COLUMN(#REF!),FALSE)</f>
        <v>#REF!</v>
      </c>
      <c r="D30" s="53" t="e">
        <f>VLOOKUP(MYRANKS_P[[#This Row],[PLAYERID]],#REF!,COLUMN(#REF!),FALSE)</f>
        <v>#REF!</v>
      </c>
      <c r="E30" s="9" t="e">
        <f>VLOOKUP(MYRANKS_P[[#This Row],[PLAYERID]],#REF!,COLUMN(#REF!),FALSE)</f>
        <v>#REF!</v>
      </c>
      <c r="F30" s="53" t="e">
        <f>VLOOKUP(MYRANKS_P[[#This Row],[PLAYERID]],#REF!,COLUMN(#REF!),FALSE)</f>
        <v>#REF!</v>
      </c>
      <c r="G30" s="9" t="e">
        <f>INDEX(#REF!,MATCH(MYRANKS_P[[#This Row],[PLAYERID]],#REF!,0),VLOOKUP(IDSYSTEM,#REF!,3,FALSE))</f>
        <v>#REF!</v>
      </c>
      <c r="H30" s="115" t="e">
        <f>IF(OR(LEAGUE="Mixed",LEAGUE=MYRANKS_P[[#This Row],[LG]]),IFERROR(INDEX(PITCHCSV[],MATCH(MYRANKS_P[[#This Row],[PROJID]],PITCHCSV[playerid],0),P_WCOL),0),0)</f>
        <v>#REF!</v>
      </c>
      <c r="I30" s="115" t="e">
        <f>IF(OR(LEAGUE="Mixed",LEAGUE=MYRANKS_P[[#This Row],[LG]]),IFERROR(INDEX(PITCHCSV[],MATCH(MYRANKS_P[[#This Row],[PROJID]],PITCHCSV[playerid],0),P_SVCOL),0),0)</f>
        <v>#REF!</v>
      </c>
      <c r="J30" s="115" t="e">
        <f>IF(OR(LEAGUE="Mixed",LEAGUE=MYRANKS_P[[#This Row],[LG]]),IFERROR(INDEX(PITCHCSV[],MATCH(MYRANKS_P[[#This Row],[PROJID]],PITCHCSV[playerid],0),P_IPCOL),0),0)</f>
        <v>#REF!</v>
      </c>
      <c r="K30" s="115" t="e">
        <f>IF(OR(LEAGUE="Mixed",LEAGUE=MYRANKS_P[[#This Row],[LG]]),IFERROR(INDEX(PITCHCSV[],MATCH(MYRANKS_P[[#This Row],[PROJID]],PITCHCSV[playerid],0),P_HCOL),0),0)</f>
        <v>#REF!</v>
      </c>
      <c r="L30" s="115" t="e">
        <f>IF(OR(LEAGUE="Mixed",LEAGUE=MYRANKS_P[[#This Row],[LG]]),IFERROR(INDEX(PITCHCSV[],MATCH(MYRANKS_P[[#This Row],[PROJID]],PITCHCSV[playerid],0),P_ERCOL),0),0)</f>
        <v>#REF!</v>
      </c>
      <c r="M30" s="115" t="e">
        <f>IF(OR(LEAGUE="Mixed",LEAGUE=MYRANKS_P[[#This Row],[LG]]),IFERROR(INDEX(PITCHCSV[],MATCH(MYRANKS_P[[#This Row],[PROJID]],PITCHCSV[playerid],0),P_HRCOL),0),0)</f>
        <v>#REF!</v>
      </c>
      <c r="N30" s="115" t="e">
        <f>IF(OR(LEAGUE="Mixed",LEAGUE=MYRANKS_P[[#This Row],[LG]]),IFERROR(INDEX(PITCHCSV[],MATCH(MYRANKS_P[[#This Row],[PROJID]],PITCHCSV[playerid],0),P_SOCOL),0),0)</f>
        <v>#REF!</v>
      </c>
      <c r="O30" s="115" t="e">
        <f>IF(OR(LEAGUE="Mixed",LEAGUE=MYRANKS_P[[#This Row],[LG]]),IFERROR(INDEX(PITCHCSV[],MATCH(MYRANKS_P[[#This Row],[PROJID]],PITCHCSV[playerid],0),P_BBCOL),0),0)</f>
        <v>#REF!</v>
      </c>
      <c r="P30" s="10" t="e">
        <f>IF(OR(LEAGUE="Mixed",LEAGUE=MYRANKS_P[[#This Row],[LG]]),IFERROR(MYRANKS_P[[#This Row],[ER]]*9/MYRANKS_P[[#This Row],[IP]],0),0)</f>
        <v>#REF!</v>
      </c>
      <c r="Q30" s="10" t="e">
        <f>IF(OR(LEAGUE="Mixed",LEAGUE=MYRANKS_P[[#This Row],[LG]]),IFERROR((MYRANKS_P[[#This Row],[BB]]+MYRANKS_P[[#This Row],[H]])/MYRANKS_P[[#This Row],[IP]],0),0)</f>
        <v>#REF!</v>
      </c>
      <c r="R30" s="10" t="e">
        <f>MYRANKS_P[[#This Row],[W]]/SGP_W</f>
        <v>#REF!</v>
      </c>
      <c r="S30" s="10" t="e">
        <f>MYRANKS_P[[#This Row],[SV]]/SGP_SV</f>
        <v>#REF!</v>
      </c>
      <c r="T30" s="10" t="e">
        <f>MYRANKS_P[[#This Row],[SO]]/SGP_K</f>
        <v>#REF!</v>
      </c>
      <c r="U30" s="10" t="e">
        <f>((LGAVG_ER*(NUMPITCHERS-1)+MYRANKS_P[[#This Row],[ER]])*9/((LGAVG_IP*(NUMPITCHERS-1)+MYRANKS_P[[#This Row],[IP]]))-LGAVG_ERA)/SGP_ERA</f>
        <v>#REF!</v>
      </c>
      <c r="V30" s="10" t="e">
        <f>((LGAVG_HBB*(NUMPITCHERS-1)+MYRANKS_P[[#This Row],[BB]]+MYRANKS_P[[#This Row],[H]])/(LGAVG_IP*(NUMPITCHERS-1)+MYRANKS_P[[#This Row],[IP]])-LGAVG_WHIP)/SGP_WHIP</f>
        <v>#REF!</v>
      </c>
      <c r="W30" s="72" t="e">
        <f>MYRANKS_P[[#This Row],[WSGP]]+MYRANKS_P[[#This Row],[SVSGP]]+MYRANKS_P[[#This Row],[SOSGP]]+MYRANKS_P[[#This Row],[ERASGP]]+MYRANKS_P[[#This Row],[WHIPSGP]]</f>
        <v>#REF!</v>
      </c>
      <c r="X30" s="171" t="e">
        <f>RANK(MYRANKS_P[[#This Row],[TTLSGP]],MYRANKS_P[TTLSGP],0)</f>
        <v>#REF!</v>
      </c>
      <c r="Y30" s="72" t="e">
        <f>IF(MYRANKS_P[[#This Row],[RAW_RANK]]&gt;NUM_P,MYRANKS_P[[#This Row],[TTLSGP]],0)</f>
        <v>#REF!</v>
      </c>
      <c r="Z30" s="22" t="e">
        <f>IF(MYRANKS_P[[#This Row],[BENCH_TTLSGP]]=0,"",RANK(MYRANKS_P[[#This Row],[BENCH_TTLSGP]],MYRANKS_P[BENCH_TTLSGP],0))</f>
        <v>#REF!</v>
      </c>
      <c r="AA30" s="22" t="e">
        <f>IF(MYRANKS_P[[#This Row],[RAW_RANK]]=NUM_P,"X","")</f>
        <v>#REF!</v>
      </c>
      <c r="AB30" s="10" t="e">
        <f>VLOOKUP(MYRANKS_P[[#This Row],[POS]],#REF!,COLUMN(#REF!),FALSE)</f>
        <v>#REF!</v>
      </c>
      <c r="AC30" s="10" t="e">
        <f>MYRANKS_P[[#This Row],[TTLSGP]]-MYRANKS_P[[#This Row],[REPL LVL]]</f>
        <v>#REF!</v>
      </c>
      <c r="AD30" s="19" t="e">
        <f>IF(MYRANKS_P[[#This Row],[RAW_RANK]]&lt;=Total_Pitchers_Drafted,MYRANKS_P[[#This Row],[SGP OVER REPL]],0)</f>
        <v>#REF!</v>
      </c>
      <c r="AE30" s="66" t="e">
        <f>MYRANKS_P[[#This Row],[SGP OVER REPL]]*Dollar_Value_Per_Pitcher_SGP+1</f>
        <v>#REF!</v>
      </c>
      <c r="AF30" s="27"/>
      <c r="AG30" s="30" t="e">
        <f>IF(AND(MYRANKS_P[[#This Row],[BENCH_RANK]]&lt;=Total_Pitchers_Drafted,MYRANKS_P[[#This Row],[$ACTUAL]]=""),MYRANKS_P[[#This Row],[USEFULSGP]],0)</f>
        <v>#REF!</v>
      </c>
      <c r="AH30" s="27" t="e">
        <f>IF(MYRANKS_P[[#This Row],[REMAIN_SGP]]=0,0,MYRANKS_P[[#This Row],[REMAIN_SGP]]*Remaining_Dollar_Value_Per_Pitcher_SGP+1)</f>
        <v>#REF!</v>
      </c>
      <c r="AI30" s="122"/>
    </row>
    <row r="31" spans="1:35" x14ac:dyDescent="0.25">
      <c r="A31" s="79" t="s">
        <v>1756</v>
      </c>
      <c r="B31" s="53" t="e">
        <f>VLOOKUP(MYRANKS_P[[#This Row],[PLAYERID]],#REF!,COLUMN(#REF!),FALSE)</f>
        <v>#REF!</v>
      </c>
      <c r="C31" s="53" t="e">
        <f>VLOOKUP(MYRANKS_P[[#This Row],[PLAYERID]],#REF!,COLUMN(#REF!),FALSE)</f>
        <v>#REF!</v>
      </c>
      <c r="D31" s="53" t="e">
        <f>VLOOKUP(MYRANKS_P[[#This Row],[PLAYERID]],#REF!,COLUMN(#REF!),FALSE)</f>
        <v>#REF!</v>
      </c>
      <c r="E31" s="9" t="e">
        <f>VLOOKUP(MYRANKS_P[[#This Row],[PLAYERID]],#REF!,COLUMN(#REF!),FALSE)</f>
        <v>#REF!</v>
      </c>
      <c r="F31" s="53" t="e">
        <f>VLOOKUP(MYRANKS_P[[#This Row],[PLAYERID]],#REF!,COLUMN(#REF!),FALSE)</f>
        <v>#REF!</v>
      </c>
      <c r="G31" s="9" t="e">
        <f>INDEX(#REF!,MATCH(MYRANKS_P[[#This Row],[PLAYERID]],#REF!,0),VLOOKUP(IDSYSTEM,#REF!,3,FALSE))</f>
        <v>#REF!</v>
      </c>
      <c r="H31" s="115" t="e">
        <f>IF(OR(LEAGUE="Mixed",LEAGUE=MYRANKS_P[[#This Row],[LG]]),IFERROR(INDEX(PITCHCSV[],MATCH(MYRANKS_P[[#This Row],[PROJID]],PITCHCSV[playerid],0),P_WCOL),0),0)</f>
        <v>#REF!</v>
      </c>
      <c r="I31" s="115" t="e">
        <f>IF(OR(LEAGUE="Mixed",LEAGUE=MYRANKS_P[[#This Row],[LG]]),IFERROR(INDEX(PITCHCSV[],MATCH(MYRANKS_P[[#This Row],[PROJID]],PITCHCSV[playerid],0),P_SVCOL),0),0)</f>
        <v>#REF!</v>
      </c>
      <c r="J31" s="115" t="e">
        <f>IF(OR(LEAGUE="Mixed",LEAGUE=MYRANKS_P[[#This Row],[LG]]),IFERROR(INDEX(PITCHCSV[],MATCH(MYRANKS_P[[#This Row],[PROJID]],PITCHCSV[playerid],0),P_IPCOL),0),0)</f>
        <v>#REF!</v>
      </c>
      <c r="K31" s="115" t="e">
        <f>IF(OR(LEAGUE="Mixed",LEAGUE=MYRANKS_P[[#This Row],[LG]]),IFERROR(INDEX(PITCHCSV[],MATCH(MYRANKS_P[[#This Row],[PROJID]],PITCHCSV[playerid],0),P_HCOL),0),0)</f>
        <v>#REF!</v>
      </c>
      <c r="L31" s="115" t="e">
        <f>IF(OR(LEAGUE="Mixed",LEAGUE=MYRANKS_P[[#This Row],[LG]]),IFERROR(INDEX(PITCHCSV[],MATCH(MYRANKS_P[[#This Row],[PROJID]],PITCHCSV[playerid],0),P_ERCOL),0),0)</f>
        <v>#REF!</v>
      </c>
      <c r="M31" s="115" t="e">
        <f>IF(OR(LEAGUE="Mixed",LEAGUE=MYRANKS_P[[#This Row],[LG]]),IFERROR(INDEX(PITCHCSV[],MATCH(MYRANKS_P[[#This Row],[PROJID]],PITCHCSV[playerid],0),P_HRCOL),0),0)</f>
        <v>#REF!</v>
      </c>
      <c r="N31" s="115" t="e">
        <f>IF(OR(LEAGUE="Mixed",LEAGUE=MYRANKS_P[[#This Row],[LG]]),IFERROR(INDEX(PITCHCSV[],MATCH(MYRANKS_P[[#This Row],[PROJID]],PITCHCSV[playerid],0),P_SOCOL),0),0)</f>
        <v>#REF!</v>
      </c>
      <c r="O31" s="115" t="e">
        <f>IF(OR(LEAGUE="Mixed",LEAGUE=MYRANKS_P[[#This Row],[LG]]),IFERROR(INDEX(PITCHCSV[],MATCH(MYRANKS_P[[#This Row],[PROJID]],PITCHCSV[playerid],0),P_BBCOL),0),0)</f>
        <v>#REF!</v>
      </c>
      <c r="P31" s="10" t="e">
        <f>IF(OR(LEAGUE="Mixed",LEAGUE=MYRANKS_P[[#This Row],[LG]]),IFERROR(MYRANKS_P[[#This Row],[ER]]*9/MYRANKS_P[[#This Row],[IP]],0),0)</f>
        <v>#REF!</v>
      </c>
      <c r="Q31" s="10" t="e">
        <f>IF(OR(LEAGUE="Mixed",LEAGUE=MYRANKS_P[[#This Row],[LG]]),IFERROR((MYRANKS_P[[#This Row],[BB]]+MYRANKS_P[[#This Row],[H]])/MYRANKS_P[[#This Row],[IP]],0),0)</f>
        <v>#REF!</v>
      </c>
      <c r="R31" s="55" t="e">
        <f>MYRANKS_P[[#This Row],[W]]/SGP_W</f>
        <v>#REF!</v>
      </c>
      <c r="S31" s="54" t="e">
        <f>MYRANKS_P[[#This Row],[SV]]/SGP_SV</f>
        <v>#REF!</v>
      </c>
      <c r="T31" s="55" t="e">
        <f>MYRANKS_P[[#This Row],[SO]]/SGP_K</f>
        <v>#REF!</v>
      </c>
      <c r="U31" s="10" t="e">
        <f>((LGAVG_ER*(NUMPITCHERS-1)+MYRANKS_P[[#This Row],[ER]])*9/((LGAVG_IP*(NUMPITCHERS-1)+MYRANKS_P[[#This Row],[IP]]))-LGAVG_ERA)/SGP_ERA</f>
        <v>#REF!</v>
      </c>
      <c r="V31" s="10" t="e">
        <f>((LGAVG_HBB*(NUMPITCHERS-1)+MYRANKS_P[[#This Row],[BB]]+MYRANKS_P[[#This Row],[H]])/(LGAVG_IP*(NUMPITCHERS-1)+MYRANKS_P[[#This Row],[IP]])-LGAVG_WHIP)/SGP_WHIP</f>
        <v>#REF!</v>
      </c>
      <c r="W31" s="74" t="e">
        <f>MYRANKS_P[[#This Row],[WSGP]]+MYRANKS_P[[#This Row],[SVSGP]]+MYRANKS_P[[#This Row],[SOSGP]]+MYRANKS_P[[#This Row],[ERASGP]]+MYRANKS_P[[#This Row],[WHIPSGP]]</f>
        <v>#REF!</v>
      </c>
      <c r="X31" s="172" t="e">
        <f>RANK(MYRANKS_P[[#This Row],[TTLSGP]],MYRANKS_P[TTLSGP],0)</f>
        <v>#REF!</v>
      </c>
      <c r="Y31" s="74" t="e">
        <f>IF(MYRANKS_P[[#This Row],[RAW_RANK]]&gt;NUM_P,MYRANKS_P[[#This Row],[TTLSGP]],0)</f>
        <v>#REF!</v>
      </c>
      <c r="Z31" s="56" t="e">
        <f>IF(MYRANKS_P[[#This Row],[BENCH_TTLSGP]]=0,"",RANK(MYRANKS_P[[#This Row],[BENCH_TTLSGP]],MYRANKS_P[BENCH_TTLSGP],0))</f>
        <v>#REF!</v>
      </c>
      <c r="AA31" s="56" t="e">
        <f>IF(MYRANKS_P[[#This Row],[RAW_RANK]]=NUM_P,"X","")</f>
        <v>#REF!</v>
      </c>
      <c r="AB31" s="54" t="e">
        <f>VLOOKUP(MYRANKS_P[[#This Row],[POS]],#REF!,COLUMN(#REF!),FALSE)</f>
        <v>#REF!</v>
      </c>
      <c r="AC31" s="54" t="e">
        <f>MYRANKS_P[[#This Row],[TTLSGP]]-MYRANKS_P[[#This Row],[REPL LVL]]</f>
        <v>#REF!</v>
      </c>
      <c r="AD31" s="55" t="e">
        <f>IF(MYRANKS_P[[#This Row],[RAW_RANK]]&lt;=Total_Pitchers_Drafted,MYRANKS_P[[#This Row],[SGP OVER REPL]],0)</f>
        <v>#REF!</v>
      </c>
      <c r="AE31" s="68" t="e">
        <f>MYRANKS_P[[#This Row],[SGP OVER REPL]]*Dollar_Value_Per_Pitcher_SGP+1</f>
        <v>#REF!</v>
      </c>
      <c r="AF31" s="55"/>
      <c r="AG31" s="54" t="e">
        <f>IF(AND(MYRANKS_P[[#This Row],[BENCH_RANK]]&lt;=Total_Pitchers_Drafted,MYRANKS_P[[#This Row],[$ACTUAL]]=""),MYRANKS_P[[#This Row],[USEFULSGP]],0)</f>
        <v>#REF!</v>
      </c>
      <c r="AH31" s="55" t="e">
        <f>IF(MYRANKS_P[[#This Row],[REMAIN_SGP]]=0,0,MYRANKS_P[[#This Row],[REMAIN_SGP]]*Remaining_Dollar_Value_Per_Pitcher_SGP+1)</f>
        <v>#REF!</v>
      </c>
      <c r="AI31" s="122"/>
    </row>
    <row r="32" spans="1:35" x14ac:dyDescent="0.25">
      <c r="A32" s="110" t="s">
        <v>1274</v>
      </c>
      <c r="B32" s="9" t="e">
        <f>VLOOKUP(MYRANKS_P[[#This Row],[PLAYERID]],#REF!,COLUMN(#REF!),FALSE)</f>
        <v>#REF!</v>
      </c>
      <c r="C32" s="9" t="e">
        <f>VLOOKUP(MYRANKS_P[[#This Row],[PLAYERID]],#REF!,COLUMN(#REF!),FALSE)</f>
        <v>#REF!</v>
      </c>
      <c r="D32" s="9" t="e">
        <f>VLOOKUP(MYRANKS_P[[#This Row],[PLAYERID]],#REF!,COLUMN(#REF!),FALSE)</f>
        <v>#REF!</v>
      </c>
      <c r="E32" s="9" t="e">
        <f>VLOOKUP(MYRANKS_P[[#This Row],[PLAYERID]],#REF!,COLUMN(#REF!),FALSE)</f>
        <v>#REF!</v>
      </c>
      <c r="F32" s="9" t="e">
        <f>VLOOKUP(MYRANKS_P[[#This Row],[PLAYERID]],#REF!,COLUMN(#REF!),FALSE)</f>
        <v>#REF!</v>
      </c>
      <c r="G32" s="9" t="e">
        <f>INDEX(#REF!,MATCH(MYRANKS_P[[#This Row],[PLAYERID]],#REF!,0),VLOOKUP(IDSYSTEM,#REF!,3,FALSE))</f>
        <v>#REF!</v>
      </c>
      <c r="H32" s="115" t="e">
        <f>IF(OR(LEAGUE="Mixed",LEAGUE=MYRANKS_P[[#This Row],[LG]]),IFERROR(INDEX(PITCHCSV[],MATCH(MYRANKS_P[[#This Row],[PROJID]],PITCHCSV[playerid],0),P_WCOL),0),0)</f>
        <v>#REF!</v>
      </c>
      <c r="I32" s="115" t="e">
        <f>IF(OR(LEAGUE="Mixed",LEAGUE=MYRANKS_P[[#This Row],[LG]]),IFERROR(INDEX(PITCHCSV[],MATCH(MYRANKS_P[[#This Row],[PROJID]],PITCHCSV[playerid],0),P_SVCOL),0),0)</f>
        <v>#REF!</v>
      </c>
      <c r="J32" s="115" t="e">
        <f>IF(OR(LEAGUE="Mixed",LEAGUE=MYRANKS_P[[#This Row],[LG]]),IFERROR(INDEX(PITCHCSV[],MATCH(MYRANKS_P[[#This Row],[PROJID]],PITCHCSV[playerid],0),P_IPCOL),0),0)</f>
        <v>#REF!</v>
      </c>
      <c r="K32" s="115" t="e">
        <f>IF(OR(LEAGUE="Mixed",LEAGUE=MYRANKS_P[[#This Row],[LG]]),IFERROR(INDEX(PITCHCSV[],MATCH(MYRANKS_P[[#This Row],[PROJID]],PITCHCSV[playerid],0),P_HCOL),0),0)</f>
        <v>#REF!</v>
      </c>
      <c r="L32" s="115" t="e">
        <f>IF(OR(LEAGUE="Mixed",LEAGUE=MYRANKS_P[[#This Row],[LG]]),IFERROR(INDEX(PITCHCSV[],MATCH(MYRANKS_P[[#This Row],[PROJID]],PITCHCSV[playerid],0),P_ERCOL),0),0)</f>
        <v>#REF!</v>
      </c>
      <c r="M32" s="115" t="e">
        <f>IF(OR(LEAGUE="Mixed",LEAGUE=MYRANKS_P[[#This Row],[LG]]),IFERROR(INDEX(PITCHCSV[],MATCH(MYRANKS_P[[#This Row],[PROJID]],PITCHCSV[playerid],0),P_HRCOL),0),0)</f>
        <v>#REF!</v>
      </c>
      <c r="N32" s="115" t="e">
        <f>IF(OR(LEAGUE="Mixed",LEAGUE=MYRANKS_P[[#This Row],[LG]]),IFERROR(INDEX(PITCHCSV[],MATCH(MYRANKS_P[[#This Row],[PROJID]],PITCHCSV[playerid],0),P_SOCOL),0),0)</f>
        <v>#REF!</v>
      </c>
      <c r="O32" s="115" t="e">
        <f>IF(OR(LEAGUE="Mixed",LEAGUE=MYRANKS_P[[#This Row],[LG]]),IFERROR(INDEX(PITCHCSV[],MATCH(MYRANKS_P[[#This Row],[PROJID]],PITCHCSV[playerid],0),P_BBCOL),0),0)</f>
        <v>#REF!</v>
      </c>
      <c r="P32" s="10" t="e">
        <f>IF(OR(LEAGUE="Mixed",LEAGUE=MYRANKS_P[[#This Row],[LG]]),IFERROR(MYRANKS_P[[#This Row],[ER]]*9/MYRANKS_P[[#This Row],[IP]],0),0)</f>
        <v>#REF!</v>
      </c>
      <c r="Q32" s="10" t="e">
        <f>IF(OR(LEAGUE="Mixed",LEAGUE=MYRANKS_P[[#This Row],[LG]]),IFERROR((MYRANKS_P[[#This Row],[BB]]+MYRANKS_P[[#This Row],[H]])/MYRANKS_P[[#This Row],[IP]],0),0)</f>
        <v>#REF!</v>
      </c>
      <c r="R32" s="87" t="e">
        <f>MYRANKS_P[[#This Row],[W]]/SGP_W</f>
        <v>#REF!</v>
      </c>
      <c r="S32" s="87" t="e">
        <f>MYRANKS_P[[#This Row],[SV]]/SGP_SV</f>
        <v>#REF!</v>
      </c>
      <c r="T32" s="87" t="e">
        <f>MYRANKS_P[[#This Row],[SO]]/SGP_K</f>
        <v>#REF!</v>
      </c>
      <c r="U32" s="10" t="e">
        <f>((LGAVG_ER*(NUMPITCHERS-1)+MYRANKS_P[[#This Row],[ER]])*9/((LGAVG_IP*(NUMPITCHERS-1)+MYRANKS_P[[#This Row],[IP]]))-LGAVG_ERA)/SGP_ERA</f>
        <v>#REF!</v>
      </c>
      <c r="V32" s="10" t="e">
        <f>((LGAVG_HBB*(NUMPITCHERS-1)+MYRANKS_P[[#This Row],[BB]]+MYRANKS_P[[#This Row],[H]])/(LGAVG_IP*(NUMPITCHERS-1)+MYRANKS_P[[#This Row],[IP]])-LGAVG_WHIP)/SGP_WHIP</f>
        <v>#REF!</v>
      </c>
      <c r="W32" s="92" t="e">
        <f>MYRANKS_P[[#This Row],[WSGP]]+MYRANKS_P[[#This Row],[SVSGP]]+MYRANKS_P[[#This Row],[SOSGP]]+MYRANKS_P[[#This Row],[ERASGP]]+MYRANKS_P[[#This Row],[WHIPSGP]]</f>
        <v>#REF!</v>
      </c>
      <c r="X32" s="173" t="e">
        <f>RANK(MYRANKS_P[[#This Row],[TTLSGP]],MYRANKS_P[TTLSGP],0)</f>
        <v>#REF!</v>
      </c>
      <c r="Y32" s="92" t="e">
        <f>IF(MYRANKS_P[[#This Row],[RAW_RANK]]&gt;NUM_P,MYRANKS_P[[#This Row],[TTLSGP]],0)</f>
        <v>#REF!</v>
      </c>
      <c r="Z32" s="96" t="e">
        <f>IF(MYRANKS_P[[#This Row],[BENCH_TTLSGP]]=0,"",RANK(MYRANKS_P[[#This Row],[BENCH_TTLSGP]],MYRANKS_P[BENCH_TTLSGP],0))</f>
        <v>#REF!</v>
      </c>
      <c r="AA32" s="96" t="e">
        <f>IF(MYRANKS_P[[#This Row],[RAW_RANK]]=NUM_P,"X","")</f>
        <v>#REF!</v>
      </c>
      <c r="AB32" s="87" t="e">
        <f>VLOOKUP(MYRANKS_P[[#This Row],[POS]],#REF!,COLUMN(#REF!),FALSE)</f>
        <v>#REF!</v>
      </c>
      <c r="AC32" s="87" t="e">
        <f>MYRANKS_P[[#This Row],[TTLSGP]]-MYRANKS_P[[#This Row],[REPL LVL]]</f>
        <v>#REF!</v>
      </c>
      <c r="AD32" s="87" t="e">
        <f>IF(MYRANKS_P[[#This Row],[RAW_RANK]]&lt;=Total_Pitchers_Drafted,MYRANKS_P[[#This Row],[SGP OVER REPL]],0)</f>
        <v>#REF!</v>
      </c>
      <c r="AE32" s="97" t="e">
        <f>MYRANKS_P[[#This Row],[SGP OVER REPL]]*Dollar_Value_Per_Pitcher_SGP+1</f>
        <v>#REF!</v>
      </c>
      <c r="AF32" s="87"/>
      <c r="AG32" s="87" t="e">
        <f>IF(AND(MYRANKS_P[[#This Row],[BENCH_RANK]]&lt;=Total_Pitchers_Drafted,MYRANKS_P[[#This Row],[$ACTUAL]]=""),MYRANKS_P[[#This Row],[USEFULSGP]],0)</f>
        <v>#REF!</v>
      </c>
      <c r="AH32" s="87" t="e">
        <f>IF(MYRANKS_P[[#This Row],[REMAIN_SGP]]=0,0,MYRANKS_P[[#This Row],[REMAIN_SGP]]*Remaining_Dollar_Value_Per_Pitcher_SGP+1)</f>
        <v>#REF!</v>
      </c>
      <c r="AI32" s="122"/>
    </row>
    <row r="33" spans="1:35" x14ac:dyDescent="0.25">
      <c r="A33" s="88" t="s">
        <v>1052</v>
      </c>
      <c r="B33" s="9" t="e">
        <f>VLOOKUP(MYRANKS_P[[#This Row],[PLAYERID]],#REF!,COLUMN(#REF!),FALSE)</f>
        <v>#REF!</v>
      </c>
      <c r="C33" s="9" t="e">
        <f>VLOOKUP(MYRANKS_P[[#This Row],[PLAYERID]],#REF!,COLUMN(#REF!),FALSE)</f>
        <v>#REF!</v>
      </c>
      <c r="D33" s="9" t="e">
        <f>VLOOKUP(MYRANKS_P[[#This Row],[PLAYERID]],#REF!,COLUMN(#REF!),FALSE)</f>
        <v>#REF!</v>
      </c>
      <c r="E33" s="9" t="e">
        <f>VLOOKUP(MYRANKS_P[[#This Row],[PLAYERID]],#REF!,COLUMN(#REF!),FALSE)</f>
        <v>#REF!</v>
      </c>
      <c r="F33" s="9" t="e">
        <f>VLOOKUP(MYRANKS_P[[#This Row],[PLAYERID]],#REF!,COLUMN(#REF!),FALSE)</f>
        <v>#REF!</v>
      </c>
      <c r="G33" s="9" t="e">
        <f>INDEX(#REF!,MATCH(MYRANKS_P[[#This Row],[PLAYERID]],#REF!,0),VLOOKUP(IDSYSTEM,#REF!,3,FALSE))</f>
        <v>#REF!</v>
      </c>
      <c r="H33" s="115" t="e">
        <f>IF(OR(LEAGUE="Mixed",LEAGUE=MYRANKS_P[[#This Row],[LG]]),IFERROR(INDEX(PITCHCSV[],MATCH(MYRANKS_P[[#This Row],[PROJID]],PITCHCSV[playerid],0),P_WCOL),0),0)</f>
        <v>#REF!</v>
      </c>
      <c r="I33" s="115" t="e">
        <f>IF(OR(LEAGUE="Mixed",LEAGUE=MYRANKS_P[[#This Row],[LG]]),IFERROR(INDEX(PITCHCSV[],MATCH(MYRANKS_P[[#This Row],[PROJID]],PITCHCSV[playerid],0),P_SVCOL),0),0)</f>
        <v>#REF!</v>
      </c>
      <c r="J33" s="115" t="e">
        <f>IF(OR(LEAGUE="Mixed",LEAGUE=MYRANKS_P[[#This Row],[LG]]),IFERROR(INDEX(PITCHCSV[],MATCH(MYRANKS_P[[#This Row],[PROJID]],PITCHCSV[playerid],0),P_IPCOL),0),0)</f>
        <v>#REF!</v>
      </c>
      <c r="K33" s="115" t="e">
        <f>IF(OR(LEAGUE="Mixed",LEAGUE=MYRANKS_P[[#This Row],[LG]]),IFERROR(INDEX(PITCHCSV[],MATCH(MYRANKS_P[[#This Row],[PROJID]],PITCHCSV[playerid],0),P_HCOL),0),0)</f>
        <v>#REF!</v>
      </c>
      <c r="L33" s="115" t="e">
        <f>IF(OR(LEAGUE="Mixed",LEAGUE=MYRANKS_P[[#This Row],[LG]]),IFERROR(INDEX(PITCHCSV[],MATCH(MYRANKS_P[[#This Row],[PROJID]],PITCHCSV[playerid],0),P_ERCOL),0),0)</f>
        <v>#REF!</v>
      </c>
      <c r="M33" s="115" t="e">
        <f>IF(OR(LEAGUE="Mixed",LEAGUE=MYRANKS_P[[#This Row],[LG]]),IFERROR(INDEX(PITCHCSV[],MATCH(MYRANKS_P[[#This Row],[PROJID]],PITCHCSV[playerid],0),P_HRCOL),0),0)</f>
        <v>#REF!</v>
      </c>
      <c r="N33" s="115" t="e">
        <f>IF(OR(LEAGUE="Mixed",LEAGUE=MYRANKS_P[[#This Row],[LG]]),IFERROR(INDEX(PITCHCSV[],MATCH(MYRANKS_P[[#This Row],[PROJID]],PITCHCSV[playerid],0),P_SOCOL),0),0)</f>
        <v>#REF!</v>
      </c>
      <c r="O33" s="115" t="e">
        <f>IF(OR(LEAGUE="Mixed",LEAGUE=MYRANKS_P[[#This Row],[LG]]),IFERROR(INDEX(PITCHCSV[],MATCH(MYRANKS_P[[#This Row],[PROJID]],PITCHCSV[playerid],0),P_BBCOL),0),0)</f>
        <v>#REF!</v>
      </c>
      <c r="P33" s="10" t="e">
        <f>IF(OR(LEAGUE="Mixed",LEAGUE=MYRANKS_P[[#This Row],[LG]]),IFERROR(MYRANKS_P[[#This Row],[ER]]*9/MYRANKS_P[[#This Row],[IP]],0),0)</f>
        <v>#REF!</v>
      </c>
      <c r="Q33" s="10" t="e">
        <f>IF(OR(LEAGUE="Mixed",LEAGUE=MYRANKS_P[[#This Row],[LG]]),IFERROR((MYRANKS_P[[#This Row],[BB]]+MYRANKS_P[[#This Row],[H]])/MYRANKS_P[[#This Row],[IP]],0),0)</f>
        <v>#REF!</v>
      </c>
      <c r="R33" s="10" t="e">
        <f>MYRANKS_P[[#This Row],[W]]/SGP_W</f>
        <v>#REF!</v>
      </c>
      <c r="S33" s="10" t="e">
        <f>MYRANKS_P[[#This Row],[SV]]/SGP_SV</f>
        <v>#REF!</v>
      </c>
      <c r="T33" s="10" t="e">
        <f>MYRANKS_P[[#This Row],[SO]]/SGP_K</f>
        <v>#REF!</v>
      </c>
      <c r="U33" s="10" t="e">
        <f>((LGAVG_ER*(NUMPITCHERS-1)+MYRANKS_P[[#This Row],[ER]])*9/((LGAVG_IP*(NUMPITCHERS-1)+MYRANKS_P[[#This Row],[IP]]))-LGAVG_ERA)/SGP_ERA</f>
        <v>#REF!</v>
      </c>
      <c r="V33" s="10" t="e">
        <f>((LGAVG_HBB*(NUMPITCHERS-1)+MYRANKS_P[[#This Row],[BB]]+MYRANKS_P[[#This Row],[H]])/(LGAVG_IP*(NUMPITCHERS-1)+MYRANKS_P[[#This Row],[IP]])-LGAVG_WHIP)/SGP_WHIP</f>
        <v>#REF!</v>
      </c>
      <c r="W33" s="72" t="e">
        <f>MYRANKS_P[[#This Row],[WSGP]]+MYRANKS_P[[#This Row],[SVSGP]]+MYRANKS_P[[#This Row],[SOSGP]]+MYRANKS_P[[#This Row],[ERASGP]]+MYRANKS_P[[#This Row],[WHIPSGP]]</f>
        <v>#REF!</v>
      </c>
      <c r="X33" s="171" t="e">
        <f>RANK(MYRANKS_P[[#This Row],[TTLSGP]],MYRANKS_P[TTLSGP],0)</f>
        <v>#REF!</v>
      </c>
      <c r="Y33" s="72" t="e">
        <f>IF(MYRANKS_P[[#This Row],[RAW_RANK]]&gt;NUM_P,MYRANKS_P[[#This Row],[TTLSGP]],0)</f>
        <v>#REF!</v>
      </c>
      <c r="Z33" s="22" t="e">
        <f>IF(MYRANKS_P[[#This Row],[BENCH_TTLSGP]]=0,"",RANK(MYRANKS_P[[#This Row],[BENCH_TTLSGP]],MYRANKS_P[BENCH_TTLSGP],0))</f>
        <v>#REF!</v>
      </c>
      <c r="AA33" s="22" t="e">
        <f>IF(MYRANKS_P[[#This Row],[RAW_RANK]]=NUM_P,"X","")</f>
        <v>#REF!</v>
      </c>
      <c r="AB33" s="10" t="e">
        <f>VLOOKUP(MYRANKS_P[[#This Row],[POS]],#REF!,COLUMN(#REF!),FALSE)</f>
        <v>#REF!</v>
      </c>
      <c r="AC33" s="10" t="e">
        <f>MYRANKS_P[[#This Row],[TTLSGP]]-MYRANKS_P[[#This Row],[REPL LVL]]</f>
        <v>#REF!</v>
      </c>
      <c r="AD33" s="19" t="e">
        <f>IF(MYRANKS_P[[#This Row],[RAW_RANK]]&lt;=Total_Pitchers_Drafted,MYRANKS_P[[#This Row],[SGP OVER REPL]],0)</f>
        <v>#REF!</v>
      </c>
      <c r="AE33" s="66" t="e">
        <f>MYRANKS_P[[#This Row],[SGP OVER REPL]]*Dollar_Value_Per_Pitcher_SGP+1</f>
        <v>#REF!</v>
      </c>
      <c r="AF33" s="27"/>
      <c r="AG33" s="30" t="e">
        <f>IF(AND(MYRANKS_P[[#This Row],[BENCH_RANK]]&lt;=Total_Pitchers_Drafted,MYRANKS_P[[#This Row],[$ACTUAL]]=""),MYRANKS_P[[#This Row],[USEFULSGP]],0)</f>
        <v>#REF!</v>
      </c>
      <c r="AH33" s="27" t="e">
        <f>IF(MYRANKS_P[[#This Row],[REMAIN_SGP]]=0,0,MYRANKS_P[[#This Row],[REMAIN_SGP]]*Remaining_Dollar_Value_Per_Pitcher_SGP+1)</f>
        <v>#REF!</v>
      </c>
      <c r="AI33" s="122"/>
    </row>
    <row r="34" spans="1:35" x14ac:dyDescent="0.25">
      <c r="A34" s="110" t="s">
        <v>1045</v>
      </c>
      <c r="B34" s="9" t="e">
        <f>VLOOKUP(MYRANKS_P[[#This Row],[PLAYERID]],#REF!,COLUMN(#REF!),FALSE)</f>
        <v>#REF!</v>
      </c>
      <c r="C34" s="9" t="e">
        <f>VLOOKUP(MYRANKS_P[[#This Row],[PLAYERID]],#REF!,COLUMN(#REF!),FALSE)</f>
        <v>#REF!</v>
      </c>
      <c r="D34" s="9" t="e">
        <f>VLOOKUP(MYRANKS_P[[#This Row],[PLAYERID]],#REF!,COLUMN(#REF!),FALSE)</f>
        <v>#REF!</v>
      </c>
      <c r="E34" s="9" t="e">
        <f>VLOOKUP(MYRANKS_P[[#This Row],[PLAYERID]],#REF!,COLUMN(#REF!),FALSE)</f>
        <v>#REF!</v>
      </c>
      <c r="F34" s="9" t="e">
        <f>VLOOKUP(MYRANKS_P[[#This Row],[PLAYERID]],#REF!,COLUMN(#REF!),FALSE)</f>
        <v>#REF!</v>
      </c>
      <c r="G34" s="9" t="e">
        <f>INDEX(#REF!,MATCH(MYRANKS_P[[#This Row],[PLAYERID]],#REF!,0),VLOOKUP(IDSYSTEM,#REF!,3,FALSE))</f>
        <v>#REF!</v>
      </c>
      <c r="H34" s="128" t="e">
        <f>IF(OR(LEAGUE="Mixed",LEAGUE=MYRANKS_P[[#This Row],[LG]]),IFERROR(INDEX(PITCHCSV[],MATCH(MYRANKS_P[[#This Row],[PROJID]],PITCHCSV[playerid],0),P_WCOL),0),0)</f>
        <v>#REF!</v>
      </c>
      <c r="I34" s="128" t="e">
        <f>IF(OR(LEAGUE="Mixed",LEAGUE=MYRANKS_P[[#This Row],[LG]]),IFERROR(INDEX(PITCHCSV[],MATCH(MYRANKS_P[[#This Row],[PROJID]],PITCHCSV[playerid],0),P_SVCOL),0),0)</f>
        <v>#REF!</v>
      </c>
      <c r="J34" s="128" t="e">
        <f>IF(OR(LEAGUE="Mixed",LEAGUE=MYRANKS_P[[#This Row],[LG]]),IFERROR(INDEX(PITCHCSV[],MATCH(MYRANKS_P[[#This Row],[PROJID]],PITCHCSV[playerid],0),P_IPCOL),0),0)</f>
        <v>#REF!</v>
      </c>
      <c r="K34" s="128" t="e">
        <f>IF(OR(LEAGUE="Mixed",LEAGUE=MYRANKS_P[[#This Row],[LG]]),IFERROR(INDEX(PITCHCSV[],MATCH(MYRANKS_P[[#This Row],[PROJID]],PITCHCSV[playerid],0),P_HCOL),0),0)</f>
        <v>#REF!</v>
      </c>
      <c r="L34" s="128" t="e">
        <f>IF(OR(LEAGUE="Mixed",LEAGUE=MYRANKS_P[[#This Row],[LG]]),IFERROR(INDEX(PITCHCSV[],MATCH(MYRANKS_P[[#This Row],[PROJID]],PITCHCSV[playerid],0),P_ERCOL),0),0)</f>
        <v>#REF!</v>
      </c>
      <c r="M34" s="128" t="e">
        <f>IF(OR(LEAGUE="Mixed",LEAGUE=MYRANKS_P[[#This Row],[LG]]),IFERROR(INDEX(PITCHCSV[],MATCH(MYRANKS_P[[#This Row],[PROJID]],PITCHCSV[playerid],0),P_HRCOL),0),0)</f>
        <v>#REF!</v>
      </c>
      <c r="N34" s="128" t="e">
        <f>IF(OR(LEAGUE="Mixed",LEAGUE=MYRANKS_P[[#This Row],[LG]]),IFERROR(INDEX(PITCHCSV[],MATCH(MYRANKS_P[[#This Row],[PROJID]],PITCHCSV[playerid],0),P_SOCOL),0),0)</f>
        <v>#REF!</v>
      </c>
      <c r="O34" s="128" t="e">
        <f>IF(OR(LEAGUE="Mixed",LEAGUE=MYRANKS_P[[#This Row],[LG]]),IFERROR(INDEX(PITCHCSV[],MATCH(MYRANKS_P[[#This Row],[PROJID]],PITCHCSV[playerid],0),P_BBCOL),0),0)</f>
        <v>#REF!</v>
      </c>
      <c r="P34" s="87" t="e">
        <f>IF(OR(LEAGUE="Mixed",LEAGUE=MYRANKS_P[[#This Row],[LG]]),IFERROR(MYRANKS_P[[#This Row],[ER]]*9/MYRANKS_P[[#This Row],[IP]],0),0)</f>
        <v>#REF!</v>
      </c>
      <c r="Q34" s="87" t="e">
        <f>IF(OR(LEAGUE="Mixed",LEAGUE=MYRANKS_P[[#This Row],[LG]]),IFERROR((MYRANKS_P[[#This Row],[BB]]+MYRANKS_P[[#This Row],[H]])/MYRANKS_P[[#This Row],[IP]],0),0)</f>
        <v>#REF!</v>
      </c>
      <c r="R34" s="87" t="e">
        <f>MYRANKS_P[[#This Row],[W]]/SGP_W</f>
        <v>#REF!</v>
      </c>
      <c r="S34" s="87" t="e">
        <f>MYRANKS_P[[#This Row],[SV]]/SGP_SV</f>
        <v>#REF!</v>
      </c>
      <c r="T34" s="87" t="e">
        <f>MYRANKS_P[[#This Row],[SO]]/SGP_K</f>
        <v>#REF!</v>
      </c>
      <c r="U34" s="87" t="e">
        <f>((LGAVG_ER*(NUMPITCHERS-1)+MYRANKS_P[[#This Row],[ER]])*9/((LGAVG_IP*(NUMPITCHERS-1)+MYRANKS_P[[#This Row],[IP]]))-LGAVG_ERA)/SGP_ERA</f>
        <v>#REF!</v>
      </c>
      <c r="V34" s="87" t="e">
        <f>((LGAVG_HBB*(NUMPITCHERS-1)+MYRANKS_P[[#This Row],[BB]]+MYRANKS_P[[#This Row],[H]])/(LGAVG_IP*(NUMPITCHERS-1)+MYRANKS_P[[#This Row],[IP]])-LGAVG_WHIP)/SGP_WHIP</f>
        <v>#REF!</v>
      </c>
      <c r="W34" s="92" t="e">
        <f>MYRANKS_P[[#This Row],[WSGP]]+MYRANKS_P[[#This Row],[SVSGP]]+MYRANKS_P[[#This Row],[SOSGP]]+MYRANKS_P[[#This Row],[ERASGP]]+MYRANKS_P[[#This Row],[WHIPSGP]]</f>
        <v>#REF!</v>
      </c>
      <c r="X34" s="173" t="e">
        <f>RANK(MYRANKS_P[[#This Row],[TTLSGP]],MYRANKS_P[TTLSGP],0)</f>
        <v>#REF!</v>
      </c>
      <c r="Y34" s="92" t="e">
        <f>IF(MYRANKS_P[[#This Row],[RAW_RANK]]&gt;NUM_P,MYRANKS_P[[#This Row],[TTLSGP]],0)</f>
        <v>#REF!</v>
      </c>
      <c r="Z34" s="96" t="e">
        <f>IF(MYRANKS_P[[#This Row],[BENCH_TTLSGP]]=0,"",RANK(MYRANKS_P[[#This Row],[BENCH_TTLSGP]],MYRANKS_P[BENCH_TTLSGP],0))</f>
        <v>#REF!</v>
      </c>
      <c r="AA34" s="96" t="e">
        <f>IF(MYRANKS_P[[#This Row],[RAW_RANK]]=NUM_P,"X","")</f>
        <v>#REF!</v>
      </c>
      <c r="AB34" s="87" t="e">
        <f>VLOOKUP(MYRANKS_P[[#This Row],[POS]],#REF!,COLUMN(#REF!),FALSE)</f>
        <v>#REF!</v>
      </c>
      <c r="AC34" s="87" t="e">
        <f>MYRANKS_P[[#This Row],[TTLSGP]]-MYRANKS_P[[#This Row],[REPL LVL]]</f>
        <v>#REF!</v>
      </c>
      <c r="AD34" s="87" t="e">
        <f>IF(MYRANKS_P[[#This Row],[RAW_RANK]]&lt;=Total_Pitchers_Drafted,MYRANKS_P[[#This Row],[SGP OVER REPL]],0)</f>
        <v>#REF!</v>
      </c>
      <c r="AE34" s="97" t="e">
        <f>MYRANKS_P[[#This Row],[SGP OVER REPL]]*Dollar_Value_Per_Pitcher_SGP+1</f>
        <v>#REF!</v>
      </c>
      <c r="AF34" s="87"/>
      <c r="AG34" s="87" t="e">
        <f>IF(AND(MYRANKS_P[[#This Row],[BENCH_RANK]]&lt;=Total_Pitchers_Drafted,MYRANKS_P[[#This Row],[$ACTUAL]]=""),MYRANKS_P[[#This Row],[USEFULSGP]],0)</f>
        <v>#REF!</v>
      </c>
      <c r="AH34" s="87" t="e">
        <f>IF(MYRANKS_P[[#This Row],[REMAIN_SGP]]=0,0,MYRANKS_P[[#This Row],[REMAIN_SGP]]*Remaining_Dollar_Value_Per_Pitcher_SGP+1)</f>
        <v>#REF!</v>
      </c>
      <c r="AI34" s="122"/>
    </row>
    <row r="35" spans="1:35" x14ac:dyDescent="0.25">
      <c r="A35" s="88" t="s">
        <v>1462</v>
      </c>
      <c r="B35" s="53" t="e">
        <f>VLOOKUP(MYRANKS_P[[#This Row],[PLAYERID]],#REF!,COLUMN(#REF!),FALSE)</f>
        <v>#REF!</v>
      </c>
      <c r="C35" s="53" t="e">
        <f>VLOOKUP(MYRANKS_P[[#This Row],[PLAYERID]],#REF!,COLUMN(#REF!),FALSE)</f>
        <v>#REF!</v>
      </c>
      <c r="D35" s="53" t="e">
        <f>VLOOKUP(MYRANKS_P[[#This Row],[PLAYERID]],#REF!,COLUMN(#REF!),FALSE)</f>
        <v>#REF!</v>
      </c>
      <c r="E35" s="9" t="e">
        <f>VLOOKUP(MYRANKS_P[[#This Row],[PLAYERID]],#REF!,COLUMN(#REF!),FALSE)</f>
        <v>#REF!</v>
      </c>
      <c r="F35" s="53" t="e">
        <f>VLOOKUP(MYRANKS_P[[#This Row],[PLAYERID]],#REF!,COLUMN(#REF!),FALSE)</f>
        <v>#REF!</v>
      </c>
      <c r="G35" s="9" t="e">
        <f>INDEX(#REF!,MATCH(MYRANKS_P[[#This Row],[PLAYERID]],#REF!,0),VLOOKUP(IDSYSTEM,#REF!,3,FALSE))</f>
        <v>#REF!</v>
      </c>
      <c r="H35" s="115" t="e">
        <f>IF(OR(LEAGUE="Mixed",LEAGUE=MYRANKS_P[[#This Row],[LG]]),IFERROR(INDEX(PITCHCSV[],MATCH(MYRANKS_P[[#This Row],[PROJID]],PITCHCSV[playerid],0),P_WCOL),0),0)</f>
        <v>#REF!</v>
      </c>
      <c r="I35" s="115" t="e">
        <f>IF(OR(LEAGUE="Mixed",LEAGUE=MYRANKS_P[[#This Row],[LG]]),IFERROR(INDEX(PITCHCSV[],MATCH(MYRANKS_P[[#This Row],[PROJID]],PITCHCSV[playerid],0),P_SVCOL),0),0)</f>
        <v>#REF!</v>
      </c>
      <c r="J35" s="115" t="e">
        <f>IF(OR(LEAGUE="Mixed",LEAGUE=MYRANKS_P[[#This Row],[LG]]),IFERROR(INDEX(PITCHCSV[],MATCH(MYRANKS_P[[#This Row],[PROJID]],PITCHCSV[playerid],0),P_IPCOL),0),0)</f>
        <v>#REF!</v>
      </c>
      <c r="K35" s="115" t="e">
        <f>IF(OR(LEAGUE="Mixed",LEAGUE=MYRANKS_P[[#This Row],[LG]]),IFERROR(INDEX(PITCHCSV[],MATCH(MYRANKS_P[[#This Row],[PROJID]],PITCHCSV[playerid],0),P_HCOL),0),0)</f>
        <v>#REF!</v>
      </c>
      <c r="L35" s="115" t="e">
        <f>IF(OR(LEAGUE="Mixed",LEAGUE=MYRANKS_P[[#This Row],[LG]]),IFERROR(INDEX(PITCHCSV[],MATCH(MYRANKS_P[[#This Row],[PROJID]],PITCHCSV[playerid],0),P_ERCOL),0),0)</f>
        <v>#REF!</v>
      </c>
      <c r="M35" s="115" t="e">
        <f>IF(OR(LEAGUE="Mixed",LEAGUE=MYRANKS_P[[#This Row],[LG]]),IFERROR(INDEX(PITCHCSV[],MATCH(MYRANKS_P[[#This Row],[PROJID]],PITCHCSV[playerid],0),P_HRCOL),0),0)</f>
        <v>#REF!</v>
      </c>
      <c r="N35" s="115" t="e">
        <f>IF(OR(LEAGUE="Mixed",LEAGUE=MYRANKS_P[[#This Row],[LG]]),IFERROR(INDEX(PITCHCSV[],MATCH(MYRANKS_P[[#This Row],[PROJID]],PITCHCSV[playerid],0),P_SOCOL),0),0)</f>
        <v>#REF!</v>
      </c>
      <c r="O35" s="115" t="e">
        <f>IF(OR(LEAGUE="Mixed",LEAGUE=MYRANKS_P[[#This Row],[LG]]),IFERROR(INDEX(PITCHCSV[],MATCH(MYRANKS_P[[#This Row],[PROJID]],PITCHCSV[playerid],0),P_BBCOL),0),0)</f>
        <v>#REF!</v>
      </c>
      <c r="P35" s="10" t="e">
        <f>IF(OR(LEAGUE="Mixed",LEAGUE=MYRANKS_P[[#This Row],[LG]]),IFERROR(MYRANKS_P[[#This Row],[ER]]*9/MYRANKS_P[[#This Row],[IP]],0),0)</f>
        <v>#REF!</v>
      </c>
      <c r="Q35" s="10" t="e">
        <f>IF(OR(LEAGUE="Mixed",LEAGUE=MYRANKS_P[[#This Row],[LG]]),IFERROR((MYRANKS_P[[#This Row],[BB]]+MYRANKS_P[[#This Row],[H]])/MYRANKS_P[[#This Row],[IP]],0),0)</f>
        <v>#REF!</v>
      </c>
      <c r="R35" s="55" t="e">
        <f>MYRANKS_P[[#This Row],[W]]/SGP_W</f>
        <v>#REF!</v>
      </c>
      <c r="S35" s="54" t="e">
        <f>MYRANKS_P[[#This Row],[SV]]/SGP_SV</f>
        <v>#REF!</v>
      </c>
      <c r="T35" s="55" t="e">
        <f>MYRANKS_P[[#This Row],[SO]]/SGP_K</f>
        <v>#REF!</v>
      </c>
      <c r="U35" s="10" t="e">
        <f>((LGAVG_ER*(NUMPITCHERS-1)+MYRANKS_P[[#This Row],[ER]])*9/((LGAVG_IP*(NUMPITCHERS-1)+MYRANKS_P[[#This Row],[IP]]))-LGAVG_ERA)/SGP_ERA</f>
        <v>#REF!</v>
      </c>
      <c r="V35" s="10" t="e">
        <f>((LGAVG_HBB*(NUMPITCHERS-1)+MYRANKS_P[[#This Row],[BB]]+MYRANKS_P[[#This Row],[H]])/(LGAVG_IP*(NUMPITCHERS-1)+MYRANKS_P[[#This Row],[IP]])-LGAVG_WHIP)/SGP_WHIP</f>
        <v>#REF!</v>
      </c>
      <c r="W35" s="74" t="e">
        <f>MYRANKS_P[[#This Row],[WSGP]]+MYRANKS_P[[#This Row],[SVSGP]]+MYRANKS_P[[#This Row],[SOSGP]]+MYRANKS_P[[#This Row],[ERASGP]]+MYRANKS_P[[#This Row],[WHIPSGP]]</f>
        <v>#REF!</v>
      </c>
      <c r="X35" s="172" t="e">
        <f>RANK(MYRANKS_P[[#This Row],[TTLSGP]],MYRANKS_P[TTLSGP],0)</f>
        <v>#REF!</v>
      </c>
      <c r="Y35" s="74" t="e">
        <f>IF(MYRANKS_P[[#This Row],[RAW_RANK]]&gt;NUM_P,MYRANKS_P[[#This Row],[TTLSGP]],0)</f>
        <v>#REF!</v>
      </c>
      <c r="Z35" s="56" t="e">
        <f>IF(MYRANKS_P[[#This Row],[BENCH_TTLSGP]]=0,"",RANK(MYRANKS_P[[#This Row],[BENCH_TTLSGP]],MYRANKS_P[BENCH_TTLSGP],0))</f>
        <v>#REF!</v>
      </c>
      <c r="AA35" s="56" t="e">
        <f>IF(MYRANKS_P[[#This Row],[RAW_RANK]]=NUM_P,"X","")</f>
        <v>#REF!</v>
      </c>
      <c r="AB35" s="54" t="e">
        <f>VLOOKUP(MYRANKS_P[[#This Row],[POS]],#REF!,COLUMN(#REF!),FALSE)</f>
        <v>#REF!</v>
      </c>
      <c r="AC35" s="54" t="e">
        <f>MYRANKS_P[[#This Row],[TTLSGP]]-MYRANKS_P[[#This Row],[REPL LVL]]</f>
        <v>#REF!</v>
      </c>
      <c r="AD35" s="55" t="e">
        <f>IF(MYRANKS_P[[#This Row],[RAW_RANK]]&lt;=Total_Pitchers_Drafted,MYRANKS_P[[#This Row],[SGP OVER REPL]],0)</f>
        <v>#REF!</v>
      </c>
      <c r="AE35" s="68" t="e">
        <f>MYRANKS_P[[#This Row],[SGP OVER REPL]]*Dollar_Value_Per_Pitcher_SGP+1</f>
        <v>#REF!</v>
      </c>
      <c r="AF35" s="55"/>
      <c r="AG35" s="54" t="e">
        <f>IF(AND(MYRANKS_P[[#This Row],[BENCH_RANK]]&lt;=Total_Pitchers_Drafted,MYRANKS_P[[#This Row],[$ACTUAL]]=""),MYRANKS_P[[#This Row],[USEFULSGP]],0)</f>
        <v>#REF!</v>
      </c>
      <c r="AH35" s="55" t="e">
        <f>IF(MYRANKS_P[[#This Row],[REMAIN_SGP]]=0,0,MYRANKS_P[[#This Row],[REMAIN_SGP]]*Remaining_Dollar_Value_Per_Pitcher_SGP+1)</f>
        <v>#REF!</v>
      </c>
      <c r="AI35" s="122"/>
    </row>
    <row r="36" spans="1:35" x14ac:dyDescent="0.25">
      <c r="A36" s="79" t="s">
        <v>2030</v>
      </c>
      <c r="B36" s="53" t="e">
        <f>VLOOKUP(MYRANKS_P[[#This Row],[PLAYERID]],#REF!,COLUMN(#REF!),FALSE)</f>
        <v>#REF!</v>
      </c>
      <c r="C36" s="53" t="e">
        <f>VLOOKUP(MYRANKS_P[[#This Row],[PLAYERID]],#REF!,COLUMN(#REF!),FALSE)</f>
        <v>#REF!</v>
      </c>
      <c r="D36" s="53" t="e">
        <f>VLOOKUP(MYRANKS_P[[#This Row],[PLAYERID]],#REF!,COLUMN(#REF!),FALSE)</f>
        <v>#REF!</v>
      </c>
      <c r="E36" s="9" t="e">
        <f>VLOOKUP(MYRANKS_P[[#This Row],[PLAYERID]],#REF!,COLUMN(#REF!),FALSE)</f>
        <v>#REF!</v>
      </c>
      <c r="F36" s="53" t="e">
        <f>VLOOKUP(MYRANKS_P[[#This Row],[PLAYERID]],#REF!,COLUMN(#REF!),FALSE)</f>
        <v>#REF!</v>
      </c>
      <c r="G36" s="9" t="e">
        <f>INDEX(#REF!,MATCH(MYRANKS_P[[#This Row],[PLAYERID]],#REF!,0),VLOOKUP(IDSYSTEM,#REF!,3,FALSE))</f>
        <v>#REF!</v>
      </c>
      <c r="H36" s="115" t="e">
        <f>IF(OR(LEAGUE="Mixed",LEAGUE=MYRANKS_P[[#This Row],[LG]]),IFERROR(INDEX(PITCHCSV[],MATCH(MYRANKS_P[[#This Row],[PROJID]],PITCHCSV[playerid],0),P_WCOL),0),0)</f>
        <v>#REF!</v>
      </c>
      <c r="I36" s="115" t="e">
        <f>IF(OR(LEAGUE="Mixed",LEAGUE=MYRANKS_P[[#This Row],[LG]]),IFERROR(INDEX(PITCHCSV[],MATCH(MYRANKS_P[[#This Row],[PROJID]],PITCHCSV[playerid],0),P_SVCOL),0),0)</f>
        <v>#REF!</v>
      </c>
      <c r="J36" s="115" t="e">
        <f>IF(OR(LEAGUE="Mixed",LEAGUE=MYRANKS_P[[#This Row],[LG]]),IFERROR(INDEX(PITCHCSV[],MATCH(MYRANKS_P[[#This Row],[PROJID]],PITCHCSV[playerid],0),P_IPCOL),0),0)</f>
        <v>#REF!</v>
      </c>
      <c r="K36" s="115" t="e">
        <f>IF(OR(LEAGUE="Mixed",LEAGUE=MYRANKS_P[[#This Row],[LG]]),IFERROR(INDEX(PITCHCSV[],MATCH(MYRANKS_P[[#This Row],[PROJID]],PITCHCSV[playerid],0),P_HCOL),0),0)</f>
        <v>#REF!</v>
      </c>
      <c r="L36" s="115" t="e">
        <f>IF(OR(LEAGUE="Mixed",LEAGUE=MYRANKS_P[[#This Row],[LG]]),IFERROR(INDEX(PITCHCSV[],MATCH(MYRANKS_P[[#This Row],[PROJID]],PITCHCSV[playerid],0),P_ERCOL),0),0)</f>
        <v>#REF!</v>
      </c>
      <c r="M36" s="115" t="e">
        <f>IF(OR(LEAGUE="Mixed",LEAGUE=MYRANKS_P[[#This Row],[LG]]),IFERROR(INDEX(PITCHCSV[],MATCH(MYRANKS_P[[#This Row],[PROJID]],PITCHCSV[playerid],0),P_HRCOL),0),0)</f>
        <v>#REF!</v>
      </c>
      <c r="N36" s="115" t="e">
        <f>IF(OR(LEAGUE="Mixed",LEAGUE=MYRANKS_P[[#This Row],[LG]]),IFERROR(INDEX(PITCHCSV[],MATCH(MYRANKS_P[[#This Row],[PROJID]],PITCHCSV[playerid],0),P_SOCOL),0),0)</f>
        <v>#REF!</v>
      </c>
      <c r="O36" s="115" t="e">
        <f>IF(OR(LEAGUE="Mixed",LEAGUE=MYRANKS_P[[#This Row],[LG]]),IFERROR(INDEX(PITCHCSV[],MATCH(MYRANKS_P[[#This Row],[PROJID]],PITCHCSV[playerid],0),P_BBCOL),0),0)</f>
        <v>#REF!</v>
      </c>
      <c r="P36" s="10" t="e">
        <f>IF(OR(LEAGUE="Mixed",LEAGUE=MYRANKS_P[[#This Row],[LG]]),IFERROR(MYRANKS_P[[#This Row],[ER]]*9/MYRANKS_P[[#This Row],[IP]],0),0)</f>
        <v>#REF!</v>
      </c>
      <c r="Q36" s="10" t="e">
        <f>IF(OR(LEAGUE="Mixed",LEAGUE=MYRANKS_P[[#This Row],[LG]]),IFERROR((MYRANKS_P[[#This Row],[BB]]+MYRANKS_P[[#This Row],[H]])/MYRANKS_P[[#This Row],[IP]],0),0)</f>
        <v>#REF!</v>
      </c>
      <c r="R36" s="10" t="e">
        <f>MYRANKS_P[[#This Row],[W]]/SGP_W</f>
        <v>#REF!</v>
      </c>
      <c r="S36" s="10" t="e">
        <f>MYRANKS_P[[#This Row],[SV]]/SGP_SV</f>
        <v>#REF!</v>
      </c>
      <c r="T36" s="10" t="e">
        <f>MYRANKS_P[[#This Row],[SO]]/SGP_K</f>
        <v>#REF!</v>
      </c>
      <c r="U36" s="10" t="e">
        <f>((LGAVG_ER*(NUMPITCHERS-1)+MYRANKS_P[[#This Row],[ER]])*9/((LGAVG_IP*(NUMPITCHERS-1)+MYRANKS_P[[#This Row],[IP]]))-LGAVG_ERA)/SGP_ERA</f>
        <v>#REF!</v>
      </c>
      <c r="V36" s="10" t="e">
        <f>((LGAVG_HBB*(NUMPITCHERS-1)+MYRANKS_P[[#This Row],[BB]]+MYRANKS_P[[#This Row],[H]])/(LGAVG_IP*(NUMPITCHERS-1)+MYRANKS_P[[#This Row],[IP]])-LGAVG_WHIP)/SGP_WHIP</f>
        <v>#REF!</v>
      </c>
      <c r="W36" s="72" t="e">
        <f>MYRANKS_P[[#This Row],[WSGP]]+MYRANKS_P[[#This Row],[SVSGP]]+MYRANKS_P[[#This Row],[SOSGP]]+MYRANKS_P[[#This Row],[ERASGP]]+MYRANKS_P[[#This Row],[WHIPSGP]]</f>
        <v>#REF!</v>
      </c>
      <c r="X36" s="171" t="e">
        <f>RANK(MYRANKS_P[[#This Row],[TTLSGP]],MYRANKS_P[TTLSGP],0)</f>
        <v>#REF!</v>
      </c>
      <c r="Y36" s="72" t="e">
        <f>IF(MYRANKS_P[[#This Row],[RAW_RANK]]&gt;NUM_P,MYRANKS_P[[#This Row],[TTLSGP]],0)</f>
        <v>#REF!</v>
      </c>
      <c r="Z36" s="22" t="e">
        <f>IF(MYRANKS_P[[#This Row],[BENCH_TTLSGP]]=0,"",RANK(MYRANKS_P[[#This Row],[BENCH_TTLSGP]],MYRANKS_P[BENCH_TTLSGP],0))</f>
        <v>#REF!</v>
      </c>
      <c r="AA36" s="22" t="e">
        <f>IF(MYRANKS_P[[#This Row],[RAW_RANK]]=NUM_P,"X","")</f>
        <v>#REF!</v>
      </c>
      <c r="AB36" s="10" t="e">
        <f>VLOOKUP(MYRANKS_P[[#This Row],[POS]],#REF!,COLUMN(#REF!),FALSE)</f>
        <v>#REF!</v>
      </c>
      <c r="AC36" s="10" t="e">
        <f>MYRANKS_P[[#This Row],[TTLSGP]]-MYRANKS_P[[#This Row],[REPL LVL]]</f>
        <v>#REF!</v>
      </c>
      <c r="AD36" s="19" t="e">
        <f>IF(MYRANKS_P[[#This Row],[RAW_RANK]]&lt;=Total_Pitchers_Drafted,MYRANKS_P[[#This Row],[SGP OVER REPL]],0)</f>
        <v>#REF!</v>
      </c>
      <c r="AE36" s="66" t="e">
        <f>MYRANKS_P[[#This Row],[SGP OVER REPL]]*Dollar_Value_Per_Pitcher_SGP+1</f>
        <v>#REF!</v>
      </c>
      <c r="AF36" s="27"/>
      <c r="AG36" s="30" t="e">
        <f>IF(AND(MYRANKS_P[[#This Row],[BENCH_RANK]]&lt;=Total_Pitchers_Drafted,MYRANKS_P[[#This Row],[$ACTUAL]]=""),MYRANKS_P[[#This Row],[USEFULSGP]],0)</f>
        <v>#REF!</v>
      </c>
      <c r="AH36" s="27" t="e">
        <f>IF(MYRANKS_P[[#This Row],[REMAIN_SGP]]=0,0,MYRANKS_P[[#This Row],[REMAIN_SGP]]*Remaining_Dollar_Value_Per_Pitcher_SGP+1)</f>
        <v>#REF!</v>
      </c>
      <c r="AI36" s="122"/>
    </row>
    <row r="37" spans="1:35" x14ac:dyDescent="0.25">
      <c r="A37" s="110" t="s">
        <v>2487</v>
      </c>
      <c r="B37" s="86" t="e">
        <f>VLOOKUP(MYRANKS_P[[#This Row],[PLAYERID]],#REF!,COLUMN(#REF!),FALSE)</f>
        <v>#REF!</v>
      </c>
      <c r="C37" s="86" t="e">
        <f>VLOOKUP(MYRANKS_P[[#This Row],[PLAYERID]],#REF!,COLUMN(#REF!),FALSE)</f>
        <v>#REF!</v>
      </c>
      <c r="D37" s="86" t="e">
        <f>VLOOKUP(MYRANKS_P[[#This Row],[PLAYERID]],#REF!,COLUMN(#REF!),FALSE)</f>
        <v>#REF!</v>
      </c>
      <c r="E37" s="9" t="e">
        <f>VLOOKUP(MYRANKS_P[[#This Row],[PLAYERID]],#REF!,COLUMN(#REF!),FALSE)</f>
        <v>#REF!</v>
      </c>
      <c r="F37" s="86" t="e">
        <f>VLOOKUP(MYRANKS_P[[#This Row],[PLAYERID]],#REF!,COLUMN(#REF!),FALSE)</f>
        <v>#REF!</v>
      </c>
      <c r="G37" s="9" t="e">
        <f>INDEX(#REF!,MATCH(MYRANKS_P[[#This Row],[PLAYERID]],#REF!,0),VLOOKUP(IDSYSTEM,#REF!,3,FALSE))</f>
        <v>#REF!</v>
      </c>
      <c r="H37" s="115" t="e">
        <f>IF(OR(LEAGUE="Mixed",LEAGUE=MYRANKS_P[[#This Row],[LG]]),IFERROR(INDEX(PITCHCSV[],MATCH(MYRANKS_P[[#This Row],[PROJID]],PITCHCSV[playerid],0),P_WCOL),0),0)</f>
        <v>#REF!</v>
      </c>
      <c r="I37" s="115" t="e">
        <f>IF(OR(LEAGUE="Mixed",LEAGUE=MYRANKS_P[[#This Row],[LG]]),IFERROR(INDEX(PITCHCSV[],MATCH(MYRANKS_P[[#This Row],[PROJID]],PITCHCSV[playerid],0),P_SVCOL),0),0)</f>
        <v>#REF!</v>
      </c>
      <c r="J37" s="115" t="e">
        <f>IF(OR(LEAGUE="Mixed",LEAGUE=MYRANKS_P[[#This Row],[LG]]),IFERROR(INDEX(PITCHCSV[],MATCH(MYRANKS_P[[#This Row],[PROJID]],PITCHCSV[playerid],0),P_IPCOL),0),0)</f>
        <v>#REF!</v>
      </c>
      <c r="K37" s="115" t="e">
        <f>IF(OR(LEAGUE="Mixed",LEAGUE=MYRANKS_P[[#This Row],[LG]]),IFERROR(INDEX(PITCHCSV[],MATCH(MYRANKS_P[[#This Row],[PROJID]],PITCHCSV[playerid],0),P_HCOL),0),0)</f>
        <v>#REF!</v>
      </c>
      <c r="L37" s="115" t="e">
        <f>IF(OR(LEAGUE="Mixed",LEAGUE=MYRANKS_P[[#This Row],[LG]]),IFERROR(INDEX(PITCHCSV[],MATCH(MYRANKS_P[[#This Row],[PROJID]],PITCHCSV[playerid],0),P_ERCOL),0),0)</f>
        <v>#REF!</v>
      </c>
      <c r="M37" s="115" t="e">
        <f>IF(OR(LEAGUE="Mixed",LEAGUE=MYRANKS_P[[#This Row],[LG]]),IFERROR(INDEX(PITCHCSV[],MATCH(MYRANKS_P[[#This Row],[PROJID]],PITCHCSV[playerid],0),P_HRCOL),0),0)</f>
        <v>#REF!</v>
      </c>
      <c r="N37" s="115" t="e">
        <f>IF(OR(LEAGUE="Mixed",LEAGUE=MYRANKS_P[[#This Row],[LG]]),IFERROR(INDEX(PITCHCSV[],MATCH(MYRANKS_P[[#This Row],[PROJID]],PITCHCSV[playerid],0),P_SOCOL),0),0)</f>
        <v>#REF!</v>
      </c>
      <c r="O37" s="115" t="e">
        <f>IF(OR(LEAGUE="Mixed",LEAGUE=MYRANKS_P[[#This Row],[LG]]),IFERROR(INDEX(PITCHCSV[],MATCH(MYRANKS_P[[#This Row],[PROJID]],PITCHCSV[playerid],0),P_BBCOL),0),0)</f>
        <v>#REF!</v>
      </c>
      <c r="P37" s="10" t="e">
        <f>IF(OR(LEAGUE="Mixed",LEAGUE=MYRANKS_P[[#This Row],[LG]]),IFERROR(MYRANKS_P[[#This Row],[ER]]*9/MYRANKS_P[[#This Row],[IP]],0),0)</f>
        <v>#REF!</v>
      </c>
      <c r="Q37" s="10" t="e">
        <f>IF(OR(LEAGUE="Mixed",LEAGUE=MYRANKS_P[[#This Row],[LG]]),IFERROR((MYRANKS_P[[#This Row],[BB]]+MYRANKS_P[[#This Row],[H]])/MYRANKS_P[[#This Row],[IP]],0),0)</f>
        <v>#REF!</v>
      </c>
      <c r="R37" s="87" t="e">
        <f>MYRANKS_P[[#This Row],[W]]/SGP_W</f>
        <v>#REF!</v>
      </c>
      <c r="S37" s="87" t="e">
        <f>MYRANKS_P[[#This Row],[SV]]/SGP_SV</f>
        <v>#REF!</v>
      </c>
      <c r="T37" s="87" t="e">
        <f>MYRANKS_P[[#This Row],[SO]]/SGP_K</f>
        <v>#REF!</v>
      </c>
      <c r="U37" s="10" t="e">
        <f>((LGAVG_ER*(NUMPITCHERS-1)+MYRANKS_P[[#This Row],[ER]])*9/((LGAVG_IP*(NUMPITCHERS-1)+MYRANKS_P[[#This Row],[IP]]))-LGAVG_ERA)/SGP_ERA</f>
        <v>#REF!</v>
      </c>
      <c r="V37" s="10" t="e">
        <f>((LGAVG_HBB*(NUMPITCHERS-1)+MYRANKS_P[[#This Row],[BB]]+MYRANKS_P[[#This Row],[H]])/(LGAVG_IP*(NUMPITCHERS-1)+MYRANKS_P[[#This Row],[IP]])-LGAVG_WHIP)/SGP_WHIP</f>
        <v>#REF!</v>
      </c>
      <c r="W37" s="92" t="e">
        <f>MYRANKS_P[[#This Row],[WSGP]]+MYRANKS_P[[#This Row],[SVSGP]]+MYRANKS_P[[#This Row],[SOSGP]]+MYRANKS_P[[#This Row],[ERASGP]]+MYRANKS_P[[#This Row],[WHIPSGP]]</f>
        <v>#REF!</v>
      </c>
      <c r="X37" s="173" t="e">
        <f>RANK(MYRANKS_P[[#This Row],[TTLSGP]],MYRANKS_P[TTLSGP],0)</f>
        <v>#REF!</v>
      </c>
      <c r="Y37" s="92" t="e">
        <f>IF(MYRANKS_P[[#This Row],[RAW_RANK]]&gt;NUM_P,MYRANKS_P[[#This Row],[TTLSGP]],0)</f>
        <v>#REF!</v>
      </c>
      <c r="Z37" s="96" t="e">
        <f>IF(MYRANKS_P[[#This Row],[BENCH_TTLSGP]]=0,"",RANK(MYRANKS_P[[#This Row],[BENCH_TTLSGP]],MYRANKS_P[BENCH_TTLSGP],0))</f>
        <v>#REF!</v>
      </c>
      <c r="AA37" s="96" t="e">
        <f>IF(MYRANKS_P[[#This Row],[RAW_RANK]]=NUM_P,"X","")</f>
        <v>#REF!</v>
      </c>
      <c r="AB37" s="87" t="e">
        <f>VLOOKUP(MYRANKS_P[[#This Row],[POS]],#REF!,COLUMN(#REF!),FALSE)</f>
        <v>#REF!</v>
      </c>
      <c r="AC37" s="87" t="e">
        <f>MYRANKS_P[[#This Row],[TTLSGP]]-MYRANKS_P[[#This Row],[REPL LVL]]</f>
        <v>#REF!</v>
      </c>
      <c r="AD37" s="87" t="e">
        <f>IF(MYRANKS_P[[#This Row],[RAW_RANK]]&lt;=Total_Pitchers_Drafted,MYRANKS_P[[#This Row],[SGP OVER REPL]],0)</f>
        <v>#REF!</v>
      </c>
      <c r="AE37" s="97" t="e">
        <f>MYRANKS_P[[#This Row],[SGP OVER REPL]]*Dollar_Value_Per_Pitcher_SGP+1</f>
        <v>#REF!</v>
      </c>
      <c r="AF37" s="87"/>
      <c r="AG37" s="87" t="e">
        <f>IF(AND(MYRANKS_P[[#This Row],[BENCH_RANK]]&lt;=Total_Pitchers_Drafted,MYRANKS_P[[#This Row],[$ACTUAL]]=""),MYRANKS_P[[#This Row],[USEFULSGP]],0)</f>
        <v>#REF!</v>
      </c>
      <c r="AH37" s="87" t="e">
        <f>IF(MYRANKS_P[[#This Row],[REMAIN_SGP]]=0,0,MYRANKS_P[[#This Row],[REMAIN_SGP]]*Remaining_Dollar_Value_Per_Pitcher_SGP+1)</f>
        <v>#REF!</v>
      </c>
      <c r="AI37" s="122"/>
    </row>
    <row r="38" spans="1:35" x14ac:dyDescent="0.25">
      <c r="A38" s="79" t="s">
        <v>6280</v>
      </c>
      <c r="B38" s="9" t="e">
        <f>VLOOKUP(MYRANKS_P[[#This Row],[PLAYERID]],#REF!,COLUMN(#REF!),FALSE)</f>
        <v>#REF!</v>
      </c>
      <c r="C38" s="9" t="e">
        <f>VLOOKUP(MYRANKS_P[[#This Row],[PLAYERID]],#REF!,COLUMN(#REF!),FALSE)</f>
        <v>#REF!</v>
      </c>
      <c r="D38" s="9" t="e">
        <f>VLOOKUP(MYRANKS_P[[#This Row],[PLAYERID]],#REF!,COLUMN(#REF!),FALSE)</f>
        <v>#REF!</v>
      </c>
      <c r="E38" s="9" t="e">
        <f>VLOOKUP(MYRANKS_P[[#This Row],[PLAYERID]],#REF!,COLUMN(#REF!),FALSE)</f>
        <v>#REF!</v>
      </c>
      <c r="F38" s="9" t="e">
        <f>VLOOKUP(MYRANKS_P[[#This Row],[PLAYERID]],#REF!,COLUMN(#REF!),FALSE)</f>
        <v>#REF!</v>
      </c>
      <c r="G38" s="9" t="e">
        <f>INDEX(#REF!,MATCH(MYRANKS_P[[#This Row],[PLAYERID]],#REF!,0),VLOOKUP(IDSYSTEM,#REF!,3,FALSE))</f>
        <v>#REF!</v>
      </c>
      <c r="H38" s="115" t="e">
        <f>IF(OR(LEAGUE="Mixed",LEAGUE=MYRANKS_P[[#This Row],[LG]]),IFERROR(INDEX(PITCHCSV[],MATCH(MYRANKS_P[[#This Row],[PROJID]],PITCHCSV[playerid],0),P_WCOL),0),0)</f>
        <v>#REF!</v>
      </c>
      <c r="I38" s="115" t="e">
        <f>IF(OR(LEAGUE="Mixed",LEAGUE=MYRANKS_P[[#This Row],[LG]]),IFERROR(INDEX(PITCHCSV[],MATCH(MYRANKS_P[[#This Row],[PROJID]],PITCHCSV[playerid],0),P_SVCOL),0),0)</f>
        <v>#REF!</v>
      </c>
      <c r="J38" s="115" t="e">
        <f>IF(OR(LEAGUE="Mixed",LEAGUE=MYRANKS_P[[#This Row],[LG]]),IFERROR(INDEX(PITCHCSV[],MATCH(MYRANKS_P[[#This Row],[PROJID]],PITCHCSV[playerid],0),P_IPCOL),0),0)</f>
        <v>#REF!</v>
      </c>
      <c r="K38" s="115" t="e">
        <f>IF(OR(LEAGUE="Mixed",LEAGUE=MYRANKS_P[[#This Row],[LG]]),IFERROR(INDEX(PITCHCSV[],MATCH(MYRANKS_P[[#This Row],[PROJID]],PITCHCSV[playerid],0),P_HCOL),0),0)</f>
        <v>#REF!</v>
      </c>
      <c r="L38" s="115" t="e">
        <f>IF(OR(LEAGUE="Mixed",LEAGUE=MYRANKS_P[[#This Row],[LG]]),IFERROR(INDEX(PITCHCSV[],MATCH(MYRANKS_P[[#This Row],[PROJID]],PITCHCSV[playerid],0),P_ERCOL),0),0)</f>
        <v>#REF!</v>
      </c>
      <c r="M38" s="115" t="e">
        <f>IF(OR(LEAGUE="Mixed",LEAGUE=MYRANKS_P[[#This Row],[LG]]),IFERROR(INDEX(PITCHCSV[],MATCH(MYRANKS_P[[#This Row],[PROJID]],PITCHCSV[playerid],0),P_HRCOL),0),0)</f>
        <v>#REF!</v>
      </c>
      <c r="N38" s="115" t="e">
        <f>IF(OR(LEAGUE="Mixed",LEAGUE=MYRANKS_P[[#This Row],[LG]]),IFERROR(INDEX(PITCHCSV[],MATCH(MYRANKS_P[[#This Row],[PROJID]],PITCHCSV[playerid],0),P_SOCOL),0),0)</f>
        <v>#REF!</v>
      </c>
      <c r="O38" s="115" t="e">
        <f>IF(OR(LEAGUE="Mixed",LEAGUE=MYRANKS_P[[#This Row],[LG]]),IFERROR(INDEX(PITCHCSV[],MATCH(MYRANKS_P[[#This Row],[PROJID]],PITCHCSV[playerid],0),P_BBCOL),0),0)</f>
        <v>#REF!</v>
      </c>
      <c r="P38" s="10" t="e">
        <f>IF(OR(LEAGUE="Mixed",LEAGUE=MYRANKS_P[[#This Row],[LG]]),IFERROR(MYRANKS_P[[#This Row],[ER]]*9/MYRANKS_P[[#This Row],[IP]],0),0)</f>
        <v>#REF!</v>
      </c>
      <c r="Q38" s="10" t="e">
        <f>IF(OR(LEAGUE="Mixed",LEAGUE=MYRANKS_P[[#This Row],[LG]]),IFERROR((MYRANKS_P[[#This Row],[BB]]+MYRANKS_P[[#This Row],[H]])/MYRANKS_P[[#This Row],[IP]],0),0)</f>
        <v>#REF!</v>
      </c>
      <c r="R38" s="10" t="e">
        <f>MYRANKS_P[[#This Row],[W]]/SGP_W</f>
        <v>#REF!</v>
      </c>
      <c r="S38" s="10" t="e">
        <f>MYRANKS_P[[#This Row],[SV]]/SGP_SV</f>
        <v>#REF!</v>
      </c>
      <c r="T38" s="10" t="e">
        <f>MYRANKS_P[[#This Row],[SO]]/SGP_K</f>
        <v>#REF!</v>
      </c>
      <c r="U38" s="10" t="e">
        <f>((LGAVG_ER*(NUMPITCHERS-1)+MYRANKS_P[[#This Row],[ER]])*9/((LGAVG_IP*(NUMPITCHERS-1)+MYRANKS_P[[#This Row],[IP]]))-LGAVG_ERA)/SGP_ERA</f>
        <v>#REF!</v>
      </c>
      <c r="V38" s="10" t="e">
        <f>((LGAVG_HBB*(NUMPITCHERS-1)+MYRANKS_P[[#This Row],[BB]]+MYRANKS_P[[#This Row],[H]])/(LGAVG_IP*(NUMPITCHERS-1)+MYRANKS_P[[#This Row],[IP]])-LGAVG_WHIP)/SGP_WHIP</f>
        <v>#REF!</v>
      </c>
      <c r="W38" s="72" t="e">
        <f>MYRANKS_P[[#This Row],[WSGP]]+MYRANKS_P[[#This Row],[SVSGP]]+MYRANKS_P[[#This Row],[SOSGP]]+MYRANKS_P[[#This Row],[ERASGP]]+MYRANKS_P[[#This Row],[WHIPSGP]]</f>
        <v>#REF!</v>
      </c>
      <c r="X38" s="171" t="e">
        <f>RANK(MYRANKS_P[[#This Row],[TTLSGP]],MYRANKS_P[TTLSGP],0)</f>
        <v>#REF!</v>
      </c>
      <c r="Y38" s="72" t="e">
        <f>IF(MYRANKS_P[[#This Row],[RAW_RANK]]&gt;NUM_P,MYRANKS_P[[#This Row],[TTLSGP]],0)</f>
        <v>#REF!</v>
      </c>
      <c r="Z38" s="22" t="e">
        <f>IF(MYRANKS_P[[#This Row],[BENCH_TTLSGP]]=0,"",RANK(MYRANKS_P[[#This Row],[BENCH_TTLSGP]],MYRANKS_P[BENCH_TTLSGP],0))</f>
        <v>#REF!</v>
      </c>
      <c r="AA38" s="22" t="e">
        <f>IF(MYRANKS_P[[#This Row],[RAW_RANK]]=NUM_P,"X","")</f>
        <v>#REF!</v>
      </c>
      <c r="AB38" s="10" t="e">
        <f>VLOOKUP(MYRANKS_P[[#This Row],[POS]],#REF!,COLUMN(#REF!),FALSE)</f>
        <v>#REF!</v>
      </c>
      <c r="AC38" s="10" t="e">
        <f>MYRANKS_P[[#This Row],[TTLSGP]]-MYRANKS_P[[#This Row],[REPL LVL]]</f>
        <v>#REF!</v>
      </c>
      <c r="AD38" s="19" t="e">
        <f>IF(MYRANKS_P[[#This Row],[RAW_RANK]]&lt;=Total_Pitchers_Drafted,MYRANKS_P[[#This Row],[SGP OVER REPL]],0)</f>
        <v>#REF!</v>
      </c>
      <c r="AE38" s="66" t="e">
        <f>MYRANKS_P[[#This Row],[SGP OVER REPL]]*Dollar_Value_Per_Pitcher_SGP+1</f>
        <v>#REF!</v>
      </c>
      <c r="AF38" s="27"/>
      <c r="AG38" s="30" t="e">
        <f>IF(AND(MYRANKS_P[[#This Row],[BENCH_RANK]]&lt;=Total_Pitchers_Drafted,MYRANKS_P[[#This Row],[$ACTUAL]]=""),MYRANKS_P[[#This Row],[USEFULSGP]],0)</f>
        <v>#REF!</v>
      </c>
      <c r="AH38" s="27" t="e">
        <f>IF(MYRANKS_P[[#This Row],[REMAIN_SGP]]=0,0,MYRANKS_P[[#This Row],[REMAIN_SGP]]*Remaining_Dollar_Value_Per_Pitcher_SGP+1)</f>
        <v>#REF!</v>
      </c>
      <c r="AI38" s="122"/>
    </row>
    <row r="39" spans="1:35" x14ac:dyDescent="0.25">
      <c r="A39" s="110" t="s">
        <v>1278</v>
      </c>
      <c r="B39" s="9" t="e">
        <f>VLOOKUP(MYRANKS_P[[#This Row],[PLAYERID]],#REF!,COLUMN(#REF!),FALSE)</f>
        <v>#REF!</v>
      </c>
      <c r="C39" s="9" t="e">
        <f>VLOOKUP(MYRANKS_P[[#This Row],[PLAYERID]],#REF!,COLUMN(#REF!),FALSE)</f>
        <v>#REF!</v>
      </c>
      <c r="D39" s="9" t="e">
        <f>VLOOKUP(MYRANKS_P[[#This Row],[PLAYERID]],#REF!,COLUMN(#REF!),FALSE)</f>
        <v>#REF!</v>
      </c>
      <c r="E39" s="9" t="e">
        <f>VLOOKUP(MYRANKS_P[[#This Row],[PLAYERID]],#REF!,COLUMN(#REF!),FALSE)</f>
        <v>#REF!</v>
      </c>
      <c r="F39" s="9" t="e">
        <f>VLOOKUP(MYRANKS_P[[#This Row],[PLAYERID]],#REF!,COLUMN(#REF!),FALSE)</f>
        <v>#REF!</v>
      </c>
      <c r="G39" s="9" t="e">
        <f>INDEX(#REF!,MATCH(MYRANKS_P[[#This Row],[PLAYERID]],#REF!,0),VLOOKUP(IDSYSTEM,#REF!,3,FALSE))</f>
        <v>#REF!</v>
      </c>
      <c r="H39" s="128" t="e">
        <f>IF(OR(LEAGUE="Mixed",LEAGUE=MYRANKS_P[[#This Row],[LG]]),IFERROR(INDEX(PITCHCSV[],MATCH(MYRANKS_P[[#This Row],[PROJID]],PITCHCSV[playerid],0),P_WCOL),0),0)</f>
        <v>#REF!</v>
      </c>
      <c r="I39" s="128" t="e">
        <f>IF(OR(LEAGUE="Mixed",LEAGUE=MYRANKS_P[[#This Row],[LG]]),IFERROR(INDEX(PITCHCSV[],MATCH(MYRANKS_P[[#This Row],[PROJID]],PITCHCSV[playerid],0),P_SVCOL),0),0)</f>
        <v>#REF!</v>
      </c>
      <c r="J39" s="128" t="e">
        <f>IF(OR(LEAGUE="Mixed",LEAGUE=MYRANKS_P[[#This Row],[LG]]),IFERROR(INDEX(PITCHCSV[],MATCH(MYRANKS_P[[#This Row],[PROJID]],PITCHCSV[playerid],0),P_IPCOL),0),0)</f>
        <v>#REF!</v>
      </c>
      <c r="K39" s="128" t="e">
        <f>IF(OR(LEAGUE="Mixed",LEAGUE=MYRANKS_P[[#This Row],[LG]]),IFERROR(INDEX(PITCHCSV[],MATCH(MYRANKS_P[[#This Row],[PROJID]],PITCHCSV[playerid],0),P_HCOL),0),0)</f>
        <v>#REF!</v>
      </c>
      <c r="L39" s="128" t="e">
        <f>IF(OR(LEAGUE="Mixed",LEAGUE=MYRANKS_P[[#This Row],[LG]]),IFERROR(INDEX(PITCHCSV[],MATCH(MYRANKS_P[[#This Row],[PROJID]],PITCHCSV[playerid],0),P_ERCOL),0),0)</f>
        <v>#REF!</v>
      </c>
      <c r="M39" s="128" t="e">
        <f>IF(OR(LEAGUE="Mixed",LEAGUE=MYRANKS_P[[#This Row],[LG]]),IFERROR(INDEX(PITCHCSV[],MATCH(MYRANKS_P[[#This Row],[PROJID]],PITCHCSV[playerid],0),P_HRCOL),0),0)</f>
        <v>#REF!</v>
      </c>
      <c r="N39" s="128" t="e">
        <f>IF(OR(LEAGUE="Mixed",LEAGUE=MYRANKS_P[[#This Row],[LG]]),IFERROR(INDEX(PITCHCSV[],MATCH(MYRANKS_P[[#This Row],[PROJID]],PITCHCSV[playerid],0),P_SOCOL),0),0)</f>
        <v>#REF!</v>
      </c>
      <c r="O39" s="128" t="e">
        <f>IF(OR(LEAGUE="Mixed",LEAGUE=MYRANKS_P[[#This Row],[LG]]),IFERROR(INDEX(PITCHCSV[],MATCH(MYRANKS_P[[#This Row],[PROJID]],PITCHCSV[playerid],0),P_BBCOL),0),0)</f>
        <v>#REF!</v>
      </c>
      <c r="P39" s="87" t="e">
        <f>IF(OR(LEAGUE="Mixed",LEAGUE=MYRANKS_P[[#This Row],[LG]]),IFERROR(MYRANKS_P[[#This Row],[ER]]*9/MYRANKS_P[[#This Row],[IP]],0),0)</f>
        <v>#REF!</v>
      </c>
      <c r="Q39" s="87" t="e">
        <f>IF(OR(LEAGUE="Mixed",LEAGUE=MYRANKS_P[[#This Row],[LG]]),IFERROR((MYRANKS_P[[#This Row],[BB]]+MYRANKS_P[[#This Row],[H]])/MYRANKS_P[[#This Row],[IP]],0),0)</f>
        <v>#REF!</v>
      </c>
      <c r="R39" s="87" t="e">
        <f>MYRANKS_P[[#This Row],[W]]/SGP_W</f>
        <v>#REF!</v>
      </c>
      <c r="S39" s="87" t="e">
        <f>MYRANKS_P[[#This Row],[SV]]/SGP_SV</f>
        <v>#REF!</v>
      </c>
      <c r="T39" s="87" t="e">
        <f>MYRANKS_P[[#This Row],[SO]]/SGP_K</f>
        <v>#REF!</v>
      </c>
      <c r="U39" s="87" t="e">
        <f>((LGAVG_ER*(NUMPITCHERS-1)+MYRANKS_P[[#This Row],[ER]])*9/((LGAVG_IP*(NUMPITCHERS-1)+MYRANKS_P[[#This Row],[IP]]))-LGAVG_ERA)/SGP_ERA</f>
        <v>#REF!</v>
      </c>
      <c r="V39" s="87" t="e">
        <f>((LGAVG_HBB*(NUMPITCHERS-1)+MYRANKS_P[[#This Row],[BB]]+MYRANKS_P[[#This Row],[H]])/(LGAVG_IP*(NUMPITCHERS-1)+MYRANKS_P[[#This Row],[IP]])-LGAVG_WHIP)/SGP_WHIP</f>
        <v>#REF!</v>
      </c>
      <c r="W39" s="92" t="e">
        <f>MYRANKS_P[[#This Row],[WSGP]]+MYRANKS_P[[#This Row],[SVSGP]]+MYRANKS_P[[#This Row],[SOSGP]]+MYRANKS_P[[#This Row],[ERASGP]]+MYRANKS_P[[#This Row],[WHIPSGP]]</f>
        <v>#REF!</v>
      </c>
      <c r="X39" s="173" t="e">
        <f>RANK(MYRANKS_P[[#This Row],[TTLSGP]],MYRANKS_P[TTLSGP],0)</f>
        <v>#REF!</v>
      </c>
      <c r="Y39" s="92" t="e">
        <f>IF(MYRANKS_P[[#This Row],[RAW_RANK]]&gt;NUM_P,MYRANKS_P[[#This Row],[TTLSGP]],0)</f>
        <v>#REF!</v>
      </c>
      <c r="Z39" s="96" t="e">
        <f>IF(MYRANKS_P[[#This Row],[BENCH_TTLSGP]]=0,"",RANK(MYRANKS_P[[#This Row],[BENCH_TTLSGP]],MYRANKS_P[BENCH_TTLSGP],0))</f>
        <v>#REF!</v>
      </c>
      <c r="AA39" s="96" t="e">
        <f>IF(MYRANKS_P[[#This Row],[RAW_RANK]]=NUM_P,"X","")</f>
        <v>#REF!</v>
      </c>
      <c r="AB39" s="87" t="e">
        <f>VLOOKUP(MYRANKS_P[[#This Row],[POS]],#REF!,COLUMN(#REF!),FALSE)</f>
        <v>#REF!</v>
      </c>
      <c r="AC39" s="87" t="e">
        <f>MYRANKS_P[[#This Row],[TTLSGP]]-MYRANKS_P[[#This Row],[REPL LVL]]</f>
        <v>#REF!</v>
      </c>
      <c r="AD39" s="87" t="e">
        <f>IF(MYRANKS_P[[#This Row],[RAW_RANK]]&lt;=Total_Pitchers_Drafted,MYRANKS_P[[#This Row],[SGP OVER REPL]],0)</f>
        <v>#REF!</v>
      </c>
      <c r="AE39" s="97" t="e">
        <f>MYRANKS_P[[#This Row],[SGP OVER REPL]]*Dollar_Value_Per_Pitcher_SGP+1</f>
        <v>#REF!</v>
      </c>
      <c r="AF39" s="87"/>
      <c r="AG39" s="87" t="e">
        <f>IF(AND(MYRANKS_P[[#This Row],[BENCH_RANK]]&lt;=Total_Pitchers_Drafted,MYRANKS_P[[#This Row],[$ACTUAL]]=""),MYRANKS_P[[#This Row],[USEFULSGP]],0)</f>
        <v>#REF!</v>
      </c>
      <c r="AH39" s="87" t="e">
        <f>IF(MYRANKS_P[[#This Row],[REMAIN_SGP]]=0,0,MYRANKS_P[[#This Row],[REMAIN_SGP]]*Remaining_Dollar_Value_Per_Pitcher_SGP+1)</f>
        <v>#REF!</v>
      </c>
      <c r="AI39" s="122"/>
    </row>
    <row r="40" spans="1:35" x14ac:dyDescent="0.25">
      <c r="A40" s="79" t="s">
        <v>1087</v>
      </c>
      <c r="B40" s="9" t="e">
        <f>VLOOKUP(MYRANKS_P[[#This Row],[PLAYERID]],#REF!,COLUMN(#REF!),FALSE)</f>
        <v>#REF!</v>
      </c>
      <c r="C40" s="9" t="e">
        <f>VLOOKUP(MYRANKS_P[[#This Row],[PLAYERID]],#REF!,COLUMN(#REF!),FALSE)</f>
        <v>#REF!</v>
      </c>
      <c r="D40" s="9" t="e">
        <f>VLOOKUP(MYRANKS_P[[#This Row],[PLAYERID]],#REF!,COLUMN(#REF!),FALSE)</f>
        <v>#REF!</v>
      </c>
      <c r="E40" s="9" t="e">
        <f>VLOOKUP(MYRANKS_P[[#This Row],[PLAYERID]],#REF!,COLUMN(#REF!),FALSE)</f>
        <v>#REF!</v>
      </c>
      <c r="F40" s="9" t="e">
        <f>VLOOKUP(MYRANKS_P[[#This Row],[PLAYERID]],#REF!,COLUMN(#REF!),FALSE)</f>
        <v>#REF!</v>
      </c>
      <c r="G40" s="9" t="e">
        <f>INDEX(#REF!,MATCH(MYRANKS_P[[#This Row],[PLAYERID]],#REF!,0),VLOOKUP(IDSYSTEM,#REF!,3,FALSE))</f>
        <v>#REF!</v>
      </c>
      <c r="H40" s="115" t="e">
        <f>IF(OR(LEAGUE="Mixed",LEAGUE=MYRANKS_P[[#This Row],[LG]]),IFERROR(INDEX(PITCHCSV[],MATCH(MYRANKS_P[[#This Row],[PROJID]],PITCHCSV[playerid],0),P_WCOL),0),0)</f>
        <v>#REF!</v>
      </c>
      <c r="I40" s="115" t="e">
        <f>IF(OR(LEAGUE="Mixed",LEAGUE=MYRANKS_P[[#This Row],[LG]]),IFERROR(INDEX(PITCHCSV[],MATCH(MYRANKS_P[[#This Row],[PROJID]],PITCHCSV[playerid],0),P_SVCOL),0),0)</f>
        <v>#REF!</v>
      </c>
      <c r="J40" s="115" t="e">
        <f>IF(OR(LEAGUE="Mixed",LEAGUE=MYRANKS_P[[#This Row],[LG]]),IFERROR(INDEX(PITCHCSV[],MATCH(MYRANKS_P[[#This Row],[PROJID]],PITCHCSV[playerid],0),P_IPCOL),0),0)</f>
        <v>#REF!</v>
      </c>
      <c r="K40" s="115" t="e">
        <f>IF(OR(LEAGUE="Mixed",LEAGUE=MYRANKS_P[[#This Row],[LG]]),IFERROR(INDEX(PITCHCSV[],MATCH(MYRANKS_P[[#This Row],[PROJID]],PITCHCSV[playerid],0),P_HCOL),0),0)</f>
        <v>#REF!</v>
      </c>
      <c r="L40" s="115" t="e">
        <f>IF(OR(LEAGUE="Mixed",LEAGUE=MYRANKS_P[[#This Row],[LG]]),IFERROR(INDEX(PITCHCSV[],MATCH(MYRANKS_P[[#This Row],[PROJID]],PITCHCSV[playerid],0),P_ERCOL),0),0)</f>
        <v>#REF!</v>
      </c>
      <c r="M40" s="115" t="e">
        <f>IF(OR(LEAGUE="Mixed",LEAGUE=MYRANKS_P[[#This Row],[LG]]),IFERROR(INDEX(PITCHCSV[],MATCH(MYRANKS_P[[#This Row],[PROJID]],PITCHCSV[playerid],0),P_HRCOL),0),0)</f>
        <v>#REF!</v>
      </c>
      <c r="N40" s="115" t="e">
        <f>IF(OR(LEAGUE="Mixed",LEAGUE=MYRANKS_P[[#This Row],[LG]]),IFERROR(INDEX(PITCHCSV[],MATCH(MYRANKS_P[[#This Row],[PROJID]],PITCHCSV[playerid],0),P_SOCOL),0),0)</f>
        <v>#REF!</v>
      </c>
      <c r="O40" s="115" t="e">
        <f>IF(OR(LEAGUE="Mixed",LEAGUE=MYRANKS_P[[#This Row],[LG]]),IFERROR(INDEX(PITCHCSV[],MATCH(MYRANKS_P[[#This Row],[PROJID]],PITCHCSV[playerid],0),P_BBCOL),0),0)</f>
        <v>#REF!</v>
      </c>
      <c r="P40" s="10" t="e">
        <f>IF(OR(LEAGUE="Mixed",LEAGUE=MYRANKS_P[[#This Row],[LG]]),IFERROR(MYRANKS_P[[#This Row],[ER]]*9/MYRANKS_P[[#This Row],[IP]],0),0)</f>
        <v>#REF!</v>
      </c>
      <c r="Q40" s="10" t="e">
        <f>IF(OR(LEAGUE="Mixed",LEAGUE=MYRANKS_P[[#This Row],[LG]]),IFERROR((MYRANKS_P[[#This Row],[BB]]+MYRANKS_P[[#This Row],[H]])/MYRANKS_P[[#This Row],[IP]],0),0)</f>
        <v>#REF!</v>
      </c>
      <c r="R40" s="10" t="e">
        <f>MYRANKS_P[[#This Row],[W]]/SGP_W</f>
        <v>#REF!</v>
      </c>
      <c r="S40" s="10" t="e">
        <f>MYRANKS_P[[#This Row],[SV]]/SGP_SV</f>
        <v>#REF!</v>
      </c>
      <c r="T40" s="10" t="e">
        <f>MYRANKS_P[[#This Row],[SO]]/SGP_K</f>
        <v>#REF!</v>
      </c>
      <c r="U40" s="10" t="e">
        <f>((LGAVG_ER*(NUMPITCHERS-1)+MYRANKS_P[[#This Row],[ER]])*9/((LGAVG_IP*(NUMPITCHERS-1)+MYRANKS_P[[#This Row],[IP]]))-LGAVG_ERA)/SGP_ERA</f>
        <v>#REF!</v>
      </c>
      <c r="V40" s="10" t="e">
        <f>((LGAVG_HBB*(NUMPITCHERS-1)+MYRANKS_P[[#This Row],[BB]]+MYRANKS_P[[#This Row],[H]])/(LGAVG_IP*(NUMPITCHERS-1)+MYRANKS_P[[#This Row],[IP]])-LGAVG_WHIP)/SGP_WHIP</f>
        <v>#REF!</v>
      </c>
      <c r="W40" s="72" t="e">
        <f>MYRANKS_P[[#This Row],[WSGP]]+MYRANKS_P[[#This Row],[SVSGP]]+MYRANKS_P[[#This Row],[SOSGP]]+MYRANKS_P[[#This Row],[ERASGP]]+MYRANKS_P[[#This Row],[WHIPSGP]]</f>
        <v>#REF!</v>
      </c>
      <c r="X40" s="171" t="e">
        <f>RANK(MYRANKS_P[[#This Row],[TTLSGP]],MYRANKS_P[TTLSGP],0)</f>
        <v>#REF!</v>
      </c>
      <c r="Y40" s="72" t="e">
        <f>IF(MYRANKS_P[[#This Row],[RAW_RANK]]&gt;NUM_P,MYRANKS_P[[#This Row],[TTLSGP]],0)</f>
        <v>#REF!</v>
      </c>
      <c r="Z40" s="22" t="e">
        <f>IF(MYRANKS_P[[#This Row],[BENCH_TTLSGP]]=0,"",RANK(MYRANKS_P[[#This Row],[BENCH_TTLSGP]],MYRANKS_P[BENCH_TTLSGP],0))</f>
        <v>#REF!</v>
      </c>
      <c r="AA40" s="22" t="e">
        <f>IF(MYRANKS_P[[#This Row],[RAW_RANK]]=NUM_P,"X","")</f>
        <v>#REF!</v>
      </c>
      <c r="AB40" s="10" t="e">
        <f>VLOOKUP(MYRANKS_P[[#This Row],[POS]],#REF!,COLUMN(#REF!),FALSE)</f>
        <v>#REF!</v>
      </c>
      <c r="AC40" s="10" t="e">
        <f>MYRANKS_P[[#This Row],[TTLSGP]]-MYRANKS_P[[#This Row],[REPL LVL]]</f>
        <v>#REF!</v>
      </c>
      <c r="AD40" s="19" t="e">
        <f>IF(MYRANKS_P[[#This Row],[RAW_RANK]]&lt;=Total_Pitchers_Drafted,MYRANKS_P[[#This Row],[SGP OVER REPL]],0)</f>
        <v>#REF!</v>
      </c>
      <c r="AE40" s="66" t="e">
        <f>MYRANKS_P[[#This Row],[SGP OVER REPL]]*Dollar_Value_Per_Pitcher_SGP+1</f>
        <v>#REF!</v>
      </c>
      <c r="AF40" s="27"/>
      <c r="AG40" s="30" t="e">
        <f>IF(AND(MYRANKS_P[[#This Row],[BENCH_RANK]]&lt;=Total_Pitchers_Drafted,MYRANKS_P[[#This Row],[$ACTUAL]]=""),MYRANKS_P[[#This Row],[USEFULSGP]],0)</f>
        <v>#REF!</v>
      </c>
      <c r="AH40" s="27" t="e">
        <f>IF(MYRANKS_P[[#This Row],[REMAIN_SGP]]=0,0,MYRANKS_P[[#This Row],[REMAIN_SGP]]*Remaining_Dollar_Value_Per_Pitcher_SGP+1)</f>
        <v>#REF!</v>
      </c>
      <c r="AI40" s="122"/>
    </row>
    <row r="41" spans="1:35" x14ac:dyDescent="0.25">
      <c r="A41" s="79" t="s">
        <v>2328</v>
      </c>
      <c r="B41" s="9" t="e">
        <f>VLOOKUP(MYRANKS_P[[#This Row],[PLAYERID]],#REF!,COLUMN(#REF!),FALSE)</f>
        <v>#REF!</v>
      </c>
      <c r="C41" s="9" t="e">
        <f>VLOOKUP(MYRANKS_P[[#This Row],[PLAYERID]],#REF!,COLUMN(#REF!),FALSE)</f>
        <v>#REF!</v>
      </c>
      <c r="D41" s="9" t="e">
        <f>VLOOKUP(MYRANKS_P[[#This Row],[PLAYERID]],#REF!,COLUMN(#REF!),FALSE)</f>
        <v>#REF!</v>
      </c>
      <c r="E41" s="9" t="e">
        <f>VLOOKUP(MYRANKS_P[[#This Row],[PLAYERID]],#REF!,COLUMN(#REF!),FALSE)</f>
        <v>#REF!</v>
      </c>
      <c r="F41" s="9" t="e">
        <f>VLOOKUP(MYRANKS_P[[#This Row],[PLAYERID]],#REF!,COLUMN(#REF!),FALSE)</f>
        <v>#REF!</v>
      </c>
      <c r="G41" s="9" t="e">
        <f>INDEX(#REF!,MATCH(MYRANKS_P[[#This Row],[PLAYERID]],#REF!,0),VLOOKUP(IDSYSTEM,#REF!,3,FALSE))</f>
        <v>#REF!</v>
      </c>
      <c r="H41" s="115" t="e">
        <f>IF(OR(LEAGUE="Mixed",LEAGUE=MYRANKS_P[[#This Row],[LG]]),IFERROR(INDEX(PITCHCSV[],MATCH(MYRANKS_P[[#This Row],[PROJID]],PITCHCSV[playerid],0),P_WCOL),0),0)</f>
        <v>#REF!</v>
      </c>
      <c r="I41" s="115" t="e">
        <f>IF(OR(LEAGUE="Mixed",LEAGUE=MYRANKS_P[[#This Row],[LG]]),IFERROR(INDEX(PITCHCSV[],MATCH(MYRANKS_P[[#This Row],[PROJID]],PITCHCSV[playerid],0),P_SVCOL),0),0)</f>
        <v>#REF!</v>
      </c>
      <c r="J41" s="115" t="e">
        <f>IF(OR(LEAGUE="Mixed",LEAGUE=MYRANKS_P[[#This Row],[LG]]),IFERROR(INDEX(PITCHCSV[],MATCH(MYRANKS_P[[#This Row],[PROJID]],PITCHCSV[playerid],0),P_IPCOL),0),0)</f>
        <v>#REF!</v>
      </c>
      <c r="K41" s="115" t="e">
        <f>IF(OR(LEAGUE="Mixed",LEAGUE=MYRANKS_P[[#This Row],[LG]]),IFERROR(INDEX(PITCHCSV[],MATCH(MYRANKS_P[[#This Row],[PROJID]],PITCHCSV[playerid],0),P_HCOL),0),0)</f>
        <v>#REF!</v>
      </c>
      <c r="L41" s="115" t="e">
        <f>IF(OR(LEAGUE="Mixed",LEAGUE=MYRANKS_P[[#This Row],[LG]]),IFERROR(INDEX(PITCHCSV[],MATCH(MYRANKS_P[[#This Row],[PROJID]],PITCHCSV[playerid],0),P_ERCOL),0),0)</f>
        <v>#REF!</v>
      </c>
      <c r="M41" s="115" t="e">
        <f>IF(OR(LEAGUE="Mixed",LEAGUE=MYRANKS_P[[#This Row],[LG]]),IFERROR(INDEX(PITCHCSV[],MATCH(MYRANKS_P[[#This Row],[PROJID]],PITCHCSV[playerid],0),P_HRCOL),0),0)</f>
        <v>#REF!</v>
      </c>
      <c r="N41" s="115" t="e">
        <f>IF(OR(LEAGUE="Mixed",LEAGUE=MYRANKS_P[[#This Row],[LG]]),IFERROR(INDEX(PITCHCSV[],MATCH(MYRANKS_P[[#This Row],[PROJID]],PITCHCSV[playerid],0),P_SOCOL),0),0)</f>
        <v>#REF!</v>
      </c>
      <c r="O41" s="115" t="e">
        <f>IF(OR(LEAGUE="Mixed",LEAGUE=MYRANKS_P[[#This Row],[LG]]),IFERROR(INDEX(PITCHCSV[],MATCH(MYRANKS_P[[#This Row],[PROJID]],PITCHCSV[playerid],0),P_BBCOL),0),0)</f>
        <v>#REF!</v>
      </c>
      <c r="P41" s="10" t="e">
        <f>IF(OR(LEAGUE="Mixed",LEAGUE=MYRANKS_P[[#This Row],[LG]]),IFERROR(MYRANKS_P[[#This Row],[ER]]*9/MYRANKS_P[[#This Row],[IP]],0),0)</f>
        <v>#REF!</v>
      </c>
      <c r="Q41" s="10" t="e">
        <f>IF(OR(LEAGUE="Mixed",LEAGUE=MYRANKS_P[[#This Row],[LG]]),IFERROR((MYRANKS_P[[#This Row],[BB]]+MYRANKS_P[[#This Row],[H]])/MYRANKS_P[[#This Row],[IP]],0),0)</f>
        <v>#REF!</v>
      </c>
      <c r="R41" s="10" t="e">
        <f>MYRANKS_P[[#This Row],[W]]/SGP_W</f>
        <v>#REF!</v>
      </c>
      <c r="S41" s="10" t="e">
        <f>MYRANKS_P[[#This Row],[SV]]/SGP_SV</f>
        <v>#REF!</v>
      </c>
      <c r="T41" s="10" t="e">
        <f>MYRANKS_P[[#This Row],[SO]]/SGP_K</f>
        <v>#REF!</v>
      </c>
      <c r="U41" s="10" t="e">
        <f>((LGAVG_ER*(NUMPITCHERS-1)+MYRANKS_P[[#This Row],[ER]])*9/((LGAVG_IP*(NUMPITCHERS-1)+MYRANKS_P[[#This Row],[IP]]))-LGAVG_ERA)/SGP_ERA</f>
        <v>#REF!</v>
      </c>
      <c r="V41" s="10" t="e">
        <f>((LGAVG_HBB*(NUMPITCHERS-1)+MYRANKS_P[[#This Row],[BB]]+MYRANKS_P[[#This Row],[H]])/(LGAVG_IP*(NUMPITCHERS-1)+MYRANKS_P[[#This Row],[IP]])-LGAVG_WHIP)/SGP_WHIP</f>
        <v>#REF!</v>
      </c>
      <c r="W41" s="72" t="e">
        <f>MYRANKS_P[[#This Row],[WSGP]]+MYRANKS_P[[#This Row],[SVSGP]]+MYRANKS_P[[#This Row],[SOSGP]]+MYRANKS_P[[#This Row],[ERASGP]]+MYRANKS_P[[#This Row],[WHIPSGP]]</f>
        <v>#REF!</v>
      </c>
      <c r="X41" s="171" t="e">
        <f>RANK(MYRANKS_P[[#This Row],[TTLSGP]],MYRANKS_P[TTLSGP],0)</f>
        <v>#REF!</v>
      </c>
      <c r="Y41" s="72" t="e">
        <f>IF(MYRANKS_P[[#This Row],[RAW_RANK]]&gt;NUM_P,MYRANKS_P[[#This Row],[TTLSGP]],0)</f>
        <v>#REF!</v>
      </c>
      <c r="Z41" s="22" t="e">
        <f>IF(MYRANKS_P[[#This Row],[BENCH_TTLSGP]]=0,"",RANK(MYRANKS_P[[#This Row],[BENCH_TTLSGP]],MYRANKS_P[BENCH_TTLSGP],0))</f>
        <v>#REF!</v>
      </c>
      <c r="AA41" s="22" t="e">
        <f>IF(MYRANKS_P[[#This Row],[RAW_RANK]]=NUM_P,"X","")</f>
        <v>#REF!</v>
      </c>
      <c r="AB41" s="10" t="e">
        <f>VLOOKUP(MYRANKS_P[[#This Row],[POS]],#REF!,COLUMN(#REF!),FALSE)</f>
        <v>#REF!</v>
      </c>
      <c r="AC41" s="10" t="e">
        <f>MYRANKS_P[[#This Row],[TTLSGP]]-MYRANKS_P[[#This Row],[REPL LVL]]</f>
        <v>#REF!</v>
      </c>
      <c r="AD41" s="19" t="e">
        <f>IF(MYRANKS_P[[#This Row],[RAW_RANK]]&lt;=Total_Pitchers_Drafted,MYRANKS_P[[#This Row],[SGP OVER REPL]],0)</f>
        <v>#REF!</v>
      </c>
      <c r="AE41" s="66" t="e">
        <f>MYRANKS_P[[#This Row],[SGP OVER REPL]]*Dollar_Value_Per_Pitcher_SGP+1</f>
        <v>#REF!</v>
      </c>
      <c r="AF41" s="27"/>
      <c r="AG41" s="30" t="e">
        <f>IF(AND(MYRANKS_P[[#This Row],[BENCH_RANK]]&lt;=Total_Pitchers_Drafted,MYRANKS_P[[#This Row],[$ACTUAL]]=""),MYRANKS_P[[#This Row],[USEFULSGP]],0)</f>
        <v>#REF!</v>
      </c>
      <c r="AH41" s="27" t="e">
        <f>IF(MYRANKS_P[[#This Row],[REMAIN_SGP]]=0,0,MYRANKS_P[[#This Row],[REMAIN_SGP]]*Remaining_Dollar_Value_Per_Pitcher_SGP+1)</f>
        <v>#REF!</v>
      </c>
      <c r="AI41" s="122"/>
    </row>
    <row r="42" spans="1:35" x14ac:dyDescent="0.25">
      <c r="A42" s="79" t="s">
        <v>3637</v>
      </c>
      <c r="B42" s="53" t="e">
        <f>VLOOKUP(MYRANKS_P[[#This Row],[PLAYERID]],#REF!,COLUMN(#REF!),FALSE)</f>
        <v>#REF!</v>
      </c>
      <c r="C42" s="53" t="e">
        <f>VLOOKUP(MYRANKS_P[[#This Row],[PLAYERID]],#REF!,COLUMN(#REF!),FALSE)</f>
        <v>#REF!</v>
      </c>
      <c r="D42" s="53" t="e">
        <f>VLOOKUP(MYRANKS_P[[#This Row],[PLAYERID]],#REF!,COLUMN(#REF!),FALSE)</f>
        <v>#REF!</v>
      </c>
      <c r="E42" s="9" t="e">
        <f>VLOOKUP(MYRANKS_P[[#This Row],[PLAYERID]],#REF!,COLUMN(#REF!),FALSE)</f>
        <v>#REF!</v>
      </c>
      <c r="F42" s="53" t="e">
        <f>VLOOKUP(MYRANKS_P[[#This Row],[PLAYERID]],#REF!,COLUMN(#REF!),FALSE)</f>
        <v>#REF!</v>
      </c>
      <c r="G42" s="9" t="e">
        <f>INDEX(#REF!,MATCH(MYRANKS_P[[#This Row],[PLAYERID]],#REF!,0),VLOOKUP(IDSYSTEM,#REF!,3,FALSE))</f>
        <v>#REF!</v>
      </c>
      <c r="H42" s="115" t="e">
        <f>IF(OR(LEAGUE="Mixed",LEAGUE=MYRANKS_P[[#This Row],[LG]]),IFERROR(INDEX(PITCHCSV[],MATCH(MYRANKS_P[[#This Row],[PROJID]],PITCHCSV[playerid],0),P_WCOL),0),0)</f>
        <v>#REF!</v>
      </c>
      <c r="I42" s="115" t="e">
        <f>IF(OR(LEAGUE="Mixed",LEAGUE=MYRANKS_P[[#This Row],[LG]]),IFERROR(INDEX(PITCHCSV[],MATCH(MYRANKS_P[[#This Row],[PROJID]],PITCHCSV[playerid],0),P_SVCOL),0),0)</f>
        <v>#REF!</v>
      </c>
      <c r="J42" s="115" t="e">
        <f>IF(OR(LEAGUE="Mixed",LEAGUE=MYRANKS_P[[#This Row],[LG]]),IFERROR(INDEX(PITCHCSV[],MATCH(MYRANKS_P[[#This Row],[PROJID]],PITCHCSV[playerid],0),P_IPCOL),0),0)</f>
        <v>#REF!</v>
      </c>
      <c r="K42" s="115" t="e">
        <f>IF(OR(LEAGUE="Mixed",LEAGUE=MYRANKS_P[[#This Row],[LG]]),IFERROR(INDEX(PITCHCSV[],MATCH(MYRANKS_P[[#This Row],[PROJID]],PITCHCSV[playerid],0),P_HCOL),0),0)</f>
        <v>#REF!</v>
      </c>
      <c r="L42" s="115" t="e">
        <f>IF(OR(LEAGUE="Mixed",LEAGUE=MYRANKS_P[[#This Row],[LG]]),IFERROR(INDEX(PITCHCSV[],MATCH(MYRANKS_P[[#This Row],[PROJID]],PITCHCSV[playerid],0),P_ERCOL),0),0)</f>
        <v>#REF!</v>
      </c>
      <c r="M42" s="115" t="e">
        <f>IF(OR(LEAGUE="Mixed",LEAGUE=MYRANKS_P[[#This Row],[LG]]),IFERROR(INDEX(PITCHCSV[],MATCH(MYRANKS_P[[#This Row],[PROJID]],PITCHCSV[playerid],0),P_HRCOL),0),0)</f>
        <v>#REF!</v>
      </c>
      <c r="N42" s="115" t="e">
        <f>IF(OR(LEAGUE="Mixed",LEAGUE=MYRANKS_P[[#This Row],[LG]]),IFERROR(INDEX(PITCHCSV[],MATCH(MYRANKS_P[[#This Row],[PROJID]],PITCHCSV[playerid],0),P_SOCOL),0),0)</f>
        <v>#REF!</v>
      </c>
      <c r="O42" s="115" t="e">
        <f>IF(OR(LEAGUE="Mixed",LEAGUE=MYRANKS_P[[#This Row],[LG]]),IFERROR(INDEX(PITCHCSV[],MATCH(MYRANKS_P[[#This Row],[PROJID]],PITCHCSV[playerid],0),P_BBCOL),0),0)</f>
        <v>#REF!</v>
      </c>
      <c r="P42" s="10" t="e">
        <f>IF(OR(LEAGUE="Mixed",LEAGUE=MYRANKS_P[[#This Row],[LG]]),IFERROR(MYRANKS_P[[#This Row],[ER]]*9/MYRANKS_P[[#This Row],[IP]],0),0)</f>
        <v>#REF!</v>
      </c>
      <c r="Q42" s="10" t="e">
        <f>IF(OR(LEAGUE="Mixed",LEAGUE=MYRANKS_P[[#This Row],[LG]]),IFERROR((MYRANKS_P[[#This Row],[BB]]+MYRANKS_P[[#This Row],[H]])/MYRANKS_P[[#This Row],[IP]],0),0)</f>
        <v>#REF!</v>
      </c>
      <c r="R42" s="33" t="e">
        <f>MYRANKS_P[[#This Row],[W]]/SGP_W</f>
        <v>#REF!</v>
      </c>
      <c r="S42" s="35" t="e">
        <f>MYRANKS_P[[#This Row],[SV]]/SGP_SV</f>
        <v>#REF!</v>
      </c>
      <c r="T42" s="33" t="e">
        <f>MYRANKS_P[[#This Row],[SO]]/SGP_K</f>
        <v>#REF!</v>
      </c>
      <c r="U42" s="10" t="e">
        <f>((LGAVG_ER*(NUMPITCHERS-1)+MYRANKS_P[[#This Row],[ER]])*9/((LGAVG_IP*(NUMPITCHERS-1)+MYRANKS_P[[#This Row],[IP]]))-LGAVG_ERA)/SGP_ERA</f>
        <v>#REF!</v>
      </c>
      <c r="V42" s="10" t="e">
        <f>((LGAVG_HBB*(NUMPITCHERS-1)+MYRANKS_P[[#This Row],[BB]]+MYRANKS_P[[#This Row],[H]])/(LGAVG_IP*(NUMPITCHERS-1)+MYRANKS_P[[#This Row],[IP]])-LGAVG_WHIP)/SGP_WHIP</f>
        <v>#REF!</v>
      </c>
      <c r="W42" s="73" t="e">
        <f>MYRANKS_P[[#This Row],[WSGP]]+MYRANKS_P[[#This Row],[SVSGP]]+MYRANKS_P[[#This Row],[SOSGP]]+MYRANKS_P[[#This Row],[ERASGP]]+MYRANKS_P[[#This Row],[WHIPSGP]]</f>
        <v>#REF!</v>
      </c>
      <c r="X42" s="174" t="e">
        <f>RANK(MYRANKS_P[[#This Row],[TTLSGP]],MYRANKS_P[TTLSGP],0)</f>
        <v>#REF!</v>
      </c>
      <c r="Y42" s="73" t="e">
        <f>IF(MYRANKS_P[[#This Row],[RAW_RANK]]&gt;NUM_P,MYRANKS_P[[#This Row],[TTLSGP]],0)</f>
        <v>#REF!</v>
      </c>
      <c r="Z42" s="34" t="e">
        <f>IF(MYRANKS_P[[#This Row],[BENCH_TTLSGP]]=0,"",RANK(MYRANKS_P[[#This Row],[BENCH_TTLSGP]],MYRANKS_P[BENCH_TTLSGP],0))</f>
        <v>#REF!</v>
      </c>
      <c r="AA42" s="34" t="e">
        <f>IF(MYRANKS_P[[#This Row],[RAW_RANK]]=NUM_P,"X","")</f>
        <v>#REF!</v>
      </c>
      <c r="AB42" s="35" t="e">
        <f>VLOOKUP(MYRANKS_P[[#This Row],[POS]],#REF!,COLUMN(#REF!),FALSE)</f>
        <v>#REF!</v>
      </c>
      <c r="AC42" s="35" t="e">
        <f>MYRANKS_P[[#This Row],[TTLSGP]]-MYRANKS_P[[#This Row],[REPL LVL]]</f>
        <v>#REF!</v>
      </c>
      <c r="AD42" s="33" t="e">
        <f>IF(MYRANKS_P[[#This Row],[RAW_RANK]]&lt;=Total_Pitchers_Drafted,MYRANKS_P[[#This Row],[SGP OVER REPL]],0)</f>
        <v>#REF!</v>
      </c>
      <c r="AE42" s="67" t="e">
        <f>MYRANKS_P[[#This Row],[SGP OVER REPL]]*Dollar_Value_Per_Pitcher_SGP+1</f>
        <v>#REF!</v>
      </c>
      <c r="AF42" s="33"/>
      <c r="AG42" s="35" t="e">
        <f>IF(AND(MYRANKS_P[[#This Row],[BENCH_RANK]]&lt;=Total_Pitchers_Drafted,MYRANKS_P[[#This Row],[$ACTUAL]]=""),MYRANKS_P[[#This Row],[USEFULSGP]],0)</f>
        <v>#REF!</v>
      </c>
      <c r="AH42" s="33" t="e">
        <f>IF(MYRANKS_P[[#This Row],[REMAIN_SGP]]=0,0,MYRANKS_P[[#This Row],[REMAIN_SGP]]*Remaining_Dollar_Value_Per_Pitcher_SGP+1)</f>
        <v>#REF!</v>
      </c>
      <c r="AI42" s="122"/>
    </row>
    <row r="43" spans="1:35" x14ac:dyDescent="0.25">
      <c r="A43" s="88" t="s">
        <v>1508</v>
      </c>
      <c r="B43" s="53" t="e">
        <f>VLOOKUP(MYRANKS_P[[#This Row],[PLAYERID]],#REF!,COLUMN(#REF!),FALSE)</f>
        <v>#REF!</v>
      </c>
      <c r="C43" s="53" t="e">
        <f>VLOOKUP(MYRANKS_P[[#This Row],[PLAYERID]],#REF!,COLUMN(#REF!),FALSE)</f>
        <v>#REF!</v>
      </c>
      <c r="D43" s="53" t="e">
        <f>VLOOKUP(MYRANKS_P[[#This Row],[PLAYERID]],#REF!,COLUMN(#REF!),FALSE)</f>
        <v>#REF!</v>
      </c>
      <c r="E43" s="9" t="e">
        <f>VLOOKUP(MYRANKS_P[[#This Row],[PLAYERID]],#REF!,COLUMN(#REF!),FALSE)</f>
        <v>#REF!</v>
      </c>
      <c r="F43" s="53" t="e">
        <f>VLOOKUP(MYRANKS_P[[#This Row],[PLAYERID]],#REF!,COLUMN(#REF!),FALSE)</f>
        <v>#REF!</v>
      </c>
      <c r="G43" s="9" t="e">
        <f>INDEX(#REF!,MATCH(MYRANKS_P[[#This Row],[PLAYERID]],#REF!,0),VLOOKUP(IDSYSTEM,#REF!,3,FALSE))</f>
        <v>#REF!</v>
      </c>
      <c r="H43" s="115" t="e">
        <f>IF(OR(LEAGUE="Mixed",LEAGUE=MYRANKS_P[[#This Row],[LG]]),IFERROR(INDEX(PITCHCSV[],MATCH(MYRANKS_P[[#This Row],[PROJID]],PITCHCSV[playerid],0),P_WCOL),0),0)</f>
        <v>#REF!</v>
      </c>
      <c r="I43" s="115" t="e">
        <f>IF(OR(LEAGUE="Mixed",LEAGUE=MYRANKS_P[[#This Row],[LG]]),IFERROR(INDEX(PITCHCSV[],MATCH(MYRANKS_P[[#This Row],[PROJID]],PITCHCSV[playerid],0),P_SVCOL),0),0)</f>
        <v>#REF!</v>
      </c>
      <c r="J43" s="115" t="e">
        <f>IF(OR(LEAGUE="Mixed",LEAGUE=MYRANKS_P[[#This Row],[LG]]),IFERROR(INDEX(PITCHCSV[],MATCH(MYRANKS_P[[#This Row],[PROJID]],PITCHCSV[playerid],0),P_IPCOL),0),0)</f>
        <v>#REF!</v>
      </c>
      <c r="K43" s="115" t="e">
        <f>IF(OR(LEAGUE="Mixed",LEAGUE=MYRANKS_P[[#This Row],[LG]]),IFERROR(INDEX(PITCHCSV[],MATCH(MYRANKS_P[[#This Row],[PROJID]],PITCHCSV[playerid],0),P_HCOL),0),0)</f>
        <v>#REF!</v>
      </c>
      <c r="L43" s="115" t="e">
        <f>IF(OR(LEAGUE="Mixed",LEAGUE=MYRANKS_P[[#This Row],[LG]]),IFERROR(INDEX(PITCHCSV[],MATCH(MYRANKS_P[[#This Row],[PROJID]],PITCHCSV[playerid],0),P_ERCOL),0),0)</f>
        <v>#REF!</v>
      </c>
      <c r="M43" s="115" t="e">
        <f>IF(OR(LEAGUE="Mixed",LEAGUE=MYRANKS_P[[#This Row],[LG]]),IFERROR(INDEX(PITCHCSV[],MATCH(MYRANKS_P[[#This Row],[PROJID]],PITCHCSV[playerid],0),P_HRCOL),0),0)</f>
        <v>#REF!</v>
      </c>
      <c r="N43" s="115" t="e">
        <f>IF(OR(LEAGUE="Mixed",LEAGUE=MYRANKS_P[[#This Row],[LG]]),IFERROR(INDEX(PITCHCSV[],MATCH(MYRANKS_P[[#This Row],[PROJID]],PITCHCSV[playerid],0),P_SOCOL),0),0)</f>
        <v>#REF!</v>
      </c>
      <c r="O43" s="115" t="e">
        <f>IF(OR(LEAGUE="Mixed",LEAGUE=MYRANKS_P[[#This Row],[LG]]),IFERROR(INDEX(PITCHCSV[],MATCH(MYRANKS_P[[#This Row],[PROJID]],PITCHCSV[playerid],0),P_BBCOL),0),0)</f>
        <v>#REF!</v>
      </c>
      <c r="P43" s="10" t="e">
        <f>IF(OR(LEAGUE="Mixed",LEAGUE=MYRANKS_P[[#This Row],[LG]]),IFERROR(MYRANKS_P[[#This Row],[ER]]*9/MYRANKS_P[[#This Row],[IP]],0),0)</f>
        <v>#REF!</v>
      </c>
      <c r="Q43" s="10" t="e">
        <f>IF(OR(LEAGUE="Mixed",LEAGUE=MYRANKS_P[[#This Row],[LG]]),IFERROR((MYRANKS_P[[#This Row],[BB]]+MYRANKS_P[[#This Row],[H]])/MYRANKS_P[[#This Row],[IP]],0),0)</f>
        <v>#REF!</v>
      </c>
      <c r="R43" s="10" t="e">
        <f>MYRANKS_P[[#This Row],[W]]/SGP_W</f>
        <v>#REF!</v>
      </c>
      <c r="S43" s="10" t="e">
        <f>MYRANKS_P[[#This Row],[SV]]/SGP_SV</f>
        <v>#REF!</v>
      </c>
      <c r="T43" s="10" t="e">
        <f>MYRANKS_P[[#This Row],[SO]]/SGP_K</f>
        <v>#REF!</v>
      </c>
      <c r="U43" s="10" t="e">
        <f>((LGAVG_ER*(NUMPITCHERS-1)+MYRANKS_P[[#This Row],[ER]])*9/((LGAVG_IP*(NUMPITCHERS-1)+MYRANKS_P[[#This Row],[IP]]))-LGAVG_ERA)/SGP_ERA</f>
        <v>#REF!</v>
      </c>
      <c r="V43" s="10" t="e">
        <f>((LGAVG_HBB*(NUMPITCHERS-1)+MYRANKS_P[[#This Row],[BB]]+MYRANKS_P[[#This Row],[H]])/(LGAVG_IP*(NUMPITCHERS-1)+MYRANKS_P[[#This Row],[IP]])-LGAVG_WHIP)/SGP_WHIP</f>
        <v>#REF!</v>
      </c>
      <c r="W43" s="72" t="e">
        <f>MYRANKS_P[[#This Row],[WSGP]]+MYRANKS_P[[#This Row],[SVSGP]]+MYRANKS_P[[#This Row],[SOSGP]]+MYRANKS_P[[#This Row],[ERASGP]]+MYRANKS_P[[#This Row],[WHIPSGP]]</f>
        <v>#REF!</v>
      </c>
      <c r="X43" s="171" t="e">
        <f>RANK(MYRANKS_P[[#This Row],[TTLSGP]],MYRANKS_P[TTLSGP],0)</f>
        <v>#REF!</v>
      </c>
      <c r="Y43" s="72" t="e">
        <f>IF(MYRANKS_P[[#This Row],[RAW_RANK]]&gt;NUM_P,MYRANKS_P[[#This Row],[TTLSGP]],0)</f>
        <v>#REF!</v>
      </c>
      <c r="Z43" s="22" t="e">
        <f>IF(MYRANKS_P[[#This Row],[BENCH_TTLSGP]]=0,"",RANK(MYRANKS_P[[#This Row],[BENCH_TTLSGP]],MYRANKS_P[BENCH_TTLSGP],0))</f>
        <v>#REF!</v>
      </c>
      <c r="AA43" s="22" t="e">
        <f>IF(MYRANKS_P[[#This Row],[RAW_RANK]]=NUM_P,"X","")</f>
        <v>#REF!</v>
      </c>
      <c r="AB43" s="10" t="e">
        <f>VLOOKUP(MYRANKS_P[[#This Row],[POS]],#REF!,COLUMN(#REF!),FALSE)</f>
        <v>#REF!</v>
      </c>
      <c r="AC43" s="10" t="e">
        <f>MYRANKS_P[[#This Row],[TTLSGP]]-MYRANKS_P[[#This Row],[REPL LVL]]</f>
        <v>#REF!</v>
      </c>
      <c r="AD43" s="19" t="e">
        <f>IF(MYRANKS_P[[#This Row],[RAW_RANK]]&lt;=Total_Pitchers_Drafted,MYRANKS_P[[#This Row],[SGP OVER REPL]],0)</f>
        <v>#REF!</v>
      </c>
      <c r="AE43" s="66" t="e">
        <f>MYRANKS_P[[#This Row],[SGP OVER REPL]]*Dollar_Value_Per_Pitcher_SGP+1</f>
        <v>#REF!</v>
      </c>
      <c r="AF43" s="27"/>
      <c r="AG43" s="30" t="e">
        <f>IF(AND(MYRANKS_P[[#This Row],[BENCH_RANK]]&lt;=Total_Pitchers_Drafted,MYRANKS_P[[#This Row],[$ACTUAL]]=""),MYRANKS_P[[#This Row],[USEFULSGP]],0)</f>
        <v>#REF!</v>
      </c>
      <c r="AH43" s="27" t="e">
        <f>IF(MYRANKS_P[[#This Row],[REMAIN_SGP]]=0,0,MYRANKS_P[[#This Row],[REMAIN_SGP]]*Remaining_Dollar_Value_Per_Pitcher_SGP+1)</f>
        <v>#REF!</v>
      </c>
      <c r="AI43" s="122"/>
    </row>
    <row r="44" spans="1:35" x14ac:dyDescent="0.25">
      <c r="A44" s="79" t="s">
        <v>1884</v>
      </c>
      <c r="B44" s="53" t="e">
        <f>VLOOKUP(MYRANKS_P[[#This Row],[PLAYERID]],#REF!,COLUMN(#REF!),FALSE)</f>
        <v>#REF!</v>
      </c>
      <c r="C44" s="53" t="e">
        <f>VLOOKUP(MYRANKS_P[[#This Row],[PLAYERID]],#REF!,COLUMN(#REF!),FALSE)</f>
        <v>#REF!</v>
      </c>
      <c r="D44" s="53" t="e">
        <f>VLOOKUP(MYRANKS_P[[#This Row],[PLAYERID]],#REF!,COLUMN(#REF!),FALSE)</f>
        <v>#REF!</v>
      </c>
      <c r="E44" s="9" t="e">
        <f>VLOOKUP(MYRANKS_P[[#This Row],[PLAYERID]],#REF!,COLUMN(#REF!),FALSE)</f>
        <v>#REF!</v>
      </c>
      <c r="F44" s="53" t="e">
        <f>VLOOKUP(MYRANKS_P[[#This Row],[PLAYERID]],#REF!,COLUMN(#REF!),FALSE)</f>
        <v>#REF!</v>
      </c>
      <c r="G44" s="9" t="e">
        <f>INDEX(#REF!,MATCH(MYRANKS_P[[#This Row],[PLAYERID]],#REF!,0),VLOOKUP(IDSYSTEM,#REF!,3,FALSE))</f>
        <v>#REF!</v>
      </c>
      <c r="H44" s="115" t="e">
        <f>IF(OR(LEAGUE="Mixed",LEAGUE=MYRANKS_P[[#This Row],[LG]]),IFERROR(INDEX(PITCHCSV[],MATCH(MYRANKS_P[[#This Row],[PROJID]],PITCHCSV[playerid],0),P_WCOL),0),0)</f>
        <v>#REF!</v>
      </c>
      <c r="I44" s="115" t="e">
        <f>IF(OR(LEAGUE="Mixed",LEAGUE=MYRANKS_P[[#This Row],[LG]]),IFERROR(INDEX(PITCHCSV[],MATCH(MYRANKS_P[[#This Row],[PROJID]],PITCHCSV[playerid],0),P_SVCOL),0),0)</f>
        <v>#REF!</v>
      </c>
      <c r="J44" s="115" t="e">
        <f>IF(OR(LEAGUE="Mixed",LEAGUE=MYRANKS_P[[#This Row],[LG]]),IFERROR(INDEX(PITCHCSV[],MATCH(MYRANKS_P[[#This Row],[PROJID]],PITCHCSV[playerid],0),P_IPCOL),0),0)</f>
        <v>#REF!</v>
      </c>
      <c r="K44" s="115" t="e">
        <f>IF(OR(LEAGUE="Mixed",LEAGUE=MYRANKS_P[[#This Row],[LG]]),IFERROR(INDEX(PITCHCSV[],MATCH(MYRANKS_P[[#This Row],[PROJID]],PITCHCSV[playerid],0),P_HCOL),0),0)</f>
        <v>#REF!</v>
      </c>
      <c r="L44" s="115" t="e">
        <f>IF(OR(LEAGUE="Mixed",LEAGUE=MYRANKS_P[[#This Row],[LG]]),IFERROR(INDEX(PITCHCSV[],MATCH(MYRANKS_P[[#This Row],[PROJID]],PITCHCSV[playerid],0),P_ERCOL),0),0)</f>
        <v>#REF!</v>
      </c>
      <c r="M44" s="115" t="e">
        <f>IF(OR(LEAGUE="Mixed",LEAGUE=MYRANKS_P[[#This Row],[LG]]),IFERROR(INDEX(PITCHCSV[],MATCH(MYRANKS_P[[#This Row],[PROJID]],PITCHCSV[playerid],0),P_HRCOL),0),0)</f>
        <v>#REF!</v>
      </c>
      <c r="N44" s="115" t="e">
        <f>IF(OR(LEAGUE="Mixed",LEAGUE=MYRANKS_P[[#This Row],[LG]]),IFERROR(INDEX(PITCHCSV[],MATCH(MYRANKS_P[[#This Row],[PROJID]],PITCHCSV[playerid],0),P_SOCOL),0),0)</f>
        <v>#REF!</v>
      </c>
      <c r="O44" s="115" t="e">
        <f>IF(OR(LEAGUE="Mixed",LEAGUE=MYRANKS_P[[#This Row],[LG]]),IFERROR(INDEX(PITCHCSV[],MATCH(MYRANKS_P[[#This Row],[PROJID]],PITCHCSV[playerid],0),P_BBCOL),0),0)</f>
        <v>#REF!</v>
      </c>
      <c r="P44" s="10" t="e">
        <f>IF(OR(LEAGUE="Mixed",LEAGUE=MYRANKS_P[[#This Row],[LG]]),IFERROR(MYRANKS_P[[#This Row],[ER]]*9/MYRANKS_P[[#This Row],[IP]],0),0)</f>
        <v>#REF!</v>
      </c>
      <c r="Q44" s="10" t="e">
        <f>IF(OR(LEAGUE="Mixed",LEAGUE=MYRANKS_P[[#This Row],[LG]]),IFERROR((MYRANKS_P[[#This Row],[BB]]+MYRANKS_P[[#This Row],[H]])/MYRANKS_P[[#This Row],[IP]],0),0)</f>
        <v>#REF!</v>
      </c>
      <c r="R44" s="55" t="e">
        <f>MYRANKS_P[[#This Row],[W]]/SGP_W</f>
        <v>#REF!</v>
      </c>
      <c r="S44" s="54" t="e">
        <f>MYRANKS_P[[#This Row],[SV]]/SGP_SV</f>
        <v>#REF!</v>
      </c>
      <c r="T44" s="55" t="e">
        <f>MYRANKS_P[[#This Row],[SO]]/SGP_K</f>
        <v>#REF!</v>
      </c>
      <c r="U44" s="10" t="e">
        <f>((LGAVG_ER*(NUMPITCHERS-1)+MYRANKS_P[[#This Row],[ER]])*9/((LGAVG_IP*(NUMPITCHERS-1)+MYRANKS_P[[#This Row],[IP]]))-LGAVG_ERA)/SGP_ERA</f>
        <v>#REF!</v>
      </c>
      <c r="V44" s="10" t="e">
        <f>((LGAVG_HBB*(NUMPITCHERS-1)+MYRANKS_P[[#This Row],[BB]]+MYRANKS_P[[#This Row],[H]])/(LGAVG_IP*(NUMPITCHERS-1)+MYRANKS_P[[#This Row],[IP]])-LGAVG_WHIP)/SGP_WHIP</f>
        <v>#REF!</v>
      </c>
      <c r="W44" s="74" t="e">
        <f>MYRANKS_P[[#This Row],[WSGP]]+MYRANKS_P[[#This Row],[SVSGP]]+MYRANKS_P[[#This Row],[SOSGP]]+MYRANKS_P[[#This Row],[ERASGP]]+MYRANKS_P[[#This Row],[WHIPSGP]]</f>
        <v>#REF!</v>
      </c>
      <c r="X44" s="172" t="e">
        <f>RANK(MYRANKS_P[[#This Row],[TTLSGP]],MYRANKS_P[TTLSGP],0)</f>
        <v>#REF!</v>
      </c>
      <c r="Y44" s="74" t="e">
        <f>IF(MYRANKS_P[[#This Row],[RAW_RANK]]&gt;NUM_P,MYRANKS_P[[#This Row],[TTLSGP]],0)</f>
        <v>#REF!</v>
      </c>
      <c r="Z44" s="56" t="e">
        <f>IF(MYRANKS_P[[#This Row],[BENCH_TTLSGP]]=0,"",RANK(MYRANKS_P[[#This Row],[BENCH_TTLSGP]],MYRANKS_P[BENCH_TTLSGP],0))</f>
        <v>#REF!</v>
      </c>
      <c r="AA44" s="56" t="e">
        <f>IF(MYRANKS_P[[#This Row],[RAW_RANK]]=NUM_P,"X","")</f>
        <v>#REF!</v>
      </c>
      <c r="AB44" s="54" t="e">
        <f>VLOOKUP(MYRANKS_P[[#This Row],[POS]],#REF!,COLUMN(#REF!),FALSE)</f>
        <v>#REF!</v>
      </c>
      <c r="AC44" s="54" t="e">
        <f>MYRANKS_P[[#This Row],[TTLSGP]]-MYRANKS_P[[#This Row],[REPL LVL]]</f>
        <v>#REF!</v>
      </c>
      <c r="AD44" s="55" t="e">
        <f>IF(MYRANKS_P[[#This Row],[RAW_RANK]]&lt;=Total_Pitchers_Drafted,MYRANKS_P[[#This Row],[SGP OVER REPL]],0)</f>
        <v>#REF!</v>
      </c>
      <c r="AE44" s="68" t="e">
        <f>MYRANKS_P[[#This Row],[SGP OVER REPL]]*Dollar_Value_Per_Pitcher_SGP+1</f>
        <v>#REF!</v>
      </c>
      <c r="AF44" s="55"/>
      <c r="AG44" s="54" t="e">
        <f>IF(AND(MYRANKS_P[[#This Row],[BENCH_RANK]]&lt;=Total_Pitchers_Drafted,MYRANKS_P[[#This Row],[$ACTUAL]]=""),MYRANKS_P[[#This Row],[USEFULSGP]],0)</f>
        <v>#REF!</v>
      </c>
      <c r="AH44" s="55" t="e">
        <f>IF(MYRANKS_P[[#This Row],[REMAIN_SGP]]=0,0,MYRANKS_P[[#This Row],[REMAIN_SGP]]*Remaining_Dollar_Value_Per_Pitcher_SGP+1)</f>
        <v>#REF!</v>
      </c>
      <c r="AI44" s="122"/>
    </row>
    <row r="45" spans="1:35" x14ac:dyDescent="0.25">
      <c r="A45" s="79" t="s">
        <v>1923</v>
      </c>
      <c r="B45" s="53" t="e">
        <f>VLOOKUP(MYRANKS_P[[#This Row],[PLAYERID]],#REF!,COLUMN(#REF!),FALSE)</f>
        <v>#REF!</v>
      </c>
      <c r="C45" s="53" t="e">
        <f>VLOOKUP(MYRANKS_P[[#This Row],[PLAYERID]],#REF!,COLUMN(#REF!),FALSE)</f>
        <v>#REF!</v>
      </c>
      <c r="D45" s="53" t="e">
        <f>VLOOKUP(MYRANKS_P[[#This Row],[PLAYERID]],#REF!,COLUMN(#REF!),FALSE)</f>
        <v>#REF!</v>
      </c>
      <c r="E45" s="9" t="e">
        <f>VLOOKUP(MYRANKS_P[[#This Row],[PLAYERID]],#REF!,COLUMN(#REF!),FALSE)</f>
        <v>#REF!</v>
      </c>
      <c r="F45" s="53" t="e">
        <f>VLOOKUP(MYRANKS_P[[#This Row],[PLAYERID]],#REF!,COLUMN(#REF!),FALSE)</f>
        <v>#REF!</v>
      </c>
      <c r="G45" s="9" t="e">
        <f>INDEX(#REF!,MATCH(MYRANKS_P[[#This Row],[PLAYERID]],#REF!,0),VLOOKUP(IDSYSTEM,#REF!,3,FALSE))</f>
        <v>#REF!</v>
      </c>
      <c r="H45" s="115" t="e">
        <f>IF(OR(LEAGUE="Mixed",LEAGUE=MYRANKS_P[[#This Row],[LG]]),IFERROR(INDEX(PITCHCSV[],MATCH(MYRANKS_P[[#This Row],[PROJID]],PITCHCSV[playerid],0),P_WCOL),0),0)</f>
        <v>#REF!</v>
      </c>
      <c r="I45" s="115" t="e">
        <f>IF(OR(LEAGUE="Mixed",LEAGUE=MYRANKS_P[[#This Row],[LG]]),IFERROR(INDEX(PITCHCSV[],MATCH(MYRANKS_P[[#This Row],[PROJID]],PITCHCSV[playerid],0),P_SVCOL),0),0)</f>
        <v>#REF!</v>
      </c>
      <c r="J45" s="115" t="e">
        <f>IF(OR(LEAGUE="Mixed",LEAGUE=MYRANKS_P[[#This Row],[LG]]),IFERROR(INDEX(PITCHCSV[],MATCH(MYRANKS_P[[#This Row],[PROJID]],PITCHCSV[playerid],0),P_IPCOL),0),0)</f>
        <v>#REF!</v>
      </c>
      <c r="K45" s="115" t="e">
        <f>IF(OR(LEAGUE="Mixed",LEAGUE=MYRANKS_P[[#This Row],[LG]]),IFERROR(INDEX(PITCHCSV[],MATCH(MYRANKS_P[[#This Row],[PROJID]],PITCHCSV[playerid],0),P_HCOL),0),0)</f>
        <v>#REF!</v>
      </c>
      <c r="L45" s="115" t="e">
        <f>IF(OR(LEAGUE="Mixed",LEAGUE=MYRANKS_P[[#This Row],[LG]]),IFERROR(INDEX(PITCHCSV[],MATCH(MYRANKS_P[[#This Row],[PROJID]],PITCHCSV[playerid],0),P_ERCOL),0),0)</f>
        <v>#REF!</v>
      </c>
      <c r="M45" s="115" t="e">
        <f>IF(OR(LEAGUE="Mixed",LEAGUE=MYRANKS_P[[#This Row],[LG]]),IFERROR(INDEX(PITCHCSV[],MATCH(MYRANKS_P[[#This Row],[PROJID]],PITCHCSV[playerid],0),P_HRCOL),0),0)</f>
        <v>#REF!</v>
      </c>
      <c r="N45" s="115" t="e">
        <f>IF(OR(LEAGUE="Mixed",LEAGUE=MYRANKS_P[[#This Row],[LG]]),IFERROR(INDEX(PITCHCSV[],MATCH(MYRANKS_P[[#This Row],[PROJID]],PITCHCSV[playerid],0),P_SOCOL),0),0)</f>
        <v>#REF!</v>
      </c>
      <c r="O45" s="115" t="e">
        <f>IF(OR(LEAGUE="Mixed",LEAGUE=MYRANKS_P[[#This Row],[LG]]),IFERROR(INDEX(PITCHCSV[],MATCH(MYRANKS_P[[#This Row],[PROJID]],PITCHCSV[playerid],0),P_BBCOL),0),0)</f>
        <v>#REF!</v>
      </c>
      <c r="P45" s="10" t="e">
        <f>IF(OR(LEAGUE="Mixed",LEAGUE=MYRANKS_P[[#This Row],[LG]]),IFERROR(MYRANKS_P[[#This Row],[ER]]*9/MYRANKS_P[[#This Row],[IP]],0),0)</f>
        <v>#REF!</v>
      </c>
      <c r="Q45" s="10" t="e">
        <f>IF(OR(LEAGUE="Mixed",LEAGUE=MYRANKS_P[[#This Row],[LG]]),IFERROR((MYRANKS_P[[#This Row],[BB]]+MYRANKS_P[[#This Row],[H]])/MYRANKS_P[[#This Row],[IP]],0),0)</f>
        <v>#REF!</v>
      </c>
      <c r="R45" s="10" t="e">
        <f>MYRANKS_P[[#This Row],[W]]/SGP_W</f>
        <v>#REF!</v>
      </c>
      <c r="S45" s="10" t="e">
        <f>MYRANKS_P[[#This Row],[SV]]/SGP_SV</f>
        <v>#REF!</v>
      </c>
      <c r="T45" s="10" t="e">
        <f>MYRANKS_P[[#This Row],[SO]]/SGP_K</f>
        <v>#REF!</v>
      </c>
      <c r="U45" s="10" t="e">
        <f>((LGAVG_ER*(NUMPITCHERS-1)+MYRANKS_P[[#This Row],[ER]])*9/((LGAVG_IP*(NUMPITCHERS-1)+MYRANKS_P[[#This Row],[IP]]))-LGAVG_ERA)/SGP_ERA</f>
        <v>#REF!</v>
      </c>
      <c r="V45" s="10" t="e">
        <f>((LGAVG_HBB*(NUMPITCHERS-1)+MYRANKS_P[[#This Row],[BB]]+MYRANKS_P[[#This Row],[H]])/(LGAVG_IP*(NUMPITCHERS-1)+MYRANKS_P[[#This Row],[IP]])-LGAVG_WHIP)/SGP_WHIP</f>
        <v>#REF!</v>
      </c>
      <c r="W45" s="72" t="e">
        <f>MYRANKS_P[[#This Row],[WSGP]]+MYRANKS_P[[#This Row],[SVSGP]]+MYRANKS_P[[#This Row],[SOSGP]]+MYRANKS_P[[#This Row],[ERASGP]]+MYRANKS_P[[#This Row],[WHIPSGP]]</f>
        <v>#REF!</v>
      </c>
      <c r="X45" s="171" t="e">
        <f>RANK(MYRANKS_P[[#This Row],[TTLSGP]],MYRANKS_P[TTLSGP],0)</f>
        <v>#REF!</v>
      </c>
      <c r="Y45" s="72" t="e">
        <f>IF(MYRANKS_P[[#This Row],[RAW_RANK]]&gt;NUM_P,MYRANKS_P[[#This Row],[TTLSGP]],0)</f>
        <v>#REF!</v>
      </c>
      <c r="Z45" s="22" t="e">
        <f>IF(MYRANKS_P[[#This Row],[BENCH_TTLSGP]]=0,"",RANK(MYRANKS_P[[#This Row],[BENCH_TTLSGP]],MYRANKS_P[BENCH_TTLSGP],0))</f>
        <v>#REF!</v>
      </c>
      <c r="AA45" s="22" t="e">
        <f>IF(MYRANKS_P[[#This Row],[RAW_RANK]]=NUM_P,"X","")</f>
        <v>#REF!</v>
      </c>
      <c r="AB45" s="10" t="e">
        <f>VLOOKUP(MYRANKS_P[[#This Row],[POS]],#REF!,COLUMN(#REF!),FALSE)</f>
        <v>#REF!</v>
      </c>
      <c r="AC45" s="10" t="e">
        <f>MYRANKS_P[[#This Row],[TTLSGP]]-MYRANKS_P[[#This Row],[REPL LVL]]</f>
        <v>#REF!</v>
      </c>
      <c r="AD45" s="19" t="e">
        <f>IF(MYRANKS_P[[#This Row],[RAW_RANK]]&lt;=Total_Pitchers_Drafted,MYRANKS_P[[#This Row],[SGP OVER REPL]],0)</f>
        <v>#REF!</v>
      </c>
      <c r="AE45" s="66" t="e">
        <f>MYRANKS_P[[#This Row],[SGP OVER REPL]]*Dollar_Value_Per_Pitcher_SGP+1</f>
        <v>#REF!</v>
      </c>
      <c r="AF45" s="27"/>
      <c r="AG45" s="30" t="e">
        <f>IF(AND(MYRANKS_P[[#This Row],[BENCH_RANK]]&lt;=Total_Pitchers_Drafted,MYRANKS_P[[#This Row],[$ACTUAL]]=""),MYRANKS_P[[#This Row],[USEFULSGP]],0)</f>
        <v>#REF!</v>
      </c>
      <c r="AH45" s="27" t="e">
        <f>IF(MYRANKS_P[[#This Row],[REMAIN_SGP]]=0,0,MYRANKS_P[[#This Row],[REMAIN_SGP]]*Remaining_Dollar_Value_Per_Pitcher_SGP+1)</f>
        <v>#REF!</v>
      </c>
      <c r="AI45" s="122"/>
    </row>
    <row r="46" spans="1:35" x14ac:dyDescent="0.25">
      <c r="A46" s="79" t="s">
        <v>2195</v>
      </c>
      <c r="B46" s="9" t="e">
        <f>VLOOKUP(MYRANKS_P[[#This Row],[PLAYERID]],#REF!,COLUMN(#REF!),FALSE)</f>
        <v>#REF!</v>
      </c>
      <c r="C46" s="9" t="e">
        <f>VLOOKUP(MYRANKS_P[[#This Row],[PLAYERID]],#REF!,COLUMN(#REF!),FALSE)</f>
        <v>#REF!</v>
      </c>
      <c r="D46" s="9" t="e">
        <f>VLOOKUP(MYRANKS_P[[#This Row],[PLAYERID]],#REF!,COLUMN(#REF!),FALSE)</f>
        <v>#REF!</v>
      </c>
      <c r="E46" s="9" t="e">
        <f>VLOOKUP(MYRANKS_P[[#This Row],[PLAYERID]],#REF!,COLUMN(#REF!),FALSE)</f>
        <v>#REF!</v>
      </c>
      <c r="F46" s="9" t="e">
        <f>VLOOKUP(MYRANKS_P[[#This Row],[PLAYERID]],#REF!,COLUMN(#REF!),FALSE)</f>
        <v>#REF!</v>
      </c>
      <c r="G46" s="9" t="e">
        <f>INDEX(#REF!,MATCH(MYRANKS_P[[#This Row],[PLAYERID]],#REF!,0),VLOOKUP(IDSYSTEM,#REF!,3,FALSE))</f>
        <v>#REF!</v>
      </c>
      <c r="H46" s="115" t="e">
        <f>IF(OR(LEAGUE="Mixed",LEAGUE=MYRANKS_P[[#This Row],[LG]]),IFERROR(INDEX(PITCHCSV[],MATCH(MYRANKS_P[[#This Row],[PROJID]],PITCHCSV[playerid],0),P_WCOL),0),0)</f>
        <v>#REF!</v>
      </c>
      <c r="I46" s="115" t="e">
        <f>IF(OR(LEAGUE="Mixed",LEAGUE=MYRANKS_P[[#This Row],[LG]]),IFERROR(INDEX(PITCHCSV[],MATCH(MYRANKS_P[[#This Row],[PROJID]],PITCHCSV[playerid],0),P_SVCOL),0),0)</f>
        <v>#REF!</v>
      </c>
      <c r="J46" s="115" t="e">
        <f>IF(OR(LEAGUE="Mixed",LEAGUE=MYRANKS_P[[#This Row],[LG]]),IFERROR(INDEX(PITCHCSV[],MATCH(MYRANKS_P[[#This Row],[PROJID]],PITCHCSV[playerid],0),P_IPCOL),0),0)</f>
        <v>#REF!</v>
      </c>
      <c r="K46" s="115" t="e">
        <f>IF(OR(LEAGUE="Mixed",LEAGUE=MYRANKS_P[[#This Row],[LG]]),IFERROR(INDEX(PITCHCSV[],MATCH(MYRANKS_P[[#This Row],[PROJID]],PITCHCSV[playerid],0),P_HCOL),0),0)</f>
        <v>#REF!</v>
      </c>
      <c r="L46" s="115" t="e">
        <f>IF(OR(LEAGUE="Mixed",LEAGUE=MYRANKS_P[[#This Row],[LG]]),IFERROR(INDEX(PITCHCSV[],MATCH(MYRANKS_P[[#This Row],[PROJID]],PITCHCSV[playerid],0),P_ERCOL),0),0)</f>
        <v>#REF!</v>
      </c>
      <c r="M46" s="115" t="e">
        <f>IF(OR(LEAGUE="Mixed",LEAGUE=MYRANKS_P[[#This Row],[LG]]),IFERROR(INDEX(PITCHCSV[],MATCH(MYRANKS_P[[#This Row],[PROJID]],PITCHCSV[playerid],0),P_HRCOL),0),0)</f>
        <v>#REF!</v>
      </c>
      <c r="N46" s="115" t="e">
        <f>IF(OR(LEAGUE="Mixed",LEAGUE=MYRANKS_P[[#This Row],[LG]]),IFERROR(INDEX(PITCHCSV[],MATCH(MYRANKS_P[[#This Row],[PROJID]],PITCHCSV[playerid],0),P_SOCOL),0),0)</f>
        <v>#REF!</v>
      </c>
      <c r="O46" s="115" t="e">
        <f>IF(OR(LEAGUE="Mixed",LEAGUE=MYRANKS_P[[#This Row],[LG]]),IFERROR(INDEX(PITCHCSV[],MATCH(MYRANKS_P[[#This Row],[PROJID]],PITCHCSV[playerid],0),P_BBCOL),0),0)</f>
        <v>#REF!</v>
      </c>
      <c r="P46" s="10" t="e">
        <f>IF(OR(LEAGUE="Mixed",LEAGUE=MYRANKS_P[[#This Row],[LG]]),IFERROR(MYRANKS_P[[#This Row],[ER]]*9/MYRANKS_P[[#This Row],[IP]],0),0)</f>
        <v>#REF!</v>
      </c>
      <c r="Q46" s="10" t="e">
        <f>IF(OR(LEAGUE="Mixed",LEAGUE=MYRANKS_P[[#This Row],[LG]]),IFERROR((MYRANKS_P[[#This Row],[BB]]+MYRANKS_P[[#This Row],[H]])/MYRANKS_P[[#This Row],[IP]],0),0)</f>
        <v>#REF!</v>
      </c>
      <c r="R46" s="10" t="e">
        <f>MYRANKS_P[[#This Row],[W]]/SGP_W</f>
        <v>#REF!</v>
      </c>
      <c r="S46" s="10" t="e">
        <f>MYRANKS_P[[#This Row],[SV]]/SGP_SV</f>
        <v>#REF!</v>
      </c>
      <c r="T46" s="10" t="e">
        <f>MYRANKS_P[[#This Row],[SO]]/SGP_K</f>
        <v>#REF!</v>
      </c>
      <c r="U46" s="10" t="e">
        <f>((LGAVG_ER*(NUMPITCHERS-1)+MYRANKS_P[[#This Row],[ER]])*9/((LGAVG_IP*(NUMPITCHERS-1)+MYRANKS_P[[#This Row],[IP]]))-LGAVG_ERA)/SGP_ERA</f>
        <v>#REF!</v>
      </c>
      <c r="V46" s="10" t="e">
        <f>((LGAVG_HBB*(NUMPITCHERS-1)+MYRANKS_P[[#This Row],[BB]]+MYRANKS_P[[#This Row],[H]])/(LGAVG_IP*(NUMPITCHERS-1)+MYRANKS_P[[#This Row],[IP]])-LGAVG_WHIP)/SGP_WHIP</f>
        <v>#REF!</v>
      </c>
      <c r="W46" s="72" t="e">
        <f>MYRANKS_P[[#This Row],[WSGP]]+MYRANKS_P[[#This Row],[SVSGP]]+MYRANKS_P[[#This Row],[SOSGP]]+MYRANKS_P[[#This Row],[ERASGP]]+MYRANKS_P[[#This Row],[WHIPSGP]]</f>
        <v>#REF!</v>
      </c>
      <c r="X46" s="171" t="e">
        <f>RANK(MYRANKS_P[[#This Row],[TTLSGP]],MYRANKS_P[TTLSGP],0)</f>
        <v>#REF!</v>
      </c>
      <c r="Y46" s="72" t="e">
        <f>IF(MYRANKS_P[[#This Row],[RAW_RANK]]&gt;NUM_P,MYRANKS_P[[#This Row],[TTLSGP]],0)</f>
        <v>#REF!</v>
      </c>
      <c r="Z46" s="22" t="e">
        <f>IF(MYRANKS_P[[#This Row],[BENCH_TTLSGP]]=0,"",RANK(MYRANKS_P[[#This Row],[BENCH_TTLSGP]],MYRANKS_P[BENCH_TTLSGP],0))</f>
        <v>#REF!</v>
      </c>
      <c r="AA46" s="22" t="e">
        <f>IF(MYRANKS_P[[#This Row],[RAW_RANK]]=NUM_P,"X","")</f>
        <v>#REF!</v>
      </c>
      <c r="AB46" s="10" t="e">
        <f>VLOOKUP(MYRANKS_P[[#This Row],[POS]],#REF!,COLUMN(#REF!),FALSE)</f>
        <v>#REF!</v>
      </c>
      <c r="AC46" s="10" t="e">
        <f>MYRANKS_P[[#This Row],[TTLSGP]]-MYRANKS_P[[#This Row],[REPL LVL]]</f>
        <v>#REF!</v>
      </c>
      <c r="AD46" s="19" t="e">
        <f>IF(MYRANKS_P[[#This Row],[RAW_RANK]]&lt;=Total_Pitchers_Drafted,MYRANKS_P[[#This Row],[SGP OVER REPL]],0)</f>
        <v>#REF!</v>
      </c>
      <c r="AE46" s="66" t="e">
        <f>MYRANKS_P[[#This Row],[SGP OVER REPL]]*Dollar_Value_Per_Pitcher_SGP+1</f>
        <v>#REF!</v>
      </c>
      <c r="AF46" s="27"/>
      <c r="AG46" s="30" t="e">
        <f>IF(AND(MYRANKS_P[[#This Row],[BENCH_RANK]]&lt;=Total_Pitchers_Drafted,MYRANKS_P[[#This Row],[$ACTUAL]]=""),MYRANKS_P[[#This Row],[USEFULSGP]],0)</f>
        <v>#REF!</v>
      </c>
      <c r="AH46" s="27" t="e">
        <f>IF(MYRANKS_P[[#This Row],[REMAIN_SGP]]=0,0,MYRANKS_P[[#This Row],[REMAIN_SGP]]*Remaining_Dollar_Value_Per_Pitcher_SGP+1)</f>
        <v>#REF!</v>
      </c>
      <c r="AI46" s="122"/>
    </row>
    <row r="47" spans="1:35" x14ac:dyDescent="0.25">
      <c r="A47" s="79" t="s">
        <v>6653</v>
      </c>
      <c r="B47" s="9" t="e">
        <f>VLOOKUP(MYRANKS_P[[#This Row],[PLAYERID]],#REF!,COLUMN(#REF!),FALSE)</f>
        <v>#REF!</v>
      </c>
      <c r="C47" s="9" t="e">
        <f>VLOOKUP(MYRANKS_P[[#This Row],[PLAYERID]],#REF!,COLUMN(#REF!),FALSE)</f>
        <v>#REF!</v>
      </c>
      <c r="D47" s="9" t="e">
        <f>VLOOKUP(MYRANKS_P[[#This Row],[PLAYERID]],#REF!,COLUMN(#REF!),FALSE)</f>
        <v>#REF!</v>
      </c>
      <c r="E47" s="9" t="e">
        <f>VLOOKUP(MYRANKS_P[[#This Row],[PLAYERID]],#REF!,COLUMN(#REF!),FALSE)</f>
        <v>#REF!</v>
      </c>
      <c r="F47" s="9" t="e">
        <f>VLOOKUP(MYRANKS_P[[#This Row],[PLAYERID]],#REF!,COLUMN(#REF!),FALSE)</f>
        <v>#REF!</v>
      </c>
      <c r="G47" s="9" t="e">
        <f>INDEX(#REF!,MATCH(MYRANKS_P[[#This Row],[PLAYERID]],#REF!,0),VLOOKUP(IDSYSTEM,#REF!,3,FALSE))</f>
        <v>#REF!</v>
      </c>
      <c r="H47" s="115" t="e">
        <f>IF(OR(LEAGUE="Mixed",LEAGUE=MYRANKS_P[[#This Row],[LG]]),IFERROR(INDEX(PITCHCSV[],MATCH(MYRANKS_P[[#This Row],[PROJID]],PITCHCSV[playerid],0),P_WCOL),0),0)</f>
        <v>#REF!</v>
      </c>
      <c r="I47" s="115" t="e">
        <f>IF(OR(LEAGUE="Mixed",LEAGUE=MYRANKS_P[[#This Row],[LG]]),IFERROR(INDEX(PITCHCSV[],MATCH(MYRANKS_P[[#This Row],[PROJID]],PITCHCSV[playerid],0),P_SVCOL),0),0)</f>
        <v>#REF!</v>
      </c>
      <c r="J47" s="115" t="e">
        <f>IF(OR(LEAGUE="Mixed",LEAGUE=MYRANKS_P[[#This Row],[LG]]),IFERROR(INDEX(PITCHCSV[],MATCH(MYRANKS_P[[#This Row],[PROJID]],PITCHCSV[playerid],0),P_IPCOL),0),0)</f>
        <v>#REF!</v>
      </c>
      <c r="K47" s="115" t="e">
        <f>IF(OR(LEAGUE="Mixed",LEAGUE=MYRANKS_P[[#This Row],[LG]]),IFERROR(INDEX(PITCHCSV[],MATCH(MYRANKS_P[[#This Row],[PROJID]],PITCHCSV[playerid],0),P_HCOL),0),0)</f>
        <v>#REF!</v>
      </c>
      <c r="L47" s="115" t="e">
        <f>IF(OR(LEAGUE="Mixed",LEAGUE=MYRANKS_P[[#This Row],[LG]]),IFERROR(INDEX(PITCHCSV[],MATCH(MYRANKS_P[[#This Row],[PROJID]],PITCHCSV[playerid],0),P_ERCOL),0),0)</f>
        <v>#REF!</v>
      </c>
      <c r="M47" s="115" t="e">
        <f>IF(OR(LEAGUE="Mixed",LEAGUE=MYRANKS_P[[#This Row],[LG]]),IFERROR(INDEX(PITCHCSV[],MATCH(MYRANKS_P[[#This Row],[PROJID]],PITCHCSV[playerid],0),P_HRCOL),0),0)</f>
        <v>#REF!</v>
      </c>
      <c r="N47" s="115" t="e">
        <f>IF(OR(LEAGUE="Mixed",LEAGUE=MYRANKS_P[[#This Row],[LG]]),IFERROR(INDEX(PITCHCSV[],MATCH(MYRANKS_P[[#This Row],[PROJID]],PITCHCSV[playerid],0),P_SOCOL),0),0)</f>
        <v>#REF!</v>
      </c>
      <c r="O47" s="115" t="e">
        <f>IF(OR(LEAGUE="Mixed",LEAGUE=MYRANKS_P[[#This Row],[LG]]),IFERROR(INDEX(PITCHCSV[],MATCH(MYRANKS_P[[#This Row],[PROJID]],PITCHCSV[playerid],0),P_BBCOL),0),0)</f>
        <v>#REF!</v>
      </c>
      <c r="P47" s="10" t="e">
        <f>IF(OR(LEAGUE="Mixed",LEAGUE=MYRANKS_P[[#This Row],[LG]]),IFERROR(MYRANKS_P[[#This Row],[ER]]*9/MYRANKS_P[[#This Row],[IP]],0),0)</f>
        <v>#REF!</v>
      </c>
      <c r="Q47" s="10" t="e">
        <f>IF(OR(LEAGUE="Mixed",LEAGUE=MYRANKS_P[[#This Row],[LG]]),IFERROR((MYRANKS_P[[#This Row],[BB]]+MYRANKS_P[[#This Row],[H]])/MYRANKS_P[[#This Row],[IP]],0),0)</f>
        <v>#REF!</v>
      </c>
      <c r="R47" s="10" t="e">
        <f>MYRANKS_P[[#This Row],[W]]/SGP_W</f>
        <v>#REF!</v>
      </c>
      <c r="S47" s="10" t="e">
        <f>MYRANKS_P[[#This Row],[SV]]/SGP_SV</f>
        <v>#REF!</v>
      </c>
      <c r="T47" s="10" t="e">
        <f>MYRANKS_P[[#This Row],[SO]]/SGP_K</f>
        <v>#REF!</v>
      </c>
      <c r="U47" s="10" t="e">
        <f>((LGAVG_ER*(NUMPITCHERS-1)+MYRANKS_P[[#This Row],[ER]])*9/((LGAVG_IP*(NUMPITCHERS-1)+MYRANKS_P[[#This Row],[IP]]))-LGAVG_ERA)/SGP_ERA</f>
        <v>#REF!</v>
      </c>
      <c r="V47" s="10" t="e">
        <f>((LGAVG_HBB*(NUMPITCHERS-1)+MYRANKS_P[[#This Row],[BB]]+MYRANKS_P[[#This Row],[H]])/(LGAVG_IP*(NUMPITCHERS-1)+MYRANKS_P[[#This Row],[IP]])-LGAVG_WHIP)/SGP_WHIP</f>
        <v>#REF!</v>
      </c>
      <c r="W47" s="72" t="e">
        <f>MYRANKS_P[[#This Row],[WSGP]]+MYRANKS_P[[#This Row],[SVSGP]]+MYRANKS_P[[#This Row],[SOSGP]]+MYRANKS_P[[#This Row],[ERASGP]]+MYRANKS_P[[#This Row],[WHIPSGP]]</f>
        <v>#REF!</v>
      </c>
      <c r="X47" s="171" t="e">
        <f>RANK(MYRANKS_P[[#This Row],[TTLSGP]],MYRANKS_P[TTLSGP],0)</f>
        <v>#REF!</v>
      </c>
      <c r="Y47" s="72" t="e">
        <f>IF(MYRANKS_P[[#This Row],[RAW_RANK]]&gt;NUM_P,MYRANKS_P[[#This Row],[TTLSGP]],0)</f>
        <v>#REF!</v>
      </c>
      <c r="Z47" s="22" t="e">
        <f>IF(MYRANKS_P[[#This Row],[BENCH_TTLSGP]]=0,"",RANK(MYRANKS_P[[#This Row],[BENCH_TTLSGP]],MYRANKS_P[BENCH_TTLSGP],0))</f>
        <v>#REF!</v>
      </c>
      <c r="AA47" s="22" t="e">
        <f>IF(MYRANKS_P[[#This Row],[RAW_RANK]]=NUM_P,"X","")</f>
        <v>#REF!</v>
      </c>
      <c r="AB47" s="10" t="e">
        <f>VLOOKUP(MYRANKS_P[[#This Row],[POS]],#REF!,COLUMN(#REF!),FALSE)</f>
        <v>#REF!</v>
      </c>
      <c r="AC47" s="10" t="e">
        <f>MYRANKS_P[[#This Row],[TTLSGP]]-MYRANKS_P[[#This Row],[REPL LVL]]</f>
        <v>#REF!</v>
      </c>
      <c r="AD47" s="19" t="e">
        <f>IF(MYRANKS_P[[#This Row],[RAW_RANK]]&lt;=Total_Pitchers_Drafted,MYRANKS_P[[#This Row],[SGP OVER REPL]],0)</f>
        <v>#REF!</v>
      </c>
      <c r="AE47" s="66" t="e">
        <f>MYRANKS_P[[#This Row],[SGP OVER REPL]]*Dollar_Value_Per_Pitcher_SGP+1</f>
        <v>#REF!</v>
      </c>
      <c r="AF47" s="27"/>
      <c r="AG47" s="30" t="e">
        <f>IF(AND(MYRANKS_P[[#This Row],[BENCH_RANK]]&lt;=Total_Pitchers_Drafted,MYRANKS_P[[#This Row],[$ACTUAL]]=""),MYRANKS_P[[#This Row],[USEFULSGP]],0)</f>
        <v>#REF!</v>
      </c>
      <c r="AH47" s="27" t="e">
        <f>IF(MYRANKS_P[[#This Row],[REMAIN_SGP]]=0,0,MYRANKS_P[[#This Row],[REMAIN_SGP]]*Remaining_Dollar_Value_Per_Pitcher_SGP+1)</f>
        <v>#REF!</v>
      </c>
      <c r="AI47" s="122"/>
    </row>
    <row r="48" spans="1:35" x14ac:dyDescent="0.25">
      <c r="A48" s="88" t="s">
        <v>1660</v>
      </c>
      <c r="B48" s="53" t="e">
        <f>VLOOKUP(MYRANKS_P[[#This Row],[PLAYERID]],#REF!,COLUMN(#REF!),FALSE)</f>
        <v>#REF!</v>
      </c>
      <c r="C48" s="53" t="e">
        <f>VLOOKUP(MYRANKS_P[[#This Row],[PLAYERID]],#REF!,COLUMN(#REF!),FALSE)</f>
        <v>#REF!</v>
      </c>
      <c r="D48" s="53" t="e">
        <f>VLOOKUP(MYRANKS_P[[#This Row],[PLAYERID]],#REF!,COLUMN(#REF!),FALSE)</f>
        <v>#REF!</v>
      </c>
      <c r="E48" s="9" t="e">
        <f>VLOOKUP(MYRANKS_P[[#This Row],[PLAYERID]],#REF!,COLUMN(#REF!),FALSE)</f>
        <v>#REF!</v>
      </c>
      <c r="F48" s="53" t="e">
        <f>VLOOKUP(MYRANKS_P[[#This Row],[PLAYERID]],#REF!,COLUMN(#REF!),FALSE)</f>
        <v>#REF!</v>
      </c>
      <c r="G48" s="9" t="e">
        <f>INDEX(#REF!,MATCH(MYRANKS_P[[#This Row],[PLAYERID]],#REF!,0),VLOOKUP(IDSYSTEM,#REF!,3,FALSE))</f>
        <v>#REF!</v>
      </c>
      <c r="H48" s="115" t="e">
        <f>IF(OR(LEAGUE="Mixed",LEAGUE=MYRANKS_P[[#This Row],[LG]]),IFERROR(INDEX(PITCHCSV[],MATCH(MYRANKS_P[[#This Row],[PROJID]],PITCHCSV[playerid],0),P_WCOL),0),0)</f>
        <v>#REF!</v>
      </c>
      <c r="I48" s="115" t="e">
        <f>IF(OR(LEAGUE="Mixed",LEAGUE=MYRANKS_P[[#This Row],[LG]]),IFERROR(INDEX(PITCHCSV[],MATCH(MYRANKS_P[[#This Row],[PROJID]],PITCHCSV[playerid],0),P_SVCOL),0),0)</f>
        <v>#REF!</v>
      </c>
      <c r="J48" s="115" t="e">
        <f>IF(OR(LEAGUE="Mixed",LEAGUE=MYRANKS_P[[#This Row],[LG]]),IFERROR(INDEX(PITCHCSV[],MATCH(MYRANKS_P[[#This Row],[PROJID]],PITCHCSV[playerid],0),P_IPCOL),0),0)</f>
        <v>#REF!</v>
      </c>
      <c r="K48" s="115" t="e">
        <f>IF(OR(LEAGUE="Mixed",LEAGUE=MYRANKS_P[[#This Row],[LG]]),IFERROR(INDEX(PITCHCSV[],MATCH(MYRANKS_P[[#This Row],[PROJID]],PITCHCSV[playerid],0),P_HCOL),0),0)</f>
        <v>#REF!</v>
      </c>
      <c r="L48" s="115" t="e">
        <f>IF(OR(LEAGUE="Mixed",LEAGUE=MYRANKS_P[[#This Row],[LG]]),IFERROR(INDEX(PITCHCSV[],MATCH(MYRANKS_P[[#This Row],[PROJID]],PITCHCSV[playerid],0),P_ERCOL),0),0)</f>
        <v>#REF!</v>
      </c>
      <c r="M48" s="115" t="e">
        <f>IF(OR(LEAGUE="Mixed",LEAGUE=MYRANKS_P[[#This Row],[LG]]),IFERROR(INDEX(PITCHCSV[],MATCH(MYRANKS_P[[#This Row],[PROJID]],PITCHCSV[playerid],0),P_HRCOL),0),0)</f>
        <v>#REF!</v>
      </c>
      <c r="N48" s="115" t="e">
        <f>IF(OR(LEAGUE="Mixed",LEAGUE=MYRANKS_P[[#This Row],[LG]]),IFERROR(INDEX(PITCHCSV[],MATCH(MYRANKS_P[[#This Row],[PROJID]],PITCHCSV[playerid],0),P_SOCOL),0),0)</f>
        <v>#REF!</v>
      </c>
      <c r="O48" s="115" t="e">
        <f>IF(OR(LEAGUE="Mixed",LEAGUE=MYRANKS_P[[#This Row],[LG]]),IFERROR(INDEX(PITCHCSV[],MATCH(MYRANKS_P[[#This Row],[PROJID]],PITCHCSV[playerid],0),P_BBCOL),0),0)</f>
        <v>#REF!</v>
      </c>
      <c r="P48" s="10" t="e">
        <f>IF(OR(LEAGUE="Mixed",LEAGUE=MYRANKS_P[[#This Row],[LG]]),IFERROR(MYRANKS_P[[#This Row],[ER]]*9/MYRANKS_P[[#This Row],[IP]],0),0)</f>
        <v>#REF!</v>
      </c>
      <c r="Q48" s="10" t="e">
        <f>IF(OR(LEAGUE="Mixed",LEAGUE=MYRANKS_P[[#This Row],[LG]]),IFERROR((MYRANKS_P[[#This Row],[BB]]+MYRANKS_P[[#This Row],[H]])/MYRANKS_P[[#This Row],[IP]],0),0)</f>
        <v>#REF!</v>
      </c>
      <c r="R48" s="33" t="e">
        <f>MYRANKS_P[[#This Row],[W]]/SGP_W</f>
        <v>#REF!</v>
      </c>
      <c r="S48" s="35" t="e">
        <f>MYRANKS_P[[#This Row],[SV]]/SGP_SV</f>
        <v>#REF!</v>
      </c>
      <c r="T48" s="33" t="e">
        <f>MYRANKS_P[[#This Row],[SO]]/SGP_K</f>
        <v>#REF!</v>
      </c>
      <c r="U48" s="10" t="e">
        <f>((LGAVG_ER*(NUMPITCHERS-1)+MYRANKS_P[[#This Row],[ER]])*9/((LGAVG_IP*(NUMPITCHERS-1)+MYRANKS_P[[#This Row],[IP]]))-LGAVG_ERA)/SGP_ERA</f>
        <v>#REF!</v>
      </c>
      <c r="V48" s="10" t="e">
        <f>((LGAVG_HBB*(NUMPITCHERS-1)+MYRANKS_P[[#This Row],[BB]]+MYRANKS_P[[#This Row],[H]])/(LGAVG_IP*(NUMPITCHERS-1)+MYRANKS_P[[#This Row],[IP]])-LGAVG_WHIP)/SGP_WHIP</f>
        <v>#REF!</v>
      </c>
      <c r="W48" s="73" t="e">
        <f>MYRANKS_P[[#This Row],[WSGP]]+MYRANKS_P[[#This Row],[SVSGP]]+MYRANKS_P[[#This Row],[SOSGP]]+MYRANKS_P[[#This Row],[ERASGP]]+MYRANKS_P[[#This Row],[WHIPSGP]]</f>
        <v>#REF!</v>
      </c>
      <c r="X48" s="174" t="e">
        <f>RANK(MYRANKS_P[[#This Row],[TTLSGP]],MYRANKS_P[TTLSGP],0)</f>
        <v>#REF!</v>
      </c>
      <c r="Y48" s="73" t="e">
        <f>IF(MYRANKS_P[[#This Row],[RAW_RANK]]&gt;NUM_P,MYRANKS_P[[#This Row],[TTLSGP]],0)</f>
        <v>#REF!</v>
      </c>
      <c r="Z48" s="34" t="e">
        <f>IF(MYRANKS_P[[#This Row],[BENCH_TTLSGP]]=0,"",RANK(MYRANKS_P[[#This Row],[BENCH_TTLSGP]],MYRANKS_P[BENCH_TTLSGP],0))</f>
        <v>#REF!</v>
      </c>
      <c r="AA48" s="34" t="e">
        <f>IF(MYRANKS_P[[#This Row],[RAW_RANK]]=NUM_P,"X","")</f>
        <v>#REF!</v>
      </c>
      <c r="AB48" s="35" t="e">
        <f>VLOOKUP(MYRANKS_P[[#This Row],[POS]],#REF!,COLUMN(#REF!),FALSE)</f>
        <v>#REF!</v>
      </c>
      <c r="AC48" s="35" t="e">
        <f>MYRANKS_P[[#This Row],[TTLSGP]]-MYRANKS_P[[#This Row],[REPL LVL]]</f>
        <v>#REF!</v>
      </c>
      <c r="AD48" s="33" t="e">
        <f>IF(MYRANKS_P[[#This Row],[RAW_RANK]]&lt;=Total_Pitchers_Drafted,MYRANKS_P[[#This Row],[SGP OVER REPL]],0)</f>
        <v>#REF!</v>
      </c>
      <c r="AE48" s="67" t="e">
        <f>MYRANKS_P[[#This Row],[SGP OVER REPL]]*Dollar_Value_Per_Pitcher_SGP+1</f>
        <v>#REF!</v>
      </c>
      <c r="AF48" s="33"/>
      <c r="AG48" s="35" t="e">
        <f>IF(AND(MYRANKS_P[[#This Row],[BENCH_RANK]]&lt;=Total_Pitchers_Drafted,MYRANKS_P[[#This Row],[$ACTUAL]]=""),MYRANKS_P[[#This Row],[USEFULSGP]],0)</f>
        <v>#REF!</v>
      </c>
      <c r="AH48" s="33" t="e">
        <f>IF(MYRANKS_P[[#This Row],[REMAIN_SGP]]=0,0,MYRANKS_P[[#This Row],[REMAIN_SGP]]*Remaining_Dollar_Value_Per_Pitcher_SGP+1)</f>
        <v>#REF!</v>
      </c>
      <c r="AI48" s="122"/>
    </row>
    <row r="49" spans="1:35" x14ac:dyDescent="0.25">
      <c r="A49" s="110" t="s">
        <v>6248</v>
      </c>
      <c r="B49" s="9" t="e">
        <f>VLOOKUP(MYRANKS_P[[#This Row],[PLAYERID]],#REF!,COLUMN(#REF!),FALSE)</f>
        <v>#REF!</v>
      </c>
      <c r="C49" s="9" t="e">
        <f>VLOOKUP(MYRANKS_P[[#This Row],[PLAYERID]],#REF!,COLUMN(#REF!),FALSE)</f>
        <v>#REF!</v>
      </c>
      <c r="D49" s="9" t="e">
        <f>VLOOKUP(MYRANKS_P[[#This Row],[PLAYERID]],#REF!,COLUMN(#REF!),FALSE)</f>
        <v>#REF!</v>
      </c>
      <c r="E49" s="9" t="e">
        <f>VLOOKUP(MYRANKS_P[[#This Row],[PLAYERID]],#REF!,COLUMN(#REF!),FALSE)</f>
        <v>#REF!</v>
      </c>
      <c r="F49" s="9" t="e">
        <f>VLOOKUP(MYRANKS_P[[#This Row],[PLAYERID]],#REF!,COLUMN(#REF!),FALSE)</f>
        <v>#REF!</v>
      </c>
      <c r="G49" s="9" t="e">
        <f>INDEX(#REF!,MATCH(MYRANKS_P[[#This Row],[PLAYERID]],#REF!,0),VLOOKUP(IDSYSTEM,#REF!,3,FALSE))</f>
        <v>#REF!</v>
      </c>
      <c r="H49" s="128" t="e">
        <f>IF(OR(LEAGUE="Mixed",LEAGUE=MYRANKS_P[[#This Row],[LG]]),IFERROR(INDEX(PITCHCSV[],MATCH(MYRANKS_P[[#This Row],[PROJID]],PITCHCSV[playerid],0),P_WCOL),0),0)</f>
        <v>#REF!</v>
      </c>
      <c r="I49" s="128" t="e">
        <f>IF(OR(LEAGUE="Mixed",LEAGUE=MYRANKS_P[[#This Row],[LG]]),IFERROR(INDEX(PITCHCSV[],MATCH(MYRANKS_P[[#This Row],[PROJID]],PITCHCSV[playerid],0),P_SVCOL),0),0)</f>
        <v>#REF!</v>
      </c>
      <c r="J49" s="128" t="e">
        <f>IF(OR(LEAGUE="Mixed",LEAGUE=MYRANKS_P[[#This Row],[LG]]),IFERROR(INDEX(PITCHCSV[],MATCH(MYRANKS_P[[#This Row],[PROJID]],PITCHCSV[playerid],0),P_IPCOL),0),0)</f>
        <v>#REF!</v>
      </c>
      <c r="K49" s="128" t="e">
        <f>IF(OR(LEAGUE="Mixed",LEAGUE=MYRANKS_P[[#This Row],[LG]]),IFERROR(INDEX(PITCHCSV[],MATCH(MYRANKS_P[[#This Row],[PROJID]],PITCHCSV[playerid],0),P_HCOL),0),0)</f>
        <v>#REF!</v>
      </c>
      <c r="L49" s="128" t="e">
        <f>IF(OR(LEAGUE="Mixed",LEAGUE=MYRANKS_P[[#This Row],[LG]]),IFERROR(INDEX(PITCHCSV[],MATCH(MYRANKS_P[[#This Row],[PROJID]],PITCHCSV[playerid],0),P_ERCOL),0),0)</f>
        <v>#REF!</v>
      </c>
      <c r="M49" s="128" t="e">
        <f>IF(OR(LEAGUE="Mixed",LEAGUE=MYRANKS_P[[#This Row],[LG]]),IFERROR(INDEX(PITCHCSV[],MATCH(MYRANKS_P[[#This Row],[PROJID]],PITCHCSV[playerid],0),P_HRCOL),0),0)</f>
        <v>#REF!</v>
      </c>
      <c r="N49" s="128" t="e">
        <f>IF(OR(LEAGUE="Mixed",LEAGUE=MYRANKS_P[[#This Row],[LG]]),IFERROR(INDEX(PITCHCSV[],MATCH(MYRANKS_P[[#This Row],[PROJID]],PITCHCSV[playerid],0),P_SOCOL),0),0)</f>
        <v>#REF!</v>
      </c>
      <c r="O49" s="128" t="e">
        <f>IF(OR(LEAGUE="Mixed",LEAGUE=MYRANKS_P[[#This Row],[LG]]),IFERROR(INDEX(PITCHCSV[],MATCH(MYRANKS_P[[#This Row],[PROJID]],PITCHCSV[playerid],0),P_BBCOL),0),0)</f>
        <v>#REF!</v>
      </c>
      <c r="P49" s="87" t="e">
        <f>IF(OR(LEAGUE="Mixed",LEAGUE=MYRANKS_P[[#This Row],[LG]]),IFERROR(MYRANKS_P[[#This Row],[ER]]*9/MYRANKS_P[[#This Row],[IP]],0),0)</f>
        <v>#REF!</v>
      </c>
      <c r="Q49" s="87" t="e">
        <f>IF(OR(LEAGUE="Mixed",LEAGUE=MYRANKS_P[[#This Row],[LG]]),IFERROR((MYRANKS_P[[#This Row],[BB]]+MYRANKS_P[[#This Row],[H]])/MYRANKS_P[[#This Row],[IP]],0),0)</f>
        <v>#REF!</v>
      </c>
      <c r="R49" s="87" t="e">
        <f>MYRANKS_P[[#This Row],[W]]/SGP_W</f>
        <v>#REF!</v>
      </c>
      <c r="S49" s="87" t="e">
        <f>MYRANKS_P[[#This Row],[SV]]/SGP_SV</f>
        <v>#REF!</v>
      </c>
      <c r="T49" s="87" t="e">
        <f>MYRANKS_P[[#This Row],[SO]]/SGP_K</f>
        <v>#REF!</v>
      </c>
      <c r="U49" s="87" t="e">
        <f>((LGAVG_ER*(NUMPITCHERS-1)+MYRANKS_P[[#This Row],[ER]])*9/((LGAVG_IP*(NUMPITCHERS-1)+MYRANKS_P[[#This Row],[IP]]))-LGAVG_ERA)/SGP_ERA</f>
        <v>#REF!</v>
      </c>
      <c r="V49" s="87" t="e">
        <f>((LGAVG_HBB*(NUMPITCHERS-1)+MYRANKS_P[[#This Row],[BB]]+MYRANKS_P[[#This Row],[H]])/(LGAVG_IP*(NUMPITCHERS-1)+MYRANKS_P[[#This Row],[IP]])-LGAVG_WHIP)/SGP_WHIP</f>
        <v>#REF!</v>
      </c>
      <c r="W49" s="92" t="e">
        <f>MYRANKS_P[[#This Row],[WSGP]]+MYRANKS_P[[#This Row],[SVSGP]]+MYRANKS_P[[#This Row],[SOSGP]]+MYRANKS_P[[#This Row],[ERASGP]]+MYRANKS_P[[#This Row],[WHIPSGP]]</f>
        <v>#REF!</v>
      </c>
      <c r="X49" s="173" t="e">
        <f>RANK(MYRANKS_P[[#This Row],[TTLSGP]],MYRANKS_P[TTLSGP],0)</f>
        <v>#REF!</v>
      </c>
      <c r="Y49" s="92" t="e">
        <f>IF(MYRANKS_P[[#This Row],[RAW_RANK]]&gt;NUM_P,MYRANKS_P[[#This Row],[TTLSGP]],0)</f>
        <v>#REF!</v>
      </c>
      <c r="Z49" s="96" t="e">
        <f>IF(MYRANKS_P[[#This Row],[BENCH_TTLSGP]]=0,"",RANK(MYRANKS_P[[#This Row],[BENCH_TTLSGP]],MYRANKS_P[BENCH_TTLSGP],0))</f>
        <v>#REF!</v>
      </c>
      <c r="AA49" s="96" t="e">
        <f>IF(MYRANKS_P[[#This Row],[RAW_RANK]]=NUM_P,"X","")</f>
        <v>#REF!</v>
      </c>
      <c r="AB49" s="87" t="e">
        <f>VLOOKUP(MYRANKS_P[[#This Row],[POS]],#REF!,COLUMN(#REF!),FALSE)</f>
        <v>#REF!</v>
      </c>
      <c r="AC49" s="87" t="e">
        <f>MYRANKS_P[[#This Row],[TTLSGP]]-MYRANKS_P[[#This Row],[REPL LVL]]</f>
        <v>#REF!</v>
      </c>
      <c r="AD49" s="87" t="e">
        <f>IF(MYRANKS_P[[#This Row],[RAW_RANK]]&lt;=Total_Pitchers_Drafted,MYRANKS_P[[#This Row],[SGP OVER REPL]],0)</f>
        <v>#REF!</v>
      </c>
      <c r="AE49" s="97" t="e">
        <f>MYRANKS_P[[#This Row],[SGP OVER REPL]]*Dollar_Value_Per_Pitcher_SGP+1</f>
        <v>#REF!</v>
      </c>
      <c r="AF49" s="87"/>
      <c r="AG49" s="87" t="e">
        <f>IF(AND(MYRANKS_P[[#This Row],[BENCH_RANK]]&lt;=Total_Pitchers_Drafted,MYRANKS_P[[#This Row],[$ACTUAL]]=""),MYRANKS_P[[#This Row],[USEFULSGP]],0)</f>
        <v>#REF!</v>
      </c>
      <c r="AH49" s="87" t="e">
        <f>IF(MYRANKS_P[[#This Row],[REMAIN_SGP]]=0,0,MYRANKS_P[[#This Row],[REMAIN_SGP]]*Remaining_Dollar_Value_Per_Pitcher_SGP+1)</f>
        <v>#REF!</v>
      </c>
      <c r="AI49" s="122"/>
    </row>
    <row r="50" spans="1:35" x14ac:dyDescent="0.25">
      <c r="A50" s="79" t="s">
        <v>1963</v>
      </c>
      <c r="B50" s="53" t="e">
        <f>VLOOKUP(MYRANKS_P[[#This Row],[PLAYERID]],#REF!,COLUMN(#REF!),FALSE)</f>
        <v>#REF!</v>
      </c>
      <c r="C50" s="53" t="e">
        <f>VLOOKUP(MYRANKS_P[[#This Row],[PLAYERID]],#REF!,COLUMN(#REF!),FALSE)</f>
        <v>#REF!</v>
      </c>
      <c r="D50" s="53" t="e">
        <f>VLOOKUP(MYRANKS_P[[#This Row],[PLAYERID]],#REF!,COLUMN(#REF!),FALSE)</f>
        <v>#REF!</v>
      </c>
      <c r="E50" s="9" t="e">
        <f>VLOOKUP(MYRANKS_P[[#This Row],[PLAYERID]],#REF!,COLUMN(#REF!),FALSE)</f>
        <v>#REF!</v>
      </c>
      <c r="F50" s="53" t="e">
        <f>VLOOKUP(MYRANKS_P[[#This Row],[PLAYERID]],#REF!,COLUMN(#REF!),FALSE)</f>
        <v>#REF!</v>
      </c>
      <c r="G50" s="9" t="e">
        <f>INDEX(#REF!,MATCH(MYRANKS_P[[#This Row],[PLAYERID]],#REF!,0),VLOOKUP(IDSYSTEM,#REF!,3,FALSE))</f>
        <v>#REF!</v>
      </c>
      <c r="H50" s="115" t="e">
        <f>IF(OR(LEAGUE="Mixed",LEAGUE=MYRANKS_P[[#This Row],[LG]]),IFERROR(INDEX(PITCHCSV[],MATCH(MYRANKS_P[[#This Row],[PROJID]],PITCHCSV[playerid],0),P_WCOL),0),0)</f>
        <v>#REF!</v>
      </c>
      <c r="I50" s="115" t="e">
        <f>IF(OR(LEAGUE="Mixed",LEAGUE=MYRANKS_P[[#This Row],[LG]]),IFERROR(INDEX(PITCHCSV[],MATCH(MYRANKS_P[[#This Row],[PROJID]],PITCHCSV[playerid],0),P_SVCOL),0),0)</f>
        <v>#REF!</v>
      </c>
      <c r="J50" s="115" t="e">
        <f>IF(OR(LEAGUE="Mixed",LEAGUE=MYRANKS_P[[#This Row],[LG]]),IFERROR(INDEX(PITCHCSV[],MATCH(MYRANKS_P[[#This Row],[PROJID]],PITCHCSV[playerid],0),P_IPCOL),0),0)</f>
        <v>#REF!</v>
      </c>
      <c r="K50" s="115" t="e">
        <f>IF(OR(LEAGUE="Mixed",LEAGUE=MYRANKS_P[[#This Row],[LG]]),IFERROR(INDEX(PITCHCSV[],MATCH(MYRANKS_P[[#This Row],[PROJID]],PITCHCSV[playerid],0),P_HCOL),0),0)</f>
        <v>#REF!</v>
      </c>
      <c r="L50" s="115" t="e">
        <f>IF(OR(LEAGUE="Mixed",LEAGUE=MYRANKS_P[[#This Row],[LG]]),IFERROR(INDEX(PITCHCSV[],MATCH(MYRANKS_P[[#This Row],[PROJID]],PITCHCSV[playerid],0),P_ERCOL),0),0)</f>
        <v>#REF!</v>
      </c>
      <c r="M50" s="115" t="e">
        <f>IF(OR(LEAGUE="Mixed",LEAGUE=MYRANKS_P[[#This Row],[LG]]),IFERROR(INDEX(PITCHCSV[],MATCH(MYRANKS_P[[#This Row],[PROJID]],PITCHCSV[playerid],0),P_HRCOL),0),0)</f>
        <v>#REF!</v>
      </c>
      <c r="N50" s="115" t="e">
        <f>IF(OR(LEAGUE="Mixed",LEAGUE=MYRANKS_P[[#This Row],[LG]]),IFERROR(INDEX(PITCHCSV[],MATCH(MYRANKS_P[[#This Row],[PROJID]],PITCHCSV[playerid],0),P_SOCOL),0),0)</f>
        <v>#REF!</v>
      </c>
      <c r="O50" s="115" t="e">
        <f>IF(OR(LEAGUE="Mixed",LEAGUE=MYRANKS_P[[#This Row],[LG]]),IFERROR(INDEX(PITCHCSV[],MATCH(MYRANKS_P[[#This Row],[PROJID]],PITCHCSV[playerid],0),P_BBCOL),0),0)</f>
        <v>#REF!</v>
      </c>
      <c r="P50" s="10" t="e">
        <f>IF(OR(LEAGUE="Mixed",LEAGUE=MYRANKS_P[[#This Row],[LG]]),IFERROR(MYRANKS_P[[#This Row],[ER]]*9/MYRANKS_P[[#This Row],[IP]],0),0)</f>
        <v>#REF!</v>
      </c>
      <c r="Q50" s="10" t="e">
        <f>IF(OR(LEAGUE="Mixed",LEAGUE=MYRANKS_P[[#This Row],[LG]]),IFERROR((MYRANKS_P[[#This Row],[BB]]+MYRANKS_P[[#This Row],[H]])/MYRANKS_P[[#This Row],[IP]],0),0)</f>
        <v>#REF!</v>
      </c>
      <c r="R50" s="10" t="e">
        <f>MYRANKS_P[[#This Row],[W]]/SGP_W</f>
        <v>#REF!</v>
      </c>
      <c r="S50" s="10" t="e">
        <f>MYRANKS_P[[#This Row],[SV]]/SGP_SV</f>
        <v>#REF!</v>
      </c>
      <c r="T50" s="10" t="e">
        <f>MYRANKS_P[[#This Row],[SO]]/SGP_K</f>
        <v>#REF!</v>
      </c>
      <c r="U50" s="10" t="e">
        <f>((LGAVG_ER*(NUMPITCHERS-1)+MYRANKS_P[[#This Row],[ER]])*9/((LGAVG_IP*(NUMPITCHERS-1)+MYRANKS_P[[#This Row],[IP]]))-LGAVG_ERA)/SGP_ERA</f>
        <v>#REF!</v>
      </c>
      <c r="V50" s="10" t="e">
        <f>((LGAVG_HBB*(NUMPITCHERS-1)+MYRANKS_P[[#This Row],[BB]]+MYRANKS_P[[#This Row],[H]])/(LGAVG_IP*(NUMPITCHERS-1)+MYRANKS_P[[#This Row],[IP]])-LGAVG_WHIP)/SGP_WHIP</f>
        <v>#REF!</v>
      </c>
      <c r="W50" s="72" t="e">
        <f>MYRANKS_P[[#This Row],[WSGP]]+MYRANKS_P[[#This Row],[SVSGP]]+MYRANKS_P[[#This Row],[SOSGP]]+MYRANKS_P[[#This Row],[ERASGP]]+MYRANKS_P[[#This Row],[WHIPSGP]]</f>
        <v>#REF!</v>
      </c>
      <c r="X50" s="171" t="e">
        <f>RANK(MYRANKS_P[[#This Row],[TTLSGP]],MYRANKS_P[TTLSGP],0)</f>
        <v>#REF!</v>
      </c>
      <c r="Y50" s="72" t="e">
        <f>IF(MYRANKS_P[[#This Row],[RAW_RANK]]&gt;NUM_P,MYRANKS_P[[#This Row],[TTLSGP]],0)</f>
        <v>#REF!</v>
      </c>
      <c r="Z50" s="22" t="e">
        <f>IF(MYRANKS_P[[#This Row],[BENCH_TTLSGP]]=0,"",RANK(MYRANKS_P[[#This Row],[BENCH_TTLSGP]],MYRANKS_P[BENCH_TTLSGP],0))</f>
        <v>#REF!</v>
      </c>
      <c r="AA50" s="22" t="e">
        <f>IF(MYRANKS_P[[#This Row],[RAW_RANK]]=NUM_P,"X","")</f>
        <v>#REF!</v>
      </c>
      <c r="AB50" s="10" t="e">
        <f>VLOOKUP(MYRANKS_P[[#This Row],[POS]],#REF!,COLUMN(#REF!),FALSE)</f>
        <v>#REF!</v>
      </c>
      <c r="AC50" s="10" t="e">
        <f>MYRANKS_P[[#This Row],[TTLSGP]]-MYRANKS_P[[#This Row],[REPL LVL]]</f>
        <v>#REF!</v>
      </c>
      <c r="AD50" s="19" t="e">
        <f>IF(MYRANKS_P[[#This Row],[RAW_RANK]]&lt;=Total_Pitchers_Drafted,MYRANKS_P[[#This Row],[SGP OVER REPL]],0)</f>
        <v>#REF!</v>
      </c>
      <c r="AE50" s="66" t="e">
        <f>MYRANKS_P[[#This Row],[SGP OVER REPL]]*Dollar_Value_Per_Pitcher_SGP+1</f>
        <v>#REF!</v>
      </c>
      <c r="AF50" s="27"/>
      <c r="AG50" s="30" t="e">
        <f>IF(AND(MYRANKS_P[[#This Row],[BENCH_RANK]]&lt;=Total_Pitchers_Drafted,MYRANKS_P[[#This Row],[$ACTUAL]]=""),MYRANKS_P[[#This Row],[USEFULSGP]],0)</f>
        <v>#REF!</v>
      </c>
      <c r="AH50" s="27" t="e">
        <f>IF(MYRANKS_P[[#This Row],[REMAIN_SGP]]=0,0,MYRANKS_P[[#This Row],[REMAIN_SGP]]*Remaining_Dollar_Value_Per_Pitcher_SGP+1)</f>
        <v>#REF!</v>
      </c>
      <c r="AI50" s="122"/>
    </row>
    <row r="51" spans="1:35" x14ac:dyDescent="0.25">
      <c r="A51" s="88" t="s">
        <v>1235</v>
      </c>
      <c r="B51" s="32" t="e">
        <f>VLOOKUP(MYRANKS_P[[#This Row],[PLAYERID]],#REF!,COLUMN(#REF!),FALSE)</f>
        <v>#REF!</v>
      </c>
      <c r="C51" s="32" t="e">
        <f>VLOOKUP(MYRANKS_P[[#This Row],[PLAYERID]],#REF!,COLUMN(#REF!),FALSE)</f>
        <v>#REF!</v>
      </c>
      <c r="D51" s="32" t="e">
        <f>VLOOKUP(MYRANKS_P[[#This Row],[PLAYERID]],#REF!,COLUMN(#REF!),FALSE)</f>
        <v>#REF!</v>
      </c>
      <c r="E51" s="9" t="e">
        <f>VLOOKUP(MYRANKS_P[[#This Row],[PLAYERID]],#REF!,COLUMN(#REF!),FALSE)</f>
        <v>#REF!</v>
      </c>
      <c r="F51" s="32" t="e">
        <f>VLOOKUP(MYRANKS_P[[#This Row],[PLAYERID]],#REF!,COLUMN(#REF!),FALSE)</f>
        <v>#REF!</v>
      </c>
      <c r="G51" s="9" t="e">
        <f>INDEX(#REF!,MATCH(MYRANKS_P[[#This Row],[PLAYERID]],#REF!,0),VLOOKUP(IDSYSTEM,#REF!,3,FALSE))</f>
        <v>#REF!</v>
      </c>
      <c r="H51" s="115" t="e">
        <f>IF(OR(LEAGUE="Mixed",LEAGUE=MYRANKS_P[[#This Row],[LG]]),IFERROR(INDEX(PITCHCSV[],MATCH(MYRANKS_P[[#This Row],[PROJID]],PITCHCSV[playerid],0),P_WCOL),0),0)</f>
        <v>#REF!</v>
      </c>
      <c r="I51" s="115" t="e">
        <f>IF(OR(LEAGUE="Mixed",LEAGUE=MYRANKS_P[[#This Row],[LG]]),IFERROR(INDEX(PITCHCSV[],MATCH(MYRANKS_P[[#This Row],[PROJID]],PITCHCSV[playerid],0),P_SVCOL),0),0)</f>
        <v>#REF!</v>
      </c>
      <c r="J51" s="115" t="e">
        <f>IF(OR(LEAGUE="Mixed",LEAGUE=MYRANKS_P[[#This Row],[LG]]),IFERROR(INDEX(PITCHCSV[],MATCH(MYRANKS_P[[#This Row],[PROJID]],PITCHCSV[playerid],0),P_IPCOL),0),0)</f>
        <v>#REF!</v>
      </c>
      <c r="K51" s="115" t="e">
        <f>IF(OR(LEAGUE="Mixed",LEAGUE=MYRANKS_P[[#This Row],[LG]]),IFERROR(INDEX(PITCHCSV[],MATCH(MYRANKS_P[[#This Row],[PROJID]],PITCHCSV[playerid],0),P_HCOL),0),0)</f>
        <v>#REF!</v>
      </c>
      <c r="L51" s="115" t="e">
        <f>IF(OR(LEAGUE="Mixed",LEAGUE=MYRANKS_P[[#This Row],[LG]]),IFERROR(INDEX(PITCHCSV[],MATCH(MYRANKS_P[[#This Row],[PROJID]],PITCHCSV[playerid],0),P_ERCOL),0),0)</f>
        <v>#REF!</v>
      </c>
      <c r="M51" s="115" t="e">
        <f>IF(OR(LEAGUE="Mixed",LEAGUE=MYRANKS_P[[#This Row],[LG]]),IFERROR(INDEX(PITCHCSV[],MATCH(MYRANKS_P[[#This Row],[PROJID]],PITCHCSV[playerid],0),P_HRCOL),0),0)</f>
        <v>#REF!</v>
      </c>
      <c r="N51" s="115" t="e">
        <f>IF(OR(LEAGUE="Mixed",LEAGUE=MYRANKS_P[[#This Row],[LG]]),IFERROR(INDEX(PITCHCSV[],MATCH(MYRANKS_P[[#This Row],[PROJID]],PITCHCSV[playerid],0),P_SOCOL),0),0)</f>
        <v>#REF!</v>
      </c>
      <c r="O51" s="115" t="e">
        <f>IF(OR(LEAGUE="Mixed",LEAGUE=MYRANKS_P[[#This Row],[LG]]),IFERROR(INDEX(PITCHCSV[],MATCH(MYRANKS_P[[#This Row],[PROJID]],PITCHCSV[playerid],0),P_BBCOL),0),0)</f>
        <v>#REF!</v>
      </c>
      <c r="P51" s="10" t="e">
        <f>IF(OR(LEAGUE="Mixed",LEAGUE=MYRANKS_P[[#This Row],[LG]]),IFERROR(MYRANKS_P[[#This Row],[ER]]*9/MYRANKS_P[[#This Row],[IP]],0),0)</f>
        <v>#REF!</v>
      </c>
      <c r="Q51" s="10" t="e">
        <f>IF(OR(LEAGUE="Mixed",LEAGUE=MYRANKS_P[[#This Row],[LG]]),IFERROR((MYRANKS_P[[#This Row],[BB]]+MYRANKS_P[[#This Row],[H]])/MYRANKS_P[[#This Row],[IP]],0),0)</f>
        <v>#REF!</v>
      </c>
      <c r="R51" s="33" t="e">
        <f>MYRANKS_P[[#This Row],[W]]/SGP_W</f>
        <v>#REF!</v>
      </c>
      <c r="S51" s="33" t="e">
        <f>MYRANKS_P[[#This Row],[SV]]/SGP_SV</f>
        <v>#REF!</v>
      </c>
      <c r="T51" s="33" t="e">
        <f>MYRANKS_P[[#This Row],[SO]]/SGP_K</f>
        <v>#REF!</v>
      </c>
      <c r="U51" s="10" t="e">
        <f>((LGAVG_ER*(NUMPITCHERS-1)+MYRANKS_P[[#This Row],[ER]])*9/((LGAVG_IP*(NUMPITCHERS-1)+MYRANKS_P[[#This Row],[IP]]))-LGAVG_ERA)/SGP_ERA</f>
        <v>#REF!</v>
      </c>
      <c r="V51" s="10" t="e">
        <f>((LGAVG_HBB*(NUMPITCHERS-1)+MYRANKS_P[[#This Row],[BB]]+MYRANKS_P[[#This Row],[H]])/(LGAVG_IP*(NUMPITCHERS-1)+MYRANKS_P[[#This Row],[IP]])-LGAVG_WHIP)/SGP_WHIP</f>
        <v>#REF!</v>
      </c>
      <c r="W51" s="73" t="e">
        <f>MYRANKS_P[[#This Row],[WSGP]]+MYRANKS_P[[#This Row],[SVSGP]]+MYRANKS_P[[#This Row],[SOSGP]]+MYRANKS_P[[#This Row],[ERASGP]]+MYRANKS_P[[#This Row],[WHIPSGP]]</f>
        <v>#REF!</v>
      </c>
      <c r="X51" s="174" t="e">
        <f>RANK(MYRANKS_P[[#This Row],[TTLSGP]],MYRANKS_P[TTLSGP],0)</f>
        <v>#REF!</v>
      </c>
      <c r="Y51" s="73" t="e">
        <f>IF(MYRANKS_P[[#This Row],[RAW_RANK]]&gt;NUM_P,MYRANKS_P[[#This Row],[TTLSGP]],0)</f>
        <v>#REF!</v>
      </c>
      <c r="Z51" s="34" t="e">
        <f>IF(MYRANKS_P[[#This Row],[BENCH_TTLSGP]]=0,"",RANK(MYRANKS_P[[#This Row],[BENCH_TTLSGP]],MYRANKS_P[BENCH_TTLSGP],0))</f>
        <v>#REF!</v>
      </c>
      <c r="AA51" s="34" t="e">
        <f>IF(MYRANKS_P[[#This Row],[RAW_RANK]]=NUM_P,"X","")</f>
        <v>#REF!</v>
      </c>
      <c r="AB51" s="33" t="e">
        <f>VLOOKUP(MYRANKS_P[[#This Row],[POS]],#REF!,COLUMN(#REF!),FALSE)</f>
        <v>#REF!</v>
      </c>
      <c r="AC51" s="33" t="e">
        <f>MYRANKS_P[[#This Row],[TTLSGP]]-MYRANKS_P[[#This Row],[REPL LVL]]</f>
        <v>#REF!</v>
      </c>
      <c r="AD51" s="33" t="e">
        <f>IF(MYRANKS_P[[#This Row],[RAW_RANK]]&lt;=Total_Pitchers_Drafted,MYRANKS_P[[#This Row],[SGP OVER REPL]],0)</f>
        <v>#REF!</v>
      </c>
      <c r="AE51" s="67" t="e">
        <f>MYRANKS_P[[#This Row],[SGP OVER REPL]]*Dollar_Value_Per_Pitcher_SGP+1</f>
        <v>#REF!</v>
      </c>
      <c r="AF51" s="33"/>
      <c r="AG51" s="33" t="e">
        <f>IF(AND(MYRANKS_P[[#This Row],[BENCH_RANK]]&lt;=Total_Pitchers_Drafted,MYRANKS_P[[#This Row],[$ACTUAL]]=""),MYRANKS_P[[#This Row],[USEFULSGP]],0)</f>
        <v>#REF!</v>
      </c>
      <c r="AH51" s="33" t="e">
        <f>IF(MYRANKS_P[[#This Row],[REMAIN_SGP]]=0,0,MYRANKS_P[[#This Row],[REMAIN_SGP]]*Remaining_Dollar_Value_Per_Pitcher_SGP+1)</f>
        <v>#REF!</v>
      </c>
      <c r="AI51" s="122"/>
    </row>
    <row r="52" spans="1:35" x14ac:dyDescent="0.25">
      <c r="A52" s="88" t="s">
        <v>5212</v>
      </c>
      <c r="B52" s="53" t="e">
        <f>VLOOKUP(MYRANKS_P[[#This Row],[PLAYERID]],#REF!,COLUMN(#REF!),FALSE)</f>
        <v>#REF!</v>
      </c>
      <c r="C52" s="53" t="e">
        <f>VLOOKUP(MYRANKS_P[[#This Row],[PLAYERID]],#REF!,COLUMN(#REF!),FALSE)</f>
        <v>#REF!</v>
      </c>
      <c r="D52" s="53" t="e">
        <f>VLOOKUP(MYRANKS_P[[#This Row],[PLAYERID]],#REF!,COLUMN(#REF!),FALSE)</f>
        <v>#REF!</v>
      </c>
      <c r="E52" s="9" t="e">
        <f>VLOOKUP(MYRANKS_P[[#This Row],[PLAYERID]],#REF!,COLUMN(#REF!),FALSE)</f>
        <v>#REF!</v>
      </c>
      <c r="F52" s="53" t="e">
        <f>VLOOKUP(MYRANKS_P[[#This Row],[PLAYERID]],#REF!,COLUMN(#REF!),FALSE)</f>
        <v>#REF!</v>
      </c>
      <c r="G52" s="9" t="e">
        <f>INDEX(#REF!,MATCH(MYRANKS_P[[#This Row],[PLAYERID]],#REF!,0),VLOOKUP(IDSYSTEM,#REF!,3,FALSE))</f>
        <v>#REF!</v>
      </c>
      <c r="H52" s="115" t="e">
        <f>IF(OR(LEAGUE="Mixed",LEAGUE=MYRANKS_P[[#This Row],[LG]]),IFERROR(INDEX(PITCHCSV[],MATCH(MYRANKS_P[[#This Row],[PROJID]],PITCHCSV[playerid],0),P_WCOL),0),0)</f>
        <v>#REF!</v>
      </c>
      <c r="I52" s="115" t="e">
        <f>IF(OR(LEAGUE="Mixed",LEAGUE=MYRANKS_P[[#This Row],[LG]]),IFERROR(INDEX(PITCHCSV[],MATCH(MYRANKS_P[[#This Row],[PROJID]],PITCHCSV[playerid],0),P_SVCOL),0),0)</f>
        <v>#REF!</v>
      </c>
      <c r="J52" s="115" t="e">
        <f>IF(OR(LEAGUE="Mixed",LEAGUE=MYRANKS_P[[#This Row],[LG]]),IFERROR(INDEX(PITCHCSV[],MATCH(MYRANKS_P[[#This Row],[PROJID]],PITCHCSV[playerid],0),P_IPCOL),0),0)</f>
        <v>#REF!</v>
      </c>
      <c r="K52" s="115" t="e">
        <f>IF(OR(LEAGUE="Mixed",LEAGUE=MYRANKS_P[[#This Row],[LG]]),IFERROR(INDEX(PITCHCSV[],MATCH(MYRANKS_P[[#This Row],[PROJID]],PITCHCSV[playerid],0),P_HCOL),0),0)</f>
        <v>#REF!</v>
      </c>
      <c r="L52" s="115" t="e">
        <f>IF(OR(LEAGUE="Mixed",LEAGUE=MYRANKS_P[[#This Row],[LG]]),IFERROR(INDEX(PITCHCSV[],MATCH(MYRANKS_P[[#This Row],[PROJID]],PITCHCSV[playerid],0),P_ERCOL),0),0)</f>
        <v>#REF!</v>
      </c>
      <c r="M52" s="115" t="e">
        <f>IF(OR(LEAGUE="Mixed",LEAGUE=MYRANKS_P[[#This Row],[LG]]),IFERROR(INDEX(PITCHCSV[],MATCH(MYRANKS_P[[#This Row],[PROJID]],PITCHCSV[playerid],0),P_HRCOL),0),0)</f>
        <v>#REF!</v>
      </c>
      <c r="N52" s="115" t="e">
        <f>IF(OR(LEAGUE="Mixed",LEAGUE=MYRANKS_P[[#This Row],[LG]]),IFERROR(INDEX(PITCHCSV[],MATCH(MYRANKS_P[[#This Row],[PROJID]],PITCHCSV[playerid],0),P_SOCOL),0),0)</f>
        <v>#REF!</v>
      </c>
      <c r="O52" s="115" t="e">
        <f>IF(OR(LEAGUE="Mixed",LEAGUE=MYRANKS_P[[#This Row],[LG]]),IFERROR(INDEX(PITCHCSV[],MATCH(MYRANKS_P[[#This Row],[PROJID]],PITCHCSV[playerid],0),P_BBCOL),0),0)</f>
        <v>#REF!</v>
      </c>
      <c r="P52" s="10" t="e">
        <f>IF(OR(LEAGUE="Mixed",LEAGUE=MYRANKS_P[[#This Row],[LG]]),IFERROR(MYRANKS_P[[#This Row],[ER]]*9/MYRANKS_P[[#This Row],[IP]],0),0)</f>
        <v>#REF!</v>
      </c>
      <c r="Q52" s="10" t="e">
        <f>IF(OR(LEAGUE="Mixed",LEAGUE=MYRANKS_P[[#This Row],[LG]]),IFERROR((MYRANKS_P[[#This Row],[BB]]+MYRANKS_P[[#This Row],[H]])/MYRANKS_P[[#This Row],[IP]],0),0)</f>
        <v>#REF!</v>
      </c>
      <c r="R52" s="33" t="e">
        <f>MYRANKS_P[[#This Row],[W]]/SGP_W</f>
        <v>#REF!</v>
      </c>
      <c r="S52" s="35" t="e">
        <f>MYRANKS_P[[#This Row],[SV]]/SGP_SV</f>
        <v>#REF!</v>
      </c>
      <c r="T52" s="33" t="e">
        <f>MYRANKS_P[[#This Row],[SO]]/SGP_K</f>
        <v>#REF!</v>
      </c>
      <c r="U52" s="10" t="e">
        <f>((LGAVG_ER*(NUMPITCHERS-1)+MYRANKS_P[[#This Row],[ER]])*9/((LGAVG_IP*(NUMPITCHERS-1)+MYRANKS_P[[#This Row],[IP]]))-LGAVG_ERA)/SGP_ERA</f>
        <v>#REF!</v>
      </c>
      <c r="V52" s="10" t="e">
        <f>((LGAVG_HBB*(NUMPITCHERS-1)+MYRANKS_P[[#This Row],[BB]]+MYRANKS_P[[#This Row],[H]])/(LGAVG_IP*(NUMPITCHERS-1)+MYRANKS_P[[#This Row],[IP]])-LGAVG_WHIP)/SGP_WHIP</f>
        <v>#REF!</v>
      </c>
      <c r="W52" s="73" t="e">
        <f>MYRANKS_P[[#This Row],[WSGP]]+MYRANKS_P[[#This Row],[SVSGP]]+MYRANKS_P[[#This Row],[SOSGP]]+MYRANKS_P[[#This Row],[ERASGP]]+MYRANKS_P[[#This Row],[WHIPSGP]]</f>
        <v>#REF!</v>
      </c>
      <c r="X52" s="174" t="e">
        <f>RANK(MYRANKS_P[[#This Row],[TTLSGP]],MYRANKS_P[TTLSGP],0)</f>
        <v>#REF!</v>
      </c>
      <c r="Y52" s="73" t="e">
        <f>IF(MYRANKS_P[[#This Row],[RAW_RANK]]&gt;NUM_P,MYRANKS_P[[#This Row],[TTLSGP]],0)</f>
        <v>#REF!</v>
      </c>
      <c r="Z52" s="34" t="e">
        <f>IF(MYRANKS_P[[#This Row],[BENCH_TTLSGP]]=0,"",RANK(MYRANKS_P[[#This Row],[BENCH_TTLSGP]],MYRANKS_P[BENCH_TTLSGP],0))</f>
        <v>#REF!</v>
      </c>
      <c r="AA52" s="34" t="e">
        <f>IF(MYRANKS_P[[#This Row],[RAW_RANK]]=NUM_P,"X","")</f>
        <v>#REF!</v>
      </c>
      <c r="AB52" s="35" t="e">
        <f>VLOOKUP(MYRANKS_P[[#This Row],[POS]],#REF!,COLUMN(#REF!),FALSE)</f>
        <v>#REF!</v>
      </c>
      <c r="AC52" s="35" t="e">
        <f>MYRANKS_P[[#This Row],[TTLSGP]]-MYRANKS_P[[#This Row],[REPL LVL]]</f>
        <v>#REF!</v>
      </c>
      <c r="AD52" s="33" t="e">
        <f>IF(MYRANKS_P[[#This Row],[RAW_RANK]]&lt;=Total_Pitchers_Drafted,MYRANKS_P[[#This Row],[SGP OVER REPL]],0)</f>
        <v>#REF!</v>
      </c>
      <c r="AE52" s="67" t="e">
        <f>MYRANKS_P[[#This Row],[SGP OVER REPL]]*Dollar_Value_Per_Pitcher_SGP+1</f>
        <v>#REF!</v>
      </c>
      <c r="AF52" s="33"/>
      <c r="AG52" s="35" t="e">
        <f>IF(AND(MYRANKS_P[[#This Row],[BENCH_RANK]]&lt;=Total_Pitchers_Drafted,MYRANKS_P[[#This Row],[$ACTUAL]]=""),MYRANKS_P[[#This Row],[USEFULSGP]],0)</f>
        <v>#REF!</v>
      </c>
      <c r="AH52" s="33" t="e">
        <f>IF(MYRANKS_P[[#This Row],[REMAIN_SGP]]=0,0,MYRANKS_P[[#This Row],[REMAIN_SGP]]*Remaining_Dollar_Value_Per_Pitcher_SGP+1)</f>
        <v>#REF!</v>
      </c>
      <c r="AI52" s="122"/>
    </row>
    <row r="53" spans="1:35" x14ac:dyDescent="0.25">
      <c r="A53" s="110" t="s">
        <v>3899</v>
      </c>
      <c r="B53" s="9" t="e">
        <f>VLOOKUP(MYRANKS_P[[#This Row],[PLAYERID]],#REF!,COLUMN(#REF!),FALSE)</f>
        <v>#REF!</v>
      </c>
      <c r="C53" s="9" t="e">
        <f>VLOOKUP(MYRANKS_P[[#This Row],[PLAYERID]],#REF!,COLUMN(#REF!),FALSE)</f>
        <v>#REF!</v>
      </c>
      <c r="D53" s="9" t="e">
        <f>VLOOKUP(MYRANKS_P[[#This Row],[PLAYERID]],#REF!,COLUMN(#REF!),FALSE)</f>
        <v>#REF!</v>
      </c>
      <c r="E53" s="9" t="e">
        <f>VLOOKUP(MYRANKS_P[[#This Row],[PLAYERID]],#REF!,COLUMN(#REF!),FALSE)</f>
        <v>#REF!</v>
      </c>
      <c r="F53" s="9" t="e">
        <f>VLOOKUP(MYRANKS_P[[#This Row],[PLAYERID]],#REF!,COLUMN(#REF!),FALSE)</f>
        <v>#REF!</v>
      </c>
      <c r="G53" s="9" t="e">
        <f>INDEX(#REF!,MATCH(MYRANKS_P[[#This Row],[PLAYERID]],#REF!,0),VLOOKUP(IDSYSTEM,#REF!,3,FALSE))</f>
        <v>#REF!</v>
      </c>
      <c r="H53" s="115" t="e">
        <f>IF(OR(LEAGUE="Mixed",LEAGUE=MYRANKS_P[[#This Row],[LG]]),IFERROR(INDEX(PITCHCSV[],MATCH(MYRANKS_P[[#This Row],[PROJID]],PITCHCSV[playerid],0),P_WCOL),0),0)</f>
        <v>#REF!</v>
      </c>
      <c r="I53" s="115" t="e">
        <f>IF(OR(LEAGUE="Mixed",LEAGUE=MYRANKS_P[[#This Row],[LG]]),IFERROR(INDEX(PITCHCSV[],MATCH(MYRANKS_P[[#This Row],[PROJID]],PITCHCSV[playerid],0),P_SVCOL),0),0)</f>
        <v>#REF!</v>
      </c>
      <c r="J53" s="115" t="e">
        <f>IF(OR(LEAGUE="Mixed",LEAGUE=MYRANKS_P[[#This Row],[LG]]),IFERROR(INDEX(PITCHCSV[],MATCH(MYRANKS_P[[#This Row],[PROJID]],PITCHCSV[playerid],0),P_IPCOL),0),0)</f>
        <v>#REF!</v>
      </c>
      <c r="K53" s="115" t="e">
        <f>IF(OR(LEAGUE="Mixed",LEAGUE=MYRANKS_P[[#This Row],[LG]]),IFERROR(INDEX(PITCHCSV[],MATCH(MYRANKS_P[[#This Row],[PROJID]],PITCHCSV[playerid],0),P_HCOL),0),0)</f>
        <v>#REF!</v>
      </c>
      <c r="L53" s="115" t="e">
        <f>IF(OR(LEAGUE="Mixed",LEAGUE=MYRANKS_P[[#This Row],[LG]]),IFERROR(INDEX(PITCHCSV[],MATCH(MYRANKS_P[[#This Row],[PROJID]],PITCHCSV[playerid],0),P_ERCOL),0),0)</f>
        <v>#REF!</v>
      </c>
      <c r="M53" s="115" t="e">
        <f>IF(OR(LEAGUE="Mixed",LEAGUE=MYRANKS_P[[#This Row],[LG]]),IFERROR(INDEX(PITCHCSV[],MATCH(MYRANKS_P[[#This Row],[PROJID]],PITCHCSV[playerid],0),P_HRCOL),0),0)</f>
        <v>#REF!</v>
      </c>
      <c r="N53" s="115" t="e">
        <f>IF(OR(LEAGUE="Mixed",LEAGUE=MYRANKS_P[[#This Row],[LG]]),IFERROR(INDEX(PITCHCSV[],MATCH(MYRANKS_P[[#This Row],[PROJID]],PITCHCSV[playerid],0),P_SOCOL),0),0)</f>
        <v>#REF!</v>
      </c>
      <c r="O53" s="115" t="e">
        <f>IF(OR(LEAGUE="Mixed",LEAGUE=MYRANKS_P[[#This Row],[LG]]),IFERROR(INDEX(PITCHCSV[],MATCH(MYRANKS_P[[#This Row],[PROJID]],PITCHCSV[playerid],0),P_BBCOL),0),0)</f>
        <v>#REF!</v>
      </c>
      <c r="P53" s="10" t="e">
        <f>IF(OR(LEAGUE="Mixed",LEAGUE=MYRANKS_P[[#This Row],[LG]]),IFERROR(MYRANKS_P[[#This Row],[ER]]*9/MYRANKS_P[[#This Row],[IP]],0),0)</f>
        <v>#REF!</v>
      </c>
      <c r="Q53" s="10" t="e">
        <f>IF(OR(LEAGUE="Mixed",LEAGUE=MYRANKS_P[[#This Row],[LG]]),IFERROR((MYRANKS_P[[#This Row],[BB]]+MYRANKS_P[[#This Row],[H]])/MYRANKS_P[[#This Row],[IP]],0),0)</f>
        <v>#REF!</v>
      </c>
      <c r="R53" s="87" t="e">
        <f>MYRANKS_P[[#This Row],[W]]/SGP_W</f>
        <v>#REF!</v>
      </c>
      <c r="S53" s="87" t="e">
        <f>MYRANKS_P[[#This Row],[SV]]/SGP_SV</f>
        <v>#REF!</v>
      </c>
      <c r="T53" s="87" t="e">
        <f>MYRANKS_P[[#This Row],[SO]]/SGP_K</f>
        <v>#REF!</v>
      </c>
      <c r="U53" s="10" t="e">
        <f>((LGAVG_ER*(NUMPITCHERS-1)+MYRANKS_P[[#This Row],[ER]])*9/((LGAVG_IP*(NUMPITCHERS-1)+MYRANKS_P[[#This Row],[IP]]))-LGAVG_ERA)/SGP_ERA</f>
        <v>#REF!</v>
      </c>
      <c r="V53" s="10" t="e">
        <f>((LGAVG_HBB*(NUMPITCHERS-1)+MYRANKS_P[[#This Row],[BB]]+MYRANKS_P[[#This Row],[H]])/(LGAVG_IP*(NUMPITCHERS-1)+MYRANKS_P[[#This Row],[IP]])-LGAVG_WHIP)/SGP_WHIP</f>
        <v>#REF!</v>
      </c>
      <c r="W53" s="92" t="e">
        <f>MYRANKS_P[[#This Row],[WSGP]]+MYRANKS_P[[#This Row],[SVSGP]]+MYRANKS_P[[#This Row],[SOSGP]]+MYRANKS_P[[#This Row],[ERASGP]]+MYRANKS_P[[#This Row],[WHIPSGP]]</f>
        <v>#REF!</v>
      </c>
      <c r="X53" s="173" t="e">
        <f>RANK(MYRANKS_P[[#This Row],[TTLSGP]],MYRANKS_P[TTLSGP],0)</f>
        <v>#REF!</v>
      </c>
      <c r="Y53" s="92" t="e">
        <f>IF(MYRANKS_P[[#This Row],[RAW_RANK]]&gt;NUM_P,MYRANKS_P[[#This Row],[TTLSGP]],0)</f>
        <v>#REF!</v>
      </c>
      <c r="Z53" s="96" t="e">
        <f>IF(MYRANKS_P[[#This Row],[BENCH_TTLSGP]]=0,"",RANK(MYRANKS_P[[#This Row],[BENCH_TTLSGP]],MYRANKS_P[BENCH_TTLSGP],0))</f>
        <v>#REF!</v>
      </c>
      <c r="AA53" s="96" t="e">
        <f>IF(MYRANKS_P[[#This Row],[RAW_RANK]]=NUM_P,"X","")</f>
        <v>#REF!</v>
      </c>
      <c r="AB53" s="87" t="e">
        <f>VLOOKUP(MYRANKS_P[[#This Row],[POS]],#REF!,COLUMN(#REF!),FALSE)</f>
        <v>#REF!</v>
      </c>
      <c r="AC53" s="87" t="e">
        <f>MYRANKS_P[[#This Row],[TTLSGP]]-MYRANKS_P[[#This Row],[REPL LVL]]</f>
        <v>#REF!</v>
      </c>
      <c r="AD53" s="87" t="e">
        <f>IF(MYRANKS_P[[#This Row],[RAW_RANK]]&lt;=Total_Pitchers_Drafted,MYRANKS_P[[#This Row],[SGP OVER REPL]],0)</f>
        <v>#REF!</v>
      </c>
      <c r="AE53" s="97" t="e">
        <f>MYRANKS_P[[#This Row],[SGP OVER REPL]]*Dollar_Value_Per_Pitcher_SGP+1</f>
        <v>#REF!</v>
      </c>
      <c r="AF53" s="87"/>
      <c r="AG53" s="87" t="e">
        <f>IF(AND(MYRANKS_P[[#This Row],[BENCH_RANK]]&lt;=Total_Pitchers_Drafted,MYRANKS_P[[#This Row],[$ACTUAL]]=""),MYRANKS_P[[#This Row],[USEFULSGP]],0)</f>
        <v>#REF!</v>
      </c>
      <c r="AH53" s="87" t="e">
        <f>IF(MYRANKS_P[[#This Row],[REMAIN_SGP]]=0,0,MYRANKS_P[[#This Row],[REMAIN_SGP]]*Remaining_Dollar_Value_Per_Pitcher_SGP+1)</f>
        <v>#REF!</v>
      </c>
      <c r="AI53" s="122"/>
    </row>
    <row r="54" spans="1:35" x14ac:dyDescent="0.25">
      <c r="A54" s="88" t="s">
        <v>6201</v>
      </c>
      <c r="B54" s="53" t="e">
        <f>VLOOKUP(MYRANKS_P[[#This Row],[PLAYERID]],#REF!,COLUMN(#REF!),FALSE)</f>
        <v>#REF!</v>
      </c>
      <c r="C54" s="53" t="e">
        <f>VLOOKUP(MYRANKS_P[[#This Row],[PLAYERID]],#REF!,COLUMN(#REF!),FALSE)</f>
        <v>#REF!</v>
      </c>
      <c r="D54" s="53" t="e">
        <f>VLOOKUP(MYRANKS_P[[#This Row],[PLAYERID]],#REF!,COLUMN(#REF!),FALSE)</f>
        <v>#REF!</v>
      </c>
      <c r="E54" s="9" t="e">
        <f>VLOOKUP(MYRANKS_P[[#This Row],[PLAYERID]],#REF!,COLUMN(#REF!),FALSE)</f>
        <v>#REF!</v>
      </c>
      <c r="F54" s="53" t="e">
        <f>VLOOKUP(MYRANKS_P[[#This Row],[PLAYERID]],#REF!,COLUMN(#REF!),FALSE)</f>
        <v>#REF!</v>
      </c>
      <c r="G54" s="9" t="e">
        <f>INDEX(#REF!,MATCH(MYRANKS_P[[#This Row],[PLAYERID]],#REF!,0),VLOOKUP(IDSYSTEM,#REF!,3,FALSE))</f>
        <v>#REF!</v>
      </c>
      <c r="H54" s="115" t="e">
        <f>IF(OR(LEAGUE="Mixed",LEAGUE=MYRANKS_P[[#This Row],[LG]]),IFERROR(INDEX(PITCHCSV[],MATCH(MYRANKS_P[[#This Row],[PROJID]],PITCHCSV[playerid],0),P_WCOL),0),0)</f>
        <v>#REF!</v>
      </c>
      <c r="I54" s="115" t="e">
        <f>IF(OR(LEAGUE="Mixed",LEAGUE=MYRANKS_P[[#This Row],[LG]]),IFERROR(INDEX(PITCHCSV[],MATCH(MYRANKS_P[[#This Row],[PROJID]],PITCHCSV[playerid],0),P_SVCOL),0),0)</f>
        <v>#REF!</v>
      </c>
      <c r="J54" s="115" t="e">
        <f>IF(OR(LEAGUE="Mixed",LEAGUE=MYRANKS_P[[#This Row],[LG]]),IFERROR(INDEX(PITCHCSV[],MATCH(MYRANKS_P[[#This Row],[PROJID]],PITCHCSV[playerid],0),P_IPCOL),0),0)</f>
        <v>#REF!</v>
      </c>
      <c r="K54" s="115" t="e">
        <f>IF(OR(LEAGUE="Mixed",LEAGUE=MYRANKS_P[[#This Row],[LG]]),IFERROR(INDEX(PITCHCSV[],MATCH(MYRANKS_P[[#This Row],[PROJID]],PITCHCSV[playerid],0),P_HCOL),0),0)</f>
        <v>#REF!</v>
      </c>
      <c r="L54" s="115" t="e">
        <f>IF(OR(LEAGUE="Mixed",LEAGUE=MYRANKS_P[[#This Row],[LG]]),IFERROR(INDEX(PITCHCSV[],MATCH(MYRANKS_P[[#This Row],[PROJID]],PITCHCSV[playerid],0),P_ERCOL),0),0)</f>
        <v>#REF!</v>
      </c>
      <c r="M54" s="115" t="e">
        <f>IF(OR(LEAGUE="Mixed",LEAGUE=MYRANKS_P[[#This Row],[LG]]),IFERROR(INDEX(PITCHCSV[],MATCH(MYRANKS_P[[#This Row],[PROJID]],PITCHCSV[playerid],0),P_HRCOL),0),0)</f>
        <v>#REF!</v>
      </c>
      <c r="N54" s="115" t="e">
        <f>IF(OR(LEAGUE="Mixed",LEAGUE=MYRANKS_P[[#This Row],[LG]]),IFERROR(INDEX(PITCHCSV[],MATCH(MYRANKS_P[[#This Row],[PROJID]],PITCHCSV[playerid],0),P_SOCOL),0),0)</f>
        <v>#REF!</v>
      </c>
      <c r="O54" s="115" t="e">
        <f>IF(OR(LEAGUE="Mixed",LEAGUE=MYRANKS_P[[#This Row],[LG]]),IFERROR(INDEX(PITCHCSV[],MATCH(MYRANKS_P[[#This Row],[PROJID]],PITCHCSV[playerid],0),P_BBCOL),0),0)</f>
        <v>#REF!</v>
      </c>
      <c r="P54" s="10" t="e">
        <f>IF(OR(LEAGUE="Mixed",LEAGUE=MYRANKS_P[[#This Row],[LG]]),IFERROR(MYRANKS_P[[#This Row],[ER]]*9/MYRANKS_P[[#This Row],[IP]],0),0)</f>
        <v>#REF!</v>
      </c>
      <c r="Q54" s="10" t="e">
        <f>IF(OR(LEAGUE="Mixed",LEAGUE=MYRANKS_P[[#This Row],[LG]]),IFERROR((MYRANKS_P[[#This Row],[BB]]+MYRANKS_P[[#This Row],[H]])/MYRANKS_P[[#This Row],[IP]],0),0)</f>
        <v>#REF!</v>
      </c>
      <c r="R54" s="55" t="e">
        <f>MYRANKS_P[[#This Row],[W]]/SGP_W</f>
        <v>#REF!</v>
      </c>
      <c r="S54" s="54" t="e">
        <f>MYRANKS_P[[#This Row],[SV]]/SGP_SV</f>
        <v>#REF!</v>
      </c>
      <c r="T54" s="55" t="e">
        <f>MYRANKS_P[[#This Row],[SO]]/SGP_K</f>
        <v>#REF!</v>
      </c>
      <c r="U54" s="10" t="e">
        <f>((LGAVG_ER*(NUMPITCHERS-1)+MYRANKS_P[[#This Row],[ER]])*9/((LGAVG_IP*(NUMPITCHERS-1)+MYRANKS_P[[#This Row],[IP]]))-LGAVG_ERA)/SGP_ERA</f>
        <v>#REF!</v>
      </c>
      <c r="V54" s="10" t="e">
        <f>((LGAVG_HBB*(NUMPITCHERS-1)+MYRANKS_P[[#This Row],[BB]]+MYRANKS_P[[#This Row],[H]])/(LGAVG_IP*(NUMPITCHERS-1)+MYRANKS_P[[#This Row],[IP]])-LGAVG_WHIP)/SGP_WHIP</f>
        <v>#REF!</v>
      </c>
      <c r="W54" s="74" t="e">
        <f>MYRANKS_P[[#This Row],[WSGP]]+MYRANKS_P[[#This Row],[SVSGP]]+MYRANKS_P[[#This Row],[SOSGP]]+MYRANKS_P[[#This Row],[ERASGP]]+MYRANKS_P[[#This Row],[WHIPSGP]]</f>
        <v>#REF!</v>
      </c>
      <c r="X54" s="172" t="e">
        <f>RANK(MYRANKS_P[[#This Row],[TTLSGP]],MYRANKS_P[TTLSGP],0)</f>
        <v>#REF!</v>
      </c>
      <c r="Y54" s="74" t="e">
        <f>IF(MYRANKS_P[[#This Row],[RAW_RANK]]&gt;NUM_P,MYRANKS_P[[#This Row],[TTLSGP]],0)</f>
        <v>#REF!</v>
      </c>
      <c r="Z54" s="56" t="e">
        <f>IF(MYRANKS_P[[#This Row],[BENCH_TTLSGP]]=0,"",RANK(MYRANKS_P[[#This Row],[BENCH_TTLSGP]],MYRANKS_P[BENCH_TTLSGP],0))</f>
        <v>#REF!</v>
      </c>
      <c r="AA54" s="56" t="e">
        <f>IF(MYRANKS_P[[#This Row],[RAW_RANK]]=NUM_P,"X","")</f>
        <v>#REF!</v>
      </c>
      <c r="AB54" s="54" t="e">
        <f>VLOOKUP(MYRANKS_P[[#This Row],[POS]],#REF!,COLUMN(#REF!),FALSE)</f>
        <v>#REF!</v>
      </c>
      <c r="AC54" s="54" t="e">
        <f>MYRANKS_P[[#This Row],[TTLSGP]]-MYRANKS_P[[#This Row],[REPL LVL]]</f>
        <v>#REF!</v>
      </c>
      <c r="AD54" s="55" t="e">
        <f>IF(MYRANKS_P[[#This Row],[RAW_RANK]]&lt;=Total_Pitchers_Drafted,MYRANKS_P[[#This Row],[SGP OVER REPL]],0)</f>
        <v>#REF!</v>
      </c>
      <c r="AE54" s="68" t="e">
        <f>MYRANKS_P[[#This Row],[SGP OVER REPL]]*Dollar_Value_Per_Pitcher_SGP+1</f>
        <v>#REF!</v>
      </c>
      <c r="AF54" s="55"/>
      <c r="AG54" s="54" t="e">
        <f>IF(AND(MYRANKS_P[[#This Row],[BENCH_RANK]]&lt;=Total_Pitchers_Drafted,MYRANKS_P[[#This Row],[$ACTUAL]]=""),MYRANKS_P[[#This Row],[USEFULSGP]],0)</f>
        <v>#REF!</v>
      </c>
      <c r="AH54" s="55" t="e">
        <f>IF(MYRANKS_P[[#This Row],[REMAIN_SGP]]=0,0,MYRANKS_P[[#This Row],[REMAIN_SGP]]*Remaining_Dollar_Value_Per_Pitcher_SGP+1)</f>
        <v>#REF!</v>
      </c>
      <c r="AI54" s="122"/>
    </row>
    <row r="55" spans="1:35" x14ac:dyDescent="0.25">
      <c r="A55" s="88" t="s">
        <v>1432</v>
      </c>
      <c r="B55" s="53" t="e">
        <f>VLOOKUP(MYRANKS_P[[#This Row],[PLAYERID]],#REF!,COLUMN(#REF!),FALSE)</f>
        <v>#REF!</v>
      </c>
      <c r="C55" s="53" t="e">
        <f>VLOOKUP(MYRANKS_P[[#This Row],[PLAYERID]],#REF!,COLUMN(#REF!),FALSE)</f>
        <v>#REF!</v>
      </c>
      <c r="D55" s="53" t="e">
        <f>VLOOKUP(MYRANKS_P[[#This Row],[PLAYERID]],#REF!,COLUMN(#REF!),FALSE)</f>
        <v>#REF!</v>
      </c>
      <c r="E55" s="9" t="e">
        <f>VLOOKUP(MYRANKS_P[[#This Row],[PLAYERID]],#REF!,COLUMN(#REF!),FALSE)</f>
        <v>#REF!</v>
      </c>
      <c r="F55" s="53" t="e">
        <f>VLOOKUP(MYRANKS_P[[#This Row],[PLAYERID]],#REF!,COLUMN(#REF!),FALSE)</f>
        <v>#REF!</v>
      </c>
      <c r="G55" s="9" t="e">
        <f>INDEX(#REF!,MATCH(MYRANKS_P[[#This Row],[PLAYERID]],#REF!,0),VLOOKUP(IDSYSTEM,#REF!,3,FALSE))</f>
        <v>#REF!</v>
      </c>
      <c r="H55" s="115" t="e">
        <f>IF(OR(LEAGUE="Mixed",LEAGUE=MYRANKS_P[[#This Row],[LG]]),IFERROR(INDEX(PITCHCSV[],MATCH(MYRANKS_P[[#This Row],[PROJID]],PITCHCSV[playerid],0),P_WCOL),0),0)</f>
        <v>#REF!</v>
      </c>
      <c r="I55" s="115" t="e">
        <f>IF(OR(LEAGUE="Mixed",LEAGUE=MYRANKS_P[[#This Row],[LG]]),IFERROR(INDEX(PITCHCSV[],MATCH(MYRANKS_P[[#This Row],[PROJID]],PITCHCSV[playerid],0),P_SVCOL),0),0)</f>
        <v>#REF!</v>
      </c>
      <c r="J55" s="115" t="e">
        <f>IF(OR(LEAGUE="Mixed",LEAGUE=MYRANKS_P[[#This Row],[LG]]),IFERROR(INDEX(PITCHCSV[],MATCH(MYRANKS_P[[#This Row],[PROJID]],PITCHCSV[playerid],0),P_IPCOL),0),0)</f>
        <v>#REF!</v>
      </c>
      <c r="K55" s="115" t="e">
        <f>IF(OR(LEAGUE="Mixed",LEAGUE=MYRANKS_P[[#This Row],[LG]]),IFERROR(INDEX(PITCHCSV[],MATCH(MYRANKS_P[[#This Row],[PROJID]],PITCHCSV[playerid],0),P_HCOL),0),0)</f>
        <v>#REF!</v>
      </c>
      <c r="L55" s="115" t="e">
        <f>IF(OR(LEAGUE="Mixed",LEAGUE=MYRANKS_P[[#This Row],[LG]]),IFERROR(INDEX(PITCHCSV[],MATCH(MYRANKS_P[[#This Row],[PROJID]],PITCHCSV[playerid],0),P_ERCOL),0),0)</f>
        <v>#REF!</v>
      </c>
      <c r="M55" s="115" t="e">
        <f>IF(OR(LEAGUE="Mixed",LEAGUE=MYRANKS_P[[#This Row],[LG]]),IFERROR(INDEX(PITCHCSV[],MATCH(MYRANKS_P[[#This Row],[PROJID]],PITCHCSV[playerid],0),P_HRCOL),0),0)</f>
        <v>#REF!</v>
      </c>
      <c r="N55" s="115" t="e">
        <f>IF(OR(LEAGUE="Mixed",LEAGUE=MYRANKS_P[[#This Row],[LG]]),IFERROR(INDEX(PITCHCSV[],MATCH(MYRANKS_P[[#This Row],[PROJID]],PITCHCSV[playerid],0),P_SOCOL),0),0)</f>
        <v>#REF!</v>
      </c>
      <c r="O55" s="115" t="e">
        <f>IF(OR(LEAGUE="Mixed",LEAGUE=MYRANKS_P[[#This Row],[LG]]),IFERROR(INDEX(PITCHCSV[],MATCH(MYRANKS_P[[#This Row],[PROJID]],PITCHCSV[playerid],0),P_BBCOL),0),0)</f>
        <v>#REF!</v>
      </c>
      <c r="P55" s="10" t="e">
        <f>IF(OR(LEAGUE="Mixed",LEAGUE=MYRANKS_P[[#This Row],[LG]]),IFERROR(MYRANKS_P[[#This Row],[ER]]*9/MYRANKS_P[[#This Row],[IP]],0),0)</f>
        <v>#REF!</v>
      </c>
      <c r="Q55" s="10" t="e">
        <f>IF(OR(LEAGUE="Mixed",LEAGUE=MYRANKS_P[[#This Row],[LG]]),IFERROR((MYRANKS_P[[#This Row],[BB]]+MYRANKS_P[[#This Row],[H]])/MYRANKS_P[[#This Row],[IP]],0),0)</f>
        <v>#REF!</v>
      </c>
      <c r="R55" s="10" t="e">
        <f>MYRANKS_P[[#This Row],[W]]/SGP_W</f>
        <v>#REF!</v>
      </c>
      <c r="S55" s="10" t="e">
        <f>MYRANKS_P[[#This Row],[SV]]/SGP_SV</f>
        <v>#REF!</v>
      </c>
      <c r="T55" s="10" t="e">
        <f>MYRANKS_P[[#This Row],[SO]]/SGP_K</f>
        <v>#REF!</v>
      </c>
      <c r="U55" s="10" t="e">
        <f>((LGAVG_ER*(NUMPITCHERS-1)+MYRANKS_P[[#This Row],[ER]])*9/((LGAVG_IP*(NUMPITCHERS-1)+MYRANKS_P[[#This Row],[IP]]))-LGAVG_ERA)/SGP_ERA</f>
        <v>#REF!</v>
      </c>
      <c r="V55" s="10" t="e">
        <f>((LGAVG_HBB*(NUMPITCHERS-1)+MYRANKS_P[[#This Row],[BB]]+MYRANKS_P[[#This Row],[H]])/(LGAVG_IP*(NUMPITCHERS-1)+MYRANKS_P[[#This Row],[IP]])-LGAVG_WHIP)/SGP_WHIP</f>
        <v>#REF!</v>
      </c>
      <c r="W55" s="72" t="e">
        <f>MYRANKS_P[[#This Row],[WSGP]]+MYRANKS_P[[#This Row],[SVSGP]]+MYRANKS_P[[#This Row],[SOSGP]]+MYRANKS_P[[#This Row],[ERASGP]]+MYRANKS_P[[#This Row],[WHIPSGP]]</f>
        <v>#REF!</v>
      </c>
      <c r="X55" s="171" t="e">
        <f>RANK(MYRANKS_P[[#This Row],[TTLSGP]],MYRANKS_P[TTLSGP],0)</f>
        <v>#REF!</v>
      </c>
      <c r="Y55" s="72" t="e">
        <f>IF(MYRANKS_P[[#This Row],[RAW_RANK]]&gt;NUM_P,MYRANKS_P[[#This Row],[TTLSGP]],0)</f>
        <v>#REF!</v>
      </c>
      <c r="Z55" s="22" t="e">
        <f>IF(MYRANKS_P[[#This Row],[BENCH_TTLSGP]]=0,"",RANK(MYRANKS_P[[#This Row],[BENCH_TTLSGP]],MYRANKS_P[BENCH_TTLSGP],0))</f>
        <v>#REF!</v>
      </c>
      <c r="AA55" s="22" t="e">
        <f>IF(MYRANKS_P[[#This Row],[RAW_RANK]]=NUM_P,"X","")</f>
        <v>#REF!</v>
      </c>
      <c r="AB55" s="10" t="e">
        <f>VLOOKUP(MYRANKS_P[[#This Row],[POS]],#REF!,COLUMN(#REF!),FALSE)</f>
        <v>#REF!</v>
      </c>
      <c r="AC55" s="10" t="e">
        <f>MYRANKS_P[[#This Row],[TTLSGP]]-MYRANKS_P[[#This Row],[REPL LVL]]</f>
        <v>#REF!</v>
      </c>
      <c r="AD55" s="19" t="e">
        <f>IF(MYRANKS_P[[#This Row],[RAW_RANK]]&lt;=Total_Pitchers_Drafted,MYRANKS_P[[#This Row],[SGP OVER REPL]],0)</f>
        <v>#REF!</v>
      </c>
      <c r="AE55" s="66" t="e">
        <f>MYRANKS_P[[#This Row],[SGP OVER REPL]]*Dollar_Value_Per_Pitcher_SGP+1</f>
        <v>#REF!</v>
      </c>
      <c r="AF55" s="27"/>
      <c r="AG55" s="30" t="e">
        <f>IF(AND(MYRANKS_P[[#This Row],[BENCH_RANK]]&lt;=Total_Pitchers_Drafted,MYRANKS_P[[#This Row],[$ACTUAL]]=""),MYRANKS_P[[#This Row],[USEFULSGP]],0)</f>
        <v>#REF!</v>
      </c>
      <c r="AH55" s="27" t="e">
        <f>IF(MYRANKS_P[[#This Row],[REMAIN_SGP]]=0,0,MYRANKS_P[[#This Row],[REMAIN_SGP]]*Remaining_Dollar_Value_Per_Pitcher_SGP+1)</f>
        <v>#REF!</v>
      </c>
      <c r="AI55" s="122"/>
    </row>
    <row r="56" spans="1:35" x14ac:dyDescent="0.25">
      <c r="A56" s="79" t="s">
        <v>2251</v>
      </c>
      <c r="B56" s="53" t="e">
        <f>VLOOKUP(MYRANKS_P[[#This Row],[PLAYERID]],#REF!,COLUMN(#REF!),FALSE)</f>
        <v>#REF!</v>
      </c>
      <c r="C56" s="53" t="e">
        <f>VLOOKUP(MYRANKS_P[[#This Row],[PLAYERID]],#REF!,COLUMN(#REF!),FALSE)</f>
        <v>#REF!</v>
      </c>
      <c r="D56" s="53" t="e">
        <f>VLOOKUP(MYRANKS_P[[#This Row],[PLAYERID]],#REF!,COLUMN(#REF!),FALSE)</f>
        <v>#REF!</v>
      </c>
      <c r="E56" s="9" t="e">
        <f>VLOOKUP(MYRANKS_P[[#This Row],[PLAYERID]],#REF!,COLUMN(#REF!),FALSE)</f>
        <v>#REF!</v>
      </c>
      <c r="F56" s="53" t="e">
        <f>VLOOKUP(MYRANKS_P[[#This Row],[PLAYERID]],#REF!,COLUMN(#REF!),FALSE)</f>
        <v>#REF!</v>
      </c>
      <c r="G56" s="9" t="e">
        <f>INDEX(#REF!,MATCH(MYRANKS_P[[#This Row],[PLAYERID]],#REF!,0),VLOOKUP(IDSYSTEM,#REF!,3,FALSE))</f>
        <v>#REF!</v>
      </c>
      <c r="H56" s="115" t="e">
        <f>IF(OR(LEAGUE="Mixed",LEAGUE=MYRANKS_P[[#This Row],[LG]]),IFERROR(INDEX(PITCHCSV[],MATCH(MYRANKS_P[[#This Row],[PROJID]],PITCHCSV[playerid],0),P_WCOL),0),0)</f>
        <v>#REF!</v>
      </c>
      <c r="I56" s="115" t="e">
        <f>IF(OR(LEAGUE="Mixed",LEAGUE=MYRANKS_P[[#This Row],[LG]]),IFERROR(INDEX(PITCHCSV[],MATCH(MYRANKS_P[[#This Row],[PROJID]],PITCHCSV[playerid],0),P_SVCOL),0),0)</f>
        <v>#REF!</v>
      </c>
      <c r="J56" s="115" t="e">
        <f>IF(OR(LEAGUE="Mixed",LEAGUE=MYRANKS_P[[#This Row],[LG]]),IFERROR(INDEX(PITCHCSV[],MATCH(MYRANKS_P[[#This Row],[PROJID]],PITCHCSV[playerid],0),P_IPCOL),0),0)</f>
        <v>#REF!</v>
      </c>
      <c r="K56" s="115" t="e">
        <f>IF(OR(LEAGUE="Mixed",LEAGUE=MYRANKS_P[[#This Row],[LG]]),IFERROR(INDEX(PITCHCSV[],MATCH(MYRANKS_P[[#This Row],[PROJID]],PITCHCSV[playerid],0),P_HCOL),0),0)</f>
        <v>#REF!</v>
      </c>
      <c r="L56" s="115" t="e">
        <f>IF(OR(LEAGUE="Mixed",LEAGUE=MYRANKS_P[[#This Row],[LG]]),IFERROR(INDEX(PITCHCSV[],MATCH(MYRANKS_P[[#This Row],[PROJID]],PITCHCSV[playerid],0),P_ERCOL),0),0)</f>
        <v>#REF!</v>
      </c>
      <c r="M56" s="115" t="e">
        <f>IF(OR(LEAGUE="Mixed",LEAGUE=MYRANKS_P[[#This Row],[LG]]),IFERROR(INDEX(PITCHCSV[],MATCH(MYRANKS_P[[#This Row],[PROJID]],PITCHCSV[playerid],0),P_HRCOL),0),0)</f>
        <v>#REF!</v>
      </c>
      <c r="N56" s="115" t="e">
        <f>IF(OR(LEAGUE="Mixed",LEAGUE=MYRANKS_P[[#This Row],[LG]]),IFERROR(INDEX(PITCHCSV[],MATCH(MYRANKS_P[[#This Row],[PROJID]],PITCHCSV[playerid],0),P_SOCOL),0),0)</f>
        <v>#REF!</v>
      </c>
      <c r="O56" s="115" t="e">
        <f>IF(OR(LEAGUE="Mixed",LEAGUE=MYRANKS_P[[#This Row],[LG]]),IFERROR(INDEX(PITCHCSV[],MATCH(MYRANKS_P[[#This Row],[PROJID]],PITCHCSV[playerid],0),P_BBCOL),0),0)</f>
        <v>#REF!</v>
      </c>
      <c r="P56" s="10" t="e">
        <f>IF(OR(LEAGUE="Mixed",LEAGUE=MYRANKS_P[[#This Row],[LG]]),IFERROR(MYRANKS_P[[#This Row],[ER]]*9/MYRANKS_P[[#This Row],[IP]],0),0)</f>
        <v>#REF!</v>
      </c>
      <c r="Q56" s="10" t="e">
        <f>IF(OR(LEAGUE="Mixed",LEAGUE=MYRANKS_P[[#This Row],[LG]]),IFERROR((MYRANKS_P[[#This Row],[BB]]+MYRANKS_P[[#This Row],[H]])/MYRANKS_P[[#This Row],[IP]],0),0)</f>
        <v>#REF!</v>
      </c>
      <c r="R56" s="10" t="e">
        <f>MYRANKS_P[[#This Row],[W]]/SGP_W</f>
        <v>#REF!</v>
      </c>
      <c r="S56" s="10" t="e">
        <f>MYRANKS_P[[#This Row],[SV]]/SGP_SV</f>
        <v>#REF!</v>
      </c>
      <c r="T56" s="10" t="e">
        <f>MYRANKS_P[[#This Row],[SO]]/SGP_K</f>
        <v>#REF!</v>
      </c>
      <c r="U56" s="10" t="e">
        <f>((LGAVG_ER*(NUMPITCHERS-1)+MYRANKS_P[[#This Row],[ER]])*9/((LGAVG_IP*(NUMPITCHERS-1)+MYRANKS_P[[#This Row],[IP]]))-LGAVG_ERA)/SGP_ERA</f>
        <v>#REF!</v>
      </c>
      <c r="V56" s="10" t="e">
        <f>((LGAVG_HBB*(NUMPITCHERS-1)+MYRANKS_P[[#This Row],[BB]]+MYRANKS_P[[#This Row],[H]])/(LGAVG_IP*(NUMPITCHERS-1)+MYRANKS_P[[#This Row],[IP]])-LGAVG_WHIP)/SGP_WHIP</f>
        <v>#REF!</v>
      </c>
      <c r="W56" s="72" t="e">
        <f>MYRANKS_P[[#This Row],[WSGP]]+MYRANKS_P[[#This Row],[SVSGP]]+MYRANKS_P[[#This Row],[SOSGP]]+MYRANKS_P[[#This Row],[ERASGP]]+MYRANKS_P[[#This Row],[WHIPSGP]]</f>
        <v>#REF!</v>
      </c>
      <c r="X56" s="171" t="e">
        <f>RANK(MYRANKS_P[[#This Row],[TTLSGP]],MYRANKS_P[TTLSGP],0)</f>
        <v>#REF!</v>
      </c>
      <c r="Y56" s="72" t="e">
        <f>IF(MYRANKS_P[[#This Row],[RAW_RANK]]&gt;NUM_P,MYRANKS_P[[#This Row],[TTLSGP]],0)</f>
        <v>#REF!</v>
      </c>
      <c r="Z56" s="22" t="e">
        <f>IF(MYRANKS_P[[#This Row],[BENCH_TTLSGP]]=0,"",RANK(MYRANKS_P[[#This Row],[BENCH_TTLSGP]],MYRANKS_P[BENCH_TTLSGP],0))</f>
        <v>#REF!</v>
      </c>
      <c r="AA56" s="22" t="e">
        <f>IF(MYRANKS_P[[#This Row],[RAW_RANK]]=NUM_P,"X","")</f>
        <v>#REF!</v>
      </c>
      <c r="AB56" s="10" t="e">
        <f>VLOOKUP(MYRANKS_P[[#This Row],[POS]],#REF!,COLUMN(#REF!),FALSE)</f>
        <v>#REF!</v>
      </c>
      <c r="AC56" s="10" t="e">
        <f>MYRANKS_P[[#This Row],[TTLSGP]]-MYRANKS_P[[#This Row],[REPL LVL]]</f>
        <v>#REF!</v>
      </c>
      <c r="AD56" s="19" t="e">
        <f>IF(MYRANKS_P[[#This Row],[RAW_RANK]]&lt;=Total_Pitchers_Drafted,MYRANKS_P[[#This Row],[SGP OVER REPL]],0)</f>
        <v>#REF!</v>
      </c>
      <c r="AE56" s="66" t="e">
        <f>MYRANKS_P[[#This Row],[SGP OVER REPL]]*Dollar_Value_Per_Pitcher_SGP+1</f>
        <v>#REF!</v>
      </c>
      <c r="AF56" s="27"/>
      <c r="AG56" s="30" t="e">
        <f>IF(AND(MYRANKS_P[[#This Row],[BENCH_RANK]]&lt;=Total_Pitchers_Drafted,MYRANKS_P[[#This Row],[$ACTUAL]]=""),MYRANKS_P[[#This Row],[USEFULSGP]],0)</f>
        <v>#REF!</v>
      </c>
      <c r="AH56" s="27" t="e">
        <f>IF(MYRANKS_P[[#This Row],[REMAIN_SGP]]=0,0,MYRANKS_P[[#This Row],[REMAIN_SGP]]*Remaining_Dollar_Value_Per_Pitcher_SGP+1)</f>
        <v>#REF!</v>
      </c>
      <c r="AI56" s="122"/>
    </row>
    <row r="57" spans="1:35" x14ac:dyDescent="0.25">
      <c r="A57" s="88" t="s">
        <v>1158</v>
      </c>
      <c r="B57" s="9" t="e">
        <f>VLOOKUP(MYRANKS_P[[#This Row],[PLAYERID]],#REF!,COLUMN(#REF!),FALSE)</f>
        <v>#REF!</v>
      </c>
      <c r="C57" s="9" t="e">
        <f>VLOOKUP(MYRANKS_P[[#This Row],[PLAYERID]],#REF!,COLUMN(#REF!),FALSE)</f>
        <v>#REF!</v>
      </c>
      <c r="D57" s="9" t="e">
        <f>VLOOKUP(MYRANKS_P[[#This Row],[PLAYERID]],#REF!,COLUMN(#REF!),FALSE)</f>
        <v>#REF!</v>
      </c>
      <c r="E57" s="9" t="e">
        <f>VLOOKUP(MYRANKS_P[[#This Row],[PLAYERID]],#REF!,COLUMN(#REF!),FALSE)</f>
        <v>#REF!</v>
      </c>
      <c r="F57" s="9" t="e">
        <f>VLOOKUP(MYRANKS_P[[#This Row],[PLAYERID]],#REF!,COLUMN(#REF!),FALSE)</f>
        <v>#REF!</v>
      </c>
      <c r="G57" s="9" t="e">
        <f>INDEX(#REF!,MATCH(MYRANKS_P[[#This Row],[PLAYERID]],#REF!,0),VLOOKUP(IDSYSTEM,#REF!,3,FALSE))</f>
        <v>#REF!</v>
      </c>
      <c r="H57" s="115" t="e">
        <f>IF(OR(LEAGUE="Mixed",LEAGUE=MYRANKS_P[[#This Row],[LG]]),IFERROR(INDEX(PITCHCSV[],MATCH(MYRANKS_P[[#This Row],[PROJID]],PITCHCSV[playerid],0),P_WCOL),0),0)</f>
        <v>#REF!</v>
      </c>
      <c r="I57" s="115" t="e">
        <f>IF(OR(LEAGUE="Mixed",LEAGUE=MYRANKS_P[[#This Row],[LG]]),IFERROR(INDEX(PITCHCSV[],MATCH(MYRANKS_P[[#This Row],[PROJID]],PITCHCSV[playerid],0),P_SVCOL),0),0)</f>
        <v>#REF!</v>
      </c>
      <c r="J57" s="115" t="e">
        <f>IF(OR(LEAGUE="Mixed",LEAGUE=MYRANKS_P[[#This Row],[LG]]),IFERROR(INDEX(PITCHCSV[],MATCH(MYRANKS_P[[#This Row],[PROJID]],PITCHCSV[playerid],0),P_IPCOL),0),0)</f>
        <v>#REF!</v>
      </c>
      <c r="K57" s="115" t="e">
        <f>IF(OR(LEAGUE="Mixed",LEAGUE=MYRANKS_P[[#This Row],[LG]]),IFERROR(INDEX(PITCHCSV[],MATCH(MYRANKS_P[[#This Row],[PROJID]],PITCHCSV[playerid],0),P_HCOL),0),0)</f>
        <v>#REF!</v>
      </c>
      <c r="L57" s="115" t="e">
        <f>IF(OR(LEAGUE="Mixed",LEAGUE=MYRANKS_P[[#This Row],[LG]]),IFERROR(INDEX(PITCHCSV[],MATCH(MYRANKS_P[[#This Row],[PROJID]],PITCHCSV[playerid],0),P_ERCOL),0),0)</f>
        <v>#REF!</v>
      </c>
      <c r="M57" s="115" t="e">
        <f>IF(OR(LEAGUE="Mixed",LEAGUE=MYRANKS_P[[#This Row],[LG]]),IFERROR(INDEX(PITCHCSV[],MATCH(MYRANKS_P[[#This Row],[PROJID]],PITCHCSV[playerid],0),P_HRCOL),0),0)</f>
        <v>#REF!</v>
      </c>
      <c r="N57" s="115" t="e">
        <f>IF(OR(LEAGUE="Mixed",LEAGUE=MYRANKS_P[[#This Row],[LG]]),IFERROR(INDEX(PITCHCSV[],MATCH(MYRANKS_P[[#This Row],[PROJID]],PITCHCSV[playerid],0),P_SOCOL),0),0)</f>
        <v>#REF!</v>
      </c>
      <c r="O57" s="115" t="e">
        <f>IF(OR(LEAGUE="Mixed",LEAGUE=MYRANKS_P[[#This Row],[LG]]),IFERROR(INDEX(PITCHCSV[],MATCH(MYRANKS_P[[#This Row],[PROJID]],PITCHCSV[playerid],0),P_BBCOL),0),0)</f>
        <v>#REF!</v>
      </c>
      <c r="P57" s="10" t="e">
        <f>IF(OR(LEAGUE="Mixed",LEAGUE=MYRANKS_P[[#This Row],[LG]]),IFERROR(MYRANKS_P[[#This Row],[ER]]*9/MYRANKS_P[[#This Row],[IP]],0),0)</f>
        <v>#REF!</v>
      </c>
      <c r="Q57" s="10" t="e">
        <f>IF(OR(LEAGUE="Mixed",LEAGUE=MYRANKS_P[[#This Row],[LG]]),IFERROR((MYRANKS_P[[#This Row],[BB]]+MYRANKS_P[[#This Row],[H]])/MYRANKS_P[[#This Row],[IP]],0),0)</f>
        <v>#REF!</v>
      </c>
      <c r="R57" s="10" t="e">
        <f>MYRANKS_P[[#This Row],[W]]/SGP_W</f>
        <v>#REF!</v>
      </c>
      <c r="S57" s="10" t="e">
        <f>MYRANKS_P[[#This Row],[SV]]/SGP_SV</f>
        <v>#REF!</v>
      </c>
      <c r="T57" s="10" t="e">
        <f>MYRANKS_P[[#This Row],[SO]]/SGP_K</f>
        <v>#REF!</v>
      </c>
      <c r="U57" s="10" t="e">
        <f>((LGAVG_ER*(NUMPITCHERS-1)+MYRANKS_P[[#This Row],[ER]])*9/((LGAVG_IP*(NUMPITCHERS-1)+MYRANKS_P[[#This Row],[IP]]))-LGAVG_ERA)/SGP_ERA</f>
        <v>#REF!</v>
      </c>
      <c r="V57" s="10" t="e">
        <f>((LGAVG_HBB*(NUMPITCHERS-1)+MYRANKS_P[[#This Row],[BB]]+MYRANKS_P[[#This Row],[H]])/(LGAVG_IP*(NUMPITCHERS-1)+MYRANKS_P[[#This Row],[IP]])-LGAVG_WHIP)/SGP_WHIP</f>
        <v>#REF!</v>
      </c>
      <c r="W57" s="72" t="e">
        <f>MYRANKS_P[[#This Row],[WSGP]]+MYRANKS_P[[#This Row],[SVSGP]]+MYRANKS_P[[#This Row],[SOSGP]]+MYRANKS_P[[#This Row],[ERASGP]]+MYRANKS_P[[#This Row],[WHIPSGP]]</f>
        <v>#REF!</v>
      </c>
      <c r="X57" s="171" t="e">
        <f>RANK(MYRANKS_P[[#This Row],[TTLSGP]],MYRANKS_P[TTLSGP],0)</f>
        <v>#REF!</v>
      </c>
      <c r="Y57" s="72" t="e">
        <f>IF(MYRANKS_P[[#This Row],[RAW_RANK]]&gt;NUM_P,MYRANKS_P[[#This Row],[TTLSGP]],0)</f>
        <v>#REF!</v>
      </c>
      <c r="Z57" s="22" t="e">
        <f>IF(MYRANKS_P[[#This Row],[BENCH_TTLSGP]]=0,"",RANK(MYRANKS_P[[#This Row],[BENCH_TTLSGP]],MYRANKS_P[BENCH_TTLSGP],0))</f>
        <v>#REF!</v>
      </c>
      <c r="AA57" s="22" t="e">
        <f>IF(MYRANKS_P[[#This Row],[RAW_RANK]]=NUM_P,"X","")</f>
        <v>#REF!</v>
      </c>
      <c r="AB57" s="10" t="e">
        <f>VLOOKUP(MYRANKS_P[[#This Row],[POS]],#REF!,COLUMN(#REF!),FALSE)</f>
        <v>#REF!</v>
      </c>
      <c r="AC57" s="10" t="e">
        <f>MYRANKS_P[[#This Row],[TTLSGP]]-MYRANKS_P[[#This Row],[REPL LVL]]</f>
        <v>#REF!</v>
      </c>
      <c r="AD57" s="19" t="e">
        <f>IF(MYRANKS_P[[#This Row],[RAW_RANK]]&lt;=Total_Pitchers_Drafted,MYRANKS_P[[#This Row],[SGP OVER REPL]],0)</f>
        <v>#REF!</v>
      </c>
      <c r="AE57" s="66" t="e">
        <f>MYRANKS_P[[#This Row],[SGP OVER REPL]]*Dollar_Value_Per_Pitcher_SGP+1</f>
        <v>#REF!</v>
      </c>
      <c r="AF57" s="27"/>
      <c r="AG57" s="30" t="e">
        <f>IF(AND(MYRANKS_P[[#This Row],[BENCH_RANK]]&lt;=Total_Pitchers_Drafted,MYRANKS_P[[#This Row],[$ACTUAL]]=""),MYRANKS_P[[#This Row],[USEFULSGP]],0)</f>
        <v>#REF!</v>
      </c>
      <c r="AH57" s="27" t="e">
        <f>IF(MYRANKS_P[[#This Row],[REMAIN_SGP]]=0,0,MYRANKS_P[[#This Row],[REMAIN_SGP]]*Remaining_Dollar_Value_Per_Pitcher_SGP+1)</f>
        <v>#REF!</v>
      </c>
      <c r="AI57" s="122"/>
    </row>
    <row r="58" spans="1:35" x14ac:dyDescent="0.25">
      <c r="A58" s="79" t="s">
        <v>2087</v>
      </c>
      <c r="B58" s="53" t="e">
        <f>VLOOKUP(MYRANKS_P[[#This Row],[PLAYERID]],#REF!,COLUMN(#REF!),FALSE)</f>
        <v>#REF!</v>
      </c>
      <c r="C58" s="53" t="e">
        <f>VLOOKUP(MYRANKS_P[[#This Row],[PLAYERID]],#REF!,COLUMN(#REF!),FALSE)</f>
        <v>#REF!</v>
      </c>
      <c r="D58" s="53" t="e">
        <f>VLOOKUP(MYRANKS_P[[#This Row],[PLAYERID]],#REF!,COLUMN(#REF!),FALSE)</f>
        <v>#REF!</v>
      </c>
      <c r="E58" s="9" t="e">
        <f>VLOOKUP(MYRANKS_P[[#This Row],[PLAYERID]],#REF!,COLUMN(#REF!),FALSE)</f>
        <v>#REF!</v>
      </c>
      <c r="F58" s="53" t="e">
        <f>VLOOKUP(MYRANKS_P[[#This Row],[PLAYERID]],#REF!,COLUMN(#REF!),FALSE)</f>
        <v>#REF!</v>
      </c>
      <c r="G58" s="32" t="e">
        <f>INDEX(#REF!,MATCH(MYRANKS_P[[#This Row],[PLAYERID]],#REF!,0),VLOOKUP(IDSYSTEM,#REF!,3,FALSE))</f>
        <v>#REF!</v>
      </c>
      <c r="H58" s="155" t="e">
        <f>IF(OR(LEAGUE="Mixed",LEAGUE=MYRANKS_P[[#This Row],[LG]]),IFERROR(INDEX(PITCHCSV[],MATCH(MYRANKS_P[[#This Row],[PROJID]],PITCHCSV[playerid],0),P_WCOL),0),0)</f>
        <v>#REF!</v>
      </c>
      <c r="I58" s="155" t="e">
        <f>IF(OR(LEAGUE="Mixed",LEAGUE=MYRANKS_P[[#This Row],[LG]]),IFERROR(INDEX(PITCHCSV[],MATCH(MYRANKS_P[[#This Row],[PROJID]],PITCHCSV[playerid],0),P_SVCOL),0),0)</f>
        <v>#REF!</v>
      </c>
      <c r="J58" s="155" t="e">
        <f>IF(OR(LEAGUE="Mixed",LEAGUE=MYRANKS_P[[#This Row],[LG]]),IFERROR(INDEX(PITCHCSV[],MATCH(MYRANKS_P[[#This Row],[PROJID]],PITCHCSV[playerid],0),P_IPCOL),0),0)</f>
        <v>#REF!</v>
      </c>
      <c r="K58" s="155" t="e">
        <f>IF(OR(LEAGUE="Mixed",LEAGUE=MYRANKS_P[[#This Row],[LG]]),IFERROR(INDEX(PITCHCSV[],MATCH(MYRANKS_P[[#This Row],[PROJID]],PITCHCSV[playerid],0),P_HCOL),0),0)</f>
        <v>#REF!</v>
      </c>
      <c r="L58" s="155" t="e">
        <f>IF(OR(LEAGUE="Mixed",LEAGUE=MYRANKS_P[[#This Row],[LG]]),IFERROR(INDEX(PITCHCSV[],MATCH(MYRANKS_P[[#This Row],[PROJID]],PITCHCSV[playerid],0),P_ERCOL),0),0)</f>
        <v>#REF!</v>
      </c>
      <c r="M58" s="155" t="e">
        <f>IF(OR(LEAGUE="Mixed",LEAGUE=MYRANKS_P[[#This Row],[LG]]),IFERROR(INDEX(PITCHCSV[],MATCH(MYRANKS_P[[#This Row],[PROJID]],PITCHCSV[playerid],0),P_HRCOL),0),0)</f>
        <v>#REF!</v>
      </c>
      <c r="N58" s="155" t="e">
        <f>IF(OR(LEAGUE="Mixed",LEAGUE=MYRANKS_P[[#This Row],[LG]]),IFERROR(INDEX(PITCHCSV[],MATCH(MYRANKS_P[[#This Row],[PROJID]],PITCHCSV[playerid],0),P_SOCOL),0),0)</f>
        <v>#REF!</v>
      </c>
      <c r="O58" s="155" t="e">
        <f>IF(OR(LEAGUE="Mixed",LEAGUE=MYRANKS_P[[#This Row],[LG]]),IFERROR(INDEX(PITCHCSV[],MATCH(MYRANKS_P[[#This Row],[PROJID]],PITCHCSV[playerid],0),P_BBCOL),0),0)</f>
        <v>#REF!</v>
      </c>
      <c r="P58" s="33" t="e">
        <f>IF(OR(LEAGUE="Mixed",LEAGUE=MYRANKS_P[[#This Row],[LG]]),IFERROR(MYRANKS_P[[#This Row],[ER]]*9/MYRANKS_P[[#This Row],[IP]],0),0)</f>
        <v>#REF!</v>
      </c>
      <c r="Q58" s="33" t="e">
        <f>IF(OR(LEAGUE="Mixed",LEAGUE=MYRANKS_P[[#This Row],[LG]]),IFERROR((MYRANKS_P[[#This Row],[BB]]+MYRANKS_P[[#This Row],[H]])/MYRANKS_P[[#This Row],[IP]],0),0)</f>
        <v>#REF!</v>
      </c>
      <c r="R58" s="33" t="e">
        <f>MYRANKS_P[[#This Row],[W]]/SGP_W</f>
        <v>#REF!</v>
      </c>
      <c r="S58" s="33" t="e">
        <f>MYRANKS_P[[#This Row],[SV]]/SGP_SV</f>
        <v>#REF!</v>
      </c>
      <c r="T58" s="33" t="e">
        <f>MYRANKS_P[[#This Row],[SO]]/SGP_K</f>
        <v>#REF!</v>
      </c>
      <c r="U58" s="33" t="e">
        <f>((LGAVG_ER*(NUMPITCHERS-1)+MYRANKS_P[[#This Row],[ER]])*9/((LGAVG_IP*(NUMPITCHERS-1)+MYRANKS_P[[#This Row],[IP]]))-LGAVG_ERA)/SGP_ERA</f>
        <v>#REF!</v>
      </c>
      <c r="V58" s="33" t="e">
        <f>((LGAVG_HBB*(NUMPITCHERS-1)+MYRANKS_P[[#This Row],[BB]]+MYRANKS_P[[#This Row],[H]])/(LGAVG_IP*(NUMPITCHERS-1)+MYRANKS_P[[#This Row],[IP]])-LGAVG_WHIP)/SGP_WHIP</f>
        <v>#REF!</v>
      </c>
      <c r="W58" s="73" t="e">
        <f>MYRANKS_P[[#This Row],[WSGP]]+MYRANKS_P[[#This Row],[SVSGP]]+MYRANKS_P[[#This Row],[SOSGP]]+MYRANKS_P[[#This Row],[ERASGP]]+MYRANKS_P[[#This Row],[WHIPSGP]]</f>
        <v>#REF!</v>
      </c>
      <c r="X58" s="174" t="e">
        <f>RANK(MYRANKS_P[[#This Row],[TTLSGP]],MYRANKS_P[TTLSGP],0)</f>
        <v>#REF!</v>
      </c>
      <c r="Y58" s="73" t="e">
        <f>IF(MYRANKS_P[[#This Row],[RAW_RANK]]&gt;NUM_P,MYRANKS_P[[#This Row],[TTLSGP]],0)</f>
        <v>#REF!</v>
      </c>
      <c r="Z58" s="34" t="e">
        <f>IF(MYRANKS_P[[#This Row],[BENCH_TTLSGP]]=0,"",RANK(MYRANKS_P[[#This Row],[BENCH_TTLSGP]],MYRANKS_P[BENCH_TTLSGP],0))</f>
        <v>#REF!</v>
      </c>
      <c r="AA58" s="34" t="e">
        <f>IF(MYRANKS_P[[#This Row],[RAW_RANK]]=NUM_P,"X","")</f>
        <v>#REF!</v>
      </c>
      <c r="AB58" s="33" t="e">
        <f>VLOOKUP(MYRANKS_P[[#This Row],[POS]],#REF!,COLUMN(#REF!),FALSE)</f>
        <v>#REF!</v>
      </c>
      <c r="AC58" s="33" t="e">
        <f>MYRANKS_P[[#This Row],[TTLSGP]]-MYRANKS_P[[#This Row],[REPL LVL]]</f>
        <v>#REF!</v>
      </c>
      <c r="AD58" s="33" t="e">
        <f>IF(MYRANKS_P[[#This Row],[RAW_RANK]]&lt;=Total_Pitchers_Drafted,MYRANKS_P[[#This Row],[SGP OVER REPL]],0)</f>
        <v>#REF!</v>
      </c>
      <c r="AE58" s="67" t="e">
        <f>MYRANKS_P[[#This Row],[SGP OVER REPL]]*Dollar_Value_Per_Pitcher_SGP+1</f>
        <v>#REF!</v>
      </c>
      <c r="AF58" s="33"/>
      <c r="AG58" s="33" t="e">
        <f>IF(AND(MYRANKS_P[[#This Row],[BENCH_RANK]]&lt;=Total_Pitchers_Drafted,MYRANKS_P[[#This Row],[$ACTUAL]]=""),MYRANKS_P[[#This Row],[USEFULSGP]],0)</f>
        <v>#REF!</v>
      </c>
      <c r="AH58" s="33" t="e">
        <f>IF(MYRANKS_P[[#This Row],[REMAIN_SGP]]=0,0,MYRANKS_P[[#This Row],[REMAIN_SGP]]*Remaining_Dollar_Value_Per_Pitcher_SGP+1)</f>
        <v>#REF!</v>
      </c>
      <c r="AI58" s="170"/>
    </row>
    <row r="59" spans="1:35" x14ac:dyDescent="0.25">
      <c r="A59" s="79" t="s">
        <v>1211</v>
      </c>
      <c r="B59" s="9" t="e">
        <f>VLOOKUP(MYRANKS_P[[#This Row],[PLAYERID]],#REF!,COLUMN(#REF!),FALSE)</f>
        <v>#REF!</v>
      </c>
      <c r="C59" s="9" t="e">
        <f>VLOOKUP(MYRANKS_P[[#This Row],[PLAYERID]],#REF!,COLUMN(#REF!),FALSE)</f>
        <v>#REF!</v>
      </c>
      <c r="D59" s="9" t="e">
        <f>VLOOKUP(MYRANKS_P[[#This Row],[PLAYERID]],#REF!,COLUMN(#REF!),FALSE)</f>
        <v>#REF!</v>
      </c>
      <c r="E59" s="9" t="e">
        <f>VLOOKUP(MYRANKS_P[[#This Row],[PLAYERID]],#REF!,COLUMN(#REF!),FALSE)</f>
        <v>#REF!</v>
      </c>
      <c r="F59" s="9" t="e">
        <f>VLOOKUP(MYRANKS_P[[#This Row],[PLAYERID]],#REF!,COLUMN(#REF!),FALSE)</f>
        <v>#REF!</v>
      </c>
      <c r="G59" s="9" t="e">
        <f>INDEX(#REF!,MATCH(MYRANKS_P[[#This Row],[PLAYERID]],#REF!,0),VLOOKUP(IDSYSTEM,#REF!,3,FALSE))</f>
        <v>#REF!</v>
      </c>
      <c r="H59" s="115" t="e">
        <f>IF(OR(LEAGUE="Mixed",LEAGUE=MYRANKS_P[[#This Row],[LG]]),IFERROR(INDEX(PITCHCSV[],MATCH(MYRANKS_P[[#This Row],[PROJID]],PITCHCSV[playerid],0),P_WCOL),0),0)</f>
        <v>#REF!</v>
      </c>
      <c r="I59" s="115" t="e">
        <f>IF(OR(LEAGUE="Mixed",LEAGUE=MYRANKS_P[[#This Row],[LG]]),IFERROR(INDEX(PITCHCSV[],MATCH(MYRANKS_P[[#This Row],[PROJID]],PITCHCSV[playerid],0),P_SVCOL),0),0)</f>
        <v>#REF!</v>
      </c>
      <c r="J59" s="115" t="e">
        <f>IF(OR(LEAGUE="Mixed",LEAGUE=MYRANKS_P[[#This Row],[LG]]),IFERROR(INDEX(PITCHCSV[],MATCH(MYRANKS_P[[#This Row],[PROJID]],PITCHCSV[playerid],0),P_IPCOL),0),0)</f>
        <v>#REF!</v>
      </c>
      <c r="K59" s="115" t="e">
        <f>IF(OR(LEAGUE="Mixed",LEAGUE=MYRANKS_P[[#This Row],[LG]]),IFERROR(INDEX(PITCHCSV[],MATCH(MYRANKS_P[[#This Row],[PROJID]],PITCHCSV[playerid],0),P_HCOL),0),0)</f>
        <v>#REF!</v>
      </c>
      <c r="L59" s="115" t="e">
        <f>IF(OR(LEAGUE="Mixed",LEAGUE=MYRANKS_P[[#This Row],[LG]]),IFERROR(INDEX(PITCHCSV[],MATCH(MYRANKS_P[[#This Row],[PROJID]],PITCHCSV[playerid],0),P_ERCOL),0),0)</f>
        <v>#REF!</v>
      </c>
      <c r="M59" s="115" t="e">
        <f>IF(OR(LEAGUE="Mixed",LEAGUE=MYRANKS_P[[#This Row],[LG]]),IFERROR(INDEX(PITCHCSV[],MATCH(MYRANKS_P[[#This Row],[PROJID]],PITCHCSV[playerid],0),P_HRCOL),0),0)</f>
        <v>#REF!</v>
      </c>
      <c r="N59" s="115" t="e">
        <f>IF(OR(LEAGUE="Mixed",LEAGUE=MYRANKS_P[[#This Row],[LG]]),IFERROR(INDEX(PITCHCSV[],MATCH(MYRANKS_P[[#This Row],[PROJID]],PITCHCSV[playerid],0),P_SOCOL),0),0)</f>
        <v>#REF!</v>
      </c>
      <c r="O59" s="115" t="e">
        <f>IF(OR(LEAGUE="Mixed",LEAGUE=MYRANKS_P[[#This Row],[LG]]),IFERROR(INDEX(PITCHCSV[],MATCH(MYRANKS_P[[#This Row],[PROJID]],PITCHCSV[playerid],0),P_BBCOL),0),0)</f>
        <v>#REF!</v>
      </c>
      <c r="P59" s="10" t="e">
        <f>IF(OR(LEAGUE="Mixed",LEAGUE=MYRANKS_P[[#This Row],[LG]]),IFERROR(MYRANKS_P[[#This Row],[ER]]*9/MYRANKS_P[[#This Row],[IP]],0),0)</f>
        <v>#REF!</v>
      </c>
      <c r="Q59" s="10" t="e">
        <f>IF(OR(LEAGUE="Mixed",LEAGUE=MYRANKS_P[[#This Row],[LG]]),IFERROR((MYRANKS_P[[#This Row],[BB]]+MYRANKS_P[[#This Row],[H]])/MYRANKS_P[[#This Row],[IP]],0),0)</f>
        <v>#REF!</v>
      </c>
      <c r="R59" s="10" t="e">
        <f>MYRANKS_P[[#This Row],[W]]/SGP_W</f>
        <v>#REF!</v>
      </c>
      <c r="S59" s="10" t="e">
        <f>MYRANKS_P[[#This Row],[SV]]/SGP_SV</f>
        <v>#REF!</v>
      </c>
      <c r="T59" s="10" t="e">
        <f>MYRANKS_P[[#This Row],[SO]]/SGP_K</f>
        <v>#REF!</v>
      </c>
      <c r="U59" s="10" t="e">
        <f>((LGAVG_ER*(NUMPITCHERS-1)+MYRANKS_P[[#This Row],[ER]])*9/((LGAVG_IP*(NUMPITCHERS-1)+MYRANKS_P[[#This Row],[IP]]))-LGAVG_ERA)/SGP_ERA</f>
        <v>#REF!</v>
      </c>
      <c r="V59" s="10" t="e">
        <f>((LGAVG_HBB*(NUMPITCHERS-1)+MYRANKS_P[[#This Row],[BB]]+MYRANKS_P[[#This Row],[H]])/(LGAVG_IP*(NUMPITCHERS-1)+MYRANKS_P[[#This Row],[IP]])-LGAVG_WHIP)/SGP_WHIP</f>
        <v>#REF!</v>
      </c>
      <c r="W59" s="72" t="e">
        <f>MYRANKS_P[[#This Row],[WSGP]]+MYRANKS_P[[#This Row],[SVSGP]]+MYRANKS_P[[#This Row],[SOSGP]]+MYRANKS_P[[#This Row],[ERASGP]]+MYRANKS_P[[#This Row],[WHIPSGP]]</f>
        <v>#REF!</v>
      </c>
      <c r="X59" s="171" t="e">
        <f>RANK(MYRANKS_P[[#This Row],[TTLSGP]],MYRANKS_P[TTLSGP],0)</f>
        <v>#REF!</v>
      </c>
      <c r="Y59" s="72" t="e">
        <f>IF(MYRANKS_P[[#This Row],[RAW_RANK]]&gt;NUM_P,MYRANKS_P[[#This Row],[TTLSGP]],0)</f>
        <v>#REF!</v>
      </c>
      <c r="Z59" s="22" t="e">
        <f>IF(MYRANKS_P[[#This Row],[BENCH_TTLSGP]]=0,"",RANK(MYRANKS_P[[#This Row],[BENCH_TTLSGP]],MYRANKS_P[BENCH_TTLSGP],0))</f>
        <v>#REF!</v>
      </c>
      <c r="AA59" s="22" t="e">
        <f>IF(MYRANKS_P[[#This Row],[RAW_RANK]]=NUM_P,"X","")</f>
        <v>#REF!</v>
      </c>
      <c r="AB59" s="10" t="e">
        <f>VLOOKUP(MYRANKS_P[[#This Row],[POS]],#REF!,COLUMN(#REF!),FALSE)</f>
        <v>#REF!</v>
      </c>
      <c r="AC59" s="10" t="e">
        <f>MYRANKS_P[[#This Row],[TTLSGP]]-MYRANKS_P[[#This Row],[REPL LVL]]</f>
        <v>#REF!</v>
      </c>
      <c r="AD59" s="19" t="e">
        <f>IF(MYRANKS_P[[#This Row],[RAW_RANK]]&lt;=Total_Pitchers_Drafted,MYRANKS_P[[#This Row],[SGP OVER REPL]],0)</f>
        <v>#REF!</v>
      </c>
      <c r="AE59" s="66" t="e">
        <f>MYRANKS_P[[#This Row],[SGP OVER REPL]]*Dollar_Value_Per_Pitcher_SGP+1</f>
        <v>#REF!</v>
      </c>
      <c r="AF59" s="27"/>
      <c r="AG59" s="30" t="e">
        <f>IF(AND(MYRANKS_P[[#This Row],[BENCH_RANK]]&lt;=Total_Pitchers_Drafted,MYRANKS_P[[#This Row],[$ACTUAL]]=""),MYRANKS_P[[#This Row],[USEFULSGP]],0)</f>
        <v>#REF!</v>
      </c>
      <c r="AH59" s="27" t="e">
        <f>IF(MYRANKS_P[[#This Row],[REMAIN_SGP]]=0,0,MYRANKS_P[[#This Row],[REMAIN_SGP]]*Remaining_Dollar_Value_Per_Pitcher_SGP+1)</f>
        <v>#REF!</v>
      </c>
      <c r="AI59" s="122"/>
    </row>
    <row r="60" spans="1:35" x14ac:dyDescent="0.25">
      <c r="A60" s="88" t="s">
        <v>6164</v>
      </c>
      <c r="B60" s="53" t="e">
        <f>VLOOKUP(MYRANKS_P[[#This Row],[PLAYERID]],#REF!,COLUMN(#REF!),FALSE)</f>
        <v>#REF!</v>
      </c>
      <c r="C60" s="53" t="e">
        <f>VLOOKUP(MYRANKS_P[[#This Row],[PLAYERID]],#REF!,COLUMN(#REF!),FALSE)</f>
        <v>#REF!</v>
      </c>
      <c r="D60" s="53" t="e">
        <f>VLOOKUP(MYRANKS_P[[#This Row],[PLAYERID]],#REF!,COLUMN(#REF!),FALSE)</f>
        <v>#REF!</v>
      </c>
      <c r="E60" s="9" t="e">
        <f>VLOOKUP(MYRANKS_P[[#This Row],[PLAYERID]],#REF!,COLUMN(#REF!),FALSE)</f>
        <v>#REF!</v>
      </c>
      <c r="F60" s="53" t="e">
        <f>VLOOKUP(MYRANKS_P[[#This Row],[PLAYERID]],#REF!,COLUMN(#REF!),FALSE)</f>
        <v>#REF!</v>
      </c>
      <c r="G60" s="9" t="e">
        <f>INDEX(#REF!,MATCH(MYRANKS_P[[#This Row],[PLAYERID]],#REF!,0),VLOOKUP(IDSYSTEM,#REF!,3,FALSE))</f>
        <v>#REF!</v>
      </c>
      <c r="H60" s="115" t="e">
        <f>IF(OR(LEAGUE="Mixed",LEAGUE=MYRANKS_P[[#This Row],[LG]]),IFERROR(INDEX(PITCHCSV[],MATCH(MYRANKS_P[[#This Row],[PROJID]],PITCHCSV[playerid],0),P_WCOL),0),0)</f>
        <v>#REF!</v>
      </c>
      <c r="I60" s="115" t="e">
        <f>IF(OR(LEAGUE="Mixed",LEAGUE=MYRANKS_P[[#This Row],[LG]]),IFERROR(INDEX(PITCHCSV[],MATCH(MYRANKS_P[[#This Row],[PROJID]],PITCHCSV[playerid],0),P_SVCOL),0),0)</f>
        <v>#REF!</v>
      </c>
      <c r="J60" s="115" t="e">
        <f>IF(OR(LEAGUE="Mixed",LEAGUE=MYRANKS_P[[#This Row],[LG]]),IFERROR(INDEX(PITCHCSV[],MATCH(MYRANKS_P[[#This Row],[PROJID]],PITCHCSV[playerid],0),P_IPCOL),0),0)</f>
        <v>#REF!</v>
      </c>
      <c r="K60" s="115" t="e">
        <f>IF(OR(LEAGUE="Mixed",LEAGUE=MYRANKS_P[[#This Row],[LG]]),IFERROR(INDEX(PITCHCSV[],MATCH(MYRANKS_P[[#This Row],[PROJID]],PITCHCSV[playerid],0),P_HCOL),0),0)</f>
        <v>#REF!</v>
      </c>
      <c r="L60" s="115" t="e">
        <f>IF(OR(LEAGUE="Mixed",LEAGUE=MYRANKS_P[[#This Row],[LG]]),IFERROR(INDEX(PITCHCSV[],MATCH(MYRANKS_P[[#This Row],[PROJID]],PITCHCSV[playerid],0),P_ERCOL),0),0)</f>
        <v>#REF!</v>
      </c>
      <c r="M60" s="115" t="e">
        <f>IF(OR(LEAGUE="Mixed",LEAGUE=MYRANKS_P[[#This Row],[LG]]),IFERROR(INDEX(PITCHCSV[],MATCH(MYRANKS_P[[#This Row],[PROJID]],PITCHCSV[playerid],0),P_HRCOL),0),0)</f>
        <v>#REF!</v>
      </c>
      <c r="N60" s="115" t="e">
        <f>IF(OR(LEAGUE="Mixed",LEAGUE=MYRANKS_P[[#This Row],[LG]]),IFERROR(INDEX(PITCHCSV[],MATCH(MYRANKS_P[[#This Row],[PROJID]],PITCHCSV[playerid],0),P_SOCOL),0),0)</f>
        <v>#REF!</v>
      </c>
      <c r="O60" s="115" t="e">
        <f>IF(OR(LEAGUE="Mixed",LEAGUE=MYRANKS_P[[#This Row],[LG]]),IFERROR(INDEX(PITCHCSV[],MATCH(MYRANKS_P[[#This Row],[PROJID]],PITCHCSV[playerid],0),P_BBCOL),0),0)</f>
        <v>#REF!</v>
      </c>
      <c r="P60" s="10" t="e">
        <f>IF(OR(LEAGUE="Mixed",LEAGUE=MYRANKS_P[[#This Row],[LG]]),IFERROR(MYRANKS_P[[#This Row],[ER]]*9/MYRANKS_P[[#This Row],[IP]],0),0)</f>
        <v>#REF!</v>
      </c>
      <c r="Q60" s="10" t="e">
        <f>IF(OR(LEAGUE="Mixed",LEAGUE=MYRANKS_P[[#This Row],[LG]]),IFERROR((MYRANKS_P[[#This Row],[BB]]+MYRANKS_P[[#This Row],[H]])/MYRANKS_P[[#This Row],[IP]],0),0)</f>
        <v>#REF!</v>
      </c>
      <c r="R60" s="10" t="e">
        <f>MYRANKS_P[[#This Row],[W]]/SGP_W</f>
        <v>#REF!</v>
      </c>
      <c r="S60" s="10" t="e">
        <f>MYRANKS_P[[#This Row],[SV]]/SGP_SV</f>
        <v>#REF!</v>
      </c>
      <c r="T60" s="10" t="e">
        <f>MYRANKS_P[[#This Row],[SO]]/SGP_K</f>
        <v>#REF!</v>
      </c>
      <c r="U60" s="10" t="e">
        <f>((LGAVG_ER*(NUMPITCHERS-1)+MYRANKS_P[[#This Row],[ER]])*9/((LGAVG_IP*(NUMPITCHERS-1)+MYRANKS_P[[#This Row],[IP]]))-LGAVG_ERA)/SGP_ERA</f>
        <v>#REF!</v>
      </c>
      <c r="V60" s="10" t="e">
        <f>((LGAVG_HBB*(NUMPITCHERS-1)+MYRANKS_P[[#This Row],[BB]]+MYRANKS_P[[#This Row],[H]])/(LGAVG_IP*(NUMPITCHERS-1)+MYRANKS_P[[#This Row],[IP]])-LGAVG_WHIP)/SGP_WHIP</f>
        <v>#REF!</v>
      </c>
      <c r="W60" s="72" t="e">
        <f>MYRANKS_P[[#This Row],[WSGP]]+MYRANKS_P[[#This Row],[SVSGP]]+MYRANKS_P[[#This Row],[SOSGP]]+MYRANKS_P[[#This Row],[ERASGP]]+MYRANKS_P[[#This Row],[WHIPSGP]]</f>
        <v>#REF!</v>
      </c>
      <c r="X60" s="171" t="e">
        <f>RANK(MYRANKS_P[[#This Row],[TTLSGP]],MYRANKS_P[TTLSGP],0)</f>
        <v>#REF!</v>
      </c>
      <c r="Y60" s="72" t="e">
        <f>IF(MYRANKS_P[[#This Row],[RAW_RANK]]&gt;NUM_P,MYRANKS_P[[#This Row],[TTLSGP]],0)</f>
        <v>#REF!</v>
      </c>
      <c r="Z60" s="22" t="e">
        <f>IF(MYRANKS_P[[#This Row],[BENCH_TTLSGP]]=0,"",RANK(MYRANKS_P[[#This Row],[BENCH_TTLSGP]],MYRANKS_P[BENCH_TTLSGP],0))</f>
        <v>#REF!</v>
      </c>
      <c r="AA60" s="22" t="e">
        <f>IF(MYRANKS_P[[#This Row],[RAW_RANK]]=NUM_P,"X","")</f>
        <v>#REF!</v>
      </c>
      <c r="AB60" s="10" t="e">
        <f>VLOOKUP(MYRANKS_P[[#This Row],[POS]],#REF!,COLUMN(#REF!),FALSE)</f>
        <v>#REF!</v>
      </c>
      <c r="AC60" s="10" t="e">
        <f>MYRANKS_P[[#This Row],[TTLSGP]]-MYRANKS_P[[#This Row],[REPL LVL]]</f>
        <v>#REF!</v>
      </c>
      <c r="AD60" s="19" t="e">
        <f>IF(MYRANKS_P[[#This Row],[RAW_RANK]]&lt;=Total_Pitchers_Drafted,MYRANKS_P[[#This Row],[SGP OVER REPL]],0)</f>
        <v>#REF!</v>
      </c>
      <c r="AE60" s="66" t="e">
        <f>MYRANKS_P[[#This Row],[SGP OVER REPL]]*Dollar_Value_Per_Pitcher_SGP+1</f>
        <v>#REF!</v>
      </c>
      <c r="AF60" s="27"/>
      <c r="AG60" s="30" t="e">
        <f>IF(AND(MYRANKS_P[[#This Row],[BENCH_RANK]]&lt;=Total_Pitchers_Drafted,MYRANKS_P[[#This Row],[$ACTUAL]]=""),MYRANKS_P[[#This Row],[USEFULSGP]],0)</f>
        <v>#REF!</v>
      </c>
      <c r="AH60" s="27" t="e">
        <f>IF(MYRANKS_P[[#This Row],[REMAIN_SGP]]=0,0,MYRANKS_P[[#This Row],[REMAIN_SGP]]*Remaining_Dollar_Value_Per_Pitcher_SGP+1)</f>
        <v>#REF!</v>
      </c>
      <c r="AI60" s="122"/>
    </row>
    <row r="61" spans="1:35" x14ac:dyDescent="0.25">
      <c r="A61" s="79" t="s">
        <v>6252</v>
      </c>
      <c r="B61" s="53" t="e">
        <f>VLOOKUP(MYRANKS_P[[#This Row],[PLAYERID]],#REF!,COLUMN(#REF!),FALSE)</f>
        <v>#REF!</v>
      </c>
      <c r="C61" s="53" t="e">
        <f>VLOOKUP(MYRANKS_P[[#This Row],[PLAYERID]],#REF!,COLUMN(#REF!),FALSE)</f>
        <v>#REF!</v>
      </c>
      <c r="D61" s="53" t="e">
        <f>VLOOKUP(MYRANKS_P[[#This Row],[PLAYERID]],#REF!,COLUMN(#REF!),FALSE)</f>
        <v>#REF!</v>
      </c>
      <c r="E61" s="9" t="e">
        <f>VLOOKUP(MYRANKS_P[[#This Row],[PLAYERID]],#REF!,COLUMN(#REF!),FALSE)</f>
        <v>#REF!</v>
      </c>
      <c r="F61" s="53" t="e">
        <f>VLOOKUP(MYRANKS_P[[#This Row],[PLAYERID]],#REF!,COLUMN(#REF!),FALSE)</f>
        <v>#REF!</v>
      </c>
      <c r="G61" s="9" t="e">
        <f>INDEX(#REF!,MATCH(MYRANKS_P[[#This Row],[PLAYERID]],#REF!,0),VLOOKUP(IDSYSTEM,#REF!,3,FALSE))</f>
        <v>#REF!</v>
      </c>
      <c r="H61" s="115" t="e">
        <f>IF(OR(LEAGUE="Mixed",LEAGUE=MYRANKS_P[[#This Row],[LG]]),IFERROR(INDEX(PITCHCSV[],MATCH(MYRANKS_P[[#This Row],[PROJID]],PITCHCSV[playerid],0),P_WCOL),0),0)</f>
        <v>#REF!</v>
      </c>
      <c r="I61" s="115" t="e">
        <f>IF(OR(LEAGUE="Mixed",LEAGUE=MYRANKS_P[[#This Row],[LG]]),IFERROR(INDEX(PITCHCSV[],MATCH(MYRANKS_P[[#This Row],[PROJID]],PITCHCSV[playerid],0),P_SVCOL),0),0)</f>
        <v>#REF!</v>
      </c>
      <c r="J61" s="115" t="e">
        <f>IF(OR(LEAGUE="Mixed",LEAGUE=MYRANKS_P[[#This Row],[LG]]),IFERROR(INDEX(PITCHCSV[],MATCH(MYRANKS_P[[#This Row],[PROJID]],PITCHCSV[playerid],0),P_IPCOL),0),0)</f>
        <v>#REF!</v>
      </c>
      <c r="K61" s="115" t="e">
        <f>IF(OR(LEAGUE="Mixed",LEAGUE=MYRANKS_P[[#This Row],[LG]]),IFERROR(INDEX(PITCHCSV[],MATCH(MYRANKS_P[[#This Row],[PROJID]],PITCHCSV[playerid],0),P_HCOL),0),0)</f>
        <v>#REF!</v>
      </c>
      <c r="L61" s="115" t="e">
        <f>IF(OR(LEAGUE="Mixed",LEAGUE=MYRANKS_P[[#This Row],[LG]]),IFERROR(INDEX(PITCHCSV[],MATCH(MYRANKS_P[[#This Row],[PROJID]],PITCHCSV[playerid],0),P_ERCOL),0),0)</f>
        <v>#REF!</v>
      </c>
      <c r="M61" s="115" t="e">
        <f>IF(OR(LEAGUE="Mixed",LEAGUE=MYRANKS_P[[#This Row],[LG]]),IFERROR(INDEX(PITCHCSV[],MATCH(MYRANKS_P[[#This Row],[PROJID]],PITCHCSV[playerid],0),P_HRCOL),0),0)</f>
        <v>#REF!</v>
      </c>
      <c r="N61" s="115" t="e">
        <f>IF(OR(LEAGUE="Mixed",LEAGUE=MYRANKS_P[[#This Row],[LG]]),IFERROR(INDEX(PITCHCSV[],MATCH(MYRANKS_P[[#This Row],[PROJID]],PITCHCSV[playerid],0),P_SOCOL),0),0)</f>
        <v>#REF!</v>
      </c>
      <c r="O61" s="115" t="e">
        <f>IF(OR(LEAGUE="Mixed",LEAGUE=MYRANKS_P[[#This Row],[LG]]),IFERROR(INDEX(PITCHCSV[],MATCH(MYRANKS_P[[#This Row],[PROJID]],PITCHCSV[playerid],0),P_BBCOL),0),0)</f>
        <v>#REF!</v>
      </c>
      <c r="P61" s="10" t="e">
        <f>IF(OR(LEAGUE="Mixed",LEAGUE=MYRANKS_P[[#This Row],[LG]]),IFERROR(MYRANKS_P[[#This Row],[ER]]*9/MYRANKS_P[[#This Row],[IP]],0),0)</f>
        <v>#REF!</v>
      </c>
      <c r="Q61" s="10" t="e">
        <f>IF(OR(LEAGUE="Mixed",LEAGUE=MYRANKS_P[[#This Row],[LG]]),IFERROR((MYRANKS_P[[#This Row],[BB]]+MYRANKS_P[[#This Row],[H]])/MYRANKS_P[[#This Row],[IP]],0),0)</f>
        <v>#REF!</v>
      </c>
      <c r="R61" s="10" t="e">
        <f>MYRANKS_P[[#This Row],[W]]/SGP_W</f>
        <v>#REF!</v>
      </c>
      <c r="S61" s="10" t="e">
        <f>MYRANKS_P[[#This Row],[SV]]/SGP_SV</f>
        <v>#REF!</v>
      </c>
      <c r="T61" s="10" t="e">
        <f>MYRANKS_P[[#This Row],[SO]]/SGP_K</f>
        <v>#REF!</v>
      </c>
      <c r="U61" s="10" t="e">
        <f>((LGAVG_ER*(NUMPITCHERS-1)+MYRANKS_P[[#This Row],[ER]])*9/((LGAVG_IP*(NUMPITCHERS-1)+MYRANKS_P[[#This Row],[IP]]))-LGAVG_ERA)/SGP_ERA</f>
        <v>#REF!</v>
      </c>
      <c r="V61" s="10" t="e">
        <f>((LGAVG_HBB*(NUMPITCHERS-1)+MYRANKS_P[[#This Row],[BB]]+MYRANKS_P[[#This Row],[H]])/(LGAVG_IP*(NUMPITCHERS-1)+MYRANKS_P[[#This Row],[IP]])-LGAVG_WHIP)/SGP_WHIP</f>
        <v>#REF!</v>
      </c>
      <c r="W61" s="72" t="e">
        <f>MYRANKS_P[[#This Row],[WSGP]]+MYRANKS_P[[#This Row],[SVSGP]]+MYRANKS_P[[#This Row],[SOSGP]]+MYRANKS_P[[#This Row],[ERASGP]]+MYRANKS_P[[#This Row],[WHIPSGP]]</f>
        <v>#REF!</v>
      </c>
      <c r="X61" s="171" t="e">
        <f>RANK(MYRANKS_P[[#This Row],[TTLSGP]],MYRANKS_P[TTLSGP],0)</f>
        <v>#REF!</v>
      </c>
      <c r="Y61" s="72" t="e">
        <f>IF(MYRANKS_P[[#This Row],[RAW_RANK]]&gt;NUM_P,MYRANKS_P[[#This Row],[TTLSGP]],0)</f>
        <v>#REF!</v>
      </c>
      <c r="Z61" s="22" t="e">
        <f>IF(MYRANKS_P[[#This Row],[BENCH_TTLSGP]]=0,"",RANK(MYRANKS_P[[#This Row],[BENCH_TTLSGP]],MYRANKS_P[BENCH_TTLSGP],0))</f>
        <v>#REF!</v>
      </c>
      <c r="AA61" s="22" t="e">
        <f>IF(MYRANKS_P[[#This Row],[RAW_RANK]]=NUM_P,"X","")</f>
        <v>#REF!</v>
      </c>
      <c r="AB61" s="10" t="e">
        <f>VLOOKUP(MYRANKS_P[[#This Row],[POS]],#REF!,COLUMN(#REF!),FALSE)</f>
        <v>#REF!</v>
      </c>
      <c r="AC61" s="10" t="e">
        <f>MYRANKS_P[[#This Row],[TTLSGP]]-MYRANKS_P[[#This Row],[REPL LVL]]</f>
        <v>#REF!</v>
      </c>
      <c r="AD61" s="19" t="e">
        <f>IF(MYRANKS_P[[#This Row],[RAW_RANK]]&lt;=Total_Pitchers_Drafted,MYRANKS_P[[#This Row],[SGP OVER REPL]],0)</f>
        <v>#REF!</v>
      </c>
      <c r="AE61" s="66" t="e">
        <f>MYRANKS_P[[#This Row],[SGP OVER REPL]]*Dollar_Value_Per_Pitcher_SGP+1</f>
        <v>#REF!</v>
      </c>
      <c r="AF61" s="27"/>
      <c r="AG61" s="30" t="e">
        <f>IF(AND(MYRANKS_P[[#This Row],[BENCH_RANK]]&lt;=Total_Pitchers_Drafted,MYRANKS_P[[#This Row],[$ACTUAL]]=""),MYRANKS_P[[#This Row],[USEFULSGP]],0)</f>
        <v>#REF!</v>
      </c>
      <c r="AH61" s="27" t="e">
        <f>IF(MYRANKS_P[[#This Row],[REMAIN_SGP]]=0,0,MYRANKS_P[[#This Row],[REMAIN_SGP]]*Remaining_Dollar_Value_Per_Pitcher_SGP+1)</f>
        <v>#REF!</v>
      </c>
      <c r="AI61" s="122"/>
    </row>
    <row r="62" spans="1:35" x14ac:dyDescent="0.25">
      <c r="A62" s="88" t="s">
        <v>1231</v>
      </c>
      <c r="B62" s="9" t="e">
        <f>VLOOKUP(MYRANKS_P[[#This Row],[PLAYERID]],#REF!,COLUMN(#REF!),FALSE)</f>
        <v>#REF!</v>
      </c>
      <c r="C62" s="9" t="e">
        <f>VLOOKUP(MYRANKS_P[[#This Row],[PLAYERID]],#REF!,COLUMN(#REF!),FALSE)</f>
        <v>#REF!</v>
      </c>
      <c r="D62" s="9" t="e">
        <f>VLOOKUP(MYRANKS_P[[#This Row],[PLAYERID]],#REF!,COLUMN(#REF!),FALSE)</f>
        <v>#REF!</v>
      </c>
      <c r="E62" s="9" t="e">
        <f>VLOOKUP(MYRANKS_P[[#This Row],[PLAYERID]],#REF!,COLUMN(#REF!),FALSE)</f>
        <v>#REF!</v>
      </c>
      <c r="F62" s="9" t="e">
        <f>VLOOKUP(MYRANKS_P[[#This Row],[PLAYERID]],#REF!,COLUMN(#REF!),FALSE)</f>
        <v>#REF!</v>
      </c>
      <c r="G62" s="9" t="e">
        <f>INDEX(#REF!,MATCH(MYRANKS_P[[#This Row],[PLAYERID]],#REF!,0),VLOOKUP(IDSYSTEM,#REF!,3,FALSE))</f>
        <v>#REF!</v>
      </c>
      <c r="H62" s="115" t="e">
        <f>IF(OR(LEAGUE="Mixed",LEAGUE=MYRANKS_P[[#This Row],[LG]]),IFERROR(INDEX(PITCHCSV[],MATCH(MYRANKS_P[[#This Row],[PROJID]],PITCHCSV[playerid],0),P_WCOL),0),0)</f>
        <v>#REF!</v>
      </c>
      <c r="I62" s="115" t="e">
        <f>IF(OR(LEAGUE="Mixed",LEAGUE=MYRANKS_P[[#This Row],[LG]]),IFERROR(INDEX(PITCHCSV[],MATCH(MYRANKS_P[[#This Row],[PROJID]],PITCHCSV[playerid],0),P_SVCOL),0),0)</f>
        <v>#REF!</v>
      </c>
      <c r="J62" s="115" t="e">
        <f>IF(OR(LEAGUE="Mixed",LEAGUE=MYRANKS_P[[#This Row],[LG]]),IFERROR(INDEX(PITCHCSV[],MATCH(MYRANKS_P[[#This Row],[PROJID]],PITCHCSV[playerid],0),P_IPCOL),0),0)</f>
        <v>#REF!</v>
      </c>
      <c r="K62" s="115" t="e">
        <f>IF(OR(LEAGUE="Mixed",LEAGUE=MYRANKS_P[[#This Row],[LG]]),IFERROR(INDEX(PITCHCSV[],MATCH(MYRANKS_P[[#This Row],[PROJID]],PITCHCSV[playerid],0),P_HCOL),0),0)</f>
        <v>#REF!</v>
      </c>
      <c r="L62" s="115" t="e">
        <f>IF(OR(LEAGUE="Mixed",LEAGUE=MYRANKS_P[[#This Row],[LG]]),IFERROR(INDEX(PITCHCSV[],MATCH(MYRANKS_P[[#This Row],[PROJID]],PITCHCSV[playerid],0),P_ERCOL),0),0)</f>
        <v>#REF!</v>
      </c>
      <c r="M62" s="115" t="e">
        <f>IF(OR(LEAGUE="Mixed",LEAGUE=MYRANKS_P[[#This Row],[LG]]),IFERROR(INDEX(PITCHCSV[],MATCH(MYRANKS_P[[#This Row],[PROJID]],PITCHCSV[playerid],0),P_HRCOL),0),0)</f>
        <v>#REF!</v>
      </c>
      <c r="N62" s="115" t="e">
        <f>IF(OR(LEAGUE="Mixed",LEAGUE=MYRANKS_P[[#This Row],[LG]]),IFERROR(INDEX(PITCHCSV[],MATCH(MYRANKS_P[[#This Row],[PROJID]],PITCHCSV[playerid],0),P_SOCOL),0),0)</f>
        <v>#REF!</v>
      </c>
      <c r="O62" s="115" t="e">
        <f>IF(OR(LEAGUE="Mixed",LEAGUE=MYRANKS_P[[#This Row],[LG]]),IFERROR(INDEX(PITCHCSV[],MATCH(MYRANKS_P[[#This Row],[PROJID]],PITCHCSV[playerid],0),P_BBCOL),0),0)</f>
        <v>#REF!</v>
      </c>
      <c r="P62" s="10" t="e">
        <f>IF(OR(LEAGUE="Mixed",LEAGUE=MYRANKS_P[[#This Row],[LG]]),IFERROR(MYRANKS_P[[#This Row],[ER]]*9/MYRANKS_P[[#This Row],[IP]],0),0)</f>
        <v>#REF!</v>
      </c>
      <c r="Q62" s="10" t="e">
        <f>IF(OR(LEAGUE="Mixed",LEAGUE=MYRANKS_P[[#This Row],[LG]]),IFERROR((MYRANKS_P[[#This Row],[BB]]+MYRANKS_P[[#This Row],[H]])/MYRANKS_P[[#This Row],[IP]],0),0)</f>
        <v>#REF!</v>
      </c>
      <c r="R62" s="10" t="e">
        <f>MYRANKS_P[[#This Row],[W]]/SGP_W</f>
        <v>#REF!</v>
      </c>
      <c r="S62" s="10" t="e">
        <f>MYRANKS_P[[#This Row],[SV]]/SGP_SV</f>
        <v>#REF!</v>
      </c>
      <c r="T62" s="10" t="e">
        <f>MYRANKS_P[[#This Row],[SO]]/SGP_K</f>
        <v>#REF!</v>
      </c>
      <c r="U62" s="10" t="e">
        <f>((LGAVG_ER*(NUMPITCHERS-1)+MYRANKS_P[[#This Row],[ER]])*9/((LGAVG_IP*(NUMPITCHERS-1)+MYRANKS_P[[#This Row],[IP]]))-LGAVG_ERA)/SGP_ERA</f>
        <v>#REF!</v>
      </c>
      <c r="V62" s="10" t="e">
        <f>((LGAVG_HBB*(NUMPITCHERS-1)+MYRANKS_P[[#This Row],[BB]]+MYRANKS_P[[#This Row],[H]])/(LGAVG_IP*(NUMPITCHERS-1)+MYRANKS_P[[#This Row],[IP]])-LGAVG_WHIP)/SGP_WHIP</f>
        <v>#REF!</v>
      </c>
      <c r="W62" s="72" t="e">
        <f>MYRANKS_P[[#This Row],[WSGP]]+MYRANKS_P[[#This Row],[SVSGP]]+MYRANKS_P[[#This Row],[SOSGP]]+MYRANKS_P[[#This Row],[ERASGP]]+MYRANKS_P[[#This Row],[WHIPSGP]]</f>
        <v>#REF!</v>
      </c>
      <c r="X62" s="171" t="e">
        <f>RANK(MYRANKS_P[[#This Row],[TTLSGP]],MYRANKS_P[TTLSGP],0)</f>
        <v>#REF!</v>
      </c>
      <c r="Y62" s="72" t="e">
        <f>IF(MYRANKS_P[[#This Row],[RAW_RANK]]&gt;NUM_P,MYRANKS_P[[#This Row],[TTLSGP]],0)</f>
        <v>#REF!</v>
      </c>
      <c r="Z62" s="22" t="e">
        <f>IF(MYRANKS_P[[#This Row],[BENCH_TTLSGP]]=0,"",RANK(MYRANKS_P[[#This Row],[BENCH_TTLSGP]],MYRANKS_P[BENCH_TTLSGP],0))</f>
        <v>#REF!</v>
      </c>
      <c r="AA62" s="22" t="e">
        <f>IF(MYRANKS_P[[#This Row],[RAW_RANK]]=NUM_P,"X","")</f>
        <v>#REF!</v>
      </c>
      <c r="AB62" s="10" t="e">
        <f>VLOOKUP(MYRANKS_P[[#This Row],[POS]],#REF!,COLUMN(#REF!),FALSE)</f>
        <v>#REF!</v>
      </c>
      <c r="AC62" s="10" t="e">
        <f>MYRANKS_P[[#This Row],[TTLSGP]]-MYRANKS_P[[#This Row],[REPL LVL]]</f>
        <v>#REF!</v>
      </c>
      <c r="AD62" s="19" t="e">
        <f>IF(MYRANKS_P[[#This Row],[RAW_RANK]]&lt;=Total_Pitchers_Drafted,MYRANKS_P[[#This Row],[SGP OVER REPL]],0)</f>
        <v>#REF!</v>
      </c>
      <c r="AE62" s="66" t="e">
        <f>MYRANKS_P[[#This Row],[SGP OVER REPL]]*Dollar_Value_Per_Pitcher_SGP+1</f>
        <v>#REF!</v>
      </c>
      <c r="AF62" s="27"/>
      <c r="AG62" s="30" t="e">
        <f>IF(AND(MYRANKS_P[[#This Row],[BENCH_RANK]]&lt;=Total_Pitchers_Drafted,MYRANKS_P[[#This Row],[$ACTUAL]]=""),MYRANKS_P[[#This Row],[USEFULSGP]],0)</f>
        <v>#REF!</v>
      </c>
      <c r="AH62" s="27" t="e">
        <f>IF(MYRANKS_P[[#This Row],[REMAIN_SGP]]=0,0,MYRANKS_P[[#This Row],[REMAIN_SGP]]*Remaining_Dollar_Value_Per_Pitcher_SGP+1)</f>
        <v>#REF!</v>
      </c>
      <c r="AI62" s="122"/>
    </row>
    <row r="63" spans="1:35" x14ac:dyDescent="0.25">
      <c r="A63" s="110" t="s">
        <v>1958</v>
      </c>
      <c r="B63" s="53" t="e">
        <f>VLOOKUP(MYRANKS_P[[#This Row],[PLAYERID]],#REF!,COLUMN(#REF!),FALSE)</f>
        <v>#REF!</v>
      </c>
      <c r="C63" s="53" t="e">
        <f>VLOOKUP(MYRANKS_P[[#This Row],[PLAYERID]],#REF!,COLUMN(#REF!),FALSE)</f>
        <v>#REF!</v>
      </c>
      <c r="D63" s="53" t="e">
        <f>VLOOKUP(MYRANKS_P[[#This Row],[PLAYERID]],#REF!,COLUMN(#REF!),FALSE)</f>
        <v>#REF!</v>
      </c>
      <c r="E63" s="9" t="e">
        <f>VLOOKUP(MYRANKS_P[[#This Row],[PLAYERID]],#REF!,COLUMN(#REF!),FALSE)</f>
        <v>#REF!</v>
      </c>
      <c r="F63" s="53" t="e">
        <f>VLOOKUP(MYRANKS_P[[#This Row],[PLAYERID]],#REF!,COLUMN(#REF!),FALSE)</f>
        <v>#REF!</v>
      </c>
      <c r="G63" s="9" t="e">
        <f>INDEX(#REF!,MATCH(MYRANKS_P[[#This Row],[PLAYERID]],#REF!,0),VLOOKUP(IDSYSTEM,#REF!,3,FALSE))</f>
        <v>#REF!</v>
      </c>
      <c r="H63" s="128" t="e">
        <f>IF(OR(LEAGUE="Mixed",LEAGUE=MYRANKS_P[[#This Row],[LG]]),IFERROR(INDEX(PITCHCSV[],MATCH(MYRANKS_P[[#This Row],[PROJID]],PITCHCSV[playerid],0),P_WCOL),0),0)</f>
        <v>#REF!</v>
      </c>
      <c r="I63" s="128" t="e">
        <f>IF(OR(LEAGUE="Mixed",LEAGUE=MYRANKS_P[[#This Row],[LG]]),IFERROR(INDEX(PITCHCSV[],MATCH(MYRANKS_P[[#This Row],[PROJID]],PITCHCSV[playerid],0),P_SVCOL),0),0)</f>
        <v>#REF!</v>
      </c>
      <c r="J63" s="128" t="e">
        <f>IF(OR(LEAGUE="Mixed",LEAGUE=MYRANKS_P[[#This Row],[LG]]),IFERROR(INDEX(PITCHCSV[],MATCH(MYRANKS_P[[#This Row],[PROJID]],PITCHCSV[playerid],0),P_IPCOL),0),0)</f>
        <v>#REF!</v>
      </c>
      <c r="K63" s="128" t="e">
        <f>IF(OR(LEAGUE="Mixed",LEAGUE=MYRANKS_P[[#This Row],[LG]]),IFERROR(INDEX(PITCHCSV[],MATCH(MYRANKS_P[[#This Row],[PROJID]],PITCHCSV[playerid],0),P_HCOL),0),0)</f>
        <v>#REF!</v>
      </c>
      <c r="L63" s="128" t="e">
        <f>IF(OR(LEAGUE="Mixed",LEAGUE=MYRANKS_P[[#This Row],[LG]]),IFERROR(INDEX(PITCHCSV[],MATCH(MYRANKS_P[[#This Row],[PROJID]],PITCHCSV[playerid],0),P_ERCOL),0),0)</f>
        <v>#REF!</v>
      </c>
      <c r="M63" s="128" t="e">
        <f>IF(OR(LEAGUE="Mixed",LEAGUE=MYRANKS_P[[#This Row],[LG]]),IFERROR(INDEX(PITCHCSV[],MATCH(MYRANKS_P[[#This Row],[PROJID]],PITCHCSV[playerid],0),P_HRCOL),0),0)</f>
        <v>#REF!</v>
      </c>
      <c r="N63" s="128" t="e">
        <f>IF(OR(LEAGUE="Mixed",LEAGUE=MYRANKS_P[[#This Row],[LG]]),IFERROR(INDEX(PITCHCSV[],MATCH(MYRANKS_P[[#This Row],[PROJID]],PITCHCSV[playerid],0),P_SOCOL),0),0)</f>
        <v>#REF!</v>
      </c>
      <c r="O63" s="128" t="e">
        <f>IF(OR(LEAGUE="Mixed",LEAGUE=MYRANKS_P[[#This Row],[LG]]),IFERROR(INDEX(PITCHCSV[],MATCH(MYRANKS_P[[#This Row],[PROJID]],PITCHCSV[playerid],0),P_BBCOL),0),0)</f>
        <v>#REF!</v>
      </c>
      <c r="P63" s="87" t="e">
        <f>IF(OR(LEAGUE="Mixed",LEAGUE=MYRANKS_P[[#This Row],[LG]]),IFERROR(MYRANKS_P[[#This Row],[ER]]*9/MYRANKS_P[[#This Row],[IP]],0),0)</f>
        <v>#REF!</v>
      </c>
      <c r="Q63" s="87" t="e">
        <f>IF(OR(LEAGUE="Mixed",LEAGUE=MYRANKS_P[[#This Row],[LG]]),IFERROR((MYRANKS_P[[#This Row],[BB]]+MYRANKS_P[[#This Row],[H]])/MYRANKS_P[[#This Row],[IP]],0),0)</f>
        <v>#REF!</v>
      </c>
      <c r="R63" s="87" t="e">
        <f>MYRANKS_P[[#This Row],[W]]/SGP_W</f>
        <v>#REF!</v>
      </c>
      <c r="S63" s="87" t="e">
        <f>MYRANKS_P[[#This Row],[SV]]/SGP_SV</f>
        <v>#REF!</v>
      </c>
      <c r="T63" s="87" t="e">
        <f>MYRANKS_P[[#This Row],[SO]]/SGP_K</f>
        <v>#REF!</v>
      </c>
      <c r="U63" s="87" t="e">
        <f>((LGAVG_ER*(NUMPITCHERS-1)+MYRANKS_P[[#This Row],[ER]])*9/((LGAVG_IP*(NUMPITCHERS-1)+MYRANKS_P[[#This Row],[IP]]))-LGAVG_ERA)/SGP_ERA</f>
        <v>#REF!</v>
      </c>
      <c r="V63" s="87" t="e">
        <f>((LGAVG_HBB*(NUMPITCHERS-1)+MYRANKS_P[[#This Row],[BB]]+MYRANKS_P[[#This Row],[H]])/(LGAVG_IP*(NUMPITCHERS-1)+MYRANKS_P[[#This Row],[IP]])-LGAVG_WHIP)/SGP_WHIP</f>
        <v>#REF!</v>
      </c>
      <c r="W63" s="92" t="e">
        <f>MYRANKS_P[[#This Row],[WSGP]]+MYRANKS_P[[#This Row],[SVSGP]]+MYRANKS_P[[#This Row],[SOSGP]]+MYRANKS_P[[#This Row],[ERASGP]]+MYRANKS_P[[#This Row],[WHIPSGP]]</f>
        <v>#REF!</v>
      </c>
      <c r="X63" s="173" t="e">
        <f>RANK(MYRANKS_P[[#This Row],[TTLSGP]],MYRANKS_P[TTLSGP],0)</f>
        <v>#REF!</v>
      </c>
      <c r="Y63" s="92" t="e">
        <f>IF(MYRANKS_P[[#This Row],[RAW_RANK]]&gt;NUM_P,MYRANKS_P[[#This Row],[TTLSGP]],0)</f>
        <v>#REF!</v>
      </c>
      <c r="Z63" s="96" t="e">
        <f>IF(MYRANKS_P[[#This Row],[BENCH_TTLSGP]]=0,"",RANK(MYRANKS_P[[#This Row],[BENCH_TTLSGP]],MYRANKS_P[BENCH_TTLSGP],0))</f>
        <v>#REF!</v>
      </c>
      <c r="AA63" s="96" t="e">
        <f>IF(MYRANKS_P[[#This Row],[RAW_RANK]]=NUM_P,"X","")</f>
        <v>#REF!</v>
      </c>
      <c r="AB63" s="87" t="e">
        <f>VLOOKUP(MYRANKS_P[[#This Row],[POS]],#REF!,COLUMN(#REF!),FALSE)</f>
        <v>#REF!</v>
      </c>
      <c r="AC63" s="87" t="e">
        <f>MYRANKS_P[[#This Row],[TTLSGP]]-MYRANKS_P[[#This Row],[REPL LVL]]</f>
        <v>#REF!</v>
      </c>
      <c r="AD63" s="87" t="e">
        <f>IF(MYRANKS_P[[#This Row],[RAW_RANK]]&lt;=Total_Pitchers_Drafted,MYRANKS_P[[#This Row],[SGP OVER REPL]],0)</f>
        <v>#REF!</v>
      </c>
      <c r="AE63" s="97" t="e">
        <f>MYRANKS_P[[#This Row],[SGP OVER REPL]]*Dollar_Value_Per_Pitcher_SGP+1</f>
        <v>#REF!</v>
      </c>
      <c r="AF63" s="87"/>
      <c r="AG63" s="87" t="e">
        <f>IF(AND(MYRANKS_P[[#This Row],[BENCH_RANK]]&lt;=Total_Pitchers_Drafted,MYRANKS_P[[#This Row],[$ACTUAL]]=""),MYRANKS_P[[#This Row],[USEFULSGP]],0)</f>
        <v>#REF!</v>
      </c>
      <c r="AH63" s="87" t="e">
        <f>IF(MYRANKS_P[[#This Row],[REMAIN_SGP]]=0,0,MYRANKS_P[[#This Row],[REMAIN_SGP]]*Remaining_Dollar_Value_Per_Pitcher_SGP+1)</f>
        <v>#REF!</v>
      </c>
      <c r="AI63" s="122"/>
    </row>
    <row r="64" spans="1:35" x14ac:dyDescent="0.25">
      <c r="A64" s="79" t="s">
        <v>5603</v>
      </c>
      <c r="B64" s="9" t="e">
        <f>VLOOKUP(MYRANKS_P[[#This Row],[PLAYERID]],#REF!,COLUMN(#REF!),FALSE)</f>
        <v>#REF!</v>
      </c>
      <c r="C64" s="9" t="e">
        <f>VLOOKUP(MYRANKS_P[[#This Row],[PLAYERID]],#REF!,COLUMN(#REF!),FALSE)</f>
        <v>#REF!</v>
      </c>
      <c r="D64" s="9" t="e">
        <f>VLOOKUP(MYRANKS_P[[#This Row],[PLAYERID]],#REF!,COLUMN(#REF!),FALSE)</f>
        <v>#REF!</v>
      </c>
      <c r="E64" s="9" t="e">
        <f>VLOOKUP(MYRANKS_P[[#This Row],[PLAYERID]],#REF!,COLUMN(#REF!),FALSE)</f>
        <v>#REF!</v>
      </c>
      <c r="F64" s="9" t="e">
        <f>VLOOKUP(MYRANKS_P[[#This Row],[PLAYERID]],#REF!,COLUMN(#REF!),FALSE)</f>
        <v>#REF!</v>
      </c>
      <c r="G64" s="9" t="e">
        <f>INDEX(#REF!,MATCH(MYRANKS_P[[#This Row],[PLAYERID]],#REF!,0),VLOOKUP(IDSYSTEM,#REF!,3,FALSE))</f>
        <v>#REF!</v>
      </c>
      <c r="H64" s="115" t="e">
        <f>IF(OR(LEAGUE="Mixed",LEAGUE=MYRANKS_P[[#This Row],[LG]]),IFERROR(INDEX(PITCHCSV[],MATCH(MYRANKS_P[[#This Row],[PROJID]],PITCHCSV[playerid],0),P_WCOL),0),0)</f>
        <v>#REF!</v>
      </c>
      <c r="I64" s="115" t="e">
        <f>IF(OR(LEAGUE="Mixed",LEAGUE=MYRANKS_P[[#This Row],[LG]]),IFERROR(INDEX(PITCHCSV[],MATCH(MYRANKS_P[[#This Row],[PROJID]],PITCHCSV[playerid],0),P_SVCOL),0),0)</f>
        <v>#REF!</v>
      </c>
      <c r="J64" s="115" t="e">
        <f>IF(OR(LEAGUE="Mixed",LEAGUE=MYRANKS_P[[#This Row],[LG]]),IFERROR(INDEX(PITCHCSV[],MATCH(MYRANKS_P[[#This Row],[PROJID]],PITCHCSV[playerid],0),P_IPCOL),0),0)</f>
        <v>#REF!</v>
      </c>
      <c r="K64" s="115" t="e">
        <f>IF(OR(LEAGUE="Mixed",LEAGUE=MYRANKS_P[[#This Row],[LG]]),IFERROR(INDEX(PITCHCSV[],MATCH(MYRANKS_P[[#This Row],[PROJID]],PITCHCSV[playerid],0),P_HCOL),0),0)</f>
        <v>#REF!</v>
      </c>
      <c r="L64" s="115" t="e">
        <f>IF(OR(LEAGUE="Mixed",LEAGUE=MYRANKS_P[[#This Row],[LG]]),IFERROR(INDEX(PITCHCSV[],MATCH(MYRANKS_P[[#This Row],[PROJID]],PITCHCSV[playerid],0),P_ERCOL),0),0)</f>
        <v>#REF!</v>
      </c>
      <c r="M64" s="115" t="e">
        <f>IF(OR(LEAGUE="Mixed",LEAGUE=MYRANKS_P[[#This Row],[LG]]),IFERROR(INDEX(PITCHCSV[],MATCH(MYRANKS_P[[#This Row],[PROJID]],PITCHCSV[playerid],0),P_HRCOL),0),0)</f>
        <v>#REF!</v>
      </c>
      <c r="N64" s="115" t="e">
        <f>IF(OR(LEAGUE="Mixed",LEAGUE=MYRANKS_P[[#This Row],[LG]]),IFERROR(INDEX(PITCHCSV[],MATCH(MYRANKS_P[[#This Row],[PROJID]],PITCHCSV[playerid],0),P_SOCOL),0),0)</f>
        <v>#REF!</v>
      </c>
      <c r="O64" s="115" t="e">
        <f>IF(OR(LEAGUE="Mixed",LEAGUE=MYRANKS_P[[#This Row],[LG]]),IFERROR(INDEX(PITCHCSV[],MATCH(MYRANKS_P[[#This Row],[PROJID]],PITCHCSV[playerid],0),P_BBCOL),0),0)</f>
        <v>#REF!</v>
      </c>
      <c r="P64" s="10" t="e">
        <f>IF(OR(LEAGUE="Mixed",LEAGUE=MYRANKS_P[[#This Row],[LG]]),IFERROR(MYRANKS_P[[#This Row],[ER]]*9/MYRANKS_P[[#This Row],[IP]],0),0)</f>
        <v>#REF!</v>
      </c>
      <c r="Q64" s="10" t="e">
        <f>IF(OR(LEAGUE="Mixed",LEAGUE=MYRANKS_P[[#This Row],[LG]]),IFERROR((MYRANKS_P[[#This Row],[BB]]+MYRANKS_P[[#This Row],[H]])/MYRANKS_P[[#This Row],[IP]],0),0)</f>
        <v>#REF!</v>
      </c>
      <c r="R64" s="10" t="e">
        <f>MYRANKS_P[[#This Row],[W]]/SGP_W</f>
        <v>#REF!</v>
      </c>
      <c r="S64" s="10" t="e">
        <f>MYRANKS_P[[#This Row],[SV]]/SGP_SV</f>
        <v>#REF!</v>
      </c>
      <c r="T64" s="10" t="e">
        <f>MYRANKS_P[[#This Row],[SO]]/SGP_K</f>
        <v>#REF!</v>
      </c>
      <c r="U64" s="10" t="e">
        <f>((LGAVG_ER*(NUMPITCHERS-1)+MYRANKS_P[[#This Row],[ER]])*9/((LGAVG_IP*(NUMPITCHERS-1)+MYRANKS_P[[#This Row],[IP]]))-LGAVG_ERA)/SGP_ERA</f>
        <v>#REF!</v>
      </c>
      <c r="V64" s="10" t="e">
        <f>((LGAVG_HBB*(NUMPITCHERS-1)+MYRANKS_P[[#This Row],[BB]]+MYRANKS_P[[#This Row],[H]])/(LGAVG_IP*(NUMPITCHERS-1)+MYRANKS_P[[#This Row],[IP]])-LGAVG_WHIP)/SGP_WHIP</f>
        <v>#REF!</v>
      </c>
      <c r="W64" s="72" t="e">
        <f>MYRANKS_P[[#This Row],[WSGP]]+MYRANKS_P[[#This Row],[SVSGP]]+MYRANKS_P[[#This Row],[SOSGP]]+MYRANKS_P[[#This Row],[ERASGP]]+MYRANKS_P[[#This Row],[WHIPSGP]]</f>
        <v>#REF!</v>
      </c>
      <c r="X64" s="171" t="e">
        <f>RANK(MYRANKS_P[[#This Row],[TTLSGP]],MYRANKS_P[TTLSGP],0)</f>
        <v>#REF!</v>
      </c>
      <c r="Y64" s="72" t="e">
        <f>IF(MYRANKS_P[[#This Row],[RAW_RANK]]&gt;NUM_P,MYRANKS_P[[#This Row],[TTLSGP]],0)</f>
        <v>#REF!</v>
      </c>
      <c r="Z64" s="22" t="e">
        <f>IF(MYRANKS_P[[#This Row],[BENCH_TTLSGP]]=0,"",RANK(MYRANKS_P[[#This Row],[BENCH_TTLSGP]],MYRANKS_P[BENCH_TTLSGP],0))</f>
        <v>#REF!</v>
      </c>
      <c r="AA64" s="22" t="e">
        <f>IF(MYRANKS_P[[#This Row],[RAW_RANK]]=NUM_P,"X","")</f>
        <v>#REF!</v>
      </c>
      <c r="AB64" s="10" t="e">
        <f>VLOOKUP(MYRANKS_P[[#This Row],[POS]],#REF!,COLUMN(#REF!),FALSE)</f>
        <v>#REF!</v>
      </c>
      <c r="AC64" s="10" t="e">
        <f>MYRANKS_P[[#This Row],[TTLSGP]]-MYRANKS_P[[#This Row],[REPL LVL]]</f>
        <v>#REF!</v>
      </c>
      <c r="AD64" s="19" t="e">
        <f>IF(MYRANKS_P[[#This Row],[RAW_RANK]]&lt;=Total_Pitchers_Drafted,MYRANKS_P[[#This Row],[SGP OVER REPL]],0)</f>
        <v>#REF!</v>
      </c>
      <c r="AE64" s="66" t="e">
        <f>MYRANKS_P[[#This Row],[SGP OVER REPL]]*Dollar_Value_Per_Pitcher_SGP+1</f>
        <v>#REF!</v>
      </c>
      <c r="AF64" s="27"/>
      <c r="AG64" s="30" t="e">
        <f>IF(AND(MYRANKS_P[[#This Row],[BENCH_RANK]]&lt;=Total_Pitchers_Drafted,MYRANKS_P[[#This Row],[$ACTUAL]]=""),MYRANKS_P[[#This Row],[USEFULSGP]],0)</f>
        <v>#REF!</v>
      </c>
      <c r="AH64" s="27" t="e">
        <f>IF(MYRANKS_P[[#This Row],[REMAIN_SGP]]=0,0,MYRANKS_P[[#This Row],[REMAIN_SGP]]*Remaining_Dollar_Value_Per_Pitcher_SGP+1)</f>
        <v>#REF!</v>
      </c>
      <c r="AI64" s="122"/>
    </row>
    <row r="65" spans="1:35" x14ac:dyDescent="0.25">
      <c r="A65" s="88" t="s">
        <v>1626</v>
      </c>
      <c r="B65" s="53" t="e">
        <f>VLOOKUP(MYRANKS_P[[#This Row],[PLAYERID]],#REF!,COLUMN(#REF!),FALSE)</f>
        <v>#REF!</v>
      </c>
      <c r="C65" s="53" t="e">
        <f>VLOOKUP(MYRANKS_P[[#This Row],[PLAYERID]],#REF!,COLUMN(#REF!),FALSE)</f>
        <v>#REF!</v>
      </c>
      <c r="D65" s="53" t="e">
        <f>VLOOKUP(MYRANKS_P[[#This Row],[PLAYERID]],#REF!,COLUMN(#REF!),FALSE)</f>
        <v>#REF!</v>
      </c>
      <c r="E65" s="9" t="e">
        <f>VLOOKUP(MYRANKS_P[[#This Row],[PLAYERID]],#REF!,COLUMN(#REF!),FALSE)</f>
        <v>#REF!</v>
      </c>
      <c r="F65" s="53" t="e">
        <f>VLOOKUP(MYRANKS_P[[#This Row],[PLAYERID]],#REF!,COLUMN(#REF!),FALSE)</f>
        <v>#REF!</v>
      </c>
      <c r="G65" s="9" t="e">
        <f>INDEX(#REF!,MATCH(MYRANKS_P[[#This Row],[PLAYERID]],#REF!,0),VLOOKUP(IDSYSTEM,#REF!,3,FALSE))</f>
        <v>#REF!</v>
      </c>
      <c r="H65" s="115" t="e">
        <f>IF(OR(LEAGUE="Mixed",LEAGUE=MYRANKS_P[[#This Row],[LG]]),IFERROR(INDEX(PITCHCSV[],MATCH(MYRANKS_P[[#This Row],[PROJID]],PITCHCSV[playerid],0),P_WCOL),0),0)</f>
        <v>#REF!</v>
      </c>
      <c r="I65" s="115" t="e">
        <f>IF(OR(LEAGUE="Mixed",LEAGUE=MYRANKS_P[[#This Row],[LG]]),IFERROR(INDEX(PITCHCSV[],MATCH(MYRANKS_P[[#This Row],[PROJID]],PITCHCSV[playerid],0),P_SVCOL),0),0)</f>
        <v>#REF!</v>
      </c>
      <c r="J65" s="115" t="e">
        <f>IF(OR(LEAGUE="Mixed",LEAGUE=MYRANKS_P[[#This Row],[LG]]),IFERROR(INDEX(PITCHCSV[],MATCH(MYRANKS_P[[#This Row],[PROJID]],PITCHCSV[playerid],0),P_IPCOL),0),0)</f>
        <v>#REF!</v>
      </c>
      <c r="K65" s="115" t="e">
        <f>IF(OR(LEAGUE="Mixed",LEAGUE=MYRANKS_P[[#This Row],[LG]]),IFERROR(INDEX(PITCHCSV[],MATCH(MYRANKS_P[[#This Row],[PROJID]],PITCHCSV[playerid],0),P_HCOL),0),0)</f>
        <v>#REF!</v>
      </c>
      <c r="L65" s="115" t="e">
        <f>IF(OR(LEAGUE="Mixed",LEAGUE=MYRANKS_P[[#This Row],[LG]]),IFERROR(INDEX(PITCHCSV[],MATCH(MYRANKS_P[[#This Row],[PROJID]],PITCHCSV[playerid],0),P_ERCOL),0),0)</f>
        <v>#REF!</v>
      </c>
      <c r="M65" s="115" t="e">
        <f>IF(OR(LEAGUE="Mixed",LEAGUE=MYRANKS_P[[#This Row],[LG]]),IFERROR(INDEX(PITCHCSV[],MATCH(MYRANKS_P[[#This Row],[PROJID]],PITCHCSV[playerid],0),P_HRCOL),0),0)</f>
        <v>#REF!</v>
      </c>
      <c r="N65" s="115" t="e">
        <f>IF(OR(LEAGUE="Mixed",LEAGUE=MYRANKS_P[[#This Row],[LG]]),IFERROR(INDEX(PITCHCSV[],MATCH(MYRANKS_P[[#This Row],[PROJID]],PITCHCSV[playerid],0),P_SOCOL),0),0)</f>
        <v>#REF!</v>
      </c>
      <c r="O65" s="115" t="e">
        <f>IF(OR(LEAGUE="Mixed",LEAGUE=MYRANKS_P[[#This Row],[LG]]),IFERROR(INDEX(PITCHCSV[],MATCH(MYRANKS_P[[#This Row],[PROJID]],PITCHCSV[playerid],0),P_BBCOL),0),0)</f>
        <v>#REF!</v>
      </c>
      <c r="P65" s="10" t="e">
        <f>IF(OR(LEAGUE="Mixed",LEAGUE=MYRANKS_P[[#This Row],[LG]]),IFERROR(MYRANKS_P[[#This Row],[ER]]*9/MYRANKS_P[[#This Row],[IP]],0),0)</f>
        <v>#REF!</v>
      </c>
      <c r="Q65" s="10" t="e">
        <f>IF(OR(LEAGUE="Mixed",LEAGUE=MYRANKS_P[[#This Row],[LG]]),IFERROR((MYRANKS_P[[#This Row],[BB]]+MYRANKS_P[[#This Row],[H]])/MYRANKS_P[[#This Row],[IP]],0),0)</f>
        <v>#REF!</v>
      </c>
      <c r="R65" s="10" t="e">
        <f>MYRANKS_P[[#This Row],[W]]/SGP_W</f>
        <v>#REF!</v>
      </c>
      <c r="S65" s="10" t="e">
        <f>MYRANKS_P[[#This Row],[SV]]/SGP_SV</f>
        <v>#REF!</v>
      </c>
      <c r="T65" s="10" t="e">
        <f>MYRANKS_P[[#This Row],[SO]]/SGP_K</f>
        <v>#REF!</v>
      </c>
      <c r="U65" s="10" t="e">
        <f>((LGAVG_ER*(NUMPITCHERS-1)+MYRANKS_P[[#This Row],[ER]])*9/((LGAVG_IP*(NUMPITCHERS-1)+MYRANKS_P[[#This Row],[IP]]))-LGAVG_ERA)/SGP_ERA</f>
        <v>#REF!</v>
      </c>
      <c r="V65" s="10" t="e">
        <f>((LGAVG_HBB*(NUMPITCHERS-1)+MYRANKS_P[[#This Row],[BB]]+MYRANKS_P[[#This Row],[H]])/(LGAVG_IP*(NUMPITCHERS-1)+MYRANKS_P[[#This Row],[IP]])-LGAVG_WHIP)/SGP_WHIP</f>
        <v>#REF!</v>
      </c>
      <c r="W65" s="72" t="e">
        <f>MYRANKS_P[[#This Row],[WSGP]]+MYRANKS_P[[#This Row],[SVSGP]]+MYRANKS_P[[#This Row],[SOSGP]]+MYRANKS_P[[#This Row],[ERASGP]]+MYRANKS_P[[#This Row],[WHIPSGP]]</f>
        <v>#REF!</v>
      </c>
      <c r="X65" s="171" t="e">
        <f>RANK(MYRANKS_P[[#This Row],[TTLSGP]],MYRANKS_P[TTLSGP],0)</f>
        <v>#REF!</v>
      </c>
      <c r="Y65" s="72" t="e">
        <f>IF(MYRANKS_P[[#This Row],[RAW_RANK]]&gt;NUM_P,MYRANKS_P[[#This Row],[TTLSGP]],0)</f>
        <v>#REF!</v>
      </c>
      <c r="Z65" s="22" t="e">
        <f>IF(MYRANKS_P[[#This Row],[BENCH_TTLSGP]]=0,"",RANK(MYRANKS_P[[#This Row],[BENCH_TTLSGP]],MYRANKS_P[BENCH_TTLSGP],0))</f>
        <v>#REF!</v>
      </c>
      <c r="AA65" s="22" t="e">
        <f>IF(MYRANKS_P[[#This Row],[RAW_RANK]]=NUM_P,"X","")</f>
        <v>#REF!</v>
      </c>
      <c r="AB65" s="10" t="e">
        <f>VLOOKUP(MYRANKS_P[[#This Row],[POS]],#REF!,COLUMN(#REF!),FALSE)</f>
        <v>#REF!</v>
      </c>
      <c r="AC65" s="10" t="e">
        <f>MYRANKS_P[[#This Row],[TTLSGP]]-MYRANKS_P[[#This Row],[REPL LVL]]</f>
        <v>#REF!</v>
      </c>
      <c r="AD65" s="19" t="e">
        <f>IF(MYRANKS_P[[#This Row],[RAW_RANK]]&lt;=Total_Pitchers_Drafted,MYRANKS_P[[#This Row],[SGP OVER REPL]],0)</f>
        <v>#REF!</v>
      </c>
      <c r="AE65" s="66" t="e">
        <f>MYRANKS_P[[#This Row],[SGP OVER REPL]]*Dollar_Value_Per_Pitcher_SGP+1</f>
        <v>#REF!</v>
      </c>
      <c r="AF65" s="27"/>
      <c r="AG65" s="30" t="e">
        <f>IF(AND(MYRANKS_P[[#This Row],[BENCH_RANK]]&lt;=Total_Pitchers_Drafted,MYRANKS_P[[#This Row],[$ACTUAL]]=""),MYRANKS_P[[#This Row],[USEFULSGP]],0)</f>
        <v>#REF!</v>
      </c>
      <c r="AH65" s="27" t="e">
        <f>IF(MYRANKS_P[[#This Row],[REMAIN_SGP]]=0,0,MYRANKS_P[[#This Row],[REMAIN_SGP]]*Remaining_Dollar_Value_Per_Pitcher_SGP+1)</f>
        <v>#REF!</v>
      </c>
      <c r="AI65" s="122"/>
    </row>
    <row r="66" spans="1:35" x14ac:dyDescent="0.25">
      <c r="A66" s="79" t="s">
        <v>1309</v>
      </c>
      <c r="B66" s="53" t="e">
        <f>VLOOKUP(MYRANKS_P[[#This Row],[PLAYERID]],#REF!,COLUMN(#REF!),FALSE)</f>
        <v>#REF!</v>
      </c>
      <c r="C66" s="53" t="e">
        <f>VLOOKUP(MYRANKS_P[[#This Row],[PLAYERID]],#REF!,COLUMN(#REF!),FALSE)</f>
        <v>#REF!</v>
      </c>
      <c r="D66" s="53" t="e">
        <f>VLOOKUP(MYRANKS_P[[#This Row],[PLAYERID]],#REF!,COLUMN(#REF!),FALSE)</f>
        <v>#REF!</v>
      </c>
      <c r="E66" s="9" t="e">
        <f>VLOOKUP(MYRANKS_P[[#This Row],[PLAYERID]],#REF!,COLUMN(#REF!),FALSE)</f>
        <v>#REF!</v>
      </c>
      <c r="F66" s="53" t="e">
        <f>VLOOKUP(MYRANKS_P[[#This Row],[PLAYERID]],#REF!,COLUMN(#REF!),FALSE)</f>
        <v>#REF!</v>
      </c>
      <c r="G66" s="9" t="e">
        <f>INDEX(#REF!,MATCH(MYRANKS_P[[#This Row],[PLAYERID]],#REF!,0),VLOOKUP(IDSYSTEM,#REF!,3,FALSE))</f>
        <v>#REF!</v>
      </c>
      <c r="H66" s="115" t="e">
        <f>IF(OR(LEAGUE="Mixed",LEAGUE=MYRANKS_P[[#This Row],[LG]]),IFERROR(INDEX(PITCHCSV[],MATCH(MYRANKS_P[[#This Row],[PROJID]],PITCHCSV[playerid],0),P_WCOL),0),0)</f>
        <v>#REF!</v>
      </c>
      <c r="I66" s="115" t="e">
        <f>IF(OR(LEAGUE="Mixed",LEAGUE=MYRANKS_P[[#This Row],[LG]]),IFERROR(INDEX(PITCHCSV[],MATCH(MYRANKS_P[[#This Row],[PROJID]],PITCHCSV[playerid],0),P_SVCOL),0),0)</f>
        <v>#REF!</v>
      </c>
      <c r="J66" s="115" t="e">
        <f>IF(OR(LEAGUE="Mixed",LEAGUE=MYRANKS_P[[#This Row],[LG]]),IFERROR(INDEX(PITCHCSV[],MATCH(MYRANKS_P[[#This Row],[PROJID]],PITCHCSV[playerid],0),P_IPCOL),0),0)</f>
        <v>#REF!</v>
      </c>
      <c r="K66" s="115" t="e">
        <f>IF(OR(LEAGUE="Mixed",LEAGUE=MYRANKS_P[[#This Row],[LG]]),IFERROR(INDEX(PITCHCSV[],MATCH(MYRANKS_P[[#This Row],[PROJID]],PITCHCSV[playerid],0),P_HCOL),0),0)</f>
        <v>#REF!</v>
      </c>
      <c r="L66" s="115" t="e">
        <f>IF(OR(LEAGUE="Mixed",LEAGUE=MYRANKS_P[[#This Row],[LG]]),IFERROR(INDEX(PITCHCSV[],MATCH(MYRANKS_P[[#This Row],[PROJID]],PITCHCSV[playerid],0),P_ERCOL),0),0)</f>
        <v>#REF!</v>
      </c>
      <c r="M66" s="115" t="e">
        <f>IF(OR(LEAGUE="Mixed",LEAGUE=MYRANKS_P[[#This Row],[LG]]),IFERROR(INDEX(PITCHCSV[],MATCH(MYRANKS_P[[#This Row],[PROJID]],PITCHCSV[playerid],0),P_HRCOL),0),0)</f>
        <v>#REF!</v>
      </c>
      <c r="N66" s="115" t="e">
        <f>IF(OR(LEAGUE="Mixed",LEAGUE=MYRANKS_P[[#This Row],[LG]]),IFERROR(INDEX(PITCHCSV[],MATCH(MYRANKS_P[[#This Row],[PROJID]],PITCHCSV[playerid],0),P_SOCOL),0),0)</f>
        <v>#REF!</v>
      </c>
      <c r="O66" s="115" t="e">
        <f>IF(OR(LEAGUE="Mixed",LEAGUE=MYRANKS_P[[#This Row],[LG]]),IFERROR(INDEX(PITCHCSV[],MATCH(MYRANKS_P[[#This Row],[PROJID]],PITCHCSV[playerid],0),P_BBCOL),0),0)</f>
        <v>#REF!</v>
      </c>
      <c r="P66" s="10" t="e">
        <f>IF(OR(LEAGUE="Mixed",LEAGUE=MYRANKS_P[[#This Row],[LG]]),IFERROR(MYRANKS_P[[#This Row],[ER]]*9/MYRANKS_P[[#This Row],[IP]],0),0)</f>
        <v>#REF!</v>
      </c>
      <c r="Q66" s="10" t="e">
        <f>IF(OR(LEAGUE="Mixed",LEAGUE=MYRANKS_P[[#This Row],[LG]]),IFERROR((MYRANKS_P[[#This Row],[BB]]+MYRANKS_P[[#This Row],[H]])/MYRANKS_P[[#This Row],[IP]],0),0)</f>
        <v>#REF!</v>
      </c>
      <c r="R66" s="55" t="e">
        <f>MYRANKS_P[[#This Row],[W]]/SGP_W</f>
        <v>#REF!</v>
      </c>
      <c r="S66" s="54" t="e">
        <f>MYRANKS_P[[#This Row],[SV]]/SGP_SV</f>
        <v>#REF!</v>
      </c>
      <c r="T66" s="55" t="e">
        <f>MYRANKS_P[[#This Row],[SO]]/SGP_K</f>
        <v>#REF!</v>
      </c>
      <c r="U66" s="10" t="e">
        <f>((LGAVG_ER*(NUMPITCHERS-1)+MYRANKS_P[[#This Row],[ER]])*9/((LGAVG_IP*(NUMPITCHERS-1)+MYRANKS_P[[#This Row],[IP]]))-LGAVG_ERA)/SGP_ERA</f>
        <v>#REF!</v>
      </c>
      <c r="V66" s="10" t="e">
        <f>((LGAVG_HBB*(NUMPITCHERS-1)+MYRANKS_P[[#This Row],[BB]]+MYRANKS_P[[#This Row],[H]])/(LGAVG_IP*(NUMPITCHERS-1)+MYRANKS_P[[#This Row],[IP]])-LGAVG_WHIP)/SGP_WHIP</f>
        <v>#REF!</v>
      </c>
      <c r="W66" s="74" t="e">
        <f>MYRANKS_P[[#This Row],[WSGP]]+MYRANKS_P[[#This Row],[SVSGP]]+MYRANKS_P[[#This Row],[SOSGP]]+MYRANKS_P[[#This Row],[ERASGP]]+MYRANKS_P[[#This Row],[WHIPSGP]]</f>
        <v>#REF!</v>
      </c>
      <c r="X66" s="172" t="e">
        <f>RANK(MYRANKS_P[[#This Row],[TTLSGP]],MYRANKS_P[TTLSGP],0)</f>
        <v>#REF!</v>
      </c>
      <c r="Y66" s="74" t="e">
        <f>IF(MYRANKS_P[[#This Row],[RAW_RANK]]&gt;NUM_P,MYRANKS_P[[#This Row],[TTLSGP]],0)</f>
        <v>#REF!</v>
      </c>
      <c r="Z66" s="56" t="e">
        <f>IF(MYRANKS_P[[#This Row],[BENCH_TTLSGP]]=0,"",RANK(MYRANKS_P[[#This Row],[BENCH_TTLSGP]],MYRANKS_P[BENCH_TTLSGP],0))</f>
        <v>#REF!</v>
      </c>
      <c r="AA66" s="56" t="e">
        <f>IF(MYRANKS_P[[#This Row],[RAW_RANK]]=NUM_P,"X","")</f>
        <v>#REF!</v>
      </c>
      <c r="AB66" s="54" t="e">
        <f>VLOOKUP(MYRANKS_P[[#This Row],[POS]],#REF!,COLUMN(#REF!),FALSE)</f>
        <v>#REF!</v>
      </c>
      <c r="AC66" s="54" t="e">
        <f>MYRANKS_P[[#This Row],[TTLSGP]]-MYRANKS_P[[#This Row],[REPL LVL]]</f>
        <v>#REF!</v>
      </c>
      <c r="AD66" s="55" t="e">
        <f>IF(MYRANKS_P[[#This Row],[RAW_RANK]]&lt;=Total_Pitchers_Drafted,MYRANKS_P[[#This Row],[SGP OVER REPL]],0)</f>
        <v>#REF!</v>
      </c>
      <c r="AE66" s="68" t="e">
        <f>MYRANKS_P[[#This Row],[SGP OVER REPL]]*Dollar_Value_Per_Pitcher_SGP+1</f>
        <v>#REF!</v>
      </c>
      <c r="AF66" s="55"/>
      <c r="AG66" s="54" t="e">
        <f>IF(AND(MYRANKS_P[[#This Row],[BENCH_RANK]]&lt;=Total_Pitchers_Drafted,MYRANKS_P[[#This Row],[$ACTUAL]]=""),MYRANKS_P[[#This Row],[USEFULSGP]],0)</f>
        <v>#REF!</v>
      </c>
      <c r="AH66" s="55" t="e">
        <f>IF(MYRANKS_P[[#This Row],[REMAIN_SGP]]=0,0,MYRANKS_P[[#This Row],[REMAIN_SGP]]*Remaining_Dollar_Value_Per_Pitcher_SGP+1)</f>
        <v>#REF!</v>
      </c>
      <c r="AI66" s="122"/>
    </row>
    <row r="67" spans="1:35" x14ac:dyDescent="0.25">
      <c r="A67" s="79" t="s">
        <v>2411</v>
      </c>
      <c r="B67" s="53" t="e">
        <f>VLOOKUP(MYRANKS_P[[#This Row],[PLAYERID]],#REF!,COLUMN(#REF!),FALSE)</f>
        <v>#REF!</v>
      </c>
      <c r="C67" s="53" t="e">
        <f>VLOOKUP(MYRANKS_P[[#This Row],[PLAYERID]],#REF!,COLUMN(#REF!),FALSE)</f>
        <v>#REF!</v>
      </c>
      <c r="D67" s="53" t="e">
        <f>VLOOKUP(MYRANKS_P[[#This Row],[PLAYERID]],#REF!,COLUMN(#REF!),FALSE)</f>
        <v>#REF!</v>
      </c>
      <c r="E67" s="9" t="e">
        <f>VLOOKUP(MYRANKS_P[[#This Row],[PLAYERID]],#REF!,COLUMN(#REF!),FALSE)</f>
        <v>#REF!</v>
      </c>
      <c r="F67" s="53" t="e">
        <f>VLOOKUP(MYRANKS_P[[#This Row],[PLAYERID]],#REF!,COLUMN(#REF!),FALSE)</f>
        <v>#REF!</v>
      </c>
      <c r="G67" s="9" t="e">
        <f>INDEX(#REF!,MATCH(MYRANKS_P[[#This Row],[PLAYERID]],#REF!,0),VLOOKUP(IDSYSTEM,#REF!,3,FALSE))</f>
        <v>#REF!</v>
      </c>
      <c r="H67" s="115" t="e">
        <f>IF(OR(LEAGUE="Mixed",LEAGUE=MYRANKS_P[[#This Row],[LG]]),IFERROR(INDEX(PITCHCSV[],MATCH(MYRANKS_P[[#This Row],[PROJID]],PITCHCSV[playerid],0),P_WCOL),0),0)</f>
        <v>#REF!</v>
      </c>
      <c r="I67" s="115" t="e">
        <f>IF(OR(LEAGUE="Mixed",LEAGUE=MYRANKS_P[[#This Row],[LG]]),IFERROR(INDEX(PITCHCSV[],MATCH(MYRANKS_P[[#This Row],[PROJID]],PITCHCSV[playerid],0),P_SVCOL),0),0)</f>
        <v>#REF!</v>
      </c>
      <c r="J67" s="115" t="e">
        <f>IF(OR(LEAGUE="Mixed",LEAGUE=MYRANKS_P[[#This Row],[LG]]),IFERROR(INDEX(PITCHCSV[],MATCH(MYRANKS_P[[#This Row],[PROJID]],PITCHCSV[playerid],0),P_IPCOL),0),0)</f>
        <v>#REF!</v>
      </c>
      <c r="K67" s="115" t="e">
        <f>IF(OR(LEAGUE="Mixed",LEAGUE=MYRANKS_P[[#This Row],[LG]]),IFERROR(INDEX(PITCHCSV[],MATCH(MYRANKS_P[[#This Row],[PROJID]],PITCHCSV[playerid],0),P_HCOL),0),0)</f>
        <v>#REF!</v>
      </c>
      <c r="L67" s="115" t="e">
        <f>IF(OR(LEAGUE="Mixed",LEAGUE=MYRANKS_P[[#This Row],[LG]]),IFERROR(INDEX(PITCHCSV[],MATCH(MYRANKS_P[[#This Row],[PROJID]],PITCHCSV[playerid],0),P_ERCOL),0),0)</f>
        <v>#REF!</v>
      </c>
      <c r="M67" s="115" t="e">
        <f>IF(OR(LEAGUE="Mixed",LEAGUE=MYRANKS_P[[#This Row],[LG]]),IFERROR(INDEX(PITCHCSV[],MATCH(MYRANKS_P[[#This Row],[PROJID]],PITCHCSV[playerid],0),P_HRCOL),0),0)</f>
        <v>#REF!</v>
      </c>
      <c r="N67" s="115" t="e">
        <f>IF(OR(LEAGUE="Mixed",LEAGUE=MYRANKS_P[[#This Row],[LG]]),IFERROR(INDEX(PITCHCSV[],MATCH(MYRANKS_P[[#This Row],[PROJID]],PITCHCSV[playerid],0),P_SOCOL),0),0)</f>
        <v>#REF!</v>
      </c>
      <c r="O67" s="115" t="e">
        <f>IF(OR(LEAGUE="Mixed",LEAGUE=MYRANKS_P[[#This Row],[LG]]),IFERROR(INDEX(PITCHCSV[],MATCH(MYRANKS_P[[#This Row],[PROJID]],PITCHCSV[playerid],0),P_BBCOL),0),0)</f>
        <v>#REF!</v>
      </c>
      <c r="P67" s="10" t="e">
        <f>IF(OR(LEAGUE="Mixed",LEAGUE=MYRANKS_P[[#This Row],[LG]]),IFERROR(MYRANKS_P[[#This Row],[ER]]*9/MYRANKS_P[[#This Row],[IP]],0),0)</f>
        <v>#REF!</v>
      </c>
      <c r="Q67" s="10" t="e">
        <f>IF(OR(LEAGUE="Mixed",LEAGUE=MYRANKS_P[[#This Row],[LG]]),IFERROR((MYRANKS_P[[#This Row],[BB]]+MYRANKS_P[[#This Row],[H]])/MYRANKS_P[[#This Row],[IP]],0),0)</f>
        <v>#REF!</v>
      </c>
      <c r="R67" s="10" t="e">
        <f>MYRANKS_P[[#This Row],[W]]/SGP_W</f>
        <v>#REF!</v>
      </c>
      <c r="S67" s="10" t="e">
        <f>MYRANKS_P[[#This Row],[SV]]/SGP_SV</f>
        <v>#REF!</v>
      </c>
      <c r="T67" s="10" t="e">
        <f>MYRANKS_P[[#This Row],[SO]]/SGP_K</f>
        <v>#REF!</v>
      </c>
      <c r="U67" s="10" t="e">
        <f>((LGAVG_ER*(NUMPITCHERS-1)+MYRANKS_P[[#This Row],[ER]])*9/((LGAVG_IP*(NUMPITCHERS-1)+MYRANKS_P[[#This Row],[IP]]))-LGAVG_ERA)/SGP_ERA</f>
        <v>#REF!</v>
      </c>
      <c r="V67" s="10" t="e">
        <f>((LGAVG_HBB*(NUMPITCHERS-1)+MYRANKS_P[[#This Row],[BB]]+MYRANKS_P[[#This Row],[H]])/(LGAVG_IP*(NUMPITCHERS-1)+MYRANKS_P[[#This Row],[IP]])-LGAVG_WHIP)/SGP_WHIP</f>
        <v>#REF!</v>
      </c>
      <c r="W67" s="72" t="e">
        <f>MYRANKS_P[[#This Row],[WSGP]]+MYRANKS_P[[#This Row],[SVSGP]]+MYRANKS_P[[#This Row],[SOSGP]]+MYRANKS_P[[#This Row],[ERASGP]]+MYRANKS_P[[#This Row],[WHIPSGP]]</f>
        <v>#REF!</v>
      </c>
      <c r="X67" s="171" t="e">
        <f>RANK(MYRANKS_P[[#This Row],[TTLSGP]],MYRANKS_P[TTLSGP],0)</f>
        <v>#REF!</v>
      </c>
      <c r="Y67" s="72" t="e">
        <f>IF(MYRANKS_P[[#This Row],[RAW_RANK]]&gt;NUM_P,MYRANKS_P[[#This Row],[TTLSGP]],0)</f>
        <v>#REF!</v>
      </c>
      <c r="Z67" s="22" t="e">
        <f>IF(MYRANKS_P[[#This Row],[BENCH_TTLSGP]]=0,"",RANK(MYRANKS_P[[#This Row],[BENCH_TTLSGP]],MYRANKS_P[BENCH_TTLSGP],0))</f>
        <v>#REF!</v>
      </c>
      <c r="AA67" s="22" t="e">
        <f>IF(MYRANKS_P[[#This Row],[RAW_RANK]]=NUM_P,"X","")</f>
        <v>#REF!</v>
      </c>
      <c r="AB67" s="10" t="e">
        <f>VLOOKUP(MYRANKS_P[[#This Row],[POS]],#REF!,COLUMN(#REF!),FALSE)</f>
        <v>#REF!</v>
      </c>
      <c r="AC67" s="10" t="e">
        <f>MYRANKS_P[[#This Row],[TTLSGP]]-MYRANKS_P[[#This Row],[REPL LVL]]</f>
        <v>#REF!</v>
      </c>
      <c r="AD67" s="19" t="e">
        <f>IF(MYRANKS_P[[#This Row],[RAW_RANK]]&lt;=Total_Pitchers_Drafted,MYRANKS_P[[#This Row],[SGP OVER REPL]],0)</f>
        <v>#REF!</v>
      </c>
      <c r="AE67" s="66" t="e">
        <f>MYRANKS_P[[#This Row],[SGP OVER REPL]]*Dollar_Value_Per_Pitcher_SGP+1</f>
        <v>#REF!</v>
      </c>
      <c r="AF67" s="27"/>
      <c r="AG67" s="30" t="e">
        <f>IF(AND(MYRANKS_P[[#This Row],[BENCH_RANK]]&lt;=Total_Pitchers_Drafted,MYRANKS_P[[#This Row],[$ACTUAL]]=""),MYRANKS_P[[#This Row],[USEFULSGP]],0)</f>
        <v>#REF!</v>
      </c>
      <c r="AH67" s="27" t="e">
        <f>IF(MYRANKS_P[[#This Row],[REMAIN_SGP]]=0,0,MYRANKS_P[[#This Row],[REMAIN_SGP]]*Remaining_Dollar_Value_Per_Pitcher_SGP+1)</f>
        <v>#REF!</v>
      </c>
      <c r="AI67" s="122"/>
    </row>
    <row r="68" spans="1:35" x14ac:dyDescent="0.25">
      <c r="A68" s="88" t="s">
        <v>1589</v>
      </c>
      <c r="B68" s="53" t="e">
        <f>VLOOKUP(MYRANKS_P[[#This Row],[PLAYERID]],#REF!,COLUMN(#REF!),FALSE)</f>
        <v>#REF!</v>
      </c>
      <c r="C68" s="53" t="e">
        <f>VLOOKUP(MYRANKS_P[[#This Row],[PLAYERID]],#REF!,COLUMN(#REF!),FALSE)</f>
        <v>#REF!</v>
      </c>
      <c r="D68" s="53" t="e">
        <f>VLOOKUP(MYRANKS_P[[#This Row],[PLAYERID]],#REF!,COLUMN(#REF!),FALSE)</f>
        <v>#REF!</v>
      </c>
      <c r="E68" s="9" t="e">
        <f>VLOOKUP(MYRANKS_P[[#This Row],[PLAYERID]],#REF!,COLUMN(#REF!),FALSE)</f>
        <v>#REF!</v>
      </c>
      <c r="F68" s="53" t="e">
        <f>VLOOKUP(MYRANKS_P[[#This Row],[PLAYERID]],#REF!,COLUMN(#REF!),FALSE)</f>
        <v>#REF!</v>
      </c>
      <c r="G68" s="9" t="e">
        <f>INDEX(#REF!,MATCH(MYRANKS_P[[#This Row],[PLAYERID]],#REF!,0),VLOOKUP(IDSYSTEM,#REF!,3,FALSE))</f>
        <v>#REF!</v>
      </c>
      <c r="H68" s="115" t="e">
        <f>IF(OR(LEAGUE="Mixed",LEAGUE=MYRANKS_P[[#This Row],[LG]]),IFERROR(INDEX(PITCHCSV[],MATCH(MYRANKS_P[[#This Row],[PROJID]],PITCHCSV[playerid],0),P_WCOL),0),0)</f>
        <v>#REF!</v>
      </c>
      <c r="I68" s="115" t="e">
        <f>IF(OR(LEAGUE="Mixed",LEAGUE=MYRANKS_P[[#This Row],[LG]]),IFERROR(INDEX(PITCHCSV[],MATCH(MYRANKS_P[[#This Row],[PROJID]],PITCHCSV[playerid],0),P_SVCOL),0),0)</f>
        <v>#REF!</v>
      </c>
      <c r="J68" s="115" t="e">
        <f>IF(OR(LEAGUE="Mixed",LEAGUE=MYRANKS_P[[#This Row],[LG]]),IFERROR(INDEX(PITCHCSV[],MATCH(MYRANKS_P[[#This Row],[PROJID]],PITCHCSV[playerid],0),P_IPCOL),0),0)</f>
        <v>#REF!</v>
      </c>
      <c r="K68" s="115" t="e">
        <f>IF(OR(LEAGUE="Mixed",LEAGUE=MYRANKS_P[[#This Row],[LG]]),IFERROR(INDEX(PITCHCSV[],MATCH(MYRANKS_P[[#This Row],[PROJID]],PITCHCSV[playerid],0),P_HCOL),0),0)</f>
        <v>#REF!</v>
      </c>
      <c r="L68" s="115" t="e">
        <f>IF(OR(LEAGUE="Mixed",LEAGUE=MYRANKS_P[[#This Row],[LG]]),IFERROR(INDEX(PITCHCSV[],MATCH(MYRANKS_P[[#This Row],[PROJID]],PITCHCSV[playerid],0),P_ERCOL),0),0)</f>
        <v>#REF!</v>
      </c>
      <c r="M68" s="115" t="e">
        <f>IF(OR(LEAGUE="Mixed",LEAGUE=MYRANKS_P[[#This Row],[LG]]),IFERROR(INDEX(PITCHCSV[],MATCH(MYRANKS_P[[#This Row],[PROJID]],PITCHCSV[playerid],0),P_HRCOL),0),0)</f>
        <v>#REF!</v>
      </c>
      <c r="N68" s="115" t="e">
        <f>IF(OR(LEAGUE="Mixed",LEAGUE=MYRANKS_P[[#This Row],[LG]]),IFERROR(INDEX(PITCHCSV[],MATCH(MYRANKS_P[[#This Row],[PROJID]],PITCHCSV[playerid],0),P_SOCOL),0),0)</f>
        <v>#REF!</v>
      </c>
      <c r="O68" s="115" t="e">
        <f>IF(OR(LEAGUE="Mixed",LEAGUE=MYRANKS_P[[#This Row],[LG]]),IFERROR(INDEX(PITCHCSV[],MATCH(MYRANKS_P[[#This Row],[PROJID]],PITCHCSV[playerid],0),P_BBCOL),0),0)</f>
        <v>#REF!</v>
      </c>
      <c r="P68" s="10" t="e">
        <f>IF(OR(LEAGUE="Mixed",LEAGUE=MYRANKS_P[[#This Row],[LG]]),IFERROR(MYRANKS_P[[#This Row],[ER]]*9/MYRANKS_P[[#This Row],[IP]],0),0)</f>
        <v>#REF!</v>
      </c>
      <c r="Q68" s="10" t="e">
        <f>IF(OR(LEAGUE="Mixed",LEAGUE=MYRANKS_P[[#This Row],[LG]]),IFERROR((MYRANKS_P[[#This Row],[BB]]+MYRANKS_P[[#This Row],[H]])/MYRANKS_P[[#This Row],[IP]],0),0)</f>
        <v>#REF!</v>
      </c>
      <c r="R68" s="10" t="e">
        <f>MYRANKS_P[[#This Row],[W]]/SGP_W</f>
        <v>#REF!</v>
      </c>
      <c r="S68" s="10" t="e">
        <f>MYRANKS_P[[#This Row],[SV]]/SGP_SV</f>
        <v>#REF!</v>
      </c>
      <c r="T68" s="10" t="e">
        <f>MYRANKS_P[[#This Row],[SO]]/SGP_K</f>
        <v>#REF!</v>
      </c>
      <c r="U68" s="10" t="e">
        <f>((LGAVG_ER*(NUMPITCHERS-1)+MYRANKS_P[[#This Row],[ER]])*9/((LGAVG_IP*(NUMPITCHERS-1)+MYRANKS_P[[#This Row],[IP]]))-LGAVG_ERA)/SGP_ERA</f>
        <v>#REF!</v>
      </c>
      <c r="V68" s="10" t="e">
        <f>((LGAVG_HBB*(NUMPITCHERS-1)+MYRANKS_P[[#This Row],[BB]]+MYRANKS_P[[#This Row],[H]])/(LGAVG_IP*(NUMPITCHERS-1)+MYRANKS_P[[#This Row],[IP]])-LGAVG_WHIP)/SGP_WHIP</f>
        <v>#REF!</v>
      </c>
      <c r="W68" s="72" t="e">
        <f>MYRANKS_P[[#This Row],[WSGP]]+MYRANKS_P[[#This Row],[SVSGP]]+MYRANKS_P[[#This Row],[SOSGP]]+MYRANKS_P[[#This Row],[ERASGP]]+MYRANKS_P[[#This Row],[WHIPSGP]]</f>
        <v>#REF!</v>
      </c>
      <c r="X68" s="171" t="e">
        <f>RANK(MYRANKS_P[[#This Row],[TTLSGP]],MYRANKS_P[TTLSGP],0)</f>
        <v>#REF!</v>
      </c>
      <c r="Y68" s="72" t="e">
        <f>IF(MYRANKS_P[[#This Row],[RAW_RANK]]&gt;NUM_P,MYRANKS_P[[#This Row],[TTLSGP]],0)</f>
        <v>#REF!</v>
      </c>
      <c r="Z68" s="22" t="e">
        <f>IF(MYRANKS_P[[#This Row],[BENCH_TTLSGP]]=0,"",RANK(MYRANKS_P[[#This Row],[BENCH_TTLSGP]],MYRANKS_P[BENCH_TTLSGP],0))</f>
        <v>#REF!</v>
      </c>
      <c r="AA68" s="22" t="e">
        <f>IF(MYRANKS_P[[#This Row],[RAW_RANK]]=NUM_P,"X","")</f>
        <v>#REF!</v>
      </c>
      <c r="AB68" s="10" t="e">
        <f>VLOOKUP(MYRANKS_P[[#This Row],[POS]],#REF!,COLUMN(#REF!),FALSE)</f>
        <v>#REF!</v>
      </c>
      <c r="AC68" s="10" t="e">
        <f>MYRANKS_P[[#This Row],[TTLSGP]]-MYRANKS_P[[#This Row],[REPL LVL]]</f>
        <v>#REF!</v>
      </c>
      <c r="AD68" s="19" t="e">
        <f>IF(MYRANKS_P[[#This Row],[RAW_RANK]]&lt;=Total_Pitchers_Drafted,MYRANKS_P[[#This Row],[SGP OVER REPL]],0)</f>
        <v>#REF!</v>
      </c>
      <c r="AE68" s="66" t="e">
        <f>MYRANKS_P[[#This Row],[SGP OVER REPL]]*Dollar_Value_Per_Pitcher_SGP+1</f>
        <v>#REF!</v>
      </c>
      <c r="AF68" s="27"/>
      <c r="AG68" s="30" t="e">
        <f>IF(AND(MYRANKS_P[[#This Row],[BENCH_RANK]]&lt;=Total_Pitchers_Drafted,MYRANKS_P[[#This Row],[$ACTUAL]]=""),MYRANKS_P[[#This Row],[USEFULSGP]],0)</f>
        <v>#REF!</v>
      </c>
      <c r="AH68" s="27" t="e">
        <f>IF(MYRANKS_P[[#This Row],[REMAIN_SGP]]=0,0,MYRANKS_P[[#This Row],[REMAIN_SGP]]*Remaining_Dollar_Value_Per_Pitcher_SGP+1)</f>
        <v>#REF!</v>
      </c>
      <c r="AI68" s="122"/>
    </row>
    <row r="69" spans="1:35" x14ac:dyDescent="0.25">
      <c r="A69" s="79" t="s">
        <v>1246</v>
      </c>
      <c r="B69" s="9" t="e">
        <f>VLOOKUP(MYRANKS_P[[#This Row],[PLAYERID]],#REF!,COLUMN(#REF!),FALSE)</f>
        <v>#REF!</v>
      </c>
      <c r="C69" s="9" t="e">
        <f>VLOOKUP(MYRANKS_P[[#This Row],[PLAYERID]],#REF!,COLUMN(#REF!),FALSE)</f>
        <v>#REF!</v>
      </c>
      <c r="D69" s="9" t="e">
        <f>VLOOKUP(MYRANKS_P[[#This Row],[PLAYERID]],#REF!,COLUMN(#REF!),FALSE)</f>
        <v>#REF!</v>
      </c>
      <c r="E69" s="9" t="e">
        <f>VLOOKUP(MYRANKS_P[[#This Row],[PLAYERID]],#REF!,COLUMN(#REF!),FALSE)</f>
        <v>#REF!</v>
      </c>
      <c r="F69" s="9" t="e">
        <f>VLOOKUP(MYRANKS_P[[#This Row],[PLAYERID]],#REF!,COLUMN(#REF!),FALSE)</f>
        <v>#REF!</v>
      </c>
      <c r="G69" s="9" t="e">
        <f>INDEX(#REF!,MATCH(MYRANKS_P[[#This Row],[PLAYERID]],#REF!,0),VLOOKUP(IDSYSTEM,#REF!,3,FALSE))</f>
        <v>#REF!</v>
      </c>
      <c r="H69" s="115" t="e">
        <f>IF(OR(LEAGUE="Mixed",LEAGUE=MYRANKS_P[[#This Row],[LG]]),IFERROR(INDEX(PITCHCSV[],MATCH(MYRANKS_P[[#This Row],[PROJID]],PITCHCSV[playerid],0),P_WCOL),0),0)</f>
        <v>#REF!</v>
      </c>
      <c r="I69" s="115" t="e">
        <f>IF(OR(LEAGUE="Mixed",LEAGUE=MYRANKS_P[[#This Row],[LG]]),IFERROR(INDEX(PITCHCSV[],MATCH(MYRANKS_P[[#This Row],[PROJID]],PITCHCSV[playerid],0),P_SVCOL),0),0)</f>
        <v>#REF!</v>
      </c>
      <c r="J69" s="115" t="e">
        <f>IF(OR(LEAGUE="Mixed",LEAGUE=MYRANKS_P[[#This Row],[LG]]),IFERROR(INDEX(PITCHCSV[],MATCH(MYRANKS_P[[#This Row],[PROJID]],PITCHCSV[playerid],0),P_IPCOL),0),0)</f>
        <v>#REF!</v>
      </c>
      <c r="K69" s="115" t="e">
        <f>IF(OR(LEAGUE="Mixed",LEAGUE=MYRANKS_P[[#This Row],[LG]]),IFERROR(INDEX(PITCHCSV[],MATCH(MYRANKS_P[[#This Row],[PROJID]],PITCHCSV[playerid],0),P_HCOL),0),0)</f>
        <v>#REF!</v>
      </c>
      <c r="L69" s="115" t="e">
        <f>IF(OR(LEAGUE="Mixed",LEAGUE=MYRANKS_P[[#This Row],[LG]]),IFERROR(INDEX(PITCHCSV[],MATCH(MYRANKS_P[[#This Row],[PROJID]],PITCHCSV[playerid],0),P_ERCOL),0),0)</f>
        <v>#REF!</v>
      </c>
      <c r="M69" s="115" t="e">
        <f>IF(OR(LEAGUE="Mixed",LEAGUE=MYRANKS_P[[#This Row],[LG]]),IFERROR(INDEX(PITCHCSV[],MATCH(MYRANKS_P[[#This Row],[PROJID]],PITCHCSV[playerid],0),P_HRCOL),0),0)</f>
        <v>#REF!</v>
      </c>
      <c r="N69" s="115" t="e">
        <f>IF(OR(LEAGUE="Mixed",LEAGUE=MYRANKS_P[[#This Row],[LG]]),IFERROR(INDEX(PITCHCSV[],MATCH(MYRANKS_P[[#This Row],[PROJID]],PITCHCSV[playerid],0),P_SOCOL),0),0)</f>
        <v>#REF!</v>
      </c>
      <c r="O69" s="115" t="e">
        <f>IF(OR(LEAGUE="Mixed",LEAGUE=MYRANKS_P[[#This Row],[LG]]),IFERROR(INDEX(PITCHCSV[],MATCH(MYRANKS_P[[#This Row],[PROJID]],PITCHCSV[playerid],0),P_BBCOL),0),0)</f>
        <v>#REF!</v>
      </c>
      <c r="P69" s="10" t="e">
        <f>IF(OR(LEAGUE="Mixed",LEAGUE=MYRANKS_P[[#This Row],[LG]]),IFERROR(MYRANKS_P[[#This Row],[ER]]*9/MYRANKS_P[[#This Row],[IP]],0),0)</f>
        <v>#REF!</v>
      </c>
      <c r="Q69" s="10" t="e">
        <f>IF(OR(LEAGUE="Mixed",LEAGUE=MYRANKS_P[[#This Row],[LG]]),IFERROR((MYRANKS_P[[#This Row],[BB]]+MYRANKS_P[[#This Row],[H]])/MYRANKS_P[[#This Row],[IP]],0),0)</f>
        <v>#REF!</v>
      </c>
      <c r="R69" s="10" t="e">
        <f>MYRANKS_P[[#This Row],[W]]/SGP_W</f>
        <v>#REF!</v>
      </c>
      <c r="S69" s="10" t="e">
        <f>MYRANKS_P[[#This Row],[SV]]/SGP_SV</f>
        <v>#REF!</v>
      </c>
      <c r="T69" s="10" t="e">
        <f>MYRANKS_P[[#This Row],[SO]]/SGP_K</f>
        <v>#REF!</v>
      </c>
      <c r="U69" s="10" t="e">
        <f>((LGAVG_ER*(NUMPITCHERS-1)+MYRANKS_P[[#This Row],[ER]])*9/((LGAVG_IP*(NUMPITCHERS-1)+MYRANKS_P[[#This Row],[IP]]))-LGAVG_ERA)/SGP_ERA</f>
        <v>#REF!</v>
      </c>
      <c r="V69" s="10" t="e">
        <f>((LGAVG_HBB*(NUMPITCHERS-1)+MYRANKS_P[[#This Row],[BB]]+MYRANKS_P[[#This Row],[H]])/(LGAVG_IP*(NUMPITCHERS-1)+MYRANKS_P[[#This Row],[IP]])-LGAVG_WHIP)/SGP_WHIP</f>
        <v>#REF!</v>
      </c>
      <c r="W69" s="72" t="e">
        <f>MYRANKS_P[[#This Row],[WSGP]]+MYRANKS_P[[#This Row],[SVSGP]]+MYRANKS_P[[#This Row],[SOSGP]]+MYRANKS_P[[#This Row],[ERASGP]]+MYRANKS_P[[#This Row],[WHIPSGP]]</f>
        <v>#REF!</v>
      </c>
      <c r="X69" s="171" t="e">
        <f>RANK(MYRANKS_P[[#This Row],[TTLSGP]],MYRANKS_P[TTLSGP],0)</f>
        <v>#REF!</v>
      </c>
      <c r="Y69" s="72" t="e">
        <f>IF(MYRANKS_P[[#This Row],[RAW_RANK]]&gt;NUM_P,MYRANKS_P[[#This Row],[TTLSGP]],0)</f>
        <v>#REF!</v>
      </c>
      <c r="Z69" s="22" t="e">
        <f>IF(MYRANKS_P[[#This Row],[BENCH_TTLSGP]]=0,"",RANK(MYRANKS_P[[#This Row],[BENCH_TTLSGP]],MYRANKS_P[BENCH_TTLSGP],0))</f>
        <v>#REF!</v>
      </c>
      <c r="AA69" s="22" t="e">
        <f>IF(MYRANKS_P[[#This Row],[RAW_RANK]]=NUM_P,"X","")</f>
        <v>#REF!</v>
      </c>
      <c r="AB69" s="10" t="e">
        <f>VLOOKUP(MYRANKS_P[[#This Row],[POS]],#REF!,COLUMN(#REF!),FALSE)</f>
        <v>#REF!</v>
      </c>
      <c r="AC69" s="10" t="e">
        <f>MYRANKS_P[[#This Row],[TTLSGP]]-MYRANKS_P[[#This Row],[REPL LVL]]</f>
        <v>#REF!</v>
      </c>
      <c r="AD69" s="19" t="e">
        <f>IF(MYRANKS_P[[#This Row],[RAW_RANK]]&lt;=Total_Pitchers_Drafted,MYRANKS_P[[#This Row],[SGP OVER REPL]],0)</f>
        <v>#REF!</v>
      </c>
      <c r="AE69" s="66" t="e">
        <f>MYRANKS_P[[#This Row],[SGP OVER REPL]]*Dollar_Value_Per_Pitcher_SGP+1</f>
        <v>#REF!</v>
      </c>
      <c r="AF69" s="27"/>
      <c r="AG69" s="30" t="e">
        <f>IF(AND(MYRANKS_P[[#This Row],[BENCH_RANK]]&lt;=Total_Pitchers_Drafted,MYRANKS_P[[#This Row],[$ACTUAL]]=""),MYRANKS_P[[#This Row],[USEFULSGP]],0)</f>
        <v>#REF!</v>
      </c>
      <c r="AH69" s="27" t="e">
        <f>IF(MYRANKS_P[[#This Row],[REMAIN_SGP]]=0,0,MYRANKS_P[[#This Row],[REMAIN_SGP]]*Remaining_Dollar_Value_Per_Pitcher_SGP+1)</f>
        <v>#REF!</v>
      </c>
      <c r="AI69" s="122"/>
    </row>
    <row r="70" spans="1:35" x14ac:dyDescent="0.25">
      <c r="A70" s="88" t="s">
        <v>1731</v>
      </c>
      <c r="B70" s="53" t="e">
        <f>VLOOKUP(MYRANKS_P[[#This Row],[PLAYERID]],#REF!,COLUMN(#REF!),FALSE)</f>
        <v>#REF!</v>
      </c>
      <c r="C70" s="53" t="e">
        <f>VLOOKUP(MYRANKS_P[[#This Row],[PLAYERID]],#REF!,COLUMN(#REF!),FALSE)</f>
        <v>#REF!</v>
      </c>
      <c r="D70" s="53" t="e">
        <f>VLOOKUP(MYRANKS_P[[#This Row],[PLAYERID]],#REF!,COLUMN(#REF!),FALSE)</f>
        <v>#REF!</v>
      </c>
      <c r="E70" s="9" t="e">
        <f>VLOOKUP(MYRANKS_P[[#This Row],[PLAYERID]],#REF!,COLUMN(#REF!),FALSE)</f>
        <v>#REF!</v>
      </c>
      <c r="F70" s="53" t="e">
        <f>VLOOKUP(MYRANKS_P[[#This Row],[PLAYERID]],#REF!,COLUMN(#REF!),FALSE)</f>
        <v>#REF!</v>
      </c>
      <c r="G70" s="9" t="e">
        <f>INDEX(#REF!,MATCH(MYRANKS_P[[#This Row],[PLAYERID]],#REF!,0),VLOOKUP(IDSYSTEM,#REF!,3,FALSE))</f>
        <v>#REF!</v>
      </c>
      <c r="H70" s="115" t="e">
        <f>IF(OR(LEAGUE="Mixed",LEAGUE=MYRANKS_P[[#This Row],[LG]]),IFERROR(INDEX(PITCHCSV[],MATCH(MYRANKS_P[[#This Row],[PROJID]],PITCHCSV[playerid],0),P_WCOL),0),0)</f>
        <v>#REF!</v>
      </c>
      <c r="I70" s="115" t="e">
        <f>IF(OR(LEAGUE="Mixed",LEAGUE=MYRANKS_P[[#This Row],[LG]]),IFERROR(INDEX(PITCHCSV[],MATCH(MYRANKS_P[[#This Row],[PROJID]],PITCHCSV[playerid],0),P_SVCOL),0),0)</f>
        <v>#REF!</v>
      </c>
      <c r="J70" s="115" t="e">
        <f>IF(OR(LEAGUE="Mixed",LEAGUE=MYRANKS_P[[#This Row],[LG]]),IFERROR(INDEX(PITCHCSV[],MATCH(MYRANKS_P[[#This Row],[PROJID]],PITCHCSV[playerid],0),P_IPCOL),0),0)</f>
        <v>#REF!</v>
      </c>
      <c r="K70" s="115" t="e">
        <f>IF(OR(LEAGUE="Mixed",LEAGUE=MYRANKS_P[[#This Row],[LG]]),IFERROR(INDEX(PITCHCSV[],MATCH(MYRANKS_P[[#This Row],[PROJID]],PITCHCSV[playerid],0),P_HCOL),0),0)</f>
        <v>#REF!</v>
      </c>
      <c r="L70" s="115" t="e">
        <f>IF(OR(LEAGUE="Mixed",LEAGUE=MYRANKS_P[[#This Row],[LG]]),IFERROR(INDEX(PITCHCSV[],MATCH(MYRANKS_P[[#This Row],[PROJID]],PITCHCSV[playerid],0),P_ERCOL),0),0)</f>
        <v>#REF!</v>
      </c>
      <c r="M70" s="115" t="e">
        <f>IF(OR(LEAGUE="Mixed",LEAGUE=MYRANKS_P[[#This Row],[LG]]),IFERROR(INDEX(PITCHCSV[],MATCH(MYRANKS_P[[#This Row],[PROJID]],PITCHCSV[playerid],0),P_HRCOL),0),0)</f>
        <v>#REF!</v>
      </c>
      <c r="N70" s="115" t="e">
        <f>IF(OR(LEAGUE="Mixed",LEAGUE=MYRANKS_P[[#This Row],[LG]]),IFERROR(INDEX(PITCHCSV[],MATCH(MYRANKS_P[[#This Row],[PROJID]],PITCHCSV[playerid],0),P_SOCOL),0),0)</f>
        <v>#REF!</v>
      </c>
      <c r="O70" s="115" t="e">
        <f>IF(OR(LEAGUE="Mixed",LEAGUE=MYRANKS_P[[#This Row],[LG]]),IFERROR(INDEX(PITCHCSV[],MATCH(MYRANKS_P[[#This Row],[PROJID]],PITCHCSV[playerid],0),P_BBCOL),0),0)</f>
        <v>#REF!</v>
      </c>
      <c r="P70" s="10" t="e">
        <f>IF(OR(LEAGUE="Mixed",LEAGUE=MYRANKS_P[[#This Row],[LG]]),IFERROR(MYRANKS_P[[#This Row],[ER]]*9/MYRANKS_P[[#This Row],[IP]],0),0)</f>
        <v>#REF!</v>
      </c>
      <c r="Q70" s="10" t="e">
        <f>IF(OR(LEAGUE="Mixed",LEAGUE=MYRANKS_P[[#This Row],[LG]]),IFERROR((MYRANKS_P[[#This Row],[BB]]+MYRANKS_P[[#This Row],[H]])/MYRANKS_P[[#This Row],[IP]],0),0)</f>
        <v>#REF!</v>
      </c>
      <c r="R70" s="10" t="e">
        <f>MYRANKS_P[[#This Row],[W]]/SGP_W</f>
        <v>#REF!</v>
      </c>
      <c r="S70" s="10" t="e">
        <f>MYRANKS_P[[#This Row],[SV]]/SGP_SV</f>
        <v>#REF!</v>
      </c>
      <c r="T70" s="10" t="e">
        <f>MYRANKS_P[[#This Row],[SO]]/SGP_K</f>
        <v>#REF!</v>
      </c>
      <c r="U70" s="10" t="e">
        <f>((LGAVG_ER*(NUMPITCHERS-1)+MYRANKS_P[[#This Row],[ER]])*9/((LGAVG_IP*(NUMPITCHERS-1)+MYRANKS_P[[#This Row],[IP]]))-LGAVG_ERA)/SGP_ERA</f>
        <v>#REF!</v>
      </c>
      <c r="V70" s="10" t="e">
        <f>((LGAVG_HBB*(NUMPITCHERS-1)+MYRANKS_P[[#This Row],[BB]]+MYRANKS_P[[#This Row],[H]])/(LGAVG_IP*(NUMPITCHERS-1)+MYRANKS_P[[#This Row],[IP]])-LGAVG_WHIP)/SGP_WHIP</f>
        <v>#REF!</v>
      </c>
      <c r="W70" s="72" t="e">
        <f>MYRANKS_P[[#This Row],[WSGP]]+MYRANKS_P[[#This Row],[SVSGP]]+MYRANKS_P[[#This Row],[SOSGP]]+MYRANKS_P[[#This Row],[ERASGP]]+MYRANKS_P[[#This Row],[WHIPSGP]]</f>
        <v>#REF!</v>
      </c>
      <c r="X70" s="171" t="e">
        <f>RANK(MYRANKS_P[[#This Row],[TTLSGP]],MYRANKS_P[TTLSGP],0)</f>
        <v>#REF!</v>
      </c>
      <c r="Y70" s="72" t="e">
        <f>IF(MYRANKS_P[[#This Row],[RAW_RANK]]&gt;NUM_P,MYRANKS_P[[#This Row],[TTLSGP]],0)</f>
        <v>#REF!</v>
      </c>
      <c r="Z70" s="22" t="e">
        <f>IF(MYRANKS_P[[#This Row],[BENCH_TTLSGP]]=0,"",RANK(MYRANKS_P[[#This Row],[BENCH_TTLSGP]],MYRANKS_P[BENCH_TTLSGP],0))</f>
        <v>#REF!</v>
      </c>
      <c r="AA70" s="22" t="e">
        <f>IF(MYRANKS_P[[#This Row],[RAW_RANK]]=NUM_P,"X","")</f>
        <v>#REF!</v>
      </c>
      <c r="AB70" s="10" t="e">
        <f>VLOOKUP(MYRANKS_P[[#This Row],[POS]],#REF!,COLUMN(#REF!),FALSE)</f>
        <v>#REF!</v>
      </c>
      <c r="AC70" s="10" t="e">
        <f>MYRANKS_P[[#This Row],[TTLSGP]]-MYRANKS_P[[#This Row],[REPL LVL]]</f>
        <v>#REF!</v>
      </c>
      <c r="AD70" s="19" t="e">
        <f>IF(MYRANKS_P[[#This Row],[RAW_RANK]]&lt;=Total_Pitchers_Drafted,MYRANKS_P[[#This Row],[SGP OVER REPL]],0)</f>
        <v>#REF!</v>
      </c>
      <c r="AE70" s="66" t="e">
        <f>MYRANKS_P[[#This Row],[SGP OVER REPL]]*Dollar_Value_Per_Pitcher_SGP+1</f>
        <v>#REF!</v>
      </c>
      <c r="AF70" s="27"/>
      <c r="AG70" s="30" t="e">
        <f>IF(AND(MYRANKS_P[[#This Row],[BENCH_RANK]]&lt;=Total_Pitchers_Drafted,MYRANKS_P[[#This Row],[$ACTUAL]]=""),MYRANKS_P[[#This Row],[USEFULSGP]],0)</f>
        <v>#REF!</v>
      </c>
      <c r="AH70" s="27" t="e">
        <f>IF(MYRANKS_P[[#This Row],[REMAIN_SGP]]=0,0,MYRANKS_P[[#This Row],[REMAIN_SGP]]*Remaining_Dollar_Value_Per_Pitcher_SGP+1)</f>
        <v>#REF!</v>
      </c>
      <c r="AI70" s="122"/>
    </row>
    <row r="71" spans="1:35" x14ac:dyDescent="0.25">
      <c r="A71" s="79" t="s">
        <v>6242</v>
      </c>
      <c r="B71" s="53" t="e">
        <f>VLOOKUP(MYRANKS_P[[#This Row],[PLAYERID]],#REF!,COLUMN(#REF!),FALSE)</f>
        <v>#REF!</v>
      </c>
      <c r="C71" s="53" t="e">
        <f>VLOOKUP(MYRANKS_P[[#This Row],[PLAYERID]],#REF!,COLUMN(#REF!),FALSE)</f>
        <v>#REF!</v>
      </c>
      <c r="D71" s="53" t="e">
        <f>VLOOKUP(MYRANKS_P[[#This Row],[PLAYERID]],#REF!,COLUMN(#REF!),FALSE)</f>
        <v>#REF!</v>
      </c>
      <c r="E71" s="9" t="e">
        <f>VLOOKUP(MYRANKS_P[[#This Row],[PLAYERID]],#REF!,COLUMN(#REF!),FALSE)</f>
        <v>#REF!</v>
      </c>
      <c r="F71" s="53" t="e">
        <f>VLOOKUP(MYRANKS_P[[#This Row],[PLAYERID]],#REF!,COLUMN(#REF!),FALSE)</f>
        <v>#REF!</v>
      </c>
      <c r="G71" s="32" t="e">
        <f>INDEX(#REF!,MATCH(MYRANKS_P[[#This Row],[PLAYERID]],#REF!,0),VLOOKUP(IDSYSTEM,#REF!,3,FALSE))</f>
        <v>#REF!</v>
      </c>
      <c r="H71" s="155" t="e">
        <f>IF(OR(LEAGUE="Mixed",LEAGUE=MYRANKS_P[[#This Row],[LG]]),IFERROR(INDEX(PITCHCSV[],MATCH(MYRANKS_P[[#This Row],[PROJID]],PITCHCSV[playerid],0),P_WCOL),0),0)</f>
        <v>#REF!</v>
      </c>
      <c r="I71" s="155" t="e">
        <f>IF(OR(LEAGUE="Mixed",LEAGUE=MYRANKS_P[[#This Row],[LG]]),IFERROR(INDEX(PITCHCSV[],MATCH(MYRANKS_P[[#This Row],[PROJID]],PITCHCSV[playerid],0),P_SVCOL),0),0)</f>
        <v>#REF!</v>
      </c>
      <c r="J71" s="155" t="e">
        <f>IF(OR(LEAGUE="Mixed",LEAGUE=MYRANKS_P[[#This Row],[LG]]),IFERROR(INDEX(PITCHCSV[],MATCH(MYRANKS_P[[#This Row],[PROJID]],PITCHCSV[playerid],0),P_IPCOL),0),0)</f>
        <v>#REF!</v>
      </c>
      <c r="K71" s="155" t="e">
        <f>IF(OR(LEAGUE="Mixed",LEAGUE=MYRANKS_P[[#This Row],[LG]]),IFERROR(INDEX(PITCHCSV[],MATCH(MYRANKS_P[[#This Row],[PROJID]],PITCHCSV[playerid],0),P_HCOL),0),0)</f>
        <v>#REF!</v>
      </c>
      <c r="L71" s="155" t="e">
        <f>IF(OR(LEAGUE="Mixed",LEAGUE=MYRANKS_P[[#This Row],[LG]]),IFERROR(INDEX(PITCHCSV[],MATCH(MYRANKS_P[[#This Row],[PROJID]],PITCHCSV[playerid],0),P_ERCOL),0),0)</f>
        <v>#REF!</v>
      </c>
      <c r="M71" s="155" t="e">
        <f>IF(OR(LEAGUE="Mixed",LEAGUE=MYRANKS_P[[#This Row],[LG]]),IFERROR(INDEX(PITCHCSV[],MATCH(MYRANKS_P[[#This Row],[PROJID]],PITCHCSV[playerid],0),P_HRCOL),0),0)</f>
        <v>#REF!</v>
      </c>
      <c r="N71" s="155" t="e">
        <f>IF(OR(LEAGUE="Mixed",LEAGUE=MYRANKS_P[[#This Row],[LG]]),IFERROR(INDEX(PITCHCSV[],MATCH(MYRANKS_P[[#This Row],[PROJID]],PITCHCSV[playerid],0),P_SOCOL),0),0)</f>
        <v>#REF!</v>
      </c>
      <c r="O71" s="155" t="e">
        <f>IF(OR(LEAGUE="Mixed",LEAGUE=MYRANKS_P[[#This Row],[LG]]),IFERROR(INDEX(PITCHCSV[],MATCH(MYRANKS_P[[#This Row],[PROJID]],PITCHCSV[playerid],0),P_BBCOL),0),0)</f>
        <v>#REF!</v>
      </c>
      <c r="P71" s="33" t="e">
        <f>IF(OR(LEAGUE="Mixed",LEAGUE=MYRANKS_P[[#This Row],[LG]]),IFERROR(MYRANKS_P[[#This Row],[ER]]*9/MYRANKS_P[[#This Row],[IP]],0),0)</f>
        <v>#REF!</v>
      </c>
      <c r="Q71" s="33" t="e">
        <f>IF(OR(LEAGUE="Mixed",LEAGUE=MYRANKS_P[[#This Row],[LG]]),IFERROR((MYRANKS_P[[#This Row],[BB]]+MYRANKS_P[[#This Row],[H]])/MYRANKS_P[[#This Row],[IP]],0),0)</f>
        <v>#REF!</v>
      </c>
      <c r="R71" s="33" t="e">
        <f>MYRANKS_P[[#This Row],[W]]/SGP_W</f>
        <v>#REF!</v>
      </c>
      <c r="S71" s="33" t="e">
        <f>MYRANKS_P[[#This Row],[SV]]/SGP_SV</f>
        <v>#REF!</v>
      </c>
      <c r="T71" s="33" t="e">
        <f>MYRANKS_P[[#This Row],[SO]]/SGP_K</f>
        <v>#REF!</v>
      </c>
      <c r="U71" s="33" t="e">
        <f>((LGAVG_ER*(NUMPITCHERS-1)+MYRANKS_P[[#This Row],[ER]])*9/((LGAVG_IP*(NUMPITCHERS-1)+MYRANKS_P[[#This Row],[IP]]))-LGAVG_ERA)/SGP_ERA</f>
        <v>#REF!</v>
      </c>
      <c r="V71" s="33" t="e">
        <f>((LGAVG_HBB*(NUMPITCHERS-1)+MYRANKS_P[[#This Row],[BB]]+MYRANKS_P[[#This Row],[H]])/(LGAVG_IP*(NUMPITCHERS-1)+MYRANKS_P[[#This Row],[IP]])-LGAVG_WHIP)/SGP_WHIP</f>
        <v>#REF!</v>
      </c>
      <c r="W71" s="73" t="e">
        <f>MYRANKS_P[[#This Row],[WSGP]]+MYRANKS_P[[#This Row],[SVSGP]]+MYRANKS_P[[#This Row],[SOSGP]]+MYRANKS_P[[#This Row],[ERASGP]]+MYRANKS_P[[#This Row],[WHIPSGP]]</f>
        <v>#REF!</v>
      </c>
      <c r="X71" s="174" t="e">
        <f>RANK(MYRANKS_P[[#This Row],[TTLSGP]],MYRANKS_P[TTLSGP],0)</f>
        <v>#REF!</v>
      </c>
      <c r="Y71" s="73" t="e">
        <f>IF(MYRANKS_P[[#This Row],[RAW_RANK]]&gt;NUM_P,MYRANKS_P[[#This Row],[TTLSGP]],0)</f>
        <v>#REF!</v>
      </c>
      <c r="Z71" s="34" t="e">
        <f>IF(MYRANKS_P[[#This Row],[BENCH_TTLSGP]]=0,"",RANK(MYRANKS_P[[#This Row],[BENCH_TTLSGP]],MYRANKS_P[BENCH_TTLSGP],0))</f>
        <v>#REF!</v>
      </c>
      <c r="AA71" s="34" t="e">
        <f>IF(MYRANKS_P[[#This Row],[RAW_RANK]]=NUM_P,"X","")</f>
        <v>#REF!</v>
      </c>
      <c r="AB71" s="33" t="e">
        <f>VLOOKUP(MYRANKS_P[[#This Row],[POS]],#REF!,COLUMN(#REF!),FALSE)</f>
        <v>#REF!</v>
      </c>
      <c r="AC71" s="33" t="e">
        <f>MYRANKS_P[[#This Row],[TTLSGP]]-MYRANKS_P[[#This Row],[REPL LVL]]</f>
        <v>#REF!</v>
      </c>
      <c r="AD71" s="33" t="e">
        <f>IF(MYRANKS_P[[#This Row],[RAW_RANK]]&lt;=Total_Pitchers_Drafted,MYRANKS_P[[#This Row],[SGP OVER REPL]],0)</f>
        <v>#REF!</v>
      </c>
      <c r="AE71" s="67" t="e">
        <f>MYRANKS_P[[#This Row],[SGP OVER REPL]]*Dollar_Value_Per_Pitcher_SGP+1</f>
        <v>#REF!</v>
      </c>
      <c r="AF71" s="33"/>
      <c r="AG71" s="33" t="e">
        <f>IF(AND(MYRANKS_P[[#This Row],[BENCH_RANK]]&lt;=Total_Pitchers_Drafted,MYRANKS_P[[#This Row],[$ACTUAL]]=""),MYRANKS_P[[#This Row],[USEFULSGP]],0)</f>
        <v>#REF!</v>
      </c>
      <c r="AH71" s="33" t="e">
        <f>IF(MYRANKS_P[[#This Row],[REMAIN_SGP]]=0,0,MYRANKS_P[[#This Row],[REMAIN_SGP]]*Remaining_Dollar_Value_Per_Pitcher_SGP+1)</f>
        <v>#REF!</v>
      </c>
      <c r="AI71" s="170"/>
    </row>
    <row r="72" spans="1:35" x14ac:dyDescent="0.25">
      <c r="A72" s="110" t="s">
        <v>1737</v>
      </c>
      <c r="B72" s="53" t="e">
        <f>VLOOKUP(MYRANKS_P[[#This Row],[PLAYERID]],#REF!,COLUMN(#REF!),FALSE)</f>
        <v>#REF!</v>
      </c>
      <c r="C72" s="53" t="e">
        <f>VLOOKUP(MYRANKS_P[[#This Row],[PLAYERID]],#REF!,COLUMN(#REF!),FALSE)</f>
        <v>#REF!</v>
      </c>
      <c r="D72" s="53" t="e">
        <f>VLOOKUP(MYRANKS_P[[#This Row],[PLAYERID]],#REF!,COLUMN(#REF!),FALSE)</f>
        <v>#REF!</v>
      </c>
      <c r="E72" s="9" t="e">
        <f>VLOOKUP(MYRANKS_P[[#This Row],[PLAYERID]],#REF!,COLUMN(#REF!),FALSE)</f>
        <v>#REF!</v>
      </c>
      <c r="F72" s="53" t="e">
        <f>VLOOKUP(MYRANKS_P[[#This Row],[PLAYERID]],#REF!,COLUMN(#REF!),FALSE)</f>
        <v>#REF!</v>
      </c>
      <c r="G72" s="9" t="e">
        <f>INDEX(#REF!,MATCH(MYRANKS_P[[#This Row],[PLAYERID]],#REF!,0),VLOOKUP(IDSYSTEM,#REF!,3,FALSE))</f>
        <v>#REF!</v>
      </c>
      <c r="H72" s="128" t="e">
        <f>IF(OR(LEAGUE="Mixed",LEAGUE=MYRANKS_P[[#This Row],[LG]]),IFERROR(INDEX(PITCHCSV[],MATCH(MYRANKS_P[[#This Row],[PROJID]],PITCHCSV[playerid],0),P_WCOL),0),0)</f>
        <v>#REF!</v>
      </c>
      <c r="I72" s="128" t="e">
        <f>IF(OR(LEAGUE="Mixed",LEAGUE=MYRANKS_P[[#This Row],[LG]]),IFERROR(INDEX(PITCHCSV[],MATCH(MYRANKS_P[[#This Row],[PROJID]],PITCHCSV[playerid],0),P_SVCOL),0),0)</f>
        <v>#REF!</v>
      </c>
      <c r="J72" s="128" t="e">
        <f>IF(OR(LEAGUE="Mixed",LEAGUE=MYRANKS_P[[#This Row],[LG]]),IFERROR(INDEX(PITCHCSV[],MATCH(MYRANKS_P[[#This Row],[PROJID]],PITCHCSV[playerid],0),P_IPCOL),0),0)</f>
        <v>#REF!</v>
      </c>
      <c r="K72" s="128" t="e">
        <f>IF(OR(LEAGUE="Mixed",LEAGUE=MYRANKS_P[[#This Row],[LG]]),IFERROR(INDEX(PITCHCSV[],MATCH(MYRANKS_P[[#This Row],[PROJID]],PITCHCSV[playerid],0),P_HCOL),0),0)</f>
        <v>#REF!</v>
      </c>
      <c r="L72" s="128" t="e">
        <f>IF(OR(LEAGUE="Mixed",LEAGUE=MYRANKS_P[[#This Row],[LG]]),IFERROR(INDEX(PITCHCSV[],MATCH(MYRANKS_P[[#This Row],[PROJID]],PITCHCSV[playerid],0),P_ERCOL),0),0)</f>
        <v>#REF!</v>
      </c>
      <c r="M72" s="128" t="e">
        <f>IF(OR(LEAGUE="Mixed",LEAGUE=MYRANKS_P[[#This Row],[LG]]),IFERROR(INDEX(PITCHCSV[],MATCH(MYRANKS_P[[#This Row],[PROJID]],PITCHCSV[playerid],0),P_HRCOL),0),0)</f>
        <v>#REF!</v>
      </c>
      <c r="N72" s="128" t="e">
        <f>IF(OR(LEAGUE="Mixed",LEAGUE=MYRANKS_P[[#This Row],[LG]]),IFERROR(INDEX(PITCHCSV[],MATCH(MYRANKS_P[[#This Row],[PROJID]],PITCHCSV[playerid],0),P_SOCOL),0),0)</f>
        <v>#REF!</v>
      </c>
      <c r="O72" s="128" t="e">
        <f>IF(OR(LEAGUE="Mixed",LEAGUE=MYRANKS_P[[#This Row],[LG]]),IFERROR(INDEX(PITCHCSV[],MATCH(MYRANKS_P[[#This Row],[PROJID]],PITCHCSV[playerid],0),P_BBCOL),0),0)</f>
        <v>#REF!</v>
      </c>
      <c r="P72" s="87" t="e">
        <f>IF(OR(LEAGUE="Mixed",LEAGUE=MYRANKS_P[[#This Row],[LG]]),IFERROR(MYRANKS_P[[#This Row],[ER]]*9/MYRANKS_P[[#This Row],[IP]],0),0)</f>
        <v>#REF!</v>
      </c>
      <c r="Q72" s="87" t="e">
        <f>IF(OR(LEAGUE="Mixed",LEAGUE=MYRANKS_P[[#This Row],[LG]]),IFERROR((MYRANKS_P[[#This Row],[BB]]+MYRANKS_P[[#This Row],[H]])/MYRANKS_P[[#This Row],[IP]],0),0)</f>
        <v>#REF!</v>
      </c>
      <c r="R72" s="87" t="e">
        <f>MYRANKS_P[[#This Row],[W]]/SGP_W</f>
        <v>#REF!</v>
      </c>
      <c r="S72" s="87" t="e">
        <f>MYRANKS_P[[#This Row],[SV]]/SGP_SV</f>
        <v>#REF!</v>
      </c>
      <c r="T72" s="87" t="e">
        <f>MYRANKS_P[[#This Row],[SO]]/SGP_K</f>
        <v>#REF!</v>
      </c>
      <c r="U72" s="87" t="e">
        <f>((LGAVG_ER*(NUMPITCHERS-1)+MYRANKS_P[[#This Row],[ER]])*9/((LGAVG_IP*(NUMPITCHERS-1)+MYRANKS_P[[#This Row],[IP]]))-LGAVG_ERA)/SGP_ERA</f>
        <v>#REF!</v>
      </c>
      <c r="V72" s="87" t="e">
        <f>((LGAVG_HBB*(NUMPITCHERS-1)+MYRANKS_P[[#This Row],[BB]]+MYRANKS_P[[#This Row],[H]])/(LGAVG_IP*(NUMPITCHERS-1)+MYRANKS_P[[#This Row],[IP]])-LGAVG_WHIP)/SGP_WHIP</f>
        <v>#REF!</v>
      </c>
      <c r="W72" s="92" t="e">
        <f>MYRANKS_P[[#This Row],[WSGP]]+MYRANKS_P[[#This Row],[SVSGP]]+MYRANKS_P[[#This Row],[SOSGP]]+MYRANKS_P[[#This Row],[ERASGP]]+MYRANKS_P[[#This Row],[WHIPSGP]]</f>
        <v>#REF!</v>
      </c>
      <c r="X72" s="173" t="e">
        <f>RANK(MYRANKS_P[[#This Row],[TTLSGP]],MYRANKS_P[TTLSGP],0)</f>
        <v>#REF!</v>
      </c>
      <c r="Y72" s="92" t="e">
        <f>IF(MYRANKS_P[[#This Row],[RAW_RANK]]&gt;NUM_P,MYRANKS_P[[#This Row],[TTLSGP]],0)</f>
        <v>#REF!</v>
      </c>
      <c r="Z72" s="96" t="e">
        <f>IF(MYRANKS_P[[#This Row],[BENCH_TTLSGP]]=0,"",RANK(MYRANKS_P[[#This Row],[BENCH_TTLSGP]],MYRANKS_P[BENCH_TTLSGP],0))</f>
        <v>#REF!</v>
      </c>
      <c r="AA72" s="96" t="e">
        <f>IF(MYRANKS_P[[#This Row],[RAW_RANK]]=NUM_P,"X","")</f>
        <v>#REF!</v>
      </c>
      <c r="AB72" s="87" t="e">
        <f>VLOOKUP(MYRANKS_P[[#This Row],[POS]],#REF!,COLUMN(#REF!),FALSE)</f>
        <v>#REF!</v>
      </c>
      <c r="AC72" s="87" t="e">
        <f>MYRANKS_P[[#This Row],[TTLSGP]]-MYRANKS_P[[#This Row],[REPL LVL]]</f>
        <v>#REF!</v>
      </c>
      <c r="AD72" s="87" t="e">
        <f>IF(MYRANKS_P[[#This Row],[RAW_RANK]]&lt;=Total_Pitchers_Drafted,MYRANKS_P[[#This Row],[SGP OVER REPL]],0)</f>
        <v>#REF!</v>
      </c>
      <c r="AE72" s="97" t="e">
        <f>MYRANKS_P[[#This Row],[SGP OVER REPL]]*Dollar_Value_Per_Pitcher_SGP+1</f>
        <v>#REF!</v>
      </c>
      <c r="AF72" s="87"/>
      <c r="AG72" s="87" t="e">
        <f>IF(AND(MYRANKS_P[[#This Row],[BENCH_RANK]]&lt;=Total_Pitchers_Drafted,MYRANKS_P[[#This Row],[$ACTUAL]]=""),MYRANKS_P[[#This Row],[USEFULSGP]],0)</f>
        <v>#REF!</v>
      </c>
      <c r="AH72" s="87" t="e">
        <f>IF(MYRANKS_P[[#This Row],[REMAIN_SGP]]=0,0,MYRANKS_P[[#This Row],[REMAIN_SGP]]*Remaining_Dollar_Value_Per_Pitcher_SGP+1)</f>
        <v>#REF!</v>
      </c>
      <c r="AI72" s="122"/>
    </row>
    <row r="73" spans="1:35" x14ac:dyDescent="0.25">
      <c r="A73" s="88" t="s">
        <v>1019</v>
      </c>
      <c r="B73" s="9" t="e">
        <f>VLOOKUP(MYRANKS_P[[#This Row],[PLAYERID]],#REF!,COLUMN(#REF!),FALSE)</f>
        <v>#REF!</v>
      </c>
      <c r="C73" s="9" t="e">
        <f>VLOOKUP(MYRANKS_P[[#This Row],[PLAYERID]],#REF!,COLUMN(#REF!),FALSE)</f>
        <v>#REF!</v>
      </c>
      <c r="D73" s="9" t="e">
        <f>VLOOKUP(MYRANKS_P[[#This Row],[PLAYERID]],#REF!,COLUMN(#REF!),FALSE)</f>
        <v>#REF!</v>
      </c>
      <c r="E73" s="9" t="e">
        <f>VLOOKUP(MYRANKS_P[[#This Row],[PLAYERID]],#REF!,COLUMN(#REF!),FALSE)</f>
        <v>#REF!</v>
      </c>
      <c r="F73" s="9" t="e">
        <f>VLOOKUP(MYRANKS_P[[#This Row],[PLAYERID]],#REF!,COLUMN(#REF!),FALSE)</f>
        <v>#REF!</v>
      </c>
      <c r="G73" s="9" t="e">
        <f>INDEX(#REF!,MATCH(MYRANKS_P[[#This Row],[PLAYERID]],#REF!,0),VLOOKUP(IDSYSTEM,#REF!,3,FALSE))</f>
        <v>#REF!</v>
      </c>
      <c r="H73" s="115" t="e">
        <f>IF(OR(LEAGUE="Mixed",LEAGUE=MYRANKS_P[[#This Row],[LG]]),IFERROR(INDEX(PITCHCSV[],MATCH(MYRANKS_P[[#This Row],[PROJID]],PITCHCSV[playerid],0),P_WCOL),0),0)</f>
        <v>#REF!</v>
      </c>
      <c r="I73" s="115" t="e">
        <f>IF(OR(LEAGUE="Mixed",LEAGUE=MYRANKS_P[[#This Row],[LG]]),IFERROR(INDEX(PITCHCSV[],MATCH(MYRANKS_P[[#This Row],[PROJID]],PITCHCSV[playerid],0),P_SVCOL),0),0)</f>
        <v>#REF!</v>
      </c>
      <c r="J73" s="115" t="e">
        <f>IF(OR(LEAGUE="Mixed",LEAGUE=MYRANKS_P[[#This Row],[LG]]),IFERROR(INDEX(PITCHCSV[],MATCH(MYRANKS_P[[#This Row],[PROJID]],PITCHCSV[playerid],0),P_IPCOL),0),0)</f>
        <v>#REF!</v>
      </c>
      <c r="K73" s="115" t="e">
        <f>IF(OR(LEAGUE="Mixed",LEAGUE=MYRANKS_P[[#This Row],[LG]]),IFERROR(INDEX(PITCHCSV[],MATCH(MYRANKS_P[[#This Row],[PROJID]],PITCHCSV[playerid],0),P_HCOL),0),0)</f>
        <v>#REF!</v>
      </c>
      <c r="L73" s="115" t="e">
        <f>IF(OR(LEAGUE="Mixed",LEAGUE=MYRANKS_P[[#This Row],[LG]]),IFERROR(INDEX(PITCHCSV[],MATCH(MYRANKS_P[[#This Row],[PROJID]],PITCHCSV[playerid],0),P_ERCOL),0),0)</f>
        <v>#REF!</v>
      </c>
      <c r="M73" s="115" t="e">
        <f>IF(OR(LEAGUE="Mixed",LEAGUE=MYRANKS_P[[#This Row],[LG]]),IFERROR(INDEX(PITCHCSV[],MATCH(MYRANKS_P[[#This Row],[PROJID]],PITCHCSV[playerid],0),P_HRCOL),0),0)</f>
        <v>#REF!</v>
      </c>
      <c r="N73" s="115" t="e">
        <f>IF(OR(LEAGUE="Mixed",LEAGUE=MYRANKS_P[[#This Row],[LG]]),IFERROR(INDEX(PITCHCSV[],MATCH(MYRANKS_P[[#This Row],[PROJID]],PITCHCSV[playerid],0),P_SOCOL),0),0)</f>
        <v>#REF!</v>
      </c>
      <c r="O73" s="115" t="e">
        <f>IF(OR(LEAGUE="Mixed",LEAGUE=MYRANKS_P[[#This Row],[LG]]),IFERROR(INDEX(PITCHCSV[],MATCH(MYRANKS_P[[#This Row],[PROJID]],PITCHCSV[playerid],0),P_BBCOL),0),0)</f>
        <v>#REF!</v>
      </c>
      <c r="P73" s="10" t="e">
        <f>IF(OR(LEAGUE="Mixed",LEAGUE=MYRANKS_P[[#This Row],[LG]]),IFERROR(MYRANKS_P[[#This Row],[ER]]*9/MYRANKS_P[[#This Row],[IP]],0),0)</f>
        <v>#REF!</v>
      </c>
      <c r="Q73" s="10" t="e">
        <f>IF(OR(LEAGUE="Mixed",LEAGUE=MYRANKS_P[[#This Row],[LG]]),IFERROR((MYRANKS_P[[#This Row],[BB]]+MYRANKS_P[[#This Row],[H]])/MYRANKS_P[[#This Row],[IP]],0),0)</f>
        <v>#REF!</v>
      </c>
      <c r="R73" s="10" t="e">
        <f>MYRANKS_P[[#This Row],[W]]/SGP_W</f>
        <v>#REF!</v>
      </c>
      <c r="S73" s="10" t="e">
        <f>MYRANKS_P[[#This Row],[SV]]/SGP_SV</f>
        <v>#REF!</v>
      </c>
      <c r="T73" s="10" t="e">
        <f>MYRANKS_P[[#This Row],[SO]]/SGP_K</f>
        <v>#REF!</v>
      </c>
      <c r="U73" s="10" t="e">
        <f>((LGAVG_ER*(NUMPITCHERS-1)+MYRANKS_P[[#This Row],[ER]])*9/((LGAVG_IP*(NUMPITCHERS-1)+MYRANKS_P[[#This Row],[IP]]))-LGAVG_ERA)/SGP_ERA</f>
        <v>#REF!</v>
      </c>
      <c r="V73" s="10" t="e">
        <f>((LGAVG_HBB*(NUMPITCHERS-1)+MYRANKS_P[[#This Row],[BB]]+MYRANKS_P[[#This Row],[H]])/(LGAVG_IP*(NUMPITCHERS-1)+MYRANKS_P[[#This Row],[IP]])-LGAVG_WHIP)/SGP_WHIP</f>
        <v>#REF!</v>
      </c>
      <c r="W73" s="72" t="e">
        <f>MYRANKS_P[[#This Row],[WSGP]]+MYRANKS_P[[#This Row],[SVSGP]]+MYRANKS_P[[#This Row],[SOSGP]]+MYRANKS_P[[#This Row],[ERASGP]]+MYRANKS_P[[#This Row],[WHIPSGP]]</f>
        <v>#REF!</v>
      </c>
      <c r="X73" s="171" t="e">
        <f>RANK(MYRANKS_P[[#This Row],[TTLSGP]],MYRANKS_P[TTLSGP],0)</f>
        <v>#REF!</v>
      </c>
      <c r="Y73" s="72" t="e">
        <f>IF(MYRANKS_P[[#This Row],[RAW_RANK]]&gt;NUM_P,MYRANKS_P[[#This Row],[TTLSGP]],0)</f>
        <v>#REF!</v>
      </c>
      <c r="Z73" s="22" t="e">
        <f>IF(MYRANKS_P[[#This Row],[BENCH_TTLSGP]]=0,"",RANK(MYRANKS_P[[#This Row],[BENCH_TTLSGP]],MYRANKS_P[BENCH_TTLSGP],0))</f>
        <v>#REF!</v>
      </c>
      <c r="AA73" s="22" t="e">
        <f>IF(MYRANKS_P[[#This Row],[RAW_RANK]]=NUM_P,"X","")</f>
        <v>#REF!</v>
      </c>
      <c r="AB73" s="10" t="e">
        <f>VLOOKUP(MYRANKS_P[[#This Row],[POS]],#REF!,COLUMN(#REF!),FALSE)</f>
        <v>#REF!</v>
      </c>
      <c r="AC73" s="10" t="e">
        <f>MYRANKS_P[[#This Row],[TTLSGP]]-MYRANKS_P[[#This Row],[REPL LVL]]</f>
        <v>#REF!</v>
      </c>
      <c r="AD73" s="19" t="e">
        <f>IF(MYRANKS_P[[#This Row],[RAW_RANK]]&lt;=Total_Pitchers_Drafted,MYRANKS_P[[#This Row],[SGP OVER REPL]],0)</f>
        <v>#REF!</v>
      </c>
      <c r="AE73" s="66" t="e">
        <f>MYRANKS_P[[#This Row],[SGP OVER REPL]]*Dollar_Value_Per_Pitcher_SGP+1</f>
        <v>#REF!</v>
      </c>
      <c r="AF73" s="27"/>
      <c r="AG73" s="30" t="e">
        <f>IF(AND(MYRANKS_P[[#This Row],[BENCH_RANK]]&lt;=Total_Pitchers_Drafted,MYRANKS_P[[#This Row],[$ACTUAL]]=""),MYRANKS_P[[#This Row],[USEFULSGP]],0)</f>
        <v>#REF!</v>
      </c>
      <c r="AH73" s="27" t="e">
        <f>IF(MYRANKS_P[[#This Row],[REMAIN_SGP]]=0,0,MYRANKS_P[[#This Row],[REMAIN_SGP]]*Remaining_Dollar_Value_Per_Pitcher_SGP+1)</f>
        <v>#REF!</v>
      </c>
      <c r="AI73" s="122"/>
    </row>
    <row r="74" spans="1:35" x14ac:dyDescent="0.25">
      <c r="A74" s="110" t="s">
        <v>2347</v>
      </c>
      <c r="B74" s="53" t="e">
        <f>VLOOKUP(MYRANKS_P[[#This Row],[PLAYERID]],#REF!,COLUMN(#REF!),FALSE)</f>
        <v>#REF!</v>
      </c>
      <c r="C74" s="53" t="e">
        <f>VLOOKUP(MYRANKS_P[[#This Row],[PLAYERID]],#REF!,COLUMN(#REF!),FALSE)</f>
        <v>#REF!</v>
      </c>
      <c r="D74" s="53" t="e">
        <f>VLOOKUP(MYRANKS_P[[#This Row],[PLAYERID]],#REF!,COLUMN(#REF!),FALSE)</f>
        <v>#REF!</v>
      </c>
      <c r="E74" s="9" t="e">
        <f>VLOOKUP(MYRANKS_P[[#This Row],[PLAYERID]],#REF!,COLUMN(#REF!),FALSE)</f>
        <v>#REF!</v>
      </c>
      <c r="F74" s="53" t="e">
        <f>VLOOKUP(MYRANKS_P[[#This Row],[PLAYERID]],#REF!,COLUMN(#REF!),FALSE)</f>
        <v>#REF!</v>
      </c>
      <c r="G74" s="9" t="e">
        <f>INDEX(#REF!,MATCH(MYRANKS_P[[#This Row],[PLAYERID]],#REF!,0),VLOOKUP(IDSYSTEM,#REF!,3,FALSE))</f>
        <v>#REF!</v>
      </c>
      <c r="H74" s="128" t="e">
        <f>IF(OR(LEAGUE="Mixed",LEAGUE=MYRANKS_P[[#This Row],[LG]]),IFERROR(INDEX(PITCHCSV[],MATCH(MYRANKS_P[[#This Row],[PROJID]],PITCHCSV[playerid],0),P_WCOL),0),0)</f>
        <v>#REF!</v>
      </c>
      <c r="I74" s="128" t="e">
        <f>IF(OR(LEAGUE="Mixed",LEAGUE=MYRANKS_P[[#This Row],[LG]]),IFERROR(INDEX(PITCHCSV[],MATCH(MYRANKS_P[[#This Row],[PROJID]],PITCHCSV[playerid],0),P_SVCOL),0),0)</f>
        <v>#REF!</v>
      </c>
      <c r="J74" s="128" t="e">
        <f>IF(OR(LEAGUE="Mixed",LEAGUE=MYRANKS_P[[#This Row],[LG]]),IFERROR(INDEX(PITCHCSV[],MATCH(MYRANKS_P[[#This Row],[PROJID]],PITCHCSV[playerid],0),P_IPCOL),0),0)</f>
        <v>#REF!</v>
      </c>
      <c r="K74" s="128" t="e">
        <f>IF(OR(LEAGUE="Mixed",LEAGUE=MYRANKS_P[[#This Row],[LG]]),IFERROR(INDEX(PITCHCSV[],MATCH(MYRANKS_P[[#This Row],[PROJID]],PITCHCSV[playerid],0),P_HCOL),0),0)</f>
        <v>#REF!</v>
      </c>
      <c r="L74" s="128" t="e">
        <f>IF(OR(LEAGUE="Mixed",LEAGUE=MYRANKS_P[[#This Row],[LG]]),IFERROR(INDEX(PITCHCSV[],MATCH(MYRANKS_P[[#This Row],[PROJID]],PITCHCSV[playerid],0),P_ERCOL),0),0)</f>
        <v>#REF!</v>
      </c>
      <c r="M74" s="128" t="e">
        <f>IF(OR(LEAGUE="Mixed",LEAGUE=MYRANKS_P[[#This Row],[LG]]),IFERROR(INDEX(PITCHCSV[],MATCH(MYRANKS_P[[#This Row],[PROJID]],PITCHCSV[playerid],0),P_HRCOL),0),0)</f>
        <v>#REF!</v>
      </c>
      <c r="N74" s="128" t="e">
        <f>IF(OR(LEAGUE="Mixed",LEAGUE=MYRANKS_P[[#This Row],[LG]]),IFERROR(INDEX(PITCHCSV[],MATCH(MYRANKS_P[[#This Row],[PROJID]],PITCHCSV[playerid],0),P_SOCOL),0),0)</f>
        <v>#REF!</v>
      </c>
      <c r="O74" s="128" t="e">
        <f>IF(OR(LEAGUE="Mixed",LEAGUE=MYRANKS_P[[#This Row],[LG]]),IFERROR(INDEX(PITCHCSV[],MATCH(MYRANKS_P[[#This Row],[PROJID]],PITCHCSV[playerid],0),P_BBCOL),0),0)</f>
        <v>#REF!</v>
      </c>
      <c r="P74" s="87" t="e">
        <f>IF(OR(LEAGUE="Mixed",LEAGUE=MYRANKS_P[[#This Row],[LG]]),IFERROR(MYRANKS_P[[#This Row],[ER]]*9/MYRANKS_P[[#This Row],[IP]],0),0)</f>
        <v>#REF!</v>
      </c>
      <c r="Q74" s="87" t="e">
        <f>IF(OR(LEAGUE="Mixed",LEAGUE=MYRANKS_P[[#This Row],[LG]]),IFERROR((MYRANKS_P[[#This Row],[BB]]+MYRANKS_P[[#This Row],[H]])/MYRANKS_P[[#This Row],[IP]],0),0)</f>
        <v>#REF!</v>
      </c>
      <c r="R74" s="87" t="e">
        <f>MYRANKS_P[[#This Row],[W]]/SGP_W</f>
        <v>#REF!</v>
      </c>
      <c r="S74" s="87" t="e">
        <f>MYRANKS_P[[#This Row],[SV]]/SGP_SV</f>
        <v>#REF!</v>
      </c>
      <c r="T74" s="87" t="e">
        <f>MYRANKS_P[[#This Row],[SO]]/SGP_K</f>
        <v>#REF!</v>
      </c>
      <c r="U74" s="87" t="e">
        <f>((LGAVG_ER*(NUMPITCHERS-1)+MYRANKS_P[[#This Row],[ER]])*9/((LGAVG_IP*(NUMPITCHERS-1)+MYRANKS_P[[#This Row],[IP]]))-LGAVG_ERA)/SGP_ERA</f>
        <v>#REF!</v>
      </c>
      <c r="V74" s="87" t="e">
        <f>((LGAVG_HBB*(NUMPITCHERS-1)+MYRANKS_P[[#This Row],[BB]]+MYRANKS_P[[#This Row],[H]])/(LGAVG_IP*(NUMPITCHERS-1)+MYRANKS_P[[#This Row],[IP]])-LGAVG_WHIP)/SGP_WHIP</f>
        <v>#REF!</v>
      </c>
      <c r="W74" s="92" t="e">
        <f>MYRANKS_P[[#This Row],[WSGP]]+MYRANKS_P[[#This Row],[SVSGP]]+MYRANKS_P[[#This Row],[SOSGP]]+MYRANKS_P[[#This Row],[ERASGP]]+MYRANKS_P[[#This Row],[WHIPSGP]]</f>
        <v>#REF!</v>
      </c>
      <c r="X74" s="173" t="e">
        <f>RANK(MYRANKS_P[[#This Row],[TTLSGP]],MYRANKS_P[TTLSGP],0)</f>
        <v>#REF!</v>
      </c>
      <c r="Y74" s="92" t="e">
        <f>IF(MYRANKS_P[[#This Row],[RAW_RANK]]&gt;NUM_P,MYRANKS_P[[#This Row],[TTLSGP]],0)</f>
        <v>#REF!</v>
      </c>
      <c r="Z74" s="96" t="e">
        <f>IF(MYRANKS_P[[#This Row],[BENCH_TTLSGP]]=0,"",RANK(MYRANKS_P[[#This Row],[BENCH_TTLSGP]],MYRANKS_P[BENCH_TTLSGP],0))</f>
        <v>#REF!</v>
      </c>
      <c r="AA74" s="96" t="e">
        <f>IF(MYRANKS_P[[#This Row],[RAW_RANK]]=NUM_P,"X","")</f>
        <v>#REF!</v>
      </c>
      <c r="AB74" s="87" t="e">
        <f>VLOOKUP(MYRANKS_P[[#This Row],[POS]],#REF!,COLUMN(#REF!),FALSE)</f>
        <v>#REF!</v>
      </c>
      <c r="AC74" s="87" t="e">
        <f>MYRANKS_P[[#This Row],[TTLSGP]]-MYRANKS_P[[#This Row],[REPL LVL]]</f>
        <v>#REF!</v>
      </c>
      <c r="AD74" s="87" t="e">
        <f>IF(MYRANKS_P[[#This Row],[RAW_RANK]]&lt;=Total_Pitchers_Drafted,MYRANKS_P[[#This Row],[SGP OVER REPL]],0)</f>
        <v>#REF!</v>
      </c>
      <c r="AE74" s="97" t="e">
        <f>MYRANKS_P[[#This Row],[SGP OVER REPL]]*Dollar_Value_Per_Pitcher_SGP+1</f>
        <v>#REF!</v>
      </c>
      <c r="AF74" s="87"/>
      <c r="AG74" s="87" t="e">
        <f>IF(AND(MYRANKS_P[[#This Row],[BENCH_RANK]]&lt;=Total_Pitchers_Drafted,MYRANKS_P[[#This Row],[$ACTUAL]]=""),MYRANKS_P[[#This Row],[USEFULSGP]],0)</f>
        <v>#REF!</v>
      </c>
      <c r="AH74" s="87" t="e">
        <f>IF(MYRANKS_P[[#This Row],[REMAIN_SGP]]=0,0,MYRANKS_P[[#This Row],[REMAIN_SGP]]*Remaining_Dollar_Value_Per_Pitcher_SGP+1)</f>
        <v>#REF!</v>
      </c>
      <c r="AI74" s="122"/>
    </row>
    <row r="75" spans="1:35" x14ac:dyDescent="0.25">
      <c r="A75" s="79" t="s">
        <v>1901</v>
      </c>
      <c r="B75" s="53" t="e">
        <f>VLOOKUP(MYRANKS_P[[#This Row],[PLAYERID]],#REF!,COLUMN(#REF!),FALSE)</f>
        <v>#REF!</v>
      </c>
      <c r="C75" s="53" t="e">
        <f>VLOOKUP(MYRANKS_P[[#This Row],[PLAYERID]],#REF!,COLUMN(#REF!),FALSE)</f>
        <v>#REF!</v>
      </c>
      <c r="D75" s="53" t="e">
        <f>VLOOKUP(MYRANKS_P[[#This Row],[PLAYERID]],#REF!,COLUMN(#REF!),FALSE)</f>
        <v>#REF!</v>
      </c>
      <c r="E75" s="9" t="e">
        <f>VLOOKUP(MYRANKS_P[[#This Row],[PLAYERID]],#REF!,COLUMN(#REF!),FALSE)</f>
        <v>#REF!</v>
      </c>
      <c r="F75" s="53" t="e">
        <f>VLOOKUP(MYRANKS_P[[#This Row],[PLAYERID]],#REF!,COLUMN(#REF!),FALSE)</f>
        <v>#REF!</v>
      </c>
      <c r="G75" s="9" t="e">
        <f>INDEX(#REF!,MATCH(MYRANKS_P[[#This Row],[PLAYERID]],#REF!,0),VLOOKUP(IDSYSTEM,#REF!,3,FALSE))</f>
        <v>#REF!</v>
      </c>
      <c r="H75" s="115" t="e">
        <f>IF(OR(LEAGUE="Mixed",LEAGUE=MYRANKS_P[[#This Row],[LG]]),IFERROR(INDEX(PITCHCSV[],MATCH(MYRANKS_P[[#This Row],[PROJID]],PITCHCSV[playerid],0),P_WCOL),0),0)</f>
        <v>#REF!</v>
      </c>
      <c r="I75" s="115" t="e">
        <f>IF(OR(LEAGUE="Mixed",LEAGUE=MYRANKS_P[[#This Row],[LG]]),IFERROR(INDEX(PITCHCSV[],MATCH(MYRANKS_P[[#This Row],[PROJID]],PITCHCSV[playerid],0),P_SVCOL),0),0)</f>
        <v>#REF!</v>
      </c>
      <c r="J75" s="115" t="e">
        <f>IF(OR(LEAGUE="Mixed",LEAGUE=MYRANKS_P[[#This Row],[LG]]),IFERROR(INDEX(PITCHCSV[],MATCH(MYRANKS_P[[#This Row],[PROJID]],PITCHCSV[playerid],0),P_IPCOL),0),0)</f>
        <v>#REF!</v>
      </c>
      <c r="K75" s="115" t="e">
        <f>IF(OR(LEAGUE="Mixed",LEAGUE=MYRANKS_P[[#This Row],[LG]]),IFERROR(INDEX(PITCHCSV[],MATCH(MYRANKS_P[[#This Row],[PROJID]],PITCHCSV[playerid],0),P_HCOL),0),0)</f>
        <v>#REF!</v>
      </c>
      <c r="L75" s="115" t="e">
        <f>IF(OR(LEAGUE="Mixed",LEAGUE=MYRANKS_P[[#This Row],[LG]]),IFERROR(INDEX(PITCHCSV[],MATCH(MYRANKS_P[[#This Row],[PROJID]],PITCHCSV[playerid],0),P_ERCOL),0),0)</f>
        <v>#REF!</v>
      </c>
      <c r="M75" s="115" t="e">
        <f>IF(OR(LEAGUE="Mixed",LEAGUE=MYRANKS_P[[#This Row],[LG]]),IFERROR(INDEX(PITCHCSV[],MATCH(MYRANKS_P[[#This Row],[PROJID]],PITCHCSV[playerid],0),P_HRCOL),0),0)</f>
        <v>#REF!</v>
      </c>
      <c r="N75" s="115" t="e">
        <f>IF(OR(LEAGUE="Mixed",LEAGUE=MYRANKS_P[[#This Row],[LG]]),IFERROR(INDEX(PITCHCSV[],MATCH(MYRANKS_P[[#This Row],[PROJID]],PITCHCSV[playerid],0),P_SOCOL),0),0)</f>
        <v>#REF!</v>
      </c>
      <c r="O75" s="115" t="e">
        <f>IF(OR(LEAGUE="Mixed",LEAGUE=MYRANKS_P[[#This Row],[LG]]),IFERROR(INDEX(PITCHCSV[],MATCH(MYRANKS_P[[#This Row],[PROJID]],PITCHCSV[playerid],0),P_BBCOL),0),0)</f>
        <v>#REF!</v>
      </c>
      <c r="P75" s="10" t="e">
        <f>IF(OR(LEAGUE="Mixed",LEAGUE=MYRANKS_P[[#This Row],[LG]]),IFERROR(MYRANKS_P[[#This Row],[ER]]*9/MYRANKS_P[[#This Row],[IP]],0),0)</f>
        <v>#REF!</v>
      </c>
      <c r="Q75" s="10" t="e">
        <f>IF(OR(LEAGUE="Mixed",LEAGUE=MYRANKS_P[[#This Row],[LG]]),IFERROR((MYRANKS_P[[#This Row],[BB]]+MYRANKS_P[[#This Row],[H]])/MYRANKS_P[[#This Row],[IP]],0),0)</f>
        <v>#REF!</v>
      </c>
      <c r="R75" s="10" t="e">
        <f>MYRANKS_P[[#This Row],[W]]/SGP_W</f>
        <v>#REF!</v>
      </c>
      <c r="S75" s="10" t="e">
        <f>MYRANKS_P[[#This Row],[SV]]/SGP_SV</f>
        <v>#REF!</v>
      </c>
      <c r="T75" s="10" t="e">
        <f>MYRANKS_P[[#This Row],[SO]]/SGP_K</f>
        <v>#REF!</v>
      </c>
      <c r="U75" s="10" t="e">
        <f>((LGAVG_ER*(NUMPITCHERS-1)+MYRANKS_P[[#This Row],[ER]])*9/((LGAVG_IP*(NUMPITCHERS-1)+MYRANKS_P[[#This Row],[IP]]))-LGAVG_ERA)/SGP_ERA</f>
        <v>#REF!</v>
      </c>
      <c r="V75" s="10" t="e">
        <f>((LGAVG_HBB*(NUMPITCHERS-1)+MYRANKS_P[[#This Row],[BB]]+MYRANKS_P[[#This Row],[H]])/(LGAVG_IP*(NUMPITCHERS-1)+MYRANKS_P[[#This Row],[IP]])-LGAVG_WHIP)/SGP_WHIP</f>
        <v>#REF!</v>
      </c>
      <c r="W75" s="72" t="e">
        <f>MYRANKS_P[[#This Row],[WSGP]]+MYRANKS_P[[#This Row],[SVSGP]]+MYRANKS_P[[#This Row],[SOSGP]]+MYRANKS_P[[#This Row],[ERASGP]]+MYRANKS_P[[#This Row],[WHIPSGP]]</f>
        <v>#REF!</v>
      </c>
      <c r="X75" s="171" t="e">
        <f>RANK(MYRANKS_P[[#This Row],[TTLSGP]],MYRANKS_P[TTLSGP],0)</f>
        <v>#REF!</v>
      </c>
      <c r="Y75" s="72" t="e">
        <f>IF(MYRANKS_P[[#This Row],[RAW_RANK]]&gt;NUM_P,MYRANKS_P[[#This Row],[TTLSGP]],0)</f>
        <v>#REF!</v>
      </c>
      <c r="Z75" s="22" t="e">
        <f>IF(MYRANKS_P[[#This Row],[BENCH_TTLSGP]]=0,"",RANK(MYRANKS_P[[#This Row],[BENCH_TTLSGP]],MYRANKS_P[BENCH_TTLSGP],0))</f>
        <v>#REF!</v>
      </c>
      <c r="AA75" s="22" t="e">
        <f>IF(MYRANKS_P[[#This Row],[RAW_RANK]]=NUM_P,"X","")</f>
        <v>#REF!</v>
      </c>
      <c r="AB75" s="10" t="e">
        <f>VLOOKUP(MYRANKS_P[[#This Row],[POS]],#REF!,COLUMN(#REF!),FALSE)</f>
        <v>#REF!</v>
      </c>
      <c r="AC75" s="10" t="e">
        <f>MYRANKS_P[[#This Row],[TTLSGP]]-MYRANKS_P[[#This Row],[REPL LVL]]</f>
        <v>#REF!</v>
      </c>
      <c r="AD75" s="19" t="e">
        <f>IF(MYRANKS_P[[#This Row],[RAW_RANK]]&lt;=Total_Pitchers_Drafted,MYRANKS_P[[#This Row],[SGP OVER REPL]],0)</f>
        <v>#REF!</v>
      </c>
      <c r="AE75" s="66" t="e">
        <f>MYRANKS_P[[#This Row],[SGP OVER REPL]]*Dollar_Value_Per_Pitcher_SGP+1</f>
        <v>#REF!</v>
      </c>
      <c r="AF75" s="27"/>
      <c r="AG75" s="30" t="e">
        <f>IF(AND(MYRANKS_P[[#This Row],[BENCH_RANK]]&lt;=Total_Pitchers_Drafted,MYRANKS_P[[#This Row],[$ACTUAL]]=""),MYRANKS_P[[#This Row],[USEFULSGP]],0)</f>
        <v>#REF!</v>
      </c>
      <c r="AH75" s="27" t="e">
        <f>IF(MYRANKS_P[[#This Row],[REMAIN_SGP]]=0,0,MYRANKS_P[[#This Row],[REMAIN_SGP]]*Remaining_Dollar_Value_Per_Pitcher_SGP+1)</f>
        <v>#REF!</v>
      </c>
      <c r="AI75" s="122"/>
    </row>
    <row r="76" spans="1:35" x14ac:dyDescent="0.25">
      <c r="A76" s="88" t="s">
        <v>1467</v>
      </c>
      <c r="B76" s="53" t="e">
        <f>VLOOKUP(MYRANKS_P[[#This Row],[PLAYERID]],#REF!,COLUMN(#REF!),FALSE)</f>
        <v>#REF!</v>
      </c>
      <c r="C76" s="53" t="e">
        <f>VLOOKUP(MYRANKS_P[[#This Row],[PLAYERID]],#REF!,COLUMN(#REF!),FALSE)</f>
        <v>#REF!</v>
      </c>
      <c r="D76" s="53" t="e">
        <f>VLOOKUP(MYRANKS_P[[#This Row],[PLAYERID]],#REF!,COLUMN(#REF!),FALSE)</f>
        <v>#REF!</v>
      </c>
      <c r="E76" s="9" t="e">
        <f>VLOOKUP(MYRANKS_P[[#This Row],[PLAYERID]],#REF!,COLUMN(#REF!),FALSE)</f>
        <v>#REF!</v>
      </c>
      <c r="F76" s="53" t="e">
        <f>VLOOKUP(MYRANKS_P[[#This Row],[PLAYERID]],#REF!,COLUMN(#REF!),FALSE)</f>
        <v>#REF!</v>
      </c>
      <c r="G76" s="9" t="e">
        <f>INDEX(#REF!,MATCH(MYRANKS_P[[#This Row],[PLAYERID]],#REF!,0),VLOOKUP(IDSYSTEM,#REF!,3,FALSE))</f>
        <v>#REF!</v>
      </c>
      <c r="H76" s="115" t="e">
        <f>IF(OR(LEAGUE="Mixed",LEAGUE=MYRANKS_P[[#This Row],[LG]]),IFERROR(INDEX(PITCHCSV[],MATCH(MYRANKS_P[[#This Row],[PROJID]],PITCHCSV[playerid],0),P_WCOL),0),0)</f>
        <v>#REF!</v>
      </c>
      <c r="I76" s="115" t="e">
        <f>IF(OR(LEAGUE="Mixed",LEAGUE=MYRANKS_P[[#This Row],[LG]]),IFERROR(INDEX(PITCHCSV[],MATCH(MYRANKS_P[[#This Row],[PROJID]],PITCHCSV[playerid],0),P_SVCOL),0),0)</f>
        <v>#REF!</v>
      </c>
      <c r="J76" s="115" t="e">
        <f>IF(OR(LEAGUE="Mixed",LEAGUE=MYRANKS_P[[#This Row],[LG]]),IFERROR(INDEX(PITCHCSV[],MATCH(MYRANKS_P[[#This Row],[PROJID]],PITCHCSV[playerid],0),P_IPCOL),0),0)</f>
        <v>#REF!</v>
      </c>
      <c r="K76" s="115" t="e">
        <f>IF(OR(LEAGUE="Mixed",LEAGUE=MYRANKS_P[[#This Row],[LG]]),IFERROR(INDEX(PITCHCSV[],MATCH(MYRANKS_P[[#This Row],[PROJID]],PITCHCSV[playerid],0),P_HCOL),0),0)</f>
        <v>#REF!</v>
      </c>
      <c r="L76" s="115" t="e">
        <f>IF(OR(LEAGUE="Mixed",LEAGUE=MYRANKS_P[[#This Row],[LG]]),IFERROR(INDEX(PITCHCSV[],MATCH(MYRANKS_P[[#This Row],[PROJID]],PITCHCSV[playerid],0),P_ERCOL),0),0)</f>
        <v>#REF!</v>
      </c>
      <c r="M76" s="115" t="e">
        <f>IF(OR(LEAGUE="Mixed",LEAGUE=MYRANKS_P[[#This Row],[LG]]),IFERROR(INDEX(PITCHCSV[],MATCH(MYRANKS_P[[#This Row],[PROJID]],PITCHCSV[playerid],0),P_HRCOL),0),0)</f>
        <v>#REF!</v>
      </c>
      <c r="N76" s="115" t="e">
        <f>IF(OR(LEAGUE="Mixed",LEAGUE=MYRANKS_P[[#This Row],[LG]]),IFERROR(INDEX(PITCHCSV[],MATCH(MYRANKS_P[[#This Row],[PROJID]],PITCHCSV[playerid],0),P_SOCOL),0),0)</f>
        <v>#REF!</v>
      </c>
      <c r="O76" s="115" t="e">
        <f>IF(OR(LEAGUE="Mixed",LEAGUE=MYRANKS_P[[#This Row],[LG]]),IFERROR(INDEX(PITCHCSV[],MATCH(MYRANKS_P[[#This Row],[PROJID]],PITCHCSV[playerid],0),P_BBCOL),0),0)</f>
        <v>#REF!</v>
      </c>
      <c r="P76" s="10" t="e">
        <f>IF(OR(LEAGUE="Mixed",LEAGUE=MYRANKS_P[[#This Row],[LG]]),IFERROR(MYRANKS_P[[#This Row],[ER]]*9/MYRANKS_P[[#This Row],[IP]],0),0)</f>
        <v>#REF!</v>
      </c>
      <c r="Q76" s="10" t="e">
        <f>IF(OR(LEAGUE="Mixed",LEAGUE=MYRANKS_P[[#This Row],[LG]]),IFERROR((MYRANKS_P[[#This Row],[BB]]+MYRANKS_P[[#This Row],[H]])/MYRANKS_P[[#This Row],[IP]],0),0)</f>
        <v>#REF!</v>
      </c>
      <c r="R76" s="10" t="e">
        <f>MYRANKS_P[[#This Row],[W]]/SGP_W</f>
        <v>#REF!</v>
      </c>
      <c r="S76" s="10" t="e">
        <f>MYRANKS_P[[#This Row],[SV]]/SGP_SV</f>
        <v>#REF!</v>
      </c>
      <c r="T76" s="10" t="e">
        <f>MYRANKS_P[[#This Row],[SO]]/SGP_K</f>
        <v>#REF!</v>
      </c>
      <c r="U76" s="10" t="e">
        <f>((LGAVG_ER*(NUMPITCHERS-1)+MYRANKS_P[[#This Row],[ER]])*9/((LGAVG_IP*(NUMPITCHERS-1)+MYRANKS_P[[#This Row],[IP]]))-LGAVG_ERA)/SGP_ERA</f>
        <v>#REF!</v>
      </c>
      <c r="V76" s="10" t="e">
        <f>((LGAVG_HBB*(NUMPITCHERS-1)+MYRANKS_P[[#This Row],[BB]]+MYRANKS_P[[#This Row],[H]])/(LGAVG_IP*(NUMPITCHERS-1)+MYRANKS_P[[#This Row],[IP]])-LGAVG_WHIP)/SGP_WHIP</f>
        <v>#REF!</v>
      </c>
      <c r="W76" s="72" t="e">
        <f>MYRANKS_P[[#This Row],[WSGP]]+MYRANKS_P[[#This Row],[SVSGP]]+MYRANKS_P[[#This Row],[SOSGP]]+MYRANKS_P[[#This Row],[ERASGP]]+MYRANKS_P[[#This Row],[WHIPSGP]]</f>
        <v>#REF!</v>
      </c>
      <c r="X76" s="171" t="e">
        <f>RANK(MYRANKS_P[[#This Row],[TTLSGP]],MYRANKS_P[TTLSGP],0)</f>
        <v>#REF!</v>
      </c>
      <c r="Y76" s="72" t="e">
        <f>IF(MYRANKS_P[[#This Row],[RAW_RANK]]&gt;NUM_P,MYRANKS_P[[#This Row],[TTLSGP]],0)</f>
        <v>#REF!</v>
      </c>
      <c r="Z76" s="22" t="e">
        <f>IF(MYRANKS_P[[#This Row],[BENCH_TTLSGP]]=0,"",RANK(MYRANKS_P[[#This Row],[BENCH_TTLSGP]],MYRANKS_P[BENCH_TTLSGP],0))</f>
        <v>#REF!</v>
      </c>
      <c r="AA76" s="22" t="e">
        <f>IF(MYRANKS_P[[#This Row],[RAW_RANK]]=NUM_P,"X","")</f>
        <v>#REF!</v>
      </c>
      <c r="AB76" s="10" t="e">
        <f>VLOOKUP(MYRANKS_P[[#This Row],[POS]],#REF!,COLUMN(#REF!),FALSE)</f>
        <v>#REF!</v>
      </c>
      <c r="AC76" s="10" t="e">
        <f>MYRANKS_P[[#This Row],[TTLSGP]]-MYRANKS_P[[#This Row],[REPL LVL]]</f>
        <v>#REF!</v>
      </c>
      <c r="AD76" s="19" t="e">
        <f>IF(MYRANKS_P[[#This Row],[RAW_RANK]]&lt;=Total_Pitchers_Drafted,MYRANKS_P[[#This Row],[SGP OVER REPL]],0)</f>
        <v>#REF!</v>
      </c>
      <c r="AE76" s="66" t="e">
        <f>MYRANKS_P[[#This Row],[SGP OVER REPL]]*Dollar_Value_Per_Pitcher_SGP+1</f>
        <v>#REF!</v>
      </c>
      <c r="AF76" s="27"/>
      <c r="AG76" s="30" t="e">
        <f>IF(AND(MYRANKS_P[[#This Row],[BENCH_RANK]]&lt;=Total_Pitchers_Drafted,MYRANKS_P[[#This Row],[$ACTUAL]]=""),MYRANKS_P[[#This Row],[USEFULSGP]],0)</f>
        <v>#REF!</v>
      </c>
      <c r="AH76" s="27" t="e">
        <f>IF(MYRANKS_P[[#This Row],[REMAIN_SGP]]=0,0,MYRANKS_P[[#This Row],[REMAIN_SGP]]*Remaining_Dollar_Value_Per_Pitcher_SGP+1)</f>
        <v>#REF!</v>
      </c>
      <c r="AI76" s="122"/>
    </row>
    <row r="77" spans="1:35" x14ac:dyDescent="0.25">
      <c r="A77" s="79" t="s">
        <v>6253</v>
      </c>
      <c r="B77" s="9" t="e">
        <f>VLOOKUP(MYRANKS_P[[#This Row],[PLAYERID]],#REF!,COLUMN(#REF!),FALSE)</f>
        <v>#REF!</v>
      </c>
      <c r="C77" s="9" t="e">
        <f>VLOOKUP(MYRANKS_P[[#This Row],[PLAYERID]],#REF!,COLUMN(#REF!),FALSE)</f>
        <v>#REF!</v>
      </c>
      <c r="D77" s="9" t="e">
        <f>VLOOKUP(MYRANKS_P[[#This Row],[PLAYERID]],#REF!,COLUMN(#REF!),FALSE)</f>
        <v>#REF!</v>
      </c>
      <c r="E77" s="9" t="e">
        <f>VLOOKUP(MYRANKS_P[[#This Row],[PLAYERID]],#REF!,COLUMN(#REF!),FALSE)</f>
        <v>#REF!</v>
      </c>
      <c r="F77" s="9" t="e">
        <f>VLOOKUP(MYRANKS_P[[#This Row],[PLAYERID]],#REF!,COLUMN(#REF!),FALSE)</f>
        <v>#REF!</v>
      </c>
      <c r="G77" s="9" t="e">
        <f>INDEX(#REF!,MATCH(MYRANKS_P[[#This Row],[PLAYERID]],#REF!,0),VLOOKUP(IDSYSTEM,#REF!,3,FALSE))</f>
        <v>#REF!</v>
      </c>
      <c r="H77" s="115" t="e">
        <f>IF(OR(LEAGUE="Mixed",LEAGUE=MYRANKS_P[[#This Row],[LG]]),IFERROR(INDEX(PITCHCSV[],MATCH(MYRANKS_P[[#This Row],[PROJID]],PITCHCSV[playerid],0),P_WCOL),0),0)</f>
        <v>#REF!</v>
      </c>
      <c r="I77" s="115" t="e">
        <f>IF(OR(LEAGUE="Mixed",LEAGUE=MYRANKS_P[[#This Row],[LG]]),IFERROR(INDEX(PITCHCSV[],MATCH(MYRANKS_P[[#This Row],[PROJID]],PITCHCSV[playerid],0),P_SVCOL),0),0)</f>
        <v>#REF!</v>
      </c>
      <c r="J77" s="115" t="e">
        <f>IF(OR(LEAGUE="Mixed",LEAGUE=MYRANKS_P[[#This Row],[LG]]),IFERROR(INDEX(PITCHCSV[],MATCH(MYRANKS_P[[#This Row],[PROJID]],PITCHCSV[playerid],0),P_IPCOL),0),0)</f>
        <v>#REF!</v>
      </c>
      <c r="K77" s="115" t="e">
        <f>IF(OR(LEAGUE="Mixed",LEAGUE=MYRANKS_P[[#This Row],[LG]]),IFERROR(INDEX(PITCHCSV[],MATCH(MYRANKS_P[[#This Row],[PROJID]],PITCHCSV[playerid],0),P_HCOL),0),0)</f>
        <v>#REF!</v>
      </c>
      <c r="L77" s="115" t="e">
        <f>IF(OR(LEAGUE="Mixed",LEAGUE=MYRANKS_P[[#This Row],[LG]]),IFERROR(INDEX(PITCHCSV[],MATCH(MYRANKS_P[[#This Row],[PROJID]],PITCHCSV[playerid],0),P_ERCOL),0),0)</f>
        <v>#REF!</v>
      </c>
      <c r="M77" s="115" t="e">
        <f>IF(OR(LEAGUE="Mixed",LEAGUE=MYRANKS_P[[#This Row],[LG]]),IFERROR(INDEX(PITCHCSV[],MATCH(MYRANKS_P[[#This Row],[PROJID]],PITCHCSV[playerid],0),P_HRCOL),0),0)</f>
        <v>#REF!</v>
      </c>
      <c r="N77" s="115" t="e">
        <f>IF(OR(LEAGUE="Mixed",LEAGUE=MYRANKS_P[[#This Row],[LG]]),IFERROR(INDEX(PITCHCSV[],MATCH(MYRANKS_P[[#This Row],[PROJID]],PITCHCSV[playerid],0),P_SOCOL),0),0)</f>
        <v>#REF!</v>
      </c>
      <c r="O77" s="115" t="e">
        <f>IF(OR(LEAGUE="Mixed",LEAGUE=MYRANKS_P[[#This Row],[LG]]),IFERROR(INDEX(PITCHCSV[],MATCH(MYRANKS_P[[#This Row],[PROJID]],PITCHCSV[playerid],0),P_BBCOL),0),0)</f>
        <v>#REF!</v>
      </c>
      <c r="P77" s="10" t="e">
        <f>IF(OR(LEAGUE="Mixed",LEAGUE=MYRANKS_P[[#This Row],[LG]]),IFERROR(MYRANKS_P[[#This Row],[ER]]*9/MYRANKS_P[[#This Row],[IP]],0),0)</f>
        <v>#REF!</v>
      </c>
      <c r="Q77" s="10" t="e">
        <f>IF(OR(LEAGUE="Mixed",LEAGUE=MYRANKS_P[[#This Row],[LG]]),IFERROR((MYRANKS_P[[#This Row],[BB]]+MYRANKS_P[[#This Row],[H]])/MYRANKS_P[[#This Row],[IP]],0),0)</f>
        <v>#REF!</v>
      </c>
      <c r="R77" s="10" t="e">
        <f>MYRANKS_P[[#This Row],[W]]/SGP_W</f>
        <v>#REF!</v>
      </c>
      <c r="S77" s="10" t="e">
        <f>MYRANKS_P[[#This Row],[SV]]/SGP_SV</f>
        <v>#REF!</v>
      </c>
      <c r="T77" s="10" t="e">
        <f>MYRANKS_P[[#This Row],[SO]]/SGP_K</f>
        <v>#REF!</v>
      </c>
      <c r="U77" s="10" t="e">
        <f>((LGAVG_ER*(NUMPITCHERS-1)+MYRANKS_P[[#This Row],[ER]])*9/((LGAVG_IP*(NUMPITCHERS-1)+MYRANKS_P[[#This Row],[IP]]))-LGAVG_ERA)/SGP_ERA</f>
        <v>#REF!</v>
      </c>
      <c r="V77" s="10" t="e">
        <f>((LGAVG_HBB*(NUMPITCHERS-1)+MYRANKS_P[[#This Row],[BB]]+MYRANKS_P[[#This Row],[H]])/(LGAVG_IP*(NUMPITCHERS-1)+MYRANKS_P[[#This Row],[IP]])-LGAVG_WHIP)/SGP_WHIP</f>
        <v>#REF!</v>
      </c>
      <c r="W77" s="72" t="e">
        <f>MYRANKS_P[[#This Row],[WSGP]]+MYRANKS_P[[#This Row],[SVSGP]]+MYRANKS_P[[#This Row],[SOSGP]]+MYRANKS_P[[#This Row],[ERASGP]]+MYRANKS_P[[#This Row],[WHIPSGP]]</f>
        <v>#REF!</v>
      </c>
      <c r="X77" s="171" t="e">
        <f>RANK(MYRANKS_P[[#This Row],[TTLSGP]],MYRANKS_P[TTLSGP],0)</f>
        <v>#REF!</v>
      </c>
      <c r="Y77" s="72" t="e">
        <f>IF(MYRANKS_P[[#This Row],[RAW_RANK]]&gt;NUM_P,MYRANKS_P[[#This Row],[TTLSGP]],0)</f>
        <v>#REF!</v>
      </c>
      <c r="Z77" s="22" t="e">
        <f>IF(MYRANKS_P[[#This Row],[BENCH_TTLSGP]]=0,"",RANK(MYRANKS_P[[#This Row],[BENCH_TTLSGP]],MYRANKS_P[BENCH_TTLSGP],0))</f>
        <v>#REF!</v>
      </c>
      <c r="AA77" s="22" t="e">
        <f>IF(MYRANKS_P[[#This Row],[RAW_RANK]]=NUM_P,"X","")</f>
        <v>#REF!</v>
      </c>
      <c r="AB77" s="10" t="e">
        <f>VLOOKUP(MYRANKS_P[[#This Row],[POS]],#REF!,COLUMN(#REF!),FALSE)</f>
        <v>#REF!</v>
      </c>
      <c r="AC77" s="10" t="e">
        <f>MYRANKS_P[[#This Row],[TTLSGP]]-MYRANKS_P[[#This Row],[REPL LVL]]</f>
        <v>#REF!</v>
      </c>
      <c r="AD77" s="19" t="e">
        <f>IF(MYRANKS_P[[#This Row],[RAW_RANK]]&lt;=Total_Pitchers_Drafted,MYRANKS_P[[#This Row],[SGP OVER REPL]],0)</f>
        <v>#REF!</v>
      </c>
      <c r="AE77" s="66" t="e">
        <f>MYRANKS_P[[#This Row],[SGP OVER REPL]]*Dollar_Value_Per_Pitcher_SGP+1</f>
        <v>#REF!</v>
      </c>
      <c r="AF77" s="27"/>
      <c r="AG77" s="30" t="e">
        <f>IF(AND(MYRANKS_P[[#This Row],[BENCH_RANK]]&lt;=Total_Pitchers_Drafted,MYRANKS_P[[#This Row],[$ACTUAL]]=""),MYRANKS_P[[#This Row],[USEFULSGP]],0)</f>
        <v>#REF!</v>
      </c>
      <c r="AH77" s="27" t="e">
        <f>IF(MYRANKS_P[[#This Row],[REMAIN_SGP]]=0,0,MYRANKS_P[[#This Row],[REMAIN_SGP]]*Remaining_Dollar_Value_Per_Pitcher_SGP+1)</f>
        <v>#REF!</v>
      </c>
      <c r="AI77" s="122"/>
    </row>
    <row r="78" spans="1:35" x14ac:dyDescent="0.25">
      <c r="A78" s="79" t="s">
        <v>1214</v>
      </c>
      <c r="B78" s="9" t="e">
        <f>VLOOKUP(MYRANKS_P[[#This Row],[PLAYERID]],#REF!,COLUMN(#REF!),FALSE)</f>
        <v>#REF!</v>
      </c>
      <c r="C78" s="9" t="e">
        <f>VLOOKUP(MYRANKS_P[[#This Row],[PLAYERID]],#REF!,COLUMN(#REF!),FALSE)</f>
        <v>#REF!</v>
      </c>
      <c r="D78" s="9" t="e">
        <f>VLOOKUP(MYRANKS_P[[#This Row],[PLAYERID]],#REF!,COLUMN(#REF!),FALSE)</f>
        <v>#REF!</v>
      </c>
      <c r="E78" s="9" t="e">
        <f>VLOOKUP(MYRANKS_P[[#This Row],[PLAYERID]],#REF!,COLUMN(#REF!),FALSE)</f>
        <v>#REF!</v>
      </c>
      <c r="F78" s="9" t="e">
        <f>VLOOKUP(MYRANKS_P[[#This Row],[PLAYERID]],#REF!,COLUMN(#REF!),FALSE)</f>
        <v>#REF!</v>
      </c>
      <c r="G78" s="9" t="e">
        <f>INDEX(#REF!,MATCH(MYRANKS_P[[#This Row],[PLAYERID]],#REF!,0),VLOOKUP(IDSYSTEM,#REF!,3,FALSE))</f>
        <v>#REF!</v>
      </c>
      <c r="H78" s="115" t="e">
        <f>IF(OR(LEAGUE="Mixed",LEAGUE=MYRANKS_P[[#This Row],[LG]]),IFERROR(INDEX(PITCHCSV[],MATCH(MYRANKS_P[[#This Row],[PROJID]],PITCHCSV[playerid],0),P_WCOL),0),0)</f>
        <v>#REF!</v>
      </c>
      <c r="I78" s="115" t="e">
        <f>IF(OR(LEAGUE="Mixed",LEAGUE=MYRANKS_P[[#This Row],[LG]]),IFERROR(INDEX(PITCHCSV[],MATCH(MYRANKS_P[[#This Row],[PROJID]],PITCHCSV[playerid],0),P_SVCOL),0),0)</f>
        <v>#REF!</v>
      </c>
      <c r="J78" s="115" t="e">
        <f>IF(OR(LEAGUE="Mixed",LEAGUE=MYRANKS_P[[#This Row],[LG]]),IFERROR(INDEX(PITCHCSV[],MATCH(MYRANKS_P[[#This Row],[PROJID]],PITCHCSV[playerid],0),P_IPCOL),0),0)</f>
        <v>#REF!</v>
      </c>
      <c r="K78" s="115" t="e">
        <f>IF(OR(LEAGUE="Mixed",LEAGUE=MYRANKS_P[[#This Row],[LG]]),IFERROR(INDEX(PITCHCSV[],MATCH(MYRANKS_P[[#This Row],[PROJID]],PITCHCSV[playerid],0),P_HCOL),0),0)</f>
        <v>#REF!</v>
      </c>
      <c r="L78" s="115" t="e">
        <f>IF(OR(LEAGUE="Mixed",LEAGUE=MYRANKS_P[[#This Row],[LG]]),IFERROR(INDEX(PITCHCSV[],MATCH(MYRANKS_P[[#This Row],[PROJID]],PITCHCSV[playerid],0),P_ERCOL),0),0)</f>
        <v>#REF!</v>
      </c>
      <c r="M78" s="115" t="e">
        <f>IF(OR(LEAGUE="Mixed",LEAGUE=MYRANKS_P[[#This Row],[LG]]),IFERROR(INDEX(PITCHCSV[],MATCH(MYRANKS_P[[#This Row],[PROJID]],PITCHCSV[playerid],0),P_HRCOL),0),0)</f>
        <v>#REF!</v>
      </c>
      <c r="N78" s="115" t="e">
        <f>IF(OR(LEAGUE="Mixed",LEAGUE=MYRANKS_P[[#This Row],[LG]]),IFERROR(INDEX(PITCHCSV[],MATCH(MYRANKS_P[[#This Row],[PROJID]],PITCHCSV[playerid],0),P_SOCOL),0),0)</f>
        <v>#REF!</v>
      </c>
      <c r="O78" s="115" t="e">
        <f>IF(OR(LEAGUE="Mixed",LEAGUE=MYRANKS_P[[#This Row],[LG]]),IFERROR(INDEX(PITCHCSV[],MATCH(MYRANKS_P[[#This Row],[PROJID]],PITCHCSV[playerid],0),P_BBCOL),0),0)</f>
        <v>#REF!</v>
      </c>
      <c r="P78" s="10" t="e">
        <f>IF(OR(LEAGUE="Mixed",LEAGUE=MYRANKS_P[[#This Row],[LG]]),IFERROR(MYRANKS_P[[#This Row],[ER]]*9/MYRANKS_P[[#This Row],[IP]],0),0)</f>
        <v>#REF!</v>
      </c>
      <c r="Q78" s="10" t="e">
        <f>IF(OR(LEAGUE="Mixed",LEAGUE=MYRANKS_P[[#This Row],[LG]]),IFERROR((MYRANKS_P[[#This Row],[BB]]+MYRANKS_P[[#This Row],[H]])/MYRANKS_P[[#This Row],[IP]],0),0)</f>
        <v>#REF!</v>
      </c>
      <c r="R78" s="10" t="e">
        <f>MYRANKS_P[[#This Row],[W]]/SGP_W</f>
        <v>#REF!</v>
      </c>
      <c r="S78" s="10" t="e">
        <f>MYRANKS_P[[#This Row],[SV]]/SGP_SV</f>
        <v>#REF!</v>
      </c>
      <c r="T78" s="10" t="e">
        <f>MYRANKS_P[[#This Row],[SO]]/SGP_K</f>
        <v>#REF!</v>
      </c>
      <c r="U78" s="10" t="e">
        <f>((LGAVG_ER*(NUMPITCHERS-1)+MYRANKS_P[[#This Row],[ER]])*9/((LGAVG_IP*(NUMPITCHERS-1)+MYRANKS_P[[#This Row],[IP]]))-LGAVG_ERA)/SGP_ERA</f>
        <v>#REF!</v>
      </c>
      <c r="V78" s="10" t="e">
        <f>((LGAVG_HBB*(NUMPITCHERS-1)+MYRANKS_P[[#This Row],[BB]]+MYRANKS_P[[#This Row],[H]])/(LGAVG_IP*(NUMPITCHERS-1)+MYRANKS_P[[#This Row],[IP]])-LGAVG_WHIP)/SGP_WHIP</f>
        <v>#REF!</v>
      </c>
      <c r="W78" s="72" t="e">
        <f>MYRANKS_P[[#This Row],[WSGP]]+MYRANKS_P[[#This Row],[SVSGP]]+MYRANKS_P[[#This Row],[SOSGP]]+MYRANKS_P[[#This Row],[ERASGP]]+MYRANKS_P[[#This Row],[WHIPSGP]]</f>
        <v>#REF!</v>
      </c>
      <c r="X78" s="171" t="e">
        <f>RANK(MYRANKS_P[[#This Row],[TTLSGP]],MYRANKS_P[TTLSGP],0)</f>
        <v>#REF!</v>
      </c>
      <c r="Y78" s="72" t="e">
        <f>IF(MYRANKS_P[[#This Row],[RAW_RANK]]&gt;NUM_P,MYRANKS_P[[#This Row],[TTLSGP]],0)</f>
        <v>#REF!</v>
      </c>
      <c r="Z78" s="22" t="e">
        <f>IF(MYRANKS_P[[#This Row],[BENCH_TTLSGP]]=0,"",RANK(MYRANKS_P[[#This Row],[BENCH_TTLSGP]],MYRANKS_P[BENCH_TTLSGP],0))</f>
        <v>#REF!</v>
      </c>
      <c r="AA78" s="22" t="e">
        <f>IF(MYRANKS_P[[#This Row],[RAW_RANK]]=NUM_P,"X","")</f>
        <v>#REF!</v>
      </c>
      <c r="AB78" s="10" t="e">
        <f>VLOOKUP(MYRANKS_P[[#This Row],[POS]],#REF!,COLUMN(#REF!),FALSE)</f>
        <v>#REF!</v>
      </c>
      <c r="AC78" s="10" t="e">
        <f>MYRANKS_P[[#This Row],[TTLSGP]]-MYRANKS_P[[#This Row],[REPL LVL]]</f>
        <v>#REF!</v>
      </c>
      <c r="AD78" s="19" t="e">
        <f>IF(MYRANKS_P[[#This Row],[RAW_RANK]]&lt;=Total_Pitchers_Drafted,MYRANKS_P[[#This Row],[SGP OVER REPL]],0)</f>
        <v>#REF!</v>
      </c>
      <c r="AE78" s="66" t="e">
        <f>MYRANKS_P[[#This Row],[SGP OVER REPL]]*Dollar_Value_Per_Pitcher_SGP+1</f>
        <v>#REF!</v>
      </c>
      <c r="AF78" s="27"/>
      <c r="AG78" s="30" t="e">
        <f>IF(AND(MYRANKS_P[[#This Row],[BENCH_RANK]]&lt;=Total_Pitchers_Drafted,MYRANKS_P[[#This Row],[$ACTUAL]]=""),MYRANKS_P[[#This Row],[USEFULSGP]],0)</f>
        <v>#REF!</v>
      </c>
      <c r="AH78" s="27" t="e">
        <f>IF(MYRANKS_P[[#This Row],[REMAIN_SGP]]=0,0,MYRANKS_P[[#This Row],[REMAIN_SGP]]*Remaining_Dollar_Value_Per_Pitcher_SGP+1)</f>
        <v>#REF!</v>
      </c>
      <c r="AI78" s="122"/>
    </row>
    <row r="79" spans="1:35" x14ac:dyDescent="0.25">
      <c r="A79" s="88" t="s">
        <v>6787</v>
      </c>
      <c r="B79" s="53" t="e">
        <f>VLOOKUP(MYRANKS_P[[#This Row],[PLAYERID]],#REF!,COLUMN(#REF!),FALSE)</f>
        <v>#REF!</v>
      </c>
      <c r="C79" s="53" t="e">
        <f>VLOOKUP(MYRANKS_P[[#This Row],[PLAYERID]],#REF!,COLUMN(#REF!),FALSE)</f>
        <v>#REF!</v>
      </c>
      <c r="D79" s="53" t="e">
        <f>VLOOKUP(MYRANKS_P[[#This Row],[PLAYERID]],#REF!,COLUMN(#REF!),FALSE)</f>
        <v>#REF!</v>
      </c>
      <c r="E79" s="9" t="e">
        <f>VLOOKUP(MYRANKS_P[[#This Row],[PLAYERID]],#REF!,COLUMN(#REF!),FALSE)</f>
        <v>#REF!</v>
      </c>
      <c r="F79" s="53" t="e">
        <f>VLOOKUP(MYRANKS_P[[#This Row],[PLAYERID]],#REF!,COLUMN(#REF!),FALSE)</f>
        <v>#REF!</v>
      </c>
      <c r="G79" s="9" t="e">
        <f>INDEX(#REF!,MATCH(MYRANKS_P[[#This Row],[PLAYERID]],#REF!,0),VLOOKUP(IDSYSTEM,#REF!,3,FALSE))</f>
        <v>#REF!</v>
      </c>
      <c r="H79" s="115" t="e">
        <f>IF(OR(LEAGUE="Mixed",LEAGUE=MYRANKS_P[[#This Row],[LG]]),IFERROR(INDEX(PITCHCSV[],MATCH(MYRANKS_P[[#This Row],[PROJID]],PITCHCSV[playerid],0),P_WCOL),0),0)</f>
        <v>#REF!</v>
      </c>
      <c r="I79" s="115" t="e">
        <f>IF(OR(LEAGUE="Mixed",LEAGUE=MYRANKS_P[[#This Row],[LG]]),IFERROR(INDEX(PITCHCSV[],MATCH(MYRANKS_P[[#This Row],[PROJID]],PITCHCSV[playerid],0),P_SVCOL),0),0)</f>
        <v>#REF!</v>
      </c>
      <c r="J79" s="115" t="e">
        <f>IF(OR(LEAGUE="Mixed",LEAGUE=MYRANKS_P[[#This Row],[LG]]),IFERROR(INDEX(PITCHCSV[],MATCH(MYRANKS_P[[#This Row],[PROJID]],PITCHCSV[playerid],0),P_IPCOL),0),0)</f>
        <v>#REF!</v>
      </c>
      <c r="K79" s="115" t="e">
        <f>IF(OR(LEAGUE="Mixed",LEAGUE=MYRANKS_P[[#This Row],[LG]]),IFERROR(INDEX(PITCHCSV[],MATCH(MYRANKS_P[[#This Row],[PROJID]],PITCHCSV[playerid],0),P_HCOL),0),0)</f>
        <v>#REF!</v>
      </c>
      <c r="L79" s="115" t="e">
        <f>IF(OR(LEAGUE="Mixed",LEAGUE=MYRANKS_P[[#This Row],[LG]]),IFERROR(INDEX(PITCHCSV[],MATCH(MYRANKS_P[[#This Row],[PROJID]],PITCHCSV[playerid],0),P_ERCOL),0),0)</f>
        <v>#REF!</v>
      </c>
      <c r="M79" s="115" t="e">
        <f>IF(OR(LEAGUE="Mixed",LEAGUE=MYRANKS_P[[#This Row],[LG]]),IFERROR(INDEX(PITCHCSV[],MATCH(MYRANKS_P[[#This Row],[PROJID]],PITCHCSV[playerid],0),P_HRCOL),0),0)</f>
        <v>#REF!</v>
      </c>
      <c r="N79" s="115" t="e">
        <f>IF(OR(LEAGUE="Mixed",LEAGUE=MYRANKS_P[[#This Row],[LG]]),IFERROR(INDEX(PITCHCSV[],MATCH(MYRANKS_P[[#This Row],[PROJID]],PITCHCSV[playerid],0),P_SOCOL),0),0)</f>
        <v>#REF!</v>
      </c>
      <c r="O79" s="115" t="e">
        <f>IF(OR(LEAGUE="Mixed",LEAGUE=MYRANKS_P[[#This Row],[LG]]),IFERROR(INDEX(PITCHCSV[],MATCH(MYRANKS_P[[#This Row],[PROJID]],PITCHCSV[playerid],0),P_BBCOL),0),0)</f>
        <v>#REF!</v>
      </c>
      <c r="P79" s="10" t="e">
        <f>IF(OR(LEAGUE="Mixed",LEAGUE=MYRANKS_P[[#This Row],[LG]]),IFERROR(MYRANKS_P[[#This Row],[ER]]*9/MYRANKS_P[[#This Row],[IP]],0),0)</f>
        <v>#REF!</v>
      </c>
      <c r="Q79" s="10" t="e">
        <f>IF(OR(LEAGUE="Mixed",LEAGUE=MYRANKS_P[[#This Row],[LG]]),IFERROR((MYRANKS_P[[#This Row],[BB]]+MYRANKS_P[[#This Row],[H]])/MYRANKS_P[[#This Row],[IP]],0),0)</f>
        <v>#REF!</v>
      </c>
      <c r="R79" s="10" t="e">
        <f>MYRANKS_P[[#This Row],[W]]/SGP_W</f>
        <v>#REF!</v>
      </c>
      <c r="S79" s="10" t="e">
        <f>MYRANKS_P[[#This Row],[SV]]/SGP_SV</f>
        <v>#REF!</v>
      </c>
      <c r="T79" s="10" t="e">
        <f>MYRANKS_P[[#This Row],[SO]]/SGP_K</f>
        <v>#REF!</v>
      </c>
      <c r="U79" s="10" t="e">
        <f>((LGAVG_ER*(NUMPITCHERS-1)+MYRANKS_P[[#This Row],[ER]])*9/((LGAVG_IP*(NUMPITCHERS-1)+MYRANKS_P[[#This Row],[IP]]))-LGAVG_ERA)/SGP_ERA</f>
        <v>#REF!</v>
      </c>
      <c r="V79" s="10" t="e">
        <f>((LGAVG_HBB*(NUMPITCHERS-1)+MYRANKS_P[[#This Row],[BB]]+MYRANKS_P[[#This Row],[H]])/(LGAVG_IP*(NUMPITCHERS-1)+MYRANKS_P[[#This Row],[IP]])-LGAVG_WHIP)/SGP_WHIP</f>
        <v>#REF!</v>
      </c>
      <c r="W79" s="72" t="e">
        <f>MYRANKS_P[[#This Row],[WSGP]]+MYRANKS_P[[#This Row],[SVSGP]]+MYRANKS_P[[#This Row],[SOSGP]]+MYRANKS_P[[#This Row],[ERASGP]]+MYRANKS_P[[#This Row],[WHIPSGP]]</f>
        <v>#REF!</v>
      </c>
      <c r="X79" s="171" t="e">
        <f>RANK(MYRANKS_P[[#This Row],[TTLSGP]],MYRANKS_P[TTLSGP],0)</f>
        <v>#REF!</v>
      </c>
      <c r="Y79" s="72" t="e">
        <f>IF(MYRANKS_P[[#This Row],[RAW_RANK]]&gt;NUM_P,MYRANKS_P[[#This Row],[TTLSGP]],0)</f>
        <v>#REF!</v>
      </c>
      <c r="Z79" s="22" t="e">
        <f>IF(MYRANKS_P[[#This Row],[BENCH_TTLSGP]]=0,"",RANK(MYRANKS_P[[#This Row],[BENCH_TTLSGP]],MYRANKS_P[BENCH_TTLSGP],0))</f>
        <v>#REF!</v>
      </c>
      <c r="AA79" s="22" t="e">
        <f>IF(MYRANKS_P[[#This Row],[RAW_RANK]]=NUM_P,"X","")</f>
        <v>#REF!</v>
      </c>
      <c r="AB79" s="10" t="e">
        <f>VLOOKUP(MYRANKS_P[[#This Row],[POS]],#REF!,COLUMN(#REF!),FALSE)</f>
        <v>#REF!</v>
      </c>
      <c r="AC79" s="10" t="e">
        <f>MYRANKS_P[[#This Row],[TTLSGP]]-MYRANKS_P[[#This Row],[REPL LVL]]</f>
        <v>#REF!</v>
      </c>
      <c r="AD79" s="19" t="e">
        <f>IF(MYRANKS_P[[#This Row],[RAW_RANK]]&lt;=Total_Pitchers_Drafted,MYRANKS_P[[#This Row],[SGP OVER REPL]],0)</f>
        <v>#REF!</v>
      </c>
      <c r="AE79" s="66" t="e">
        <f>MYRANKS_P[[#This Row],[SGP OVER REPL]]*Dollar_Value_Per_Pitcher_SGP+1</f>
        <v>#REF!</v>
      </c>
      <c r="AF79" s="27"/>
      <c r="AG79" s="30" t="e">
        <f>IF(AND(MYRANKS_P[[#This Row],[BENCH_RANK]]&lt;=Total_Pitchers_Drafted,MYRANKS_P[[#This Row],[$ACTUAL]]=""),MYRANKS_P[[#This Row],[USEFULSGP]],0)</f>
        <v>#REF!</v>
      </c>
      <c r="AH79" s="27" t="e">
        <f>IF(MYRANKS_P[[#This Row],[REMAIN_SGP]]=0,0,MYRANKS_P[[#This Row],[REMAIN_SGP]]*Remaining_Dollar_Value_Per_Pitcher_SGP+1)</f>
        <v>#REF!</v>
      </c>
      <c r="AI79" s="122"/>
    </row>
    <row r="80" spans="1:35" x14ac:dyDescent="0.25">
      <c r="A80" s="79" t="s">
        <v>2037</v>
      </c>
      <c r="B80" s="53" t="e">
        <f>VLOOKUP(MYRANKS_P[[#This Row],[PLAYERID]],#REF!,COLUMN(#REF!),FALSE)</f>
        <v>#REF!</v>
      </c>
      <c r="C80" s="53" t="e">
        <f>VLOOKUP(MYRANKS_P[[#This Row],[PLAYERID]],#REF!,COLUMN(#REF!),FALSE)</f>
        <v>#REF!</v>
      </c>
      <c r="D80" s="53" t="e">
        <f>VLOOKUP(MYRANKS_P[[#This Row],[PLAYERID]],#REF!,COLUMN(#REF!),FALSE)</f>
        <v>#REF!</v>
      </c>
      <c r="E80" s="9" t="e">
        <f>VLOOKUP(MYRANKS_P[[#This Row],[PLAYERID]],#REF!,COLUMN(#REF!),FALSE)</f>
        <v>#REF!</v>
      </c>
      <c r="F80" s="53" t="e">
        <f>VLOOKUP(MYRANKS_P[[#This Row],[PLAYERID]],#REF!,COLUMN(#REF!),FALSE)</f>
        <v>#REF!</v>
      </c>
      <c r="G80" s="9" t="e">
        <f>INDEX(#REF!,MATCH(MYRANKS_P[[#This Row],[PLAYERID]],#REF!,0),VLOOKUP(IDSYSTEM,#REF!,3,FALSE))</f>
        <v>#REF!</v>
      </c>
      <c r="H80" s="115" t="e">
        <f>IF(OR(LEAGUE="Mixed",LEAGUE=MYRANKS_P[[#This Row],[LG]]),IFERROR(INDEX(PITCHCSV[],MATCH(MYRANKS_P[[#This Row],[PROJID]],PITCHCSV[playerid],0),P_WCOL),0),0)</f>
        <v>#REF!</v>
      </c>
      <c r="I80" s="115" t="e">
        <f>IF(OR(LEAGUE="Mixed",LEAGUE=MYRANKS_P[[#This Row],[LG]]),IFERROR(INDEX(PITCHCSV[],MATCH(MYRANKS_P[[#This Row],[PROJID]],PITCHCSV[playerid],0),P_SVCOL),0),0)</f>
        <v>#REF!</v>
      </c>
      <c r="J80" s="115" t="e">
        <f>IF(OR(LEAGUE="Mixed",LEAGUE=MYRANKS_P[[#This Row],[LG]]),IFERROR(INDEX(PITCHCSV[],MATCH(MYRANKS_P[[#This Row],[PROJID]],PITCHCSV[playerid],0),P_IPCOL),0),0)</f>
        <v>#REF!</v>
      </c>
      <c r="K80" s="115" t="e">
        <f>IF(OR(LEAGUE="Mixed",LEAGUE=MYRANKS_P[[#This Row],[LG]]),IFERROR(INDEX(PITCHCSV[],MATCH(MYRANKS_P[[#This Row],[PROJID]],PITCHCSV[playerid],0),P_HCOL),0),0)</f>
        <v>#REF!</v>
      </c>
      <c r="L80" s="115" t="e">
        <f>IF(OR(LEAGUE="Mixed",LEAGUE=MYRANKS_P[[#This Row],[LG]]),IFERROR(INDEX(PITCHCSV[],MATCH(MYRANKS_P[[#This Row],[PROJID]],PITCHCSV[playerid],0),P_ERCOL),0),0)</f>
        <v>#REF!</v>
      </c>
      <c r="M80" s="115" t="e">
        <f>IF(OR(LEAGUE="Mixed",LEAGUE=MYRANKS_P[[#This Row],[LG]]),IFERROR(INDEX(PITCHCSV[],MATCH(MYRANKS_P[[#This Row],[PROJID]],PITCHCSV[playerid],0),P_HRCOL),0),0)</f>
        <v>#REF!</v>
      </c>
      <c r="N80" s="115" t="e">
        <f>IF(OR(LEAGUE="Mixed",LEAGUE=MYRANKS_P[[#This Row],[LG]]),IFERROR(INDEX(PITCHCSV[],MATCH(MYRANKS_P[[#This Row],[PROJID]],PITCHCSV[playerid],0),P_SOCOL),0),0)</f>
        <v>#REF!</v>
      </c>
      <c r="O80" s="115" t="e">
        <f>IF(OR(LEAGUE="Mixed",LEAGUE=MYRANKS_P[[#This Row],[LG]]),IFERROR(INDEX(PITCHCSV[],MATCH(MYRANKS_P[[#This Row],[PROJID]],PITCHCSV[playerid],0),P_BBCOL),0),0)</f>
        <v>#REF!</v>
      </c>
      <c r="P80" s="10" t="e">
        <f>IF(OR(LEAGUE="Mixed",LEAGUE=MYRANKS_P[[#This Row],[LG]]),IFERROR(MYRANKS_P[[#This Row],[ER]]*9/MYRANKS_P[[#This Row],[IP]],0),0)</f>
        <v>#REF!</v>
      </c>
      <c r="Q80" s="10" t="e">
        <f>IF(OR(LEAGUE="Mixed",LEAGUE=MYRANKS_P[[#This Row],[LG]]),IFERROR((MYRANKS_P[[#This Row],[BB]]+MYRANKS_P[[#This Row],[H]])/MYRANKS_P[[#This Row],[IP]],0),0)</f>
        <v>#REF!</v>
      </c>
      <c r="R80" s="10" t="e">
        <f>MYRANKS_P[[#This Row],[W]]/SGP_W</f>
        <v>#REF!</v>
      </c>
      <c r="S80" s="10" t="e">
        <f>MYRANKS_P[[#This Row],[SV]]/SGP_SV</f>
        <v>#REF!</v>
      </c>
      <c r="T80" s="10" t="e">
        <f>MYRANKS_P[[#This Row],[SO]]/SGP_K</f>
        <v>#REF!</v>
      </c>
      <c r="U80" s="10" t="e">
        <f>((LGAVG_ER*(NUMPITCHERS-1)+MYRANKS_P[[#This Row],[ER]])*9/((LGAVG_IP*(NUMPITCHERS-1)+MYRANKS_P[[#This Row],[IP]]))-LGAVG_ERA)/SGP_ERA</f>
        <v>#REF!</v>
      </c>
      <c r="V80" s="10" t="e">
        <f>((LGAVG_HBB*(NUMPITCHERS-1)+MYRANKS_P[[#This Row],[BB]]+MYRANKS_P[[#This Row],[H]])/(LGAVG_IP*(NUMPITCHERS-1)+MYRANKS_P[[#This Row],[IP]])-LGAVG_WHIP)/SGP_WHIP</f>
        <v>#REF!</v>
      </c>
      <c r="W80" s="72" t="e">
        <f>MYRANKS_P[[#This Row],[WSGP]]+MYRANKS_P[[#This Row],[SVSGP]]+MYRANKS_P[[#This Row],[SOSGP]]+MYRANKS_P[[#This Row],[ERASGP]]+MYRANKS_P[[#This Row],[WHIPSGP]]</f>
        <v>#REF!</v>
      </c>
      <c r="X80" s="171" t="e">
        <f>RANK(MYRANKS_P[[#This Row],[TTLSGP]],MYRANKS_P[TTLSGP],0)</f>
        <v>#REF!</v>
      </c>
      <c r="Y80" s="72" t="e">
        <f>IF(MYRANKS_P[[#This Row],[RAW_RANK]]&gt;NUM_P,MYRANKS_P[[#This Row],[TTLSGP]],0)</f>
        <v>#REF!</v>
      </c>
      <c r="Z80" s="22" t="e">
        <f>IF(MYRANKS_P[[#This Row],[BENCH_TTLSGP]]=0,"",RANK(MYRANKS_P[[#This Row],[BENCH_TTLSGP]],MYRANKS_P[BENCH_TTLSGP],0))</f>
        <v>#REF!</v>
      </c>
      <c r="AA80" s="22" t="e">
        <f>IF(MYRANKS_P[[#This Row],[RAW_RANK]]=NUM_P,"X","")</f>
        <v>#REF!</v>
      </c>
      <c r="AB80" s="10" t="e">
        <f>VLOOKUP(MYRANKS_P[[#This Row],[POS]],#REF!,COLUMN(#REF!),FALSE)</f>
        <v>#REF!</v>
      </c>
      <c r="AC80" s="10" t="e">
        <f>MYRANKS_P[[#This Row],[TTLSGP]]-MYRANKS_P[[#This Row],[REPL LVL]]</f>
        <v>#REF!</v>
      </c>
      <c r="AD80" s="19" t="e">
        <f>IF(MYRANKS_P[[#This Row],[RAW_RANK]]&lt;=Total_Pitchers_Drafted,MYRANKS_P[[#This Row],[SGP OVER REPL]],0)</f>
        <v>#REF!</v>
      </c>
      <c r="AE80" s="66" t="e">
        <f>MYRANKS_P[[#This Row],[SGP OVER REPL]]*Dollar_Value_Per_Pitcher_SGP+1</f>
        <v>#REF!</v>
      </c>
      <c r="AF80" s="27"/>
      <c r="AG80" s="30" t="e">
        <f>IF(AND(MYRANKS_P[[#This Row],[BENCH_RANK]]&lt;=Total_Pitchers_Drafted,MYRANKS_P[[#This Row],[$ACTUAL]]=""),MYRANKS_P[[#This Row],[USEFULSGP]],0)</f>
        <v>#REF!</v>
      </c>
      <c r="AH80" s="27" t="e">
        <f>IF(MYRANKS_P[[#This Row],[REMAIN_SGP]]=0,0,MYRANKS_P[[#This Row],[REMAIN_SGP]]*Remaining_Dollar_Value_Per_Pitcher_SGP+1)</f>
        <v>#REF!</v>
      </c>
      <c r="AI80" s="122"/>
    </row>
    <row r="81" spans="1:35" x14ac:dyDescent="0.25">
      <c r="A81" s="79" t="s">
        <v>6591</v>
      </c>
      <c r="B81" s="53" t="e">
        <f>VLOOKUP(MYRANKS_P[[#This Row],[PLAYERID]],#REF!,COLUMN(#REF!),FALSE)</f>
        <v>#REF!</v>
      </c>
      <c r="C81" s="53" t="e">
        <f>VLOOKUP(MYRANKS_P[[#This Row],[PLAYERID]],#REF!,COLUMN(#REF!),FALSE)</f>
        <v>#REF!</v>
      </c>
      <c r="D81" s="53" t="e">
        <f>VLOOKUP(MYRANKS_P[[#This Row],[PLAYERID]],#REF!,COLUMN(#REF!),FALSE)</f>
        <v>#REF!</v>
      </c>
      <c r="E81" s="9" t="e">
        <f>VLOOKUP(MYRANKS_P[[#This Row],[PLAYERID]],#REF!,COLUMN(#REF!),FALSE)</f>
        <v>#REF!</v>
      </c>
      <c r="F81" s="53" t="e">
        <f>VLOOKUP(MYRANKS_P[[#This Row],[PLAYERID]],#REF!,COLUMN(#REF!),FALSE)</f>
        <v>#REF!</v>
      </c>
      <c r="G81" s="9" t="e">
        <f>INDEX(#REF!,MATCH(MYRANKS_P[[#This Row],[PLAYERID]],#REF!,0),VLOOKUP(IDSYSTEM,#REF!,3,FALSE))</f>
        <v>#REF!</v>
      </c>
      <c r="H81" s="115" t="e">
        <f>IF(OR(LEAGUE="Mixed",LEAGUE=MYRANKS_P[[#This Row],[LG]]),IFERROR(INDEX(PITCHCSV[],MATCH(MYRANKS_P[[#This Row],[PROJID]],PITCHCSV[playerid],0),P_WCOL),0),0)</f>
        <v>#REF!</v>
      </c>
      <c r="I81" s="115" t="e">
        <f>IF(OR(LEAGUE="Mixed",LEAGUE=MYRANKS_P[[#This Row],[LG]]),IFERROR(INDEX(PITCHCSV[],MATCH(MYRANKS_P[[#This Row],[PROJID]],PITCHCSV[playerid],0),P_SVCOL),0),0)</f>
        <v>#REF!</v>
      </c>
      <c r="J81" s="115" t="e">
        <f>IF(OR(LEAGUE="Mixed",LEAGUE=MYRANKS_P[[#This Row],[LG]]),IFERROR(INDEX(PITCHCSV[],MATCH(MYRANKS_P[[#This Row],[PROJID]],PITCHCSV[playerid],0),P_IPCOL),0),0)</f>
        <v>#REF!</v>
      </c>
      <c r="K81" s="115" t="e">
        <f>IF(OR(LEAGUE="Mixed",LEAGUE=MYRANKS_P[[#This Row],[LG]]),IFERROR(INDEX(PITCHCSV[],MATCH(MYRANKS_P[[#This Row],[PROJID]],PITCHCSV[playerid],0),P_HCOL),0),0)</f>
        <v>#REF!</v>
      </c>
      <c r="L81" s="115" t="e">
        <f>IF(OR(LEAGUE="Mixed",LEAGUE=MYRANKS_P[[#This Row],[LG]]),IFERROR(INDEX(PITCHCSV[],MATCH(MYRANKS_P[[#This Row],[PROJID]],PITCHCSV[playerid],0),P_ERCOL),0),0)</f>
        <v>#REF!</v>
      </c>
      <c r="M81" s="115" t="e">
        <f>IF(OR(LEAGUE="Mixed",LEAGUE=MYRANKS_P[[#This Row],[LG]]),IFERROR(INDEX(PITCHCSV[],MATCH(MYRANKS_P[[#This Row],[PROJID]],PITCHCSV[playerid],0),P_HRCOL),0),0)</f>
        <v>#REF!</v>
      </c>
      <c r="N81" s="115" t="e">
        <f>IF(OR(LEAGUE="Mixed",LEAGUE=MYRANKS_P[[#This Row],[LG]]),IFERROR(INDEX(PITCHCSV[],MATCH(MYRANKS_P[[#This Row],[PROJID]],PITCHCSV[playerid],0),P_SOCOL),0),0)</f>
        <v>#REF!</v>
      </c>
      <c r="O81" s="115" t="e">
        <f>IF(OR(LEAGUE="Mixed",LEAGUE=MYRANKS_P[[#This Row],[LG]]),IFERROR(INDEX(PITCHCSV[],MATCH(MYRANKS_P[[#This Row],[PROJID]],PITCHCSV[playerid],0),P_BBCOL),0),0)</f>
        <v>#REF!</v>
      </c>
      <c r="P81" s="10" t="e">
        <f>IF(OR(LEAGUE="Mixed",LEAGUE=MYRANKS_P[[#This Row],[LG]]),IFERROR(MYRANKS_P[[#This Row],[ER]]*9/MYRANKS_P[[#This Row],[IP]],0),0)</f>
        <v>#REF!</v>
      </c>
      <c r="Q81" s="10" t="e">
        <f>IF(OR(LEAGUE="Mixed",LEAGUE=MYRANKS_P[[#This Row],[LG]]),IFERROR((MYRANKS_P[[#This Row],[BB]]+MYRANKS_P[[#This Row],[H]])/MYRANKS_P[[#This Row],[IP]],0),0)</f>
        <v>#REF!</v>
      </c>
      <c r="R81" s="10" t="e">
        <f>MYRANKS_P[[#This Row],[W]]/SGP_W</f>
        <v>#REF!</v>
      </c>
      <c r="S81" s="10" t="e">
        <f>MYRANKS_P[[#This Row],[SV]]/SGP_SV</f>
        <v>#REF!</v>
      </c>
      <c r="T81" s="10" t="e">
        <f>MYRANKS_P[[#This Row],[SO]]/SGP_K</f>
        <v>#REF!</v>
      </c>
      <c r="U81" s="10" t="e">
        <f>((LGAVG_ER*(NUMPITCHERS-1)+MYRANKS_P[[#This Row],[ER]])*9/((LGAVG_IP*(NUMPITCHERS-1)+MYRANKS_P[[#This Row],[IP]]))-LGAVG_ERA)/SGP_ERA</f>
        <v>#REF!</v>
      </c>
      <c r="V81" s="10" t="e">
        <f>((LGAVG_HBB*(NUMPITCHERS-1)+MYRANKS_P[[#This Row],[BB]]+MYRANKS_P[[#This Row],[H]])/(LGAVG_IP*(NUMPITCHERS-1)+MYRANKS_P[[#This Row],[IP]])-LGAVG_WHIP)/SGP_WHIP</f>
        <v>#REF!</v>
      </c>
      <c r="W81" s="72" t="e">
        <f>MYRANKS_P[[#This Row],[WSGP]]+MYRANKS_P[[#This Row],[SVSGP]]+MYRANKS_P[[#This Row],[SOSGP]]+MYRANKS_P[[#This Row],[ERASGP]]+MYRANKS_P[[#This Row],[WHIPSGP]]</f>
        <v>#REF!</v>
      </c>
      <c r="X81" s="171" t="e">
        <f>RANK(MYRANKS_P[[#This Row],[TTLSGP]],MYRANKS_P[TTLSGP],0)</f>
        <v>#REF!</v>
      </c>
      <c r="Y81" s="72" t="e">
        <f>IF(MYRANKS_P[[#This Row],[RAW_RANK]]&gt;NUM_P,MYRANKS_P[[#This Row],[TTLSGP]],0)</f>
        <v>#REF!</v>
      </c>
      <c r="Z81" s="22" t="e">
        <f>IF(MYRANKS_P[[#This Row],[BENCH_TTLSGP]]=0,"",RANK(MYRANKS_P[[#This Row],[BENCH_TTLSGP]],MYRANKS_P[BENCH_TTLSGP],0))</f>
        <v>#REF!</v>
      </c>
      <c r="AA81" s="22" t="e">
        <f>IF(MYRANKS_P[[#This Row],[RAW_RANK]]=NUM_P,"X","")</f>
        <v>#REF!</v>
      </c>
      <c r="AB81" s="10" t="e">
        <f>VLOOKUP(MYRANKS_P[[#This Row],[POS]],#REF!,COLUMN(#REF!),FALSE)</f>
        <v>#REF!</v>
      </c>
      <c r="AC81" s="10" t="e">
        <f>MYRANKS_P[[#This Row],[TTLSGP]]-MYRANKS_P[[#This Row],[REPL LVL]]</f>
        <v>#REF!</v>
      </c>
      <c r="AD81" s="19" t="e">
        <f>IF(MYRANKS_P[[#This Row],[RAW_RANK]]&lt;=Total_Pitchers_Drafted,MYRANKS_P[[#This Row],[SGP OVER REPL]],0)</f>
        <v>#REF!</v>
      </c>
      <c r="AE81" s="66" t="e">
        <f>MYRANKS_P[[#This Row],[SGP OVER REPL]]*Dollar_Value_Per_Pitcher_SGP+1</f>
        <v>#REF!</v>
      </c>
      <c r="AF81" s="27"/>
      <c r="AG81" s="30" t="e">
        <f>IF(AND(MYRANKS_P[[#This Row],[BENCH_RANK]]&lt;=Total_Pitchers_Drafted,MYRANKS_P[[#This Row],[$ACTUAL]]=""),MYRANKS_P[[#This Row],[USEFULSGP]],0)</f>
        <v>#REF!</v>
      </c>
      <c r="AH81" s="27" t="e">
        <f>IF(MYRANKS_P[[#This Row],[REMAIN_SGP]]=0,0,MYRANKS_P[[#This Row],[REMAIN_SGP]]*Remaining_Dollar_Value_Per_Pitcher_SGP+1)</f>
        <v>#REF!</v>
      </c>
      <c r="AI81" s="122"/>
    </row>
    <row r="82" spans="1:35" x14ac:dyDescent="0.25">
      <c r="A82" s="110" t="s">
        <v>6295</v>
      </c>
      <c r="B82" s="9" t="e">
        <f>VLOOKUP(MYRANKS_P[[#This Row],[PLAYERID]],#REF!,COLUMN(#REF!),FALSE)</f>
        <v>#REF!</v>
      </c>
      <c r="C82" s="9" t="e">
        <f>VLOOKUP(MYRANKS_P[[#This Row],[PLAYERID]],#REF!,COLUMN(#REF!),FALSE)</f>
        <v>#REF!</v>
      </c>
      <c r="D82" s="9" t="e">
        <f>VLOOKUP(MYRANKS_P[[#This Row],[PLAYERID]],#REF!,COLUMN(#REF!),FALSE)</f>
        <v>#REF!</v>
      </c>
      <c r="E82" s="9" t="e">
        <f>VLOOKUP(MYRANKS_P[[#This Row],[PLAYERID]],#REF!,COLUMN(#REF!),FALSE)</f>
        <v>#REF!</v>
      </c>
      <c r="F82" s="9" t="e">
        <f>VLOOKUP(MYRANKS_P[[#This Row],[PLAYERID]],#REF!,COLUMN(#REF!),FALSE)</f>
        <v>#REF!</v>
      </c>
      <c r="G82" s="9" t="e">
        <f>INDEX(#REF!,MATCH(MYRANKS_P[[#This Row],[PLAYERID]],#REF!,0),VLOOKUP(IDSYSTEM,#REF!,3,FALSE))</f>
        <v>#REF!</v>
      </c>
      <c r="H82" s="128" t="e">
        <f>IF(OR(LEAGUE="Mixed",LEAGUE=MYRANKS_P[[#This Row],[LG]]),IFERROR(INDEX(PITCHCSV[],MATCH(MYRANKS_P[[#This Row],[PROJID]],PITCHCSV[playerid],0),P_WCOL),0),0)</f>
        <v>#REF!</v>
      </c>
      <c r="I82" s="128" t="e">
        <f>IF(OR(LEAGUE="Mixed",LEAGUE=MYRANKS_P[[#This Row],[LG]]),IFERROR(INDEX(PITCHCSV[],MATCH(MYRANKS_P[[#This Row],[PROJID]],PITCHCSV[playerid],0),P_SVCOL),0),0)</f>
        <v>#REF!</v>
      </c>
      <c r="J82" s="128" t="e">
        <f>IF(OR(LEAGUE="Mixed",LEAGUE=MYRANKS_P[[#This Row],[LG]]),IFERROR(INDEX(PITCHCSV[],MATCH(MYRANKS_P[[#This Row],[PROJID]],PITCHCSV[playerid],0),P_IPCOL),0),0)</f>
        <v>#REF!</v>
      </c>
      <c r="K82" s="128" t="e">
        <f>IF(OR(LEAGUE="Mixed",LEAGUE=MYRANKS_P[[#This Row],[LG]]),IFERROR(INDEX(PITCHCSV[],MATCH(MYRANKS_P[[#This Row],[PROJID]],PITCHCSV[playerid],0),P_HCOL),0),0)</f>
        <v>#REF!</v>
      </c>
      <c r="L82" s="128" t="e">
        <f>IF(OR(LEAGUE="Mixed",LEAGUE=MYRANKS_P[[#This Row],[LG]]),IFERROR(INDEX(PITCHCSV[],MATCH(MYRANKS_P[[#This Row],[PROJID]],PITCHCSV[playerid],0),P_ERCOL),0),0)</f>
        <v>#REF!</v>
      </c>
      <c r="M82" s="128" t="e">
        <f>IF(OR(LEAGUE="Mixed",LEAGUE=MYRANKS_P[[#This Row],[LG]]),IFERROR(INDEX(PITCHCSV[],MATCH(MYRANKS_P[[#This Row],[PROJID]],PITCHCSV[playerid],0),P_HRCOL),0),0)</f>
        <v>#REF!</v>
      </c>
      <c r="N82" s="128" t="e">
        <f>IF(OR(LEAGUE="Mixed",LEAGUE=MYRANKS_P[[#This Row],[LG]]),IFERROR(INDEX(PITCHCSV[],MATCH(MYRANKS_P[[#This Row],[PROJID]],PITCHCSV[playerid],0),P_SOCOL),0),0)</f>
        <v>#REF!</v>
      </c>
      <c r="O82" s="128" t="e">
        <f>IF(OR(LEAGUE="Mixed",LEAGUE=MYRANKS_P[[#This Row],[LG]]),IFERROR(INDEX(PITCHCSV[],MATCH(MYRANKS_P[[#This Row],[PROJID]],PITCHCSV[playerid],0),P_BBCOL),0),0)</f>
        <v>#REF!</v>
      </c>
      <c r="P82" s="87" t="e">
        <f>IF(OR(LEAGUE="Mixed",LEAGUE=MYRANKS_P[[#This Row],[LG]]),IFERROR(MYRANKS_P[[#This Row],[ER]]*9/MYRANKS_P[[#This Row],[IP]],0),0)</f>
        <v>#REF!</v>
      </c>
      <c r="Q82" s="87" t="e">
        <f>IF(OR(LEAGUE="Mixed",LEAGUE=MYRANKS_P[[#This Row],[LG]]),IFERROR((MYRANKS_P[[#This Row],[BB]]+MYRANKS_P[[#This Row],[H]])/MYRANKS_P[[#This Row],[IP]],0),0)</f>
        <v>#REF!</v>
      </c>
      <c r="R82" s="87" t="e">
        <f>MYRANKS_P[[#This Row],[W]]/SGP_W</f>
        <v>#REF!</v>
      </c>
      <c r="S82" s="87" t="e">
        <f>MYRANKS_P[[#This Row],[SV]]/SGP_SV</f>
        <v>#REF!</v>
      </c>
      <c r="T82" s="87" t="e">
        <f>MYRANKS_P[[#This Row],[SO]]/SGP_K</f>
        <v>#REF!</v>
      </c>
      <c r="U82" s="87" t="e">
        <f>((LGAVG_ER*(NUMPITCHERS-1)+MYRANKS_P[[#This Row],[ER]])*9/((LGAVG_IP*(NUMPITCHERS-1)+MYRANKS_P[[#This Row],[IP]]))-LGAVG_ERA)/SGP_ERA</f>
        <v>#REF!</v>
      </c>
      <c r="V82" s="87" t="e">
        <f>((LGAVG_HBB*(NUMPITCHERS-1)+MYRANKS_P[[#This Row],[BB]]+MYRANKS_P[[#This Row],[H]])/(LGAVG_IP*(NUMPITCHERS-1)+MYRANKS_P[[#This Row],[IP]])-LGAVG_WHIP)/SGP_WHIP</f>
        <v>#REF!</v>
      </c>
      <c r="W82" s="92" t="e">
        <f>MYRANKS_P[[#This Row],[WSGP]]+MYRANKS_P[[#This Row],[SVSGP]]+MYRANKS_P[[#This Row],[SOSGP]]+MYRANKS_P[[#This Row],[ERASGP]]+MYRANKS_P[[#This Row],[WHIPSGP]]</f>
        <v>#REF!</v>
      </c>
      <c r="X82" s="173" t="e">
        <f>RANK(MYRANKS_P[[#This Row],[TTLSGP]],MYRANKS_P[TTLSGP],0)</f>
        <v>#REF!</v>
      </c>
      <c r="Y82" s="92" t="e">
        <f>IF(MYRANKS_P[[#This Row],[RAW_RANK]]&gt;NUM_P,MYRANKS_P[[#This Row],[TTLSGP]],0)</f>
        <v>#REF!</v>
      </c>
      <c r="Z82" s="96" t="e">
        <f>IF(MYRANKS_P[[#This Row],[BENCH_TTLSGP]]=0,"",RANK(MYRANKS_P[[#This Row],[BENCH_TTLSGP]],MYRANKS_P[BENCH_TTLSGP],0))</f>
        <v>#REF!</v>
      </c>
      <c r="AA82" s="96" t="e">
        <f>IF(MYRANKS_P[[#This Row],[RAW_RANK]]=NUM_P,"X","")</f>
        <v>#REF!</v>
      </c>
      <c r="AB82" s="87" t="e">
        <f>VLOOKUP(MYRANKS_P[[#This Row],[POS]],#REF!,COLUMN(#REF!),FALSE)</f>
        <v>#REF!</v>
      </c>
      <c r="AC82" s="87" t="e">
        <f>MYRANKS_P[[#This Row],[TTLSGP]]-MYRANKS_P[[#This Row],[REPL LVL]]</f>
        <v>#REF!</v>
      </c>
      <c r="AD82" s="87" t="e">
        <f>IF(MYRANKS_P[[#This Row],[RAW_RANK]]&lt;=Total_Pitchers_Drafted,MYRANKS_P[[#This Row],[SGP OVER REPL]],0)</f>
        <v>#REF!</v>
      </c>
      <c r="AE82" s="97" t="e">
        <f>MYRANKS_P[[#This Row],[SGP OVER REPL]]*Dollar_Value_Per_Pitcher_SGP+1</f>
        <v>#REF!</v>
      </c>
      <c r="AF82" s="87"/>
      <c r="AG82" s="87" t="e">
        <f>IF(AND(MYRANKS_P[[#This Row],[BENCH_RANK]]&lt;=Total_Pitchers_Drafted,MYRANKS_P[[#This Row],[$ACTUAL]]=""),MYRANKS_P[[#This Row],[USEFULSGP]],0)</f>
        <v>#REF!</v>
      </c>
      <c r="AH82" s="87" t="e">
        <f>IF(MYRANKS_P[[#This Row],[REMAIN_SGP]]=0,0,MYRANKS_P[[#This Row],[REMAIN_SGP]]*Remaining_Dollar_Value_Per_Pitcher_SGP+1)</f>
        <v>#REF!</v>
      </c>
      <c r="AI82" s="122"/>
    </row>
    <row r="83" spans="1:35" x14ac:dyDescent="0.25">
      <c r="A83" s="79" t="s">
        <v>2255</v>
      </c>
      <c r="B83" s="53" t="e">
        <f>VLOOKUP(MYRANKS_P[[#This Row],[PLAYERID]],#REF!,COLUMN(#REF!),FALSE)</f>
        <v>#REF!</v>
      </c>
      <c r="C83" s="53" t="e">
        <f>VLOOKUP(MYRANKS_P[[#This Row],[PLAYERID]],#REF!,COLUMN(#REF!),FALSE)</f>
        <v>#REF!</v>
      </c>
      <c r="D83" s="53" t="e">
        <f>VLOOKUP(MYRANKS_P[[#This Row],[PLAYERID]],#REF!,COLUMN(#REF!),FALSE)</f>
        <v>#REF!</v>
      </c>
      <c r="E83" s="9" t="e">
        <f>VLOOKUP(MYRANKS_P[[#This Row],[PLAYERID]],#REF!,COLUMN(#REF!),FALSE)</f>
        <v>#REF!</v>
      </c>
      <c r="F83" s="53" t="e">
        <f>VLOOKUP(MYRANKS_P[[#This Row],[PLAYERID]],#REF!,COLUMN(#REF!),FALSE)</f>
        <v>#REF!</v>
      </c>
      <c r="G83" s="32" t="e">
        <f>INDEX(#REF!,MATCH(MYRANKS_P[[#This Row],[PLAYERID]],#REF!,0),VLOOKUP(IDSYSTEM,#REF!,3,FALSE))</f>
        <v>#REF!</v>
      </c>
      <c r="H83" s="155" t="e">
        <f>IF(OR(LEAGUE="Mixed",LEAGUE=MYRANKS_P[[#This Row],[LG]]),IFERROR(INDEX(PITCHCSV[],MATCH(MYRANKS_P[[#This Row],[PROJID]],PITCHCSV[playerid],0),P_WCOL),0),0)</f>
        <v>#REF!</v>
      </c>
      <c r="I83" s="155" t="e">
        <f>IF(OR(LEAGUE="Mixed",LEAGUE=MYRANKS_P[[#This Row],[LG]]),IFERROR(INDEX(PITCHCSV[],MATCH(MYRANKS_P[[#This Row],[PROJID]],PITCHCSV[playerid],0),P_SVCOL),0),0)</f>
        <v>#REF!</v>
      </c>
      <c r="J83" s="155" t="e">
        <f>IF(OR(LEAGUE="Mixed",LEAGUE=MYRANKS_P[[#This Row],[LG]]),IFERROR(INDEX(PITCHCSV[],MATCH(MYRANKS_P[[#This Row],[PROJID]],PITCHCSV[playerid],0),P_IPCOL),0),0)</f>
        <v>#REF!</v>
      </c>
      <c r="K83" s="155" t="e">
        <f>IF(OR(LEAGUE="Mixed",LEAGUE=MYRANKS_P[[#This Row],[LG]]),IFERROR(INDEX(PITCHCSV[],MATCH(MYRANKS_P[[#This Row],[PROJID]],PITCHCSV[playerid],0),P_HCOL),0),0)</f>
        <v>#REF!</v>
      </c>
      <c r="L83" s="155" t="e">
        <f>IF(OR(LEAGUE="Mixed",LEAGUE=MYRANKS_P[[#This Row],[LG]]),IFERROR(INDEX(PITCHCSV[],MATCH(MYRANKS_P[[#This Row],[PROJID]],PITCHCSV[playerid],0),P_ERCOL),0),0)</f>
        <v>#REF!</v>
      </c>
      <c r="M83" s="155" t="e">
        <f>IF(OR(LEAGUE="Mixed",LEAGUE=MYRANKS_P[[#This Row],[LG]]),IFERROR(INDEX(PITCHCSV[],MATCH(MYRANKS_P[[#This Row],[PROJID]],PITCHCSV[playerid],0),P_HRCOL),0),0)</f>
        <v>#REF!</v>
      </c>
      <c r="N83" s="155" t="e">
        <f>IF(OR(LEAGUE="Mixed",LEAGUE=MYRANKS_P[[#This Row],[LG]]),IFERROR(INDEX(PITCHCSV[],MATCH(MYRANKS_P[[#This Row],[PROJID]],PITCHCSV[playerid],0),P_SOCOL),0),0)</f>
        <v>#REF!</v>
      </c>
      <c r="O83" s="155" t="e">
        <f>IF(OR(LEAGUE="Mixed",LEAGUE=MYRANKS_P[[#This Row],[LG]]),IFERROR(INDEX(PITCHCSV[],MATCH(MYRANKS_P[[#This Row],[PROJID]],PITCHCSV[playerid],0),P_BBCOL),0),0)</f>
        <v>#REF!</v>
      </c>
      <c r="P83" s="33" t="e">
        <f>IF(OR(LEAGUE="Mixed",LEAGUE=MYRANKS_P[[#This Row],[LG]]),IFERROR(MYRANKS_P[[#This Row],[ER]]*9/MYRANKS_P[[#This Row],[IP]],0),0)</f>
        <v>#REF!</v>
      </c>
      <c r="Q83" s="33" t="e">
        <f>IF(OR(LEAGUE="Mixed",LEAGUE=MYRANKS_P[[#This Row],[LG]]),IFERROR((MYRANKS_P[[#This Row],[BB]]+MYRANKS_P[[#This Row],[H]])/MYRANKS_P[[#This Row],[IP]],0),0)</f>
        <v>#REF!</v>
      </c>
      <c r="R83" s="33" t="e">
        <f>MYRANKS_P[[#This Row],[W]]/SGP_W</f>
        <v>#REF!</v>
      </c>
      <c r="S83" s="33" t="e">
        <f>MYRANKS_P[[#This Row],[SV]]/SGP_SV</f>
        <v>#REF!</v>
      </c>
      <c r="T83" s="33" t="e">
        <f>MYRANKS_P[[#This Row],[SO]]/SGP_K</f>
        <v>#REF!</v>
      </c>
      <c r="U83" s="33" t="e">
        <f>((LGAVG_ER*(NUMPITCHERS-1)+MYRANKS_P[[#This Row],[ER]])*9/((LGAVG_IP*(NUMPITCHERS-1)+MYRANKS_P[[#This Row],[IP]]))-LGAVG_ERA)/SGP_ERA</f>
        <v>#REF!</v>
      </c>
      <c r="V83" s="33" t="e">
        <f>((LGAVG_HBB*(NUMPITCHERS-1)+MYRANKS_P[[#This Row],[BB]]+MYRANKS_P[[#This Row],[H]])/(LGAVG_IP*(NUMPITCHERS-1)+MYRANKS_P[[#This Row],[IP]])-LGAVG_WHIP)/SGP_WHIP</f>
        <v>#REF!</v>
      </c>
      <c r="W83" s="73" t="e">
        <f>MYRANKS_P[[#This Row],[WSGP]]+MYRANKS_P[[#This Row],[SVSGP]]+MYRANKS_P[[#This Row],[SOSGP]]+MYRANKS_P[[#This Row],[ERASGP]]+MYRANKS_P[[#This Row],[WHIPSGP]]</f>
        <v>#REF!</v>
      </c>
      <c r="X83" s="174" t="e">
        <f>RANK(MYRANKS_P[[#This Row],[TTLSGP]],MYRANKS_P[TTLSGP],0)</f>
        <v>#REF!</v>
      </c>
      <c r="Y83" s="73" t="e">
        <f>IF(MYRANKS_P[[#This Row],[RAW_RANK]]&gt;NUM_P,MYRANKS_P[[#This Row],[TTLSGP]],0)</f>
        <v>#REF!</v>
      </c>
      <c r="Z83" s="34" t="e">
        <f>IF(MYRANKS_P[[#This Row],[BENCH_TTLSGP]]=0,"",RANK(MYRANKS_P[[#This Row],[BENCH_TTLSGP]],MYRANKS_P[BENCH_TTLSGP],0))</f>
        <v>#REF!</v>
      </c>
      <c r="AA83" s="34" t="e">
        <f>IF(MYRANKS_P[[#This Row],[RAW_RANK]]=NUM_P,"X","")</f>
        <v>#REF!</v>
      </c>
      <c r="AB83" s="33" t="e">
        <f>VLOOKUP(MYRANKS_P[[#This Row],[POS]],#REF!,COLUMN(#REF!),FALSE)</f>
        <v>#REF!</v>
      </c>
      <c r="AC83" s="33" t="e">
        <f>MYRANKS_P[[#This Row],[TTLSGP]]-MYRANKS_P[[#This Row],[REPL LVL]]</f>
        <v>#REF!</v>
      </c>
      <c r="AD83" s="33" t="e">
        <f>IF(MYRANKS_P[[#This Row],[RAW_RANK]]&lt;=Total_Pitchers_Drafted,MYRANKS_P[[#This Row],[SGP OVER REPL]],0)</f>
        <v>#REF!</v>
      </c>
      <c r="AE83" s="67" t="e">
        <f>MYRANKS_P[[#This Row],[SGP OVER REPL]]*Dollar_Value_Per_Pitcher_SGP+1</f>
        <v>#REF!</v>
      </c>
      <c r="AF83" s="33"/>
      <c r="AG83" s="33" t="e">
        <f>IF(AND(MYRANKS_P[[#This Row],[BENCH_RANK]]&lt;=Total_Pitchers_Drafted,MYRANKS_P[[#This Row],[$ACTUAL]]=""),MYRANKS_P[[#This Row],[USEFULSGP]],0)</f>
        <v>#REF!</v>
      </c>
      <c r="AH83" s="33" t="e">
        <f>IF(MYRANKS_P[[#This Row],[REMAIN_SGP]]=0,0,MYRANKS_P[[#This Row],[REMAIN_SGP]]*Remaining_Dollar_Value_Per_Pitcher_SGP+1)</f>
        <v>#REF!</v>
      </c>
      <c r="AI83" s="170"/>
    </row>
    <row r="84" spans="1:35" x14ac:dyDescent="0.25">
      <c r="A84" s="79" t="s">
        <v>2256</v>
      </c>
      <c r="B84" s="53" t="e">
        <f>VLOOKUP(MYRANKS_P[[#This Row],[PLAYERID]],#REF!,COLUMN(#REF!),FALSE)</f>
        <v>#REF!</v>
      </c>
      <c r="C84" s="53" t="e">
        <f>VLOOKUP(MYRANKS_P[[#This Row],[PLAYERID]],#REF!,COLUMN(#REF!),FALSE)</f>
        <v>#REF!</v>
      </c>
      <c r="D84" s="53" t="e">
        <f>VLOOKUP(MYRANKS_P[[#This Row],[PLAYERID]],#REF!,COLUMN(#REF!),FALSE)</f>
        <v>#REF!</v>
      </c>
      <c r="E84" s="9" t="e">
        <f>VLOOKUP(MYRANKS_P[[#This Row],[PLAYERID]],#REF!,COLUMN(#REF!),FALSE)</f>
        <v>#REF!</v>
      </c>
      <c r="F84" s="53" t="e">
        <f>VLOOKUP(MYRANKS_P[[#This Row],[PLAYERID]],#REF!,COLUMN(#REF!),FALSE)</f>
        <v>#REF!</v>
      </c>
      <c r="G84" s="32" t="e">
        <f>INDEX(#REF!,MATCH(MYRANKS_P[[#This Row],[PLAYERID]],#REF!,0),VLOOKUP(IDSYSTEM,#REF!,3,FALSE))</f>
        <v>#REF!</v>
      </c>
      <c r="H84" s="155" t="e">
        <f>IF(OR(LEAGUE="Mixed",LEAGUE=MYRANKS_P[[#This Row],[LG]]),IFERROR(INDEX(PITCHCSV[],MATCH(MYRANKS_P[[#This Row],[PROJID]],PITCHCSV[playerid],0),P_WCOL),0),0)</f>
        <v>#REF!</v>
      </c>
      <c r="I84" s="155" t="e">
        <f>IF(OR(LEAGUE="Mixed",LEAGUE=MYRANKS_P[[#This Row],[LG]]),IFERROR(INDEX(PITCHCSV[],MATCH(MYRANKS_P[[#This Row],[PROJID]],PITCHCSV[playerid],0),P_SVCOL),0),0)</f>
        <v>#REF!</v>
      </c>
      <c r="J84" s="155" t="e">
        <f>IF(OR(LEAGUE="Mixed",LEAGUE=MYRANKS_P[[#This Row],[LG]]),IFERROR(INDEX(PITCHCSV[],MATCH(MYRANKS_P[[#This Row],[PROJID]],PITCHCSV[playerid],0),P_IPCOL),0),0)</f>
        <v>#REF!</v>
      </c>
      <c r="K84" s="155" t="e">
        <f>IF(OR(LEAGUE="Mixed",LEAGUE=MYRANKS_P[[#This Row],[LG]]),IFERROR(INDEX(PITCHCSV[],MATCH(MYRANKS_P[[#This Row],[PROJID]],PITCHCSV[playerid],0),P_HCOL),0),0)</f>
        <v>#REF!</v>
      </c>
      <c r="L84" s="155" t="e">
        <f>IF(OR(LEAGUE="Mixed",LEAGUE=MYRANKS_P[[#This Row],[LG]]),IFERROR(INDEX(PITCHCSV[],MATCH(MYRANKS_P[[#This Row],[PROJID]],PITCHCSV[playerid],0),P_ERCOL),0),0)</f>
        <v>#REF!</v>
      </c>
      <c r="M84" s="155" t="e">
        <f>IF(OR(LEAGUE="Mixed",LEAGUE=MYRANKS_P[[#This Row],[LG]]),IFERROR(INDEX(PITCHCSV[],MATCH(MYRANKS_P[[#This Row],[PROJID]],PITCHCSV[playerid],0),P_HRCOL),0),0)</f>
        <v>#REF!</v>
      </c>
      <c r="N84" s="155" t="e">
        <f>IF(OR(LEAGUE="Mixed",LEAGUE=MYRANKS_P[[#This Row],[LG]]),IFERROR(INDEX(PITCHCSV[],MATCH(MYRANKS_P[[#This Row],[PROJID]],PITCHCSV[playerid],0),P_SOCOL),0),0)</f>
        <v>#REF!</v>
      </c>
      <c r="O84" s="155" t="e">
        <f>IF(OR(LEAGUE="Mixed",LEAGUE=MYRANKS_P[[#This Row],[LG]]),IFERROR(INDEX(PITCHCSV[],MATCH(MYRANKS_P[[#This Row],[PROJID]],PITCHCSV[playerid],0),P_BBCOL),0),0)</f>
        <v>#REF!</v>
      </c>
      <c r="P84" s="33" t="e">
        <f>IF(OR(LEAGUE="Mixed",LEAGUE=MYRANKS_P[[#This Row],[LG]]),IFERROR(MYRANKS_P[[#This Row],[ER]]*9/MYRANKS_P[[#This Row],[IP]],0),0)</f>
        <v>#REF!</v>
      </c>
      <c r="Q84" s="33" t="e">
        <f>IF(OR(LEAGUE="Mixed",LEAGUE=MYRANKS_P[[#This Row],[LG]]),IFERROR((MYRANKS_P[[#This Row],[BB]]+MYRANKS_P[[#This Row],[H]])/MYRANKS_P[[#This Row],[IP]],0),0)</f>
        <v>#REF!</v>
      </c>
      <c r="R84" s="33" t="e">
        <f>MYRANKS_P[[#This Row],[W]]/SGP_W</f>
        <v>#REF!</v>
      </c>
      <c r="S84" s="33" t="e">
        <f>MYRANKS_P[[#This Row],[SV]]/SGP_SV</f>
        <v>#REF!</v>
      </c>
      <c r="T84" s="33" t="e">
        <f>MYRANKS_P[[#This Row],[SO]]/SGP_K</f>
        <v>#REF!</v>
      </c>
      <c r="U84" s="33" t="e">
        <f>((LGAVG_ER*(NUMPITCHERS-1)+MYRANKS_P[[#This Row],[ER]])*9/((LGAVG_IP*(NUMPITCHERS-1)+MYRANKS_P[[#This Row],[IP]]))-LGAVG_ERA)/SGP_ERA</f>
        <v>#REF!</v>
      </c>
      <c r="V84" s="33" t="e">
        <f>((LGAVG_HBB*(NUMPITCHERS-1)+MYRANKS_P[[#This Row],[BB]]+MYRANKS_P[[#This Row],[H]])/(LGAVG_IP*(NUMPITCHERS-1)+MYRANKS_P[[#This Row],[IP]])-LGAVG_WHIP)/SGP_WHIP</f>
        <v>#REF!</v>
      </c>
      <c r="W84" s="73" t="e">
        <f>MYRANKS_P[[#This Row],[WSGP]]+MYRANKS_P[[#This Row],[SVSGP]]+MYRANKS_P[[#This Row],[SOSGP]]+MYRANKS_P[[#This Row],[ERASGP]]+MYRANKS_P[[#This Row],[WHIPSGP]]</f>
        <v>#REF!</v>
      </c>
      <c r="X84" s="174" t="e">
        <f>RANK(MYRANKS_P[[#This Row],[TTLSGP]],MYRANKS_P[TTLSGP],0)</f>
        <v>#REF!</v>
      </c>
      <c r="Y84" s="73" t="e">
        <f>IF(MYRANKS_P[[#This Row],[RAW_RANK]]&gt;NUM_P,MYRANKS_P[[#This Row],[TTLSGP]],0)</f>
        <v>#REF!</v>
      </c>
      <c r="Z84" s="34" t="e">
        <f>IF(MYRANKS_P[[#This Row],[BENCH_TTLSGP]]=0,"",RANK(MYRANKS_P[[#This Row],[BENCH_TTLSGP]],MYRANKS_P[BENCH_TTLSGP],0))</f>
        <v>#REF!</v>
      </c>
      <c r="AA84" s="34" t="e">
        <f>IF(MYRANKS_P[[#This Row],[RAW_RANK]]=NUM_P,"X","")</f>
        <v>#REF!</v>
      </c>
      <c r="AB84" s="33" t="e">
        <f>VLOOKUP(MYRANKS_P[[#This Row],[POS]],#REF!,COLUMN(#REF!),FALSE)</f>
        <v>#REF!</v>
      </c>
      <c r="AC84" s="33" t="e">
        <f>MYRANKS_P[[#This Row],[TTLSGP]]-MYRANKS_P[[#This Row],[REPL LVL]]</f>
        <v>#REF!</v>
      </c>
      <c r="AD84" s="33" t="e">
        <f>IF(MYRANKS_P[[#This Row],[RAW_RANK]]&lt;=Total_Pitchers_Drafted,MYRANKS_P[[#This Row],[SGP OVER REPL]],0)</f>
        <v>#REF!</v>
      </c>
      <c r="AE84" s="67" t="e">
        <f>MYRANKS_P[[#This Row],[SGP OVER REPL]]*Dollar_Value_Per_Pitcher_SGP+1</f>
        <v>#REF!</v>
      </c>
      <c r="AF84" s="33"/>
      <c r="AG84" s="33" t="e">
        <f>IF(AND(MYRANKS_P[[#This Row],[BENCH_RANK]]&lt;=Total_Pitchers_Drafted,MYRANKS_P[[#This Row],[$ACTUAL]]=""),MYRANKS_P[[#This Row],[USEFULSGP]],0)</f>
        <v>#REF!</v>
      </c>
      <c r="AH84" s="33" t="e">
        <f>IF(MYRANKS_P[[#This Row],[REMAIN_SGP]]=0,0,MYRANKS_P[[#This Row],[REMAIN_SGP]]*Remaining_Dollar_Value_Per_Pitcher_SGP+1)</f>
        <v>#REF!</v>
      </c>
      <c r="AI84" s="170"/>
    </row>
    <row r="85" spans="1:35" x14ac:dyDescent="0.25">
      <c r="A85" s="88" t="s">
        <v>1140</v>
      </c>
      <c r="B85" s="9" t="e">
        <f>VLOOKUP(MYRANKS_P[[#This Row],[PLAYERID]],#REF!,COLUMN(#REF!),FALSE)</f>
        <v>#REF!</v>
      </c>
      <c r="C85" s="9" t="e">
        <f>VLOOKUP(MYRANKS_P[[#This Row],[PLAYERID]],#REF!,COLUMN(#REF!),FALSE)</f>
        <v>#REF!</v>
      </c>
      <c r="D85" s="9" t="e">
        <f>VLOOKUP(MYRANKS_P[[#This Row],[PLAYERID]],#REF!,COLUMN(#REF!),FALSE)</f>
        <v>#REF!</v>
      </c>
      <c r="E85" s="9" t="e">
        <f>VLOOKUP(MYRANKS_P[[#This Row],[PLAYERID]],#REF!,COLUMN(#REF!),FALSE)</f>
        <v>#REF!</v>
      </c>
      <c r="F85" s="9" t="e">
        <f>VLOOKUP(MYRANKS_P[[#This Row],[PLAYERID]],#REF!,COLUMN(#REF!),FALSE)</f>
        <v>#REF!</v>
      </c>
      <c r="G85" s="9" t="e">
        <f>INDEX(#REF!,MATCH(MYRANKS_P[[#This Row],[PLAYERID]],#REF!,0),VLOOKUP(IDSYSTEM,#REF!,3,FALSE))</f>
        <v>#REF!</v>
      </c>
      <c r="H85" s="115" t="e">
        <f>IF(OR(LEAGUE="Mixed",LEAGUE=MYRANKS_P[[#This Row],[LG]]),IFERROR(INDEX(PITCHCSV[],MATCH(MYRANKS_P[[#This Row],[PROJID]],PITCHCSV[playerid],0),P_WCOL),0),0)</f>
        <v>#REF!</v>
      </c>
      <c r="I85" s="115" t="e">
        <f>IF(OR(LEAGUE="Mixed",LEAGUE=MYRANKS_P[[#This Row],[LG]]),IFERROR(INDEX(PITCHCSV[],MATCH(MYRANKS_P[[#This Row],[PROJID]],PITCHCSV[playerid],0),P_SVCOL),0),0)</f>
        <v>#REF!</v>
      </c>
      <c r="J85" s="115" t="e">
        <f>IF(OR(LEAGUE="Mixed",LEAGUE=MYRANKS_P[[#This Row],[LG]]),IFERROR(INDEX(PITCHCSV[],MATCH(MYRANKS_P[[#This Row],[PROJID]],PITCHCSV[playerid],0),P_IPCOL),0),0)</f>
        <v>#REF!</v>
      </c>
      <c r="K85" s="115" t="e">
        <f>IF(OR(LEAGUE="Mixed",LEAGUE=MYRANKS_P[[#This Row],[LG]]),IFERROR(INDEX(PITCHCSV[],MATCH(MYRANKS_P[[#This Row],[PROJID]],PITCHCSV[playerid],0),P_HCOL),0),0)</f>
        <v>#REF!</v>
      </c>
      <c r="L85" s="115" t="e">
        <f>IF(OR(LEAGUE="Mixed",LEAGUE=MYRANKS_P[[#This Row],[LG]]),IFERROR(INDEX(PITCHCSV[],MATCH(MYRANKS_P[[#This Row],[PROJID]],PITCHCSV[playerid],0),P_ERCOL),0),0)</f>
        <v>#REF!</v>
      </c>
      <c r="M85" s="115" t="e">
        <f>IF(OR(LEAGUE="Mixed",LEAGUE=MYRANKS_P[[#This Row],[LG]]),IFERROR(INDEX(PITCHCSV[],MATCH(MYRANKS_P[[#This Row],[PROJID]],PITCHCSV[playerid],0),P_HRCOL),0),0)</f>
        <v>#REF!</v>
      </c>
      <c r="N85" s="115" t="e">
        <f>IF(OR(LEAGUE="Mixed",LEAGUE=MYRANKS_P[[#This Row],[LG]]),IFERROR(INDEX(PITCHCSV[],MATCH(MYRANKS_P[[#This Row],[PROJID]],PITCHCSV[playerid],0),P_SOCOL),0),0)</f>
        <v>#REF!</v>
      </c>
      <c r="O85" s="115" t="e">
        <f>IF(OR(LEAGUE="Mixed",LEAGUE=MYRANKS_P[[#This Row],[LG]]),IFERROR(INDEX(PITCHCSV[],MATCH(MYRANKS_P[[#This Row],[PROJID]],PITCHCSV[playerid],0),P_BBCOL),0),0)</f>
        <v>#REF!</v>
      </c>
      <c r="P85" s="10" t="e">
        <f>IF(OR(LEAGUE="Mixed",LEAGUE=MYRANKS_P[[#This Row],[LG]]),IFERROR(MYRANKS_P[[#This Row],[ER]]*9/MYRANKS_P[[#This Row],[IP]],0),0)</f>
        <v>#REF!</v>
      </c>
      <c r="Q85" s="10" t="e">
        <f>IF(OR(LEAGUE="Mixed",LEAGUE=MYRANKS_P[[#This Row],[LG]]),IFERROR((MYRANKS_P[[#This Row],[BB]]+MYRANKS_P[[#This Row],[H]])/MYRANKS_P[[#This Row],[IP]],0),0)</f>
        <v>#REF!</v>
      </c>
      <c r="R85" s="10" t="e">
        <f>MYRANKS_P[[#This Row],[W]]/SGP_W</f>
        <v>#REF!</v>
      </c>
      <c r="S85" s="10" t="e">
        <f>MYRANKS_P[[#This Row],[SV]]/SGP_SV</f>
        <v>#REF!</v>
      </c>
      <c r="T85" s="10" t="e">
        <f>MYRANKS_P[[#This Row],[SO]]/SGP_K</f>
        <v>#REF!</v>
      </c>
      <c r="U85" s="10" t="e">
        <f>((LGAVG_ER*(NUMPITCHERS-1)+MYRANKS_P[[#This Row],[ER]])*9/((LGAVG_IP*(NUMPITCHERS-1)+MYRANKS_P[[#This Row],[IP]]))-LGAVG_ERA)/SGP_ERA</f>
        <v>#REF!</v>
      </c>
      <c r="V85" s="10" t="e">
        <f>((LGAVG_HBB*(NUMPITCHERS-1)+MYRANKS_P[[#This Row],[BB]]+MYRANKS_P[[#This Row],[H]])/(LGAVG_IP*(NUMPITCHERS-1)+MYRANKS_P[[#This Row],[IP]])-LGAVG_WHIP)/SGP_WHIP</f>
        <v>#REF!</v>
      </c>
      <c r="W85" s="72" t="e">
        <f>MYRANKS_P[[#This Row],[WSGP]]+MYRANKS_P[[#This Row],[SVSGP]]+MYRANKS_P[[#This Row],[SOSGP]]+MYRANKS_P[[#This Row],[ERASGP]]+MYRANKS_P[[#This Row],[WHIPSGP]]</f>
        <v>#REF!</v>
      </c>
      <c r="X85" s="171" t="e">
        <f>RANK(MYRANKS_P[[#This Row],[TTLSGP]],MYRANKS_P[TTLSGP],0)</f>
        <v>#REF!</v>
      </c>
      <c r="Y85" s="72" t="e">
        <f>IF(MYRANKS_P[[#This Row],[RAW_RANK]]&gt;NUM_P,MYRANKS_P[[#This Row],[TTLSGP]],0)</f>
        <v>#REF!</v>
      </c>
      <c r="Z85" s="22" t="e">
        <f>IF(MYRANKS_P[[#This Row],[BENCH_TTLSGP]]=0,"",RANK(MYRANKS_P[[#This Row],[BENCH_TTLSGP]],MYRANKS_P[BENCH_TTLSGP],0))</f>
        <v>#REF!</v>
      </c>
      <c r="AA85" s="22" t="e">
        <f>IF(MYRANKS_P[[#This Row],[RAW_RANK]]=NUM_P,"X","")</f>
        <v>#REF!</v>
      </c>
      <c r="AB85" s="10" t="e">
        <f>VLOOKUP(MYRANKS_P[[#This Row],[POS]],#REF!,COLUMN(#REF!),FALSE)</f>
        <v>#REF!</v>
      </c>
      <c r="AC85" s="10" t="e">
        <f>MYRANKS_P[[#This Row],[TTLSGP]]-MYRANKS_P[[#This Row],[REPL LVL]]</f>
        <v>#REF!</v>
      </c>
      <c r="AD85" s="19" t="e">
        <f>IF(MYRANKS_P[[#This Row],[RAW_RANK]]&lt;=Total_Pitchers_Drafted,MYRANKS_P[[#This Row],[SGP OVER REPL]],0)</f>
        <v>#REF!</v>
      </c>
      <c r="AE85" s="66" t="e">
        <f>MYRANKS_P[[#This Row],[SGP OVER REPL]]*Dollar_Value_Per_Pitcher_SGP+1</f>
        <v>#REF!</v>
      </c>
      <c r="AF85" s="27"/>
      <c r="AG85" s="30" t="e">
        <f>IF(AND(MYRANKS_P[[#This Row],[BENCH_RANK]]&lt;=Total_Pitchers_Drafted,MYRANKS_P[[#This Row],[$ACTUAL]]=""),MYRANKS_P[[#This Row],[USEFULSGP]],0)</f>
        <v>#REF!</v>
      </c>
      <c r="AH85" s="27" t="e">
        <f>IF(MYRANKS_P[[#This Row],[REMAIN_SGP]]=0,0,MYRANKS_P[[#This Row],[REMAIN_SGP]]*Remaining_Dollar_Value_Per_Pitcher_SGP+1)</f>
        <v>#REF!</v>
      </c>
      <c r="AI85" s="122"/>
    </row>
    <row r="86" spans="1:35" x14ac:dyDescent="0.25">
      <c r="A86" s="79" t="s">
        <v>2027</v>
      </c>
      <c r="B86" s="53" t="e">
        <f>VLOOKUP(MYRANKS_P[[#This Row],[PLAYERID]],#REF!,COLUMN(#REF!),FALSE)</f>
        <v>#REF!</v>
      </c>
      <c r="C86" s="53" t="e">
        <f>VLOOKUP(MYRANKS_P[[#This Row],[PLAYERID]],#REF!,COLUMN(#REF!),FALSE)</f>
        <v>#REF!</v>
      </c>
      <c r="D86" s="53" t="e">
        <f>VLOOKUP(MYRANKS_P[[#This Row],[PLAYERID]],#REF!,COLUMN(#REF!),FALSE)</f>
        <v>#REF!</v>
      </c>
      <c r="E86" s="9" t="e">
        <f>VLOOKUP(MYRANKS_P[[#This Row],[PLAYERID]],#REF!,COLUMN(#REF!),FALSE)</f>
        <v>#REF!</v>
      </c>
      <c r="F86" s="53" t="e">
        <f>VLOOKUP(MYRANKS_P[[#This Row],[PLAYERID]],#REF!,COLUMN(#REF!),FALSE)</f>
        <v>#REF!</v>
      </c>
      <c r="G86" s="9" t="e">
        <f>INDEX(#REF!,MATCH(MYRANKS_P[[#This Row],[PLAYERID]],#REF!,0),VLOOKUP(IDSYSTEM,#REF!,3,FALSE))</f>
        <v>#REF!</v>
      </c>
      <c r="H86" s="115" t="e">
        <f>IF(OR(LEAGUE="Mixed",LEAGUE=MYRANKS_P[[#This Row],[LG]]),IFERROR(INDEX(PITCHCSV[],MATCH(MYRANKS_P[[#This Row],[PROJID]],PITCHCSV[playerid],0),P_WCOL),0),0)</f>
        <v>#REF!</v>
      </c>
      <c r="I86" s="115" t="e">
        <f>IF(OR(LEAGUE="Mixed",LEAGUE=MYRANKS_P[[#This Row],[LG]]),IFERROR(INDEX(PITCHCSV[],MATCH(MYRANKS_P[[#This Row],[PROJID]],PITCHCSV[playerid],0),P_SVCOL),0),0)</f>
        <v>#REF!</v>
      </c>
      <c r="J86" s="115" t="e">
        <f>IF(OR(LEAGUE="Mixed",LEAGUE=MYRANKS_P[[#This Row],[LG]]),IFERROR(INDEX(PITCHCSV[],MATCH(MYRANKS_P[[#This Row],[PROJID]],PITCHCSV[playerid],0),P_IPCOL),0),0)</f>
        <v>#REF!</v>
      </c>
      <c r="K86" s="115" t="e">
        <f>IF(OR(LEAGUE="Mixed",LEAGUE=MYRANKS_P[[#This Row],[LG]]),IFERROR(INDEX(PITCHCSV[],MATCH(MYRANKS_P[[#This Row],[PROJID]],PITCHCSV[playerid],0),P_HCOL),0),0)</f>
        <v>#REF!</v>
      </c>
      <c r="L86" s="115" t="e">
        <f>IF(OR(LEAGUE="Mixed",LEAGUE=MYRANKS_P[[#This Row],[LG]]),IFERROR(INDEX(PITCHCSV[],MATCH(MYRANKS_P[[#This Row],[PROJID]],PITCHCSV[playerid],0),P_ERCOL),0),0)</f>
        <v>#REF!</v>
      </c>
      <c r="M86" s="115" t="e">
        <f>IF(OR(LEAGUE="Mixed",LEAGUE=MYRANKS_P[[#This Row],[LG]]),IFERROR(INDEX(PITCHCSV[],MATCH(MYRANKS_P[[#This Row],[PROJID]],PITCHCSV[playerid],0),P_HRCOL),0),0)</f>
        <v>#REF!</v>
      </c>
      <c r="N86" s="115" t="e">
        <f>IF(OR(LEAGUE="Mixed",LEAGUE=MYRANKS_P[[#This Row],[LG]]),IFERROR(INDEX(PITCHCSV[],MATCH(MYRANKS_P[[#This Row],[PROJID]],PITCHCSV[playerid],0),P_SOCOL),0),0)</f>
        <v>#REF!</v>
      </c>
      <c r="O86" s="115" t="e">
        <f>IF(OR(LEAGUE="Mixed",LEAGUE=MYRANKS_P[[#This Row],[LG]]),IFERROR(INDEX(PITCHCSV[],MATCH(MYRANKS_P[[#This Row],[PROJID]],PITCHCSV[playerid],0),P_BBCOL),0),0)</f>
        <v>#REF!</v>
      </c>
      <c r="P86" s="10" t="e">
        <f>IF(OR(LEAGUE="Mixed",LEAGUE=MYRANKS_P[[#This Row],[LG]]),IFERROR(MYRANKS_P[[#This Row],[ER]]*9/MYRANKS_P[[#This Row],[IP]],0),0)</f>
        <v>#REF!</v>
      </c>
      <c r="Q86" s="10" t="e">
        <f>IF(OR(LEAGUE="Mixed",LEAGUE=MYRANKS_P[[#This Row],[LG]]),IFERROR((MYRANKS_P[[#This Row],[BB]]+MYRANKS_P[[#This Row],[H]])/MYRANKS_P[[#This Row],[IP]],0),0)</f>
        <v>#REF!</v>
      </c>
      <c r="R86" s="33" t="e">
        <f>MYRANKS_P[[#This Row],[W]]/SGP_W</f>
        <v>#REF!</v>
      </c>
      <c r="S86" s="35" t="e">
        <f>MYRANKS_P[[#This Row],[SV]]/SGP_SV</f>
        <v>#REF!</v>
      </c>
      <c r="T86" s="33" t="e">
        <f>MYRANKS_P[[#This Row],[SO]]/SGP_K</f>
        <v>#REF!</v>
      </c>
      <c r="U86" s="10" t="e">
        <f>((LGAVG_ER*(NUMPITCHERS-1)+MYRANKS_P[[#This Row],[ER]])*9/((LGAVG_IP*(NUMPITCHERS-1)+MYRANKS_P[[#This Row],[IP]]))-LGAVG_ERA)/SGP_ERA</f>
        <v>#REF!</v>
      </c>
      <c r="V86" s="10" t="e">
        <f>((LGAVG_HBB*(NUMPITCHERS-1)+MYRANKS_P[[#This Row],[BB]]+MYRANKS_P[[#This Row],[H]])/(LGAVG_IP*(NUMPITCHERS-1)+MYRANKS_P[[#This Row],[IP]])-LGAVG_WHIP)/SGP_WHIP</f>
        <v>#REF!</v>
      </c>
      <c r="W86" s="73" t="e">
        <f>MYRANKS_P[[#This Row],[WSGP]]+MYRANKS_P[[#This Row],[SVSGP]]+MYRANKS_P[[#This Row],[SOSGP]]+MYRANKS_P[[#This Row],[ERASGP]]+MYRANKS_P[[#This Row],[WHIPSGP]]</f>
        <v>#REF!</v>
      </c>
      <c r="X86" s="174" t="e">
        <f>RANK(MYRANKS_P[[#This Row],[TTLSGP]],MYRANKS_P[TTLSGP],0)</f>
        <v>#REF!</v>
      </c>
      <c r="Y86" s="73" t="e">
        <f>IF(MYRANKS_P[[#This Row],[RAW_RANK]]&gt;NUM_P,MYRANKS_P[[#This Row],[TTLSGP]],0)</f>
        <v>#REF!</v>
      </c>
      <c r="Z86" s="34" t="e">
        <f>IF(MYRANKS_P[[#This Row],[BENCH_TTLSGP]]=0,"",RANK(MYRANKS_P[[#This Row],[BENCH_TTLSGP]],MYRANKS_P[BENCH_TTLSGP],0))</f>
        <v>#REF!</v>
      </c>
      <c r="AA86" s="34" t="e">
        <f>IF(MYRANKS_P[[#This Row],[RAW_RANK]]=NUM_P,"X","")</f>
        <v>#REF!</v>
      </c>
      <c r="AB86" s="35" t="e">
        <f>VLOOKUP(MYRANKS_P[[#This Row],[POS]],#REF!,COLUMN(#REF!),FALSE)</f>
        <v>#REF!</v>
      </c>
      <c r="AC86" s="35" t="e">
        <f>MYRANKS_P[[#This Row],[TTLSGP]]-MYRANKS_P[[#This Row],[REPL LVL]]</f>
        <v>#REF!</v>
      </c>
      <c r="AD86" s="33" t="e">
        <f>IF(MYRANKS_P[[#This Row],[RAW_RANK]]&lt;=Total_Pitchers_Drafted,MYRANKS_P[[#This Row],[SGP OVER REPL]],0)</f>
        <v>#REF!</v>
      </c>
      <c r="AE86" s="67" t="e">
        <f>MYRANKS_P[[#This Row],[SGP OVER REPL]]*Dollar_Value_Per_Pitcher_SGP+1</f>
        <v>#REF!</v>
      </c>
      <c r="AF86" s="33"/>
      <c r="AG86" s="35" t="e">
        <f>IF(AND(MYRANKS_P[[#This Row],[BENCH_RANK]]&lt;=Total_Pitchers_Drafted,MYRANKS_P[[#This Row],[$ACTUAL]]=""),MYRANKS_P[[#This Row],[USEFULSGP]],0)</f>
        <v>#REF!</v>
      </c>
      <c r="AH86" s="33" t="e">
        <f>IF(MYRANKS_P[[#This Row],[REMAIN_SGP]]=0,0,MYRANKS_P[[#This Row],[REMAIN_SGP]]*Remaining_Dollar_Value_Per_Pitcher_SGP+1)</f>
        <v>#REF!</v>
      </c>
      <c r="AI86" s="122"/>
    </row>
    <row r="87" spans="1:35" x14ac:dyDescent="0.25">
      <c r="A87" s="88" t="s">
        <v>1663</v>
      </c>
      <c r="B87" s="53" t="e">
        <f>VLOOKUP(MYRANKS_P[[#This Row],[PLAYERID]],#REF!,COLUMN(#REF!),FALSE)</f>
        <v>#REF!</v>
      </c>
      <c r="C87" s="53" t="e">
        <f>VLOOKUP(MYRANKS_P[[#This Row],[PLAYERID]],#REF!,COLUMN(#REF!),FALSE)</f>
        <v>#REF!</v>
      </c>
      <c r="D87" s="53" t="e">
        <f>VLOOKUP(MYRANKS_P[[#This Row],[PLAYERID]],#REF!,COLUMN(#REF!),FALSE)</f>
        <v>#REF!</v>
      </c>
      <c r="E87" s="9" t="e">
        <f>VLOOKUP(MYRANKS_P[[#This Row],[PLAYERID]],#REF!,COLUMN(#REF!),FALSE)</f>
        <v>#REF!</v>
      </c>
      <c r="F87" s="53" t="e">
        <f>VLOOKUP(MYRANKS_P[[#This Row],[PLAYERID]],#REF!,COLUMN(#REF!),FALSE)</f>
        <v>#REF!</v>
      </c>
      <c r="G87" s="9" t="e">
        <f>INDEX(#REF!,MATCH(MYRANKS_P[[#This Row],[PLAYERID]],#REF!,0),VLOOKUP(IDSYSTEM,#REF!,3,FALSE))</f>
        <v>#REF!</v>
      </c>
      <c r="H87" s="115" t="e">
        <f>IF(OR(LEAGUE="Mixed",LEAGUE=MYRANKS_P[[#This Row],[LG]]),IFERROR(INDEX(PITCHCSV[],MATCH(MYRANKS_P[[#This Row],[PROJID]],PITCHCSV[playerid],0),P_WCOL),0),0)</f>
        <v>#REF!</v>
      </c>
      <c r="I87" s="115" t="e">
        <f>IF(OR(LEAGUE="Mixed",LEAGUE=MYRANKS_P[[#This Row],[LG]]),IFERROR(INDEX(PITCHCSV[],MATCH(MYRANKS_P[[#This Row],[PROJID]],PITCHCSV[playerid],0),P_SVCOL),0),0)</f>
        <v>#REF!</v>
      </c>
      <c r="J87" s="115" t="e">
        <f>IF(OR(LEAGUE="Mixed",LEAGUE=MYRANKS_P[[#This Row],[LG]]),IFERROR(INDEX(PITCHCSV[],MATCH(MYRANKS_P[[#This Row],[PROJID]],PITCHCSV[playerid],0),P_IPCOL),0),0)</f>
        <v>#REF!</v>
      </c>
      <c r="K87" s="115" t="e">
        <f>IF(OR(LEAGUE="Mixed",LEAGUE=MYRANKS_P[[#This Row],[LG]]),IFERROR(INDEX(PITCHCSV[],MATCH(MYRANKS_P[[#This Row],[PROJID]],PITCHCSV[playerid],0),P_HCOL),0),0)</f>
        <v>#REF!</v>
      </c>
      <c r="L87" s="115" t="e">
        <f>IF(OR(LEAGUE="Mixed",LEAGUE=MYRANKS_P[[#This Row],[LG]]),IFERROR(INDEX(PITCHCSV[],MATCH(MYRANKS_P[[#This Row],[PROJID]],PITCHCSV[playerid],0),P_ERCOL),0),0)</f>
        <v>#REF!</v>
      </c>
      <c r="M87" s="115" t="e">
        <f>IF(OR(LEAGUE="Mixed",LEAGUE=MYRANKS_P[[#This Row],[LG]]),IFERROR(INDEX(PITCHCSV[],MATCH(MYRANKS_P[[#This Row],[PROJID]],PITCHCSV[playerid],0),P_HRCOL),0),0)</f>
        <v>#REF!</v>
      </c>
      <c r="N87" s="115" t="e">
        <f>IF(OR(LEAGUE="Mixed",LEAGUE=MYRANKS_P[[#This Row],[LG]]),IFERROR(INDEX(PITCHCSV[],MATCH(MYRANKS_P[[#This Row],[PROJID]],PITCHCSV[playerid],0),P_SOCOL),0),0)</f>
        <v>#REF!</v>
      </c>
      <c r="O87" s="115" t="e">
        <f>IF(OR(LEAGUE="Mixed",LEAGUE=MYRANKS_P[[#This Row],[LG]]),IFERROR(INDEX(PITCHCSV[],MATCH(MYRANKS_P[[#This Row],[PROJID]],PITCHCSV[playerid],0),P_BBCOL),0),0)</f>
        <v>#REF!</v>
      </c>
      <c r="P87" s="10" t="e">
        <f>IF(OR(LEAGUE="Mixed",LEAGUE=MYRANKS_P[[#This Row],[LG]]),IFERROR(MYRANKS_P[[#This Row],[ER]]*9/MYRANKS_P[[#This Row],[IP]],0),0)</f>
        <v>#REF!</v>
      </c>
      <c r="Q87" s="10" t="e">
        <f>IF(OR(LEAGUE="Mixed",LEAGUE=MYRANKS_P[[#This Row],[LG]]),IFERROR((MYRANKS_P[[#This Row],[BB]]+MYRANKS_P[[#This Row],[H]])/MYRANKS_P[[#This Row],[IP]],0),0)</f>
        <v>#REF!</v>
      </c>
      <c r="R87" s="10" t="e">
        <f>MYRANKS_P[[#This Row],[W]]/SGP_W</f>
        <v>#REF!</v>
      </c>
      <c r="S87" s="10" t="e">
        <f>MYRANKS_P[[#This Row],[SV]]/SGP_SV</f>
        <v>#REF!</v>
      </c>
      <c r="T87" s="10" t="e">
        <f>MYRANKS_P[[#This Row],[SO]]/SGP_K</f>
        <v>#REF!</v>
      </c>
      <c r="U87" s="10" t="e">
        <f>((LGAVG_ER*(NUMPITCHERS-1)+MYRANKS_P[[#This Row],[ER]])*9/((LGAVG_IP*(NUMPITCHERS-1)+MYRANKS_P[[#This Row],[IP]]))-LGAVG_ERA)/SGP_ERA</f>
        <v>#REF!</v>
      </c>
      <c r="V87" s="10" t="e">
        <f>((LGAVG_HBB*(NUMPITCHERS-1)+MYRANKS_P[[#This Row],[BB]]+MYRANKS_P[[#This Row],[H]])/(LGAVG_IP*(NUMPITCHERS-1)+MYRANKS_P[[#This Row],[IP]])-LGAVG_WHIP)/SGP_WHIP</f>
        <v>#REF!</v>
      </c>
      <c r="W87" s="72" t="e">
        <f>MYRANKS_P[[#This Row],[WSGP]]+MYRANKS_P[[#This Row],[SVSGP]]+MYRANKS_P[[#This Row],[SOSGP]]+MYRANKS_P[[#This Row],[ERASGP]]+MYRANKS_P[[#This Row],[WHIPSGP]]</f>
        <v>#REF!</v>
      </c>
      <c r="X87" s="171" t="e">
        <f>RANK(MYRANKS_P[[#This Row],[TTLSGP]],MYRANKS_P[TTLSGP],0)</f>
        <v>#REF!</v>
      </c>
      <c r="Y87" s="72" t="e">
        <f>IF(MYRANKS_P[[#This Row],[RAW_RANK]]&gt;NUM_P,MYRANKS_P[[#This Row],[TTLSGP]],0)</f>
        <v>#REF!</v>
      </c>
      <c r="Z87" s="22" t="e">
        <f>IF(MYRANKS_P[[#This Row],[BENCH_TTLSGP]]=0,"",RANK(MYRANKS_P[[#This Row],[BENCH_TTLSGP]],MYRANKS_P[BENCH_TTLSGP],0))</f>
        <v>#REF!</v>
      </c>
      <c r="AA87" s="22" t="e">
        <f>IF(MYRANKS_P[[#This Row],[RAW_RANK]]=NUM_P,"X","")</f>
        <v>#REF!</v>
      </c>
      <c r="AB87" s="10" t="e">
        <f>VLOOKUP(MYRANKS_P[[#This Row],[POS]],#REF!,COLUMN(#REF!),FALSE)</f>
        <v>#REF!</v>
      </c>
      <c r="AC87" s="10" t="e">
        <f>MYRANKS_P[[#This Row],[TTLSGP]]-MYRANKS_P[[#This Row],[REPL LVL]]</f>
        <v>#REF!</v>
      </c>
      <c r="AD87" s="19" t="e">
        <f>IF(MYRANKS_P[[#This Row],[RAW_RANK]]&lt;=Total_Pitchers_Drafted,MYRANKS_P[[#This Row],[SGP OVER REPL]],0)</f>
        <v>#REF!</v>
      </c>
      <c r="AE87" s="66" t="e">
        <f>MYRANKS_P[[#This Row],[SGP OVER REPL]]*Dollar_Value_Per_Pitcher_SGP+1</f>
        <v>#REF!</v>
      </c>
      <c r="AF87" s="27"/>
      <c r="AG87" s="30" t="e">
        <f>IF(AND(MYRANKS_P[[#This Row],[BENCH_RANK]]&lt;=Total_Pitchers_Drafted,MYRANKS_P[[#This Row],[$ACTUAL]]=""),MYRANKS_P[[#This Row],[USEFULSGP]],0)</f>
        <v>#REF!</v>
      </c>
      <c r="AH87" s="27" t="e">
        <f>IF(MYRANKS_P[[#This Row],[REMAIN_SGP]]=0,0,MYRANKS_P[[#This Row],[REMAIN_SGP]]*Remaining_Dollar_Value_Per_Pitcher_SGP+1)</f>
        <v>#REF!</v>
      </c>
      <c r="AI87" s="122"/>
    </row>
    <row r="88" spans="1:35" x14ac:dyDescent="0.25">
      <c r="A88" s="88" t="s">
        <v>1777</v>
      </c>
      <c r="B88" s="53" t="e">
        <f>VLOOKUP(MYRANKS_P[[#This Row],[PLAYERID]],#REF!,COLUMN(#REF!),FALSE)</f>
        <v>#REF!</v>
      </c>
      <c r="C88" s="53" t="e">
        <f>VLOOKUP(MYRANKS_P[[#This Row],[PLAYERID]],#REF!,COLUMN(#REF!),FALSE)</f>
        <v>#REF!</v>
      </c>
      <c r="D88" s="53" t="e">
        <f>VLOOKUP(MYRANKS_P[[#This Row],[PLAYERID]],#REF!,COLUMN(#REF!),FALSE)</f>
        <v>#REF!</v>
      </c>
      <c r="E88" s="9" t="e">
        <f>VLOOKUP(MYRANKS_P[[#This Row],[PLAYERID]],#REF!,COLUMN(#REF!),FALSE)</f>
        <v>#REF!</v>
      </c>
      <c r="F88" s="53" t="e">
        <f>VLOOKUP(MYRANKS_P[[#This Row],[PLAYERID]],#REF!,COLUMN(#REF!),FALSE)</f>
        <v>#REF!</v>
      </c>
      <c r="G88" s="9" t="e">
        <f>INDEX(#REF!,MATCH(MYRANKS_P[[#This Row],[PLAYERID]],#REF!,0),VLOOKUP(IDSYSTEM,#REF!,3,FALSE))</f>
        <v>#REF!</v>
      </c>
      <c r="H88" s="115" t="e">
        <f>IF(OR(LEAGUE="Mixed",LEAGUE=MYRANKS_P[[#This Row],[LG]]),IFERROR(INDEX(PITCHCSV[],MATCH(MYRANKS_P[[#This Row],[PROJID]],PITCHCSV[playerid],0),P_WCOL),0),0)</f>
        <v>#REF!</v>
      </c>
      <c r="I88" s="115" t="e">
        <f>IF(OR(LEAGUE="Mixed",LEAGUE=MYRANKS_P[[#This Row],[LG]]),IFERROR(INDEX(PITCHCSV[],MATCH(MYRANKS_P[[#This Row],[PROJID]],PITCHCSV[playerid],0),P_SVCOL),0),0)</f>
        <v>#REF!</v>
      </c>
      <c r="J88" s="115" t="e">
        <f>IF(OR(LEAGUE="Mixed",LEAGUE=MYRANKS_P[[#This Row],[LG]]),IFERROR(INDEX(PITCHCSV[],MATCH(MYRANKS_P[[#This Row],[PROJID]],PITCHCSV[playerid],0),P_IPCOL),0),0)</f>
        <v>#REF!</v>
      </c>
      <c r="K88" s="115" t="e">
        <f>IF(OR(LEAGUE="Mixed",LEAGUE=MYRANKS_P[[#This Row],[LG]]),IFERROR(INDEX(PITCHCSV[],MATCH(MYRANKS_P[[#This Row],[PROJID]],PITCHCSV[playerid],0),P_HCOL),0),0)</f>
        <v>#REF!</v>
      </c>
      <c r="L88" s="115" t="e">
        <f>IF(OR(LEAGUE="Mixed",LEAGUE=MYRANKS_P[[#This Row],[LG]]),IFERROR(INDEX(PITCHCSV[],MATCH(MYRANKS_P[[#This Row],[PROJID]],PITCHCSV[playerid],0),P_ERCOL),0),0)</f>
        <v>#REF!</v>
      </c>
      <c r="M88" s="115" t="e">
        <f>IF(OR(LEAGUE="Mixed",LEAGUE=MYRANKS_P[[#This Row],[LG]]),IFERROR(INDEX(PITCHCSV[],MATCH(MYRANKS_P[[#This Row],[PROJID]],PITCHCSV[playerid],0),P_HRCOL),0),0)</f>
        <v>#REF!</v>
      </c>
      <c r="N88" s="115" t="e">
        <f>IF(OR(LEAGUE="Mixed",LEAGUE=MYRANKS_P[[#This Row],[LG]]),IFERROR(INDEX(PITCHCSV[],MATCH(MYRANKS_P[[#This Row],[PROJID]],PITCHCSV[playerid],0),P_SOCOL),0),0)</f>
        <v>#REF!</v>
      </c>
      <c r="O88" s="115" t="e">
        <f>IF(OR(LEAGUE="Mixed",LEAGUE=MYRANKS_P[[#This Row],[LG]]),IFERROR(INDEX(PITCHCSV[],MATCH(MYRANKS_P[[#This Row],[PROJID]],PITCHCSV[playerid],0),P_BBCOL),0),0)</f>
        <v>#REF!</v>
      </c>
      <c r="P88" s="10" t="e">
        <f>IF(OR(LEAGUE="Mixed",LEAGUE=MYRANKS_P[[#This Row],[LG]]),IFERROR(MYRANKS_P[[#This Row],[ER]]*9/MYRANKS_P[[#This Row],[IP]],0),0)</f>
        <v>#REF!</v>
      </c>
      <c r="Q88" s="10" t="e">
        <f>IF(OR(LEAGUE="Mixed",LEAGUE=MYRANKS_P[[#This Row],[LG]]),IFERROR((MYRANKS_P[[#This Row],[BB]]+MYRANKS_P[[#This Row],[H]])/MYRANKS_P[[#This Row],[IP]],0),0)</f>
        <v>#REF!</v>
      </c>
      <c r="R88" s="10" t="e">
        <f>MYRANKS_P[[#This Row],[W]]/SGP_W</f>
        <v>#REF!</v>
      </c>
      <c r="S88" s="10" t="e">
        <f>MYRANKS_P[[#This Row],[SV]]/SGP_SV</f>
        <v>#REF!</v>
      </c>
      <c r="T88" s="10" t="e">
        <f>MYRANKS_P[[#This Row],[SO]]/SGP_K</f>
        <v>#REF!</v>
      </c>
      <c r="U88" s="10" t="e">
        <f>((LGAVG_ER*(NUMPITCHERS-1)+MYRANKS_P[[#This Row],[ER]])*9/((LGAVG_IP*(NUMPITCHERS-1)+MYRANKS_P[[#This Row],[IP]]))-LGAVG_ERA)/SGP_ERA</f>
        <v>#REF!</v>
      </c>
      <c r="V88" s="10" t="e">
        <f>((LGAVG_HBB*(NUMPITCHERS-1)+MYRANKS_P[[#This Row],[BB]]+MYRANKS_P[[#This Row],[H]])/(LGAVG_IP*(NUMPITCHERS-1)+MYRANKS_P[[#This Row],[IP]])-LGAVG_WHIP)/SGP_WHIP</f>
        <v>#REF!</v>
      </c>
      <c r="W88" s="72" t="e">
        <f>MYRANKS_P[[#This Row],[WSGP]]+MYRANKS_P[[#This Row],[SVSGP]]+MYRANKS_P[[#This Row],[SOSGP]]+MYRANKS_P[[#This Row],[ERASGP]]+MYRANKS_P[[#This Row],[WHIPSGP]]</f>
        <v>#REF!</v>
      </c>
      <c r="X88" s="171" t="e">
        <f>RANK(MYRANKS_P[[#This Row],[TTLSGP]],MYRANKS_P[TTLSGP],0)</f>
        <v>#REF!</v>
      </c>
      <c r="Y88" s="72" t="e">
        <f>IF(MYRANKS_P[[#This Row],[RAW_RANK]]&gt;NUM_P,MYRANKS_P[[#This Row],[TTLSGP]],0)</f>
        <v>#REF!</v>
      </c>
      <c r="Z88" s="22" t="e">
        <f>IF(MYRANKS_P[[#This Row],[BENCH_TTLSGP]]=0,"",RANK(MYRANKS_P[[#This Row],[BENCH_TTLSGP]],MYRANKS_P[BENCH_TTLSGP],0))</f>
        <v>#REF!</v>
      </c>
      <c r="AA88" s="22" t="e">
        <f>IF(MYRANKS_P[[#This Row],[RAW_RANK]]=NUM_P,"X","")</f>
        <v>#REF!</v>
      </c>
      <c r="AB88" s="10" t="e">
        <f>VLOOKUP(MYRANKS_P[[#This Row],[POS]],#REF!,COLUMN(#REF!),FALSE)</f>
        <v>#REF!</v>
      </c>
      <c r="AC88" s="10" t="e">
        <f>MYRANKS_P[[#This Row],[TTLSGP]]-MYRANKS_P[[#This Row],[REPL LVL]]</f>
        <v>#REF!</v>
      </c>
      <c r="AD88" s="19" t="e">
        <f>IF(MYRANKS_P[[#This Row],[RAW_RANK]]&lt;=Total_Pitchers_Drafted,MYRANKS_P[[#This Row],[SGP OVER REPL]],0)</f>
        <v>#REF!</v>
      </c>
      <c r="AE88" s="66" t="e">
        <f>MYRANKS_P[[#This Row],[SGP OVER REPL]]*Dollar_Value_Per_Pitcher_SGP+1</f>
        <v>#REF!</v>
      </c>
      <c r="AF88" s="27"/>
      <c r="AG88" s="30" t="e">
        <f>IF(AND(MYRANKS_P[[#This Row],[BENCH_RANK]]&lt;=Total_Pitchers_Drafted,MYRANKS_P[[#This Row],[$ACTUAL]]=""),MYRANKS_P[[#This Row],[USEFULSGP]],0)</f>
        <v>#REF!</v>
      </c>
      <c r="AH88" s="27" t="e">
        <f>IF(MYRANKS_P[[#This Row],[REMAIN_SGP]]=0,0,MYRANKS_P[[#This Row],[REMAIN_SGP]]*Remaining_Dollar_Value_Per_Pitcher_SGP+1)</f>
        <v>#REF!</v>
      </c>
      <c r="AI88" s="122"/>
    </row>
    <row r="89" spans="1:35" x14ac:dyDescent="0.25">
      <c r="A89" s="79" t="s">
        <v>5092</v>
      </c>
      <c r="B89" s="53" t="e">
        <f>VLOOKUP(MYRANKS_P[[#This Row],[PLAYERID]],#REF!,COLUMN(#REF!),FALSE)</f>
        <v>#REF!</v>
      </c>
      <c r="C89" s="53" t="e">
        <f>VLOOKUP(MYRANKS_P[[#This Row],[PLAYERID]],#REF!,COLUMN(#REF!),FALSE)</f>
        <v>#REF!</v>
      </c>
      <c r="D89" s="53" t="e">
        <f>VLOOKUP(MYRANKS_P[[#This Row],[PLAYERID]],#REF!,COLUMN(#REF!),FALSE)</f>
        <v>#REF!</v>
      </c>
      <c r="E89" s="9" t="e">
        <f>VLOOKUP(MYRANKS_P[[#This Row],[PLAYERID]],#REF!,COLUMN(#REF!),FALSE)</f>
        <v>#REF!</v>
      </c>
      <c r="F89" s="53" t="e">
        <f>VLOOKUP(MYRANKS_P[[#This Row],[PLAYERID]],#REF!,COLUMN(#REF!),FALSE)</f>
        <v>#REF!</v>
      </c>
      <c r="G89" s="32" t="e">
        <f>INDEX(#REF!,MATCH(MYRANKS_P[[#This Row],[PLAYERID]],#REF!,0),VLOOKUP(IDSYSTEM,#REF!,3,FALSE))</f>
        <v>#REF!</v>
      </c>
      <c r="H89" s="155" t="e">
        <f>IF(OR(LEAGUE="Mixed",LEAGUE=MYRANKS_P[[#This Row],[LG]]),IFERROR(INDEX(PITCHCSV[],MATCH(MYRANKS_P[[#This Row],[PROJID]],PITCHCSV[playerid],0),P_WCOL),0),0)</f>
        <v>#REF!</v>
      </c>
      <c r="I89" s="155" t="e">
        <f>IF(OR(LEAGUE="Mixed",LEAGUE=MYRANKS_P[[#This Row],[LG]]),IFERROR(INDEX(PITCHCSV[],MATCH(MYRANKS_P[[#This Row],[PROJID]],PITCHCSV[playerid],0),P_SVCOL),0),0)</f>
        <v>#REF!</v>
      </c>
      <c r="J89" s="155" t="e">
        <f>IF(OR(LEAGUE="Mixed",LEAGUE=MYRANKS_P[[#This Row],[LG]]),IFERROR(INDEX(PITCHCSV[],MATCH(MYRANKS_P[[#This Row],[PROJID]],PITCHCSV[playerid],0),P_IPCOL),0),0)</f>
        <v>#REF!</v>
      </c>
      <c r="K89" s="155" t="e">
        <f>IF(OR(LEAGUE="Mixed",LEAGUE=MYRANKS_P[[#This Row],[LG]]),IFERROR(INDEX(PITCHCSV[],MATCH(MYRANKS_P[[#This Row],[PROJID]],PITCHCSV[playerid],0),P_HCOL),0),0)</f>
        <v>#REF!</v>
      </c>
      <c r="L89" s="155" t="e">
        <f>IF(OR(LEAGUE="Mixed",LEAGUE=MYRANKS_P[[#This Row],[LG]]),IFERROR(INDEX(PITCHCSV[],MATCH(MYRANKS_P[[#This Row],[PROJID]],PITCHCSV[playerid],0),P_ERCOL),0),0)</f>
        <v>#REF!</v>
      </c>
      <c r="M89" s="155" t="e">
        <f>IF(OR(LEAGUE="Mixed",LEAGUE=MYRANKS_P[[#This Row],[LG]]),IFERROR(INDEX(PITCHCSV[],MATCH(MYRANKS_P[[#This Row],[PROJID]],PITCHCSV[playerid],0),P_HRCOL),0),0)</f>
        <v>#REF!</v>
      </c>
      <c r="N89" s="155" t="e">
        <f>IF(OR(LEAGUE="Mixed",LEAGUE=MYRANKS_P[[#This Row],[LG]]),IFERROR(INDEX(PITCHCSV[],MATCH(MYRANKS_P[[#This Row],[PROJID]],PITCHCSV[playerid],0),P_SOCOL),0),0)</f>
        <v>#REF!</v>
      </c>
      <c r="O89" s="155" t="e">
        <f>IF(OR(LEAGUE="Mixed",LEAGUE=MYRANKS_P[[#This Row],[LG]]),IFERROR(INDEX(PITCHCSV[],MATCH(MYRANKS_P[[#This Row],[PROJID]],PITCHCSV[playerid],0),P_BBCOL),0),0)</f>
        <v>#REF!</v>
      </c>
      <c r="P89" s="33" t="e">
        <f>IF(OR(LEAGUE="Mixed",LEAGUE=MYRANKS_P[[#This Row],[LG]]),IFERROR(MYRANKS_P[[#This Row],[ER]]*9/MYRANKS_P[[#This Row],[IP]],0),0)</f>
        <v>#REF!</v>
      </c>
      <c r="Q89" s="33" t="e">
        <f>IF(OR(LEAGUE="Mixed",LEAGUE=MYRANKS_P[[#This Row],[LG]]),IFERROR((MYRANKS_P[[#This Row],[BB]]+MYRANKS_P[[#This Row],[H]])/MYRANKS_P[[#This Row],[IP]],0),0)</f>
        <v>#REF!</v>
      </c>
      <c r="R89" s="33" t="e">
        <f>MYRANKS_P[[#This Row],[W]]/SGP_W</f>
        <v>#REF!</v>
      </c>
      <c r="S89" s="33" t="e">
        <f>MYRANKS_P[[#This Row],[SV]]/SGP_SV</f>
        <v>#REF!</v>
      </c>
      <c r="T89" s="33" t="e">
        <f>MYRANKS_P[[#This Row],[SO]]/SGP_K</f>
        <v>#REF!</v>
      </c>
      <c r="U89" s="33" t="e">
        <f>((LGAVG_ER*(NUMPITCHERS-1)+MYRANKS_P[[#This Row],[ER]])*9/((LGAVG_IP*(NUMPITCHERS-1)+MYRANKS_P[[#This Row],[IP]]))-LGAVG_ERA)/SGP_ERA</f>
        <v>#REF!</v>
      </c>
      <c r="V89" s="33" t="e">
        <f>((LGAVG_HBB*(NUMPITCHERS-1)+MYRANKS_P[[#This Row],[BB]]+MYRANKS_P[[#This Row],[H]])/(LGAVG_IP*(NUMPITCHERS-1)+MYRANKS_P[[#This Row],[IP]])-LGAVG_WHIP)/SGP_WHIP</f>
        <v>#REF!</v>
      </c>
      <c r="W89" s="73" t="e">
        <f>MYRANKS_P[[#This Row],[WSGP]]+MYRANKS_P[[#This Row],[SVSGP]]+MYRANKS_P[[#This Row],[SOSGP]]+MYRANKS_P[[#This Row],[ERASGP]]+MYRANKS_P[[#This Row],[WHIPSGP]]</f>
        <v>#REF!</v>
      </c>
      <c r="X89" s="174" t="e">
        <f>RANK(MYRANKS_P[[#This Row],[TTLSGP]],MYRANKS_P[TTLSGP],0)</f>
        <v>#REF!</v>
      </c>
      <c r="Y89" s="73" t="e">
        <f>IF(MYRANKS_P[[#This Row],[RAW_RANK]]&gt;NUM_P,MYRANKS_P[[#This Row],[TTLSGP]],0)</f>
        <v>#REF!</v>
      </c>
      <c r="Z89" s="34" t="e">
        <f>IF(MYRANKS_P[[#This Row],[BENCH_TTLSGP]]=0,"",RANK(MYRANKS_P[[#This Row],[BENCH_TTLSGP]],MYRANKS_P[BENCH_TTLSGP],0))</f>
        <v>#REF!</v>
      </c>
      <c r="AA89" s="34" t="e">
        <f>IF(MYRANKS_P[[#This Row],[RAW_RANK]]=NUM_P,"X","")</f>
        <v>#REF!</v>
      </c>
      <c r="AB89" s="33" t="e">
        <f>VLOOKUP(MYRANKS_P[[#This Row],[POS]],#REF!,COLUMN(#REF!),FALSE)</f>
        <v>#REF!</v>
      </c>
      <c r="AC89" s="33" t="e">
        <f>MYRANKS_P[[#This Row],[TTLSGP]]-MYRANKS_P[[#This Row],[REPL LVL]]</f>
        <v>#REF!</v>
      </c>
      <c r="AD89" s="33" t="e">
        <f>IF(MYRANKS_P[[#This Row],[RAW_RANK]]&lt;=Total_Pitchers_Drafted,MYRANKS_P[[#This Row],[SGP OVER REPL]],0)</f>
        <v>#REF!</v>
      </c>
      <c r="AE89" s="67" t="e">
        <f>MYRANKS_P[[#This Row],[SGP OVER REPL]]*Dollar_Value_Per_Pitcher_SGP+1</f>
        <v>#REF!</v>
      </c>
      <c r="AF89" s="33"/>
      <c r="AG89" s="33" t="e">
        <f>IF(AND(MYRANKS_P[[#This Row],[BENCH_RANK]]&lt;=Total_Pitchers_Drafted,MYRANKS_P[[#This Row],[$ACTUAL]]=""),MYRANKS_P[[#This Row],[USEFULSGP]],0)</f>
        <v>#REF!</v>
      </c>
      <c r="AH89" s="33" t="e">
        <f>IF(MYRANKS_P[[#This Row],[REMAIN_SGP]]=0,0,MYRANKS_P[[#This Row],[REMAIN_SGP]]*Remaining_Dollar_Value_Per_Pitcher_SGP+1)</f>
        <v>#REF!</v>
      </c>
      <c r="AI89" s="170"/>
    </row>
    <row r="90" spans="1:35" x14ac:dyDescent="0.25">
      <c r="A90" s="79" t="s">
        <v>2237</v>
      </c>
      <c r="B90" s="53" t="e">
        <f>VLOOKUP(MYRANKS_P[[#This Row],[PLAYERID]],#REF!,COLUMN(#REF!),FALSE)</f>
        <v>#REF!</v>
      </c>
      <c r="C90" s="53" t="e">
        <f>VLOOKUP(MYRANKS_P[[#This Row],[PLAYERID]],#REF!,COLUMN(#REF!),FALSE)</f>
        <v>#REF!</v>
      </c>
      <c r="D90" s="53" t="e">
        <f>VLOOKUP(MYRANKS_P[[#This Row],[PLAYERID]],#REF!,COLUMN(#REF!),FALSE)</f>
        <v>#REF!</v>
      </c>
      <c r="E90" s="9" t="e">
        <f>VLOOKUP(MYRANKS_P[[#This Row],[PLAYERID]],#REF!,COLUMN(#REF!),FALSE)</f>
        <v>#REF!</v>
      </c>
      <c r="F90" s="53" t="e">
        <f>VLOOKUP(MYRANKS_P[[#This Row],[PLAYERID]],#REF!,COLUMN(#REF!),FALSE)</f>
        <v>#REF!</v>
      </c>
      <c r="G90" s="9" t="e">
        <f>INDEX(#REF!,MATCH(MYRANKS_P[[#This Row],[PLAYERID]],#REF!,0),VLOOKUP(IDSYSTEM,#REF!,3,FALSE))</f>
        <v>#REF!</v>
      </c>
      <c r="H90" s="115" t="e">
        <f>IF(OR(LEAGUE="Mixed",LEAGUE=MYRANKS_P[[#This Row],[LG]]),IFERROR(INDEX(PITCHCSV[],MATCH(MYRANKS_P[[#This Row],[PROJID]],PITCHCSV[playerid],0),P_WCOL),0),0)</f>
        <v>#REF!</v>
      </c>
      <c r="I90" s="115" t="e">
        <f>IF(OR(LEAGUE="Mixed",LEAGUE=MYRANKS_P[[#This Row],[LG]]),IFERROR(INDEX(PITCHCSV[],MATCH(MYRANKS_P[[#This Row],[PROJID]],PITCHCSV[playerid],0),P_SVCOL),0),0)</f>
        <v>#REF!</v>
      </c>
      <c r="J90" s="115" t="e">
        <f>IF(OR(LEAGUE="Mixed",LEAGUE=MYRANKS_P[[#This Row],[LG]]),IFERROR(INDEX(PITCHCSV[],MATCH(MYRANKS_P[[#This Row],[PROJID]],PITCHCSV[playerid],0),P_IPCOL),0),0)</f>
        <v>#REF!</v>
      </c>
      <c r="K90" s="115" t="e">
        <f>IF(OR(LEAGUE="Mixed",LEAGUE=MYRANKS_P[[#This Row],[LG]]),IFERROR(INDEX(PITCHCSV[],MATCH(MYRANKS_P[[#This Row],[PROJID]],PITCHCSV[playerid],0),P_HCOL),0),0)</f>
        <v>#REF!</v>
      </c>
      <c r="L90" s="115" t="e">
        <f>IF(OR(LEAGUE="Mixed",LEAGUE=MYRANKS_P[[#This Row],[LG]]),IFERROR(INDEX(PITCHCSV[],MATCH(MYRANKS_P[[#This Row],[PROJID]],PITCHCSV[playerid],0),P_ERCOL),0),0)</f>
        <v>#REF!</v>
      </c>
      <c r="M90" s="115" t="e">
        <f>IF(OR(LEAGUE="Mixed",LEAGUE=MYRANKS_P[[#This Row],[LG]]),IFERROR(INDEX(PITCHCSV[],MATCH(MYRANKS_P[[#This Row],[PROJID]],PITCHCSV[playerid],0),P_HRCOL),0),0)</f>
        <v>#REF!</v>
      </c>
      <c r="N90" s="115" t="e">
        <f>IF(OR(LEAGUE="Mixed",LEAGUE=MYRANKS_P[[#This Row],[LG]]),IFERROR(INDEX(PITCHCSV[],MATCH(MYRANKS_P[[#This Row],[PROJID]],PITCHCSV[playerid],0),P_SOCOL),0),0)</f>
        <v>#REF!</v>
      </c>
      <c r="O90" s="115" t="e">
        <f>IF(OR(LEAGUE="Mixed",LEAGUE=MYRANKS_P[[#This Row],[LG]]),IFERROR(INDEX(PITCHCSV[],MATCH(MYRANKS_P[[#This Row],[PROJID]],PITCHCSV[playerid],0),P_BBCOL),0),0)</f>
        <v>#REF!</v>
      </c>
      <c r="P90" s="10" t="e">
        <f>IF(OR(LEAGUE="Mixed",LEAGUE=MYRANKS_P[[#This Row],[LG]]),IFERROR(MYRANKS_P[[#This Row],[ER]]*9/MYRANKS_P[[#This Row],[IP]],0),0)</f>
        <v>#REF!</v>
      </c>
      <c r="Q90" s="10" t="e">
        <f>IF(OR(LEAGUE="Mixed",LEAGUE=MYRANKS_P[[#This Row],[LG]]),IFERROR((MYRANKS_P[[#This Row],[BB]]+MYRANKS_P[[#This Row],[H]])/MYRANKS_P[[#This Row],[IP]],0),0)</f>
        <v>#REF!</v>
      </c>
      <c r="R90" s="33" t="e">
        <f>MYRANKS_P[[#This Row],[W]]/SGP_W</f>
        <v>#REF!</v>
      </c>
      <c r="S90" s="35" t="e">
        <f>MYRANKS_P[[#This Row],[SV]]/SGP_SV</f>
        <v>#REF!</v>
      </c>
      <c r="T90" s="33" t="e">
        <f>MYRANKS_P[[#This Row],[SO]]/SGP_K</f>
        <v>#REF!</v>
      </c>
      <c r="U90" s="10" t="e">
        <f>((LGAVG_ER*(NUMPITCHERS-1)+MYRANKS_P[[#This Row],[ER]])*9/((LGAVG_IP*(NUMPITCHERS-1)+MYRANKS_P[[#This Row],[IP]]))-LGAVG_ERA)/SGP_ERA</f>
        <v>#REF!</v>
      </c>
      <c r="V90" s="10" t="e">
        <f>((LGAVG_HBB*(NUMPITCHERS-1)+MYRANKS_P[[#This Row],[BB]]+MYRANKS_P[[#This Row],[H]])/(LGAVG_IP*(NUMPITCHERS-1)+MYRANKS_P[[#This Row],[IP]])-LGAVG_WHIP)/SGP_WHIP</f>
        <v>#REF!</v>
      </c>
      <c r="W90" s="73" t="e">
        <f>MYRANKS_P[[#This Row],[WSGP]]+MYRANKS_P[[#This Row],[SVSGP]]+MYRANKS_P[[#This Row],[SOSGP]]+MYRANKS_P[[#This Row],[ERASGP]]+MYRANKS_P[[#This Row],[WHIPSGP]]</f>
        <v>#REF!</v>
      </c>
      <c r="X90" s="174" t="e">
        <f>RANK(MYRANKS_P[[#This Row],[TTLSGP]],MYRANKS_P[TTLSGP],0)</f>
        <v>#REF!</v>
      </c>
      <c r="Y90" s="73" t="e">
        <f>IF(MYRANKS_P[[#This Row],[RAW_RANK]]&gt;NUM_P,MYRANKS_P[[#This Row],[TTLSGP]],0)</f>
        <v>#REF!</v>
      </c>
      <c r="Z90" s="34" t="e">
        <f>IF(MYRANKS_P[[#This Row],[BENCH_TTLSGP]]=0,"",RANK(MYRANKS_P[[#This Row],[BENCH_TTLSGP]],MYRANKS_P[BENCH_TTLSGP],0))</f>
        <v>#REF!</v>
      </c>
      <c r="AA90" s="34" t="e">
        <f>IF(MYRANKS_P[[#This Row],[RAW_RANK]]=NUM_P,"X","")</f>
        <v>#REF!</v>
      </c>
      <c r="AB90" s="35" t="e">
        <f>VLOOKUP(MYRANKS_P[[#This Row],[POS]],#REF!,COLUMN(#REF!),FALSE)</f>
        <v>#REF!</v>
      </c>
      <c r="AC90" s="35" t="e">
        <f>MYRANKS_P[[#This Row],[TTLSGP]]-MYRANKS_P[[#This Row],[REPL LVL]]</f>
        <v>#REF!</v>
      </c>
      <c r="AD90" s="33" t="e">
        <f>IF(MYRANKS_P[[#This Row],[RAW_RANK]]&lt;=Total_Pitchers_Drafted,MYRANKS_P[[#This Row],[SGP OVER REPL]],0)</f>
        <v>#REF!</v>
      </c>
      <c r="AE90" s="67" t="e">
        <f>MYRANKS_P[[#This Row],[SGP OVER REPL]]*Dollar_Value_Per_Pitcher_SGP+1</f>
        <v>#REF!</v>
      </c>
      <c r="AF90" s="33"/>
      <c r="AG90" s="35" t="e">
        <f>IF(AND(MYRANKS_P[[#This Row],[BENCH_RANK]]&lt;=Total_Pitchers_Drafted,MYRANKS_P[[#This Row],[$ACTUAL]]=""),MYRANKS_P[[#This Row],[USEFULSGP]],0)</f>
        <v>#REF!</v>
      </c>
      <c r="AH90" s="33" t="e">
        <f>IF(MYRANKS_P[[#This Row],[REMAIN_SGP]]=0,0,MYRANKS_P[[#This Row],[REMAIN_SGP]]*Remaining_Dollar_Value_Per_Pitcher_SGP+1)</f>
        <v>#REF!</v>
      </c>
      <c r="AI90" s="122"/>
    </row>
    <row r="91" spans="1:35" x14ac:dyDescent="0.25">
      <c r="A91" s="88" t="s">
        <v>1604</v>
      </c>
      <c r="B91" s="53" t="e">
        <f>VLOOKUP(MYRANKS_P[[#This Row],[PLAYERID]],#REF!,COLUMN(#REF!),FALSE)</f>
        <v>#REF!</v>
      </c>
      <c r="C91" s="53" t="e">
        <f>VLOOKUP(MYRANKS_P[[#This Row],[PLAYERID]],#REF!,COLUMN(#REF!),FALSE)</f>
        <v>#REF!</v>
      </c>
      <c r="D91" s="53" t="e">
        <f>VLOOKUP(MYRANKS_P[[#This Row],[PLAYERID]],#REF!,COLUMN(#REF!),FALSE)</f>
        <v>#REF!</v>
      </c>
      <c r="E91" s="9" t="e">
        <f>VLOOKUP(MYRANKS_P[[#This Row],[PLAYERID]],#REF!,COLUMN(#REF!),FALSE)</f>
        <v>#REF!</v>
      </c>
      <c r="F91" s="53" t="e">
        <f>VLOOKUP(MYRANKS_P[[#This Row],[PLAYERID]],#REF!,COLUMN(#REF!),FALSE)</f>
        <v>#REF!</v>
      </c>
      <c r="G91" s="9" t="e">
        <f>INDEX(#REF!,MATCH(MYRANKS_P[[#This Row],[PLAYERID]],#REF!,0),VLOOKUP(IDSYSTEM,#REF!,3,FALSE))</f>
        <v>#REF!</v>
      </c>
      <c r="H91" s="115" t="e">
        <f>IF(OR(LEAGUE="Mixed",LEAGUE=MYRANKS_P[[#This Row],[LG]]),IFERROR(INDEX(PITCHCSV[],MATCH(MYRANKS_P[[#This Row],[PROJID]],PITCHCSV[playerid],0),P_WCOL),0),0)</f>
        <v>#REF!</v>
      </c>
      <c r="I91" s="115" t="e">
        <f>IF(OR(LEAGUE="Mixed",LEAGUE=MYRANKS_P[[#This Row],[LG]]),IFERROR(INDEX(PITCHCSV[],MATCH(MYRANKS_P[[#This Row],[PROJID]],PITCHCSV[playerid],0),P_SVCOL),0),0)</f>
        <v>#REF!</v>
      </c>
      <c r="J91" s="115" t="e">
        <f>IF(OR(LEAGUE="Mixed",LEAGUE=MYRANKS_P[[#This Row],[LG]]),IFERROR(INDEX(PITCHCSV[],MATCH(MYRANKS_P[[#This Row],[PROJID]],PITCHCSV[playerid],0),P_IPCOL),0),0)</f>
        <v>#REF!</v>
      </c>
      <c r="K91" s="115" t="e">
        <f>IF(OR(LEAGUE="Mixed",LEAGUE=MYRANKS_P[[#This Row],[LG]]),IFERROR(INDEX(PITCHCSV[],MATCH(MYRANKS_P[[#This Row],[PROJID]],PITCHCSV[playerid],0),P_HCOL),0),0)</f>
        <v>#REF!</v>
      </c>
      <c r="L91" s="115" t="e">
        <f>IF(OR(LEAGUE="Mixed",LEAGUE=MYRANKS_P[[#This Row],[LG]]),IFERROR(INDEX(PITCHCSV[],MATCH(MYRANKS_P[[#This Row],[PROJID]],PITCHCSV[playerid],0),P_ERCOL),0),0)</f>
        <v>#REF!</v>
      </c>
      <c r="M91" s="115" t="e">
        <f>IF(OR(LEAGUE="Mixed",LEAGUE=MYRANKS_P[[#This Row],[LG]]),IFERROR(INDEX(PITCHCSV[],MATCH(MYRANKS_P[[#This Row],[PROJID]],PITCHCSV[playerid],0),P_HRCOL),0),0)</f>
        <v>#REF!</v>
      </c>
      <c r="N91" s="115" t="e">
        <f>IF(OR(LEAGUE="Mixed",LEAGUE=MYRANKS_P[[#This Row],[LG]]),IFERROR(INDEX(PITCHCSV[],MATCH(MYRANKS_P[[#This Row],[PROJID]],PITCHCSV[playerid],0),P_SOCOL),0),0)</f>
        <v>#REF!</v>
      </c>
      <c r="O91" s="115" t="e">
        <f>IF(OR(LEAGUE="Mixed",LEAGUE=MYRANKS_P[[#This Row],[LG]]),IFERROR(INDEX(PITCHCSV[],MATCH(MYRANKS_P[[#This Row],[PROJID]],PITCHCSV[playerid],0),P_BBCOL),0),0)</f>
        <v>#REF!</v>
      </c>
      <c r="P91" s="10" t="e">
        <f>IF(OR(LEAGUE="Mixed",LEAGUE=MYRANKS_P[[#This Row],[LG]]),IFERROR(MYRANKS_P[[#This Row],[ER]]*9/MYRANKS_P[[#This Row],[IP]],0),0)</f>
        <v>#REF!</v>
      </c>
      <c r="Q91" s="10" t="e">
        <f>IF(OR(LEAGUE="Mixed",LEAGUE=MYRANKS_P[[#This Row],[LG]]),IFERROR((MYRANKS_P[[#This Row],[BB]]+MYRANKS_P[[#This Row],[H]])/MYRANKS_P[[#This Row],[IP]],0),0)</f>
        <v>#REF!</v>
      </c>
      <c r="R91" s="10" t="e">
        <f>MYRANKS_P[[#This Row],[W]]/SGP_W</f>
        <v>#REF!</v>
      </c>
      <c r="S91" s="10" t="e">
        <f>MYRANKS_P[[#This Row],[SV]]/SGP_SV</f>
        <v>#REF!</v>
      </c>
      <c r="T91" s="10" t="e">
        <f>MYRANKS_P[[#This Row],[SO]]/SGP_K</f>
        <v>#REF!</v>
      </c>
      <c r="U91" s="10" t="e">
        <f>((LGAVG_ER*(NUMPITCHERS-1)+MYRANKS_P[[#This Row],[ER]])*9/((LGAVG_IP*(NUMPITCHERS-1)+MYRANKS_P[[#This Row],[IP]]))-LGAVG_ERA)/SGP_ERA</f>
        <v>#REF!</v>
      </c>
      <c r="V91" s="10" t="e">
        <f>((LGAVG_HBB*(NUMPITCHERS-1)+MYRANKS_P[[#This Row],[BB]]+MYRANKS_P[[#This Row],[H]])/(LGAVG_IP*(NUMPITCHERS-1)+MYRANKS_P[[#This Row],[IP]])-LGAVG_WHIP)/SGP_WHIP</f>
        <v>#REF!</v>
      </c>
      <c r="W91" s="72" t="e">
        <f>MYRANKS_P[[#This Row],[WSGP]]+MYRANKS_P[[#This Row],[SVSGP]]+MYRANKS_P[[#This Row],[SOSGP]]+MYRANKS_P[[#This Row],[ERASGP]]+MYRANKS_P[[#This Row],[WHIPSGP]]</f>
        <v>#REF!</v>
      </c>
      <c r="X91" s="171" t="e">
        <f>RANK(MYRANKS_P[[#This Row],[TTLSGP]],MYRANKS_P[TTLSGP],0)</f>
        <v>#REF!</v>
      </c>
      <c r="Y91" s="72" t="e">
        <f>IF(MYRANKS_P[[#This Row],[RAW_RANK]]&gt;NUM_P,MYRANKS_P[[#This Row],[TTLSGP]],0)</f>
        <v>#REF!</v>
      </c>
      <c r="Z91" s="22" t="e">
        <f>IF(MYRANKS_P[[#This Row],[BENCH_TTLSGP]]=0,"",RANK(MYRANKS_P[[#This Row],[BENCH_TTLSGP]],MYRANKS_P[BENCH_TTLSGP],0))</f>
        <v>#REF!</v>
      </c>
      <c r="AA91" s="22" t="e">
        <f>IF(MYRANKS_P[[#This Row],[RAW_RANK]]=NUM_P,"X","")</f>
        <v>#REF!</v>
      </c>
      <c r="AB91" s="10" t="e">
        <f>VLOOKUP(MYRANKS_P[[#This Row],[POS]],#REF!,COLUMN(#REF!),FALSE)</f>
        <v>#REF!</v>
      </c>
      <c r="AC91" s="10" t="e">
        <f>MYRANKS_P[[#This Row],[TTLSGP]]-MYRANKS_P[[#This Row],[REPL LVL]]</f>
        <v>#REF!</v>
      </c>
      <c r="AD91" s="19" t="e">
        <f>IF(MYRANKS_P[[#This Row],[RAW_RANK]]&lt;=Total_Pitchers_Drafted,MYRANKS_P[[#This Row],[SGP OVER REPL]],0)</f>
        <v>#REF!</v>
      </c>
      <c r="AE91" s="66" t="e">
        <f>MYRANKS_P[[#This Row],[SGP OVER REPL]]*Dollar_Value_Per_Pitcher_SGP+1</f>
        <v>#REF!</v>
      </c>
      <c r="AF91" s="27"/>
      <c r="AG91" s="30" t="e">
        <f>IF(AND(MYRANKS_P[[#This Row],[BENCH_RANK]]&lt;=Total_Pitchers_Drafted,MYRANKS_P[[#This Row],[$ACTUAL]]=""),MYRANKS_P[[#This Row],[USEFULSGP]],0)</f>
        <v>#REF!</v>
      </c>
      <c r="AH91" s="27" t="e">
        <f>IF(MYRANKS_P[[#This Row],[REMAIN_SGP]]=0,0,MYRANKS_P[[#This Row],[REMAIN_SGP]]*Remaining_Dollar_Value_Per_Pitcher_SGP+1)</f>
        <v>#REF!</v>
      </c>
      <c r="AI91" s="122"/>
    </row>
    <row r="92" spans="1:35" x14ac:dyDescent="0.25">
      <c r="A92" s="88" t="s">
        <v>2210</v>
      </c>
      <c r="B92" s="9" t="e">
        <f>VLOOKUP(MYRANKS_P[[#This Row],[PLAYERID]],#REF!,COLUMN(#REF!),FALSE)</f>
        <v>#REF!</v>
      </c>
      <c r="C92" s="9" t="e">
        <f>VLOOKUP(MYRANKS_P[[#This Row],[PLAYERID]],#REF!,COLUMN(#REF!),FALSE)</f>
        <v>#REF!</v>
      </c>
      <c r="D92" s="9" t="e">
        <f>VLOOKUP(MYRANKS_P[[#This Row],[PLAYERID]],#REF!,COLUMN(#REF!),FALSE)</f>
        <v>#REF!</v>
      </c>
      <c r="E92" s="9" t="e">
        <f>VLOOKUP(MYRANKS_P[[#This Row],[PLAYERID]],#REF!,COLUMN(#REF!),FALSE)</f>
        <v>#REF!</v>
      </c>
      <c r="F92" s="9" t="e">
        <f>VLOOKUP(MYRANKS_P[[#This Row],[PLAYERID]],#REF!,COLUMN(#REF!),FALSE)</f>
        <v>#REF!</v>
      </c>
      <c r="G92" s="9" t="e">
        <f>INDEX(#REF!,MATCH(MYRANKS_P[[#This Row],[PLAYERID]],#REF!,0),VLOOKUP(IDSYSTEM,#REF!,3,FALSE))</f>
        <v>#REF!</v>
      </c>
      <c r="H92" s="115" t="e">
        <f>IF(OR(LEAGUE="Mixed",LEAGUE=MYRANKS_P[[#This Row],[LG]]),IFERROR(INDEX(PITCHCSV[],MATCH(MYRANKS_P[[#This Row],[PROJID]],PITCHCSV[playerid],0),P_WCOL),0),0)</f>
        <v>#REF!</v>
      </c>
      <c r="I92" s="115" t="e">
        <f>IF(OR(LEAGUE="Mixed",LEAGUE=MYRANKS_P[[#This Row],[LG]]),IFERROR(INDEX(PITCHCSV[],MATCH(MYRANKS_P[[#This Row],[PROJID]],PITCHCSV[playerid],0),P_SVCOL),0),0)</f>
        <v>#REF!</v>
      </c>
      <c r="J92" s="115" t="e">
        <f>IF(OR(LEAGUE="Mixed",LEAGUE=MYRANKS_P[[#This Row],[LG]]),IFERROR(INDEX(PITCHCSV[],MATCH(MYRANKS_P[[#This Row],[PROJID]],PITCHCSV[playerid],0),P_IPCOL),0),0)</f>
        <v>#REF!</v>
      </c>
      <c r="K92" s="115" t="e">
        <f>IF(OR(LEAGUE="Mixed",LEAGUE=MYRANKS_P[[#This Row],[LG]]),IFERROR(INDEX(PITCHCSV[],MATCH(MYRANKS_P[[#This Row],[PROJID]],PITCHCSV[playerid],0),P_HCOL),0),0)</f>
        <v>#REF!</v>
      </c>
      <c r="L92" s="115" t="e">
        <f>IF(OR(LEAGUE="Mixed",LEAGUE=MYRANKS_P[[#This Row],[LG]]),IFERROR(INDEX(PITCHCSV[],MATCH(MYRANKS_P[[#This Row],[PROJID]],PITCHCSV[playerid],0),P_ERCOL),0),0)</f>
        <v>#REF!</v>
      </c>
      <c r="M92" s="115" t="e">
        <f>IF(OR(LEAGUE="Mixed",LEAGUE=MYRANKS_P[[#This Row],[LG]]),IFERROR(INDEX(PITCHCSV[],MATCH(MYRANKS_P[[#This Row],[PROJID]],PITCHCSV[playerid],0),P_HRCOL),0),0)</f>
        <v>#REF!</v>
      </c>
      <c r="N92" s="115" t="e">
        <f>IF(OR(LEAGUE="Mixed",LEAGUE=MYRANKS_P[[#This Row],[LG]]),IFERROR(INDEX(PITCHCSV[],MATCH(MYRANKS_P[[#This Row],[PROJID]],PITCHCSV[playerid],0),P_SOCOL),0),0)</f>
        <v>#REF!</v>
      </c>
      <c r="O92" s="115" t="e">
        <f>IF(OR(LEAGUE="Mixed",LEAGUE=MYRANKS_P[[#This Row],[LG]]),IFERROR(INDEX(PITCHCSV[],MATCH(MYRANKS_P[[#This Row],[PROJID]],PITCHCSV[playerid],0),P_BBCOL),0),0)</f>
        <v>#REF!</v>
      </c>
      <c r="P92" s="10" t="e">
        <f>IF(OR(LEAGUE="Mixed",LEAGUE=MYRANKS_P[[#This Row],[LG]]),IFERROR(MYRANKS_P[[#This Row],[ER]]*9/MYRANKS_P[[#This Row],[IP]],0),0)</f>
        <v>#REF!</v>
      </c>
      <c r="Q92" s="10" t="e">
        <f>IF(OR(LEAGUE="Mixed",LEAGUE=MYRANKS_P[[#This Row],[LG]]),IFERROR((MYRANKS_P[[#This Row],[BB]]+MYRANKS_P[[#This Row],[H]])/MYRANKS_P[[#This Row],[IP]],0),0)</f>
        <v>#REF!</v>
      </c>
      <c r="R92" s="10" t="e">
        <f>MYRANKS_P[[#This Row],[W]]/SGP_W</f>
        <v>#REF!</v>
      </c>
      <c r="S92" s="10" t="e">
        <f>MYRANKS_P[[#This Row],[SV]]/SGP_SV</f>
        <v>#REF!</v>
      </c>
      <c r="T92" s="10" t="e">
        <f>MYRANKS_P[[#This Row],[SO]]/SGP_K</f>
        <v>#REF!</v>
      </c>
      <c r="U92" s="10" t="e">
        <f>((LGAVG_ER*(NUMPITCHERS-1)+MYRANKS_P[[#This Row],[ER]])*9/((LGAVG_IP*(NUMPITCHERS-1)+MYRANKS_P[[#This Row],[IP]]))-LGAVG_ERA)/SGP_ERA</f>
        <v>#REF!</v>
      </c>
      <c r="V92" s="10" t="e">
        <f>((LGAVG_HBB*(NUMPITCHERS-1)+MYRANKS_P[[#This Row],[BB]]+MYRANKS_P[[#This Row],[H]])/(LGAVG_IP*(NUMPITCHERS-1)+MYRANKS_P[[#This Row],[IP]])-LGAVG_WHIP)/SGP_WHIP</f>
        <v>#REF!</v>
      </c>
      <c r="W92" s="72" t="e">
        <f>MYRANKS_P[[#This Row],[WSGP]]+MYRANKS_P[[#This Row],[SVSGP]]+MYRANKS_P[[#This Row],[SOSGP]]+MYRANKS_P[[#This Row],[ERASGP]]+MYRANKS_P[[#This Row],[WHIPSGP]]</f>
        <v>#REF!</v>
      </c>
      <c r="X92" s="171" t="e">
        <f>RANK(MYRANKS_P[[#This Row],[TTLSGP]],MYRANKS_P[TTLSGP],0)</f>
        <v>#REF!</v>
      </c>
      <c r="Y92" s="72" t="e">
        <f>IF(MYRANKS_P[[#This Row],[RAW_RANK]]&gt;NUM_P,MYRANKS_P[[#This Row],[TTLSGP]],0)</f>
        <v>#REF!</v>
      </c>
      <c r="Z92" s="22" t="e">
        <f>IF(MYRANKS_P[[#This Row],[BENCH_TTLSGP]]=0,"",RANK(MYRANKS_P[[#This Row],[BENCH_TTLSGP]],MYRANKS_P[BENCH_TTLSGP],0))</f>
        <v>#REF!</v>
      </c>
      <c r="AA92" s="22" t="e">
        <f>IF(MYRANKS_P[[#This Row],[RAW_RANK]]=NUM_P,"X","")</f>
        <v>#REF!</v>
      </c>
      <c r="AB92" s="10" t="e">
        <f>VLOOKUP(MYRANKS_P[[#This Row],[POS]],#REF!,COLUMN(#REF!),FALSE)</f>
        <v>#REF!</v>
      </c>
      <c r="AC92" s="10" t="e">
        <f>MYRANKS_P[[#This Row],[TTLSGP]]-MYRANKS_P[[#This Row],[REPL LVL]]</f>
        <v>#REF!</v>
      </c>
      <c r="AD92" s="19" t="e">
        <f>IF(MYRANKS_P[[#This Row],[RAW_RANK]]&lt;=Total_Pitchers_Drafted,MYRANKS_P[[#This Row],[SGP OVER REPL]],0)</f>
        <v>#REF!</v>
      </c>
      <c r="AE92" s="66" t="e">
        <f>MYRANKS_P[[#This Row],[SGP OVER REPL]]*Dollar_Value_Per_Pitcher_SGP+1</f>
        <v>#REF!</v>
      </c>
      <c r="AF92" s="27"/>
      <c r="AG92" s="30" t="e">
        <f>IF(AND(MYRANKS_P[[#This Row],[BENCH_RANK]]&lt;=Total_Pitchers_Drafted,MYRANKS_P[[#This Row],[$ACTUAL]]=""),MYRANKS_P[[#This Row],[USEFULSGP]],0)</f>
        <v>#REF!</v>
      </c>
      <c r="AH92" s="27" t="e">
        <f>IF(MYRANKS_P[[#This Row],[REMAIN_SGP]]=0,0,MYRANKS_P[[#This Row],[REMAIN_SGP]]*Remaining_Dollar_Value_Per_Pitcher_SGP+1)</f>
        <v>#REF!</v>
      </c>
      <c r="AI92" s="122"/>
    </row>
    <row r="93" spans="1:35" x14ac:dyDescent="0.25">
      <c r="A93" s="79" t="s">
        <v>6716</v>
      </c>
      <c r="B93" s="9" t="e">
        <f>VLOOKUP(MYRANKS_P[[#This Row],[PLAYERID]],#REF!,COLUMN(#REF!),FALSE)</f>
        <v>#REF!</v>
      </c>
      <c r="C93" s="9" t="e">
        <f>VLOOKUP(MYRANKS_P[[#This Row],[PLAYERID]],#REF!,COLUMN(#REF!),FALSE)</f>
        <v>#REF!</v>
      </c>
      <c r="D93" s="9" t="e">
        <f>VLOOKUP(MYRANKS_P[[#This Row],[PLAYERID]],#REF!,COLUMN(#REF!),FALSE)</f>
        <v>#REF!</v>
      </c>
      <c r="E93" s="9" t="e">
        <f>VLOOKUP(MYRANKS_P[[#This Row],[PLAYERID]],#REF!,COLUMN(#REF!),FALSE)</f>
        <v>#REF!</v>
      </c>
      <c r="F93" s="9" t="e">
        <f>VLOOKUP(MYRANKS_P[[#This Row],[PLAYERID]],#REF!,COLUMN(#REF!),FALSE)</f>
        <v>#REF!</v>
      </c>
      <c r="G93" s="9" t="e">
        <f>INDEX(#REF!,MATCH(MYRANKS_P[[#This Row],[PLAYERID]],#REF!,0),VLOOKUP(IDSYSTEM,#REF!,3,FALSE))</f>
        <v>#REF!</v>
      </c>
      <c r="H93" s="115" t="e">
        <f>IF(OR(LEAGUE="Mixed",LEAGUE=MYRANKS_P[[#This Row],[LG]]),IFERROR(INDEX(PITCHCSV[],MATCH(MYRANKS_P[[#This Row],[PROJID]],PITCHCSV[playerid],0),P_WCOL),0),0)</f>
        <v>#REF!</v>
      </c>
      <c r="I93" s="115" t="e">
        <f>IF(OR(LEAGUE="Mixed",LEAGUE=MYRANKS_P[[#This Row],[LG]]),IFERROR(INDEX(PITCHCSV[],MATCH(MYRANKS_P[[#This Row],[PROJID]],PITCHCSV[playerid],0),P_SVCOL),0),0)</f>
        <v>#REF!</v>
      </c>
      <c r="J93" s="115" t="e">
        <f>IF(OR(LEAGUE="Mixed",LEAGUE=MYRANKS_P[[#This Row],[LG]]),IFERROR(INDEX(PITCHCSV[],MATCH(MYRANKS_P[[#This Row],[PROJID]],PITCHCSV[playerid],0),P_IPCOL),0),0)</f>
        <v>#REF!</v>
      </c>
      <c r="K93" s="115" t="e">
        <f>IF(OR(LEAGUE="Mixed",LEAGUE=MYRANKS_P[[#This Row],[LG]]),IFERROR(INDEX(PITCHCSV[],MATCH(MYRANKS_P[[#This Row],[PROJID]],PITCHCSV[playerid],0),P_HCOL),0),0)</f>
        <v>#REF!</v>
      </c>
      <c r="L93" s="115" t="e">
        <f>IF(OR(LEAGUE="Mixed",LEAGUE=MYRANKS_P[[#This Row],[LG]]),IFERROR(INDEX(PITCHCSV[],MATCH(MYRANKS_P[[#This Row],[PROJID]],PITCHCSV[playerid],0),P_ERCOL),0),0)</f>
        <v>#REF!</v>
      </c>
      <c r="M93" s="115" t="e">
        <f>IF(OR(LEAGUE="Mixed",LEAGUE=MYRANKS_P[[#This Row],[LG]]),IFERROR(INDEX(PITCHCSV[],MATCH(MYRANKS_P[[#This Row],[PROJID]],PITCHCSV[playerid],0),P_HRCOL),0),0)</f>
        <v>#REF!</v>
      </c>
      <c r="N93" s="115" t="e">
        <f>IF(OR(LEAGUE="Mixed",LEAGUE=MYRANKS_P[[#This Row],[LG]]),IFERROR(INDEX(PITCHCSV[],MATCH(MYRANKS_P[[#This Row],[PROJID]],PITCHCSV[playerid],0),P_SOCOL),0),0)</f>
        <v>#REF!</v>
      </c>
      <c r="O93" s="115" t="e">
        <f>IF(OR(LEAGUE="Mixed",LEAGUE=MYRANKS_P[[#This Row],[LG]]),IFERROR(INDEX(PITCHCSV[],MATCH(MYRANKS_P[[#This Row],[PROJID]],PITCHCSV[playerid],0),P_BBCOL),0),0)</f>
        <v>#REF!</v>
      </c>
      <c r="P93" s="10" t="e">
        <f>IF(OR(LEAGUE="Mixed",LEAGUE=MYRANKS_P[[#This Row],[LG]]),IFERROR(MYRANKS_P[[#This Row],[ER]]*9/MYRANKS_P[[#This Row],[IP]],0),0)</f>
        <v>#REF!</v>
      </c>
      <c r="Q93" s="10" t="e">
        <f>IF(OR(LEAGUE="Mixed",LEAGUE=MYRANKS_P[[#This Row],[LG]]),IFERROR((MYRANKS_P[[#This Row],[BB]]+MYRANKS_P[[#This Row],[H]])/MYRANKS_P[[#This Row],[IP]],0),0)</f>
        <v>#REF!</v>
      </c>
      <c r="R93" s="10" t="e">
        <f>MYRANKS_P[[#This Row],[W]]/SGP_W</f>
        <v>#REF!</v>
      </c>
      <c r="S93" s="10" t="e">
        <f>MYRANKS_P[[#This Row],[SV]]/SGP_SV</f>
        <v>#REF!</v>
      </c>
      <c r="T93" s="10" t="e">
        <f>MYRANKS_P[[#This Row],[SO]]/SGP_K</f>
        <v>#REF!</v>
      </c>
      <c r="U93" s="10" t="e">
        <f>((LGAVG_ER*(NUMPITCHERS-1)+MYRANKS_P[[#This Row],[ER]])*9/((LGAVG_IP*(NUMPITCHERS-1)+MYRANKS_P[[#This Row],[IP]]))-LGAVG_ERA)/SGP_ERA</f>
        <v>#REF!</v>
      </c>
      <c r="V93" s="10" t="e">
        <f>((LGAVG_HBB*(NUMPITCHERS-1)+MYRANKS_P[[#This Row],[BB]]+MYRANKS_P[[#This Row],[H]])/(LGAVG_IP*(NUMPITCHERS-1)+MYRANKS_P[[#This Row],[IP]])-LGAVG_WHIP)/SGP_WHIP</f>
        <v>#REF!</v>
      </c>
      <c r="W93" s="72" t="e">
        <f>MYRANKS_P[[#This Row],[WSGP]]+MYRANKS_P[[#This Row],[SVSGP]]+MYRANKS_P[[#This Row],[SOSGP]]+MYRANKS_P[[#This Row],[ERASGP]]+MYRANKS_P[[#This Row],[WHIPSGP]]</f>
        <v>#REF!</v>
      </c>
      <c r="X93" s="171" t="e">
        <f>RANK(MYRANKS_P[[#This Row],[TTLSGP]],MYRANKS_P[TTLSGP],0)</f>
        <v>#REF!</v>
      </c>
      <c r="Y93" s="72" t="e">
        <f>IF(MYRANKS_P[[#This Row],[RAW_RANK]]&gt;NUM_P,MYRANKS_P[[#This Row],[TTLSGP]],0)</f>
        <v>#REF!</v>
      </c>
      <c r="Z93" s="22" t="e">
        <f>IF(MYRANKS_P[[#This Row],[BENCH_TTLSGP]]=0,"",RANK(MYRANKS_P[[#This Row],[BENCH_TTLSGP]],MYRANKS_P[BENCH_TTLSGP],0))</f>
        <v>#REF!</v>
      </c>
      <c r="AA93" s="22" t="e">
        <f>IF(MYRANKS_P[[#This Row],[RAW_RANK]]=NUM_P,"X","")</f>
        <v>#REF!</v>
      </c>
      <c r="AB93" s="10" t="e">
        <f>VLOOKUP(MYRANKS_P[[#This Row],[POS]],#REF!,COLUMN(#REF!),FALSE)</f>
        <v>#REF!</v>
      </c>
      <c r="AC93" s="10" t="e">
        <f>MYRANKS_P[[#This Row],[TTLSGP]]-MYRANKS_P[[#This Row],[REPL LVL]]</f>
        <v>#REF!</v>
      </c>
      <c r="AD93" s="19" t="e">
        <f>IF(MYRANKS_P[[#This Row],[RAW_RANK]]&lt;=Total_Pitchers_Drafted,MYRANKS_P[[#This Row],[SGP OVER REPL]],0)</f>
        <v>#REF!</v>
      </c>
      <c r="AE93" s="66" t="e">
        <f>MYRANKS_P[[#This Row],[SGP OVER REPL]]*Dollar_Value_Per_Pitcher_SGP+1</f>
        <v>#REF!</v>
      </c>
      <c r="AF93" s="27"/>
      <c r="AG93" s="30" t="e">
        <f>IF(AND(MYRANKS_P[[#This Row],[BENCH_RANK]]&lt;=Total_Pitchers_Drafted,MYRANKS_P[[#This Row],[$ACTUAL]]=""),MYRANKS_P[[#This Row],[USEFULSGP]],0)</f>
        <v>#REF!</v>
      </c>
      <c r="AH93" s="27" t="e">
        <f>IF(MYRANKS_P[[#This Row],[REMAIN_SGP]]=0,0,MYRANKS_P[[#This Row],[REMAIN_SGP]]*Remaining_Dollar_Value_Per_Pitcher_SGP+1)</f>
        <v>#REF!</v>
      </c>
      <c r="AI93" s="122"/>
    </row>
    <row r="94" spans="1:35" x14ac:dyDescent="0.25">
      <c r="A94" s="110" t="s">
        <v>1795</v>
      </c>
      <c r="B94" s="53" t="e">
        <f>VLOOKUP(MYRANKS_P[[#This Row],[PLAYERID]],#REF!,COLUMN(#REF!),FALSE)</f>
        <v>#REF!</v>
      </c>
      <c r="C94" s="53" t="e">
        <f>VLOOKUP(MYRANKS_P[[#This Row],[PLAYERID]],#REF!,COLUMN(#REF!),FALSE)</f>
        <v>#REF!</v>
      </c>
      <c r="D94" s="53" t="e">
        <f>VLOOKUP(MYRANKS_P[[#This Row],[PLAYERID]],#REF!,COLUMN(#REF!),FALSE)</f>
        <v>#REF!</v>
      </c>
      <c r="E94" s="9" t="e">
        <f>VLOOKUP(MYRANKS_P[[#This Row],[PLAYERID]],#REF!,COLUMN(#REF!),FALSE)</f>
        <v>#REF!</v>
      </c>
      <c r="F94" s="53" t="e">
        <f>VLOOKUP(MYRANKS_P[[#This Row],[PLAYERID]],#REF!,COLUMN(#REF!),FALSE)</f>
        <v>#REF!</v>
      </c>
      <c r="G94" s="9" t="e">
        <f>INDEX(#REF!,MATCH(MYRANKS_P[[#This Row],[PLAYERID]],#REF!,0),VLOOKUP(IDSYSTEM,#REF!,3,FALSE))</f>
        <v>#REF!</v>
      </c>
      <c r="H94" s="128" t="e">
        <f>IF(OR(LEAGUE="Mixed",LEAGUE=MYRANKS_P[[#This Row],[LG]]),IFERROR(INDEX(PITCHCSV[],MATCH(MYRANKS_P[[#This Row],[PROJID]],PITCHCSV[playerid],0),P_WCOL),0),0)</f>
        <v>#REF!</v>
      </c>
      <c r="I94" s="128" t="e">
        <f>IF(OR(LEAGUE="Mixed",LEAGUE=MYRANKS_P[[#This Row],[LG]]),IFERROR(INDEX(PITCHCSV[],MATCH(MYRANKS_P[[#This Row],[PROJID]],PITCHCSV[playerid],0),P_SVCOL),0),0)</f>
        <v>#REF!</v>
      </c>
      <c r="J94" s="128" t="e">
        <f>IF(OR(LEAGUE="Mixed",LEAGUE=MYRANKS_P[[#This Row],[LG]]),IFERROR(INDEX(PITCHCSV[],MATCH(MYRANKS_P[[#This Row],[PROJID]],PITCHCSV[playerid],0),P_IPCOL),0),0)</f>
        <v>#REF!</v>
      </c>
      <c r="K94" s="128" t="e">
        <f>IF(OR(LEAGUE="Mixed",LEAGUE=MYRANKS_P[[#This Row],[LG]]),IFERROR(INDEX(PITCHCSV[],MATCH(MYRANKS_P[[#This Row],[PROJID]],PITCHCSV[playerid],0),P_HCOL),0),0)</f>
        <v>#REF!</v>
      </c>
      <c r="L94" s="128" t="e">
        <f>IF(OR(LEAGUE="Mixed",LEAGUE=MYRANKS_P[[#This Row],[LG]]),IFERROR(INDEX(PITCHCSV[],MATCH(MYRANKS_P[[#This Row],[PROJID]],PITCHCSV[playerid],0),P_ERCOL),0),0)</f>
        <v>#REF!</v>
      </c>
      <c r="M94" s="128" t="e">
        <f>IF(OR(LEAGUE="Mixed",LEAGUE=MYRANKS_P[[#This Row],[LG]]),IFERROR(INDEX(PITCHCSV[],MATCH(MYRANKS_P[[#This Row],[PROJID]],PITCHCSV[playerid],0),P_HRCOL),0),0)</f>
        <v>#REF!</v>
      </c>
      <c r="N94" s="128" t="e">
        <f>IF(OR(LEAGUE="Mixed",LEAGUE=MYRANKS_P[[#This Row],[LG]]),IFERROR(INDEX(PITCHCSV[],MATCH(MYRANKS_P[[#This Row],[PROJID]],PITCHCSV[playerid],0),P_SOCOL),0),0)</f>
        <v>#REF!</v>
      </c>
      <c r="O94" s="128" t="e">
        <f>IF(OR(LEAGUE="Mixed",LEAGUE=MYRANKS_P[[#This Row],[LG]]),IFERROR(INDEX(PITCHCSV[],MATCH(MYRANKS_P[[#This Row],[PROJID]],PITCHCSV[playerid],0),P_BBCOL),0),0)</f>
        <v>#REF!</v>
      </c>
      <c r="P94" s="87" t="e">
        <f>IF(OR(LEAGUE="Mixed",LEAGUE=MYRANKS_P[[#This Row],[LG]]),IFERROR(MYRANKS_P[[#This Row],[ER]]*9/MYRANKS_P[[#This Row],[IP]],0),0)</f>
        <v>#REF!</v>
      </c>
      <c r="Q94" s="87" t="e">
        <f>IF(OR(LEAGUE="Mixed",LEAGUE=MYRANKS_P[[#This Row],[LG]]),IFERROR((MYRANKS_P[[#This Row],[BB]]+MYRANKS_P[[#This Row],[H]])/MYRANKS_P[[#This Row],[IP]],0),0)</f>
        <v>#REF!</v>
      </c>
      <c r="R94" s="87" t="e">
        <f>MYRANKS_P[[#This Row],[W]]/SGP_W</f>
        <v>#REF!</v>
      </c>
      <c r="S94" s="87" t="e">
        <f>MYRANKS_P[[#This Row],[SV]]/SGP_SV</f>
        <v>#REF!</v>
      </c>
      <c r="T94" s="87" t="e">
        <f>MYRANKS_P[[#This Row],[SO]]/SGP_K</f>
        <v>#REF!</v>
      </c>
      <c r="U94" s="87" t="e">
        <f>((LGAVG_ER*(NUMPITCHERS-1)+MYRANKS_P[[#This Row],[ER]])*9/((LGAVG_IP*(NUMPITCHERS-1)+MYRANKS_P[[#This Row],[IP]]))-LGAVG_ERA)/SGP_ERA</f>
        <v>#REF!</v>
      </c>
      <c r="V94" s="87" t="e">
        <f>((LGAVG_HBB*(NUMPITCHERS-1)+MYRANKS_P[[#This Row],[BB]]+MYRANKS_P[[#This Row],[H]])/(LGAVG_IP*(NUMPITCHERS-1)+MYRANKS_P[[#This Row],[IP]])-LGAVG_WHIP)/SGP_WHIP</f>
        <v>#REF!</v>
      </c>
      <c r="W94" s="92" t="e">
        <f>MYRANKS_P[[#This Row],[WSGP]]+MYRANKS_P[[#This Row],[SVSGP]]+MYRANKS_P[[#This Row],[SOSGP]]+MYRANKS_P[[#This Row],[ERASGP]]+MYRANKS_P[[#This Row],[WHIPSGP]]</f>
        <v>#REF!</v>
      </c>
      <c r="X94" s="173" t="e">
        <f>RANK(MYRANKS_P[[#This Row],[TTLSGP]],MYRANKS_P[TTLSGP],0)</f>
        <v>#REF!</v>
      </c>
      <c r="Y94" s="92" t="e">
        <f>IF(MYRANKS_P[[#This Row],[RAW_RANK]]&gt;NUM_P,MYRANKS_P[[#This Row],[TTLSGP]],0)</f>
        <v>#REF!</v>
      </c>
      <c r="Z94" s="96" t="e">
        <f>IF(MYRANKS_P[[#This Row],[BENCH_TTLSGP]]=0,"",RANK(MYRANKS_P[[#This Row],[BENCH_TTLSGP]],MYRANKS_P[BENCH_TTLSGP],0))</f>
        <v>#REF!</v>
      </c>
      <c r="AA94" s="96" t="e">
        <f>IF(MYRANKS_P[[#This Row],[RAW_RANK]]=NUM_P,"X","")</f>
        <v>#REF!</v>
      </c>
      <c r="AB94" s="87" t="e">
        <f>VLOOKUP(MYRANKS_P[[#This Row],[POS]],#REF!,COLUMN(#REF!),FALSE)</f>
        <v>#REF!</v>
      </c>
      <c r="AC94" s="87" t="e">
        <f>MYRANKS_P[[#This Row],[TTLSGP]]-MYRANKS_P[[#This Row],[REPL LVL]]</f>
        <v>#REF!</v>
      </c>
      <c r="AD94" s="87" t="e">
        <f>IF(MYRANKS_P[[#This Row],[RAW_RANK]]&lt;=Total_Pitchers_Drafted,MYRANKS_P[[#This Row],[SGP OVER REPL]],0)</f>
        <v>#REF!</v>
      </c>
      <c r="AE94" s="97" t="e">
        <f>MYRANKS_P[[#This Row],[SGP OVER REPL]]*Dollar_Value_Per_Pitcher_SGP+1</f>
        <v>#REF!</v>
      </c>
      <c r="AF94" s="87"/>
      <c r="AG94" s="87" t="e">
        <f>IF(AND(MYRANKS_P[[#This Row],[BENCH_RANK]]&lt;=Total_Pitchers_Drafted,MYRANKS_P[[#This Row],[$ACTUAL]]=""),MYRANKS_P[[#This Row],[USEFULSGP]],0)</f>
        <v>#REF!</v>
      </c>
      <c r="AH94" s="87" t="e">
        <f>IF(MYRANKS_P[[#This Row],[REMAIN_SGP]]=0,0,MYRANKS_P[[#This Row],[REMAIN_SGP]]*Remaining_Dollar_Value_Per_Pitcher_SGP+1)</f>
        <v>#REF!</v>
      </c>
      <c r="AI94" s="122"/>
    </row>
    <row r="95" spans="1:35" x14ac:dyDescent="0.25">
      <c r="A95" s="79" t="s">
        <v>6196</v>
      </c>
      <c r="B95" s="53" t="e">
        <f>VLOOKUP(MYRANKS_P[[#This Row],[PLAYERID]],#REF!,COLUMN(#REF!),FALSE)</f>
        <v>#REF!</v>
      </c>
      <c r="C95" s="53" t="e">
        <f>VLOOKUP(MYRANKS_P[[#This Row],[PLAYERID]],#REF!,COLUMN(#REF!),FALSE)</f>
        <v>#REF!</v>
      </c>
      <c r="D95" s="53" t="e">
        <f>VLOOKUP(MYRANKS_P[[#This Row],[PLAYERID]],#REF!,COLUMN(#REF!),FALSE)</f>
        <v>#REF!</v>
      </c>
      <c r="E95" s="9" t="e">
        <f>VLOOKUP(MYRANKS_P[[#This Row],[PLAYERID]],#REF!,COLUMN(#REF!),FALSE)</f>
        <v>#REF!</v>
      </c>
      <c r="F95" s="53" t="e">
        <f>VLOOKUP(MYRANKS_P[[#This Row],[PLAYERID]],#REF!,COLUMN(#REF!),FALSE)</f>
        <v>#REF!</v>
      </c>
      <c r="G95" s="9" t="e">
        <f>INDEX(#REF!,MATCH(MYRANKS_P[[#This Row],[PLAYERID]],#REF!,0),VLOOKUP(IDSYSTEM,#REF!,3,FALSE))</f>
        <v>#REF!</v>
      </c>
      <c r="H95" s="115" t="e">
        <f>IF(OR(LEAGUE="Mixed",LEAGUE=MYRANKS_P[[#This Row],[LG]]),IFERROR(INDEX(PITCHCSV[],MATCH(MYRANKS_P[[#This Row],[PROJID]],PITCHCSV[playerid],0),P_WCOL),0),0)</f>
        <v>#REF!</v>
      </c>
      <c r="I95" s="115" t="e">
        <f>IF(OR(LEAGUE="Mixed",LEAGUE=MYRANKS_P[[#This Row],[LG]]),IFERROR(INDEX(PITCHCSV[],MATCH(MYRANKS_P[[#This Row],[PROJID]],PITCHCSV[playerid],0),P_SVCOL),0),0)</f>
        <v>#REF!</v>
      </c>
      <c r="J95" s="115" t="e">
        <f>IF(OR(LEAGUE="Mixed",LEAGUE=MYRANKS_P[[#This Row],[LG]]),IFERROR(INDEX(PITCHCSV[],MATCH(MYRANKS_P[[#This Row],[PROJID]],PITCHCSV[playerid],0),P_IPCOL),0),0)</f>
        <v>#REF!</v>
      </c>
      <c r="K95" s="115" t="e">
        <f>IF(OR(LEAGUE="Mixed",LEAGUE=MYRANKS_P[[#This Row],[LG]]),IFERROR(INDEX(PITCHCSV[],MATCH(MYRANKS_P[[#This Row],[PROJID]],PITCHCSV[playerid],0),P_HCOL),0),0)</f>
        <v>#REF!</v>
      </c>
      <c r="L95" s="115" t="e">
        <f>IF(OR(LEAGUE="Mixed",LEAGUE=MYRANKS_P[[#This Row],[LG]]),IFERROR(INDEX(PITCHCSV[],MATCH(MYRANKS_P[[#This Row],[PROJID]],PITCHCSV[playerid],0),P_ERCOL),0),0)</f>
        <v>#REF!</v>
      </c>
      <c r="M95" s="115" t="e">
        <f>IF(OR(LEAGUE="Mixed",LEAGUE=MYRANKS_P[[#This Row],[LG]]),IFERROR(INDEX(PITCHCSV[],MATCH(MYRANKS_P[[#This Row],[PROJID]],PITCHCSV[playerid],0),P_HRCOL),0),0)</f>
        <v>#REF!</v>
      </c>
      <c r="N95" s="115" t="e">
        <f>IF(OR(LEAGUE="Mixed",LEAGUE=MYRANKS_P[[#This Row],[LG]]),IFERROR(INDEX(PITCHCSV[],MATCH(MYRANKS_P[[#This Row],[PROJID]],PITCHCSV[playerid],0),P_SOCOL),0),0)</f>
        <v>#REF!</v>
      </c>
      <c r="O95" s="115" t="e">
        <f>IF(OR(LEAGUE="Mixed",LEAGUE=MYRANKS_P[[#This Row],[LG]]),IFERROR(INDEX(PITCHCSV[],MATCH(MYRANKS_P[[#This Row],[PROJID]],PITCHCSV[playerid],0),P_BBCOL),0),0)</f>
        <v>#REF!</v>
      </c>
      <c r="P95" s="10" t="e">
        <f>IF(OR(LEAGUE="Mixed",LEAGUE=MYRANKS_P[[#This Row],[LG]]),IFERROR(MYRANKS_P[[#This Row],[ER]]*9/MYRANKS_P[[#This Row],[IP]],0),0)</f>
        <v>#REF!</v>
      </c>
      <c r="Q95" s="10" t="e">
        <f>IF(OR(LEAGUE="Mixed",LEAGUE=MYRANKS_P[[#This Row],[LG]]),IFERROR((MYRANKS_P[[#This Row],[BB]]+MYRANKS_P[[#This Row],[H]])/MYRANKS_P[[#This Row],[IP]],0),0)</f>
        <v>#REF!</v>
      </c>
      <c r="R95" s="55" t="e">
        <f>MYRANKS_P[[#This Row],[W]]/SGP_W</f>
        <v>#REF!</v>
      </c>
      <c r="S95" s="54" t="e">
        <f>MYRANKS_P[[#This Row],[SV]]/SGP_SV</f>
        <v>#REF!</v>
      </c>
      <c r="T95" s="55" t="e">
        <f>MYRANKS_P[[#This Row],[SO]]/SGP_K</f>
        <v>#REF!</v>
      </c>
      <c r="U95" s="10" t="e">
        <f>((LGAVG_ER*(NUMPITCHERS-1)+MYRANKS_P[[#This Row],[ER]])*9/((LGAVG_IP*(NUMPITCHERS-1)+MYRANKS_P[[#This Row],[IP]]))-LGAVG_ERA)/SGP_ERA</f>
        <v>#REF!</v>
      </c>
      <c r="V95" s="10" t="e">
        <f>((LGAVG_HBB*(NUMPITCHERS-1)+MYRANKS_P[[#This Row],[BB]]+MYRANKS_P[[#This Row],[H]])/(LGAVG_IP*(NUMPITCHERS-1)+MYRANKS_P[[#This Row],[IP]])-LGAVG_WHIP)/SGP_WHIP</f>
        <v>#REF!</v>
      </c>
      <c r="W95" s="74" t="e">
        <f>MYRANKS_P[[#This Row],[WSGP]]+MYRANKS_P[[#This Row],[SVSGP]]+MYRANKS_P[[#This Row],[SOSGP]]+MYRANKS_P[[#This Row],[ERASGP]]+MYRANKS_P[[#This Row],[WHIPSGP]]</f>
        <v>#REF!</v>
      </c>
      <c r="X95" s="172" t="e">
        <f>RANK(MYRANKS_P[[#This Row],[TTLSGP]],MYRANKS_P[TTLSGP],0)</f>
        <v>#REF!</v>
      </c>
      <c r="Y95" s="74" t="e">
        <f>IF(MYRANKS_P[[#This Row],[RAW_RANK]]&gt;NUM_P,MYRANKS_P[[#This Row],[TTLSGP]],0)</f>
        <v>#REF!</v>
      </c>
      <c r="Z95" s="56" t="e">
        <f>IF(MYRANKS_P[[#This Row],[BENCH_TTLSGP]]=0,"",RANK(MYRANKS_P[[#This Row],[BENCH_TTLSGP]],MYRANKS_P[BENCH_TTLSGP],0))</f>
        <v>#REF!</v>
      </c>
      <c r="AA95" s="56" t="e">
        <f>IF(MYRANKS_P[[#This Row],[RAW_RANK]]=NUM_P,"X","")</f>
        <v>#REF!</v>
      </c>
      <c r="AB95" s="54" t="e">
        <f>VLOOKUP(MYRANKS_P[[#This Row],[POS]],#REF!,COLUMN(#REF!),FALSE)</f>
        <v>#REF!</v>
      </c>
      <c r="AC95" s="54" t="e">
        <f>MYRANKS_P[[#This Row],[TTLSGP]]-MYRANKS_P[[#This Row],[REPL LVL]]</f>
        <v>#REF!</v>
      </c>
      <c r="AD95" s="55" t="e">
        <f>IF(MYRANKS_P[[#This Row],[RAW_RANK]]&lt;=Total_Pitchers_Drafted,MYRANKS_P[[#This Row],[SGP OVER REPL]],0)</f>
        <v>#REF!</v>
      </c>
      <c r="AE95" s="68" t="e">
        <f>MYRANKS_P[[#This Row],[SGP OVER REPL]]*Dollar_Value_Per_Pitcher_SGP+1</f>
        <v>#REF!</v>
      </c>
      <c r="AF95" s="55"/>
      <c r="AG95" s="54" t="e">
        <f>IF(AND(MYRANKS_P[[#This Row],[BENCH_RANK]]&lt;=Total_Pitchers_Drafted,MYRANKS_P[[#This Row],[$ACTUAL]]=""),MYRANKS_P[[#This Row],[USEFULSGP]],0)</f>
        <v>#REF!</v>
      </c>
      <c r="AH95" s="55" t="e">
        <f>IF(MYRANKS_P[[#This Row],[REMAIN_SGP]]=0,0,MYRANKS_P[[#This Row],[REMAIN_SGP]]*Remaining_Dollar_Value_Per_Pitcher_SGP+1)</f>
        <v>#REF!</v>
      </c>
      <c r="AI95" s="122"/>
    </row>
    <row r="96" spans="1:35" x14ac:dyDescent="0.25">
      <c r="A96" s="79" t="s">
        <v>1618</v>
      </c>
      <c r="B96" s="53" t="e">
        <f>VLOOKUP(MYRANKS_P[[#This Row],[PLAYERID]],#REF!,COLUMN(#REF!),FALSE)</f>
        <v>#REF!</v>
      </c>
      <c r="C96" s="53" t="e">
        <f>VLOOKUP(MYRANKS_P[[#This Row],[PLAYERID]],#REF!,COLUMN(#REF!),FALSE)</f>
        <v>#REF!</v>
      </c>
      <c r="D96" s="53" t="e">
        <f>VLOOKUP(MYRANKS_P[[#This Row],[PLAYERID]],#REF!,COLUMN(#REF!),FALSE)</f>
        <v>#REF!</v>
      </c>
      <c r="E96" s="9" t="e">
        <f>VLOOKUP(MYRANKS_P[[#This Row],[PLAYERID]],#REF!,COLUMN(#REF!),FALSE)</f>
        <v>#REF!</v>
      </c>
      <c r="F96" s="53" t="e">
        <f>VLOOKUP(MYRANKS_P[[#This Row],[PLAYERID]],#REF!,COLUMN(#REF!),FALSE)</f>
        <v>#REF!</v>
      </c>
      <c r="G96" s="9" t="e">
        <f>INDEX(#REF!,MATCH(MYRANKS_P[[#This Row],[PLAYERID]],#REF!,0),VLOOKUP(IDSYSTEM,#REF!,3,FALSE))</f>
        <v>#REF!</v>
      </c>
      <c r="H96" s="115" t="e">
        <f>IF(OR(LEAGUE="Mixed",LEAGUE=MYRANKS_P[[#This Row],[LG]]),IFERROR(INDEX(PITCHCSV[],MATCH(MYRANKS_P[[#This Row],[PROJID]],PITCHCSV[playerid],0),P_WCOL),0),0)</f>
        <v>#REF!</v>
      </c>
      <c r="I96" s="115" t="e">
        <f>IF(OR(LEAGUE="Mixed",LEAGUE=MYRANKS_P[[#This Row],[LG]]),IFERROR(INDEX(PITCHCSV[],MATCH(MYRANKS_P[[#This Row],[PROJID]],PITCHCSV[playerid],0),P_SVCOL),0),0)</f>
        <v>#REF!</v>
      </c>
      <c r="J96" s="115" t="e">
        <f>IF(OR(LEAGUE="Mixed",LEAGUE=MYRANKS_P[[#This Row],[LG]]),IFERROR(INDEX(PITCHCSV[],MATCH(MYRANKS_P[[#This Row],[PROJID]],PITCHCSV[playerid],0),P_IPCOL),0),0)</f>
        <v>#REF!</v>
      </c>
      <c r="K96" s="115" t="e">
        <f>IF(OR(LEAGUE="Mixed",LEAGUE=MYRANKS_P[[#This Row],[LG]]),IFERROR(INDEX(PITCHCSV[],MATCH(MYRANKS_P[[#This Row],[PROJID]],PITCHCSV[playerid],0),P_HCOL),0),0)</f>
        <v>#REF!</v>
      </c>
      <c r="L96" s="115" t="e">
        <f>IF(OR(LEAGUE="Mixed",LEAGUE=MYRANKS_P[[#This Row],[LG]]),IFERROR(INDEX(PITCHCSV[],MATCH(MYRANKS_P[[#This Row],[PROJID]],PITCHCSV[playerid],0),P_ERCOL),0),0)</f>
        <v>#REF!</v>
      </c>
      <c r="M96" s="115" t="e">
        <f>IF(OR(LEAGUE="Mixed",LEAGUE=MYRANKS_P[[#This Row],[LG]]),IFERROR(INDEX(PITCHCSV[],MATCH(MYRANKS_P[[#This Row],[PROJID]],PITCHCSV[playerid],0),P_HRCOL),0),0)</f>
        <v>#REF!</v>
      </c>
      <c r="N96" s="115" t="e">
        <f>IF(OR(LEAGUE="Mixed",LEAGUE=MYRANKS_P[[#This Row],[LG]]),IFERROR(INDEX(PITCHCSV[],MATCH(MYRANKS_P[[#This Row],[PROJID]],PITCHCSV[playerid],0),P_SOCOL),0),0)</f>
        <v>#REF!</v>
      </c>
      <c r="O96" s="115" t="e">
        <f>IF(OR(LEAGUE="Mixed",LEAGUE=MYRANKS_P[[#This Row],[LG]]),IFERROR(INDEX(PITCHCSV[],MATCH(MYRANKS_P[[#This Row],[PROJID]],PITCHCSV[playerid],0),P_BBCOL),0),0)</f>
        <v>#REF!</v>
      </c>
      <c r="P96" s="10" t="e">
        <f>IF(OR(LEAGUE="Mixed",LEAGUE=MYRANKS_P[[#This Row],[LG]]),IFERROR(MYRANKS_P[[#This Row],[ER]]*9/MYRANKS_P[[#This Row],[IP]],0),0)</f>
        <v>#REF!</v>
      </c>
      <c r="Q96" s="10" t="e">
        <f>IF(OR(LEAGUE="Mixed",LEAGUE=MYRANKS_P[[#This Row],[LG]]),IFERROR((MYRANKS_P[[#This Row],[BB]]+MYRANKS_P[[#This Row],[H]])/MYRANKS_P[[#This Row],[IP]],0),0)</f>
        <v>#REF!</v>
      </c>
      <c r="R96" s="10" t="e">
        <f>MYRANKS_P[[#This Row],[W]]/SGP_W</f>
        <v>#REF!</v>
      </c>
      <c r="S96" s="10" t="e">
        <f>MYRANKS_P[[#This Row],[SV]]/SGP_SV</f>
        <v>#REF!</v>
      </c>
      <c r="T96" s="10" t="e">
        <f>MYRANKS_P[[#This Row],[SO]]/SGP_K</f>
        <v>#REF!</v>
      </c>
      <c r="U96" s="10" t="e">
        <f>((LGAVG_ER*(NUMPITCHERS-1)+MYRANKS_P[[#This Row],[ER]])*9/((LGAVG_IP*(NUMPITCHERS-1)+MYRANKS_P[[#This Row],[IP]]))-LGAVG_ERA)/SGP_ERA</f>
        <v>#REF!</v>
      </c>
      <c r="V96" s="10" t="e">
        <f>((LGAVG_HBB*(NUMPITCHERS-1)+MYRANKS_P[[#This Row],[BB]]+MYRANKS_P[[#This Row],[H]])/(LGAVG_IP*(NUMPITCHERS-1)+MYRANKS_P[[#This Row],[IP]])-LGAVG_WHIP)/SGP_WHIP</f>
        <v>#REF!</v>
      </c>
      <c r="W96" s="72" t="e">
        <f>MYRANKS_P[[#This Row],[WSGP]]+MYRANKS_P[[#This Row],[SVSGP]]+MYRANKS_P[[#This Row],[SOSGP]]+MYRANKS_P[[#This Row],[ERASGP]]+MYRANKS_P[[#This Row],[WHIPSGP]]</f>
        <v>#REF!</v>
      </c>
      <c r="X96" s="171" t="e">
        <f>RANK(MYRANKS_P[[#This Row],[TTLSGP]],MYRANKS_P[TTLSGP],0)</f>
        <v>#REF!</v>
      </c>
      <c r="Y96" s="72" t="e">
        <f>IF(MYRANKS_P[[#This Row],[RAW_RANK]]&gt;NUM_P,MYRANKS_P[[#This Row],[TTLSGP]],0)</f>
        <v>#REF!</v>
      </c>
      <c r="Z96" s="22" t="e">
        <f>IF(MYRANKS_P[[#This Row],[BENCH_TTLSGP]]=0,"",RANK(MYRANKS_P[[#This Row],[BENCH_TTLSGP]],MYRANKS_P[BENCH_TTLSGP],0))</f>
        <v>#REF!</v>
      </c>
      <c r="AA96" s="22" t="e">
        <f>IF(MYRANKS_P[[#This Row],[RAW_RANK]]=NUM_P,"X","")</f>
        <v>#REF!</v>
      </c>
      <c r="AB96" s="10" t="e">
        <f>VLOOKUP(MYRANKS_P[[#This Row],[POS]],#REF!,COLUMN(#REF!),FALSE)</f>
        <v>#REF!</v>
      </c>
      <c r="AC96" s="10" t="e">
        <f>MYRANKS_P[[#This Row],[TTLSGP]]-MYRANKS_P[[#This Row],[REPL LVL]]</f>
        <v>#REF!</v>
      </c>
      <c r="AD96" s="19" t="e">
        <f>IF(MYRANKS_P[[#This Row],[RAW_RANK]]&lt;=Total_Pitchers_Drafted,MYRANKS_P[[#This Row],[SGP OVER REPL]],0)</f>
        <v>#REF!</v>
      </c>
      <c r="AE96" s="66" t="e">
        <f>MYRANKS_P[[#This Row],[SGP OVER REPL]]*Dollar_Value_Per_Pitcher_SGP+1</f>
        <v>#REF!</v>
      </c>
      <c r="AF96" s="27"/>
      <c r="AG96" s="30" t="e">
        <f>IF(AND(MYRANKS_P[[#This Row],[BENCH_RANK]]&lt;=Total_Pitchers_Drafted,MYRANKS_P[[#This Row],[$ACTUAL]]=""),MYRANKS_P[[#This Row],[USEFULSGP]],0)</f>
        <v>#REF!</v>
      </c>
      <c r="AH96" s="27" t="e">
        <f>IF(MYRANKS_P[[#This Row],[REMAIN_SGP]]=0,0,MYRANKS_P[[#This Row],[REMAIN_SGP]]*Remaining_Dollar_Value_Per_Pitcher_SGP+1)</f>
        <v>#REF!</v>
      </c>
      <c r="AI96" s="122"/>
    </row>
    <row r="97" spans="1:35" x14ac:dyDescent="0.25">
      <c r="A97" s="88" t="s">
        <v>1458</v>
      </c>
      <c r="B97" s="53" t="e">
        <f>VLOOKUP(MYRANKS_P[[#This Row],[PLAYERID]],#REF!,COLUMN(#REF!),FALSE)</f>
        <v>#REF!</v>
      </c>
      <c r="C97" s="53" t="e">
        <f>VLOOKUP(MYRANKS_P[[#This Row],[PLAYERID]],#REF!,COLUMN(#REF!),FALSE)</f>
        <v>#REF!</v>
      </c>
      <c r="D97" s="53" t="e">
        <f>VLOOKUP(MYRANKS_P[[#This Row],[PLAYERID]],#REF!,COLUMN(#REF!),FALSE)</f>
        <v>#REF!</v>
      </c>
      <c r="E97" s="9" t="e">
        <f>VLOOKUP(MYRANKS_P[[#This Row],[PLAYERID]],#REF!,COLUMN(#REF!),FALSE)</f>
        <v>#REF!</v>
      </c>
      <c r="F97" s="53" t="e">
        <f>VLOOKUP(MYRANKS_P[[#This Row],[PLAYERID]],#REF!,COLUMN(#REF!),FALSE)</f>
        <v>#REF!</v>
      </c>
      <c r="G97" s="9" t="e">
        <f>INDEX(#REF!,MATCH(MYRANKS_P[[#This Row],[PLAYERID]],#REF!,0),VLOOKUP(IDSYSTEM,#REF!,3,FALSE))</f>
        <v>#REF!</v>
      </c>
      <c r="H97" s="115" t="e">
        <f>IF(OR(LEAGUE="Mixed",LEAGUE=MYRANKS_P[[#This Row],[LG]]),IFERROR(INDEX(PITCHCSV[],MATCH(MYRANKS_P[[#This Row],[PROJID]],PITCHCSV[playerid],0),P_WCOL),0),0)</f>
        <v>#REF!</v>
      </c>
      <c r="I97" s="115" t="e">
        <f>IF(OR(LEAGUE="Mixed",LEAGUE=MYRANKS_P[[#This Row],[LG]]),IFERROR(INDEX(PITCHCSV[],MATCH(MYRANKS_P[[#This Row],[PROJID]],PITCHCSV[playerid],0),P_SVCOL),0),0)</f>
        <v>#REF!</v>
      </c>
      <c r="J97" s="115" t="e">
        <f>IF(OR(LEAGUE="Mixed",LEAGUE=MYRANKS_P[[#This Row],[LG]]),IFERROR(INDEX(PITCHCSV[],MATCH(MYRANKS_P[[#This Row],[PROJID]],PITCHCSV[playerid],0),P_IPCOL),0),0)</f>
        <v>#REF!</v>
      </c>
      <c r="K97" s="115" t="e">
        <f>IF(OR(LEAGUE="Mixed",LEAGUE=MYRANKS_P[[#This Row],[LG]]),IFERROR(INDEX(PITCHCSV[],MATCH(MYRANKS_P[[#This Row],[PROJID]],PITCHCSV[playerid],0),P_HCOL),0),0)</f>
        <v>#REF!</v>
      </c>
      <c r="L97" s="115" t="e">
        <f>IF(OR(LEAGUE="Mixed",LEAGUE=MYRANKS_P[[#This Row],[LG]]),IFERROR(INDEX(PITCHCSV[],MATCH(MYRANKS_P[[#This Row],[PROJID]],PITCHCSV[playerid],0),P_ERCOL),0),0)</f>
        <v>#REF!</v>
      </c>
      <c r="M97" s="115" t="e">
        <f>IF(OR(LEAGUE="Mixed",LEAGUE=MYRANKS_P[[#This Row],[LG]]),IFERROR(INDEX(PITCHCSV[],MATCH(MYRANKS_P[[#This Row],[PROJID]],PITCHCSV[playerid],0),P_HRCOL),0),0)</f>
        <v>#REF!</v>
      </c>
      <c r="N97" s="115" t="e">
        <f>IF(OR(LEAGUE="Mixed",LEAGUE=MYRANKS_P[[#This Row],[LG]]),IFERROR(INDEX(PITCHCSV[],MATCH(MYRANKS_P[[#This Row],[PROJID]],PITCHCSV[playerid],0),P_SOCOL),0),0)</f>
        <v>#REF!</v>
      </c>
      <c r="O97" s="115" t="e">
        <f>IF(OR(LEAGUE="Mixed",LEAGUE=MYRANKS_P[[#This Row],[LG]]),IFERROR(INDEX(PITCHCSV[],MATCH(MYRANKS_P[[#This Row],[PROJID]],PITCHCSV[playerid],0),P_BBCOL),0),0)</f>
        <v>#REF!</v>
      </c>
      <c r="P97" s="10" t="e">
        <f>IF(OR(LEAGUE="Mixed",LEAGUE=MYRANKS_P[[#This Row],[LG]]),IFERROR(MYRANKS_P[[#This Row],[ER]]*9/MYRANKS_P[[#This Row],[IP]],0),0)</f>
        <v>#REF!</v>
      </c>
      <c r="Q97" s="10" t="e">
        <f>IF(OR(LEAGUE="Mixed",LEAGUE=MYRANKS_P[[#This Row],[LG]]),IFERROR((MYRANKS_P[[#This Row],[BB]]+MYRANKS_P[[#This Row],[H]])/MYRANKS_P[[#This Row],[IP]],0),0)</f>
        <v>#REF!</v>
      </c>
      <c r="R97" s="10" t="e">
        <f>MYRANKS_P[[#This Row],[W]]/SGP_W</f>
        <v>#REF!</v>
      </c>
      <c r="S97" s="10" t="e">
        <f>MYRANKS_P[[#This Row],[SV]]/SGP_SV</f>
        <v>#REF!</v>
      </c>
      <c r="T97" s="10" t="e">
        <f>MYRANKS_P[[#This Row],[SO]]/SGP_K</f>
        <v>#REF!</v>
      </c>
      <c r="U97" s="10" t="e">
        <f>((LGAVG_ER*(NUMPITCHERS-1)+MYRANKS_P[[#This Row],[ER]])*9/((LGAVG_IP*(NUMPITCHERS-1)+MYRANKS_P[[#This Row],[IP]]))-LGAVG_ERA)/SGP_ERA</f>
        <v>#REF!</v>
      </c>
      <c r="V97" s="10" t="e">
        <f>((LGAVG_HBB*(NUMPITCHERS-1)+MYRANKS_P[[#This Row],[BB]]+MYRANKS_P[[#This Row],[H]])/(LGAVG_IP*(NUMPITCHERS-1)+MYRANKS_P[[#This Row],[IP]])-LGAVG_WHIP)/SGP_WHIP</f>
        <v>#REF!</v>
      </c>
      <c r="W97" s="72" t="e">
        <f>MYRANKS_P[[#This Row],[WSGP]]+MYRANKS_P[[#This Row],[SVSGP]]+MYRANKS_P[[#This Row],[SOSGP]]+MYRANKS_P[[#This Row],[ERASGP]]+MYRANKS_P[[#This Row],[WHIPSGP]]</f>
        <v>#REF!</v>
      </c>
      <c r="X97" s="171" t="e">
        <f>RANK(MYRANKS_P[[#This Row],[TTLSGP]],MYRANKS_P[TTLSGP],0)</f>
        <v>#REF!</v>
      </c>
      <c r="Y97" s="72" t="e">
        <f>IF(MYRANKS_P[[#This Row],[RAW_RANK]]&gt;NUM_P,MYRANKS_P[[#This Row],[TTLSGP]],0)</f>
        <v>#REF!</v>
      </c>
      <c r="Z97" s="22" t="e">
        <f>IF(MYRANKS_P[[#This Row],[BENCH_TTLSGP]]=0,"",RANK(MYRANKS_P[[#This Row],[BENCH_TTLSGP]],MYRANKS_P[BENCH_TTLSGP],0))</f>
        <v>#REF!</v>
      </c>
      <c r="AA97" s="22" t="e">
        <f>IF(MYRANKS_P[[#This Row],[RAW_RANK]]=NUM_P,"X","")</f>
        <v>#REF!</v>
      </c>
      <c r="AB97" s="10" t="e">
        <f>VLOOKUP(MYRANKS_P[[#This Row],[POS]],#REF!,COLUMN(#REF!),FALSE)</f>
        <v>#REF!</v>
      </c>
      <c r="AC97" s="10" t="e">
        <f>MYRANKS_P[[#This Row],[TTLSGP]]-MYRANKS_P[[#This Row],[REPL LVL]]</f>
        <v>#REF!</v>
      </c>
      <c r="AD97" s="19" t="e">
        <f>IF(MYRANKS_P[[#This Row],[RAW_RANK]]&lt;=Total_Pitchers_Drafted,MYRANKS_P[[#This Row],[SGP OVER REPL]],0)</f>
        <v>#REF!</v>
      </c>
      <c r="AE97" s="66" t="e">
        <f>MYRANKS_P[[#This Row],[SGP OVER REPL]]*Dollar_Value_Per_Pitcher_SGP+1</f>
        <v>#REF!</v>
      </c>
      <c r="AF97" s="27"/>
      <c r="AG97" s="30" t="e">
        <f>IF(AND(MYRANKS_P[[#This Row],[BENCH_RANK]]&lt;=Total_Pitchers_Drafted,MYRANKS_P[[#This Row],[$ACTUAL]]=""),MYRANKS_P[[#This Row],[USEFULSGP]],0)</f>
        <v>#REF!</v>
      </c>
      <c r="AH97" s="27" t="e">
        <f>IF(MYRANKS_P[[#This Row],[REMAIN_SGP]]=0,0,MYRANKS_P[[#This Row],[REMAIN_SGP]]*Remaining_Dollar_Value_Per_Pitcher_SGP+1)</f>
        <v>#REF!</v>
      </c>
      <c r="AI97" s="122"/>
    </row>
    <row r="98" spans="1:35" x14ac:dyDescent="0.25">
      <c r="A98" s="88" t="s">
        <v>1792</v>
      </c>
      <c r="B98" s="53" t="e">
        <f>VLOOKUP(MYRANKS_P[[#This Row],[PLAYERID]],#REF!,COLUMN(#REF!),FALSE)</f>
        <v>#REF!</v>
      </c>
      <c r="C98" s="53" t="e">
        <f>VLOOKUP(MYRANKS_P[[#This Row],[PLAYERID]],#REF!,COLUMN(#REF!),FALSE)</f>
        <v>#REF!</v>
      </c>
      <c r="D98" s="53" t="e">
        <f>VLOOKUP(MYRANKS_P[[#This Row],[PLAYERID]],#REF!,COLUMN(#REF!),FALSE)</f>
        <v>#REF!</v>
      </c>
      <c r="E98" s="9" t="e">
        <f>VLOOKUP(MYRANKS_P[[#This Row],[PLAYERID]],#REF!,COLUMN(#REF!),FALSE)</f>
        <v>#REF!</v>
      </c>
      <c r="F98" s="53" t="e">
        <f>VLOOKUP(MYRANKS_P[[#This Row],[PLAYERID]],#REF!,COLUMN(#REF!),FALSE)</f>
        <v>#REF!</v>
      </c>
      <c r="G98" s="9" t="e">
        <f>INDEX(#REF!,MATCH(MYRANKS_P[[#This Row],[PLAYERID]],#REF!,0),VLOOKUP(IDSYSTEM,#REF!,3,FALSE))</f>
        <v>#REF!</v>
      </c>
      <c r="H98" s="115" t="e">
        <f>IF(OR(LEAGUE="Mixed",LEAGUE=MYRANKS_P[[#This Row],[LG]]),IFERROR(INDEX(PITCHCSV[],MATCH(MYRANKS_P[[#This Row],[PROJID]],PITCHCSV[playerid],0),P_WCOL),0),0)</f>
        <v>#REF!</v>
      </c>
      <c r="I98" s="115" t="e">
        <f>IF(OR(LEAGUE="Mixed",LEAGUE=MYRANKS_P[[#This Row],[LG]]),IFERROR(INDEX(PITCHCSV[],MATCH(MYRANKS_P[[#This Row],[PROJID]],PITCHCSV[playerid],0),P_SVCOL),0),0)</f>
        <v>#REF!</v>
      </c>
      <c r="J98" s="115" t="e">
        <f>IF(OR(LEAGUE="Mixed",LEAGUE=MYRANKS_P[[#This Row],[LG]]),IFERROR(INDEX(PITCHCSV[],MATCH(MYRANKS_P[[#This Row],[PROJID]],PITCHCSV[playerid],0),P_IPCOL),0),0)</f>
        <v>#REF!</v>
      </c>
      <c r="K98" s="115" t="e">
        <f>IF(OR(LEAGUE="Mixed",LEAGUE=MYRANKS_P[[#This Row],[LG]]),IFERROR(INDEX(PITCHCSV[],MATCH(MYRANKS_P[[#This Row],[PROJID]],PITCHCSV[playerid],0),P_HCOL),0),0)</f>
        <v>#REF!</v>
      </c>
      <c r="L98" s="115" t="e">
        <f>IF(OR(LEAGUE="Mixed",LEAGUE=MYRANKS_P[[#This Row],[LG]]),IFERROR(INDEX(PITCHCSV[],MATCH(MYRANKS_P[[#This Row],[PROJID]],PITCHCSV[playerid],0),P_ERCOL),0),0)</f>
        <v>#REF!</v>
      </c>
      <c r="M98" s="115" t="e">
        <f>IF(OR(LEAGUE="Mixed",LEAGUE=MYRANKS_P[[#This Row],[LG]]),IFERROR(INDEX(PITCHCSV[],MATCH(MYRANKS_P[[#This Row],[PROJID]],PITCHCSV[playerid],0),P_HRCOL),0),0)</f>
        <v>#REF!</v>
      </c>
      <c r="N98" s="115" t="e">
        <f>IF(OR(LEAGUE="Mixed",LEAGUE=MYRANKS_P[[#This Row],[LG]]),IFERROR(INDEX(PITCHCSV[],MATCH(MYRANKS_P[[#This Row],[PROJID]],PITCHCSV[playerid],0),P_SOCOL),0),0)</f>
        <v>#REF!</v>
      </c>
      <c r="O98" s="115" t="e">
        <f>IF(OR(LEAGUE="Mixed",LEAGUE=MYRANKS_P[[#This Row],[LG]]),IFERROR(INDEX(PITCHCSV[],MATCH(MYRANKS_P[[#This Row],[PROJID]],PITCHCSV[playerid],0),P_BBCOL),0),0)</f>
        <v>#REF!</v>
      </c>
      <c r="P98" s="10" t="e">
        <f>IF(OR(LEAGUE="Mixed",LEAGUE=MYRANKS_P[[#This Row],[LG]]),IFERROR(MYRANKS_P[[#This Row],[ER]]*9/MYRANKS_P[[#This Row],[IP]],0),0)</f>
        <v>#REF!</v>
      </c>
      <c r="Q98" s="10" t="e">
        <f>IF(OR(LEAGUE="Mixed",LEAGUE=MYRANKS_P[[#This Row],[LG]]),IFERROR((MYRANKS_P[[#This Row],[BB]]+MYRANKS_P[[#This Row],[H]])/MYRANKS_P[[#This Row],[IP]],0),0)</f>
        <v>#REF!</v>
      </c>
      <c r="R98" s="10" t="e">
        <f>MYRANKS_P[[#This Row],[W]]/SGP_W</f>
        <v>#REF!</v>
      </c>
      <c r="S98" s="10" t="e">
        <f>MYRANKS_P[[#This Row],[SV]]/SGP_SV</f>
        <v>#REF!</v>
      </c>
      <c r="T98" s="10" t="e">
        <f>MYRANKS_P[[#This Row],[SO]]/SGP_K</f>
        <v>#REF!</v>
      </c>
      <c r="U98" s="10" t="e">
        <f>((LGAVG_ER*(NUMPITCHERS-1)+MYRANKS_P[[#This Row],[ER]])*9/((LGAVG_IP*(NUMPITCHERS-1)+MYRANKS_P[[#This Row],[IP]]))-LGAVG_ERA)/SGP_ERA</f>
        <v>#REF!</v>
      </c>
      <c r="V98" s="10" t="e">
        <f>((LGAVG_HBB*(NUMPITCHERS-1)+MYRANKS_P[[#This Row],[BB]]+MYRANKS_P[[#This Row],[H]])/(LGAVG_IP*(NUMPITCHERS-1)+MYRANKS_P[[#This Row],[IP]])-LGAVG_WHIP)/SGP_WHIP</f>
        <v>#REF!</v>
      </c>
      <c r="W98" s="72" t="e">
        <f>MYRANKS_P[[#This Row],[WSGP]]+MYRANKS_P[[#This Row],[SVSGP]]+MYRANKS_P[[#This Row],[SOSGP]]+MYRANKS_P[[#This Row],[ERASGP]]+MYRANKS_P[[#This Row],[WHIPSGP]]</f>
        <v>#REF!</v>
      </c>
      <c r="X98" s="171" t="e">
        <f>RANK(MYRANKS_P[[#This Row],[TTLSGP]],MYRANKS_P[TTLSGP],0)</f>
        <v>#REF!</v>
      </c>
      <c r="Y98" s="72" t="e">
        <f>IF(MYRANKS_P[[#This Row],[RAW_RANK]]&gt;NUM_P,MYRANKS_P[[#This Row],[TTLSGP]],0)</f>
        <v>#REF!</v>
      </c>
      <c r="Z98" s="22" t="e">
        <f>IF(MYRANKS_P[[#This Row],[BENCH_TTLSGP]]=0,"",RANK(MYRANKS_P[[#This Row],[BENCH_TTLSGP]],MYRANKS_P[BENCH_TTLSGP],0))</f>
        <v>#REF!</v>
      </c>
      <c r="AA98" s="22" t="e">
        <f>IF(MYRANKS_P[[#This Row],[RAW_RANK]]=NUM_P,"X","")</f>
        <v>#REF!</v>
      </c>
      <c r="AB98" s="10" t="e">
        <f>VLOOKUP(MYRANKS_P[[#This Row],[POS]],#REF!,COLUMN(#REF!),FALSE)</f>
        <v>#REF!</v>
      </c>
      <c r="AC98" s="10" t="e">
        <f>MYRANKS_P[[#This Row],[TTLSGP]]-MYRANKS_P[[#This Row],[REPL LVL]]</f>
        <v>#REF!</v>
      </c>
      <c r="AD98" s="19" t="e">
        <f>IF(MYRANKS_P[[#This Row],[RAW_RANK]]&lt;=Total_Pitchers_Drafted,MYRANKS_P[[#This Row],[SGP OVER REPL]],0)</f>
        <v>#REF!</v>
      </c>
      <c r="AE98" s="66" t="e">
        <f>MYRANKS_P[[#This Row],[SGP OVER REPL]]*Dollar_Value_Per_Pitcher_SGP+1</f>
        <v>#REF!</v>
      </c>
      <c r="AF98" s="27"/>
      <c r="AG98" s="30" t="e">
        <f>IF(AND(MYRANKS_P[[#This Row],[BENCH_RANK]]&lt;=Total_Pitchers_Drafted,MYRANKS_P[[#This Row],[$ACTUAL]]=""),MYRANKS_P[[#This Row],[USEFULSGP]],0)</f>
        <v>#REF!</v>
      </c>
      <c r="AH98" s="27" t="e">
        <f>IF(MYRANKS_P[[#This Row],[REMAIN_SGP]]=0,0,MYRANKS_P[[#This Row],[REMAIN_SGP]]*Remaining_Dollar_Value_Per_Pitcher_SGP+1)</f>
        <v>#REF!</v>
      </c>
      <c r="AI98" s="122"/>
    </row>
    <row r="99" spans="1:35" x14ac:dyDescent="0.25">
      <c r="A99" s="88" t="s">
        <v>3643</v>
      </c>
      <c r="B99" s="53" t="e">
        <f>VLOOKUP(MYRANKS_P[[#This Row],[PLAYERID]],#REF!,COLUMN(#REF!),FALSE)</f>
        <v>#REF!</v>
      </c>
      <c r="C99" s="53" t="e">
        <f>VLOOKUP(MYRANKS_P[[#This Row],[PLAYERID]],#REF!,COLUMN(#REF!),FALSE)</f>
        <v>#REF!</v>
      </c>
      <c r="D99" s="53" t="e">
        <f>VLOOKUP(MYRANKS_P[[#This Row],[PLAYERID]],#REF!,COLUMN(#REF!),FALSE)</f>
        <v>#REF!</v>
      </c>
      <c r="E99" s="9" t="e">
        <f>VLOOKUP(MYRANKS_P[[#This Row],[PLAYERID]],#REF!,COLUMN(#REF!),FALSE)</f>
        <v>#REF!</v>
      </c>
      <c r="F99" s="53" t="e">
        <f>VLOOKUP(MYRANKS_P[[#This Row],[PLAYERID]],#REF!,COLUMN(#REF!),FALSE)</f>
        <v>#REF!</v>
      </c>
      <c r="G99" s="9" t="e">
        <f>INDEX(#REF!,MATCH(MYRANKS_P[[#This Row],[PLAYERID]],#REF!,0),VLOOKUP(IDSYSTEM,#REF!,3,FALSE))</f>
        <v>#REF!</v>
      </c>
      <c r="H99" s="115" t="e">
        <f>IF(OR(LEAGUE="Mixed",LEAGUE=MYRANKS_P[[#This Row],[LG]]),IFERROR(INDEX(PITCHCSV[],MATCH(MYRANKS_P[[#This Row],[PROJID]],PITCHCSV[playerid],0),P_WCOL),0),0)</f>
        <v>#REF!</v>
      </c>
      <c r="I99" s="115" t="e">
        <f>IF(OR(LEAGUE="Mixed",LEAGUE=MYRANKS_P[[#This Row],[LG]]),IFERROR(INDEX(PITCHCSV[],MATCH(MYRANKS_P[[#This Row],[PROJID]],PITCHCSV[playerid],0),P_SVCOL),0),0)</f>
        <v>#REF!</v>
      </c>
      <c r="J99" s="115" t="e">
        <f>IF(OR(LEAGUE="Mixed",LEAGUE=MYRANKS_P[[#This Row],[LG]]),IFERROR(INDEX(PITCHCSV[],MATCH(MYRANKS_P[[#This Row],[PROJID]],PITCHCSV[playerid],0),P_IPCOL),0),0)</f>
        <v>#REF!</v>
      </c>
      <c r="K99" s="115" t="e">
        <f>IF(OR(LEAGUE="Mixed",LEAGUE=MYRANKS_P[[#This Row],[LG]]),IFERROR(INDEX(PITCHCSV[],MATCH(MYRANKS_P[[#This Row],[PROJID]],PITCHCSV[playerid],0),P_HCOL),0),0)</f>
        <v>#REF!</v>
      </c>
      <c r="L99" s="115" t="e">
        <f>IF(OR(LEAGUE="Mixed",LEAGUE=MYRANKS_P[[#This Row],[LG]]),IFERROR(INDEX(PITCHCSV[],MATCH(MYRANKS_P[[#This Row],[PROJID]],PITCHCSV[playerid],0),P_ERCOL),0),0)</f>
        <v>#REF!</v>
      </c>
      <c r="M99" s="115" t="e">
        <f>IF(OR(LEAGUE="Mixed",LEAGUE=MYRANKS_P[[#This Row],[LG]]),IFERROR(INDEX(PITCHCSV[],MATCH(MYRANKS_P[[#This Row],[PROJID]],PITCHCSV[playerid],0),P_HRCOL),0),0)</f>
        <v>#REF!</v>
      </c>
      <c r="N99" s="115" t="e">
        <f>IF(OR(LEAGUE="Mixed",LEAGUE=MYRANKS_P[[#This Row],[LG]]),IFERROR(INDEX(PITCHCSV[],MATCH(MYRANKS_P[[#This Row],[PROJID]],PITCHCSV[playerid],0),P_SOCOL),0),0)</f>
        <v>#REF!</v>
      </c>
      <c r="O99" s="115" t="e">
        <f>IF(OR(LEAGUE="Mixed",LEAGUE=MYRANKS_P[[#This Row],[LG]]),IFERROR(INDEX(PITCHCSV[],MATCH(MYRANKS_P[[#This Row],[PROJID]],PITCHCSV[playerid],0),P_BBCOL),0),0)</f>
        <v>#REF!</v>
      </c>
      <c r="P99" s="10" t="e">
        <f>IF(OR(LEAGUE="Mixed",LEAGUE=MYRANKS_P[[#This Row],[LG]]),IFERROR(MYRANKS_P[[#This Row],[ER]]*9/MYRANKS_P[[#This Row],[IP]],0),0)</f>
        <v>#REF!</v>
      </c>
      <c r="Q99" s="10" t="e">
        <f>IF(OR(LEAGUE="Mixed",LEAGUE=MYRANKS_P[[#This Row],[LG]]),IFERROR((MYRANKS_P[[#This Row],[BB]]+MYRANKS_P[[#This Row],[H]])/MYRANKS_P[[#This Row],[IP]],0),0)</f>
        <v>#REF!</v>
      </c>
      <c r="R99" s="10" t="e">
        <f>MYRANKS_P[[#This Row],[W]]/SGP_W</f>
        <v>#REF!</v>
      </c>
      <c r="S99" s="10" t="e">
        <f>MYRANKS_P[[#This Row],[SV]]/SGP_SV</f>
        <v>#REF!</v>
      </c>
      <c r="T99" s="10" t="e">
        <f>MYRANKS_P[[#This Row],[SO]]/SGP_K</f>
        <v>#REF!</v>
      </c>
      <c r="U99" s="10" t="e">
        <f>((LGAVG_ER*(NUMPITCHERS-1)+MYRANKS_P[[#This Row],[ER]])*9/((LGAVG_IP*(NUMPITCHERS-1)+MYRANKS_P[[#This Row],[IP]]))-LGAVG_ERA)/SGP_ERA</f>
        <v>#REF!</v>
      </c>
      <c r="V99" s="10" t="e">
        <f>((LGAVG_HBB*(NUMPITCHERS-1)+MYRANKS_P[[#This Row],[BB]]+MYRANKS_P[[#This Row],[H]])/(LGAVG_IP*(NUMPITCHERS-1)+MYRANKS_P[[#This Row],[IP]])-LGAVG_WHIP)/SGP_WHIP</f>
        <v>#REF!</v>
      </c>
      <c r="W99" s="72" t="e">
        <f>MYRANKS_P[[#This Row],[WSGP]]+MYRANKS_P[[#This Row],[SVSGP]]+MYRANKS_P[[#This Row],[SOSGP]]+MYRANKS_P[[#This Row],[ERASGP]]+MYRANKS_P[[#This Row],[WHIPSGP]]</f>
        <v>#REF!</v>
      </c>
      <c r="X99" s="171" t="e">
        <f>RANK(MYRANKS_P[[#This Row],[TTLSGP]],MYRANKS_P[TTLSGP],0)</f>
        <v>#REF!</v>
      </c>
      <c r="Y99" s="72" t="e">
        <f>IF(MYRANKS_P[[#This Row],[RAW_RANK]]&gt;NUM_P,MYRANKS_P[[#This Row],[TTLSGP]],0)</f>
        <v>#REF!</v>
      </c>
      <c r="Z99" s="22" t="e">
        <f>IF(MYRANKS_P[[#This Row],[BENCH_TTLSGP]]=0,"",RANK(MYRANKS_P[[#This Row],[BENCH_TTLSGP]],MYRANKS_P[BENCH_TTLSGP],0))</f>
        <v>#REF!</v>
      </c>
      <c r="AA99" s="22" t="e">
        <f>IF(MYRANKS_P[[#This Row],[RAW_RANK]]=NUM_P,"X","")</f>
        <v>#REF!</v>
      </c>
      <c r="AB99" s="10" t="e">
        <f>VLOOKUP(MYRANKS_P[[#This Row],[POS]],#REF!,COLUMN(#REF!),FALSE)</f>
        <v>#REF!</v>
      </c>
      <c r="AC99" s="10" t="e">
        <f>MYRANKS_P[[#This Row],[TTLSGP]]-MYRANKS_P[[#This Row],[REPL LVL]]</f>
        <v>#REF!</v>
      </c>
      <c r="AD99" s="19" t="e">
        <f>IF(MYRANKS_P[[#This Row],[RAW_RANK]]&lt;=Total_Pitchers_Drafted,MYRANKS_P[[#This Row],[SGP OVER REPL]],0)</f>
        <v>#REF!</v>
      </c>
      <c r="AE99" s="66" t="e">
        <f>MYRANKS_P[[#This Row],[SGP OVER REPL]]*Dollar_Value_Per_Pitcher_SGP+1</f>
        <v>#REF!</v>
      </c>
      <c r="AF99" s="27"/>
      <c r="AG99" s="30" t="e">
        <f>IF(AND(MYRANKS_P[[#This Row],[BENCH_RANK]]&lt;=Total_Pitchers_Drafted,MYRANKS_P[[#This Row],[$ACTUAL]]=""),MYRANKS_P[[#This Row],[USEFULSGP]],0)</f>
        <v>#REF!</v>
      </c>
      <c r="AH99" s="27" t="e">
        <f>IF(MYRANKS_P[[#This Row],[REMAIN_SGP]]=0,0,MYRANKS_P[[#This Row],[REMAIN_SGP]]*Remaining_Dollar_Value_Per_Pitcher_SGP+1)</f>
        <v>#REF!</v>
      </c>
      <c r="AI99" s="122"/>
    </row>
    <row r="100" spans="1:35" x14ac:dyDescent="0.25">
      <c r="A100" s="88" t="s">
        <v>1778</v>
      </c>
      <c r="B100" s="53" t="e">
        <f>VLOOKUP(MYRANKS_P[[#This Row],[PLAYERID]],#REF!,COLUMN(#REF!),FALSE)</f>
        <v>#REF!</v>
      </c>
      <c r="C100" s="53" t="e">
        <f>VLOOKUP(MYRANKS_P[[#This Row],[PLAYERID]],#REF!,COLUMN(#REF!),FALSE)</f>
        <v>#REF!</v>
      </c>
      <c r="D100" s="53" t="e">
        <f>VLOOKUP(MYRANKS_P[[#This Row],[PLAYERID]],#REF!,COLUMN(#REF!),FALSE)</f>
        <v>#REF!</v>
      </c>
      <c r="E100" s="9" t="e">
        <f>VLOOKUP(MYRANKS_P[[#This Row],[PLAYERID]],#REF!,COLUMN(#REF!),FALSE)</f>
        <v>#REF!</v>
      </c>
      <c r="F100" s="53" t="e">
        <f>VLOOKUP(MYRANKS_P[[#This Row],[PLAYERID]],#REF!,COLUMN(#REF!),FALSE)</f>
        <v>#REF!</v>
      </c>
      <c r="G100" s="9" t="e">
        <f>INDEX(#REF!,MATCH(MYRANKS_P[[#This Row],[PLAYERID]],#REF!,0),VLOOKUP(IDSYSTEM,#REF!,3,FALSE))</f>
        <v>#REF!</v>
      </c>
      <c r="H100" s="115" t="e">
        <f>IF(OR(LEAGUE="Mixed",LEAGUE=MYRANKS_P[[#This Row],[LG]]),IFERROR(INDEX(PITCHCSV[],MATCH(MYRANKS_P[[#This Row],[PROJID]],PITCHCSV[playerid],0),P_WCOL),0),0)</f>
        <v>#REF!</v>
      </c>
      <c r="I100" s="115" t="e">
        <f>IF(OR(LEAGUE="Mixed",LEAGUE=MYRANKS_P[[#This Row],[LG]]),IFERROR(INDEX(PITCHCSV[],MATCH(MYRANKS_P[[#This Row],[PROJID]],PITCHCSV[playerid],0),P_SVCOL),0),0)</f>
        <v>#REF!</v>
      </c>
      <c r="J100" s="115" t="e">
        <f>IF(OR(LEAGUE="Mixed",LEAGUE=MYRANKS_P[[#This Row],[LG]]),IFERROR(INDEX(PITCHCSV[],MATCH(MYRANKS_P[[#This Row],[PROJID]],PITCHCSV[playerid],0),P_IPCOL),0),0)</f>
        <v>#REF!</v>
      </c>
      <c r="K100" s="115" t="e">
        <f>IF(OR(LEAGUE="Mixed",LEAGUE=MYRANKS_P[[#This Row],[LG]]),IFERROR(INDEX(PITCHCSV[],MATCH(MYRANKS_P[[#This Row],[PROJID]],PITCHCSV[playerid],0),P_HCOL),0),0)</f>
        <v>#REF!</v>
      </c>
      <c r="L100" s="115" t="e">
        <f>IF(OR(LEAGUE="Mixed",LEAGUE=MYRANKS_P[[#This Row],[LG]]),IFERROR(INDEX(PITCHCSV[],MATCH(MYRANKS_P[[#This Row],[PROJID]],PITCHCSV[playerid],0),P_ERCOL),0),0)</f>
        <v>#REF!</v>
      </c>
      <c r="M100" s="115" t="e">
        <f>IF(OR(LEAGUE="Mixed",LEAGUE=MYRANKS_P[[#This Row],[LG]]),IFERROR(INDEX(PITCHCSV[],MATCH(MYRANKS_P[[#This Row],[PROJID]],PITCHCSV[playerid],0),P_HRCOL),0),0)</f>
        <v>#REF!</v>
      </c>
      <c r="N100" s="115" t="e">
        <f>IF(OR(LEAGUE="Mixed",LEAGUE=MYRANKS_P[[#This Row],[LG]]),IFERROR(INDEX(PITCHCSV[],MATCH(MYRANKS_P[[#This Row],[PROJID]],PITCHCSV[playerid],0),P_SOCOL),0),0)</f>
        <v>#REF!</v>
      </c>
      <c r="O100" s="115" t="e">
        <f>IF(OR(LEAGUE="Mixed",LEAGUE=MYRANKS_P[[#This Row],[LG]]),IFERROR(INDEX(PITCHCSV[],MATCH(MYRANKS_P[[#This Row],[PROJID]],PITCHCSV[playerid],0),P_BBCOL),0),0)</f>
        <v>#REF!</v>
      </c>
      <c r="P100" s="10" t="e">
        <f>IF(OR(LEAGUE="Mixed",LEAGUE=MYRANKS_P[[#This Row],[LG]]),IFERROR(MYRANKS_P[[#This Row],[ER]]*9/MYRANKS_P[[#This Row],[IP]],0),0)</f>
        <v>#REF!</v>
      </c>
      <c r="Q100" s="10" t="e">
        <f>IF(OR(LEAGUE="Mixed",LEAGUE=MYRANKS_P[[#This Row],[LG]]),IFERROR((MYRANKS_P[[#This Row],[BB]]+MYRANKS_P[[#This Row],[H]])/MYRANKS_P[[#This Row],[IP]],0),0)</f>
        <v>#REF!</v>
      </c>
      <c r="R100" s="55" t="e">
        <f>MYRANKS_P[[#This Row],[W]]/SGP_W</f>
        <v>#REF!</v>
      </c>
      <c r="S100" s="54" t="e">
        <f>MYRANKS_P[[#This Row],[SV]]/SGP_SV</f>
        <v>#REF!</v>
      </c>
      <c r="T100" s="55" t="e">
        <f>MYRANKS_P[[#This Row],[SO]]/SGP_K</f>
        <v>#REF!</v>
      </c>
      <c r="U100" s="10" t="e">
        <f>((LGAVG_ER*(NUMPITCHERS-1)+MYRANKS_P[[#This Row],[ER]])*9/((LGAVG_IP*(NUMPITCHERS-1)+MYRANKS_P[[#This Row],[IP]]))-LGAVG_ERA)/SGP_ERA</f>
        <v>#REF!</v>
      </c>
      <c r="V100" s="10" t="e">
        <f>((LGAVG_HBB*(NUMPITCHERS-1)+MYRANKS_P[[#This Row],[BB]]+MYRANKS_P[[#This Row],[H]])/(LGAVG_IP*(NUMPITCHERS-1)+MYRANKS_P[[#This Row],[IP]])-LGAVG_WHIP)/SGP_WHIP</f>
        <v>#REF!</v>
      </c>
      <c r="W100" s="74" t="e">
        <f>MYRANKS_P[[#This Row],[WSGP]]+MYRANKS_P[[#This Row],[SVSGP]]+MYRANKS_P[[#This Row],[SOSGP]]+MYRANKS_P[[#This Row],[ERASGP]]+MYRANKS_P[[#This Row],[WHIPSGP]]</f>
        <v>#REF!</v>
      </c>
      <c r="X100" s="172" t="e">
        <f>RANK(MYRANKS_P[[#This Row],[TTLSGP]],MYRANKS_P[TTLSGP],0)</f>
        <v>#REF!</v>
      </c>
      <c r="Y100" s="74" t="e">
        <f>IF(MYRANKS_P[[#This Row],[RAW_RANK]]&gt;NUM_P,MYRANKS_P[[#This Row],[TTLSGP]],0)</f>
        <v>#REF!</v>
      </c>
      <c r="Z100" s="56" t="e">
        <f>IF(MYRANKS_P[[#This Row],[BENCH_TTLSGP]]=0,"",RANK(MYRANKS_P[[#This Row],[BENCH_TTLSGP]],MYRANKS_P[BENCH_TTLSGP],0))</f>
        <v>#REF!</v>
      </c>
      <c r="AA100" s="56" t="e">
        <f>IF(MYRANKS_P[[#This Row],[RAW_RANK]]=NUM_P,"X","")</f>
        <v>#REF!</v>
      </c>
      <c r="AB100" s="54" t="e">
        <f>VLOOKUP(MYRANKS_P[[#This Row],[POS]],#REF!,COLUMN(#REF!),FALSE)</f>
        <v>#REF!</v>
      </c>
      <c r="AC100" s="54" t="e">
        <f>MYRANKS_P[[#This Row],[TTLSGP]]-MYRANKS_P[[#This Row],[REPL LVL]]</f>
        <v>#REF!</v>
      </c>
      <c r="AD100" s="55" t="e">
        <f>IF(MYRANKS_P[[#This Row],[RAW_RANK]]&lt;=Total_Pitchers_Drafted,MYRANKS_P[[#This Row],[SGP OVER REPL]],0)</f>
        <v>#REF!</v>
      </c>
      <c r="AE100" s="68" t="e">
        <f>MYRANKS_P[[#This Row],[SGP OVER REPL]]*Dollar_Value_Per_Pitcher_SGP+1</f>
        <v>#REF!</v>
      </c>
      <c r="AF100" s="55"/>
      <c r="AG100" s="54" t="e">
        <f>IF(AND(MYRANKS_P[[#This Row],[BENCH_RANK]]&lt;=Total_Pitchers_Drafted,MYRANKS_P[[#This Row],[$ACTUAL]]=""),MYRANKS_P[[#This Row],[USEFULSGP]],0)</f>
        <v>#REF!</v>
      </c>
      <c r="AH100" s="55" t="e">
        <f>IF(MYRANKS_P[[#This Row],[REMAIN_SGP]]=0,0,MYRANKS_P[[#This Row],[REMAIN_SGP]]*Remaining_Dollar_Value_Per_Pitcher_SGP+1)</f>
        <v>#REF!</v>
      </c>
      <c r="AI100" s="122"/>
    </row>
    <row r="101" spans="1:35" x14ac:dyDescent="0.25">
      <c r="A101" s="79" t="s">
        <v>1112</v>
      </c>
      <c r="B101" s="9" t="e">
        <f>VLOOKUP(MYRANKS_P[[#This Row],[PLAYERID]],#REF!,COLUMN(#REF!),FALSE)</f>
        <v>#REF!</v>
      </c>
      <c r="C101" s="9" t="e">
        <f>VLOOKUP(MYRANKS_P[[#This Row],[PLAYERID]],#REF!,COLUMN(#REF!),FALSE)</f>
        <v>#REF!</v>
      </c>
      <c r="D101" s="9" t="e">
        <f>VLOOKUP(MYRANKS_P[[#This Row],[PLAYERID]],#REF!,COLUMN(#REF!),FALSE)</f>
        <v>#REF!</v>
      </c>
      <c r="E101" s="9" t="e">
        <f>VLOOKUP(MYRANKS_P[[#This Row],[PLAYERID]],#REF!,COLUMN(#REF!),FALSE)</f>
        <v>#REF!</v>
      </c>
      <c r="F101" s="9" t="e">
        <f>VLOOKUP(MYRANKS_P[[#This Row],[PLAYERID]],#REF!,COLUMN(#REF!),FALSE)</f>
        <v>#REF!</v>
      </c>
      <c r="G101" s="9" t="e">
        <f>INDEX(#REF!,MATCH(MYRANKS_P[[#This Row],[PLAYERID]],#REF!,0),VLOOKUP(IDSYSTEM,#REF!,3,FALSE))</f>
        <v>#REF!</v>
      </c>
      <c r="H101" s="115" t="e">
        <f>IF(OR(LEAGUE="Mixed",LEAGUE=MYRANKS_P[[#This Row],[LG]]),IFERROR(INDEX(PITCHCSV[],MATCH(MYRANKS_P[[#This Row],[PROJID]],PITCHCSV[playerid],0),P_WCOL),0),0)</f>
        <v>#REF!</v>
      </c>
      <c r="I101" s="115" t="e">
        <f>IF(OR(LEAGUE="Mixed",LEAGUE=MYRANKS_P[[#This Row],[LG]]),IFERROR(INDEX(PITCHCSV[],MATCH(MYRANKS_P[[#This Row],[PROJID]],PITCHCSV[playerid],0),P_SVCOL),0),0)</f>
        <v>#REF!</v>
      </c>
      <c r="J101" s="115" t="e">
        <f>IF(OR(LEAGUE="Mixed",LEAGUE=MYRANKS_P[[#This Row],[LG]]),IFERROR(INDEX(PITCHCSV[],MATCH(MYRANKS_P[[#This Row],[PROJID]],PITCHCSV[playerid],0),P_IPCOL),0),0)</f>
        <v>#REF!</v>
      </c>
      <c r="K101" s="115" t="e">
        <f>IF(OR(LEAGUE="Mixed",LEAGUE=MYRANKS_P[[#This Row],[LG]]),IFERROR(INDEX(PITCHCSV[],MATCH(MYRANKS_P[[#This Row],[PROJID]],PITCHCSV[playerid],0),P_HCOL),0),0)</f>
        <v>#REF!</v>
      </c>
      <c r="L101" s="115" t="e">
        <f>IF(OR(LEAGUE="Mixed",LEAGUE=MYRANKS_P[[#This Row],[LG]]),IFERROR(INDEX(PITCHCSV[],MATCH(MYRANKS_P[[#This Row],[PROJID]],PITCHCSV[playerid],0),P_ERCOL),0),0)</f>
        <v>#REF!</v>
      </c>
      <c r="M101" s="115" t="e">
        <f>IF(OR(LEAGUE="Mixed",LEAGUE=MYRANKS_P[[#This Row],[LG]]),IFERROR(INDEX(PITCHCSV[],MATCH(MYRANKS_P[[#This Row],[PROJID]],PITCHCSV[playerid],0),P_HRCOL),0),0)</f>
        <v>#REF!</v>
      </c>
      <c r="N101" s="115" t="e">
        <f>IF(OR(LEAGUE="Mixed",LEAGUE=MYRANKS_P[[#This Row],[LG]]),IFERROR(INDEX(PITCHCSV[],MATCH(MYRANKS_P[[#This Row],[PROJID]],PITCHCSV[playerid],0),P_SOCOL),0),0)</f>
        <v>#REF!</v>
      </c>
      <c r="O101" s="115" t="e">
        <f>IF(OR(LEAGUE="Mixed",LEAGUE=MYRANKS_P[[#This Row],[LG]]),IFERROR(INDEX(PITCHCSV[],MATCH(MYRANKS_P[[#This Row],[PROJID]],PITCHCSV[playerid],0),P_BBCOL),0),0)</f>
        <v>#REF!</v>
      </c>
      <c r="P101" s="10" t="e">
        <f>IF(OR(LEAGUE="Mixed",LEAGUE=MYRANKS_P[[#This Row],[LG]]),IFERROR(MYRANKS_P[[#This Row],[ER]]*9/MYRANKS_P[[#This Row],[IP]],0),0)</f>
        <v>#REF!</v>
      </c>
      <c r="Q101" s="10" t="e">
        <f>IF(OR(LEAGUE="Mixed",LEAGUE=MYRANKS_P[[#This Row],[LG]]),IFERROR((MYRANKS_P[[#This Row],[BB]]+MYRANKS_P[[#This Row],[H]])/MYRANKS_P[[#This Row],[IP]],0),0)</f>
        <v>#REF!</v>
      </c>
      <c r="R101" s="10" t="e">
        <f>MYRANKS_P[[#This Row],[W]]/SGP_W</f>
        <v>#REF!</v>
      </c>
      <c r="S101" s="10" t="e">
        <f>MYRANKS_P[[#This Row],[SV]]/SGP_SV</f>
        <v>#REF!</v>
      </c>
      <c r="T101" s="10" t="e">
        <f>MYRANKS_P[[#This Row],[SO]]/SGP_K</f>
        <v>#REF!</v>
      </c>
      <c r="U101" s="10" t="e">
        <f>((LGAVG_ER*(NUMPITCHERS-1)+MYRANKS_P[[#This Row],[ER]])*9/((LGAVG_IP*(NUMPITCHERS-1)+MYRANKS_P[[#This Row],[IP]]))-LGAVG_ERA)/SGP_ERA</f>
        <v>#REF!</v>
      </c>
      <c r="V101" s="10" t="e">
        <f>((LGAVG_HBB*(NUMPITCHERS-1)+MYRANKS_P[[#This Row],[BB]]+MYRANKS_P[[#This Row],[H]])/(LGAVG_IP*(NUMPITCHERS-1)+MYRANKS_P[[#This Row],[IP]])-LGAVG_WHIP)/SGP_WHIP</f>
        <v>#REF!</v>
      </c>
      <c r="W101" s="72" t="e">
        <f>MYRANKS_P[[#This Row],[WSGP]]+MYRANKS_P[[#This Row],[SVSGP]]+MYRANKS_P[[#This Row],[SOSGP]]+MYRANKS_P[[#This Row],[ERASGP]]+MYRANKS_P[[#This Row],[WHIPSGP]]</f>
        <v>#REF!</v>
      </c>
      <c r="X101" s="171" t="e">
        <f>RANK(MYRANKS_P[[#This Row],[TTLSGP]],MYRANKS_P[TTLSGP],0)</f>
        <v>#REF!</v>
      </c>
      <c r="Y101" s="72" t="e">
        <f>IF(MYRANKS_P[[#This Row],[RAW_RANK]]&gt;NUM_P,MYRANKS_P[[#This Row],[TTLSGP]],0)</f>
        <v>#REF!</v>
      </c>
      <c r="Z101" s="22" t="e">
        <f>IF(MYRANKS_P[[#This Row],[BENCH_TTLSGP]]=0,"",RANK(MYRANKS_P[[#This Row],[BENCH_TTLSGP]],MYRANKS_P[BENCH_TTLSGP],0))</f>
        <v>#REF!</v>
      </c>
      <c r="AA101" s="22" t="e">
        <f>IF(MYRANKS_P[[#This Row],[RAW_RANK]]=NUM_P,"X","")</f>
        <v>#REF!</v>
      </c>
      <c r="AB101" s="10" t="e">
        <f>VLOOKUP(MYRANKS_P[[#This Row],[POS]],#REF!,COLUMN(#REF!),FALSE)</f>
        <v>#REF!</v>
      </c>
      <c r="AC101" s="10" t="e">
        <f>MYRANKS_P[[#This Row],[TTLSGP]]-MYRANKS_P[[#This Row],[REPL LVL]]</f>
        <v>#REF!</v>
      </c>
      <c r="AD101" s="19" t="e">
        <f>IF(MYRANKS_P[[#This Row],[RAW_RANK]]&lt;=Total_Pitchers_Drafted,MYRANKS_P[[#This Row],[SGP OVER REPL]],0)</f>
        <v>#REF!</v>
      </c>
      <c r="AE101" s="66" t="e">
        <f>MYRANKS_P[[#This Row],[SGP OVER REPL]]*Dollar_Value_Per_Pitcher_SGP+1</f>
        <v>#REF!</v>
      </c>
      <c r="AF101" s="27"/>
      <c r="AG101" s="30" t="e">
        <f>IF(AND(MYRANKS_P[[#This Row],[BENCH_RANK]]&lt;=Total_Pitchers_Drafted,MYRANKS_P[[#This Row],[$ACTUAL]]=""),MYRANKS_P[[#This Row],[USEFULSGP]],0)</f>
        <v>#REF!</v>
      </c>
      <c r="AH101" s="27" t="e">
        <f>IF(MYRANKS_P[[#This Row],[REMAIN_SGP]]=0,0,MYRANKS_P[[#This Row],[REMAIN_SGP]]*Remaining_Dollar_Value_Per_Pitcher_SGP+1)</f>
        <v>#REF!</v>
      </c>
      <c r="AI101" s="122"/>
    </row>
    <row r="102" spans="1:35" x14ac:dyDescent="0.25">
      <c r="A102" s="79" t="s">
        <v>1893</v>
      </c>
      <c r="B102" s="53" t="e">
        <f>VLOOKUP(MYRANKS_P[[#This Row],[PLAYERID]],#REF!,COLUMN(#REF!),FALSE)</f>
        <v>#REF!</v>
      </c>
      <c r="C102" s="53" t="e">
        <f>VLOOKUP(MYRANKS_P[[#This Row],[PLAYERID]],#REF!,COLUMN(#REF!),FALSE)</f>
        <v>#REF!</v>
      </c>
      <c r="D102" s="53" t="e">
        <f>VLOOKUP(MYRANKS_P[[#This Row],[PLAYERID]],#REF!,COLUMN(#REF!),FALSE)</f>
        <v>#REF!</v>
      </c>
      <c r="E102" s="9" t="e">
        <f>VLOOKUP(MYRANKS_P[[#This Row],[PLAYERID]],#REF!,COLUMN(#REF!),FALSE)</f>
        <v>#REF!</v>
      </c>
      <c r="F102" s="53" t="e">
        <f>VLOOKUP(MYRANKS_P[[#This Row],[PLAYERID]],#REF!,COLUMN(#REF!),FALSE)</f>
        <v>#REF!</v>
      </c>
      <c r="G102" s="9" t="e">
        <f>INDEX(#REF!,MATCH(MYRANKS_P[[#This Row],[PLAYERID]],#REF!,0),VLOOKUP(IDSYSTEM,#REF!,3,FALSE))</f>
        <v>#REF!</v>
      </c>
      <c r="H102" s="115" t="e">
        <f>IF(OR(LEAGUE="Mixed",LEAGUE=MYRANKS_P[[#This Row],[LG]]),IFERROR(INDEX(PITCHCSV[],MATCH(MYRANKS_P[[#This Row],[PROJID]],PITCHCSV[playerid],0),P_WCOL),0),0)</f>
        <v>#REF!</v>
      </c>
      <c r="I102" s="115" t="e">
        <f>IF(OR(LEAGUE="Mixed",LEAGUE=MYRANKS_P[[#This Row],[LG]]),IFERROR(INDEX(PITCHCSV[],MATCH(MYRANKS_P[[#This Row],[PROJID]],PITCHCSV[playerid],0),P_SVCOL),0),0)</f>
        <v>#REF!</v>
      </c>
      <c r="J102" s="115" t="e">
        <f>IF(OR(LEAGUE="Mixed",LEAGUE=MYRANKS_P[[#This Row],[LG]]),IFERROR(INDEX(PITCHCSV[],MATCH(MYRANKS_P[[#This Row],[PROJID]],PITCHCSV[playerid],0),P_IPCOL),0),0)</f>
        <v>#REF!</v>
      </c>
      <c r="K102" s="115" t="e">
        <f>IF(OR(LEAGUE="Mixed",LEAGUE=MYRANKS_P[[#This Row],[LG]]),IFERROR(INDEX(PITCHCSV[],MATCH(MYRANKS_P[[#This Row],[PROJID]],PITCHCSV[playerid],0),P_HCOL),0),0)</f>
        <v>#REF!</v>
      </c>
      <c r="L102" s="115" t="e">
        <f>IF(OR(LEAGUE="Mixed",LEAGUE=MYRANKS_P[[#This Row],[LG]]),IFERROR(INDEX(PITCHCSV[],MATCH(MYRANKS_P[[#This Row],[PROJID]],PITCHCSV[playerid],0),P_ERCOL),0),0)</f>
        <v>#REF!</v>
      </c>
      <c r="M102" s="115" t="e">
        <f>IF(OR(LEAGUE="Mixed",LEAGUE=MYRANKS_P[[#This Row],[LG]]),IFERROR(INDEX(PITCHCSV[],MATCH(MYRANKS_P[[#This Row],[PROJID]],PITCHCSV[playerid],0),P_HRCOL),0),0)</f>
        <v>#REF!</v>
      </c>
      <c r="N102" s="115" t="e">
        <f>IF(OR(LEAGUE="Mixed",LEAGUE=MYRANKS_P[[#This Row],[LG]]),IFERROR(INDEX(PITCHCSV[],MATCH(MYRANKS_P[[#This Row],[PROJID]],PITCHCSV[playerid],0),P_SOCOL),0),0)</f>
        <v>#REF!</v>
      </c>
      <c r="O102" s="115" t="e">
        <f>IF(OR(LEAGUE="Mixed",LEAGUE=MYRANKS_P[[#This Row],[LG]]),IFERROR(INDEX(PITCHCSV[],MATCH(MYRANKS_P[[#This Row],[PROJID]],PITCHCSV[playerid],0),P_BBCOL),0),0)</f>
        <v>#REF!</v>
      </c>
      <c r="P102" s="10" t="e">
        <f>IF(OR(LEAGUE="Mixed",LEAGUE=MYRANKS_P[[#This Row],[LG]]),IFERROR(MYRANKS_P[[#This Row],[ER]]*9/MYRANKS_P[[#This Row],[IP]],0),0)</f>
        <v>#REF!</v>
      </c>
      <c r="Q102" s="10" t="e">
        <f>IF(OR(LEAGUE="Mixed",LEAGUE=MYRANKS_P[[#This Row],[LG]]),IFERROR((MYRANKS_P[[#This Row],[BB]]+MYRANKS_P[[#This Row],[H]])/MYRANKS_P[[#This Row],[IP]],0),0)</f>
        <v>#REF!</v>
      </c>
      <c r="R102" s="10" t="e">
        <f>MYRANKS_P[[#This Row],[W]]/SGP_W</f>
        <v>#REF!</v>
      </c>
      <c r="S102" s="10" t="e">
        <f>MYRANKS_P[[#This Row],[SV]]/SGP_SV</f>
        <v>#REF!</v>
      </c>
      <c r="T102" s="10" t="e">
        <f>MYRANKS_P[[#This Row],[SO]]/SGP_K</f>
        <v>#REF!</v>
      </c>
      <c r="U102" s="10" t="e">
        <f>((LGAVG_ER*(NUMPITCHERS-1)+MYRANKS_P[[#This Row],[ER]])*9/((LGAVG_IP*(NUMPITCHERS-1)+MYRANKS_P[[#This Row],[IP]]))-LGAVG_ERA)/SGP_ERA</f>
        <v>#REF!</v>
      </c>
      <c r="V102" s="10" t="e">
        <f>((LGAVG_HBB*(NUMPITCHERS-1)+MYRANKS_P[[#This Row],[BB]]+MYRANKS_P[[#This Row],[H]])/(LGAVG_IP*(NUMPITCHERS-1)+MYRANKS_P[[#This Row],[IP]])-LGAVG_WHIP)/SGP_WHIP</f>
        <v>#REF!</v>
      </c>
      <c r="W102" s="72" t="e">
        <f>MYRANKS_P[[#This Row],[WSGP]]+MYRANKS_P[[#This Row],[SVSGP]]+MYRANKS_P[[#This Row],[SOSGP]]+MYRANKS_P[[#This Row],[ERASGP]]+MYRANKS_P[[#This Row],[WHIPSGP]]</f>
        <v>#REF!</v>
      </c>
      <c r="X102" s="171" t="e">
        <f>RANK(MYRANKS_P[[#This Row],[TTLSGP]],MYRANKS_P[TTLSGP],0)</f>
        <v>#REF!</v>
      </c>
      <c r="Y102" s="72" t="e">
        <f>IF(MYRANKS_P[[#This Row],[RAW_RANK]]&gt;NUM_P,MYRANKS_P[[#This Row],[TTLSGP]],0)</f>
        <v>#REF!</v>
      </c>
      <c r="Z102" s="22" t="e">
        <f>IF(MYRANKS_P[[#This Row],[BENCH_TTLSGP]]=0,"",RANK(MYRANKS_P[[#This Row],[BENCH_TTLSGP]],MYRANKS_P[BENCH_TTLSGP],0))</f>
        <v>#REF!</v>
      </c>
      <c r="AA102" s="22" t="e">
        <f>IF(MYRANKS_P[[#This Row],[RAW_RANK]]=NUM_P,"X","")</f>
        <v>#REF!</v>
      </c>
      <c r="AB102" s="10" t="e">
        <f>VLOOKUP(MYRANKS_P[[#This Row],[POS]],#REF!,COLUMN(#REF!),FALSE)</f>
        <v>#REF!</v>
      </c>
      <c r="AC102" s="10" t="e">
        <f>MYRANKS_P[[#This Row],[TTLSGP]]-MYRANKS_P[[#This Row],[REPL LVL]]</f>
        <v>#REF!</v>
      </c>
      <c r="AD102" s="19" t="e">
        <f>IF(MYRANKS_P[[#This Row],[RAW_RANK]]&lt;=Total_Pitchers_Drafted,MYRANKS_P[[#This Row],[SGP OVER REPL]],0)</f>
        <v>#REF!</v>
      </c>
      <c r="AE102" s="66" t="e">
        <f>MYRANKS_P[[#This Row],[SGP OVER REPL]]*Dollar_Value_Per_Pitcher_SGP+1</f>
        <v>#REF!</v>
      </c>
      <c r="AF102" s="27"/>
      <c r="AG102" s="30" t="e">
        <f>IF(AND(MYRANKS_P[[#This Row],[BENCH_RANK]]&lt;=Total_Pitchers_Drafted,MYRANKS_P[[#This Row],[$ACTUAL]]=""),MYRANKS_P[[#This Row],[USEFULSGP]],0)</f>
        <v>#REF!</v>
      </c>
      <c r="AH102" s="27" t="e">
        <f>IF(MYRANKS_P[[#This Row],[REMAIN_SGP]]=0,0,MYRANKS_P[[#This Row],[REMAIN_SGP]]*Remaining_Dollar_Value_Per_Pitcher_SGP+1)</f>
        <v>#REF!</v>
      </c>
      <c r="AI102" s="122"/>
    </row>
    <row r="103" spans="1:35" x14ac:dyDescent="0.25">
      <c r="A103" s="88" t="s">
        <v>4952</v>
      </c>
      <c r="B103" s="9" t="e">
        <f>VLOOKUP(MYRANKS_P[[#This Row],[PLAYERID]],#REF!,COLUMN(#REF!),FALSE)</f>
        <v>#REF!</v>
      </c>
      <c r="C103" s="9" t="e">
        <f>VLOOKUP(MYRANKS_P[[#This Row],[PLAYERID]],#REF!,COLUMN(#REF!),FALSE)</f>
        <v>#REF!</v>
      </c>
      <c r="D103" s="9" t="e">
        <f>VLOOKUP(MYRANKS_P[[#This Row],[PLAYERID]],#REF!,COLUMN(#REF!),FALSE)</f>
        <v>#REF!</v>
      </c>
      <c r="E103" s="9" t="e">
        <f>VLOOKUP(MYRANKS_P[[#This Row],[PLAYERID]],#REF!,COLUMN(#REF!),FALSE)</f>
        <v>#REF!</v>
      </c>
      <c r="F103" s="9" t="e">
        <f>VLOOKUP(MYRANKS_P[[#This Row],[PLAYERID]],#REF!,COLUMN(#REF!),FALSE)</f>
        <v>#REF!</v>
      </c>
      <c r="G103" s="9" t="e">
        <f>INDEX(#REF!,MATCH(MYRANKS_P[[#This Row],[PLAYERID]],#REF!,0),VLOOKUP(IDSYSTEM,#REF!,3,FALSE))</f>
        <v>#REF!</v>
      </c>
      <c r="H103" s="115" t="e">
        <f>IF(OR(LEAGUE="Mixed",LEAGUE=MYRANKS_P[[#This Row],[LG]]),IFERROR(INDEX(PITCHCSV[],MATCH(MYRANKS_P[[#This Row],[PROJID]],PITCHCSV[playerid],0),P_WCOL),0),0)</f>
        <v>#REF!</v>
      </c>
      <c r="I103" s="115" t="e">
        <f>IF(OR(LEAGUE="Mixed",LEAGUE=MYRANKS_P[[#This Row],[LG]]),IFERROR(INDEX(PITCHCSV[],MATCH(MYRANKS_P[[#This Row],[PROJID]],PITCHCSV[playerid],0),P_SVCOL),0),0)</f>
        <v>#REF!</v>
      </c>
      <c r="J103" s="115" t="e">
        <f>IF(OR(LEAGUE="Mixed",LEAGUE=MYRANKS_P[[#This Row],[LG]]),IFERROR(INDEX(PITCHCSV[],MATCH(MYRANKS_P[[#This Row],[PROJID]],PITCHCSV[playerid],0),P_IPCOL),0),0)</f>
        <v>#REF!</v>
      </c>
      <c r="K103" s="115" t="e">
        <f>IF(OR(LEAGUE="Mixed",LEAGUE=MYRANKS_P[[#This Row],[LG]]),IFERROR(INDEX(PITCHCSV[],MATCH(MYRANKS_P[[#This Row],[PROJID]],PITCHCSV[playerid],0),P_HCOL),0),0)</f>
        <v>#REF!</v>
      </c>
      <c r="L103" s="115" t="e">
        <f>IF(OR(LEAGUE="Mixed",LEAGUE=MYRANKS_P[[#This Row],[LG]]),IFERROR(INDEX(PITCHCSV[],MATCH(MYRANKS_P[[#This Row],[PROJID]],PITCHCSV[playerid],0),P_ERCOL),0),0)</f>
        <v>#REF!</v>
      </c>
      <c r="M103" s="115" t="e">
        <f>IF(OR(LEAGUE="Mixed",LEAGUE=MYRANKS_P[[#This Row],[LG]]),IFERROR(INDEX(PITCHCSV[],MATCH(MYRANKS_P[[#This Row],[PROJID]],PITCHCSV[playerid],0),P_HRCOL),0),0)</f>
        <v>#REF!</v>
      </c>
      <c r="N103" s="115" t="e">
        <f>IF(OR(LEAGUE="Mixed",LEAGUE=MYRANKS_P[[#This Row],[LG]]),IFERROR(INDEX(PITCHCSV[],MATCH(MYRANKS_P[[#This Row],[PROJID]],PITCHCSV[playerid],0),P_SOCOL),0),0)</f>
        <v>#REF!</v>
      </c>
      <c r="O103" s="115" t="e">
        <f>IF(OR(LEAGUE="Mixed",LEAGUE=MYRANKS_P[[#This Row],[LG]]),IFERROR(INDEX(PITCHCSV[],MATCH(MYRANKS_P[[#This Row],[PROJID]],PITCHCSV[playerid],0),P_BBCOL),0),0)</f>
        <v>#REF!</v>
      </c>
      <c r="P103" s="10" t="e">
        <f>IF(OR(LEAGUE="Mixed",LEAGUE=MYRANKS_P[[#This Row],[LG]]),IFERROR(MYRANKS_P[[#This Row],[ER]]*9/MYRANKS_P[[#This Row],[IP]],0),0)</f>
        <v>#REF!</v>
      </c>
      <c r="Q103" s="10" t="e">
        <f>IF(OR(LEAGUE="Mixed",LEAGUE=MYRANKS_P[[#This Row],[LG]]),IFERROR((MYRANKS_P[[#This Row],[BB]]+MYRANKS_P[[#This Row],[H]])/MYRANKS_P[[#This Row],[IP]],0),0)</f>
        <v>#REF!</v>
      </c>
      <c r="R103" s="10" t="e">
        <f>MYRANKS_P[[#This Row],[W]]/SGP_W</f>
        <v>#REF!</v>
      </c>
      <c r="S103" s="10" t="e">
        <f>MYRANKS_P[[#This Row],[SV]]/SGP_SV</f>
        <v>#REF!</v>
      </c>
      <c r="T103" s="10" t="e">
        <f>MYRANKS_P[[#This Row],[SO]]/SGP_K</f>
        <v>#REF!</v>
      </c>
      <c r="U103" s="10" t="e">
        <f>((LGAVG_ER*(NUMPITCHERS-1)+MYRANKS_P[[#This Row],[ER]])*9/((LGAVG_IP*(NUMPITCHERS-1)+MYRANKS_P[[#This Row],[IP]]))-LGAVG_ERA)/SGP_ERA</f>
        <v>#REF!</v>
      </c>
      <c r="V103" s="10" t="e">
        <f>((LGAVG_HBB*(NUMPITCHERS-1)+MYRANKS_P[[#This Row],[BB]]+MYRANKS_P[[#This Row],[H]])/(LGAVG_IP*(NUMPITCHERS-1)+MYRANKS_P[[#This Row],[IP]])-LGAVG_WHIP)/SGP_WHIP</f>
        <v>#REF!</v>
      </c>
      <c r="W103" s="72" t="e">
        <f>MYRANKS_P[[#This Row],[WSGP]]+MYRANKS_P[[#This Row],[SVSGP]]+MYRANKS_P[[#This Row],[SOSGP]]+MYRANKS_P[[#This Row],[ERASGP]]+MYRANKS_P[[#This Row],[WHIPSGP]]</f>
        <v>#REF!</v>
      </c>
      <c r="X103" s="171" t="e">
        <f>RANK(MYRANKS_P[[#This Row],[TTLSGP]],MYRANKS_P[TTLSGP],0)</f>
        <v>#REF!</v>
      </c>
      <c r="Y103" s="72" t="e">
        <f>IF(MYRANKS_P[[#This Row],[RAW_RANK]]&gt;NUM_P,MYRANKS_P[[#This Row],[TTLSGP]],0)</f>
        <v>#REF!</v>
      </c>
      <c r="Z103" s="22" t="e">
        <f>IF(MYRANKS_P[[#This Row],[BENCH_TTLSGP]]=0,"",RANK(MYRANKS_P[[#This Row],[BENCH_TTLSGP]],MYRANKS_P[BENCH_TTLSGP],0))</f>
        <v>#REF!</v>
      </c>
      <c r="AA103" s="22" t="e">
        <f>IF(MYRANKS_P[[#This Row],[RAW_RANK]]=NUM_P,"X","")</f>
        <v>#REF!</v>
      </c>
      <c r="AB103" s="10" t="e">
        <f>VLOOKUP(MYRANKS_P[[#This Row],[POS]],#REF!,COLUMN(#REF!),FALSE)</f>
        <v>#REF!</v>
      </c>
      <c r="AC103" s="10" t="e">
        <f>MYRANKS_P[[#This Row],[TTLSGP]]-MYRANKS_P[[#This Row],[REPL LVL]]</f>
        <v>#REF!</v>
      </c>
      <c r="AD103" s="19" t="e">
        <f>IF(MYRANKS_P[[#This Row],[RAW_RANK]]&lt;=Total_Pitchers_Drafted,MYRANKS_P[[#This Row],[SGP OVER REPL]],0)</f>
        <v>#REF!</v>
      </c>
      <c r="AE103" s="66" t="e">
        <f>MYRANKS_P[[#This Row],[SGP OVER REPL]]*Dollar_Value_Per_Pitcher_SGP+1</f>
        <v>#REF!</v>
      </c>
      <c r="AF103" s="27"/>
      <c r="AG103" s="30" t="e">
        <f>IF(AND(MYRANKS_P[[#This Row],[BENCH_RANK]]&lt;=Total_Pitchers_Drafted,MYRANKS_P[[#This Row],[$ACTUAL]]=""),MYRANKS_P[[#This Row],[USEFULSGP]],0)</f>
        <v>#REF!</v>
      </c>
      <c r="AH103" s="27" t="e">
        <f>IF(MYRANKS_P[[#This Row],[REMAIN_SGP]]=0,0,MYRANKS_P[[#This Row],[REMAIN_SGP]]*Remaining_Dollar_Value_Per_Pitcher_SGP+1)</f>
        <v>#REF!</v>
      </c>
      <c r="AI103" s="122"/>
    </row>
    <row r="104" spans="1:35" x14ac:dyDescent="0.25">
      <c r="A104" s="110" t="s">
        <v>2202</v>
      </c>
      <c r="B104" s="86" t="e">
        <f>VLOOKUP(MYRANKS_P[[#This Row],[PLAYERID]],#REF!,COLUMN(#REF!),FALSE)</f>
        <v>#REF!</v>
      </c>
      <c r="C104" s="86" t="e">
        <f>VLOOKUP(MYRANKS_P[[#This Row],[PLAYERID]],#REF!,COLUMN(#REF!),FALSE)</f>
        <v>#REF!</v>
      </c>
      <c r="D104" s="86" t="e">
        <f>VLOOKUP(MYRANKS_P[[#This Row],[PLAYERID]],#REF!,COLUMN(#REF!),FALSE)</f>
        <v>#REF!</v>
      </c>
      <c r="E104" s="9" t="e">
        <f>VLOOKUP(MYRANKS_P[[#This Row],[PLAYERID]],#REF!,COLUMN(#REF!),FALSE)</f>
        <v>#REF!</v>
      </c>
      <c r="F104" s="86" t="e">
        <f>VLOOKUP(MYRANKS_P[[#This Row],[PLAYERID]],#REF!,COLUMN(#REF!),FALSE)</f>
        <v>#REF!</v>
      </c>
      <c r="G104" s="9" t="e">
        <f>INDEX(#REF!,MATCH(MYRANKS_P[[#This Row],[PLAYERID]],#REF!,0),VLOOKUP(IDSYSTEM,#REF!,3,FALSE))</f>
        <v>#REF!</v>
      </c>
      <c r="H104" s="115" t="e">
        <f>IF(OR(LEAGUE="Mixed",LEAGUE=MYRANKS_P[[#This Row],[LG]]),IFERROR(INDEX(PITCHCSV[],MATCH(MYRANKS_P[[#This Row],[PROJID]],PITCHCSV[playerid],0),P_WCOL),0),0)</f>
        <v>#REF!</v>
      </c>
      <c r="I104" s="115" t="e">
        <f>IF(OR(LEAGUE="Mixed",LEAGUE=MYRANKS_P[[#This Row],[LG]]),IFERROR(INDEX(PITCHCSV[],MATCH(MYRANKS_P[[#This Row],[PROJID]],PITCHCSV[playerid],0),P_SVCOL),0),0)</f>
        <v>#REF!</v>
      </c>
      <c r="J104" s="115" t="e">
        <f>IF(OR(LEAGUE="Mixed",LEAGUE=MYRANKS_P[[#This Row],[LG]]),IFERROR(INDEX(PITCHCSV[],MATCH(MYRANKS_P[[#This Row],[PROJID]],PITCHCSV[playerid],0),P_IPCOL),0),0)</f>
        <v>#REF!</v>
      </c>
      <c r="K104" s="115" t="e">
        <f>IF(OR(LEAGUE="Mixed",LEAGUE=MYRANKS_P[[#This Row],[LG]]),IFERROR(INDEX(PITCHCSV[],MATCH(MYRANKS_P[[#This Row],[PROJID]],PITCHCSV[playerid],0),P_HCOL),0),0)</f>
        <v>#REF!</v>
      </c>
      <c r="L104" s="115" t="e">
        <f>IF(OR(LEAGUE="Mixed",LEAGUE=MYRANKS_P[[#This Row],[LG]]),IFERROR(INDEX(PITCHCSV[],MATCH(MYRANKS_P[[#This Row],[PROJID]],PITCHCSV[playerid],0),P_ERCOL),0),0)</f>
        <v>#REF!</v>
      </c>
      <c r="M104" s="115" t="e">
        <f>IF(OR(LEAGUE="Mixed",LEAGUE=MYRANKS_P[[#This Row],[LG]]),IFERROR(INDEX(PITCHCSV[],MATCH(MYRANKS_P[[#This Row],[PROJID]],PITCHCSV[playerid],0),P_HRCOL),0),0)</f>
        <v>#REF!</v>
      </c>
      <c r="N104" s="115" t="e">
        <f>IF(OR(LEAGUE="Mixed",LEAGUE=MYRANKS_P[[#This Row],[LG]]),IFERROR(INDEX(PITCHCSV[],MATCH(MYRANKS_P[[#This Row],[PROJID]],PITCHCSV[playerid],0),P_SOCOL),0),0)</f>
        <v>#REF!</v>
      </c>
      <c r="O104" s="115" t="e">
        <f>IF(OR(LEAGUE="Mixed",LEAGUE=MYRANKS_P[[#This Row],[LG]]),IFERROR(INDEX(PITCHCSV[],MATCH(MYRANKS_P[[#This Row],[PROJID]],PITCHCSV[playerid],0),P_BBCOL),0),0)</f>
        <v>#REF!</v>
      </c>
      <c r="P104" s="10" t="e">
        <f>IF(OR(LEAGUE="Mixed",LEAGUE=MYRANKS_P[[#This Row],[LG]]),IFERROR(MYRANKS_P[[#This Row],[ER]]*9/MYRANKS_P[[#This Row],[IP]],0),0)</f>
        <v>#REF!</v>
      </c>
      <c r="Q104" s="10" t="e">
        <f>IF(OR(LEAGUE="Mixed",LEAGUE=MYRANKS_P[[#This Row],[LG]]),IFERROR((MYRANKS_P[[#This Row],[BB]]+MYRANKS_P[[#This Row],[H]])/MYRANKS_P[[#This Row],[IP]],0),0)</f>
        <v>#REF!</v>
      </c>
      <c r="R104" s="87" t="e">
        <f>MYRANKS_P[[#This Row],[W]]/SGP_W</f>
        <v>#REF!</v>
      </c>
      <c r="S104" s="87" t="e">
        <f>MYRANKS_P[[#This Row],[SV]]/SGP_SV</f>
        <v>#REF!</v>
      </c>
      <c r="T104" s="87" t="e">
        <f>MYRANKS_P[[#This Row],[SO]]/SGP_K</f>
        <v>#REF!</v>
      </c>
      <c r="U104" s="10" t="e">
        <f>((LGAVG_ER*(NUMPITCHERS-1)+MYRANKS_P[[#This Row],[ER]])*9/((LGAVG_IP*(NUMPITCHERS-1)+MYRANKS_P[[#This Row],[IP]]))-LGAVG_ERA)/SGP_ERA</f>
        <v>#REF!</v>
      </c>
      <c r="V104" s="10" t="e">
        <f>((LGAVG_HBB*(NUMPITCHERS-1)+MYRANKS_P[[#This Row],[BB]]+MYRANKS_P[[#This Row],[H]])/(LGAVG_IP*(NUMPITCHERS-1)+MYRANKS_P[[#This Row],[IP]])-LGAVG_WHIP)/SGP_WHIP</f>
        <v>#REF!</v>
      </c>
      <c r="W104" s="92" t="e">
        <f>MYRANKS_P[[#This Row],[WSGP]]+MYRANKS_P[[#This Row],[SVSGP]]+MYRANKS_P[[#This Row],[SOSGP]]+MYRANKS_P[[#This Row],[ERASGP]]+MYRANKS_P[[#This Row],[WHIPSGP]]</f>
        <v>#REF!</v>
      </c>
      <c r="X104" s="173" t="e">
        <f>RANK(MYRANKS_P[[#This Row],[TTLSGP]],MYRANKS_P[TTLSGP],0)</f>
        <v>#REF!</v>
      </c>
      <c r="Y104" s="92" t="e">
        <f>IF(MYRANKS_P[[#This Row],[RAW_RANK]]&gt;NUM_P,MYRANKS_P[[#This Row],[TTLSGP]],0)</f>
        <v>#REF!</v>
      </c>
      <c r="Z104" s="96" t="e">
        <f>IF(MYRANKS_P[[#This Row],[BENCH_TTLSGP]]=0,"",RANK(MYRANKS_P[[#This Row],[BENCH_TTLSGP]],MYRANKS_P[BENCH_TTLSGP],0))</f>
        <v>#REF!</v>
      </c>
      <c r="AA104" s="96" t="e">
        <f>IF(MYRANKS_P[[#This Row],[RAW_RANK]]=NUM_P,"X","")</f>
        <v>#REF!</v>
      </c>
      <c r="AB104" s="87" t="e">
        <f>VLOOKUP(MYRANKS_P[[#This Row],[POS]],#REF!,COLUMN(#REF!),FALSE)</f>
        <v>#REF!</v>
      </c>
      <c r="AC104" s="87" t="e">
        <f>MYRANKS_P[[#This Row],[TTLSGP]]-MYRANKS_P[[#This Row],[REPL LVL]]</f>
        <v>#REF!</v>
      </c>
      <c r="AD104" s="87" t="e">
        <f>IF(MYRANKS_P[[#This Row],[RAW_RANK]]&lt;=Total_Pitchers_Drafted,MYRANKS_P[[#This Row],[SGP OVER REPL]],0)</f>
        <v>#REF!</v>
      </c>
      <c r="AE104" s="97" t="e">
        <f>MYRANKS_P[[#This Row],[SGP OVER REPL]]*Dollar_Value_Per_Pitcher_SGP+1</f>
        <v>#REF!</v>
      </c>
      <c r="AF104" s="87"/>
      <c r="AG104" s="87" t="e">
        <f>IF(AND(MYRANKS_P[[#This Row],[BENCH_RANK]]&lt;=Total_Pitchers_Drafted,MYRANKS_P[[#This Row],[$ACTUAL]]=""),MYRANKS_P[[#This Row],[USEFULSGP]],0)</f>
        <v>#REF!</v>
      </c>
      <c r="AH104" s="87" t="e">
        <f>IF(MYRANKS_P[[#This Row],[REMAIN_SGP]]=0,0,MYRANKS_P[[#This Row],[REMAIN_SGP]]*Remaining_Dollar_Value_Per_Pitcher_SGP+1)</f>
        <v>#REF!</v>
      </c>
      <c r="AI104" s="122"/>
    </row>
    <row r="105" spans="1:35" x14ac:dyDescent="0.25">
      <c r="A105" s="88" t="s">
        <v>1198</v>
      </c>
      <c r="B105" s="9" t="e">
        <f>VLOOKUP(MYRANKS_P[[#This Row],[PLAYERID]],#REF!,COLUMN(#REF!),FALSE)</f>
        <v>#REF!</v>
      </c>
      <c r="C105" s="9" t="e">
        <f>VLOOKUP(MYRANKS_P[[#This Row],[PLAYERID]],#REF!,COLUMN(#REF!),FALSE)</f>
        <v>#REF!</v>
      </c>
      <c r="D105" s="9" t="e">
        <f>VLOOKUP(MYRANKS_P[[#This Row],[PLAYERID]],#REF!,COLUMN(#REF!),FALSE)</f>
        <v>#REF!</v>
      </c>
      <c r="E105" s="9" t="e">
        <f>VLOOKUP(MYRANKS_P[[#This Row],[PLAYERID]],#REF!,COLUMN(#REF!),FALSE)</f>
        <v>#REF!</v>
      </c>
      <c r="F105" s="9" t="e">
        <f>VLOOKUP(MYRANKS_P[[#This Row],[PLAYERID]],#REF!,COLUMN(#REF!),FALSE)</f>
        <v>#REF!</v>
      </c>
      <c r="G105" s="9" t="e">
        <f>INDEX(#REF!,MATCH(MYRANKS_P[[#This Row],[PLAYERID]],#REF!,0),VLOOKUP(IDSYSTEM,#REF!,3,FALSE))</f>
        <v>#REF!</v>
      </c>
      <c r="H105" s="115" t="e">
        <f>IF(OR(LEAGUE="Mixed",LEAGUE=MYRANKS_P[[#This Row],[LG]]),IFERROR(INDEX(PITCHCSV[],MATCH(MYRANKS_P[[#This Row],[PROJID]],PITCHCSV[playerid],0),P_WCOL),0),0)</f>
        <v>#REF!</v>
      </c>
      <c r="I105" s="115" t="e">
        <f>IF(OR(LEAGUE="Mixed",LEAGUE=MYRANKS_P[[#This Row],[LG]]),IFERROR(INDEX(PITCHCSV[],MATCH(MYRANKS_P[[#This Row],[PROJID]],PITCHCSV[playerid],0),P_SVCOL),0),0)</f>
        <v>#REF!</v>
      </c>
      <c r="J105" s="115" t="e">
        <f>IF(OR(LEAGUE="Mixed",LEAGUE=MYRANKS_P[[#This Row],[LG]]),IFERROR(INDEX(PITCHCSV[],MATCH(MYRANKS_P[[#This Row],[PROJID]],PITCHCSV[playerid],0),P_IPCOL),0),0)</f>
        <v>#REF!</v>
      </c>
      <c r="K105" s="115" t="e">
        <f>IF(OR(LEAGUE="Mixed",LEAGUE=MYRANKS_P[[#This Row],[LG]]),IFERROR(INDEX(PITCHCSV[],MATCH(MYRANKS_P[[#This Row],[PROJID]],PITCHCSV[playerid],0),P_HCOL),0),0)</f>
        <v>#REF!</v>
      </c>
      <c r="L105" s="115" t="e">
        <f>IF(OR(LEAGUE="Mixed",LEAGUE=MYRANKS_P[[#This Row],[LG]]),IFERROR(INDEX(PITCHCSV[],MATCH(MYRANKS_P[[#This Row],[PROJID]],PITCHCSV[playerid],0),P_ERCOL),0),0)</f>
        <v>#REF!</v>
      </c>
      <c r="M105" s="115" t="e">
        <f>IF(OR(LEAGUE="Mixed",LEAGUE=MYRANKS_P[[#This Row],[LG]]),IFERROR(INDEX(PITCHCSV[],MATCH(MYRANKS_P[[#This Row],[PROJID]],PITCHCSV[playerid],0),P_HRCOL),0),0)</f>
        <v>#REF!</v>
      </c>
      <c r="N105" s="115" t="e">
        <f>IF(OR(LEAGUE="Mixed",LEAGUE=MYRANKS_P[[#This Row],[LG]]),IFERROR(INDEX(PITCHCSV[],MATCH(MYRANKS_P[[#This Row],[PROJID]],PITCHCSV[playerid],0),P_SOCOL),0),0)</f>
        <v>#REF!</v>
      </c>
      <c r="O105" s="115" t="e">
        <f>IF(OR(LEAGUE="Mixed",LEAGUE=MYRANKS_P[[#This Row],[LG]]),IFERROR(INDEX(PITCHCSV[],MATCH(MYRANKS_P[[#This Row],[PROJID]],PITCHCSV[playerid],0),P_BBCOL),0),0)</f>
        <v>#REF!</v>
      </c>
      <c r="P105" s="10" t="e">
        <f>IF(OR(LEAGUE="Mixed",LEAGUE=MYRANKS_P[[#This Row],[LG]]),IFERROR(MYRANKS_P[[#This Row],[ER]]*9/MYRANKS_P[[#This Row],[IP]],0),0)</f>
        <v>#REF!</v>
      </c>
      <c r="Q105" s="10" t="e">
        <f>IF(OR(LEAGUE="Mixed",LEAGUE=MYRANKS_P[[#This Row],[LG]]),IFERROR((MYRANKS_P[[#This Row],[BB]]+MYRANKS_P[[#This Row],[H]])/MYRANKS_P[[#This Row],[IP]],0),0)</f>
        <v>#REF!</v>
      </c>
      <c r="R105" s="10" t="e">
        <f>MYRANKS_P[[#This Row],[W]]/SGP_W</f>
        <v>#REF!</v>
      </c>
      <c r="S105" s="10" t="e">
        <f>MYRANKS_P[[#This Row],[SV]]/SGP_SV</f>
        <v>#REF!</v>
      </c>
      <c r="T105" s="10" t="e">
        <f>MYRANKS_P[[#This Row],[SO]]/SGP_K</f>
        <v>#REF!</v>
      </c>
      <c r="U105" s="10" t="e">
        <f>((LGAVG_ER*(NUMPITCHERS-1)+MYRANKS_P[[#This Row],[ER]])*9/((LGAVG_IP*(NUMPITCHERS-1)+MYRANKS_P[[#This Row],[IP]]))-LGAVG_ERA)/SGP_ERA</f>
        <v>#REF!</v>
      </c>
      <c r="V105" s="10" t="e">
        <f>((LGAVG_HBB*(NUMPITCHERS-1)+MYRANKS_P[[#This Row],[BB]]+MYRANKS_P[[#This Row],[H]])/(LGAVG_IP*(NUMPITCHERS-1)+MYRANKS_P[[#This Row],[IP]])-LGAVG_WHIP)/SGP_WHIP</f>
        <v>#REF!</v>
      </c>
      <c r="W105" s="72" t="e">
        <f>MYRANKS_P[[#This Row],[WSGP]]+MYRANKS_P[[#This Row],[SVSGP]]+MYRANKS_P[[#This Row],[SOSGP]]+MYRANKS_P[[#This Row],[ERASGP]]+MYRANKS_P[[#This Row],[WHIPSGP]]</f>
        <v>#REF!</v>
      </c>
      <c r="X105" s="171" t="e">
        <f>RANK(MYRANKS_P[[#This Row],[TTLSGP]],MYRANKS_P[TTLSGP],0)</f>
        <v>#REF!</v>
      </c>
      <c r="Y105" s="72" t="e">
        <f>IF(MYRANKS_P[[#This Row],[RAW_RANK]]&gt;NUM_P,MYRANKS_P[[#This Row],[TTLSGP]],0)</f>
        <v>#REF!</v>
      </c>
      <c r="Z105" s="22" t="e">
        <f>IF(MYRANKS_P[[#This Row],[BENCH_TTLSGP]]=0,"",RANK(MYRANKS_P[[#This Row],[BENCH_TTLSGP]],MYRANKS_P[BENCH_TTLSGP],0))</f>
        <v>#REF!</v>
      </c>
      <c r="AA105" s="22" t="e">
        <f>IF(MYRANKS_P[[#This Row],[RAW_RANK]]=NUM_P,"X","")</f>
        <v>#REF!</v>
      </c>
      <c r="AB105" s="10" t="e">
        <f>VLOOKUP(MYRANKS_P[[#This Row],[POS]],#REF!,COLUMN(#REF!),FALSE)</f>
        <v>#REF!</v>
      </c>
      <c r="AC105" s="10" t="e">
        <f>MYRANKS_P[[#This Row],[TTLSGP]]-MYRANKS_P[[#This Row],[REPL LVL]]</f>
        <v>#REF!</v>
      </c>
      <c r="AD105" s="19" t="e">
        <f>IF(MYRANKS_P[[#This Row],[RAW_RANK]]&lt;=Total_Pitchers_Drafted,MYRANKS_P[[#This Row],[SGP OVER REPL]],0)</f>
        <v>#REF!</v>
      </c>
      <c r="AE105" s="66" t="e">
        <f>MYRANKS_P[[#This Row],[SGP OVER REPL]]*Dollar_Value_Per_Pitcher_SGP+1</f>
        <v>#REF!</v>
      </c>
      <c r="AF105" s="27"/>
      <c r="AG105" s="30" t="e">
        <f>IF(AND(MYRANKS_P[[#This Row],[BENCH_RANK]]&lt;=Total_Pitchers_Drafted,MYRANKS_P[[#This Row],[$ACTUAL]]=""),MYRANKS_P[[#This Row],[USEFULSGP]],0)</f>
        <v>#REF!</v>
      </c>
      <c r="AH105" s="27" t="e">
        <f>IF(MYRANKS_P[[#This Row],[REMAIN_SGP]]=0,0,MYRANKS_P[[#This Row],[REMAIN_SGP]]*Remaining_Dollar_Value_Per_Pitcher_SGP+1)</f>
        <v>#REF!</v>
      </c>
      <c r="AI105" s="122"/>
    </row>
    <row r="106" spans="1:35" x14ac:dyDescent="0.25">
      <c r="A106" s="79" t="s">
        <v>6704</v>
      </c>
      <c r="B106" s="9" t="e">
        <f>VLOOKUP(MYRANKS_P[[#This Row],[PLAYERID]],#REF!,COLUMN(#REF!),FALSE)</f>
        <v>#REF!</v>
      </c>
      <c r="C106" s="9" t="e">
        <f>VLOOKUP(MYRANKS_P[[#This Row],[PLAYERID]],#REF!,COLUMN(#REF!),FALSE)</f>
        <v>#REF!</v>
      </c>
      <c r="D106" s="9" t="e">
        <f>VLOOKUP(MYRANKS_P[[#This Row],[PLAYERID]],#REF!,COLUMN(#REF!),FALSE)</f>
        <v>#REF!</v>
      </c>
      <c r="E106" s="9" t="e">
        <f>VLOOKUP(MYRANKS_P[[#This Row],[PLAYERID]],#REF!,COLUMN(#REF!),FALSE)</f>
        <v>#REF!</v>
      </c>
      <c r="F106" s="9" t="e">
        <f>VLOOKUP(MYRANKS_P[[#This Row],[PLAYERID]],#REF!,COLUMN(#REF!),FALSE)</f>
        <v>#REF!</v>
      </c>
      <c r="G106" s="9" t="e">
        <f>INDEX(#REF!,MATCH(MYRANKS_P[[#This Row],[PLAYERID]],#REF!,0),VLOOKUP(IDSYSTEM,#REF!,3,FALSE))</f>
        <v>#REF!</v>
      </c>
      <c r="H106" s="115" t="e">
        <f>IF(OR(LEAGUE="Mixed",LEAGUE=MYRANKS_P[[#This Row],[LG]]),IFERROR(INDEX(PITCHCSV[],MATCH(MYRANKS_P[[#This Row],[PROJID]],PITCHCSV[playerid],0),P_WCOL),0),0)</f>
        <v>#REF!</v>
      </c>
      <c r="I106" s="115" t="e">
        <f>IF(OR(LEAGUE="Mixed",LEAGUE=MYRANKS_P[[#This Row],[LG]]),IFERROR(INDEX(PITCHCSV[],MATCH(MYRANKS_P[[#This Row],[PROJID]],PITCHCSV[playerid],0),P_SVCOL),0),0)</f>
        <v>#REF!</v>
      </c>
      <c r="J106" s="115" t="e">
        <f>IF(OR(LEAGUE="Mixed",LEAGUE=MYRANKS_P[[#This Row],[LG]]),IFERROR(INDEX(PITCHCSV[],MATCH(MYRANKS_P[[#This Row],[PROJID]],PITCHCSV[playerid],0),P_IPCOL),0),0)</f>
        <v>#REF!</v>
      </c>
      <c r="K106" s="115" t="e">
        <f>IF(OR(LEAGUE="Mixed",LEAGUE=MYRANKS_P[[#This Row],[LG]]),IFERROR(INDEX(PITCHCSV[],MATCH(MYRANKS_P[[#This Row],[PROJID]],PITCHCSV[playerid],0),P_HCOL),0),0)</f>
        <v>#REF!</v>
      </c>
      <c r="L106" s="115" t="e">
        <f>IF(OR(LEAGUE="Mixed",LEAGUE=MYRANKS_P[[#This Row],[LG]]),IFERROR(INDEX(PITCHCSV[],MATCH(MYRANKS_P[[#This Row],[PROJID]],PITCHCSV[playerid],0),P_ERCOL),0),0)</f>
        <v>#REF!</v>
      </c>
      <c r="M106" s="115" t="e">
        <f>IF(OR(LEAGUE="Mixed",LEAGUE=MYRANKS_P[[#This Row],[LG]]),IFERROR(INDEX(PITCHCSV[],MATCH(MYRANKS_P[[#This Row],[PROJID]],PITCHCSV[playerid],0),P_HRCOL),0),0)</f>
        <v>#REF!</v>
      </c>
      <c r="N106" s="115" t="e">
        <f>IF(OR(LEAGUE="Mixed",LEAGUE=MYRANKS_P[[#This Row],[LG]]),IFERROR(INDEX(PITCHCSV[],MATCH(MYRANKS_P[[#This Row],[PROJID]],PITCHCSV[playerid],0),P_SOCOL),0),0)</f>
        <v>#REF!</v>
      </c>
      <c r="O106" s="115" t="e">
        <f>IF(OR(LEAGUE="Mixed",LEAGUE=MYRANKS_P[[#This Row],[LG]]),IFERROR(INDEX(PITCHCSV[],MATCH(MYRANKS_P[[#This Row],[PROJID]],PITCHCSV[playerid],0),P_BBCOL),0),0)</f>
        <v>#REF!</v>
      </c>
      <c r="P106" s="10" t="e">
        <f>IF(OR(LEAGUE="Mixed",LEAGUE=MYRANKS_P[[#This Row],[LG]]),IFERROR(MYRANKS_P[[#This Row],[ER]]*9/MYRANKS_P[[#This Row],[IP]],0),0)</f>
        <v>#REF!</v>
      </c>
      <c r="Q106" s="10" t="e">
        <f>IF(OR(LEAGUE="Mixed",LEAGUE=MYRANKS_P[[#This Row],[LG]]),IFERROR((MYRANKS_P[[#This Row],[BB]]+MYRANKS_P[[#This Row],[H]])/MYRANKS_P[[#This Row],[IP]],0),0)</f>
        <v>#REF!</v>
      </c>
      <c r="R106" s="10" t="e">
        <f>MYRANKS_P[[#This Row],[W]]/SGP_W</f>
        <v>#REF!</v>
      </c>
      <c r="S106" s="10" t="e">
        <f>MYRANKS_P[[#This Row],[SV]]/SGP_SV</f>
        <v>#REF!</v>
      </c>
      <c r="T106" s="10" t="e">
        <f>MYRANKS_P[[#This Row],[SO]]/SGP_K</f>
        <v>#REF!</v>
      </c>
      <c r="U106" s="10" t="e">
        <f>((LGAVG_ER*(NUMPITCHERS-1)+MYRANKS_P[[#This Row],[ER]])*9/((LGAVG_IP*(NUMPITCHERS-1)+MYRANKS_P[[#This Row],[IP]]))-LGAVG_ERA)/SGP_ERA</f>
        <v>#REF!</v>
      </c>
      <c r="V106" s="10" t="e">
        <f>((LGAVG_HBB*(NUMPITCHERS-1)+MYRANKS_P[[#This Row],[BB]]+MYRANKS_P[[#This Row],[H]])/(LGAVG_IP*(NUMPITCHERS-1)+MYRANKS_P[[#This Row],[IP]])-LGAVG_WHIP)/SGP_WHIP</f>
        <v>#REF!</v>
      </c>
      <c r="W106" s="72" t="e">
        <f>MYRANKS_P[[#This Row],[WSGP]]+MYRANKS_P[[#This Row],[SVSGP]]+MYRANKS_P[[#This Row],[SOSGP]]+MYRANKS_P[[#This Row],[ERASGP]]+MYRANKS_P[[#This Row],[WHIPSGP]]</f>
        <v>#REF!</v>
      </c>
      <c r="X106" s="171" t="e">
        <f>RANK(MYRANKS_P[[#This Row],[TTLSGP]],MYRANKS_P[TTLSGP],0)</f>
        <v>#REF!</v>
      </c>
      <c r="Y106" s="72" t="e">
        <f>IF(MYRANKS_P[[#This Row],[RAW_RANK]]&gt;NUM_P,MYRANKS_P[[#This Row],[TTLSGP]],0)</f>
        <v>#REF!</v>
      </c>
      <c r="Z106" s="22" t="e">
        <f>IF(MYRANKS_P[[#This Row],[BENCH_TTLSGP]]=0,"",RANK(MYRANKS_P[[#This Row],[BENCH_TTLSGP]],MYRANKS_P[BENCH_TTLSGP],0))</f>
        <v>#REF!</v>
      </c>
      <c r="AA106" s="22" t="e">
        <f>IF(MYRANKS_P[[#This Row],[RAW_RANK]]=NUM_P,"X","")</f>
        <v>#REF!</v>
      </c>
      <c r="AB106" s="10" t="e">
        <f>VLOOKUP(MYRANKS_P[[#This Row],[POS]],#REF!,COLUMN(#REF!),FALSE)</f>
        <v>#REF!</v>
      </c>
      <c r="AC106" s="10" t="e">
        <f>MYRANKS_P[[#This Row],[TTLSGP]]-MYRANKS_P[[#This Row],[REPL LVL]]</f>
        <v>#REF!</v>
      </c>
      <c r="AD106" s="19" t="e">
        <f>IF(MYRANKS_P[[#This Row],[RAW_RANK]]&lt;=Total_Pitchers_Drafted,MYRANKS_P[[#This Row],[SGP OVER REPL]],0)</f>
        <v>#REF!</v>
      </c>
      <c r="AE106" s="66" t="e">
        <f>MYRANKS_P[[#This Row],[SGP OVER REPL]]*Dollar_Value_Per_Pitcher_SGP+1</f>
        <v>#REF!</v>
      </c>
      <c r="AF106" s="27"/>
      <c r="AG106" s="30" t="e">
        <f>IF(AND(MYRANKS_P[[#This Row],[BENCH_RANK]]&lt;=Total_Pitchers_Drafted,MYRANKS_P[[#This Row],[$ACTUAL]]=""),MYRANKS_P[[#This Row],[USEFULSGP]],0)</f>
        <v>#REF!</v>
      </c>
      <c r="AH106" s="27" t="e">
        <f>IF(MYRANKS_P[[#This Row],[REMAIN_SGP]]=0,0,MYRANKS_P[[#This Row],[REMAIN_SGP]]*Remaining_Dollar_Value_Per_Pitcher_SGP+1)</f>
        <v>#REF!</v>
      </c>
      <c r="AI106" s="122"/>
    </row>
    <row r="107" spans="1:35" x14ac:dyDescent="0.25">
      <c r="A107" s="110" t="s">
        <v>6578</v>
      </c>
      <c r="B107" s="53" t="e">
        <f>VLOOKUP(MYRANKS_P[[#This Row],[PLAYERID]],#REF!,COLUMN(#REF!),FALSE)</f>
        <v>#REF!</v>
      </c>
      <c r="C107" s="53" t="e">
        <f>VLOOKUP(MYRANKS_P[[#This Row],[PLAYERID]],#REF!,COLUMN(#REF!),FALSE)</f>
        <v>#REF!</v>
      </c>
      <c r="D107" s="53" t="e">
        <f>VLOOKUP(MYRANKS_P[[#This Row],[PLAYERID]],#REF!,COLUMN(#REF!),FALSE)</f>
        <v>#REF!</v>
      </c>
      <c r="E107" s="9" t="e">
        <f>VLOOKUP(MYRANKS_P[[#This Row],[PLAYERID]],#REF!,COLUMN(#REF!),FALSE)</f>
        <v>#REF!</v>
      </c>
      <c r="F107" s="53" t="e">
        <f>VLOOKUP(MYRANKS_P[[#This Row],[PLAYERID]],#REF!,COLUMN(#REF!),FALSE)</f>
        <v>#REF!</v>
      </c>
      <c r="G107" s="9" t="e">
        <f>INDEX(#REF!,MATCH(MYRANKS_P[[#This Row],[PLAYERID]],#REF!,0),VLOOKUP(IDSYSTEM,#REF!,3,FALSE))</f>
        <v>#REF!</v>
      </c>
      <c r="H107" s="115" t="e">
        <f>IF(OR(LEAGUE="Mixed",LEAGUE=MYRANKS_P[[#This Row],[LG]]),IFERROR(INDEX(PITCHCSV[],MATCH(MYRANKS_P[[#This Row],[PROJID]],PITCHCSV[playerid],0),P_WCOL),0),0)</f>
        <v>#REF!</v>
      </c>
      <c r="I107" s="115" t="e">
        <f>IF(OR(LEAGUE="Mixed",LEAGUE=MYRANKS_P[[#This Row],[LG]]),IFERROR(INDEX(PITCHCSV[],MATCH(MYRANKS_P[[#This Row],[PROJID]],PITCHCSV[playerid],0),P_SVCOL),0),0)</f>
        <v>#REF!</v>
      </c>
      <c r="J107" s="115" t="e">
        <f>IF(OR(LEAGUE="Mixed",LEAGUE=MYRANKS_P[[#This Row],[LG]]),IFERROR(INDEX(PITCHCSV[],MATCH(MYRANKS_P[[#This Row],[PROJID]],PITCHCSV[playerid],0),P_IPCOL),0),0)</f>
        <v>#REF!</v>
      </c>
      <c r="K107" s="115" t="e">
        <f>IF(OR(LEAGUE="Mixed",LEAGUE=MYRANKS_P[[#This Row],[LG]]),IFERROR(INDEX(PITCHCSV[],MATCH(MYRANKS_P[[#This Row],[PROJID]],PITCHCSV[playerid],0),P_HCOL),0),0)</f>
        <v>#REF!</v>
      </c>
      <c r="L107" s="115" t="e">
        <f>IF(OR(LEAGUE="Mixed",LEAGUE=MYRANKS_P[[#This Row],[LG]]),IFERROR(INDEX(PITCHCSV[],MATCH(MYRANKS_P[[#This Row],[PROJID]],PITCHCSV[playerid],0),P_ERCOL),0),0)</f>
        <v>#REF!</v>
      </c>
      <c r="M107" s="115" t="e">
        <f>IF(OR(LEAGUE="Mixed",LEAGUE=MYRANKS_P[[#This Row],[LG]]),IFERROR(INDEX(PITCHCSV[],MATCH(MYRANKS_P[[#This Row],[PROJID]],PITCHCSV[playerid],0),P_HRCOL),0),0)</f>
        <v>#REF!</v>
      </c>
      <c r="N107" s="115" t="e">
        <f>IF(OR(LEAGUE="Mixed",LEAGUE=MYRANKS_P[[#This Row],[LG]]),IFERROR(INDEX(PITCHCSV[],MATCH(MYRANKS_P[[#This Row],[PROJID]],PITCHCSV[playerid],0),P_SOCOL),0),0)</f>
        <v>#REF!</v>
      </c>
      <c r="O107" s="115" t="e">
        <f>IF(OR(LEAGUE="Mixed",LEAGUE=MYRANKS_P[[#This Row],[LG]]),IFERROR(INDEX(PITCHCSV[],MATCH(MYRANKS_P[[#This Row],[PROJID]],PITCHCSV[playerid],0),P_BBCOL),0),0)</f>
        <v>#REF!</v>
      </c>
      <c r="P107" s="10" t="e">
        <f>IF(OR(LEAGUE="Mixed",LEAGUE=MYRANKS_P[[#This Row],[LG]]),IFERROR(MYRANKS_P[[#This Row],[ER]]*9/MYRANKS_P[[#This Row],[IP]],0),0)</f>
        <v>#REF!</v>
      </c>
      <c r="Q107" s="10" t="e">
        <f>IF(OR(LEAGUE="Mixed",LEAGUE=MYRANKS_P[[#This Row],[LG]]),IFERROR((MYRANKS_P[[#This Row],[BB]]+MYRANKS_P[[#This Row],[H]])/MYRANKS_P[[#This Row],[IP]],0),0)</f>
        <v>#REF!</v>
      </c>
      <c r="R107" s="87" t="e">
        <f>MYRANKS_P[[#This Row],[W]]/SGP_W</f>
        <v>#REF!</v>
      </c>
      <c r="S107" s="87" t="e">
        <f>MYRANKS_P[[#This Row],[SV]]/SGP_SV</f>
        <v>#REF!</v>
      </c>
      <c r="T107" s="87" t="e">
        <f>MYRANKS_P[[#This Row],[SO]]/SGP_K</f>
        <v>#REF!</v>
      </c>
      <c r="U107" s="10" t="e">
        <f>((LGAVG_ER*(NUMPITCHERS-1)+MYRANKS_P[[#This Row],[ER]])*9/((LGAVG_IP*(NUMPITCHERS-1)+MYRANKS_P[[#This Row],[IP]]))-LGAVG_ERA)/SGP_ERA</f>
        <v>#REF!</v>
      </c>
      <c r="V107" s="10" t="e">
        <f>((LGAVG_HBB*(NUMPITCHERS-1)+MYRANKS_P[[#This Row],[BB]]+MYRANKS_P[[#This Row],[H]])/(LGAVG_IP*(NUMPITCHERS-1)+MYRANKS_P[[#This Row],[IP]])-LGAVG_WHIP)/SGP_WHIP</f>
        <v>#REF!</v>
      </c>
      <c r="W107" s="92" t="e">
        <f>MYRANKS_P[[#This Row],[WSGP]]+MYRANKS_P[[#This Row],[SVSGP]]+MYRANKS_P[[#This Row],[SOSGP]]+MYRANKS_P[[#This Row],[ERASGP]]+MYRANKS_P[[#This Row],[WHIPSGP]]</f>
        <v>#REF!</v>
      </c>
      <c r="X107" s="173" t="e">
        <f>RANK(MYRANKS_P[[#This Row],[TTLSGP]],MYRANKS_P[TTLSGP],0)</f>
        <v>#REF!</v>
      </c>
      <c r="Y107" s="92" t="e">
        <f>IF(MYRANKS_P[[#This Row],[RAW_RANK]]&gt;NUM_P,MYRANKS_P[[#This Row],[TTLSGP]],0)</f>
        <v>#REF!</v>
      </c>
      <c r="Z107" s="96" t="e">
        <f>IF(MYRANKS_P[[#This Row],[BENCH_TTLSGP]]=0,"",RANK(MYRANKS_P[[#This Row],[BENCH_TTLSGP]],MYRANKS_P[BENCH_TTLSGP],0))</f>
        <v>#REF!</v>
      </c>
      <c r="AA107" s="96" t="e">
        <f>IF(MYRANKS_P[[#This Row],[RAW_RANK]]=NUM_P,"X","")</f>
        <v>#REF!</v>
      </c>
      <c r="AB107" s="87" t="e">
        <f>VLOOKUP(MYRANKS_P[[#This Row],[POS]],#REF!,COLUMN(#REF!),FALSE)</f>
        <v>#REF!</v>
      </c>
      <c r="AC107" s="87" t="e">
        <f>MYRANKS_P[[#This Row],[TTLSGP]]-MYRANKS_P[[#This Row],[REPL LVL]]</f>
        <v>#REF!</v>
      </c>
      <c r="AD107" s="87" t="e">
        <f>IF(MYRANKS_P[[#This Row],[RAW_RANK]]&lt;=Total_Pitchers_Drafted,MYRANKS_P[[#This Row],[SGP OVER REPL]],0)</f>
        <v>#REF!</v>
      </c>
      <c r="AE107" s="97" t="e">
        <f>MYRANKS_P[[#This Row],[SGP OVER REPL]]*Dollar_Value_Per_Pitcher_SGP+1</f>
        <v>#REF!</v>
      </c>
      <c r="AF107" s="87"/>
      <c r="AG107" s="87" t="e">
        <f>IF(AND(MYRANKS_P[[#This Row],[BENCH_RANK]]&lt;=Total_Pitchers_Drafted,MYRANKS_P[[#This Row],[$ACTUAL]]=""),MYRANKS_P[[#This Row],[USEFULSGP]],0)</f>
        <v>#REF!</v>
      </c>
      <c r="AH107" s="87" t="e">
        <f>IF(MYRANKS_P[[#This Row],[REMAIN_SGP]]=0,0,MYRANKS_P[[#This Row],[REMAIN_SGP]]*Remaining_Dollar_Value_Per_Pitcher_SGP+1)</f>
        <v>#REF!</v>
      </c>
      <c r="AI107" s="122"/>
    </row>
    <row r="108" spans="1:35" x14ac:dyDescent="0.25">
      <c r="A108" s="88" t="s">
        <v>1494</v>
      </c>
      <c r="B108" s="53" t="e">
        <f>VLOOKUP(MYRANKS_P[[#This Row],[PLAYERID]],#REF!,COLUMN(#REF!),FALSE)</f>
        <v>#REF!</v>
      </c>
      <c r="C108" s="53" t="e">
        <f>VLOOKUP(MYRANKS_P[[#This Row],[PLAYERID]],#REF!,COLUMN(#REF!),FALSE)</f>
        <v>#REF!</v>
      </c>
      <c r="D108" s="53" t="e">
        <f>VLOOKUP(MYRANKS_P[[#This Row],[PLAYERID]],#REF!,COLUMN(#REF!),FALSE)</f>
        <v>#REF!</v>
      </c>
      <c r="E108" s="9" t="e">
        <f>VLOOKUP(MYRANKS_P[[#This Row],[PLAYERID]],#REF!,COLUMN(#REF!),FALSE)</f>
        <v>#REF!</v>
      </c>
      <c r="F108" s="53" t="e">
        <f>VLOOKUP(MYRANKS_P[[#This Row],[PLAYERID]],#REF!,COLUMN(#REF!),FALSE)</f>
        <v>#REF!</v>
      </c>
      <c r="G108" s="9" t="e">
        <f>INDEX(#REF!,MATCH(MYRANKS_P[[#This Row],[PLAYERID]],#REF!,0),VLOOKUP(IDSYSTEM,#REF!,3,FALSE))</f>
        <v>#REF!</v>
      </c>
      <c r="H108" s="115" t="e">
        <f>IF(OR(LEAGUE="Mixed",LEAGUE=MYRANKS_P[[#This Row],[LG]]),IFERROR(INDEX(PITCHCSV[],MATCH(MYRANKS_P[[#This Row],[PROJID]],PITCHCSV[playerid],0),P_WCOL),0),0)</f>
        <v>#REF!</v>
      </c>
      <c r="I108" s="115" t="e">
        <f>IF(OR(LEAGUE="Mixed",LEAGUE=MYRANKS_P[[#This Row],[LG]]),IFERROR(INDEX(PITCHCSV[],MATCH(MYRANKS_P[[#This Row],[PROJID]],PITCHCSV[playerid],0),P_SVCOL),0),0)</f>
        <v>#REF!</v>
      </c>
      <c r="J108" s="115" t="e">
        <f>IF(OR(LEAGUE="Mixed",LEAGUE=MYRANKS_P[[#This Row],[LG]]),IFERROR(INDEX(PITCHCSV[],MATCH(MYRANKS_P[[#This Row],[PROJID]],PITCHCSV[playerid],0),P_IPCOL),0),0)</f>
        <v>#REF!</v>
      </c>
      <c r="K108" s="115" t="e">
        <f>IF(OR(LEAGUE="Mixed",LEAGUE=MYRANKS_P[[#This Row],[LG]]),IFERROR(INDEX(PITCHCSV[],MATCH(MYRANKS_P[[#This Row],[PROJID]],PITCHCSV[playerid],0),P_HCOL),0),0)</f>
        <v>#REF!</v>
      </c>
      <c r="L108" s="115" t="e">
        <f>IF(OR(LEAGUE="Mixed",LEAGUE=MYRANKS_P[[#This Row],[LG]]),IFERROR(INDEX(PITCHCSV[],MATCH(MYRANKS_P[[#This Row],[PROJID]],PITCHCSV[playerid],0),P_ERCOL),0),0)</f>
        <v>#REF!</v>
      </c>
      <c r="M108" s="115" t="e">
        <f>IF(OR(LEAGUE="Mixed",LEAGUE=MYRANKS_P[[#This Row],[LG]]),IFERROR(INDEX(PITCHCSV[],MATCH(MYRANKS_P[[#This Row],[PROJID]],PITCHCSV[playerid],0),P_HRCOL),0),0)</f>
        <v>#REF!</v>
      </c>
      <c r="N108" s="115" t="e">
        <f>IF(OR(LEAGUE="Mixed",LEAGUE=MYRANKS_P[[#This Row],[LG]]),IFERROR(INDEX(PITCHCSV[],MATCH(MYRANKS_P[[#This Row],[PROJID]],PITCHCSV[playerid],0),P_SOCOL),0),0)</f>
        <v>#REF!</v>
      </c>
      <c r="O108" s="115" t="e">
        <f>IF(OR(LEAGUE="Mixed",LEAGUE=MYRANKS_P[[#This Row],[LG]]),IFERROR(INDEX(PITCHCSV[],MATCH(MYRANKS_P[[#This Row],[PROJID]],PITCHCSV[playerid],0),P_BBCOL),0),0)</f>
        <v>#REF!</v>
      </c>
      <c r="P108" s="10" t="e">
        <f>IF(OR(LEAGUE="Mixed",LEAGUE=MYRANKS_P[[#This Row],[LG]]),IFERROR(MYRANKS_P[[#This Row],[ER]]*9/MYRANKS_P[[#This Row],[IP]],0),0)</f>
        <v>#REF!</v>
      </c>
      <c r="Q108" s="10" t="e">
        <f>IF(OR(LEAGUE="Mixed",LEAGUE=MYRANKS_P[[#This Row],[LG]]),IFERROR((MYRANKS_P[[#This Row],[BB]]+MYRANKS_P[[#This Row],[H]])/MYRANKS_P[[#This Row],[IP]],0),0)</f>
        <v>#REF!</v>
      </c>
      <c r="R108" s="33" t="e">
        <f>MYRANKS_P[[#This Row],[W]]/SGP_W</f>
        <v>#REF!</v>
      </c>
      <c r="S108" s="35" t="e">
        <f>MYRANKS_P[[#This Row],[SV]]/SGP_SV</f>
        <v>#REF!</v>
      </c>
      <c r="T108" s="33" t="e">
        <f>MYRANKS_P[[#This Row],[SO]]/SGP_K</f>
        <v>#REF!</v>
      </c>
      <c r="U108" s="10" t="e">
        <f>((LGAVG_ER*(NUMPITCHERS-1)+MYRANKS_P[[#This Row],[ER]])*9/((LGAVG_IP*(NUMPITCHERS-1)+MYRANKS_P[[#This Row],[IP]]))-LGAVG_ERA)/SGP_ERA</f>
        <v>#REF!</v>
      </c>
      <c r="V108" s="10" t="e">
        <f>((LGAVG_HBB*(NUMPITCHERS-1)+MYRANKS_P[[#This Row],[BB]]+MYRANKS_P[[#This Row],[H]])/(LGAVG_IP*(NUMPITCHERS-1)+MYRANKS_P[[#This Row],[IP]])-LGAVG_WHIP)/SGP_WHIP</f>
        <v>#REF!</v>
      </c>
      <c r="W108" s="73" t="e">
        <f>MYRANKS_P[[#This Row],[WSGP]]+MYRANKS_P[[#This Row],[SVSGP]]+MYRANKS_P[[#This Row],[SOSGP]]+MYRANKS_P[[#This Row],[ERASGP]]+MYRANKS_P[[#This Row],[WHIPSGP]]</f>
        <v>#REF!</v>
      </c>
      <c r="X108" s="174" t="e">
        <f>RANK(MYRANKS_P[[#This Row],[TTLSGP]],MYRANKS_P[TTLSGP],0)</f>
        <v>#REF!</v>
      </c>
      <c r="Y108" s="73" t="e">
        <f>IF(MYRANKS_P[[#This Row],[RAW_RANK]]&gt;NUM_P,MYRANKS_P[[#This Row],[TTLSGP]],0)</f>
        <v>#REF!</v>
      </c>
      <c r="Z108" s="34" t="e">
        <f>IF(MYRANKS_P[[#This Row],[BENCH_TTLSGP]]=0,"",RANK(MYRANKS_P[[#This Row],[BENCH_TTLSGP]],MYRANKS_P[BENCH_TTLSGP],0))</f>
        <v>#REF!</v>
      </c>
      <c r="AA108" s="34" t="e">
        <f>IF(MYRANKS_P[[#This Row],[RAW_RANK]]=NUM_P,"X","")</f>
        <v>#REF!</v>
      </c>
      <c r="AB108" s="35" t="e">
        <f>VLOOKUP(MYRANKS_P[[#This Row],[POS]],#REF!,COLUMN(#REF!),FALSE)</f>
        <v>#REF!</v>
      </c>
      <c r="AC108" s="35" t="e">
        <f>MYRANKS_P[[#This Row],[TTLSGP]]-MYRANKS_P[[#This Row],[REPL LVL]]</f>
        <v>#REF!</v>
      </c>
      <c r="AD108" s="33" t="e">
        <f>IF(MYRANKS_P[[#This Row],[RAW_RANK]]&lt;=Total_Pitchers_Drafted,MYRANKS_P[[#This Row],[SGP OVER REPL]],0)</f>
        <v>#REF!</v>
      </c>
      <c r="AE108" s="67" t="e">
        <f>MYRANKS_P[[#This Row],[SGP OVER REPL]]*Dollar_Value_Per_Pitcher_SGP+1</f>
        <v>#REF!</v>
      </c>
      <c r="AF108" s="33"/>
      <c r="AG108" s="35" t="e">
        <f>IF(AND(MYRANKS_P[[#This Row],[BENCH_RANK]]&lt;=Total_Pitchers_Drafted,MYRANKS_P[[#This Row],[$ACTUAL]]=""),MYRANKS_P[[#This Row],[USEFULSGP]],0)</f>
        <v>#REF!</v>
      </c>
      <c r="AH108" s="33" t="e">
        <f>IF(MYRANKS_P[[#This Row],[REMAIN_SGP]]=0,0,MYRANKS_P[[#This Row],[REMAIN_SGP]]*Remaining_Dollar_Value_Per_Pitcher_SGP+1)</f>
        <v>#REF!</v>
      </c>
      <c r="AI108" s="122"/>
    </row>
    <row r="109" spans="1:35" x14ac:dyDescent="0.25">
      <c r="A109" s="79" t="s">
        <v>1157</v>
      </c>
      <c r="B109" s="9" t="e">
        <f>VLOOKUP(MYRANKS_P[[#This Row],[PLAYERID]],#REF!,COLUMN(#REF!),FALSE)</f>
        <v>#REF!</v>
      </c>
      <c r="C109" s="9" t="e">
        <f>VLOOKUP(MYRANKS_P[[#This Row],[PLAYERID]],#REF!,COLUMN(#REF!),FALSE)</f>
        <v>#REF!</v>
      </c>
      <c r="D109" s="9" t="e">
        <f>VLOOKUP(MYRANKS_P[[#This Row],[PLAYERID]],#REF!,COLUMN(#REF!),FALSE)</f>
        <v>#REF!</v>
      </c>
      <c r="E109" s="9" t="e">
        <f>VLOOKUP(MYRANKS_P[[#This Row],[PLAYERID]],#REF!,COLUMN(#REF!),FALSE)</f>
        <v>#REF!</v>
      </c>
      <c r="F109" s="9" t="e">
        <f>VLOOKUP(MYRANKS_P[[#This Row],[PLAYERID]],#REF!,COLUMN(#REF!),FALSE)</f>
        <v>#REF!</v>
      </c>
      <c r="G109" s="9" t="e">
        <f>INDEX(#REF!,MATCH(MYRANKS_P[[#This Row],[PLAYERID]],#REF!,0),VLOOKUP(IDSYSTEM,#REF!,3,FALSE))</f>
        <v>#REF!</v>
      </c>
      <c r="H109" s="115" t="e">
        <f>IF(OR(LEAGUE="Mixed",LEAGUE=MYRANKS_P[[#This Row],[LG]]),IFERROR(INDEX(PITCHCSV[],MATCH(MYRANKS_P[[#This Row],[PROJID]],PITCHCSV[playerid],0),P_WCOL),0),0)</f>
        <v>#REF!</v>
      </c>
      <c r="I109" s="115" t="e">
        <f>IF(OR(LEAGUE="Mixed",LEAGUE=MYRANKS_P[[#This Row],[LG]]),IFERROR(INDEX(PITCHCSV[],MATCH(MYRANKS_P[[#This Row],[PROJID]],PITCHCSV[playerid],0),P_SVCOL),0),0)</f>
        <v>#REF!</v>
      </c>
      <c r="J109" s="115" t="e">
        <f>IF(OR(LEAGUE="Mixed",LEAGUE=MYRANKS_P[[#This Row],[LG]]),IFERROR(INDEX(PITCHCSV[],MATCH(MYRANKS_P[[#This Row],[PROJID]],PITCHCSV[playerid],0),P_IPCOL),0),0)</f>
        <v>#REF!</v>
      </c>
      <c r="K109" s="115" t="e">
        <f>IF(OR(LEAGUE="Mixed",LEAGUE=MYRANKS_P[[#This Row],[LG]]),IFERROR(INDEX(PITCHCSV[],MATCH(MYRANKS_P[[#This Row],[PROJID]],PITCHCSV[playerid],0),P_HCOL),0),0)</f>
        <v>#REF!</v>
      </c>
      <c r="L109" s="115" t="e">
        <f>IF(OR(LEAGUE="Mixed",LEAGUE=MYRANKS_P[[#This Row],[LG]]),IFERROR(INDEX(PITCHCSV[],MATCH(MYRANKS_P[[#This Row],[PROJID]],PITCHCSV[playerid],0),P_ERCOL),0),0)</f>
        <v>#REF!</v>
      </c>
      <c r="M109" s="115" t="e">
        <f>IF(OR(LEAGUE="Mixed",LEAGUE=MYRANKS_P[[#This Row],[LG]]),IFERROR(INDEX(PITCHCSV[],MATCH(MYRANKS_P[[#This Row],[PROJID]],PITCHCSV[playerid],0),P_HRCOL),0),0)</f>
        <v>#REF!</v>
      </c>
      <c r="N109" s="115" t="e">
        <f>IF(OR(LEAGUE="Mixed",LEAGUE=MYRANKS_P[[#This Row],[LG]]),IFERROR(INDEX(PITCHCSV[],MATCH(MYRANKS_P[[#This Row],[PROJID]],PITCHCSV[playerid],0),P_SOCOL),0),0)</f>
        <v>#REF!</v>
      </c>
      <c r="O109" s="115" t="e">
        <f>IF(OR(LEAGUE="Mixed",LEAGUE=MYRANKS_P[[#This Row],[LG]]),IFERROR(INDEX(PITCHCSV[],MATCH(MYRANKS_P[[#This Row],[PROJID]],PITCHCSV[playerid],0),P_BBCOL),0),0)</f>
        <v>#REF!</v>
      </c>
      <c r="P109" s="10" t="e">
        <f>IF(OR(LEAGUE="Mixed",LEAGUE=MYRANKS_P[[#This Row],[LG]]),IFERROR(MYRANKS_P[[#This Row],[ER]]*9/MYRANKS_P[[#This Row],[IP]],0),0)</f>
        <v>#REF!</v>
      </c>
      <c r="Q109" s="10" t="e">
        <f>IF(OR(LEAGUE="Mixed",LEAGUE=MYRANKS_P[[#This Row],[LG]]),IFERROR((MYRANKS_P[[#This Row],[BB]]+MYRANKS_P[[#This Row],[H]])/MYRANKS_P[[#This Row],[IP]],0),0)</f>
        <v>#REF!</v>
      </c>
      <c r="R109" s="10" t="e">
        <f>MYRANKS_P[[#This Row],[W]]/SGP_W</f>
        <v>#REF!</v>
      </c>
      <c r="S109" s="10" t="e">
        <f>MYRANKS_P[[#This Row],[SV]]/SGP_SV</f>
        <v>#REF!</v>
      </c>
      <c r="T109" s="10" t="e">
        <f>MYRANKS_P[[#This Row],[SO]]/SGP_K</f>
        <v>#REF!</v>
      </c>
      <c r="U109" s="10" t="e">
        <f>((LGAVG_ER*(NUMPITCHERS-1)+MYRANKS_P[[#This Row],[ER]])*9/((LGAVG_IP*(NUMPITCHERS-1)+MYRANKS_P[[#This Row],[IP]]))-LGAVG_ERA)/SGP_ERA</f>
        <v>#REF!</v>
      </c>
      <c r="V109" s="10" t="e">
        <f>((LGAVG_HBB*(NUMPITCHERS-1)+MYRANKS_P[[#This Row],[BB]]+MYRANKS_P[[#This Row],[H]])/(LGAVG_IP*(NUMPITCHERS-1)+MYRANKS_P[[#This Row],[IP]])-LGAVG_WHIP)/SGP_WHIP</f>
        <v>#REF!</v>
      </c>
      <c r="W109" s="72" t="e">
        <f>MYRANKS_P[[#This Row],[WSGP]]+MYRANKS_P[[#This Row],[SVSGP]]+MYRANKS_P[[#This Row],[SOSGP]]+MYRANKS_P[[#This Row],[ERASGP]]+MYRANKS_P[[#This Row],[WHIPSGP]]</f>
        <v>#REF!</v>
      </c>
      <c r="X109" s="171" t="e">
        <f>RANK(MYRANKS_P[[#This Row],[TTLSGP]],MYRANKS_P[TTLSGP],0)</f>
        <v>#REF!</v>
      </c>
      <c r="Y109" s="72" t="e">
        <f>IF(MYRANKS_P[[#This Row],[RAW_RANK]]&gt;NUM_P,MYRANKS_P[[#This Row],[TTLSGP]],0)</f>
        <v>#REF!</v>
      </c>
      <c r="Z109" s="22" t="e">
        <f>IF(MYRANKS_P[[#This Row],[BENCH_TTLSGP]]=0,"",RANK(MYRANKS_P[[#This Row],[BENCH_TTLSGP]],MYRANKS_P[BENCH_TTLSGP],0))</f>
        <v>#REF!</v>
      </c>
      <c r="AA109" s="22" t="e">
        <f>IF(MYRANKS_P[[#This Row],[RAW_RANK]]=NUM_P,"X","")</f>
        <v>#REF!</v>
      </c>
      <c r="AB109" s="10" t="e">
        <f>VLOOKUP(MYRANKS_P[[#This Row],[POS]],#REF!,COLUMN(#REF!),FALSE)</f>
        <v>#REF!</v>
      </c>
      <c r="AC109" s="10" t="e">
        <f>MYRANKS_P[[#This Row],[TTLSGP]]-MYRANKS_P[[#This Row],[REPL LVL]]</f>
        <v>#REF!</v>
      </c>
      <c r="AD109" s="19" t="e">
        <f>IF(MYRANKS_P[[#This Row],[RAW_RANK]]&lt;=Total_Pitchers_Drafted,MYRANKS_P[[#This Row],[SGP OVER REPL]],0)</f>
        <v>#REF!</v>
      </c>
      <c r="AE109" s="66" t="e">
        <f>MYRANKS_P[[#This Row],[SGP OVER REPL]]*Dollar_Value_Per_Pitcher_SGP+1</f>
        <v>#REF!</v>
      </c>
      <c r="AF109" s="27"/>
      <c r="AG109" s="30" t="e">
        <f>IF(AND(MYRANKS_P[[#This Row],[BENCH_RANK]]&lt;=Total_Pitchers_Drafted,MYRANKS_P[[#This Row],[$ACTUAL]]=""),MYRANKS_P[[#This Row],[USEFULSGP]],0)</f>
        <v>#REF!</v>
      </c>
      <c r="AH109" s="27" t="e">
        <f>IF(MYRANKS_P[[#This Row],[REMAIN_SGP]]=0,0,MYRANKS_P[[#This Row],[REMAIN_SGP]]*Remaining_Dollar_Value_Per_Pitcher_SGP+1)</f>
        <v>#REF!</v>
      </c>
      <c r="AI109" s="122"/>
    </row>
    <row r="110" spans="1:35" x14ac:dyDescent="0.25">
      <c r="A110" s="88" t="s">
        <v>6237</v>
      </c>
      <c r="B110" s="53" t="e">
        <f>VLOOKUP(MYRANKS_P[[#This Row],[PLAYERID]],#REF!,COLUMN(#REF!),FALSE)</f>
        <v>#REF!</v>
      </c>
      <c r="C110" s="53" t="e">
        <f>VLOOKUP(MYRANKS_P[[#This Row],[PLAYERID]],#REF!,COLUMN(#REF!),FALSE)</f>
        <v>#REF!</v>
      </c>
      <c r="D110" s="53" t="e">
        <f>VLOOKUP(MYRANKS_P[[#This Row],[PLAYERID]],#REF!,COLUMN(#REF!),FALSE)</f>
        <v>#REF!</v>
      </c>
      <c r="E110" s="9" t="e">
        <f>VLOOKUP(MYRANKS_P[[#This Row],[PLAYERID]],#REF!,COLUMN(#REF!),FALSE)</f>
        <v>#REF!</v>
      </c>
      <c r="F110" s="53" t="e">
        <f>VLOOKUP(MYRANKS_P[[#This Row],[PLAYERID]],#REF!,COLUMN(#REF!),FALSE)</f>
        <v>#REF!</v>
      </c>
      <c r="G110" s="9" t="e">
        <f>INDEX(#REF!,MATCH(MYRANKS_P[[#This Row],[PLAYERID]],#REF!,0),VLOOKUP(IDSYSTEM,#REF!,3,FALSE))</f>
        <v>#REF!</v>
      </c>
      <c r="H110" s="115" t="e">
        <f>IF(OR(LEAGUE="Mixed",LEAGUE=MYRANKS_P[[#This Row],[LG]]),IFERROR(INDEX(PITCHCSV[],MATCH(MYRANKS_P[[#This Row],[PROJID]],PITCHCSV[playerid],0),P_WCOL),0),0)</f>
        <v>#REF!</v>
      </c>
      <c r="I110" s="115" t="e">
        <f>IF(OR(LEAGUE="Mixed",LEAGUE=MYRANKS_P[[#This Row],[LG]]),IFERROR(INDEX(PITCHCSV[],MATCH(MYRANKS_P[[#This Row],[PROJID]],PITCHCSV[playerid],0),P_SVCOL),0),0)</f>
        <v>#REF!</v>
      </c>
      <c r="J110" s="115" t="e">
        <f>IF(OR(LEAGUE="Mixed",LEAGUE=MYRANKS_P[[#This Row],[LG]]),IFERROR(INDEX(PITCHCSV[],MATCH(MYRANKS_P[[#This Row],[PROJID]],PITCHCSV[playerid],0),P_IPCOL),0),0)</f>
        <v>#REF!</v>
      </c>
      <c r="K110" s="115" t="e">
        <f>IF(OR(LEAGUE="Mixed",LEAGUE=MYRANKS_P[[#This Row],[LG]]),IFERROR(INDEX(PITCHCSV[],MATCH(MYRANKS_P[[#This Row],[PROJID]],PITCHCSV[playerid],0),P_HCOL),0),0)</f>
        <v>#REF!</v>
      </c>
      <c r="L110" s="115" t="e">
        <f>IF(OR(LEAGUE="Mixed",LEAGUE=MYRANKS_P[[#This Row],[LG]]),IFERROR(INDEX(PITCHCSV[],MATCH(MYRANKS_P[[#This Row],[PROJID]],PITCHCSV[playerid],0),P_ERCOL),0),0)</f>
        <v>#REF!</v>
      </c>
      <c r="M110" s="115" t="e">
        <f>IF(OR(LEAGUE="Mixed",LEAGUE=MYRANKS_P[[#This Row],[LG]]),IFERROR(INDEX(PITCHCSV[],MATCH(MYRANKS_P[[#This Row],[PROJID]],PITCHCSV[playerid],0),P_HRCOL),0),0)</f>
        <v>#REF!</v>
      </c>
      <c r="N110" s="115" t="e">
        <f>IF(OR(LEAGUE="Mixed",LEAGUE=MYRANKS_P[[#This Row],[LG]]),IFERROR(INDEX(PITCHCSV[],MATCH(MYRANKS_P[[#This Row],[PROJID]],PITCHCSV[playerid],0),P_SOCOL),0),0)</f>
        <v>#REF!</v>
      </c>
      <c r="O110" s="115" t="e">
        <f>IF(OR(LEAGUE="Mixed",LEAGUE=MYRANKS_P[[#This Row],[LG]]),IFERROR(INDEX(PITCHCSV[],MATCH(MYRANKS_P[[#This Row],[PROJID]],PITCHCSV[playerid],0),P_BBCOL),0),0)</f>
        <v>#REF!</v>
      </c>
      <c r="P110" s="10" t="e">
        <f>IF(OR(LEAGUE="Mixed",LEAGUE=MYRANKS_P[[#This Row],[LG]]),IFERROR(MYRANKS_P[[#This Row],[ER]]*9/MYRANKS_P[[#This Row],[IP]],0),0)</f>
        <v>#REF!</v>
      </c>
      <c r="Q110" s="10" t="e">
        <f>IF(OR(LEAGUE="Mixed",LEAGUE=MYRANKS_P[[#This Row],[LG]]),IFERROR((MYRANKS_P[[#This Row],[BB]]+MYRANKS_P[[#This Row],[H]])/MYRANKS_P[[#This Row],[IP]],0),0)</f>
        <v>#REF!</v>
      </c>
      <c r="R110" s="55" t="e">
        <f>MYRANKS_P[[#This Row],[W]]/SGP_W</f>
        <v>#REF!</v>
      </c>
      <c r="S110" s="54" t="e">
        <f>MYRANKS_P[[#This Row],[SV]]/SGP_SV</f>
        <v>#REF!</v>
      </c>
      <c r="T110" s="55" t="e">
        <f>MYRANKS_P[[#This Row],[SO]]/SGP_K</f>
        <v>#REF!</v>
      </c>
      <c r="U110" s="10" t="e">
        <f>((LGAVG_ER*(NUMPITCHERS-1)+MYRANKS_P[[#This Row],[ER]])*9/((LGAVG_IP*(NUMPITCHERS-1)+MYRANKS_P[[#This Row],[IP]]))-LGAVG_ERA)/SGP_ERA</f>
        <v>#REF!</v>
      </c>
      <c r="V110" s="10" t="e">
        <f>((LGAVG_HBB*(NUMPITCHERS-1)+MYRANKS_P[[#This Row],[BB]]+MYRANKS_P[[#This Row],[H]])/(LGAVG_IP*(NUMPITCHERS-1)+MYRANKS_P[[#This Row],[IP]])-LGAVG_WHIP)/SGP_WHIP</f>
        <v>#REF!</v>
      </c>
      <c r="W110" s="74" t="e">
        <f>MYRANKS_P[[#This Row],[WSGP]]+MYRANKS_P[[#This Row],[SVSGP]]+MYRANKS_P[[#This Row],[SOSGP]]+MYRANKS_P[[#This Row],[ERASGP]]+MYRANKS_P[[#This Row],[WHIPSGP]]</f>
        <v>#REF!</v>
      </c>
      <c r="X110" s="172" t="e">
        <f>RANK(MYRANKS_P[[#This Row],[TTLSGP]],MYRANKS_P[TTLSGP],0)</f>
        <v>#REF!</v>
      </c>
      <c r="Y110" s="74" t="e">
        <f>IF(MYRANKS_P[[#This Row],[RAW_RANK]]&gt;NUM_P,MYRANKS_P[[#This Row],[TTLSGP]],0)</f>
        <v>#REF!</v>
      </c>
      <c r="Z110" s="56" t="e">
        <f>IF(MYRANKS_P[[#This Row],[BENCH_TTLSGP]]=0,"",RANK(MYRANKS_P[[#This Row],[BENCH_TTLSGP]],MYRANKS_P[BENCH_TTLSGP],0))</f>
        <v>#REF!</v>
      </c>
      <c r="AA110" s="56" t="e">
        <f>IF(MYRANKS_P[[#This Row],[RAW_RANK]]=NUM_P,"X","")</f>
        <v>#REF!</v>
      </c>
      <c r="AB110" s="54" t="e">
        <f>VLOOKUP(MYRANKS_P[[#This Row],[POS]],#REF!,COLUMN(#REF!),FALSE)</f>
        <v>#REF!</v>
      </c>
      <c r="AC110" s="54" t="e">
        <f>MYRANKS_P[[#This Row],[TTLSGP]]-MYRANKS_P[[#This Row],[REPL LVL]]</f>
        <v>#REF!</v>
      </c>
      <c r="AD110" s="55" t="e">
        <f>IF(MYRANKS_P[[#This Row],[RAW_RANK]]&lt;=Total_Pitchers_Drafted,MYRANKS_P[[#This Row],[SGP OVER REPL]],0)</f>
        <v>#REF!</v>
      </c>
      <c r="AE110" s="68" t="e">
        <f>MYRANKS_P[[#This Row],[SGP OVER REPL]]*Dollar_Value_Per_Pitcher_SGP+1</f>
        <v>#REF!</v>
      </c>
      <c r="AF110" s="55"/>
      <c r="AG110" s="54" t="e">
        <f>IF(AND(MYRANKS_P[[#This Row],[BENCH_RANK]]&lt;=Total_Pitchers_Drafted,MYRANKS_P[[#This Row],[$ACTUAL]]=""),MYRANKS_P[[#This Row],[USEFULSGP]],0)</f>
        <v>#REF!</v>
      </c>
      <c r="AH110" s="55" t="e">
        <f>IF(MYRANKS_P[[#This Row],[REMAIN_SGP]]=0,0,MYRANKS_P[[#This Row],[REMAIN_SGP]]*Remaining_Dollar_Value_Per_Pitcher_SGP+1)</f>
        <v>#REF!</v>
      </c>
      <c r="AI110" s="122"/>
    </row>
    <row r="111" spans="1:35" x14ac:dyDescent="0.25">
      <c r="A111" s="110" t="s">
        <v>2239</v>
      </c>
      <c r="B111" s="53" t="e">
        <f>VLOOKUP(MYRANKS_P[[#This Row],[PLAYERID]],#REF!,COLUMN(#REF!),FALSE)</f>
        <v>#REF!</v>
      </c>
      <c r="C111" s="53" t="e">
        <f>VLOOKUP(MYRANKS_P[[#This Row],[PLAYERID]],#REF!,COLUMN(#REF!),FALSE)</f>
        <v>#REF!</v>
      </c>
      <c r="D111" s="53" t="e">
        <f>VLOOKUP(MYRANKS_P[[#This Row],[PLAYERID]],#REF!,COLUMN(#REF!),FALSE)</f>
        <v>#REF!</v>
      </c>
      <c r="E111" s="9" t="e">
        <f>VLOOKUP(MYRANKS_P[[#This Row],[PLAYERID]],#REF!,COLUMN(#REF!),FALSE)</f>
        <v>#REF!</v>
      </c>
      <c r="F111" s="53" t="e">
        <f>VLOOKUP(MYRANKS_P[[#This Row],[PLAYERID]],#REF!,COLUMN(#REF!),FALSE)</f>
        <v>#REF!</v>
      </c>
      <c r="G111" s="9" t="e">
        <f>INDEX(#REF!,MATCH(MYRANKS_P[[#This Row],[PLAYERID]],#REF!,0),VLOOKUP(IDSYSTEM,#REF!,3,FALSE))</f>
        <v>#REF!</v>
      </c>
      <c r="H111" s="115" t="e">
        <f>IF(OR(LEAGUE="Mixed",LEAGUE=MYRANKS_P[[#This Row],[LG]]),IFERROR(INDEX(PITCHCSV[],MATCH(MYRANKS_P[[#This Row],[PROJID]],PITCHCSV[playerid],0),P_WCOL),0),0)</f>
        <v>#REF!</v>
      </c>
      <c r="I111" s="115" t="e">
        <f>IF(OR(LEAGUE="Mixed",LEAGUE=MYRANKS_P[[#This Row],[LG]]),IFERROR(INDEX(PITCHCSV[],MATCH(MYRANKS_P[[#This Row],[PROJID]],PITCHCSV[playerid],0),P_SVCOL),0),0)</f>
        <v>#REF!</v>
      </c>
      <c r="J111" s="115" t="e">
        <f>IF(OR(LEAGUE="Mixed",LEAGUE=MYRANKS_P[[#This Row],[LG]]),IFERROR(INDEX(PITCHCSV[],MATCH(MYRANKS_P[[#This Row],[PROJID]],PITCHCSV[playerid],0),P_IPCOL),0),0)</f>
        <v>#REF!</v>
      </c>
      <c r="K111" s="115" t="e">
        <f>IF(OR(LEAGUE="Mixed",LEAGUE=MYRANKS_P[[#This Row],[LG]]),IFERROR(INDEX(PITCHCSV[],MATCH(MYRANKS_P[[#This Row],[PROJID]],PITCHCSV[playerid],0),P_HCOL),0),0)</f>
        <v>#REF!</v>
      </c>
      <c r="L111" s="115" t="e">
        <f>IF(OR(LEAGUE="Mixed",LEAGUE=MYRANKS_P[[#This Row],[LG]]),IFERROR(INDEX(PITCHCSV[],MATCH(MYRANKS_P[[#This Row],[PROJID]],PITCHCSV[playerid],0),P_ERCOL),0),0)</f>
        <v>#REF!</v>
      </c>
      <c r="M111" s="115" t="e">
        <f>IF(OR(LEAGUE="Mixed",LEAGUE=MYRANKS_P[[#This Row],[LG]]),IFERROR(INDEX(PITCHCSV[],MATCH(MYRANKS_P[[#This Row],[PROJID]],PITCHCSV[playerid],0),P_HRCOL),0),0)</f>
        <v>#REF!</v>
      </c>
      <c r="N111" s="115" t="e">
        <f>IF(OR(LEAGUE="Mixed",LEAGUE=MYRANKS_P[[#This Row],[LG]]),IFERROR(INDEX(PITCHCSV[],MATCH(MYRANKS_P[[#This Row],[PROJID]],PITCHCSV[playerid],0),P_SOCOL),0),0)</f>
        <v>#REF!</v>
      </c>
      <c r="O111" s="115" t="e">
        <f>IF(OR(LEAGUE="Mixed",LEAGUE=MYRANKS_P[[#This Row],[LG]]),IFERROR(INDEX(PITCHCSV[],MATCH(MYRANKS_P[[#This Row],[PROJID]],PITCHCSV[playerid],0),P_BBCOL),0),0)</f>
        <v>#REF!</v>
      </c>
      <c r="P111" s="10" t="e">
        <f>IF(OR(LEAGUE="Mixed",LEAGUE=MYRANKS_P[[#This Row],[LG]]),IFERROR(MYRANKS_P[[#This Row],[ER]]*9/MYRANKS_P[[#This Row],[IP]],0),0)</f>
        <v>#REF!</v>
      </c>
      <c r="Q111" s="10" t="e">
        <f>IF(OR(LEAGUE="Mixed",LEAGUE=MYRANKS_P[[#This Row],[LG]]),IFERROR((MYRANKS_P[[#This Row],[BB]]+MYRANKS_P[[#This Row],[H]])/MYRANKS_P[[#This Row],[IP]],0),0)</f>
        <v>#REF!</v>
      </c>
      <c r="R111" s="87" t="e">
        <f>MYRANKS_P[[#This Row],[W]]/SGP_W</f>
        <v>#REF!</v>
      </c>
      <c r="S111" s="87" t="e">
        <f>MYRANKS_P[[#This Row],[SV]]/SGP_SV</f>
        <v>#REF!</v>
      </c>
      <c r="T111" s="87" t="e">
        <f>MYRANKS_P[[#This Row],[SO]]/SGP_K</f>
        <v>#REF!</v>
      </c>
      <c r="U111" s="10" t="e">
        <f>((LGAVG_ER*(NUMPITCHERS-1)+MYRANKS_P[[#This Row],[ER]])*9/((LGAVG_IP*(NUMPITCHERS-1)+MYRANKS_P[[#This Row],[IP]]))-LGAVG_ERA)/SGP_ERA</f>
        <v>#REF!</v>
      </c>
      <c r="V111" s="10" t="e">
        <f>((LGAVG_HBB*(NUMPITCHERS-1)+MYRANKS_P[[#This Row],[BB]]+MYRANKS_P[[#This Row],[H]])/(LGAVG_IP*(NUMPITCHERS-1)+MYRANKS_P[[#This Row],[IP]])-LGAVG_WHIP)/SGP_WHIP</f>
        <v>#REF!</v>
      </c>
      <c r="W111" s="92" t="e">
        <f>MYRANKS_P[[#This Row],[WSGP]]+MYRANKS_P[[#This Row],[SVSGP]]+MYRANKS_P[[#This Row],[SOSGP]]+MYRANKS_P[[#This Row],[ERASGP]]+MYRANKS_P[[#This Row],[WHIPSGP]]</f>
        <v>#REF!</v>
      </c>
      <c r="X111" s="173" t="e">
        <f>RANK(MYRANKS_P[[#This Row],[TTLSGP]],MYRANKS_P[TTLSGP],0)</f>
        <v>#REF!</v>
      </c>
      <c r="Y111" s="92" t="e">
        <f>IF(MYRANKS_P[[#This Row],[RAW_RANK]]&gt;NUM_P,MYRANKS_P[[#This Row],[TTLSGP]],0)</f>
        <v>#REF!</v>
      </c>
      <c r="Z111" s="96" t="e">
        <f>IF(MYRANKS_P[[#This Row],[BENCH_TTLSGP]]=0,"",RANK(MYRANKS_P[[#This Row],[BENCH_TTLSGP]],MYRANKS_P[BENCH_TTLSGP],0))</f>
        <v>#REF!</v>
      </c>
      <c r="AA111" s="96" t="e">
        <f>IF(MYRANKS_P[[#This Row],[RAW_RANK]]=NUM_P,"X","")</f>
        <v>#REF!</v>
      </c>
      <c r="AB111" s="87" t="e">
        <f>VLOOKUP(MYRANKS_P[[#This Row],[POS]],#REF!,COLUMN(#REF!),FALSE)</f>
        <v>#REF!</v>
      </c>
      <c r="AC111" s="87" t="e">
        <f>MYRANKS_P[[#This Row],[TTLSGP]]-MYRANKS_P[[#This Row],[REPL LVL]]</f>
        <v>#REF!</v>
      </c>
      <c r="AD111" s="87" t="e">
        <f>IF(MYRANKS_P[[#This Row],[RAW_RANK]]&lt;=Total_Pitchers_Drafted,MYRANKS_P[[#This Row],[SGP OVER REPL]],0)</f>
        <v>#REF!</v>
      </c>
      <c r="AE111" s="97" t="e">
        <f>MYRANKS_P[[#This Row],[SGP OVER REPL]]*Dollar_Value_Per_Pitcher_SGP+1</f>
        <v>#REF!</v>
      </c>
      <c r="AF111" s="87"/>
      <c r="AG111" s="87" t="e">
        <f>IF(AND(MYRANKS_P[[#This Row],[BENCH_RANK]]&lt;=Total_Pitchers_Drafted,MYRANKS_P[[#This Row],[$ACTUAL]]=""),MYRANKS_P[[#This Row],[USEFULSGP]],0)</f>
        <v>#REF!</v>
      </c>
      <c r="AH111" s="87" t="e">
        <f>IF(MYRANKS_P[[#This Row],[REMAIN_SGP]]=0,0,MYRANKS_P[[#This Row],[REMAIN_SGP]]*Remaining_Dollar_Value_Per_Pitcher_SGP+1)</f>
        <v>#REF!</v>
      </c>
      <c r="AI111" s="122"/>
    </row>
    <row r="112" spans="1:35" x14ac:dyDescent="0.25">
      <c r="A112" s="79" t="s">
        <v>2138</v>
      </c>
      <c r="B112" s="53" t="e">
        <f>VLOOKUP(MYRANKS_P[[#This Row],[PLAYERID]],#REF!,COLUMN(#REF!),FALSE)</f>
        <v>#REF!</v>
      </c>
      <c r="C112" s="53" t="e">
        <f>VLOOKUP(MYRANKS_P[[#This Row],[PLAYERID]],#REF!,COLUMN(#REF!),FALSE)</f>
        <v>#REF!</v>
      </c>
      <c r="D112" s="53" t="e">
        <f>VLOOKUP(MYRANKS_P[[#This Row],[PLAYERID]],#REF!,COLUMN(#REF!),FALSE)</f>
        <v>#REF!</v>
      </c>
      <c r="E112" s="9" t="e">
        <f>VLOOKUP(MYRANKS_P[[#This Row],[PLAYERID]],#REF!,COLUMN(#REF!),FALSE)</f>
        <v>#REF!</v>
      </c>
      <c r="F112" s="53" t="e">
        <f>VLOOKUP(MYRANKS_P[[#This Row],[PLAYERID]],#REF!,COLUMN(#REF!),FALSE)</f>
        <v>#REF!</v>
      </c>
      <c r="G112" s="32" t="e">
        <f>INDEX(#REF!,MATCH(MYRANKS_P[[#This Row],[PLAYERID]],#REF!,0),VLOOKUP(IDSYSTEM,#REF!,3,FALSE))</f>
        <v>#REF!</v>
      </c>
      <c r="H112" s="155" t="e">
        <f>IF(OR(LEAGUE="Mixed",LEAGUE=MYRANKS_P[[#This Row],[LG]]),IFERROR(INDEX(PITCHCSV[],MATCH(MYRANKS_P[[#This Row],[PROJID]],PITCHCSV[playerid],0),P_WCOL),0),0)</f>
        <v>#REF!</v>
      </c>
      <c r="I112" s="155" t="e">
        <f>IF(OR(LEAGUE="Mixed",LEAGUE=MYRANKS_P[[#This Row],[LG]]),IFERROR(INDEX(PITCHCSV[],MATCH(MYRANKS_P[[#This Row],[PROJID]],PITCHCSV[playerid],0),P_SVCOL),0),0)</f>
        <v>#REF!</v>
      </c>
      <c r="J112" s="155" t="e">
        <f>IF(OR(LEAGUE="Mixed",LEAGUE=MYRANKS_P[[#This Row],[LG]]),IFERROR(INDEX(PITCHCSV[],MATCH(MYRANKS_P[[#This Row],[PROJID]],PITCHCSV[playerid],0),P_IPCOL),0),0)</f>
        <v>#REF!</v>
      </c>
      <c r="K112" s="155" t="e">
        <f>IF(OR(LEAGUE="Mixed",LEAGUE=MYRANKS_P[[#This Row],[LG]]),IFERROR(INDEX(PITCHCSV[],MATCH(MYRANKS_P[[#This Row],[PROJID]],PITCHCSV[playerid],0),P_HCOL),0),0)</f>
        <v>#REF!</v>
      </c>
      <c r="L112" s="155" t="e">
        <f>IF(OR(LEAGUE="Mixed",LEAGUE=MYRANKS_P[[#This Row],[LG]]),IFERROR(INDEX(PITCHCSV[],MATCH(MYRANKS_P[[#This Row],[PROJID]],PITCHCSV[playerid],0),P_ERCOL),0),0)</f>
        <v>#REF!</v>
      </c>
      <c r="M112" s="155" t="e">
        <f>IF(OR(LEAGUE="Mixed",LEAGUE=MYRANKS_P[[#This Row],[LG]]),IFERROR(INDEX(PITCHCSV[],MATCH(MYRANKS_P[[#This Row],[PROJID]],PITCHCSV[playerid],0),P_HRCOL),0),0)</f>
        <v>#REF!</v>
      </c>
      <c r="N112" s="155" t="e">
        <f>IF(OR(LEAGUE="Mixed",LEAGUE=MYRANKS_P[[#This Row],[LG]]),IFERROR(INDEX(PITCHCSV[],MATCH(MYRANKS_P[[#This Row],[PROJID]],PITCHCSV[playerid],0),P_SOCOL),0),0)</f>
        <v>#REF!</v>
      </c>
      <c r="O112" s="155" t="e">
        <f>IF(OR(LEAGUE="Mixed",LEAGUE=MYRANKS_P[[#This Row],[LG]]),IFERROR(INDEX(PITCHCSV[],MATCH(MYRANKS_P[[#This Row],[PROJID]],PITCHCSV[playerid],0),P_BBCOL),0),0)</f>
        <v>#REF!</v>
      </c>
      <c r="P112" s="33" t="e">
        <f>IF(OR(LEAGUE="Mixed",LEAGUE=MYRANKS_P[[#This Row],[LG]]),IFERROR(MYRANKS_P[[#This Row],[ER]]*9/MYRANKS_P[[#This Row],[IP]],0),0)</f>
        <v>#REF!</v>
      </c>
      <c r="Q112" s="33" t="e">
        <f>IF(OR(LEAGUE="Mixed",LEAGUE=MYRANKS_P[[#This Row],[LG]]),IFERROR((MYRANKS_P[[#This Row],[BB]]+MYRANKS_P[[#This Row],[H]])/MYRANKS_P[[#This Row],[IP]],0),0)</f>
        <v>#REF!</v>
      </c>
      <c r="R112" s="33" t="e">
        <f>MYRANKS_P[[#This Row],[W]]/SGP_W</f>
        <v>#REF!</v>
      </c>
      <c r="S112" s="33" t="e">
        <f>MYRANKS_P[[#This Row],[SV]]/SGP_SV</f>
        <v>#REF!</v>
      </c>
      <c r="T112" s="33" t="e">
        <f>MYRANKS_P[[#This Row],[SO]]/SGP_K</f>
        <v>#REF!</v>
      </c>
      <c r="U112" s="33" t="e">
        <f>((LGAVG_ER*(NUMPITCHERS-1)+MYRANKS_P[[#This Row],[ER]])*9/((LGAVG_IP*(NUMPITCHERS-1)+MYRANKS_P[[#This Row],[IP]]))-LGAVG_ERA)/SGP_ERA</f>
        <v>#REF!</v>
      </c>
      <c r="V112" s="33" t="e">
        <f>((LGAVG_HBB*(NUMPITCHERS-1)+MYRANKS_P[[#This Row],[BB]]+MYRANKS_P[[#This Row],[H]])/(LGAVG_IP*(NUMPITCHERS-1)+MYRANKS_P[[#This Row],[IP]])-LGAVG_WHIP)/SGP_WHIP</f>
        <v>#REF!</v>
      </c>
      <c r="W112" s="73" t="e">
        <f>MYRANKS_P[[#This Row],[WSGP]]+MYRANKS_P[[#This Row],[SVSGP]]+MYRANKS_P[[#This Row],[SOSGP]]+MYRANKS_P[[#This Row],[ERASGP]]+MYRANKS_P[[#This Row],[WHIPSGP]]</f>
        <v>#REF!</v>
      </c>
      <c r="X112" s="174" t="e">
        <f>RANK(MYRANKS_P[[#This Row],[TTLSGP]],MYRANKS_P[TTLSGP],0)</f>
        <v>#REF!</v>
      </c>
      <c r="Y112" s="73" t="e">
        <f>IF(MYRANKS_P[[#This Row],[RAW_RANK]]&gt;NUM_P,MYRANKS_P[[#This Row],[TTLSGP]],0)</f>
        <v>#REF!</v>
      </c>
      <c r="Z112" s="34" t="e">
        <f>IF(MYRANKS_P[[#This Row],[BENCH_TTLSGP]]=0,"",RANK(MYRANKS_P[[#This Row],[BENCH_TTLSGP]],MYRANKS_P[BENCH_TTLSGP],0))</f>
        <v>#REF!</v>
      </c>
      <c r="AA112" s="34" t="e">
        <f>IF(MYRANKS_P[[#This Row],[RAW_RANK]]=NUM_P,"X","")</f>
        <v>#REF!</v>
      </c>
      <c r="AB112" s="33" t="e">
        <f>VLOOKUP(MYRANKS_P[[#This Row],[POS]],#REF!,COLUMN(#REF!),FALSE)</f>
        <v>#REF!</v>
      </c>
      <c r="AC112" s="33" t="e">
        <f>MYRANKS_P[[#This Row],[TTLSGP]]-MYRANKS_P[[#This Row],[REPL LVL]]</f>
        <v>#REF!</v>
      </c>
      <c r="AD112" s="33" t="e">
        <f>IF(MYRANKS_P[[#This Row],[RAW_RANK]]&lt;=Total_Pitchers_Drafted,MYRANKS_P[[#This Row],[SGP OVER REPL]],0)</f>
        <v>#REF!</v>
      </c>
      <c r="AE112" s="67" t="e">
        <f>MYRANKS_P[[#This Row],[SGP OVER REPL]]*Dollar_Value_Per_Pitcher_SGP+1</f>
        <v>#REF!</v>
      </c>
      <c r="AF112" s="33"/>
      <c r="AG112" s="33" t="e">
        <f>IF(AND(MYRANKS_P[[#This Row],[BENCH_RANK]]&lt;=Total_Pitchers_Drafted,MYRANKS_P[[#This Row],[$ACTUAL]]=""),MYRANKS_P[[#This Row],[USEFULSGP]],0)</f>
        <v>#REF!</v>
      </c>
      <c r="AH112" s="33" t="e">
        <f>IF(MYRANKS_P[[#This Row],[REMAIN_SGP]]=0,0,MYRANKS_P[[#This Row],[REMAIN_SGP]]*Remaining_Dollar_Value_Per_Pitcher_SGP+1)</f>
        <v>#REF!</v>
      </c>
      <c r="AI112" s="170"/>
    </row>
    <row r="113" spans="1:35" x14ac:dyDescent="0.25">
      <c r="A113" s="110" t="s">
        <v>6818</v>
      </c>
      <c r="B113" s="53" t="e">
        <f>VLOOKUP(MYRANKS_P[[#This Row],[PLAYERID]],#REF!,COLUMN(#REF!),FALSE)</f>
        <v>#REF!</v>
      </c>
      <c r="C113" s="53" t="e">
        <f>VLOOKUP(MYRANKS_P[[#This Row],[PLAYERID]],#REF!,COLUMN(#REF!),FALSE)</f>
        <v>#REF!</v>
      </c>
      <c r="D113" s="53" t="e">
        <f>VLOOKUP(MYRANKS_P[[#This Row],[PLAYERID]],#REF!,COLUMN(#REF!),FALSE)</f>
        <v>#REF!</v>
      </c>
      <c r="E113" s="9" t="e">
        <f>VLOOKUP(MYRANKS_P[[#This Row],[PLAYERID]],#REF!,COLUMN(#REF!),FALSE)</f>
        <v>#REF!</v>
      </c>
      <c r="F113" s="53" t="e">
        <f>VLOOKUP(MYRANKS_P[[#This Row],[PLAYERID]],#REF!,COLUMN(#REF!),FALSE)</f>
        <v>#REF!</v>
      </c>
      <c r="G113" s="9" t="e">
        <f>INDEX(#REF!,MATCH(MYRANKS_P[[#This Row],[PLAYERID]],#REF!,0),VLOOKUP(IDSYSTEM,#REF!,3,FALSE))</f>
        <v>#REF!</v>
      </c>
      <c r="H113" s="115" t="e">
        <f>IF(OR(LEAGUE="Mixed",LEAGUE=MYRANKS_P[[#This Row],[LG]]),IFERROR(INDEX(PITCHCSV[],MATCH(MYRANKS_P[[#This Row],[PROJID]],PITCHCSV[playerid],0),P_WCOL),0),0)</f>
        <v>#REF!</v>
      </c>
      <c r="I113" s="115" t="e">
        <f>IF(OR(LEAGUE="Mixed",LEAGUE=MYRANKS_P[[#This Row],[LG]]),IFERROR(INDEX(PITCHCSV[],MATCH(MYRANKS_P[[#This Row],[PROJID]],PITCHCSV[playerid],0),P_SVCOL),0),0)</f>
        <v>#REF!</v>
      </c>
      <c r="J113" s="115" t="e">
        <f>IF(OR(LEAGUE="Mixed",LEAGUE=MYRANKS_P[[#This Row],[LG]]),IFERROR(INDEX(PITCHCSV[],MATCH(MYRANKS_P[[#This Row],[PROJID]],PITCHCSV[playerid],0),P_IPCOL),0),0)</f>
        <v>#REF!</v>
      </c>
      <c r="K113" s="115" t="e">
        <f>IF(OR(LEAGUE="Mixed",LEAGUE=MYRANKS_P[[#This Row],[LG]]),IFERROR(INDEX(PITCHCSV[],MATCH(MYRANKS_P[[#This Row],[PROJID]],PITCHCSV[playerid],0),P_HCOL),0),0)</f>
        <v>#REF!</v>
      </c>
      <c r="L113" s="115" t="e">
        <f>IF(OR(LEAGUE="Mixed",LEAGUE=MYRANKS_P[[#This Row],[LG]]),IFERROR(INDEX(PITCHCSV[],MATCH(MYRANKS_P[[#This Row],[PROJID]],PITCHCSV[playerid],0),P_ERCOL),0),0)</f>
        <v>#REF!</v>
      </c>
      <c r="M113" s="115" t="e">
        <f>IF(OR(LEAGUE="Mixed",LEAGUE=MYRANKS_P[[#This Row],[LG]]),IFERROR(INDEX(PITCHCSV[],MATCH(MYRANKS_P[[#This Row],[PROJID]],PITCHCSV[playerid],0),P_HRCOL),0),0)</f>
        <v>#REF!</v>
      </c>
      <c r="N113" s="115" t="e">
        <f>IF(OR(LEAGUE="Mixed",LEAGUE=MYRANKS_P[[#This Row],[LG]]),IFERROR(INDEX(PITCHCSV[],MATCH(MYRANKS_P[[#This Row],[PROJID]],PITCHCSV[playerid],0),P_SOCOL),0),0)</f>
        <v>#REF!</v>
      </c>
      <c r="O113" s="115" t="e">
        <f>IF(OR(LEAGUE="Mixed",LEAGUE=MYRANKS_P[[#This Row],[LG]]),IFERROR(INDEX(PITCHCSV[],MATCH(MYRANKS_P[[#This Row],[PROJID]],PITCHCSV[playerid],0),P_BBCOL),0),0)</f>
        <v>#REF!</v>
      </c>
      <c r="P113" s="10" t="e">
        <f>IF(OR(LEAGUE="Mixed",LEAGUE=MYRANKS_P[[#This Row],[LG]]),IFERROR(MYRANKS_P[[#This Row],[ER]]*9/MYRANKS_P[[#This Row],[IP]],0),0)</f>
        <v>#REF!</v>
      </c>
      <c r="Q113" s="10" t="e">
        <f>IF(OR(LEAGUE="Mixed",LEAGUE=MYRANKS_P[[#This Row],[LG]]),IFERROR((MYRANKS_P[[#This Row],[BB]]+MYRANKS_P[[#This Row],[H]])/MYRANKS_P[[#This Row],[IP]],0),0)</f>
        <v>#REF!</v>
      </c>
      <c r="R113" s="87" t="e">
        <f>MYRANKS_P[[#This Row],[W]]/SGP_W</f>
        <v>#REF!</v>
      </c>
      <c r="S113" s="87" t="e">
        <f>MYRANKS_P[[#This Row],[SV]]/SGP_SV</f>
        <v>#REF!</v>
      </c>
      <c r="T113" s="87" t="e">
        <f>MYRANKS_P[[#This Row],[SO]]/SGP_K</f>
        <v>#REF!</v>
      </c>
      <c r="U113" s="10" t="e">
        <f>((LGAVG_ER*(NUMPITCHERS-1)+MYRANKS_P[[#This Row],[ER]])*9/((LGAVG_IP*(NUMPITCHERS-1)+MYRANKS_P[[#This Row],[IP]]))-LGAVG_ERA)/SGP_ERA</f>
        <v>#REF!</v>
      </c>
      <c r="V113" s="10" t="e">
        <f>((LGAVG_HBB*(NUMPITCHERS-1)+MYRANKS_P[[#This Row],[BB]]+MYRANKS_P[[#This Row],[H]])/(LGAVG_IP*(NUMPITCHERS-1)+MYRANKS_P[[#This Row],[IP]])-LGAVG_WHIP)/SGP_WHIP</f>
        <v>#REF!</v>
      </c>
      <c r="W113" s="92" t="e">
        <f>MYRANKS_P[[#This Row],[WSGP]]+MYRANKS_P[[#This Row],[SVSGP]]+MYRANKS_P[[#This Row],[SOSGP]]+MYRANKS_P[[#This Row],[ERASGP]]+MYRANKS_P[[#This Row],[WHIPSGP]]</f>
        <v>#REF!</v>
      </c>
      <c r="X113" s="173" t="e">
        <f>RANK(MYRANKS_P[[#This Row],[TTLSGP]],MYRANKS_P[TTLSGP],0)</f>
        <v>#REF!</v>
      </c>
      <c r="Y113" s="92" t="e">
        <f>IF(MYRANKS_P[[#This Row],[RAW_RANK]]&gt;NUM_P,MYRANKS_P[[#This Row],[TTLSGP]],0)</f>
        <v>#REF!</v>
      </c>
      <c r="Z113" s="96" t="e">
        <f>IF(MYRANKS_P[[#This Row],[BENCH_TTLSGP]]=0,"",RANK(MYRANKS_P[[#This Row],[BENCH_TTLSGP]],MYRANKS_P[BENCH_TTLSGP],0))</f>
        <v>#REF!</v>
      </c>
      <c r="AA113" s="96" t="e">
        <f>IF(MYRANKS_P[[#This Row],[RAW_RANK]]=NUM_P,"X","")</f>
        <v>#REF!</v>
      </c>
      <c r="AB113" s="87" t="e">
        <f>VLOOKUP(MYRANKS_P[[#This Row],[POS]],#REF!,COLUMN(#REF!),FALSE)</f>
        <v>#REF!</v>
      </c>
      <c r="AC113" s="87" t="e">
        <f>MYRANKS_P[[#This Row],[TTLSGP]]-MYRANKS_P[[#This Row],[REPL LVL]]</f>
        <v>#REF!</v>
      </c>
      <c r="AD113" s="87" t="e">
        <f>IF(MYRANKS_P[[#This Row],[RAW_RANK]]&lt;=Total_Pitchers_Drafted,MYRANKS_P[[#This Row],[SGP OVER REPL]],0)</f>
        <v>#REF!</v>
      </c>
      <c r="AE113" s="97" t="e">
        <f>MYRANKS_P[[#This Row],[SGP OVER REPL]]*Dollar_Value_Per_Pitcher_SGP+1</f>
        <v>#REF!</v>
      </c>
      <c r="AF113" s="87"/>
      <c r="AG113" s="87" t="e">
        <f>IF(AND(MYRANKS_P[[#This Row],[BENCH_RANK]]&lt;=Total_Pitchers_Drafted,MYRANKS_P[[#This Row],[$ACTUAL]]=""),MYRANKS_P[[#This Row],[USEFULSGP]],0)</f>
        <v>#REF!</v>
      </c>
      <c r="AH113" s="87" t="e">
        <f>IF(MYRANKS_P[[#This Row],[REMAIN_SGP]]=0,0,MYRANKS_P[[#This Row],[REMAIN_SGP]]*Remaining_Dollar_Value_Per_Pitcher_SGP+1)</f>
        <v>#REF!</v>
      </c>
      <c r="AI113" s="122"/>
    </row>
    <row r="114" spans="1:35" x14ac:dyDescent="0.25">
      <c r="A114" s="79" t="s">
        <v>2497</v>
      </c>
      <c r="B114" s="53" t="e">
        <f>VLOOKUP(MYRANKS_P[[#This Row],[PLAYERID]],#REF!,COLUMN(#REF!),FALSE)</f>
        <v>#REF!</v>
      </c>
      <c r="C114" s="53" t="e">
        <f>VLOOKUP(MYRANKS_P[[#This Row],[PLAYERID]],#REF!,COLUMN(#REF!),FALSE)</f>
        <v>#REF!</v>
      </c>
      <c r="D114" s="53" t="e">
        <f>VLOOKUP(MYRANKS_P[[#This Row],[PLAYERID]],#REF!,COLUMN(#REF!),FALSE)</f>
        <v>#REF!</v>
      </c>
      <c r="E114" s="9" t="e">
        <f>VLOOKUP(MYRANKS_P[[#This Row],[PLAYERID]],#REF!,COLUMN(#REF!),FALSE)</f>
        <v>#REF!</v>
      </c>
      <c r="F114" s="53" t="e">
        <f>VLOOKUP(MYRANKS_P[[#This Row],[PLAYERID]],#REF!,COLUMN(#REF!),FALSE)</f>
        <v>#REF!</v>
      </c>
      <c r="G114" s="9" t="e">
        <f>INDEX(#REF!,MATCH(MYRANKS_P[[#This Row],[PLAYERID]],#REF!,0),VLOOKUP(IDSYSTEM,#REF!,3,FALSE))</f>
        <v>#REF!</v>
      </c>
      <c r="H114" s="115" t="e">
        <f>IF(OR(LEAGUE="Mixed",LEAGUE=MYRANKS_P[[#This Row],[LG]]),IFERROR(INDEX(PITCHCSV[],MATCH(MYRANKS_P[[#This Row],[PROJID]],PITCHCSV[playerid],0),P_WCOL),0),0)</f>
        <v>#REF!</v>
      </c>
      <c r="I114" s="115" t="e">
        <f>IF(OR(LEAGUE="Mixed",LEAGUE=MYRANKS_P[[#This Row],[LG]]),IFERROR(INDEX(PITCHCSV[],MATCH(MYRANKS_P[[#This Row],[PROJID]],PITCHCSV[playerid],0),P_SVCOL),0),0)</f>
        <v>#REF!</v>
      </c>
      <c r="J114" s="115" t="e">
        <f>IF(OR(LEAGUE="Mixed",LEAGUE=MYRANKS_P[[#This Row],[LG]]),IFERROR(INDEX(PITCHCSV[],MATCH(MYRANKS_P[[#This Row],[PROJID]],PITCHCSV[playerid],0),P_IPCOL),0),0)</f>
        <v>#REF!</v>
      </c>
      <c r="K114" s="115" t="e">
        <f>IF(OR(LEAGUE="Mixed",LEAGUE=MYRANKS_P[[#This Row],[LG]]),IFERROR(INDEX(PITCHCSV[],MATCH(MYRANKS_P[[#This Row],[PROJID]],PITCHCSV[playerid],0),P_HCOL),0),0)</f>
        <v>#REF!</v>
      </c>
      <c r="L114" s="115" t="e">
        <f>IF(OR(LEAGUE="Mixed",LEAGUE=MYRANKS_P[[#This Row],[LG]]),IFERROR(INDEX(PITCHCSV[],MATCH(MYRANKS_P[[#This Row],[PROJID]],PITCHCSV[playerid],0),P_ERCOL),0),0)</f>
        <v>#REF!</v>
      </c>
      <c r="M114" s="115" t="e">
        <f>IF(OR(LEAGUE="Mixed",LEAGUE=MYRANKS_P[[#This Row],[LG]]),IFERROR(INDEX(PITCHCSV[],MATCH(MYRANKS_P[[#This Row],[PROJID]],PITCHCSV[playerid],0),P_HRCOL),0),0)</f>
        <v>#REF!</v>
      </c>
      <c r="N114" s="115" t="e">
        <f>IF(OR(LEAGUE="Mixed",LEAGUE=MYRANKS_P[[#This Row],[LG]]),IFERROR(INDEX(PITCHCSV[],MATCH(MYRANKS_P[[#This Row],[PROJID]],PITCHCSV[playerid],0),P_SOCOL),0),0)</f>
        <v>#REF!</v>
      </c>
      <c r="O114" s="115" t="e">
        <f>IF(OR(LEAGUE="Mixed",LEAGUE=MYRANKS_P[[#This Row],[LG]]),IFERROR(INDEX(PITCHCSV[],MATCH(MYRANKS_P[[#This Row],[PROJID]],PITCHCSV[playerid],0),P_BBCOL),0),0)</f>
        <v>#REF!</v>
      </c>
      <c r="P114" s="10" t="e">
        <f>IF(OR(LEAGUE="Mixed",LEAGUE=MYRANKS_P[[#This Row],[LG]]),IFERROR(MYRANKS_P[[#This Row],[ER]]*9/MYRANKS_P[[#This Row],[IP]],0),0)</f>
        <v>#REF!</v>
      </c>
      <c r="Q114" s="10" t="e">
        <f>IF(OR(LEAGUE="Mixed",LEAGUE=MYRANKS_P[[#This Row],[LG]]),IFERROR((MYRANKS_P[[#This Row],[BB]]+MYRANKS_P[[#This Row],[H]])/MYRANKS_P[[#This Row],[IP]],0),0)</f>
        <v>#REF!</v>
      </c>
      <c r="R114" s="10" t="e">
        <f>MYRANKS_P[[#This Row],[W]]/SGP_W</f>
        <v>#REF!</v>
      </c>
      <c r="S114" s="10" t="e">
        <f>MYRANKS_P[[#This Row],[SV]]/SGP_SV</f>
        <v>#REF!</v>
      </c>
      <c r="T114" s="10" t="e">
        <f>MYRANKS_P[[#This Row],[SO]]/SGP_K</f>
        <v>#REF!</v>
      </c>
      <c r="U114" s="10" t="e">
        <f>((LGAVG_ER*(NUMPITCHERS-1)+MYRANKS_P[[#This Row],[ER]])*9/((LGAVG_IP*(NUMPITCHERS-1)+MYRANKS_P[[#This Row],[IP]]))-LGAVG_ERA)/SGP_ERA</f>
        <v>#REF!</v>
      </c>
      <c r="V114" s="10" t="e">
        <f>((LGAVG_HBB*(NUMPITCHERS-1)+MYRANKS_P[[#This Row],[BB]]+MYRANKS_P[[#This Row],[H]])/(LGAVG_IP*(NUMPITCHERS-1)+MYRANKS_P[[#This Row],[IP]])-LGAVG_WHIP)/SGP_WHIP</f>
        <v>#REF!</v>
      </c>
      <c r="W114" s="72" t="e">
        <f>MYRANKS_P[[#This Row],[WSGP]]+MYRANKS_P[[#This Row],[SVSGP]]+MYRANKS_P[[#This Row],[SOSGP]]+MYRANKS_P[[#This Row],[ERASGP]]+MYRANKS_P[[#This Row],[WHIPSGP]]</f>
        <v>#REF!</v>
      </c>
      <c r="X114" s="171" t="e">
        <f>RANK(MYRANKS_P[[#This Row],[TTLSGP]],MYRANKS_P[TTLSGP],0)</f>
        <v>#REF!</v>
      </c>
      <c r="Y114" s="72" t="e">
        <f>IF(MYRANKS_P[[#This Row],[RAW_RANK]]&gt;NUM_P,MYRANKS_P[[#This Row],[TTLSGP]],0)</f>
        <v>#REF!</v>
      </c>
      <c r="Z114" s="22" t="e">
        <f>IF(MYRANKS_P[[#This Row],[BENCH_TTLSGP]]=0,"",RANK(MYRANKS_P[[#This Row],[BENCH_TTLSGP]],MYRANKS_P[BENCH_TTLSGP],0))</f>
        <v>#REF!</v>
      </c>
      <c r="AA114" s="22" t="e">
        <f>IF(MYRANKS_P[[#This Row],[RAW_RANK]]=NUM_P,"X","")</f>
        <v>#REF!</v>
      </c>
      <c r="AB114" s="10" t="e">
        <f>VLOOKUP(MYRANKS_P[[#This Row],[POS]],#REF!,COLUMN(#REF!),FALSE)</f>
        <v>#REF!</v>
      </c>
      <c r="AC114" s="10" t="e">
        <f>MYRANKS_P[[#This Row],[TTLSGP]]-MYRANKS_P[[#This Row],[REPL LVL]]</f>
        <v>#REF!</v>
      </c>
      <c r="AD114" s="19" t="e">
        <f>IF(MYRANKS_P[[#This Row],[RAW_RANK]]&lt;=Total_Pitchers_Drafted,MYRANKS_P[[#This Row],[SGP OVER REPL]],0)</f>
        <v>#REF!</v>
      </c>
      <c r="AE114" s="66" t="e">
        <f>MYRANKS_P[[#This Row],[SGP OVER REPL]]*Dollar_Value_Per_Pitcher_SGP+1</f>
        <v>#REF!</v>
      </c>
      <c r="AF114" s="27"/>
      <c r="AG114" s="30" t="e">
        <f>IF(AND(MYRANKS_P[[#This Row],[BENCH_RANK]]&lt;=Total_Pitchers_Drafted,MYRANKS_P[[#This Row],[$ACTUAL]]=""),MYRANKS_P[[#This Row],[USEFULSGP]],0)</f>
        <v>#REF!</v>
      </c>
      <c r="AH114" s="27" t="e">
        <f>IF(MYRANKS_P[[#This Row],[REMAIN_SGP]]=0,0,MYRANKS_P[[#This Row],[REMAIN_SGP]]*Remaining_Dollar_Value_Per_Pitcher_SGP+1)</f>
        <v>#REF!</v>
      </c>
      <c r="AI114" s="122"/>
    </row>
    <row r="115" spans="1:35" x14ac:dyDescent="0.25">
      <c r="A115" s="79" t="s">
        <v>1870</v>
      </c>
      <c r="B115" s="53" t="e">
        <f>VLOOKUP(MYRANKS_P[[#This Row],[PLAYERID]],#REF!,COLUMN(#REF!),FALSE)</f>
        <v>#REF!</v>
      </c>
      <c r="C115" s="53" t="e">
        <f>VLOOKUP(MYRANKS_P[[#This Row],[PLAYERID]],#REF!,COLUMN(#REF!),FALSE)</f>
        <v>#REF!</v>
      </c>
      <c r="D115" s="53" t="e">
        <f>VLOOKUP(MYRANKS_P[[#This Row],[PLAYERID]],#REF!,COLUMN(#REF!),FALSE)</f>
        <v>#REF!</v>
      </c>
      <c r="E115" s="9" t="e">
        <f>VLOOKUP(MYRANKS_P[[#This Row],[PLAYERID]],#REF!,COLUMN(#REF!),FALSE)</f>
        <v>#REF!</v>
      </c>
      <c r="F115" s="53" t="e">
        <f>VLOOKUP(MYRANKS_P[[#This Row],[PLAYERID]],#REF!,COLUMN(#REF!),FALSE)</f>
        <v>#REF!</v>
      </c>
      <c r="G115" s="9" t="e">
        <f>INDEX(#REF!,MATCH(MYRANKS_P[[#This Row],[PLAYERID]],#REF!,0),VLOOKUP(IDSYSTEM,#REF!,3,FALSE))</f>
        <v>#REF!</v>
      </c>
      <c r="H115" s="115" t="e">
        <f>IF(OR(LEAGUE="Mixed",LEAGUE=MYRANKS_P[[#This Row],[LG]]),IFERROR(INDEX(PITCHCSV[],MATCH(MYRANKS_P[[#This Row],[PROJID]],PITCHCSV[playerid],0),P_WCOL),0),0)</f>
        <v>#REF!</v>
      </c>
      <c r="I115" s="115" t="e">
        <f>IF(OR(LEAGUE="Mixed",LEAGUE=MYRANKS_P[[#This Row],[LG]]),IFERROR(INDEX(PITCHCSV[],MATCH(MYRANKS_P[[#This Row],[PROJID]],PITCHCSV[playerid],0),P_SVCOL),0),0)</f>
        <v>#REF!</v>
      </c>
      <c r="J115" s="115" t="e">
        <f>IF(OR(LEAGUE="Mixed",LEAGUE=MYRANKS_P[[#This Row],[LG]]),IFERROR(INDEX(PITCHCSV[],MATCH(MYRANKS_P[[#This Row],[PROJID]],PITCHCSV[playerid],0),P_IPCOL),0),0)</f>
        <v>#REF!</v>
      </c>
      <c r="K115" s="115" t="e">
        <f>IF(OR(LEAGUE="Mixed",LEAGUE=MYRANKS_P[[#This Row],[LG]]),IFERROR(INDEX(PITCHCSV[],MATCH(MYRANKS_P[[#This Row],[PROJID]],PITCHCSV[playerid],0),P_HCOL),0),0)</f>
        <v>#REF!</v>
      </c>
      <c r="L115" s="115" t="e">
        <f>IF(OR(LEAGUE="Mixed",LEAGUE=MYRANKS_P[[#This Row],[LG]]),IFERROR(INDEX(PITCHCSV[],MATCH(MYRANKS_P[[#This Row],[PROJID]],PITCHCSV[playerid],0),P_ERCOL),0),0)</f>
        <v>#REF!</v>
      </c>
      <c r="M115" s="115" t="e">
        <f>IF(OR(LEAGUE="Mixed",LEAGUE=MYRANKS_P[[#This Row],[LG]]),IFERROR(INDEX(PITCHCSV[],MATCH(MYRANKS_P[[#This Row],[PROJID]],PITCHCSV[playerid],0),P_HRCOL),0),0)</f>
        <v>#REF!</v>
      </c>
      <c r="N115" s="115" t="e">
        <f>IF(OR(LEAGUE="Mixed",LEAGUE=MYRANKS_P[[#This Row],[LG]]),IFERROR(INDEX(PITCHCSV[],MATCH(MYRANKS_P[[#This Row],[PROJID]],PITCHCSV[playerid],0),P_SOCOL),0),0)</f>
        <v>#REF!</v>
      </c>
      <c r="O115" s="115" t="e">
        <f>IF(OR(LEAGUE="Mixed",LEAGUE=MYRANKS_P[[#This Row],[LG]]),IFERROR(INDEX(PITCHCSV[],MATCH(MYRANKS_P[[#This Row],[PROJID]],PITCHCSV[playerid],0),P_BBCOL),0),0)</f>
        <v>#REF!</v>
      </c>
      <c r="P115" s="10" t="e">
        <f>IF(OR(LEAGUE="Mixed",LEAGUE=MYRANKS_P[[#This Row],[LG]]),IFERROR(MYRANKS_P[[#This Row],[ER]]*9/MYRANKS_P[[#This Row],[IP]],0),0)</f>
        <v>#REF!</v>
      </c>
      <c r="Q115" s="10" t="e">
        <f>IF(OR(LEAGUE="Mixed",LEAGUE=MYRANKS_P[[#This Row],[LG]]),IFERROR((MYRANKS_P[[#This Row],[BB]]+MYRANKS_P[[#This Row],[H]])/MYRANKS_P[[#This Row],[IP]],0),0)</f>
        <v>#REF!</v>
      </c>
      <c r="R115" s="33" t="e">
        <f>MYRANKS_P[[#This Row],[W]]/SGP_W</f>
        <v>#REF!</v>
      </c>
      <c r="S115" s="35" t="e">
        <f>MYRANKS_P[[#This Row],[SV]]/SGP_SV</f>
        <v>#REF!</v>
      </c>
      <c r="T115" s="33" t="e">
        <f>MYRANKS_P[[#This Row],[SO]]/SGP_K</f>
        <v>#REF!</v>
      </c>
      <c r="U115" s="10" t="e">
        <f>((LGAVG_ER*(NUMPITCHERS-1)+MYRANKS_P[[#This Row],[ER]])*9/((LGAVG_IP*(NUMPITCHERS-1)+MYRANKS_P[[#This Row],[IP]]))-LGAVG_ERA)/SGP_ERA</f>
        <v>#REF!</v>
      </c>
      <c r="V115" s="10" t="e">
        <f>((LGAVG_HBB*(NUMPITCHERS-1)+MYRANKS_P[[#This Row],[BB]]+MYRANKS_P[[#This Row],[H]])/(LGAVG_IP*(NUMPITCHERS-1)+MYRANKS_P[[#This Row],[IP]])-LGAVG_WHIP)/SGP_WHIP</f>
        <v>#REF!</v>
      </c>
      <c r="W115" s="73" t="e">
        <f>MYRANKS_P[[#This Row],[WSGP]]+MYRANKS_P[[#This Row],[SVSGP]]+MYRANKS_P[[#This Row],[SOSGP]]+MYRANKS_P[[#This Row],[ERASGP]]+MYRANKS_P[[#This Row],[WHIPSGP]]</f>
        <v>#REF!</v>
      </c>
      <c r="X115" s="174" t="e">
        <f>RANK(MYRANKS_P[[#This Row],[TTLSGP]],MYRANKS_P[TTLSGP],0)</f>
        <v>#REF!</v>
      </c>
      <c r="Y115" s="73" t="e">
        <f>IF(MYRANKS_P[[#This Row],[RAW_RANK]]&gt;NUM_P,MYRANKS_P[[#This Row],[TTLSGP]],0)</f>
        <v>#REF!</v>
      </c>
      <c r="Z115" s="34" t="e">
        <f>IF(MYRANKS_P[[#This Row],[BENCH_TTLSGP]]=0,"",RANK(MYRANKS_P[[#This Row],[BENCH_TTLSGP]],MYRANKS_P[BENCH_TTLSGP],0))</f>
        <v>#REF!</v>
      </c>
      <c r="AA115" s="34" t="e">
        <f>IF(MYRANKS_P[[#This Row],[RAW_RANK]]=NUM_P,"X","")</f>
        <v>#REF!</v>
      </c>
      <c r="AB115" s="35" t="e">
        <f>VLOOKUP(MYRANKS_P[[#This Row],[POS]],#REF!,COLUMN(#REF!),FALSE)</f>
        <v>#REF!</v>
      </c>
      <c r="AC115" s="35" t="e">
        <f>MYRANKS_P[[#This Row],[TTLSGP]]-MYRANKS_P[[#This Row],[REPL LVL]]</f>
        <v>#REF!</v>
      </c>
      <c r="AD115" s="33" t="e">
        <f>IF(MYRANKS_P[[#This Row],[RAW_RANK]]&lt;=Total_Pitchers_Drafted,MYRANKS_P[[#This Row],[SGP OVER REPL]],0)</f>
        <v>#REF!</v>
      </c>
      <c r="AE115" s="67" t="e">
        <f>MYRANKS_P[[#This Row],[SGP OVER REPL]]*Dollar_Value_Per_Pitcher_SGP+1</f>
        <v>#REF!</v>
      </c>
      <c r="AF115" s="33"/>
      <c r="AG115" s="35" t="e">
        <f>IF(AND(MYRANKS_P[[#This Row],[BENCH_RANK]]&lt;=Total_Pitchers_Drafted,MYRANKS_P[[#This Row],[$ACTUAL]]=""),MYRANKS_P[[#This Row],[USEFULSGP]],0)</f>
        <v>#REF!</v>
      </c>
      <c r="AH115" s="33" t="e">
        <f>IF(MYRANKS_P[[#This Row],[REMAIN_SGP]]=0,0,MYRANKS_P[[#This Row],[REMAIN_SGP]]*Remaining_Dollar_Value_Per_Pitcher_SGP+1)</f>
        <v>#REF!</v>
      </c>
      <c r="AI115" s="122"/>
    </row>
    <row r="116" spans="1:35" x14ac:dyDescent="0.25">
      <c r="A116" s="88" t="s">
        <v>6765</v>
      </c>
      <c r="B116" s="53" t="e">
        <f>VLOOKUP(MYRANKS_P[[#This Row],[PLAYERID]],#REF!,COLUMN(#REF!),FALSE)</f>
        <v>#REF!</v>
      </c>
      <c r="C116" s="53" t="e">
        <f>VLOOKUP(MYRANKS_P[[#This Row],[PLAYERID]],#REF!,COLUMN(#REF!),FALSE)</f>
        <v>#REF!</v>
      </c>
      <c r="D116" s="53" t="e">
        <f>VLOOKUP(MYRANKS_P[[#This Row],[PLAYERID]],#REF!,COLUMN(#REF!),FALSE)</f>
        <v>#REF!</v>
      </c>
      <c r="E116" s="9" t="e">
        <f>VLOOKUP(MYRANKS_P[[#This Row],[PLAYERID]],#REF!,COLUMN(#REF!),FALSE)</f>
        <v>#REF!</v>
      </c>
      <c r="F116" s="53" t="e">
        <f>VLOOKUP(MYRANKS_P[[#This Row],[PLAYERID]],#REF!,COLUMN(#REF!),FALSE)</f>
        <v>#REF!</v>
      </c>
      <c r="G116" s="9" t="e">
        <f>INDEX(#REF!,MATCH(MYRANKS_P[[#This Row],[PLAYERID]],#REF!,0),VLOOKUP(IDSYSTEM,#REF!,3,FALSE))</f>
        <v>#REF!</v>
      </c>
      <c r="H116" s="115" t="e">
        <f>IF(OR(LEAGUE="Mixed",LEAGUE=MYRANKS_P[[#This Row],[LG]]),IFERROR(INDEX(PITCHCSV[],MATCH(MYRANKS_P[[#This Row],[PROJID]],PITCHCSV[playerid],0),P_WCOL),0),0)</f>
        <v>#REF!</v>
      </c>
      <c r="I116" s="115" t="e">
        <f>IF(OR(LEAGUE="Mixed",LEAGUE=MYRANKS_P[[#This Row],[LG]]),IFERROR(INDEX(PITCHCSV[],MATCH(MYRANKS_P[[#This Row],[PROJID]],PITCHCSV[playerid],0),P_SVCOL),0),0)</f>
        <v>#REF!</v>
      </c>
      <c r="J116" s="115" t="e">
        <f>IF(OR(LEAGUE="Mixed",LEAGUE=MYRANKS_P[[#This Row],[LG]]),IFERROR(INDEX(PITCHCSV[],MATCH(MYRANKS_P[[#This Row],[PROJID]],PITCHCSV[playerid],0),P_IPCOL),0),0)</f>
        <v>#REF!</v>
      </c>
      <c r="K116" s="115" t="e">
        <f>IF(OR(LEAGUE="Mixed",LEAGUE=MYRANKS_P[[#This Row],[LG]]),IFERROR(INDEX(PITCHCSV[],MATCH(MYRANKS_P[[#This Row],[PROJID]],PITCHCSV[playerid],0),P_HCOL),0),0)</f>
        <v>#REF!</v>
      </c>
      <c r="L116" s="115" t="e">
        <f>IF(OR(LEAGUE="Mixed",LEAGUE=MYRANKS_P[[#This Row],[LG]]),IFERROR(INDEX(PITCHCSV[],MATCH(MYRANKS_P[[#This Row],[PROJID]],PITCHCSV[playerid],0),P_ERCOL),0),0)</f>
        <v>#REF!</v>
      </c>
      <c r="M116" s="115" t="e">
        <f>IF(OR(LEAGUE="Mixed",LEAGUE=MYRANKS_P[[#This Row],[LG]]),IFERROR(INDEX(PITCHCSV[],MATCH(MYRANKS_P[[#This Row],[PROJID]],PITCHCSV[playerid],0),P_HRCOL),0),0)</f>
        <v>#REF!</v>
      </c>
      <c r="N116" s="115" t="e">
        <f>IF(OR(LEAGUE="Mixed",LEAGUE=MYRANKS_P[[#This Row],[LG]]),IFERROR(INDEX(PITCHCSV[],MATCH(MYRANKS_P[[#This Row],[PROJID]],PITCHCSV[playerid],0),P_SOCOL),0),0)</f>
        <v>#REF!</v>
      </c>
      <c r="O116" s="115" t="e">
        <f>IF(OR(LEAGUE="Mixed",LEAGUE=MYRANKS_P[[#This Row],[LG]]),IFERROR(INDEX(PITCHCSV[],MATCH(MYRANKS_P[[#This Row],[PROJID]],PITCHCSV[playerid],0),P_BBCOL),0),0)</f>
        <v>#REF!</v>
      </c>
      <c r="P116" s="10" t="e">
        <f>IF(OR(LEAGUE="Mixed",LEAGUE=MYRANKS_P[[#This Row],[LG]]),IFERROR(MYRANKS_P[[#This Row],[ER]]*9/MYRANKS_P[[#This Row],[IP]],0),0)</f>
        <v>#REF!</v>
      </c>
      <c r="Q116" s="10" t="e">
        <f>IF(OR(LEAGUE="Mixed",LEAGUE=MYRANKS_P[[#This Row],[LG]]),IFERROR((MYRANKS_P[[#This Row],[BB]]+MYRANKS_P[[#This Row],[H]])/MYRANKS_P[[#This Row],[IP]],0),0)</f>
        <v>#REF!</v>
      </c>
      <c r="R116" s="55" t="e">
        <f>MYRANKS_P[[#This Row],[W]]/SGP_W</f>
        <v>#REF!</v>
      </c>
      <c r="S116" s="54" t="e">
        <f>MYRANKS_P[[#This Row],[SV]]/SGP_SV</f>
        <v>#REF!</v>
      </c>
      <c r="T116" s="55" t="e">
        <f>MYRANKS_P[[#This Row],[SO]]/SGP_K</f>
        <v>#REF!</v>
      </c>
      <c r="U116" s="10" t="e">
        <f>((LGAVG_ER*(NUMPITCHERS-1)+MYRANKS_P[[#This Row],[ER]])*9/((LGAVG_IP*(NUMPITCHERS-1)+MYRANKS_P[[#This Row],[IP]]))-LGAVG_ERA)/SGP_ERA</f>
        <v>#REF!</v>
      </c>
      <c r="V116" s="10" t="e">
        <f>((LGAVG_HBB*(NUMPITCHERS-1)+MYRANKS_P[[#This Row],[BB]]+MYRANKS_P[[#This Row],[H]])/(LGAVG_IP*(NUMPITCHERS-1)+MYRANKS_P[[#This Row],[IP]])-LGAVG_WHIP)/SGP_WHIP</f>
        <v>#REF!</v>
      </c>
      <c r="W116" s="74" t="e">
        <f>MYRANKS_P[[#This Row],[WSGP]]+MYRANKS_P[[#This Row],[SVSGP]]+MYRANKS_P[[#This Row],[SOSGP]]+MYRANKS_P[[#This Row],[ERASGP]]+MYRANKS_P[[#This Row],[WHIPSGP]]</f>
        <v>#REF!</v>
      </c>
      <c r="X116" s="172" t="e">
        <f>RANK(MYRANKS_P[[#This Row],[TTLSGP]],MYRANKS_P[TTLSGP],0)</f>
        <v>#REF!</v>
      </c>
      <c r="Y116" s="74" t="e">
        <f>IF(MYRANKS_P[[#This Row],[RAW_RANK]]&gt;NUM_P,MYRANKS_P[[#This Row],[TTLSGP]],0)</f>
        <v>#REF!</v>
      </c>
      <c r="Z116" s="56" t="e">
        <f>IF(MYRANKS_P[[#This Row],[BENCH_TTLSGP]]=0,"",RANK(MYRANKS_P[[#This Row],[BENCH_TTLSGP]],MYRANKS_P[BENCH_TTLSGP],0))</f>
        <v>#REF!</v>
      </c>
      <c r="AA116" s="56" t="e">
        <f>IF(MYRANKS_P[[#This Row],[RAW_RANK]]=NUM_P,"X","")</f>
        <v>#REF!</v>
      </c>
      <c r="AB116" s="54" t="e">
        <f>VLOOKUP(MYRANKS_P[[#This Row],[POS]],#REF!,COLUMN(#REF!),FALSE)</f>
        <v>#REF!</v>
      </c>
      <c r="AC116" s="54" t="e">
        <f>MYRANKS_P[[#This Row],[TTLSGP]]-MYRANKS_P[[#This Row],[REPL LVL]]</f>
        <v>#REF!</v>
      </c>
      <c r="AD116" s="55" t="e">
        <f>IF(MYRANKS_P[[#This Row],[RAW_RANK]]&lt;=Total_Pitchers_Drafted,MYRANKS_P[[#This Row],[SGP OVER REPL]],0)</f>
        <v>#REF!</v>
      </c>
      <c r="AE116" s="68" t="e">
        <f>MYRANKS_P[[#This Row],[SGP OVER REPL]]*Dollar_Value_Per_Pitcher_SGP+1</f>
        <v>#REF!</v>
      </c>
      <c r="AF116" s="55"/>
      <c r="AG116" s="54" t="e">
        <f>IF(AND(MYRANKS_P[[#This Row],[BENCH_RANK]]&lt;=Total_Pitchers_Drafted,MYRANKS_P[[#This Row],[$ACTUAL]]=""),MYRANKS_P[[#This Row],[USEFULSGP]],0)</f>
        <v>#REF!</v>
      </c>
      <c r="AH116" s="55" t="e">
        <f>IF(MYRANKS_P[[#This Row],[REMAIN_SGP]]=0,0,MYRANKS_P[[#This Row],[REMAIN_SGP]]*Remaining_Dollar_Value_Per_Pitcher_SGP+1)</f>
        <v>#REF!</v>
      </c>
      <c r="AI116" s="122"/>
    </row>
    <row r="117" spans="1:35" x14ac:dyDescent="0.25">
      <c r="A117" s="79" t="s">
        <v>3736</v>
      </c>
      <c r="B117" s="53" t="e">
        <f>VLOOKUP(MYRANKS_P[[#This Row],[PLAYERID]],#REF!,COLUMN(#REF!),FALSE)</f>
        <v>#REF!</v>
      </c>
      <c r="C117" s="53" t="e">
        <f>VLOOKUP(MYRANKS_P[[#This Row],[PLAYERID]],#REF!,COLUMN(#REF!),FALSE)</f>
        <v>#REF!</v>
      </c>
      <c r="D117" s="53" t="e">
        <f>VLOOKUP(MYRANKS_P[[#This Row],[PLAYERID]],#REF!,COLUMN(#REF!),FALSE)</f>
        <v>#REF!</v>
      </c>
      <c r="E117" s="9" t="e">
        <f>VLOOKUP(MYRANKS_P[[#This Row],[PLAYERID]],#REF!,COLUMN(#REF!),FALSE)</f>
        <v>#REF!</v>
      </c>
      <c r="F117" s="53" t="e">
        <f>VLOOKUP(MYRANKS_P[[#This Row],[PLAYERID]],#REF!,COLUMN(#REF!),FALSE)</f>
        <v>#REF!</v>
      </c>
      <c r="G117" s="9" t="e">
        <f>INDEX(#REF!,MATCH(MYRANKS_P[[#This Row],[PLAYERID]],#REF!,0),VLOOKUP(IDSYSTEM,#REF!,3,FALSE))</f>
        <v>#REF!</v>
      </c>
      <c r="H117" s="115" t="e">
        <f>IF(OR(LEAGUE="Mixed",LEAGUE=MYRANKS_P[[#This Row],[LG]]),IFERROR(INDEX(PITCHCSV[],MATCH(MYRANKS_P[[#This Row],[PROJID]],PITCHCSV[playerid],0),P_WCOL),0),0)</f>
        <v>#REF!</v>
      </c>
      <c r="I117" s="115" t="e">
        <f>IF(OR(LEAGUE="Mixed",LEAGUE=MYRANKS_P[[#This Row],[LG]]),IFERROR(INDEX(PITCHCSV[],MATCH(MYRANKS_P[[#This Row],[PROJID]],PITCHCSV[playerid],0),P_SVCOL),0),0)</f>
        <v>#REF!</v>
      </c>
      <c r="J117" s="115" t="e">
        <f>IF(OR(LEAGUE="Mixed",LEAGUE=MYRANKS_P[[#This Row],[LG]]),IFERROR(INDEX(PITCHCSV[],MATCH(MYRANKS_P[[#This Row],[PROJID]],PITCHCSV[playerid],0),P_IPCOL),0),0)</f>
        <v>#REF!</v>
      </c>
      <c r="K117" s="115" t="e">
        <f>IF(OR(LEAGUE="Mixed",LEAGUE=MYRANKS_P[[#This Row],[LG]]),IFERROR(INDEX(PITCHCSV[],MATCH(MYRANKS_P[[#This Row],[PROJID]],PITCHCSV[playerid],0),P_HCOL),0),0)</f>
        <v>#REF!</v>
      </c>
      <c r="L117" s="115" t="e">
        <f>IF(OR(LEAGUE="Mixed",LEAGUE=MYRANKS_P[[#This Row],[LG]]),IFERROR(INDEX(PITCHCSV[],MATCH(MYRANKS_P[[#This Row],[PROJID]],PITCHCSV[playerid],0),P_ERCOL),0),0)</f>
        <v>#REF!</v>
      </c>
      <c r="M117" s="115" t="e">
        <f>IF(OR(LEAGUE="Mixed",LEAGUE=MYRANKS_P[[#This Row],[LG]]),IFERROR(INDEX(PITCHCSV[],MATCH(MYRANKS_P[[#This Row],[PROJID]],PITCHCSV[playerid],0),P_HRCOL),0),0)</f>
        <v>#REF!</v>
      </c>
      <c r="N117" s="115" t="e">
        <f>IF(OR(LEAGUE="Mixed",LEAGUE=MYRANKS_P[[#This Row],[LG]]),IFERROR(INDEX(PITCHCSV[],MATCH(MYRANKS_P[[#This Row],[PROJID]],PITCHCSV[playerid],0),P_SOCOL),0),0)</f>
        <v>#REF!</v>
      </c>
      <c r="O117" s="115" t="e">
        <f>IF(OR(LEAGUE="Mixed",LEAGUE=MYRANKS_P[[#This Row],[LG]]),IFERROR(INDEX(PITCHCSV[],MATCH(MYRANKS_P[[#This Row],[PROJID]],PITCHCSV[playerid],0),P_BBCOL),0),0)</f>
        <v>#REF!</v>
      </c>
      <c r="P117" s="10" t="e">
        <f>IF(OR(LEAGUE="Mixed",LEAGUE=MYRANKS_P[[#This Row],[LG]]),IFERROR(MYRANKS_P[[#This Row],[ER]]*9/MYRANKS_P[[#This Row],[IP]],0),0)</f>
        <v>#REF!</v>
      </c>
      <c r="Q117" s="10" t="e">
        <f>IF(OR(LEAGUE="Mixed",LEAGUE=MYRANKS_P[[#This Row],[LG]]),IFERROR((MYRANKS_P[[#This Row],[BB]]+MYRANKS_P[[#This Row],[H]])/MYRANKS_P[[#This Row],[IP]],0),0)</f>
        <v>#REF!</v>
      </c>
      <c r="R117" s="10" t="e">
        <f>MYRANKS_P[[#This Row],[W]]/SGP_W</f>
        <v>#REF!</v>
      </c>
      <c r="S117" s="10" t="e">
        <f>MYRANKS_P[[#This Row],[SV]]/SGP_SV</f>
        <v>#REF!</v>
      </c>
      <c r="T117" s="10" t="e">
        <f>MYRANKS_P[[#This Row],[SO]]/SGP_K</f>
        <v>#REF!</v>
      </c>
      <c r="U117" s="10" t="e">
        <f>((LGAVG_ER*(NUMPITCHERS-1)+MYRANKS_P[[#This Row],[ER]])*9/((LGAVG_IP*(NUMPITCHERS-1)+MYRANKS_P[[#This Row],[IP]]))-LGAVG_ERA)/SGP_ERA</f>
        <v>#REF!</v>
      </c>
      <c r="V117" s="10" t="e">
        <f>((LGAVG_HBB*(NUMPITCHERS-1)+MYRANKS_P[[#This Row],[BB]]+MYRANKS_P[[#This Row],[H]])/(LGAVG_IP*(NUMPITCHERS-1)+MYRANKS_P[[#This Row],[IP]])-LGAVG_WHIP)/SGP_WHIP</f>
        <v>#REF!</v>
      </c>
      <c r="W117" s="72" t="e">
        <f>MYRANKS_P[[#This Row],[WSGP]]+MYRANKS_P[[#This Row],[SVSGP]]+MYRANKS_P[[#This Row],[SOSGP]]+MYRANKS_P[[#This Row],[ERASGP]]+MYRANKS_P[[#This Row],[WHIPSGP]]</f>
        <v>#REF!</v>
      </c>
      <c r="X117" s="171" t="e">
        <f>RANK(MYRANKS_P[[#This Row],[TTLSGP]],MYRANKS_P[TTLSGP],0)</f>
        <v>#REF!</v>
      </c>
      <c r="Y117" s="72" t="e">
        <f>IF(MYRANKS_P[[#This Row],[RAW_RANK]]&gt;NUM_P,MYRANKS_P[[#This Row],[TTLSGP]],0)</f>
        <v>#REF!</v>
      </c>
      <c r="Z117" s="22" t="e">
        <f>IF(MYRANKS_P[[#This Row],[BENCH_TTLSGP]]=0,"",RANK(MYRANKS_P[[#This Row],[BENCH_TTLSGP]],MYRANKS_P[BENCH_TTLSGP],0))</f>
        <v>#REF!</v>
      </c>
      <c r="AA117" s="22" t="e">
        <f>IF(MYRANKS_P[[#This Row],[RAW_RANK]]=NUM_P,"X","")</f>
        <v>#REF!</v>
      </c>
      <c r="AB117" s="10" t="e">
        <f>VLOOKUP(MYRANKS_P[[#This Row],[POS]],#REF!,COLUMN(#REF!),FALSE)</f>
        <v>#REF!</v>
      </c>
      <c r="AC117" s="10" t="e">
        <f>MYRANKS_P[[#This Row],[TTLSGP]]-MYRANKS_P[[#This Row],[REPL LVL]]</f>
        <v>#REF!</v>
      </c>
      <c r="AD117" s="19" t="e">
        <f>IF(MYRANKS_P[[#This Row],[RAW_RANK]]&lt;=Total_Pitchers_Drafted,MYRANKS_P[[#This Row],[SGP OVER REPL]],0)</f>
        <v>#REF!</v>
      </c>
      <c r="AE117" s="66" t="e">
        <f>MYRANKS_P[[#This Row],[SGP OVER REPL]]*Dollar_Value_Per_Pitcher_SGP+1</f>
        <v>#REF!</v>
      </c>
      <c r="AF117" s="27"/>
      <c r="AG117" s="30" t="e">
        <f>IF(AND(MYRANKS_P[[#This Row],[BENCH_RANK]]&lt;=Total_Pitchers_Drafted,MYRANKS_P[[#This Row],[$ACTUAL]]=""),MYRANKS_P[[#This Row],[USEFULSGP]],0)</f>
        <v>#REF!</v>
      </c>
      <c r="AH117" s="27" t="e">
        <f>IF(MYRANKS_P[[#This Row],[REMAIN_SGP]]=0,0,MYRANKS_P[[#This Row],[REMAIN_SGP]]*Remaining_Dollar_Value_Per_Pitcher_SGP+1)</f>
        <v>#REF!</v>
      </c>
      <c r="AI117" s="122"/>
    </row>
    <row r="118" spans="1:35" x14ac:dyDescent="0.25">
      <c r="A118" s="88" t="s">
        <v>1754</v>
      </c>
      <c r="B118" s="53" t="e">
        <f>VLOOKUP(MYRANKS_P[[#This Row],[PLAYERID]],#REF!,COLUMN(#REF!),FALSE)</f>
        <v>#REF!</v>
      </c>
      <c r="C118" s="53" t="e">
        <f>VLOOKUP(MYRANKS_P[[#This Row],[PLAYERID]],#REF!,COLUMN(#REF!),FALSE)</f>
        <v>#REF!</v>
      </c>
      <c r="D118" s="53" t="e">
        <f>VLOOKUP(MYRANKS_P[[#This Row],[PLAYERID]],#REF!,COLUMN(#REF!),FALSE)</f>
        <v>#REF!</v>
      </c>
      <c r="E118" s="9" t="e">
        <f>VLOOKUP(MYRANKS_P[[#This Row],[PLAYERID]],#REF!,COLUMN(#REF!),FALSE)</f>
        <v>#REF!</v>
      </c>
      <c r="F118" s="53" t="e">
        <f>VLOOKUP(MYRANKS_P[[#This Row],[PLAYERID]],#REF!,COLUMN(#REF!),FALSE)</f>
        <v>#REF!</v>
      </c>
      <c r="G118" s="9" t="e">
        <f>INDEX(#REF!,MATCH(MYRANKS_P[[#This Row],[PLAYERID]],#REF!,0),VLOOKUP(IDSYSTEM,#REF!,3,FALSE))</f>
        <v>#REF!</v>
      </c>
      <c r="H118" s="115" t="e">
        <f>IF(OR(LEAGUE="Mixed",LEAGUE=MYRANKS_P[[#This Row],[LG]]),IFERROR(INDEX(PITCHCSV[],MATCH(MYRANKS_P[[#This Row],[PROJID]],PITCHCSV[playerid],0),P_WCOL),0),0)</f>
        <v>#REF!</v>
      </c>
      <c r="I118" s="115" t="e">
        <f>IF(OR(LEAGUE="Mixed",LEAGUE=MYRANKS_P[[#This Row],[LG]]),IFERROR(INDEX(PITCHCSV[],MATCH(MYRANKS_P[[#This Row],[PROJID]],PITCHCSV[playerid],0),P_SVCOL),0),0)</f>
        <v>#REF!</v>
      </c>
      <c r="J118" s="115" t="e">
        <f>IF(OR(LEAGUE="Mixed",LEAGUE=MYRANKS_P[[#This Row],[LG]]),IFERROR(INDEX(PITCHCSV[],MATCH(MYRANKS_P[[#This Row],[PROJID]],PITCHCSV[playerid],0),P_IPCOL),0),0)</f>
        <v>#REF!</v>
      </c>
      <c r="K118" s="115" t="e">
        <f>IF(OR(LEAGUE="Mixed",LEAGUE=MYRANKS_P[[#This Row],[LG]]),IFERROR(INDEX(PITCHCSV[],MATCH(MYRANKS_P[[#This Row],[PROJID]],PITCHCSV[playerid],0),P_HCOL),0),0)</f>
        <v>#REF!</v>
      </c>
      <c r="L118" s="115" t="e">
        <f>IF(OR(LEAGUE="Mixed",LEAGUE=MYRANKS_P[[#This Row],[LG]]),IFERROR(INDEX(PITCHCSV[],MATCH(MYRANKS_P[[#This Row],[PROJID]],PITCHCSV[playerid],0),P_ERCOL),0),0)</f>
        <v>#REF!</v>
      </c>
      <c r="M118" s="115" t="e">
        <f>IF(OR(LEAGUE="Mixed",LEAGUE=MYRANKS_P[[#This Row],[LG]]),IFERROR(INDEX(PITCHCSV[],MATCH(MYRANKS_P[[#This Row],[PROJID]],PITCHCSV[playerid],0),P_HRCOL),0),0)</f>
        <v>#REF!</v>
      </c>
      <c r="N118" s="115" t="e">
        <f>IF(OR(LEAGUE="Mixed",LEAGUE=MYRANKS_P[[#This Row],[LG]]),IFERROR(INDEX(PITCHCSV[],MATCH(MYRANKS_P[[#This Row],[PROJID]],PITCHCSV[playerid],0),P_SOCOL),0),0)</f>
        <v>#REF!</v>
      </c>
      <c r="O118" s="115" t="e">
        <f>IF(OR(LEAGUE="Mixed",LEAGUE=MYRANKS_P[[#This Row],[LG]]),IFERROR(INDEX(PITCHCSV[],MATCH(MYRANKS_P[[#This Row],[PROJID]],PITCHCSV[playerid],0),P_BBCOL),0),0)</f>
        <v>#REF!</v>
      </c>
      <c r="P118" s="10" t="e">
        <f>IF(OR(LEAGUE="Mixed",LEAGUE=MYRANKS_P[[#This Row],[LG]]),IFERROR(MYRANKS_P[[#This Row],[ER]]*9/MYRANKS_P[[#This Row],[IP]],0),0)</f>
        <v>#REF!</v>
      </c>
      <c r="Q118" s="10" t="e">
        <f>IF(OR(LEAGUE="Mixed",LEAGUE=MYRANKS_P[[#This Row],[LG]]),IFERROR((MYRANKS_P[[#This Row],[BB]]+MYRANKS_P[[#This Row],[H]])/MYRANKS_P[[#This Row],[IP]],0),0)</f>
        <v>#REF!</v>
      </c>
      <c r="R118" s="10" t="e">
        <f>MYRANKS_P[[#This Row],[W]]/SGP_W</f>
        <v>#REF!</v>
      </c>
      <c r="S118" s="10" t="e">
        <f>MYRANKS_P[[#This Row],[SV]]/SGP_SV</f>
        <v>#REF!</v>
      </c>
      <c r="T118" s="10" t="e">
        <f>MYRANKS_P[[#This Row],[SO]]/SGP_K</f>
        <v>#REF!</v>
      </c>
      <c r="U118" s="10" t="e">
        <f>((LGAVG_ER*(NUMPITCHERS-1)+MYRANKS_P[[#This Row],[ER]])*9/((LGAVG_IP*(NUMPITCHERS-1)+MYRANKS_P[[#This Row],[IP]]))-LGAVG_ERA)/SGP_ERA</f>
        <v>#REF!</v>
      </c>
      <c r="V118" s="10" t="e">
        <f>((LGAVG_HBB*(NUMPITCHERS-1)+MYRANKS_P[[#This Row],[BB]]+MYRANKS_P[[#This Row],[H]])/(LGAVG_IP*(NUMPITCHERS-1)+MYRANKS_P[[#This Row],[IP]])-LGAVG_WHIP)/SGP_WHIP</f>
        <v>#REF!</v>
      </c>
      <c r="W118" s="72" t="e">
        <f>MYRANKS_P[[#This Row],[WSGP]]+MYRANKS_P[[#This Row],[SVSGP]]+MYRANKS_P[[#This Row],[SOSGP]]+MYRANKS_P[[#This Row],[ERASGP]]+MYRANKS_P[[#This Row],[WHIPSGP]]</f>
        <v>#REF!</v>
      </c>
      <c r="X118" s="171" t="e">
        <f>RANK(MYRANKS_P[[#This Row],[TTLSGP]],MYRANKS_P[TTLSGP],0)</f>
        <v>#REF!</v>
      </c>
      <c r="Y118" s="72" t="e">
        <f>IF(MYRANKS_P[[#This Row],[RAW_RANK]]&gt;NUM_P,MYRANKS_P[[#This Row],[TTLSGP]],0)</f>
        <v>#REF!</v>
      </c>
      <c r="Z118" s="22" t="e">
        <f>IF(MYRANKS_P[[#This Row],[BENCH_TTLSGP]]=0,"",RANK(MYRANKS_P[[#This Row],[BENCH_TTLSGP]],MYRANKS_P[BENCH_TTLSGP],0))</f>
        <v>#REF!</v>
      </c>
      <c r="AA118" s="22" t="e">
        <f>IF(MYRANKS_P[[#This Row],[RAW_RANK]]=NUM_P,"X","")</f>
        <v>#REF!</v>
      </c>
      <c r="AB118" s="10" t="e">
        <f>VLOOKUP(MYRANKS_P[[#This Row],[POS]],#REF!,COLUMN(#REF!),FALSE)</f>
        <v>#REF!</v>
      </c>
      <c r="AC118" s="10" t="e">
        <f>MYRANKS_P[[#This Row],[TTLSGP]]-MYRANKS_P[[#This Row],[REPL LVL]]</f>
        <v>#REF!</v>
      </c>
      <c r="AD118" s="19" t="e">
        <f>IF(MYRANKS_P[[#This Row],[RAW_RANK]]&lt;=Total_Pitchers_Drafted,MYRANKS_P[[#This Row],[SGP OVER REPL]],0)</f>
        <v>#REF!</v>
      </c>
      <c r="AE118" s="66" t="e">
        <f>MYRANKS_P[[#This Row],[SGP OVER REPL]]*Dollar_Value_Per_Pitcher_SGP+1</f>
        <v>#REF!</v>
      </c>
      <c r="AF118" s="27"/>
      <c r="AG118" s="30" t="e">
        <f>IF(AND(MYRANKS_P[[#This Row],[BENCH_RANK]]&lt;=Total_Pitchers_Drafted,MYRANKS_P[[#This Row],[$ACTUAL]]=""),MYRANKS_P[[#This Row],[USEFULSGP]],0)</f>
        <v>#REF!</v>
      </c>
      <c r="AH118" s="27" t="e">
        <f>IF(MYRANKS_P[[#This Row],[REMAIN_SGP]]=0,0,MYRANKS_P[[#This Row],[REMAIN_SGP]]*Remaining_Dollar_Value_Per_Pitcher_SGP+1)</f>
        <v>#REF!</v>
      </c>
      <c r="AI118" s="122"/>
    </row>
    <row r="119" spans="1:35" x14ac:dyDescent="0.25">
      <c r="A119" s="79" t="s">
        <v>2048</v>
      </c>
      <c r="B119" s="53" t="e">
        <f>VLOOKUP(MYRANKS_P[[#This Row],[PLAYERID]],#REF!,COLUMN(#REF!),FALSE)</f>
        <v>#REF!</v>
      </c>
      <c r="C119" s="53" t="e">
        <f>VLOOKUP(MYRANKS_P[[#This Row],[PLAYERID]],#REF!,COLUMN(#REF!),FALSE)</f>
        <v>#REF!</v>
      </c>
      <c r="D119" s="53" t="e">
        <f>VLOOKUP(MYRANKS_P[[#This Row],[PLAYERID]],#REF!,COLUMN(#REF!),FALSE)</f>
        <v>#REF!</v>
      </c>
      <c r="E119" s="9" t="e">
        <f>VLOOKUP(MYRANKS_P[[#This Row],[PLAYERID]],#REF!,COLUMN(#REF!),FALSE)</f>
        <v>#REF!</v>
      </c>
      <c r="F119" s="53" t="e">
        <f>VLOOKUP(MYRANKS_P[[#This Row],[PLAYERID]],#REF!,COLUMN(#REF!),FALSE)</f>
        <v>#REF!</v>
      </c>
      <c r="G119" s="9" t="e">
        <f>INDEX(#REF!,MATCH(MYRANKS_P[[#This Row],[PLAYERID]],#REF!,0),VLOOKUP(IDSYSTEM,#REF!,3,FALSE))</f>
        <v>#REF!</v>
      </c>
      <c r="H119" s="115" t="e">
        <f>IF(OR(LEAGUE="Mixed",LEAGUE=MYRANKS_P[[#This Row],[LG]]),IFERROR(INDEX(PITCHCSV[],MATCH(MYRANKS_P[[#This Row],[PROJID]],PITCHCSV[playerid],0),P_WCOL),0),0)</f>
        <v>#REF!</v>
      </c>
      <c r="I119" s="115" t="e">
        <f>IF(OR(LEAGUE="Mixed",LEAGUE=MYRANKS_P[[#This Row],[LG]]),IFERROR(INDEX(PITCHCSV[],MATCH(MYRANKS_P[[#This Row],[PROJID]],PITCHCSV[playerid],0),P_SVCOL),0),0)</f>
        <v>#REF!</v>
      </c>
      <c r="J119" s="115" t="e">
        <f>IF(OR(LEAGUE="Mixed",LEAGUE=MYRANKS_P[[#This Row],[LG]]),IFERROR(INDEX(PITCHCSV[],MATCH(MYRANKS_P[[#This Row],[PROJID]],PITCHCSV[playerid],0),P_IPCOL),0),0)</f>
        <v>#REF!</v>
      </c>
      <c r="K119" s="115" t="e">
        <f>IF(OR(LEAGUE="Mixed",LEAGUE=MYRANKS_P[[#This Row],[LG]]),IFERROR(INDEX(PITCHCSV[],MATCH(MYRANKS_P[[#This Row],[PROJID]],PITCHCSV[playerid],0),P_HCOL),0),0)</f>
        <v>#REF!</v>
      </c>
      <c r="L119" s="115" t="e">
        <f>IF(OR(LEAGUE="Mixed",LEAGUE=MYRANKS_P[[#This Row],[LG]]),IFERROR(INDEX(PITCHCSV[],MATCH(MYRANKS_P[[#This Row],[PROJID]],PITCHCSV[playerid],0),P_ERCOL),0),0)</f>
        <v>#REF!</v>
      </c>
      <c r="M119" s="115" t="e">
        <f>IF(OR(LEAGUE="Mixed",LEAGUE=MYRANKS_P[[#This Row],[LG]]),IFERROR(INDEX(PITCHCSV[],MATCH(MYRANKS_P[[#This Row],[PROJID]],PITCHCSV[playerid],0),P_HRCOL),0),0)</f>
        <v>#REF!</v>
      </c>
      <c r="N119" s="115" t="e">
        <f>IF(OR(LEAGUE="Mixed",LEAGUE=MYRANKS_P[[#This Row],[LG]]),IFERROR(INDEX(PITCHCSV[],MATCH(MYRANKS_P[[#This Row],[PROJID]],PITCHCSV[playerid],0),P_SOCOL),0),0)</f>
        <v>#REF!</v>
      </c>
      <c r="O119" s="115" t="e">
        <f>IF(OR(LEAGUE="Mixed",LEAGUE=MYRANKS_P[[#This Row],[LG]]),IFERROR(INDEX(PITCHCSV[],MATCH(MYRANKS_P[[#This Row],[PROJID]],PITCHCSV[playerid],0),P_BBCOL),0),0)</f>
        <v>#REF!</v>
      </c>
      <c r="P119" s="10" t="e">
        <f>IF(OR(LEAGUE="Mixed",LEAGUE=MYRANKS_P[[#This Row],[LG]]),IFERROR(MYRANKS_P[[#This Row],[ER]]*9/MYRANKS_P[[#This Row],[IP]],0),0)</f>
        <v>#REF!</v>
      </c>
      <c r="Q119" s="10" t="e">
        <f>IF(OR(LEAGUE="Mixed",LEAGUE=MYRANKS_P[[#This Row],[LG]]),IFERROR((MYRANKS_P[[#This Row],[BB]]+MYRANKS_P[[#This Row],[H]])/MYRANKS_P[[#This Row],[IP]],0),0)</f>
        <v>#REF!</v>
      </c>
      <c r="R119" s="10" t="e">
        <f>MYRANKS_P[[#This Row],[W]]/SGP_W</f>
        <v>#REF!</v>
      </c>
      <c r="S119" s="10" t="e">
        <f>MYRANKS_P[[#This Row],[SV]]/SGP_SV</f>
        <v>#REF!</v>
      </c>
      <c r="T119" s="10" t="e">
        <f>MYRANKS_P[[#This Row],[SO]]/SGP_K</f>
        <v>#REF!</v>
      </c>
      <c r="U119" s="10" t="e">
        <f>((LGAVG_ER*(NUMPITCHERS-1)+MYRANKS_P[[#This Row],[ER]])*9/((LGAVG_IP*(NUMPITCHERS-1)+MYRANKS_P[[#This Row],[IP]]))-LGAVG_ERA)/SGP_ERA</f>
        <v>#REF!</v>
      </c>
      <c r="V119" s="10" t="e">
        <f>((LGAVG_HBB*(NUMPITCHERS-1)+MYRANKS_P[[#This Row],[BB]]+MYRANKS_P[[#This Row],[H]])/(LGAVG_IP*(NUMPITCHERS-1)+MYRANKS_P[[#This Row],[IP]])-LGAVG_WHIP)/SGP_WHIP</f>
        <v>#REF!</v>
      </c>
      <c r="W119" s="72" t="e">
        <f>MYRANKS_P[[#This Row],[WSGP]]+MYRANKS_P[[#This Row],[SVSGP]]+MYRANKS_P[[#This Row],[SOSGP]]+MYRANKS_P[[#This Row],[ERASGP]]+MYRANKS_P[[#This Row],[WHIPSGP]]</f>
        <v>#REF!</v>
      </c>
      <c r="X119" s="171" t="e">
        <f>RANK(MYRANKS_P[[#This Row],[TTLSGP]],MYRANKS_P[TTLSGP],0)</f>
        <v>#REF!</v>
      </c>
      <c r="Y119" s="72" t="e">
        <f>IF(MYRANKS_P[[#This Row],[RAW_RANK]]&gt;NUM_P,MYRANKS_P[[#This Row],[TTLSGP]],0)</f>
        <v>#REF!</v>
      </c>
      <c r="Z119" s="22" t="e">
        <f>IF(MYRANKS_P[[#This Row],[BENCH_TTLSGP]]=0,"",RANK(MYRANKS_P[[#This Row],[BENCH_TTLSGP]],MYRANKS_P[BENCH_TTLSGP],0))</f>
        <v>#REF!</v>
      </c>
      <c r="AA119" s="22" t="e">
        <f>IF(MYRANKS_P[[#This Row],[RAW_RANK]]=NUM_P,"X","")</f>
        <v>#REF!</v>
      </c>
      <c r="AB119" s="10" t="e">
        <f>VLOOKUP(MYRANKS_P[[#This Row],[POS]],#REF!,COLUMN(#REF!),FALSE)</f>
        <v>#REF!</v>
      </c>
      <c r="AC119" s="10" t="e">
        <f>MYRANKS_P[[#This Row],[TTLSGP]]-MYRANKS_P[[#This Row],[REPL LVL]]</f>
        <v>#REF!</v>
      </c>
      <c r="AD119" s="19" t="e">
        <f>IF(MYRANKS_P[[#This Row],[RAW_RANK]]&lt;=Total_Pitchers_Drafted,MYRANKS_P[[#This Row],[SGP OVER REPL]],0)</f>
        <v>#REF!</v>
      </c>
      <c r="AE119" s="66" t="e">
        <f>MYRANKS_P[[#This Row],[SGP OVER REPL]]*Dollar_Value_Per_Pitcher_SGP+1</f>
        <v>#REF!</v>
      </c>
      <c r="AF119" s="27"/>
      <c r="AG119" s="30" t="e">
        <f>IF(AND(MYRANKS_P[[#This Row],[BENCH_RANK]]&lt;=Total_Pitchers_Drafted,MYRANKS_P[[#This Row],[$ACTUAL]]=""),MYRANKS_P[[#This Row],[USEFULSGP]],0)</f>
        <v>#REF!</v>
      </c>
      <c r="AH119" s="27" t="e">
        <f>IF(MYRANKS_P[[#This Row],[REMAIN_SGP]]=0,0,MYRANKS_P[[#This Row],[REMAIN_SGP]]*Remaining_Dollar_Value_Per_Pitcher_SGP+1)</f>
        <v>#REF!</v>
      </c>
      <c r="AI119" s="122"/>
    </row>
    <row r="120" spans="1:35" x14ac:dyDescent="0.25">
      <c r="A120" s="110" t="s">
        <v>6713</v>
      </c>
      <c r="B120" s="9" t="e">
        <f>VLOOKUP(MYRANKS_P[[#This Row],[PLAYERID]],#REF!,COLUMN(#REF!),FALSE)</f>
        <v>#REF!</v>
      </c>
      <c r="C120" s="9" t="e">
        <f>VLOOKUP(MYRANKS_P[[#This Row],[PLAYERID]],#REF!,COLUMN(#REF!),FALSE)</f>
        <v>#REF!</v>
      </c>
      <c r="D120" s="9" t="e">
        <f>VLOOKUP(MYRANKS_P[[#This Row],[PLAYERID]],#REF!,COLUMN(#REF!),FALSE)</f>
        <v>#REF!</v>
      </c>
      <c r="E120" s="9" t="e">
        <f>VLOOKUP(MYRANKS_P[[#This Row],[PLAYERID]],#REF!,COLUMN(#REF!),FALSE)</f>
        <v>#REF!</v>
      </c>
      <c r="F120" s="9" t="e">
        <f>VLOOKUP(MYRANKS_P[[#This Row],[PLAYERID]],#REF!,COLUMN(#REF!),FALSE)</f>
        <v>#REF!</v>
      </c>
      <c r="G120" s="9" t="e">
        <f>INDEX(#REF!,MATCH(MYRANKS_P[[#This Row],[PLAYERID]],#REF!,0),VLOOKUP(IDSYSTEM,#REF!,3,FALSE))</f>
        <v>#REF!</v>
      </c>
      <c r="H120" s="128" t="e">
        <f>IF(OR(LEAGUE="Mixed",LEAGUE=MYRANKS_P[[#This Row],[LG]]),IFERROR(INDEX(PITCHCSV[],MATCH(MYRANKS_P[[#This Row],[PROJID]],PITCHCSV[playerid],0),P_WCOL),0),0)</f>
        <v>#REF!</v>
      </c>
      <c r="I120" s="128" t="e">
        <f>IF(OR(LEAGUE="Mixed",LEAGUE=MYRANKS_P[[#This Row],[LG]]),IFERROR(INDEX(PITCHCSV[],MATCH(MYRANKS_P[[#This Row],[PROJID]],PITCHCSV[playerid],0),P_SVCOL),0),0)</f>
        <v>#REF!</v>
      </c>
      <c r="J120" s="128" t="e">
        <f>IF(OR(LEAGUE="Mixed",LEAGUE=MYRANKS_P[[#This Row],[LG]]),IFERROR(INDEX(PITCHCSV[],MATCH(MYRANKS_P[[#This Row],[PROJID]],PITCHCSV[playerid],0),P_IPCOL),0),0)</f>
        <v>#REF!</v>
      </c>
      <c r="K120" s="128" t="e">
        <f>IF(OR(LEAGUE="Mixed",LEAGUE=MYRANKS_P[[#This Row],[LG]]),IFERROR(INDEX(PITCHCSV[],MATCH(MYRANKS_P[[#This Row],[PROJID]],PITCHCSV[playerid],0),P_HCOL),0),0)</f>
        <v>#REF!</v>
      </c>
      <c r="L120" s="128" t="e">
        <f>IF(OR(LEAGUE="Mixed",LEAGUE=MYRANKS_P[[#This Row],[LG]]),IFERROR(INDEX(PITCHCSV[],MATCH(MYRANKS_P[[#This Row],[PROJID]],PITCHCSV[playerid],0),P_ERCOL),0),0)</f>
        <v>#REF!</v>
      </c>
      <c r="M120" s="128" t="e">
        <f>IF(OR(LEAGUE="Mixed",LEAGUE=MYRANKS_P[[#This Row],[LG]]),IFERROR(INDEX(PITCHCSV[],MATCH(MYRANKS_P[[#This Row],[PROJID]],PITCHCSV[playerid],0),P_HRCOL),0),0)</f>
        <v>#REF!</v>
      </c>
      <c r="N120" s="128" t="e">
        <f>IF(OR(LEAGUE="Mixed",LEAGUE=MYRANKS_P[[#This Row],[LG]]),IFERROR(INDEX(PITCHCSV[],MATCH(MYRANKS_P[[#This Row],[PROJID]],PITCHCSV[playerid],0),P_SOCOL),0),0)</f>
        <v>#REF!</v>
      </c>
      <c r="O120" s="128" t="e">
        <f>IF(OR(LEAGUE="Mixed",LEAGUE=MYRANKS_P[[#This Row],[LG]]),IFERROR(INDEX(PITCHCSV[],MATCH(MYRANKS_P[[#This Row],[PROJID]],PITCHCSV[playerid],0),P_BBCOL),0),0)</f>
        <v>#REF!</v>
      </c>
      <c r="P120" s="87" t="e">
        <f>IF(OR(LEAGUE="Mixed",LEAGUE=MYRANKS_P[[#This Row],[LG]]),IFERROR(MYRANKS_P[[#This Row],[ER]]*9/MYRANKS_P[[#This Row],[IP]],0),0)</f>
        <v>#REF!</v>
      </c>
      <c r="Q120" s="87" t="e">
        <f>IF(OR(LEAGUE="Mixed",LEAGUE=MYRANKS_P[[#This Row],[LG]]),IFERROR((MYRANKS_P[[#This Row],[BB]]+MYRANKS_P[[#This Row],[H]])/MYRANKS_P[[#This Row],[IP]],0),0)</f>
        <v>#REF!</v>
      </c>
      <c r="R120" s="87" t="e">
        <f>MYRANKS_P[[#This Row],[W]]/SGP_W</f>
        <v>#REF!</v>
      </c>
      <c r="S120" s="87" t="e">
        <f>MYRANKS_P[[#This Row],[SV]]/SGP_SV</f>
        <v>#REF!</v>
      </c>
      <c r="T120" s="87" t="e">
        <f>MYRANKS_P[[#This Row],[SO]]/SGP_K</f>
        <v>#REF!</v>
      </c>
      <c r="U120" s="87" t="e">
        <f>((LGAVG_ER*(NUMPITCHERS-1)+MYRANKS_P[[#This Row],[ER]])*9/((LGAVG_IP*(NUMPITCHERS-1)+MYRANKS_P[[#This Row],[IP]]))-LGAVG_ERA)/SGP_ERA</f>
        <v>#REF!</v>
      </c>
      <c r="V120" s="87" t="e">
        <f>((LGAVG_HBB*(NUMPITCHERS-1)+MYRANKS_P[[#This Row],[BB]]+MYRANKS_P[[#This Row],[H]])/(LGAVG_IP*(NUMPITCHERS-1)+MYRANKS_P[[#This Row],[IP]])-LGAVG_WHIP)/SGP_WHIP</f>
        <v>#REF!</v>
      </c>
      <c r="W120" s="92" t="e">
        <f>MYRANKS_P[[#This Row],[WSGP]]+MYRANKS_P[[#This Row],[SVSGP]]+MYRANKS_P[[#This Row],[SOSGP]]+MYRANKS_P[[#This Row],[ERASGP]]+MYRANKS_P[[#This Row],[WHIPSGP]]</f>
        <v>#REF!</v>
      </c>
      <c r="X120" s="173" t="e">
        <f>RANK(MYRANKS_P[[#This Row],[TTLSGP]],MYRANKS_P[TTLSGP],0)</f>
        <v>#REF!</v>
      </c>
      <c r="Y120" s="92" t="e">
        <f>IF(MYRANKS_P[[#This Row],[RAW_RANK]]&gt;NUM_P,MYRANKS_P[[#This Row],[TTLSGP]],0)</f>
        <v>#REF!</v>
      </c>
      <c r="Z120" s="96" t="e">
        <f>IF(MYRANKS_P[[#This Row],[BENCH_TTLSGP]]=0,"",RANK(MYRANKS_P[[#This Row],[BENCH_TTLSGP]],MYRANKS_P[BENCH_TTLSGP],0))</f>
        <v>#REF!</v>
      </c>
      <c r="AA120" s="96" t="e">
        <f>IF(MYRANKS_P[[#This Row],[RAW_RANK]]=NUM_P,"X","")</f>
        <v>#REF!</v>
      </c>
      <c r="AB120" s="87" t="e">
        <f>VLOOKUP(MYRANKS_P[[#This Row],[POS]],#REF!,COLUMN(#REF!),FALSE)</f>
        <v>#REF!</v>
      </c>
      <c r="AC120" s="87" t="e">
        <f>MYRANKS_P[[#This Row],[TTLSGP]]-MYRANKS_P[[#This Row],[REPL LVL]]</f>
        <v>#REF!</v>
      </c>
      <c r="AD120" s="87" t="e">
        <f>IF(MYRANKS_P[[#This Row],[RAW_RANK]]&lt;=Total_Pitchers_Drafted,MYRANKS_P[[#This Row],[SGP OVER REPL]],0)</f>
        <v>#REF!</v>
      </c>
      <c r="AE120" s="97" t="e">
        <f>MYRANKS_P[[#This Row],[SGP OVER REPL]]*Dollar_Value_Per_Pitcher_SGP+1</f>
        <v>#REF!</v>
      </c>
      <c r="AF120" s="87"/>
      <c r="AG120" s="87" t="e">
        <f>IF(AND(MYRANKS_P[[#This Row],[BENCH_RANK]]&lt;=Total_Pitchers_Drafted,MYRANKS_P[[#This Row],[$ACTUAL]]=""),MYRANKS_P[[#This Row],[USEFULSGP]],0)</f>
        <v>#REF!</v>
      </c>
      <c r="AH120" s="87" t="e">
        <f>IF(MYRANKS_P[[#This Row],[REMAIN_SGP]]=0,0,MYRANKS_P[[#This Row],[REMAIN_SGP]]*Remaining_Dollar_Value_Per_Pitcher_SGP+1)</f>
        <v>#REF!</v>
      </c>
      <c r="AI120" s="122"/>
    </row>
    <row r="121" spans="1:35" x14ac:dyDescent="0.25">
      <c r="A121" s="79" t="s">
        <v>2323</v>
      </c>
      <c r="B121" s="9" t="e">
        <f>VLOOKUP(MYRANKS_P[[#This Row],[PLAYERID]],#REF!,COLUMN(#REF!),FALSE)</f>
        <v>#REF!</v>
      </c>
      <c r="C121" s="9" t="e">
        <f>VLOOKUP(MYRANKS_P[[#This Row],[PLAYERID]],#REF!,COLUMN(#REF!),FALSE)</f>
        <v>#REF!</v>
      </c>
      <c r="D121" s="9" t="e">
        <f>VLOOKUP(MYRANKS_P[[#This Row],[PLAYERID]],#REF!,COLUMN(#REF!),FALSE)</f>
        <v>#REF!</v>
      </c>
      <c r="E121" s="9" t="e">
        <f>VLOOKUP(MYRANKS_P[[#This Row],[PLAYERID]],#REF!,COLUMN(#REF!),FALSE)</f>
        <v>#REF!</v>
      </c>
      <c r="F121" s="9" t="e">
        <f>VLOOKUP(MYRANKS_P[[#This Row],[PLAYERID]],#REF!,COLUMN(#REF!),FALSE)</f>
        <v>#REF!</v>
      </c>
      <c r="G121" s="9" t="e">
        <f>INDEX(#REF!,MATCH(MYRANKS_P[[#This Row],[PLAYERID]],#REF!,0),VLOOKUP(IDSYSTEM,#REF!,3,FALSE))</f>
        <v>#REF!</v>
      </c>
      <c r="H121" s="115" t="e">
        <f>IF(OR(LEAGUE="Mixed",LEAGUE=MYRANKS_P[[#This Row],[LG]]),IFERROR(INDEX(PITCHCSV[],MATCH(MYRANKS_P[[#This Row],[PROJID]],PITCHCSV[playerid],0),P_WCOL),0),0)</f>
        <v>#REF!</v>
      </c>
      <c r="I121" s="115" t="e">
        <f>IF(OR(LEAGUE="Mixed",LEAGUE=MYRANKS_P[[#This Row],[LG]]),IFERROR(INDEX(PITCHCSV[],MATCH(MYRANKS_P[[#This Row],[PROJID]],PITCHCSV[playerid],0),P_SVCOL),0),0)</f>
        <v>#REF!</v>
      </c>
      <c r="J121" s="115" t="e">
        <f>IF(OR(LEAGUE="Mixed",LEAGUE=MYRANKS_P[[#This Row],[LG]]),IFERROR(INDEX(PITCHCSV[],MATCH(MYRANKS_P[[#This Row],[PROJID]],PITCHCSV[playerid],0),P_IPCOL),0),0)</f>
        <v>#REF!</v>
      </c>
      <c r="K121" s="115" t="e">
        <f>IF(OR(LEAGUE="Mixed",LEAGUE=MYRANKS_P[[#This Row],[LG]]),IFERROR(INDEX(PITCHCSV[],MATCH(MYRANKS_P[[#This Row],[PROJID]],PITCHCSV[playerid],0),P_HCOL),0),0)</f>
        <v>#REF!</v>
      </c>
      <c r="L121" s="115" t="e">
        <f>IF(OR(LEAGUE="Mixed",LEAGUE=MYRANKS_P[[#This Row],[LG]]),IFERROR(INDEX(PITCHCSV[],MATCH(MYRANKS_P[[#This Row],[PROJID]],PITCHCSV[playerid],0),P_ERCOL),0),0)</f>
        <v>#REF!</v>
      </c>
      <c r="M121" s="115" t="e">
        <f>IF(OR(LEAGUE="Mixed",LEAGUE=MYRANKS_P[[#This Row],[LG]]),IFERROR(INDEX(PITCHCSV[],MATCH(MYRANKS_P[[#This Row],[PROJID]],PITCHCSV[playerid],0),P_HRCOL),0),0)</f>
        <v>#REF!</v>
      </c>
      <c r="N121" s="115" t="e">
        <f>IF(OR(LEAGUE="Mixed",LEAGUE=MYRANKS_P[[#This Row],[LG]]),IFERROR(INDEX(PITCHCSV[],MATCH(MYRANKS_P[[#This Row],[PROJID]],PITCHCSV[playerid],0),P_SOCOL),0),0)</f>
        <v>#REF!</v>
      </c>
      <c r="O121" s="115" t="e">
        <f>IF(OR(LEAGUE="Mixed",LEAGUE=MYRANKS_P[[#This Row],[LG]]),IFERROR(INDEX(PITCHCSV[],MATCH(MYRANKS_P[[#This Row],[PROJID]],PITCHCSV[playerid],0),P_BBCOL),0),0)</f>
        <v>#REF!</v>
      </c>
      <c r="P121" s="10" t="e">
        <f>IF(OR(LEAGUE="Mixed",LEAGUE=MYRANKS_P[[#This Row],[LG]]),IFERROR(MYRANKS_P[[#This Row],[ER]]*9/MYRANKS_P[[#This Row],[IP]],0),0)</f>
        <v>#REF!</v>
      </c>
      <c r="Q121" s="10" t="e">
        <f>IF(OR(LEAGUE="Mixed",LEAGUE=MYRANKS_P[[#This Row],[LG]]),IFERROR((MYRANKS_P[[#This Row],[BB]]+MYRANKS_P[[#This Row],[H]])/MYRANKS_P[[#This Row],[IP]],0),0)</f>
        <v>#REF!</v>
      </c>
      <c r="R121" s="10" t="e">
        <f>MYRANKS_P[[#This Row],[W]]/SGP_W</f>
        <v>#REF!</v>
      </c>
      <c r="S121" s="10" t="e">
        <f>MYRANKS_P[[#This Row],[SV]]/SGP_SV</f>
        <v>#REF!</v>
      </c>
      <c r="T121" s="10" t="e">
        <f>MYRANKS_P[[#This Row],[SO]]/SGP_K</f>
        <v>#REF!</v>
      </c>
      <c r="U121" s="10" t="e">
        <f>((LGAVG_ER*(NUMPITCHERS-1)+MYRANKS_P[[#This Row],[ER]])*9/((LGAVG_IP*(NUMPITCHERS-1)+MYRANKS_P[[#This Row],[IP]]))-LGAVG_ERA)/SGP_ERA</f>
        <v>#REF!</v>
      </c>
      <c r="V121" s="10" t="e">
        <f>((LGAVG_HBB*(NUMPITCHERS-1)+MYRANKS_P[[#This Row],[BB]]+MYRANKS_P[[#This Row],[H]])/(LGAVG_IP*(NUMPITCHERS-1)+MYRANKS_P[[#This Row],[IP]])-LGAVG_WHIP)/SGP_WHIP</f>
        <v>#REF!</v>
      </c>
      <c r="W121" s="72" t="e">
        <f>MYRANKS_P[[#This Row],[WSGP]]+MYRANKS_P[[#This Row],[SVSGP]]+MYRANKS_P[[#This Row],[SOSGP]]+MYRANKS_P[[#This Row],[ERASGP]]+MYRANKS_P[[#This Row],[WHIPSGP]]</f>
        <v>#REF!</v>
      </c>
      <c r="X121" s="171" t="e">
        <f>RANK(MYRANKS_P[[#This Row],[TTLSGP]],MYRANKS_P[TTLSGP],0)</f>
        <v>#REF!</v>
      </c>
      <c r="Y121" s="72" t="e">
        <f>IF(MYRANKS_P[[#This Row],[RAW_RANK]]&gt;NUM_P,MYRANKS_P[[#This Row],[TTLSGP]],0)</f>
        <v>#REF!</v>
      </c>
      <c r="Z121" s="22" t="e">
        <f>IF(MYRANKS_P[[#This Row],[BENCH_TTLSGP]]=0,"",RANK(MYRANKS_P[[#This Row],[BENCH_TTLSGP]],MYRANKS_P[BENCH_TTLSGP],0))</f>
        <v>#REF!</v>
      </c>
      <c r="AA121" s="22" t="e">
        <f>IF(MYRANKS_P[[#This Row],[RAW_RANK]]=NUM_P,"X","")</f>
        <v>#REF!</v>
      </c>
      <c r="AB121" s="10" t="e">
        <f>VLOOKUP(MYRANKS_P[[#This Row],[POS]],#REF!,COLUMN(#REF!),FALSE)</f>
        <v>#REF!</v>
      </c>
      <c r="AC121" s="10" t="e">
        <f>MYRANKS_P[[#This Row],[TTLSGP]]-MYRANKS_P[[#This Row],[REPL LVL]]</f>
        <v>#REF!</v>
      </c>
      <c r="AD121" s="19" t="e">
        <f>IF(MYRANKS_P[[#This Row],[RAW_RANK]]&lt;=Total_Pitchers_Drafted,MYRANKS_P[[#This Row],[SGP OVER REPL]],0)</f>
        <v>#REF!</v>
      </c>
      <c r="AE121" s="66" t="e">
        <f>MYRANKS_P[[#This Row],[SGP OVER REPL]]*Dollar_Value_Per_Pitcher_SGP+1</f>
        <v>#REF!</v>
      </c>
      <c r="AF121" s="27"/>
      <c r="AG121" s="30" t="e">
        <f>IF(AND(MYRANKS_P[[#This Row],[BENCH_RANK]]&lt;=Total_Pitchers_Drafted,MYRANKS_P[[#This Row],[$ACTUAL]]=""),MYRANKS_P[[#This Row],[USEFULSGP]],0)</f>
        <v>#REF!</v>
      </c>
      <c r="AH121" s="27" t="e">
        <f>IF(MYRANKS_P[[#This Row],[REMAIN_SGP]]=0,0,MYRANKS_P[[#This Row],[REMAIN_SGP]]*Remaining_Dollar_Value_Per_Pitcher_SGP+1)</f>
        <v>#REF!</v>
      </c>
      <c r="AI121" s="122"/>
    </row>
    <row r="122" spans="1:35" x14ac:dyDescent="0.25">
      <c r="A122" s="110" t="s">
        <v>6363</v>
      </c>
      <c r="B122" s="53" t="e">
        <f>VLOOKUP(MYRANKS_P[[#This Row],[PLAYERID]],#REF!,COLUMN(#REF!),FALSE)</f>
        <v>#REF!</v>
      </c>
      <c r="C122" s="53" t="e">
        <f>VLOOKUP(MYRANKS_P[[#This Row],[PLAYERID]],#REF!,COLUMN(#REF!),FALSE)</f>
        <v>#REF!</v>
      </c>
      <c r="D122" s="53" t="e">
        <f>VLOOKUP(MYRANKS_P[[#This Row],[PLAYERID]],#REF!,COLUMN(#REF!),FALSE)</f>
        <v>#REF!</v>
      </c>
      <c r="E122" s="9" t="e">
        <f>VLOOKUP(MYRANKS_P[[#This Row],[PLAYERID]],#REF!,COLUMN(#REF!),FALSE)</f>
        <v>#REF!</v>
      </c>
      <c r="F122" s="53" t="e">
        <f>VLOOKUP(MYRANKS_P[[#This Row],[PLAYERID]],#REF!,COLUMN(#REF!),FALSE)</f>
        <v>#REF!</v>
      </c>
      <c r="G122" s="9" t="e">
        <f>INDEX(#REF!,MATCH(MYRANKS_P[[#This Row],[PLAYERID]],#REF!,0),VLOOKUP(IDSYSTEM,#REF!,3,FALSE))</f>
        <v>#REF!</v>
      </c>
      <c r="H122" s="128" t="e">
        <f>IF(OR(LEAGUE="Mixed",LEAGUE=MYRANKS_P[[#This Row],[LG]]),IFERROR(INDEX(PITCHCSV[],MATCH(MYRANKS_P[[#This Row],[PROJID]],PITCHCSV[playerid],0),P_WCOL),0),0)</f>
        <v>#REF!</v>
      </c>
      <c r="I122" s="128" t="e">
        <f>IF(OR(LEAGUE="Mixed",LEAGUE=MYRANKS_P[[#This Row],[LG]]),IFERROR(INDEX(PITCHCSV[],MATCH(MYRANKS_P[[#This Row],[PROJID]],PITCHCSV[playerid],0),P_SVCOL),0),0)</f>
        <v>#REF!</v>
      </c>
      <c r="J122" s="128" t="e">
        <f>IF(OR(LEAGUE="Mixed",LEAGUE=MYRANKS_P[[#This Row],[LG]]),IFERROR(INDEX(PITCHCSV[],MATCH(MYRANKS_P[[#This Row],[PROJID]],PITCHCSV[playerid],0),P_IPCOL),0),0)</f>
        <v>#REF!</v>
      </c>
      <c r="K122" s="128" t="e">
        <f>IF(OR(LEAGUE="Mixed",LEAGUE=MYRANKS_P[[#This Row],[LG]]),IFERROR(INDEX(PITCHCSV[],MATCH(MYRANKS_P[[#This Row],[PROJID]],PITCHCSV[playerid],0),P_HCOL),0),0)</f>
        <v>#REF!</v>
      </c>
      <c r="L122" s="128" t="e">
        <f>IF(OR(LEAGUE="Mixed",LEAGUE=MYRANKS_P[[#This Row],[LG]]),IFERROR(INDEX(PITCHCSV[],MATCH(MYRANKS_P[[#This Row],[PROJID]],PITCHCSV[playerid],0),P_ERCOL),0),0)</f>
        <v>#REF!</v>
      </c>
      <c r="M122" s="128" t="e">
        <f>IF(OR(LEAGUE="Mixed",LEAGUE=MYRANKS_P[[#This Row],[LG]]),IFERROR(INDEX(PITCHCSV[],MATCH(MYRANKS_P[[#This Row],[PROJID]],PITCHCSV[playerid],0),P_HRCOL),0),0)</f>
        <v>#REF!</v>
      </c>
      <c r="N122" s="128" t="e">
        <f>IF(OR(LEAGUE="Mixed",LEAGUE=MYRANKS_P[[#This Row],[LG]]),IFERROR(INDEX(PITCHCSV[],MATCH(MYRANKS_P[[#This Row],[PROJID]],PITCHCSV[playerid],0),P_SOCOL),0),0)</f>
        <v>#REF!</v>
      </c>
      <c r="O122" s="128" t="e">
        <f>IF(OR(LEAGUE="Mixed",LEAGUE=MYRANKS_P[[#This Row],[LG]]),IFERROR(INDEX(PITCHCSV[],MATCH(MYRANKS_P[[#This Row],[PROJID]],PITCHCSV[playerid],0),P_BBCOL),0),0)</f>
        <v>#REF!</v>
      </c>
      <c r="P122" s="87" t="e">
        <f>IF(OR(LEAGUE="Mixed",LEAGUE=MYRANKS_P[[#This Row],[LG]]),IFERROR(MYRANKS_P[[#This Row],[ER]]*9/MYRANKS_P[[#This Row],[IP]],0),0)</f>
        <v>#REF!</v>
      </c>
      <c r="Q122" s="87" t="e">
        <f>IF(OR(LEAGUE="Mixed",LEAGUE=MYRANKS_P[[#This Row],[LG]]),IFERROR((MYRANKS_P[[#This Row],[BB]]+MYRANKS_P[[#This Row],[H]])/MYRANKS_P[[#This Row],[IP]],0),0)</f>
        <v>#REF!</v>
      </c>
      <c r="R122" s="87" t="e">
        <f>MYRANKS_P[[#This Row],[W]]/SGP_W</f>
        <v>#REF!</v>
      </c>
      <c r="S122" s="87" t="e">
        <f>MYRANKS_P[[#This Row],[SV]]/SGP_SV</f>
        <v>#REF!</v>
      </c>
      <c r="T122" s="87" t="e">
        <f>MYRANKS_P[[#This Row],[SO]]/SGP_K</f>
        <v>#REF!</v>
      </c>
      <c r="U122" s="87" t="e">
        <f>((LGAVG_ER*(NUMPITCHERS-1)+MYRANKS_P[[#This Row],[ER]])*9/((LGAVG_IP*(NUMPITCHERS-1)+MYRANKS_P[[#This Row],[IP]]))-LGAVG_ERA)/SGP_ERA</f>
        <v>#REF!</v>
      </c>
      <c r="V122" s="87" t="e">
        <f>((LGAVG_HBB*(NUMPITCHERS-1)+MYRANKS_P[[#This Row],[BB]]+MYRANKS_P[[#This Row],[H]])/(LGAVG_IP*(NUMPITCHERS-1)+MYRANKS_P[[#This Row],[IP]])-LGAVG_WHIP)/SGP_WHIP</f>
        <v>#REF!</v>
      </c>
      <c r="W122" s="92" t="e">
        <f>MYRANKS_P[[#This Row],[WSGP]]+MYRANKS_P[[#This Row],[SVSGP]]+MYRANKS_P[[#This Row],[SOSGP]]+MYRANKS_P[[#This Row],[ERASGP]]+MYRANKS_P[[#This Row],[WHIPSGP]]</f>
        <v>#REF!</v>
      </c>
      <c r="X122" s="173" t="e">
        <f>RANK(MYRANKS_P[[#This Row],[TTLSGP]],MYRANKS_P[TTLSGP],0)</f>
        <v>#REF!</v>
      </c>
      <c r="Y122" s="92" t="e">
        <f>IF(MYRANKS_P[[#This Row],[RAW_RANK]]&gt;NUM_P,MYRANKS_P[[#This Row],[TTLSGP]],0)</f>
        <v>#REF!</v>
      </c>
      <c r="Z122" s="96" t="e">
        <f>IF(MYRANKS_P[[#This Row],[BENCH_TTLSGP]]=0,"",RANK(MYRANKS_P[[#This Row],[BENCH_TTLSGP]],MYRANKS_P[BENCH_TTLSGP],0))</f>
        <v>#REF!</v>
      </c>
      <c r="AA122" s="96" t="e">
        <f>IF(MYRANKS_P[[#This Row],[RAW_RANK]]=NUM_P,"X","")</f>
        <v>#REF!</v>
      </c>
      <c r="AB122" s="87" t="e">
        <f>VLOOKUP(MYRANKS_P[[#This Row],[POS]],#REF!,COLUMN(#REF!),FALSE)</f>
        <v>#REF!</v>
      </c>
      <c r="AC122" s="87" t="e">
        <f>MYRANKS_P[[#This Row],[TTLSGP]]-MYRANKS_P[[#This Row],[REPL LVL]]</f>
        <v>#REF!</v>
      </c>
      <c r="AD122" s="87" t="e">
        <f>IF(MYRANKS_P[[#This Row],[RAW_RANK]]&lt;=Total_Pitchers_Drafted,MYRANKS_P[[#This Row],[SGP OVER REPL]],0)</f>
        <v>#REF!</v>
      </c>
      <c r="AE122" s="97" t="e">
        <f>MYRANKS_P[[#This Row],[SGP OVER REPL]]*Dollar_Value_Per_Pitcher_SGP+1</f>
        <v>#REF!</v>
      </c>
      <c r="AF122" s="87"/>
      <c r="AG122" s="87" t="e">
        <f>IF(AND(MYRANKS_P[[#This Row],[BENCH_RANK]]&lt;=Total_Pitchers_Drafted,MYRANKS_P[[#This Row],[$ACTUAL]]=""),MYRANKS_P[[#This Row],[USEFULSGP]],0)</f>
        <v>#REF!</v>
      </c>
      <c r="AH122" s="87" t="e">
        <f>IF(MYRANKS_P[[#This Row],[REMAIN_SGP]]=0,0,MYRANKS_P[[#This Row],[REMAIN_SGP]]*Remaining_Dollar_Value_Per_Pitcher_SGP+1)</f>
        <v>#REF!</v>
      </c>
      <c r="AI122" s="122"/>
    </row>
    <row r="123" spans="1:35" x14ac:dyDescent="0.25">
      <c r="A123" s="88" t="s">
        <v>3623</v>
      </c>
      <c r="B123" s="53" t="e">
        <f>VLOOKUP(MYRANKS_P[[#This Row],[PLAYERID]],#REF!,COLUMN(#REF!),FALSE)</f>
        <v>#REF!</v>
      </c>
      <c r="C123" s="53" t="e">
        <f>VLOOKUP(MYRANKS_P[[#This Row],[PLAYERID]],#REF!,COLUMN(#REF!),FALSE)</f>
        <v>#REF!</v>
      </c>
      <c r="D123" s="53" t="e">
        <f>VLOOKUP(MYRANKS_P[[#This Row],[PLAYERID]],#REF!,COLUMN(#REF!),FALSE)</f>
        <v>#REF!</v>
      </c>
      <c r="E123" s="9" t="e">
        <f>VLOOKUP(MYRANKS_P[[#This Row],[PLAYERID]],#REF!,COLUMN(#REF!),FALSE)</f>
        <v>#REF!</v>
      </c>
      <c r="F123" s="53" t="e">
        <f>VLOOKUP(MYRANKS_P[[#This Row],[PLAYERID]],#REF!,COLUMN(#REF!),FALSE)</f>
        <v>#REF!</v>
      </c>
      <c r="G123" s="9" t="e">
        <f>INDEX(#REF!,MATCH(MYRANKS_P[[#This Row],[PLAYERID]],#REF!,0),VLOOKUP(IDSYSTEM,#REF!,3,FALSE))</f>
        <v>#REF!</v>
      </c>
      <c r="H123" s="115" t="e">
        <f>IF(OR(LEAGUE="Mixed",LEAGUE=MYRANKS_P[[#This Row],[LG]]),IFERROR(INDEX(PITCHCSV[],MATCH(MYRANKS_P[[#This Row],[PROJID]],PITCHCSV[playerid],0),P_WCOL),0),0)</f>
        <v>#REF!</v>
      </c>
      <c r="I123" s="115" t="e">
        <f>IF(OR(LEAGUE="Mixed",LEAGUE=MYRANKS_P[[#This Row],[LG]]),IFERROR(INDEX(PITCHCSV[],MATCH(MYRANKS_P[[#This Row],[PROJID]],PITCHCSV[playerid],0),P_SVCOL),0),0)</f>
        <v>#REF!</v>
      </c>
      <c r="J123" s="115" t="e">
        <f>IF(OR(LEAGUE="Mixed",LEAGUE=MYRANKS_P[[#This Row],[LG]]),IFERROR(INDEX(PITCHCSV[],MATCH(MYRANKS_P[[#This Row],[PROJID]],PITCHCSV[playerid],0),P_IPCOL),0),0)</f>
        <v>#REF!</v>
      </c>
      <c r="K123" s="115" t="e">
        <f>IF(OR(LEAGUE="Mixed",LEAGUE=MYRANKS_P[[#This Row],[LG]]),IFERROR(INDEX(PITCHCSV[],MATCH(MYRANKS_P[[#This Row],[PROJID]],PITCHCSV[playerid],0),P_HCOL),0),0)</f>
        <v>#REF!</v>
      </c>
      <c r="L123" s="115" t="e">
        <f>IF(OR(LEAGUE="Mixed",LEAGUE=MYRANKS_P[[#This Row],[LG]]),IFERROR(INDEX(PITCHCSV[],MATCH(MYRANKS_P[[#This Row],[PROJID]],PITCHCSV[playerid],0),P_ERCOL),0),0)</f>
        <v>#REF!</v>
      </c>
      <c r="M123" s="115" t="e">
        <f>IF(OR(LEAGUE="Mixed",LEAGUE=MYRANKS_P[[#This Row],[LG]]),IFERROR(INDEX(PITCHCSV[],MATCH(MYRANKS_P[[#This Row],[PROJID]],PITCHCSV[playerid],0),P_HRCOL),0),0)</f>
        <v>#REF!</v>
      </c>
      <c r="N123" s="115" t="e">
        <f>IF(OR(LEAGUE="Mixed",LEAGUE=MYRANKS_P[[#This Row],[LG]]),IFERROR(INDEX(PITCHCSV[],MATCH(MYRANKS_P[[#This Row],[PROJID]],PITCHCSV[playerid],0),P_SOCOL),0),0)</f>
        <v>#REF!</v>
      </c>
      <c r="O123" s="115" t="e">
        <f>IF(OR(LEAGUE="Mixed",LEAGUE=MYRANKS_P[[#This Row],[LG]]),IFERROR(INDEX(PITCHCSV[],MATCH(MYRANKS_P[[#This Row],[PROJID]],PITCHCSV[playerid],0),P_BBCOL),0),0)</f>
        <v>#REF!</v>
      </c>
      <c r="P123" s="10" t="e">
        <f>IF(OR(LEAGUE="Mixed",LEAGUE=MYRANKS_P[[#This Row],[LG]]),IFERROR(MYRANKS_P[[#This Row],[ER]]*9/MYRANKS_P[[#This Row],[IP]],0),0)</f>
        <v>#REF!</v>
      </c>
      <c r="Q123" s="10" t="e">
        <f>IF(OR(LEAGUE="Mixed",LEAGUE=MYRANKS_P[[#This Row],[LG]]),IFERROR((MYRANKS_P[[#This Row],[BB]]+MYRANKS_P[[#This Row],[H]])/MYRANKS_P[[#This Row],[IP]],0),0)</f>
        <v>#REF!</v>
      </c>
      <c r="R123" s="10" t="e">
        <f>MYRANKS_P[[#This Row],[W]]/SGP_W</f>
        <v>#REF!</v>
      </c>
      <c r="S123" s="10" t="e">
        <f>MYRANKS_P[[#This Row],[SV]]/SGP_SV</f>
        <v>#REF!</v>
      </c>
      <c r="T123" s="10" t="e">
        <f>MYRANKS_P[[#This Row],[SO]]/SGP_K</f>
        <v>#REF!</v>
      </c>
      <c r="U123" s="10" t="e">
        <f>((LGAVG_ER*(NUMPITCHERS-1)+MYRANKS_P[[#This Row],[ER]])*9/((LGAVG_IP*(NUMPITCHERS-1)+MYRANKS_P[[#This Row],[IP]]))-LGAVG_ERA)/SGP_ERA</f>
        <v>#REF!</v>
      </c>
      <c r="V123" s="10" t="e">
        <f>((LGAVG_HBB*(NUMPITCHERS-1)+MYRANKS_P[[#This Row],[BB]]+MYRANKS_P[[#This Row],[H]])/(LGAVG_IP*(NUMPITCHERS-1)+MYRANKS_P[[#This Row],[IP]])-LGAVG_WHIP)/SGP_WHIP</f>
        <v>#REF!</v>
      </c>
      <c r="W123" s="72" t="e">
        <f>MYRANKS_P[[#This Row],[WSGP]]+MYRANKS_P[[#This Row],[SVSGP]]+MYRANKS_P[[#This Row],[SOSGP]]+MYRANKS_P[[#This Row],[ERASGP]]+MYRANKS_P[[#This Row],[WHIPSGP]]</f>
        <v>#REF!</v>
      </c>
      <c r="X123" s="171" t="e">
        <f>RANK(MYRANKS_P[[#This Row],[TTLSGP]],MYRANKS_P[TTLSGP],0)</f>
        <v>#REF!</v>
      </c>
      <c r="Y123" s="72" t="e">
        <f>IF(MYRANKS_P[[#This Row],[RAW_RANK]]&gt;NUM_P,MYRANKS_P[[#This Row],[TTLSGP]],0)</f>
        <v>#REF!</v>
      </c>
      <c r="Z123" s="22" t="e">
        <f>IF(MYRANKS_P[[#This Row],[BENCH_TTLSGP]]=0,"",RANK(MYRANKS_P[[#This Row],[BENCH_TTLSGP]],MYRANKS_P[BENCH_TTLSGP],0))</f>
        <v>#REF!</v>
      </c>
      <c r="AA123" s="22" t="e">
        <f>IF(MYRANKS_P[[#This Row],[RAW_RANK]]=NUM_P,"X","")</f>
        <v>#REF!</v>
      </c>
      <c r="AB123" s="10" t="e">
        <f>VLOOKUP(MYRANKS_P[[#This Row],[POS]],#REF!,COLUMN(#REF!),FALSE)</f>
        <v>#REF!</v>
      </c>
      <c r="AC123" s="10" t="e">
        <f>MYRANKS_P[[#This Row],[TTLSGP]]-MYRANKS_P[[#This Row],[REPL LVL]]</f>
        <v>#REF!</v>
      </c>
      <c r="AD123" s="19" t="e">
        <f>IF(MYRANKS_P[[#This Row],[RAW_RANK]]&lt;=Total_Pitchers_Drafted,MYRANKS_P[[#This Row],[SGP OVER REPL]],0)</f>
        <v>#REF!</v>
      </c>
      <c r="AE123" s="66" t="e">
        <f>MYRANKS_P[[#This Row],[SGP OVER REPL]]*Dollar_Value_Per_Pitcher_SGP+1</f>
        <v>#REF!</v>
      </c>
      <c r="AF123" s="27"/>
      <c r="AG123" s="30" t="e">
        <f>IF(AND(MYRANKS_P[[#This Row],[BENCH_RANK]]&lt;=Total_Pitchers_Drafted,MYRANKS_P[[#This Row],[$ACTUAL]]=""),MYRANKS_P[[#This Row],[USEFULSGP]],0)</f>
        <v>#REF!</v>
      </c>
      <c r="AH123" s="27" t="e">
        <f>IF(MYRANKS_P[[#This Row],[REMAIN_SGP]]=0,0,MYRANKS_P[[#This Row],[REMAIN_SGP]]*Remaining_Dollar_Value_Per_Pitcher_SGP+1)</f>
        <v>#REF!</v>
      </c>
      <c r="AI123" s="122"/>
    </row>
    <row r="124" spans="1:35" x14ac:dyDescent="0.25">
      <c r="A124" s="79" t="s">
        <v>3664</v>
      </c>
      <c r="B124" s="53" t="e">
        <f>VLOOKUP(MYRANKS_P[[#This Row],[PLAYERID]],#REF!,COLUMN(#REF!),FALSE)</f>
        <v>#REF!</v>
      </c>
      <c r="C124" s="53" t="e">
        <f>VLOOKUP(MYRANKS_P[[#This Row],[PLAYERID]],#REF!,COLUMN(#REF!),FALSE)</f>
        <v>#REF!</v>
      </c>
      <c r="D124" s="53" t="e">
        <f>VLOOKUP(MYRANKS_P[[#This Row],[PLAYERID]],#REF!,COLUMN(#REF!),FALSE)</f>
        <v>#REF!</v>
      </c>
      <c r="E124" s="9" t="e">
        <f>VLOOKUP(MYRANKS_P[[#This Row],[PLAYERID]],#REF!,COLUMN(#REF!),FALSE)</f>
        <v>#REF!</v>
      </c>
      <c r="F124" s="53" t="e">
        <f>VLOOKUP(MYRANKS_P[[#This Row],[PLAYERID]],#REF!,COLUMN(#REF!),FALSE)</f>
        <v>#REF!</v>
      </c>
      <c r="G124" s="9" t="e">
        <f>INDEX(#REF!,MATCH(MYRANKS_P[[#This Row],[PLAYERID]],#REF!,0),VLOOKUP(IDSYSTEM,#REF!,3,FALSE))</f>
        <v>#REF!</v>
      </c>
      <c r="H124" s="115" t="e">
        <f>IF(OR(LEAGUE="Mixed",LEAGUE=MYRANKS_P[[#This Row],[LG]]),IFERROR(INDEX(PITCHCSV[],MATCH(MYRANKS_P[[#This Row],[PROJID]],PITCHCSV[playerid],0),P_WCOL),0),0)</f>
        <v>#REF!</v>
      </c>
      <c r="I124" s="115" t="e">
        <f>IF(OR(LEAGUE="Mixed",LEAGUE=MYRANKS_P[[#This Row],[LG]]),IFERROR(INDEX(PITCHCSV[],MATCH(MYRANKS_P[[#This Row],[PROJID]],PITCHCSV[playerid],0),P_SVCOL),0),0)</f>
        <v>#REF!</v>
      </c>
      <c r="J124" s="115" t="e">
        <f>IF(OR(LEAGUE="Mixed",LEAGUE=MYRANKS_P[[#This Row],[LG]]),IFERROR(INDEX(PITCHCSV[],MATCH(MYRANKS_P[[#This Row],[PROJID]],PITCHCSV[playerid],0),P_IPCOL),0),0)</f>
        <v>#REF!</v>
      </c>
      <c r="K124" s="115" t="e">
        <f>IF(OR(LEAGUE="Mixed",LEAGUE=MYRANKS_P[[#This Row],[LG]]),IFERROR(INDEX(PITCHCSV[],MATCH(MYRANKS_P[[#This Row],[PROJID]],PITCHCSV[playerid],0),P_HCOL),0),0)</f>
        <v>#REF!</v>
      </c>
      <c r="L124" s="115" t="e">
        <f>IF(OR(LEAGUE="Mixed",LEAGUE=MYRANKS_P[[#This Row],[LG]]),IFERROR(INDEX(PITCHCSV[],MATCH(MYRANKS_P[[#This Row],[PROJID]],PITCHCSV[playerid],0),P_ERCOL),0),0)</f>
        <v>#REF!</v>
      </c>
      <c r="M124" s="115" t="e">
        <f>IF(OR(LEAGUE="Mixed",LEAGUE=MYRANKS_P[[#This Row],[LG]]),IFERROR(INDEX(PITCHCSV[],MATCH(MYRANKS_P[[#This Row],[PROJID]],PITCHCSV[playerid],0),P_HRCOL),0),0)</f>
        <v>#REF!</v>
      </c>
      <c r="N124" s="115" t="e">
        <f>IF(OR(LEAGUE="Mixed",LEAGUE=MYRANKS_P[[#This Row],[LG]]),IFERROR(INDEX(PITCHCSV[],MATCH(MYRANKS_P[[#This Row],[PROJID]],PITCHCSV[playerid],0),P_SOCOL),0),0)</f>
        <v>#REF!</v>
      </c>
      <c r="O124" s="115" t="e">
        <f>IF(OR(LEAGUE="Mixed",LEAGUE=MYRANKS_P[[#This Row],[LG]]),IFERROR(INDEX(PITCHCSV[],MATCH(MYRANKS_P[[#This Row],[PROJID]],PITCHCSV[playerid],0),P_BBCOL),0),0)</f>
        <v>#REF!</v>
      </c>
      <c r="P124" s="10" t="e">
        <f>IF(OR(LEAGUE="Mixed",LEAGUE=MYRANKS_P[[#This Row],[LG]]),IFERROR(MYRANKS_P[[#This Row],[ER]]*9/MYRANKS_P[[#This Row],[IP]],0),0)</f>
        <v>#REF!</v>
      </c>
      <c r="Q124" s="10" t="e">
        <f>IF(OR(LEAGUE="Mixed",LEAGUE=MYRANKS_P[[#This Row],[LG]]),IFERROR((MYRANKS_P[[#This Row],[BB]]+MYRANKS_P[[#This Row],[H]])/MYRANKS_P[[#This Row],[IP]],0),0)</f>
        <v>#REF!</v>
      </c>
      <c r="R124" s="55" t="e">
        <f>MYRANKS_P[[#This Row],[W]]/SGP_W</f>
        <v>#REF!</v>
      </c>
      <c r="S124" s="54" t="e">
        <f>MYRANKS_P[[#This Row],[SV]]/SGP_SV</f>
        <v>#REF!</v>
      </c>
      <c r="T124" s="55" t="e">
        <f>MYRANKS_P[[#This Row],[SO]]/SGP_K</f>
        <v>#REF!</v>
      </c>
      <c r="U124" s="10" t="e">
        <f>((LGAVG_ER*(NUMPITCHERS-1)+MYRANKS_P[[#This Row],[ER]])*9/((LGAVG_IP*(NUMPITCHERS-1)+MYRANKS_P[[#This Row],[IP]]))-LGAVG_ERA)/SGP_ERA</f>
        <v>#REF!</v>
      </c>
      <c r="V124" s="10" t="e">
        <f>((LGAVG_HBB*(NUMPITCHERS-1)+MYRANKS_P[[#This Row],[BB]]+MYRANKS_P[[#This Row],[H]])/(LGAVG_IP*(NUMPITCHERS-1)+MYRANKS_P[[#This Row],[IP]])-LGAVG_WHIP)/SGP_WHIP</f>
        <v>#REF!</v>
      </c>
      <c r="W124" s="74" t="e">
        <f>MYRANKS_P[[#This Row],[WSGP]]+MYRANKS_P[[#This Row],[SVSGP]]+MYRANKS_P[[#This Row],[SOSGP]]+MYRANKS_P[[#This Row],[ERASGP]]+MYRANKS_P[[#This Row],[WHIPSGP]]</f>
        <v>#REF!</v>
      </c>
      <c r="X124" s="172" t="e">
        <f>RANK(MYRANKS_P[[#This Row],[TTLSGP]],MYRANKS_P[TTLSGP],0)</f>
        <v>#REF!</v>
      </c>
      <c r="Y124" s="74" t="e">
        <f>IF(MYRANKS_P[[#This Row],[RAW_RANK]]&gt;NUM_P,MYRANKS_P[[#This Row],[TTLSGP]],0)</f>
        <v>#REF!</v>
      </c>
      <c r="Z124" s="56" t="e">
        <f>IF(MYRANKS_P[[#This Row],[BENCH_TTLSGP]]=0,"",RANK(MYRANKS_P[[#This Row],[BENCH_TTLSGP]],MYRANKS_P[BENCH_TTLSGP],0))</f>
        <v>#REF!</v>
      </c>
      <c r="AA124" s="56" t="e">
        <f>IF(MYRANKS_P[[#This Row],[RAW_RANK]]=NUM_P,"X","")</f>
        <v>#REF!</v>
      </c>
      <c r="AB124" s="54" t="e">
        <f>VLOOKUP(MYRANKS_P[[#This Row],[POS]],#REF!,COLUMN(#REF!),FALSE)</f>
        <v>#REF!</v>
      </c>
      <c r="AC124" s="54" t="e">
        <f>MYRANKS_P[[#This Row],[TTLSGP]]-MYRANKS_P[[#This Row],[REPL LVL]]</f>
        <v>#REF!</v>
      </c>
      <c r="AD124" s="55" t="e">
        <f>IF(MYRANKS_P[[#This Row],[RAW_RANK]]&lt;=Total_Pitchers_Drafted,MYRANKS_P[[#This Row],[SGP OVER REPL]],0)</f>
        <v>#REF!</v>
      </c>
      <c r="AE124" s="68" t="e">
        <f>MYRANKS_P[[#This Row],[SGP OVER REPL]]*Dollar_Value_Per_Pitcher_SGP+1</f>
        <v>#REF!</v>
      </c>
      <c r="AF124" s="55"/>
      <c r="AG124" s="54" t="e">
        <f>IF(AND(MYRANKS_P[[#This Row],[BENCH_RANK]]&lt;=Total_Pitchers_Drafted,MYRANKS_P[[#This Row],[$ACTUAL]]=""),MYRANKS_P[[#This Row],[USEFULSGP]],0)</f>
        <v>#REF!</v>
      </c>
      <c r="AH124" s="55" t="e">
        <f>IF(MYRANKS_P[[#This Row],[REMAIN_SGP]]=0,0,MYRANKS_P[[#This Row],[REMAIN_SGP]]*Remaining_Dollar_Value_Per_Pitcher_SGP+1)</f>
        <v>#REF!</v>
      </c>
      <c r="AI124" s="122"/>
    </row>
    <row r="125" spans="1:35" x14ac:dyDescent="0.25">
      <c r="A125" s="79" t="s">
        <v>1945</v>
      </c>
      <c r="B125" s="53" t="e">
        <f>VLOOKUP(MYRANKS_P[[#This Row],[PLAYERID]],#REF!,COLUMN(#REF!),FALSE)</f>
        <v>#REF!</v>
      </c>
      <c r="C125" s="53" t="e">
        <f>VLOOKUP(MYRANKS_P[[#This Row],[PLAYERID]],#REF!,COLUMN(#REF!),FALSE)</f>
        <v>#REF!</v>
      </c>
      <c r="D125" s="53" t="e">
        <f>VLOOKUP(MYRANKS_P[[#This Row],[PLAYERID]],#REF!,COLUMN(#REF!),FALSE)</f>
        <v>#REF!</v>
      </c>
      <c r="E125" s="9" t="e">
        <f>VLOOKUP(MYRANKS_P[[#This Row],[PLAYERID]],#REF!,COLUMN(#REF!),FALSE)</f>
        <v>#REF!</v>
      </c>
      <c r="F125" s="53" t="e">
        <f>VLOOKUP(MYRANKS_P[[#This Row],[PLAYERID]],#REF!,COLUMN(#REF!),FALSE)</f>
        <v>#REF!</v>
      </c>
      <c r="G125" s="9" t="e">
        <f>INDEX(#REF!,MATCH(MYRANKS_P[[#This Row],[PLAYERID]],#REF!,0),VLOOKUP(IDSYSTEM,#REF!,3,FALSE))</f>
        <v>#REF!</v>
      </c>
      <c r="H125" s="115" t="e">
        <f>IF(OR(LEAGUE="Mixed",LEAGUE=MYRANKS_P[[#This Row],[LG]]),IFERROR(INDEX(PITCHCSV[],MATCH(MYRANKS_P[[#This Row],[PROJID]],PITCHCSV[playerid],0),P_WCOL),0),0)</f>
        <v>#REF!</v>
      </c>
      <c r="I125" s="115" t="e">
        <f>IF(OR(LEAGUE="Mixed",LEAGUE=MYRANKS_P[[#This Row],[LG]]),IFERROR(INDEX(PITCHCSV[],MATCH(MYRANKS_P[[#This Row],[PROJID]],PITCHCSV[playerid],0),P_SVCOL),0),0)</f>
        <v>#REF!</v>
      </c>
      <c r="J125" s="115" t="e">
        <f>IF(OR(LEAGUE="Mixed",LEAGUE=MYRANKS_P[[#This Row],[LG]]),IFERROR(INDEX(PITCHCSV[],MATCH(MYRANKS_P[[#This Row],[PROJID]],PITCHCSV[playerid],0),P_IPCOL),0),0)</f>
        <v>#REF!</v>
      </c>
      <c r="K125" s="115" t="e">
        <f>IF(OR(LEAGUE="Mixed",LEAGUE=MYRANKS_P[[#This Row],[LG]]),IFERROR(INDEX(PITCHCSV[],MATCH(MYRANKS_P[[#This Row],[PROJID]],PITCHCSV[playerid],0),P_HCOL),0),0)</f>
        <v>#REF!</v>
      </c>
      <c r="L125" s="115" t="e">
        <f>IF(OR(LEAGUE="Mixed",LEAGUE=MYRANKS_P[[#This Row],[LG]]),IFERROR(INDEX(PITCHCSV[],MATCH(MYRANKS_P[[#This Row],[PROJID]],PITCHCSV[playerid],0),P_ERCOL),0),0)</f>
        <v>#REF!</v>
      </c>
      <c r="M125" s="115" t="e">
        <f>IF(OR(LEAGUE="Mixed",LEAGUE=MYRANKS_P[[#This Row],[LG]]),IFERROR(INDEX(PITCHCSV[],MATCH(MYRANKS_P[[#This Row],[PROJID]],PITCHCSV[playerid],0),P_HRCOL),0),0)</f>
        <v>#REF!</v>
      </c>
      <c r="N125" s="115" t="e">
        <f>IF(OR(LEAGUE="Mixed",LEAGUE=MYRANKS_P[[#This Row],[LG]]),IFERROR(INDEX(PITCHCSV[],MATCH(MYRANKS_P[[#This Row],[PROJID]],PITCHCSV[playerid],0),P_SOCOL),0),0)</f>
        <v>#REF!</v>
      </c>
      <c r="O125" s="115" t="e">
        <f>IF(OR(LEAGUE="Mixed",LEAGUE=MYRANKS_P[[#This Row],[LG]]),IFERROR(INDEX(PITCHCSV[],MATCH(MYRANKS_P[[#This Row],[PROJID]],PITCHCSV[playerid],0),P_BBCOL),0),0)</f>
        <v>#REF!</v>
      </c>
      <c r="P125" s="10" t="e">
        <f>IF(OR(LEAGUE="Mixed",LEAGUE=MYRANKS_P[[#This Row],[LG]]),IFERROR(MYRANKS_P[[#This Row],[ER]]*9/MYRANKS_P[[#This Row],[IP]],0),0)</f>
        <v>#REF!</v>
      </c>
      <c r="Q125" s="10" t="e">
        <f>IF(OR(LEAGUE="Mixed",LEAGUE=MYRANKS_P[[#This Row],[LG]]),IFERROR((MYRANKS_P[[#This Row],[BB]]+MYRANKS_P[[#This Row],[H]])/MYRANKS_P[[#This Row],[IP]],0),0)</f>
        <v>#REF!</v>
      </c>
      <c r="R125" s="10" t="e">
        <f>MYRANKS_P[[#This Row],[W]]/SGP_W</f>
        <v>#REF!</v>
      </c>
      <c r="S125" s="10" t="e">
        <f>MYRANKS_P[[#This Row],[SV]]/SGP_SV</f>
        <v>#REF!</v>
      </c>
      <c r="T125" s="10" t="e">
        <f>MYRANKS_P[[#This Row],[SO]]/SGP_K</f>
        <v>#REF!</v>
      </c>
      <c r="U125" s="10" t="e">
        <f>((LGAVG_ER*(NUMPITCHERS-1)+MYRANKS_P[[#This Row],[ER]])*9/((LGAVG_IP*(NUMPITCHERS-1)+MYRANKS_P[[#This Row],[IP]]))-LGAVG_ERA)/SGP_ERA</f>
        <v>#REF!</v>
      </c>
      <c r="V125" s="10" t="e">
        <f>((LGAVG_HBB*(NUMPITCHERS-1)+MYRANKS_P[[#This Row],[BB]]+MYRANKS_P[[#This Row],[H]])/(LGAVG_IP*(NUMPITCHERS-1)+MYRANKS_P[[#This Row],[IP]])-LGAVG_WHIP)/SGP_WHIP</f>
        <v>#REF!</v>
      </c>
      <c r="W125" s="72" t="e">
        <f>MYRANKS_P[[#This Row],[WSGP]]+MYRANKS_P[[#This Row],[SVSGP]]+MYRANKS_P[[#This Row],[SOSGP]]+MYRANKS_P[[#This Row],[ERASGP]]+MYRANKS_P[[#This Row],[WHIPSGP]]</f>
        <v>#REF!</v>
      </c>
      <c r="X125" s="171" t="e">
        <f>RANK(MYRANKS_P[[#This Row],[TTLSGP]],MYRANKS_P[TTLSGP],0)</f>
        <v>#REF!</v>
      </c>
      <c r="Y125" s="72" t="e">
        <f>IF(MYRANKS_P[[#This Row],[RAW_RANK]]&gt;NUM_P,MYRANKS_P[[#This Row],[TTLSGP]],0)</f>
        <v>#REF!</v>
      </c>
      <c r="Z125" s="22" t="e">
        <f>IF(MYRANKS_P[[#This Row],[BENCH_TTLSGP]]=0,"",RANK(MYRANKS_P[[#This Row],[BENCH_TTLSGP]],MYRANKS_P[BENCH_TTLSGP],0))</f>
        <v>#REF!</v>
      </c>
      <c r="AA125" s="22" t="e">
        <f>IF(MYRANKS_P[[#This Row],[RAW_RANK]]=NUM_P,"X","")</f>
        <v>#REF!</v>
      </c>
      <c r="AB125" s="10" t="e">
        <f>VLOOKUP(MYRANKS_P[[#This Row],[POS]],#REF!,COLUMN(#REF!),FALSE)</f>
        <v>#REF!</v>
      </c>
      <c r="AC125" s="10" t="e">
        <f>MYRANKS_P[[#This Row],[TTLSGP]]-MYRANKS_P[[#This Row],[REPL LVL]]</f>
        <v>#REF!</v>
      </c>
      <c r="AD125" s="19" t="e">
        <f>IF(MYRANKS_P[[#This Row],[RAW_RANK]]&lt;=Total_Pitchers_Drafted,MYRANKS_P[[#This Row],[SGP OVER REPL]],0)</f>
        <v>#REF!</v>
      </c>
      <c r="AE125" s="66" t="e">
        <f>MYRANKS_P[[#This Row],[SGP OVER REPL]]*Dollar_Value_Per_Pitcher_SGP+1</f>
        <v>#REF!</v>
      </c>
      <c r="AF125" s="27"/>
      <c r="AG125" s="30" t="e">
        <f>IF(AND(MYRANKS_P[[#This Row],[BENCH_RANK]]&lt;=Total_Pitchers_Drafted,MYRANKS_P[[#This Row],[$ACTUAL]]=""),MYRANKS_P[[#This Row],[USEFULSGP]],0)</f>
        <v>#REF!</v>
      </c>
      <c r="AH125" s="27" t="e">
        <f>IF(MYRANKS_P[[#This Row],[REMAIN_SGP]]=0,0,MYRANKS_P[[#This Row],[REMAIN_SGP]]*Remaining_Dollar_Value_Per_Pitcher_SGP+1)</f>
        <v>#REF!</v>
      </c>
      <c r="AI125" s="122"/>
    </row>
    <row r="126" spans="1:35" x14ac:dyDescent="0.25">
      <c r="A126" s="79" t="s">
        <v>1559</v>
      </c>
      <c r="B126" s="53" t="e">
        <f>VLOOKUP(MYRANKS_P[[#This Row],[PLAYERID]],#REF!,COLUMN(#REF!),FALSE)</f>
        <v>#REF!</v>
      </c>
      <c r="C126" s="53" t="e">
        <f>VLOOKUP(MYRANKS_P[[#This Row],[PLAYERID]],#REF!,COLUMN(#REF!),FALSE)</f>
        <v>#REF!</v>
      </c>
      <c r="D126" s="53" t="e">
        <f>VLOOKUP(MYRANKS_P[[#This Row],[PLAYERID]],#REF!,COLUMN(#REF!),FALSE)</f>
        <v>#REF!</v>
      </c>
      <c r="E126" s="9" t="e">
        <f>VLOOKUP(MYRANKS_P[[#This Row],[PLAYERID]],#REF!,COLUMN(#REF!),FALSE)</f>
        <v>#REF!</v>
      </c>
      <c r="F126" s="53" t="e">
        <f>VLOOKUP(MYRANKS_P[[#This Row],[PLAYERID]],#REF!,COLUMN(#REF!),FALSE)</f>
        <v>#REF!</v>
      </c>
      <c r="G126" s="9" t="e">
        <f>INDEX(#REF!,MATCH(MYRANKS_P[[#This Row],[PLAYERID]],#REF!,0),VLOOKUP(IDSYSTEM,#REF!,3,FALSE))</f>
        <v>#REF!</v>
      </c>
      <c r="H126" s="115" t="e">
        <f>IF(OR(LEAGUE="Mixed",LEAGUE=MYRANKS_P[[#This Row],[LG]]),IFERROR(INDEX(PITCHCSV[],MATCH(MYRANKS_P[[#This Row],[PROJID]],PITCHCSV[playerid],0),P_WCOL),0),0)</f>
        <v>#REF!</v>
      </c>
      <c r="I126" s="115" t="e">
        <f>IF(OR(LEAGUE="Mixed",LEAGUE=MYRANKS_P[[#This Row],[LG]]),IFERROR(INDEX(PITCHCSV[],MATCH(MYRANKS_P[[#This Row],[PROJID]],PITCHCSV[playerid],0),P_SVCOL),0),0)</f>
        <v>#REF!</v>
      </c>
      <c r="J126" s="115" t="e">
        <f>IF(OR(LEAGUE="Mixed",LEAGUE=MYRANKS_P[[#This Row],[LG]]),IFERROR(INDEX(PITCHCSV[],MATCH(MYRANKS_P[[#This Row],[PROJID]],PITCHCSV[playerid],0),P_IPCOL),0),0)</f>
        <v>#REF!</v>
      </c>
      <c r="K126" s="115" t="e">
        <f>IF(OR(LEAGUE="Mixed",LEAGUE=MYRANKS_P[[#This Row],[LG]]),IFERROR(INDEX(PITCHCSV[],MATCH(MYRANKS_P[[#This Row],[PROJID]],PITCHCSV[playerid],0),P_HCOL),0),0)</f>
        <v>#REF!</v>
      </c>
      <c r="L126" s="115" t="e">
        <f>IF(OR(LEAGUE="Mixed",LEAGUE=MYRANKS_P[[#This Row],[LG]]),IFERROR(INDEX(PITCHCSV[],MATCH(MYRANKS_P[[#This Row],[PROJID]],PITCHCSV[playerid],0),P_ERCOL),0),0)</f>
        <v>#REF!</v>
      </c>
      <c r="M126" s="115" t="e">
        <f>IF(OR(LEAGUE="Mixed",LEAGUE=MYRANKS_P[[#This Row],[LG]]),IFERROR(INDEX(PITCHCSV[],MATCH(MYRANKS_P[[#This Row],[PROJID]],PITCHCSV[playerid],0),P_HRCOL),0),0)</f>
        <v>#REF!</v>
      </c>
      <c r="N126" s="115" t="e">
        <f>IF(OR(LEAGUE="Mixed",LEAGUE=MYRANKS_P[[#This Row],[LG]]),IFERROR(INDEX(PITCHCSV[],MATCH(MYRANKS_P[[#This Row],[PROJID]],PITCHCSV[playerid],0),P_SOCOL),0),0)</f>
        <v>#REF!</v>
      </c>
      <c r="O126" s="115" t="e">
        <f>IF(OR(LEAGUE="Mixed",LEAGUE=MYRANKS_P[[#This Row],[LG]]),IFERROR(INDEX(PITCHCSV[],MATCH(MYRANKS_P[[#This Row],[PROJID]],PITCHCSV[playerid],0),P_BBCOL),0),0)</f>
        <v>#REF!</v>
      </c>
      <c r="P126" s="10" t="e">
        <f>IF(OR(LEAGUE="Mixed",LEAGUE=MYRANKS_P[[#This Row],[LG]]),IFERROR(MYRANKS_P[[#This Row],[ER]]*9/MYRANKS_P[[#This Row],[IP]],0),0)</f>
        <v>#REF!</v>
      </c>
      <c r="Q126" s="10" t="e">
        <f>IF(OR(LEAGUE="Mixed",LEAGUE=MYRANKS_P[[#This Row],[LG]]),IFERROR((MYRANKS_P[[#This Row],[BB]]+MYRANKS_P[[#This Row],[H]])/MYRANKS_P[[#This Row],[IP]],0),0)</f>
        <v>#REF!</v>
      </c>
      <c r="R126" s="10" t="e">
        <f>MYRANKS_P[[#This Row],[W]]/SGP_W</f>
        <v>#REF!</v>
      </c>
      <c r="S126" s="10" t="e">
        <f>MYRANKS_P[[#This Row],[SV]]/SGP_SV</f>
        <v>#REF!</v>
      </c>
      <c r="T126" s="10" t="e">
        <f>MYRANKS_P[[#This Row],[SO]]/SGP_K</f>
        <v>#REF!</v>
      </c>
      <c r="U126" s="10" t="e">
        <f>((LGAVG_ER*(NUMPITCHERS-1)+MYRANKS_P[[#This Row],[ER]])*9/((LGAVG_IP*(NUMPITCHERS-1)+MYRANKS_P[[#This Row],[IP]]))-LGAVG_ERA)/SGP_ERA</f>
        <v>#REF!</v>
      </c>
      <c r="V126" s="10" t="e">
        <f>((LGAVG_HBB*(NUMPITCHERS-1)+MYRANKS_P[[#This Row],[BB]]+MYRANKS_P[[#This Row],[H]])/(LGAVG_IP*(NUMPITCHERS-1)+MYRANKS_P[[#This Row],[IP]])-LGAVG_WHIP)/SGP_WHIP</f>
        <v>#REF!</v>
      </c>
      <c r="W126" s="72" t="e">
        <f>MYRANKS_P[[#This Row],[WSGP]]+MYRANKS_P[[#This Row],[SVSGP]]+MYRANKS_P[[#This Row],[SOSGP]]+MYRANKS_P[[#This Row],[ERASGP]]+MYRANKS_P[[#This Row],[WHIPSGP]]</f>
        <v>#REF!</v>
      </c>
      <c r="X126" s="171" t="e">
        <f>RANK(MYRANKS_P[[#This Row],[TTLSGP]],MYRANKS_P[TTLSGP],0)</f>
        <v>#REF!</v>
      </c>
      <c r="Y126" s="72" t="e">
        <f>IF(MYRANKS_P[[#This Row],[RAW_RANK]]&gt;NUM_P,MYRANKS_P[[#This Row],[TTLSGP]],0)</f>
        <v>#REF!</v>
      </c>
      <c r="Z126" s="22" t="e">
        <f>IF(MYRANKS_P[[#This Row],[BENCH_TTLSGP]]=0,"",RANK(MYRANKS_P[[#This Row],[BENCH_TTLSGP]],MYRANKS_P[BENCH_TTLSGP],0))</f>
        <v>#REF!</v>
      </c>
      <c r="AA126" s="22" t="e">
        <f>IF(MYRANKS_P[[#This Row],[RAW_RANK]]=NUM_P,"X","")</f>
        <v>#REF!</v>
      </c>
      <c r="AB126" s="10" t="e">
        <f>VLOOKUP(MYRANKS_P[[#This Row],[POS]],#REF!,COLUMN(#REF!),FALSE)</f>
        <v>#REF!</v>
      </c>
      <c r="AC126" s="10" t="e">
        <f>MYRANKS_P[[#This Row],[TTLSGP]]-MYRANKS_P[[#This Row],[REPL LVL]]</f>
        <v>#REF!</v>
      </c>
      <c r="AD126" s="19" t="e">
        <f>IF(MYRANKS_P[[#This Row],[RAW_RANK]]&lt;=Total_Pitchers_Drafted,MYRANKS_P[[#This Row],[SGP OVER REPL]],0)</f>
        <v>#REF!</v>
      </c>
      <c r="AE126" s="66" t="e">
        <f>MYRANKS_P[[#This Row],[SGP OVER REPL]]*Dollar_Value_Per_Pitcher_SGP+1</f>
        <v>#REF!</v>
      </c>
      <c r="AF126" s="27"/>
      <c r="AG126" s="30" t="e">
        <f>IF(AND(MYRANKS_P[[#This Row],[BENCH_RANK]]&lt;=Total_Pitchers_Drafted,MYRANKS_P[[#This Row],[$ACTUAL]]=""),MYRANKS_P[[#This Row],[USEFULSGP]],0)</f>
        <v>#REF!</v>
      </c>
      <c r="AH126" s="27" t="e">
        <f>IF(MYRANKS_P[[#This Row],[REMAIN_SGP]]=0,0,MYRANKS_P[[#This Row],[REMAIN_SGP]]*Remaining_Dollar_Value_Per_Pitcher_SGP+1)</f>
        <v>#REF!</v>
      </c>
      <c r="AI126" s="122"/>
    </row>
    <row r="127" spans="1:35" x14ac:dyDescent="0.25">
      <c r="A127" s="79" t="s">
        <v>2115</v>
      </c>
      <c r="B127" s="53" t="e">
        <f>VLOOKUP(MYRANKS_P[[#This Row],[PLAYERID]],#REF!,COLUMN(#REF!),FALSE)</f>
        <v>#REF!</v>
      </c>
      <c r="C127" s="53" t="e">
        <f>VLOOKUP(MYRANKS_P[[#This Row],[PLAYERID]],#REF!,COLUMN(#REF!),FALSE)</f>
        <v>#REF!</v>
      </c>
      <c r="D127" s="53" t="e">
        <f>VLOOKUP(MYRANKS_P[[#This Row],[PLAYERID]],#REF!,COLUMN(#REF!),FALSE)</f>
        <v>#REF!</v>
      </c>
      <c r="E127" s="9" t="e">
        <f>VLOOKUP(MYRANKS_P[[#This Row],[PLAYERID]],#REF!,COLUMN(#REF!),FALSE)</f>
        <v>#REF!</v>
      </c>
      <c r="F127" s="53" t="e">
        <f>VLOOKUP(MYRANKS_P[[#This Row],[PLAYERID]],#REF!,COLUMN(#REF!),FALSE)</f>
        <v>#REF!</v>
      </c>
      <c r="G127" s="32" t="e">
        <f>INDEX(#REF!,MATCH(MYRANKS_P[[#This Row],[PLAYERID]],#REF!,0),VLOOKUP(IDSYSTEM,#REF!,3,FALSE))</f>
        <v>#REF!</v>
      </c>
      <c r="H127" s="155" t="e">
        <f>IF(OR(LEAGUE="Mixed",LEAGUE=MYRANKS_P[[#This Row],[LG]]),IFERROR(INDEX(PITCHCSV[],MATCH(MYRANKS_P[[#This Row],[PROJID]],PITCHCSV[playerid],0),P_WCOL),0),0)</f>
        <v>#REF!</v>
      </c>
      <c r="I127" s="155" t="e">
        <f>IF(OR(LEAGUE="Mixed",LEAGUE=MYRANKS_P[[#This Row],[LG]]),IFERROR(INDEX(PITCHCSV[],MATCH(MYRANKS_P[[#This Row],[PROJID]],PITCHCSV[playerid],0),P_SVCOL),0),0)</f>
        <v>#REF!</v>
      </c>
      <c r="J127" s="155" t="e">
        <f>IF(OR(LEAGUE="Mixed",LEAGUE=MYRANKS_P[[#This Row],[LG]]),IFERROR(INDEX(PITCHCSV[],MATCH(MYRANKS_P[[#This Row],[PROJID]],PITCHCSV[playerid],0),P_IPCOL),0),0)</f>
        <v>#REF!</v>
      </c>
      <c r="K127" s="155" t="e">
        <f>IF(OR(LEAGUE="Mixed",LEAGUE=MYRANKS_P[[#This Row],[LG]]),IFERROR(INDEX(PITCHCSV[],MATCH(MYRANKS_P[[#This Row],[PROJID]],PITCHCSV[playerid],0),P_HCOL),0),0)</f>
        <v>#REF!</v>
      </c>
      <c r="L127" s="155" t="e">
        <f>IF(OR(LEAGUE="Mixed",LEAGUE=MYRANKS_P[[#This Row],[LG]]),IFERROR(INDEX(PITCHCSV[],MATCH(MYRANKS_P[[#This Row],[PROJID]],PITCHCSV[playerid],0),P_ERCOL),0),0)</f>
        <v>#REF!</v>
      </c>
      <c r="M127" s="155" t="e">
        <f>IF(OR(LEAGUE="Mixed",LEAGUE=MYRANKS_P[[#This Row],[LG]]),IFERROR(INDEX(PITCHCSV[],MATCH(MYRANKS_P[[#This Row],[PROJID]],PITCHCSV[playerid],0),P_HRCOL),0),0)</f>
        <v>#REF!</v>
      </c>
      <c r="N127" s="155" t="e">
        <f>IF(OR(LEAGUE="Mixed",LEAGUE=MYRANKS_P[[#This Row],[LG]]),IFERROR(INDEX(PITCHCSV[],MATCH(MYRANKS_P[[#This Row],[PROJID]],PITCHCSV[playerid],0),P_SOCOL),0),0)</f>
        <v>#REF!</v>
      </c>
      <c r="O127" s="155" t="e">
        <f>IF(OR(LEAGUE="Mixed",LEAGUE=MYRANKS_P[[#This Row],[LG]]),IFERROR(INDEX(PITCHCSV[],MATCH(MYRANKS_P[[#This Row],[PROJID]],PITCHCSV[playerid],0),P_BBCOL),0),0)</f>
        <v>#REF!</v>
      </c>
      <c r="P127" s="33" t="e">
        <f>IF(OR(LEAGUE="Mixed",LEAGUE=MYRANKS_P[[#This Row],[LG]]),IFERROR(MYRANKS_P[[#This Row],[ER]]*9/MYRANKS_P[[#This Row],[IP]],0),0)</f>
        <v>#REF!</v>
      </c>
      <c r="Q127" s="33" t="e">
        <f>IF(OR(LEAGUE="Mixed",LEAGUE=MYRANKS_P[[#This Row],[LG]]),IFERROR((MYRANKS_P[[#This Row],[BB]]+MYRANKS_P[[#This Row],[H]])/MYRANKS_P[[#This Row],[IP]],0),0)</f>
        <v>#REF!</v>
      </c>
      <c r="R127" s="33" t="e">
        <f>MYRANKS_P[[#This Row],[W]]/SGP_W</f>
        <v>#REF!</v>
      </c>
      <c r="S127" s="33" t="e">
        <f>MYRANKS_P[[#This Row],[SV]]/SGP_SV</f>
        <v>#REF!</v>
      </c>
      <c r="T127" s="33" t="e">
        <f>MYRANKS_P[[#This Row],[SO]]/SGP_K</f>
        <v>#REF!</v>
      </c>
      <c r="U127" s="33" t="e">
        <f>((LGAVG_ER*(NUMPITCHERS-1)+MYRANKS_P[[#This Row],[ER]])*9/((LGAVG_IP*(NUMPITCHERS-1)+MYRANKS_P[[#This Row],[IP]]))-LGAVG_ERA)/SGP_ERA</f>
        <v>#REF!</v>
      </c>
      <c r="V127" s="33" t="e">
        <f>((LGAVG_HBB*(NUMPITCHERS-1)+MYRANKS_P[[#This Row],[BB]]+MYRANKS_P[[#This Row],[H]])/(LGAVG_IP*(NUMPITCHERS-1)+MYRANKS_P[[#This Row],[IP]])-LGAVG_WHIP)/SGP_WHIP</f>
        <v>#REF!</v>
      </c>
      <c r="W127" s="73" t="e">
        <f>MYRANKS_P[[#This Row],[WSGP]]+MYRANKS_P[[#This Row],[SVSGP]]+MYRANKS_P[[#This Row],[SOSGP]]+MYRANKS_P[[#This Row],[ERASGP]]+MYRANKS_P[[#This Row],[WHIPSGP]]</f>
        <v>#REF!</v>
      </c>
      <c r="X127" s="174" t="e">
        <f>RANK(MYRANKS_P[[#This Row],[TTLSGP]],MYRANKS_P[TTLSGP],0)</f>
        <v>#REF!</v>
      </c>
      <c r="Y127" s="73" t="e">
        <f>IF(MYRANKS_P[[#This Row],[RAW_RANK]]&gt;NUM_P,MYRANKS_P[[#This Row],[TTLSGP]],0)</f>
        <v>#REF!</v>
      </c>
      <c r="Z127" s="34" t="e">
        <f>IF(MYRANKS_P[[#This Row],[BENCH_TTLSGP]]=0,"",RANK(MYRANKS_P[[#This Row],[BENCH_TTLSGP]],MYRANKS_P[BENCH_TTLSGP],0))</f>
        <v>#REF!</v>
      </c>
      <c r="AA127" s="34" t="e">
        <f>IF(MYRANKS_P[[#This Row],[RAW_RANK]]=NUM_P,"X","")</f>
        <v>#REF!</v>
      </c>
      <c r="AB127" s="33" t="e">
        <f>VLOOKUP(MYRANKS_P[[#This Row],[POS]],#REF!,COLUMN(#REF!),FALSE)</f>
        <v>#REF!</v>
      </c>
      <c r="AC127" s="33" t="e">
        <f>MYRANKS_P[[#This Row],[TTLSGP]]-MYRANKS_P[[#This Row],[REPL LVL]]</f>
        <v>#REF!</v>
      </c>
      <c r="AD127" s="33" t="e">
        <f>IF(MYRANKS_P[[#This Row],[RAW_RANK]]&lt;=Total_Pitchers_Drafted,MYRANKS_P[[#This Row],[SGP OVER REPL]],0)</f>
        <v>#REF!</v>
      </c>
      <c r="AE127" s="67" t="e">
        <f>MYRANKS_P[[#This Row],[SGP OVER REPL]]*Dollar_Value_Per_Pitcher_SGP+1</f>
        <v>#REF!</v>
      </c>
      <c r="AF127" s="33"/>
      <c r="AG127" s="33" t="e">
        <f>IF(AND(MYRANKS_P[[#This Row],[BENCH_RANK]]&lt;=Total_Pitchers_Drafted,MYRANKS_P[[#This Row],[$ACTUAL]]=""),MYRANKS_P[[#This Row],[USEFULSGP]],0)</f>
        <v>#REF!</v>
      </c>
      <c r="AH127" s="33" t="e">
        <f>IF(MYRANKS_P[[#This Row],[REMAIN_SGP]]=0,0,MYRANKS_P[[#This Row],[REMAIN_SGP]]*Remaining_Dollar_Value_Per_Pitcher_SGP+1)</f>
        <v>#REF!</v>
      </c>
      <c r="AI127" s="170"/>
    </row>
    <row r="128" spans="1:35" x14ac:dyDescent="0.25">
      <c r="A128" s="110" t="s">
        <v>1301</v>
      </c>
      <c r="B128" s="9" t="e">
        <f>VLOOKUP(MYRANKS_P[[#This Row],[PLAYERID]],#REF!,COLUMN(#REF!),FALSE)</f>
        <v>#REF!</v>
      </c>
      <c r="C128" s="9" t="e">
        <f>VLOOKUP(MYRANKS_P[[#This Row],[PLAYERID]],#REF!,COLUMN(#REF!),FALSE)</f>
        <v>#REF!</v>
      </c>
      <c r="D128" s="9" t="e">
        <f>VLOOKUP(MYRANKS_P[[#This Row],[PLAYERID]],#REF!,COLUMN(#REF!),FALSE)</f>
        <v>#REF!</v>
      </c>
      <c r="E128" s="9" t="e">
        <f>VLOOKUP(MYRANKS_P[[#This Row],[PLAYERID]],#REF!,COLUMN(#REF!),FALSE)</f>
        <v>#REF!</v>
      </c>
      <c r="F128" s="9" t="e">
        <f>VLOOKUP(MYRANKS_P[[#This Row],[PLAYERID]],#REF!,COLUMN(#REF!),FALSE)</f>
        <v>#REF!</v>
      </c>
      <c r="G128" s="9" t="e">
        <f>INDEX(#REF!,MATCH(MYRANKS_P[[#This Row],[PLAYERID]],#REF!,0),VLOOKUP(IDSYSTEM,#REF!,3,FALSE))</f>
        <v>#REF!</v>
      </c>
      <c r="H128" s="128" t="e">
        <f>IF(OR(LEAGUE="Mixed",LEAGUE=MYRANKS_P[[#This Row],[LG]]),IFERROR(INDEX(PITCHCSV[],MATCH(MYRANKS_P[[#This Row],[PROJID]],PITCHCSV[playerid],0),P_WCOL),0),0)</f>
        <v>#REF!</v>
      </c>
      <c r="I128" s="128" t="e">
        <f>IF(OR(LEAGUE="Mixed",LEAGUE=MYRANKS_P[[#This Row],[LG]]),IFERROR(INDEX(PITCHCSV[],MATCH(MYRANKS_P[[#This Row],[PROJID]],PITCHCSV[playerid],0),P_SVCOL),0),0)</f>
        <v>#REF!</v>
      </c>
      <c r="J128" s="128" t="e">
        <f>IF(OR(LEAGUE="Mixed",LEAGUE=MYRANKS_P[[#This Row],[LG]]),IFERROR(INDEX(PITCHCSV[],MATCH(MYRANKS_P[[#This Row],[PROJID]],PITCHCSV[playerid],0),P_IPCOL),0),0)</f>
        <v>#REF!</v>
      </c>
      <c r="K128" s="128" t="e">
        <f>IF(OR(LEAGUE="Mixed",LEAGUE=MYRANKS_P[[#This Row],[LG]]),IFERROR(INDEX(PITCHCSV[],MATCH(MYRANKS_P[[#This Row],[PROJID]],PITCHCSV[playerid],0),P_HCOL),0),0)</f>
        <v>#REF!</v>
      </c>
      <c r="L128" s="128" t="e">
        <f>IF(OR(LEAGUE="Mixed",LEAGUE=MYRANKS_P[[#This Row],[LG]]),IFERROR(INDEX(PITCHCSV[],MATCH(MYRANKS_P[[#This Row],[PROJID]],PITCHCSV[playerid],0),P_ERCOL),0),0)</f>
        <v>#REF!</v>
      </c>
      <c r="M128" s="128" t="e">
        <f>IF(OR(LEAGUE="Mixed",LEAGUE=MYRANKS_P[[#This Row],[LG]]),IFERROR(INDEX(PITCHCSV[],MATCH(MYRANKS_P[[#This Row],[PROJID]],PITCHCSV[playerid],0),P_HRCOL),0),0)</f>
        <v>#REF!</v>
      </c>
      <c r="N128" s="128" t="e">
        <f>IF(OR(LEAGUE="Mixed",LEAGUE=MYRANKS_P[[#This Row],[LG]]),IFERROR(INDEX(PITCHCSV[],MATCH(MYRANKS_P[[#This Row],[PROJID]],PITCHCSV[playerid],0),P_SOCOL),0),0)</f>
        <v>#REF!</v>
      </c>
      <c r="O128" s="128" t="e">
        <f>IF(OR(LEAGUE="Mixed",LEAGUE=MYRANKS_P[[#This Row],[LG]]),IFERROR(INDEX(PITCHCSV[],MATCH(MYRANKS_P[[#This Row],[PROJID]],PITCHCSV[playerid],0),P_BBCOL),0),0)</f>
        <v>#REF!</v>
      </c>
      <c r="P128" s="87" t="e">
        <f>IF(OR(LEAGUE="Mixed",LEAGUE=MYRANKS_P[[#This Row],[LG]]),IFERROR(MYRANKS_P[[#This Row],[ER]]*9/MYRANKS_P[[#This Row],[IP]],0),0)</f>
        <v>#REF!</v>
      </c>
      <c r="Q128" s="87" t="e">
        <f>IF(OR(LEAGUE="Mixed",LEAGUE=MYRANKS_P[[#This Row],[LG]]),IFERROR((MYRANKS_P[[#This Row],[BB]]+MYRANKS_P[[#This Row],[H]])/MYRANKS_P[[#This Row],[IP]],0),0)</f>
        <v>#REF!</v>
      </c>
      <c r="R128" s="87" t="e">
        <f>MYRANKS_P[[#This Row],[W]]/SGP_W</f>
        <v>#REF!</v>
      </c>
      <c r="S128" s="87" t="e">
        <f>MYRANKS_P[[#This Row],[SV]]/SGP_SV</f>
        <v>#REF!</v>
      </c>
      <c r="T128" s="87" t="e">
        <f>MYRANKS_P[[#This Row],[SO]]/SGP_K</f>
        <v>#REF!</v>
      </c>
      <c r="U128" s="87" t="e">
        <f>((LGAVG_ER*(NUMPITCHERS-1)+MYRANKS_P[[#This Row],[ER]])*9/((LGAVG_IP*(NUMPITCHERS-1)+MYRANKS_P[[#This Row],[IP]]))-LGAVG_ERA)/SGP_ERA</f>
        <v>#REF!</v>
      </c>
      <c r="V128" s="87" t="e">
        <f>((LGAVG_HBB*(NUMPITCHERS-1)+MYRANKS_P[[#This Row],[BB]]+MYRANKS_P[[#This Row],[H]])/(LGAVG_IP*(NUMPITCHERS-1)+MYRANKS_P[[#This Row],[IP]])-LGAVG_WHIP)/SGP_WHIP</f>
        <v>#REF!</v>
      </c>
      <c r="W128" s="92" t="e">
        <f>MYRANKS_P[[#This Row],[WSGP]]+MYRANKS_P[[#This Row],[SVSGP]]+MYRANKS_P[[#This Row],[SOSGP]]+MYRANKS_P[[#This Row],[ERASGP]]+MYRANKS_P[[#This Row],[WHIPSGP]]</f>
        <v>#REF!</v>
      </c>
      <c r="X128" s="173" t="e">
        <f>RANK(MYRANKS_P[[#This Row],[TTLSGP]],MYRANKS_P[TTLSGP],0)</f>
        <v>#REF!</v>
      </c>
      <c r="Y128" s="92" t="e">
        <f>IF(MYRANKS_P[[#This Row],[RAW_RANK]]&gt;NUM_P,MYRANKS_P[[#This Row],[TTLSGP]],0)</f>
        <v>#REF!</v>
      </c>
      <c r="Z128" s="96" t="e">
        <f>IF(MYRANKS_P[[#This Row],[BENCH_TTLSGP]]=0,"",RANK(MYRANKS_P[[#This Row],[BENCH_TTLSGP]],MYRANKS_P[BENCH_TTLSGP],0))</f>
        <v>#REF!</v>
      </c>
      <c r="AA128" s="96" t="e">
        <f>IF(MYRANKS_P[[#This Row],[RAW_RANK]]=NUM_P,"X","")</f>
        <v>#REF!</v>
      </c>
      <c r="AB128" s="87" t="e">
        <f>VLOOKUP(MYRANKS_P[[#This Row],[POS]],#REF!,COLUMN(#REF!),FALSE)</f>
        <v>#REF!</v>
      </c>
      <c r="AC128" s="87" t="e">
        <f>MYRANKS_P[[#This Row],[TTLSGP]]-MYRANKS_P[[#This Row],[REPL LVL]]</f>
        <v>#REF!</v>
      </c>
      <c r="AD128" s="87" t="e">
        <f>IF(MYRANKS_P[[#This Row],[RAW_RANK]]&lt;=Total_Pitchers_Drafted,MYRANKS_P[[#This Row],[SGP OVER REPL]],0)</f>
        <v>#REF!</v>
      </c>
      <c r="AE128" s="97" t="e">
        <f>MYRANKS_P[[#This Row],[SGP OVER REPL]]*Dollar_Value_Per_Pitcher_SGP+1</f>
        <v>#REF!</v>
      </c>
      <c r="AF128" s="87"/>
      <c r="AG128" s="87" t="e">
        <f>IF(AND(MYRANKS_P[[#This Row],[BENCH_RANK]]&lt;=Total_Pitchers_Drafted,MYRANKS_P[[#This Row],[$ACTUAL]]=""),MYRANKS_P[[#This Row],[USEFULSGP]],0)</f>
        <v>#REF!</v>
      </c>
      <c r="AH128" s="87" t="e">
        <f>IF(MYRANKS_P[[#This Row],[REMAIN_SGP]]=0,0,MYRANKS_P[[#This Row],[REMAIN_SGP]]*Remaining_Dollar_Value_Per_Pitcher_SGP+1)</f>
        <v>#REF!</v>
      </c>
      <c r="AI128" s="122"/>
    </row>
    <row r="129" spans="1:35" x14ac:dyDescent="0.25">
      <c r="A129" s="88" t="s">
        <v>1790</v>
      </c>
      <c r="B129" s="53" t="e">
        <f>VLOOKUP(MYRANKS_P[[#This Row],[PLAYERID]],#REF!,COLUMN(#REF!),FALSE)</f>
        <v>#REF!</v>
      </c>
      <c r="C129" s="53" t="e">
        <f>VLOOKUP(MYRANKS_P[[#This Row],[PLAYERID]],#REF!,COLUMN(#REF!),FALSE)</f>
        <v>#REF!</v>
      </c>
      <c r="D129" s="53" t="e">
        <f>VLOOKUP(MYRANKS_P[[#This Row],[PLAYERID]],#REF!,COLUMN(#REF!),FALSE)</f>
        <v>#REF!</v>
      </c>
      <c r="E129" s="9" t="e">
        <f>VLOOKUP(MYRANKS_P[[#This Row],[PLAYERID]],#REF!,COLUMN(#REF!),FALSE)</f>
        <v>#REF!</v>
      </c>
      <c r="F129" s="53" t="e">
        <f>VLOOKUP(MYRANKS_P[[#This Row],[PLAYERID]],#REF!,COLUMN(#REF!),FALSE)</f>
        <v>#REF!</v>
      </c>
      <c r="G129" s="9" t="e">
        <f>INDEX(#REF!,MATCH(MYRANKS_P[[#This Row],[PLAYERID]],#REF!,0),VLOOKUP(IDSYSTEM,#REF!,3,FALSE))</f>
        <v>#REF!</v>
      </c>
      <c r="H129" s="115" t="e">
        <f>IF(OR(LEAGUE="Mixed",LEAGUE=MYRANKS_P[[#This Row],[LG]]),IFERROR(INDEX(PITCHCSV[],MATCH(MYRANKS_P[[#This Row],[PROJID]],PITCHCSV[playerid],0),P_WCOL),0),0)</f>
        <v>#REF!</v>
      </c>
      <c r="I129" s="115" t="e">
        <f>IF(OR(LEAGUE="Mixed",LEAGUE=MYRANKS_P[[#This Row],[LG]]),IFERROR(INDEX(PITCHCSV[],MATCH(MYRANKS_P[[#This Row],[PROJID]],PITCHCSV[playerid],0),P_SVCOL),0),0)</f>
        <v>#REF!</v>
      </c>
      <c r="J129" s="115" t="e">
        <f>IF(OR(LEAGUE="Mixed",LEAGUE=MYRANKS_P[[#This Row],[LG]]),IFERROR(INDEX(PITCHCSV[],MATCH(MYRANKS_P[[#This Row],[PROJID]],PITCHCSV[playerid],0),P_IPCOL),0),0)</f>
        <v>#REF!</v>
      </c>
      <c r="K129" s="115" t="e">
        <f>IF(OR(LEAGUE="Mixed",LEAGUE=MYRANKS_P[[#This Row],[LG]]),IFERROR(INDEX(PITCHCSV[],MATCH(MYRANKS_P[[#This Row],[PROJID]],PITCHCSV[playerid],0),P_HCOL),0),0)</f>
        <v>#REF!</v>
      </c>
      <c r="L129" s="115" t="e">
        <f>IF(OR(LEAGUE="Mixed",LEAGUE=MYRANKS_P[[#This Row],[LG]]),IFERROR(INDEX(PITCHCSV[],MATCH(MYRANKS_P[[#This Row],[PROJID]],PITCHCSV[playerid],0),P_ERCOL),0),0)</f>
        <v>#REF!</v>
      </c>
      <c r="M129" s="115" t="e">
        <f>IF(OR(LEAGUE="Mixed",LEAGUE=MYRANKS_P[[#This Row],[LG]]),IFERROR(INDEX(PITCHCSV[],MATCH(MYRANKS_P[[#This Row],[PROJID]],PITCHCSV[playerid],0),P_HRCOL),0),0)</f>
        <v>#REF!</v>
      </c>
      <c r="N129" s="115" t="e">
        <f>IF(OR(LEAGUE="Mixed",LEAGUE=MYRANKS_P[[#This Row],[LG]]),IFERROR(INDEX(PITCHCSV[],MATCH(MYRANKS_P[[#This Row],[PROJID]],PITCHCSV[playerid],0),P_SOCOL),0),0)</f>
        <v>#REF!</v>
      </c>
      <c r="O129" s="115" t="e">
        <f>IF(OR(LEAGUE="Mixed",LEAGUE=MYRANKS_P[[#This Row],[LG]]),IFERROR(INDEX(PITCHCSV[],MATCH(MYRANKS_P[[#This Row],[PROJID]],PITCHCSV[playerid],0),P_BBCOL),0),0)</f>
        <v>#REF!</v>
      </c>
      <c r="P129" s="10" t="e">
        <f>IF(OR(LEAGUE="Mixed",LEAGUE=MYRANKS_P[[#This Row],[LG]]),IFERROR(MYRANKS_P[[#This Row],[ER]]*9/MYRANKS_P[[#This Row],[IP]],0),0)</f>
        <v>#REF!</v>
      </c>
      <c r="Q129" s="10" t="e">
        <f>IF(OR(LEAGUE="Mixed",LEAGUE=MYRANKS_P[[#This Row],[LG]]),IFERROR((MYRANKS_P[[#This Row],[BB]]+MYRANKS_P[[#This Row],[H]])/MYRANKS_P[[#This Row],[IP]],0),0)</f>
        <v>#REF!</v>
      </c>
      <c r="R129" s="10" t="e">
        <f>MYRANKS_P[[#This Row],[W]]/SGP_W</f>
        <v>#REF!</v>
      </c>
      <c r="S129" s="10" t="e">
        <f>MYRANKS_P[[#This Row],[SV]]/SGP_SV</f>
        <v>#REF!</v>
      </c>
      <c r="T129" s="10" t="e">
        <f>MYRANKS_P[[#This Row],[SO]]/SGP_K</f>
        <v>#REF!</v>
      </c>
      <c r="U129" s="10" t="e">
        <f>((LGAVG_ER*(NUMPITCHERS-1)+MYRANKS_P[[#This Row],[ER]])*9/((LGAVG_IP*(NUMPITCHERS-1)+MYRANKS_P[[#This Row],[IP]]))-LGAVG_ERA)/SGP_ERA</f>
        <v>#REF!</v>
      </c>
      <c r="V129" s="10" t="e">
        <f>((LGAVG_HBB*(NUMPITCHERS-1)+MYRANKS_P[[#This Row],[BB]]+MYRANKS_P[[#This Row],[H]])/(LGAVG_IP*(NUMPITCHERS-1)+MYRANKS_P[[#This Row],[IP]])-LGAVG_WHIP)/SGP_WHIP</f>
        <v>#REF!</v>
      </c>
      <c r="W129" s="72" t="e">
        <f>MYRANKS_P[[#This Row],[WSGP]]+MYRANKS_P[[#This Row],[SVSGP]]+MYRANKS_P[[#This Row],[SOSGP]]+MYRANKS_P[[#This Row],[ERASGP]]+MYRANKS_P[[#This Row],[WHIPSGP]]</f>
        <v>#REF!</v>
      </c>
      <c r="X129" s="171" t="e">
        <f>RANK(MYRANKS_P[[#This Row],[TTLSGP]],MYRANKS_P[TTLSGP],0)</f>
        <v>#REF!</v>
      </c>
      <c r="Y129" s="72" t="e">
        <f>IF(MYRANKS_P[[#This Row],[RAW_RANK]]&gt;NUM_P,MYRANKS_P[[#This Row],[TTLSGP]],0)</f>
        <v>#REF!</v>
      </c>
      <c r="Z129" s="22" t="e">
        <f>IF(MYRANKS_P[[#This Row],[BENCH_TTLSGP]]=0,"",RANK(MYRANKS_P[[#This Row],[BENCH_TTLSGP]],MYRANKS_P[BENCH_TTLSGP],0))</f>
        <v>#REF!</v>
      </c>
      <c r="AA129" s="22" t="e">
        <f>IF(MYRANKS_P[[#This Row],[RAW_RANK]]=NUM_P,"X","")</f>
        <v>#REF!</v>
      </c>
      <c r="AB129" s="10" t="e">
        <f>VLOOKUP(MYRANKS_P[[#This Row],[POS]],#REF!,COLUMN(#REF!),FALSE)</f>
        <v>#REF!</v>
      </c>
      <c r="AC129" s="10" t="e">
        <f>MYRANKS_P[[#This Row],[TTLSGP]]-MYRANKS_P[[#This Row],[REPL LVL]]</f>
        <v>#REF!</v>
      </c>
      <c r="AD129" s="19" t="e">
        <f>IF(MYRANKS_P[[#This Row],[RAW_RANK]]&lt;=Total_Pitchers_Drafted,MYRANKS_P[[#This Row],[SGP OVER REPL]],0)</f>
        <v>#REF!</v>
      </c>
      <c r="AE129" s="66" t="e">
        <f>MYRANKS_P[[#This Row],[SGP OVER REPL]]*Dollar_Value_Per_Pitcher_SGP+1</f>
        <v>#REF!</v>
      </c>
      <c r="AF129" s="27"/>
      <c r="AG129" s="30" t="e">
        <f>IF(AND(MYRANKS_P[[#This Row],[BENCH_RANK]]&lt;=Total_Pitchers_Drafted,MYRANKS_P[[#This Row],[$ACTUAL]]=""),MYRANKS_P[[#This Row],[USEFULSGP]],0)</f>
        <v>#REF!</v>
      </c>
      <c r="AH129" s="27" t="e">
        <f>IF(MYRANKS_P[[#This Row],[REMAIN_SGP]]=0,0,MYRANKS_P[[#This Row],[REMAIN_SGP]]*Remaining_Dollar_Value_Per_Pitcher_SGP+1)</f>
        <v>#REF!</v>
      </c>
      <c r="AI129" s="122"/>
    </row>
    <row r="130" spans="1:35" x14ac:dyDescent="0.25">
      <c r="A130" s="79" t="s">
        <v>6143</v>
      </c>
      <c r="B130" s="9" t="e">
        <f>VLOOKUP(MYRANKS_P[[#This Row],[PLAYERID]],#REF!,COLUMN(#REF!),FALSE)</f>
        <v>#REF!</v>
      </c>
      <c r="C130" s="9" t="e">
        <f>VLOOKUP(MYRANKS_P[[#This Row],[PLAYERID]],#REF!,COLUMN(#REF!),FALSE)</f>
        <v>#REF!</v>
      </c>
      <c r="D130" s="9" t="e">
        <f>VLOOKUP(MYRANKS_P[[#This Row],[PLAYERID]],#REF!,COLUMN(#REF!),FALSE)</f>
        <v>#REF!</v>
      </c>
      <c r="E130" s="9" t="e">
        <f>VLOOKUP(MYRANKS_P[[#This Row],[PLAYERID]],#REF!,COLUMN(#REF!),FALSE)</f>
        <v>#REF!</v>
      </c>
      <c r="F130" s="9" t="e">
        <f>VLOOKUP(MYRANKS_P[[#This Row],[PLAYERID]],#REF!,COLUMN(#REF!),FALSE)</f>
        <v>#REF!</v>
      </c>
      <c r="G130" s="9" t="e">
        <f>INDEX(#REF!,MATCH(MYRANKS_P[[#This Row],[PLAYERID]],#REF!,0),VLOOKUP(IDSYSTEM,#REF!,3,FALSE))</f>
        <v>#REF!</v>
      </c>
      <c r="H130" s="115" t="e">
        <f>IF(OR(LEAGUE="Mixed",LEAGUE=MYRANKS_P[[#This Row],[LG]]),IFERROR(INDEX(PITCHCSV[],MATCH(MYRANKS_P[[#This Row],[PROJID]],PITCHCSV[playerid],0),P_WCOL),0),0)</f>
        <v>#REF!</v>
      </c>
      <c r="I130" s="115" t="e">
        <f>IF(OR(LEAGUE="Mixed",LEAGUE=MYRANKS_P[[#This Row],[LG]]),IFERROR(INDEX(PITCHCSV[],MATCH(MYRANKS_P[[#This Row],[PROJID]],PITCHCSV[playerid],0),P_SVCOL),0),0)</f>
        <v>#REF!</v>
      </c>
      <c r="J130" s="115" t="e">
        <f>IF(OR(LEAGUE="Mixed",LEAGUE=MYRANKS_P[[#This Row],[LG]]),IFERROR(INDEX(PITCHCSV[],MATCH(MYRANKS_P[[#This Row],[PROJID]],PITCHCSV[playerid],0),P_IPCOL),0),0)</f>
        <v>#REF!</v>
      </c>
      <c r="K130" s="115" t="e">
        <f>IF(OR(LEAGUE="Mixed",LEAGUE=MYRANKS_P[[#This Row],[LG]]),IFERROR(INDEX(PITCHCSV[],MATCH(MYRANKS_P[[#This Row],[PROJID]],PITCHCSV[playerid],0),P_HCOL),0),0)</f>
        <v>#REF!</v>
      </c>
      <c r="L130" s="115" t="e">
        <f>IF(OR(LEAGUE="Mixed",LEAGUE=MYRANKS_P[[#This Row],[LG]]),IFERROR(INDEX(PITCHCSV[],MATCH(MYRANKS_P[[#This Row],[PROJID]],PITCHCSV[playerid],0),P_ERCOL),0),0)</f>
        <v>#REF!</v>
      </c>
      <c r="M130" s="115" t="e">
        <f>IF(OR(LEAGUE="Mixed",LEAGUE=MYRANKS_P[[#This Row],[LG]]),IFERROR(INDEX(PITCHCSV[],MATCH(MYRANKS_P[[#This Row],[PROJID]],PITCHCSV[playerid],0),P_HRCOL),0),0)</f>
        <v>#REF!</v>
      </c>
      <c r="N130" s="115" t="e">
        <f>IF(OR(LEAGUE="Mixed",LEAGUE=MYRANKS_P[[#This Row],[LG]]),IFERROR(INDEX(PITCHCSV[],MATCH(MYRANKS_P[[#This Row],[PROJID]],PITCHCSV[playerid],0),P_SOCOL),0),0)</f>
        <v>#REF!</v>
      </c>
      <c r="O130" s="115" t="e">
        <f>IF(OR(LEAGUE="Mixed",LEAGUE=MYRANKS_P[[#This Row],[LG]]),IFERROR(INDEX(PITCHCSV[],MATCH(MYRANKS_P[[#This Row],[PROJID]],PITCHCSV[playerid],0),P_BBCOL),0),0)</f>
        <v>#REF!</v>
      </c>
      <c r="P130" s="10" t="e">
        <f>IF(OR(LEAGUE="Mixed",LEAGUE=MYRANKS_P[[#This Row],[LG]]),IFERROR(MYRANKS_P[[#This Row],[ER]]*9/MYRANKS_P[[#This Row],[IP]],0),0)</f>
        <v>#REF!</v>
      </c>
      <c r="Q130" s="10" t="e">
        <f>IF(OR(LEAGUE="Mixed",LEAGUE=MYRANKS_P[[#This Row],[LG]]),IFERROR((MYRANKS_P[[#This Row],[BB]]+MYRANKS_P[[#This Row],[H]])/MYRANKS_P[[#This Row],[IP]],0),0)</f>
        <v>#REF!</v>
      </c>
      <c r="R130" s="10" t="e">
        <f>MYRANKS_P[[#This Row],[W]]/SGP_W</f>
        <v>#REF!</v>
      </c>
      <c r="S130" s="10" t="e">
        <f>MYRANKS_P[[#This Row],[SV]]/SGP_SV</f>
        <v>#REF!</v>
      </c>
      <c r="T130" s="10" t="e">
        <f>MYRANKS_P[[#This Row],[SO]]/SGP_K</f>
        <v>#REF!</v>
      </c>
      <c r="U130" s="10" t="e">
        <f>((LGAVG_ER*(NUMPITCHERS-1)+MYRANKS_P[[#This Row],[ER]])*9/((LGAVG_IP*(NUMPITCHERS-1)+MYRANKS_P[[#This Row],[IP]]))-LGAVG_ERA)/SGP_ERA</f>
        <v>#REF!</v>
      </c>
      <c r="V130" s="10" t="e">
        <f>((LGAVG_HBB*(NUMPITCHERS-1)+MYRANKS_P[[#This Row],[BB]]+MYRANKS_P[[#This Row],[H]])/(LGAVG_IP*(NUMPITCHERS-1)+MYRANKS_P[[#This Row],[IP]])-LGAVG_WHIP)/SGP_WHIP</f>
        <v>#REF!</v>
      </c>
      <c r="W130" s="72" t="e">
        <f>MYRANKS_P[[#This Row],[WSGP]]+MYRANKS_P[[#This Row],[SVSGP]]+MYRANKS_P[[#This Row],[SOSGP]]+MYRANKS_P[[#This Row],[ERASGP]]+MYRANKS_P[[#This Row],[WHIPSGP]]</f>
        <v>#REF!</v>
      </c>
      <c r="X130" s="171" t="e">
        <f>RANK(MYRANKS_P[[#This Row],[TTLSGP]],MYRANKS_P[TTLSGP],0)</f>
        <v>#REF!</v>
      </c>
      <c r="Y130" s="72" t="e">
        <f>IF(MYRANKS_P[[#This Row],[RAW_RANK]]&gt;NUM_P,MYRANKS_P[[#This Row],[TTLSGP]],0)</f>
        <v>#REF!</v>
      </c>
      <c r="Z130" s="22" t="e">
        <f>IF(MYRANKS_P[[#This Row],[BENCH_TTLSGP]]=0,"",RANK(MYRANKS_P[[#This Row],[BENCH_TTLSGP]],MYRANKS_P[BENCH_TTLSGP],0))</f>
        <v>#REF!</v>
      </c>
      <c r="AA130" s="22" t="e">
        <f>IF(MYRANKS_P[[#This Row],[RAW_RANK]]=NUM_P,"X","")</f>
        <v>#REF!</v>
      </c>
      <c r="AB130" s="10" t="e">
        <f>VLOOKUP(MYRANKS_P[[#This Row],[POS]],#REF!,COLUMN(#REF!),FALSE)</f>
        <v>#REF!</v>
      </c>
      <c r="AC130" s="10" t="e">
        <f>MYRANKS_P[[#This Row],[TTLSGP]]-MYRANKS_P[[#This Row],[REPL LVL]]</f>
        <v>#REF!</v>
      </c>
      <c r="AD130" s="19" t="e">
        <f>IF(MYRANKS_P[[#This Row],[RAW_RANK]]&lt;=Total_Pitchers_Drafted,MYRANKS_P[[#This Row],[SGP OVER REPL]],0)</f>
        <v>#REF!</v>
      </c>
      <c r="AE130" s="66" t="e">
        <f>MYRANKS_P[[#This Row],[SGP OVER REPL]]*Dollar_Value_Per_Pitcher_SGP+1</f>
        <v>#REF!</v>
      </c>
      <c r="AF130" s="27"/>
      <c r="AG130" s="30" t="e">
        <f>IF(AND(MYRANKS_P[[#This Row],[BENCH_RANK]]&lt;=Total_Pitchers_Drafted,MYRANKS_P[[#This Row],[$ACTUAL]]=""),MYRANKS_P[[#This Row],[USEFULSGP]],0)</f>
        <v>#REF!</v>
      </c>
      <c r="AH130" s="27" t="e">
        <f>IF(MYRANKS_P[[#This Row],[REMAIN_SGP]]=0,0,MYRANKS_P[[#This Row],[REMAIN_SGP]]*Remaining_Dollar_Value_Per_Pitcher_SGP+1)</f>
        <v>#REF!</v>
      </c>
      <c r="AI130" s="122"/>
    </row>
    <row r="131" spans="1:35" x14ac:dyDescent="0.25">
      <c r="A131" s="79" t="s">
        <v>2240</v>
      </c>
      <c r="B131" s="53" t="e">
        <f>VLOOKUP(MYRANKS_P[[#This Row],[PLAYERID]],#REF!,COLUMN(#REF!),FALSE)</f>
        <v>#REF!</v>
      </c>
      <c r="C131" s="53" t="e">
        <f>VLOOKUP(MYRANKS_P[[#This Row],[PLAYERID]],#REF!,COLUMN(#REF!),FALSE)</f>
        <v>#REF!</v>
      </c>
      <c r="D131" s="53" t="e">
        <f>VLOOKUP(MYRANKS_P[[#This Row],[PLAYERID]],#REF!,COLUMN(#REF!),FALSE)</f>
        <v>#REF!</v>
      </c>
      <c r="E131" s="9" t="e">
        <f>VLOOKUP(MYRANKS_P[[#This Row],[PLAYERID]],#REF!,COLUMN(#REF!),FALSE)</f>
        <v>#REF!</v>
      </c>
      <c r="F131" s="53" t="e">
        <f>VLOOKUP(MYRANKS_P[[#This Row],[PLAYERID]],#REF!,COLUMN(#REF!),FALSE)</f>
        <v>#REF!</v>
      </c>
      <c r="G131" s="9" t="e">
        <f>INDEX(#REF!,MATCH(MYRANKS_P[[#This Row],[PLAYERID]],#REF!,0),VLOOKUP(IDSYSTEM,#REF!,3,FALSE))</f>
        <v>#REF!</v>
      </c>
      <c r="H131" s="115" t="e">
        <f>IF(OR(LEAGUE="Mixed",LEAGUE=MYRANKS_P[[#This Row],[LG]]),IFERROR(INDEX(PITCHCSV[],MATCH(MYRANKS_P[[#This Row],[PROJID]],PITCHCSV[playerid],0),P_WCOL),0),0)</f>
        <v>#REF!</v>
      </c>
      <c r="I131" s="115" t="e">
        <f>IF(OR(LEAGUE="Mixed",LEAGUE=MYRANKS_P[[#This Row],[LG]]),IFERROR(INDEX(PITCHCSV[],MATCH(MYRANKS_P[[#This Row],[PROJID]],PITCHCSV[playerid],0),P_SVCOL),0),0)</f>
        <v>#REF!</v>
      </c>
      <c r="J131" s="115" t="e">
        <f>IF(OR(LEAGUE="Mixed",LEAGUE=MYRANKS_P[[#This Row],[LG]]),IFERROR(INDEX(PITCHCSV[],MATCH(MYRANKS_P[[#This Row],[PROJID]],PITCHCSV[playerid],0),P_IPCOL),0),0)</f>
        <v>#REF!</v>
      </c>
      <c r="K131" s="115" t="e">
        <f>IF(OR(LEAGUE="Mixed",LEAGUE=MYRANKS_P[[#This Row],[LG]]),IFERROR(INDEX(PITCHCSV[],MATCH(MYRANKS_P[[#This Row],[PROJID]],PITCHCSV[playerid],0),P_HCOL),0),0)</f>
        <v>#REF!</v>
      </c>
      <c r="L131" s="115" t="e">
        <f>IF(OR(LEAGUE="Mixed",LEAGUE=MYRANKS_P[[#This Row],[LG]]),IFERROR(INDEX(PITCHCSV[],MATCH(MYRANKS_P[[#This Row],[PROJID]],PITCHCSV[playerid],0),P_ERCOL),0),0)</f>
        <v>#REF!</v>
      </c>
      <c r="M131" s="115" t="e">
        <f>IF(OR(LEAGUE="Mixed",LEAGUE=MYRANKS_P[[#This Row],[LG]]),IFERROR(INDEX(PITCHCSV[],MATCH(MYRANKS_P[[#This Row],[PROJID]],PITCHCSV[playerid],0),P_HRCOL),0),0)</f>
        <v>#REF!</v>
      </c>
      <c r="N131" s="115" t="e">
        <f>IF(OR(LEAGUE="Mixed",LEAGUE=MYRANKS_P[[#This Row],[LG]]),IFERROR(INDEX(PITCHCSV[],MATCH(MYRANKS_P[[#This Row],[PROJID]],PITCHCSV[playerid],0),P_SOCOL),0),0)</f>
        <v>#REF!</v>
      </c>
      <c r="O131" s="115" t="e">
        <f>IF(OR(LEAGUE="Mixed",LEAGUE=MYRANKS_P[[#This Row],[LG]]),IFERROR(INDEX(PITCHCSV[],MATCH(MYRANKS_P[[#This Row],[PROJID]],PITCHCSV[playerid],0),P_BBCOL),0),0)</f>
        <v>#REF!</v>
      </c>
      <c r="P131" s="10" t="e">
        <f>IF(OR(LEAGUE="Mixed",LEAGUE=MYRANKS_P[[#This Row],[LG]]),IFERROR(MYRANKS_P[[#This Row],[ER]]*9/MYRANKS_P[[#This Row],[IP]],0),0)</f>
        <v>#REF!</v>
      </c>
      <c r="Q131" s="10" t="e">
        <f>IF(OR(LEAGUE="Mixed",LEAGUE=MYRANKS_P[[#This Row],[LG]]),IFERROR((MYRANKS_P[[#This Row],[BB]]+MYRANKS_P[[#This Row],[H]])/MYRANKS_P[[#This Row],[IP]],0),0)</f>
        <v>#REF!</v>
      </c>
      <c r="R131" s="10" t="e">
        <f>MYRANKS_P[[#This Row],[W]]/SGP_W</f>
        <v>#REF!</v>
      </c>
      <c r="S131" s="10" t="e">
        <f>MYRANKS_P[[#This Row],[SV]]/SGP_SV</f>
        <v>#REF!</v>
      </c>
      <c r="T131" s="10" t="e">
        <f>MYRANKS_P[[#This Row],[SO]]/SGP_K</f>
        <v>#REF!</v>
      </c>
      <c r="U131" s="10" t="e">
        <f>((LGAVG_ER*(NUMPITCHERS-1)+MYRANKS_P[[#This Row],[ER]])*9/((LGAVG_IP*(NUMPITCHERS-1)+MYRANKS_P[[#This Row],[IP]]))-LGAVG_ERA)/SGP_ERA</f>
        <v>#REF!</v>
      </c>
      <c r="V131" s="10" t="e">
        <f>((LGAVG_HBB*(NUMPITCHERS-1)+MYRANKS_P[[#This Row],[BB]]+MYRANKS_P[[#This Row],[H]])/(LGAVG_IP*(NUMPITCHERS-1)+MYRANKS_P[[#This Row],[IP]])-LGAVG_WHIP)/SGP_WHIP</f>
        <v>#REF!</v>
      </c>
      <c r="W131" s="72" t="e">
        <f>MYRANKS_P[[#This Row],[WSGP]]+MYRANKS_P[[#This Row],[SVSGP]]+MYRANKS_P[[#This Row],[SOSGP]]+MYRANKS_P[[#This Row],[ERASGP]]+MYRANKS_P[[#This Row],[WHIPSGP]]</f>
        <v>#REF!</v>
      </c>
      <c r="X131" s="171" t="e">
        <f>RANK(MYRANKS_P[[#This Row],[TTLSGP]],MYRANKS_P[TTLSGP],0)</f>
        <v>#REF!</v>
      </c>
      <c r="Y131" s="72" t="e">
        <f>IF(MYRANKS_P[[#This Row],[RAW_RANK]]&gt;NUM_P,MYRANKS_P[[#This Row],[TTLSGP]],0)</f>
        <v>#REF!</v>
      </c>
      <c r="Z131" s="22" t="e">
        <f>IF(MYRANKS_P[[#This Row],[BENCH_TTLSGP]]=0,"",RANK(MYRANKS_P[[#This Row],[BENCH_TTLSGP]],MYRANKS_P[BENCH_TTLSGP],0))</f>
        <v>#REF!</v>
      </c>
      <c r="AA131" s="22" t="e">
        <f>IF(MYRANKS_P[[#This Row],[RAW_RANK]]=NUM_P,"X","")</f>
        <v>#REF!</v>
      </c>
      <c r="AB131" s="10" t="e">
        <f>VLOOKUP(MYRANKS_P[[#This Row],[POS]],#REF!,COLUMN(#REF!),FALSE)</f>
        <v>#REF!</v>
      </c>
      <c r="AC131" s="10" t="e">
        <f>MYRANKS_P[[#This Row],[TTLSGP]]-MYRANKS_P[[#This Row],[REPL LVL]]</f>
        <v>#REF!</v>
      </c>
      <c r="AD131" s="19" t="e">
        <f>IF(MYRANKS_P[[#This Row],[RAW_RANK]]&lt;=Total_Pitchers_Drafted,MYRANKS_P[[#This Row],[SGP OVER REPL]],0)</f>
        <v>#REF!</v>
      </c>
      <c r="AE131" s="66" t="e">
        <f>MYRANKS_P[[#This Row],[SGP OVER REPL]]*Dollar_Value_Per_Pitcher_SGP+1</f>
        <v>#REF!</v>
      </c>
      <c r="AF131" s="27"/>
      <c r="AG131" s="30" t="e">
        <f>IF(AND(MYRANKS_P[[#This Row],[BENCH_RANK]]&lt;=Total_Pitchers_Drafted,MYRANKS_P[[#This Row],[$ACTUAL]]=""),MYRANKS_P[[#This Row],[USEFULSGP]],0)</f>
        <v>#REF!</v>
      </c>
      <c r="AH131" s="27" t="e">
        <f>IF(MYRANKS_P[[#This Row],[REMAIN_SGP]]=0,0,MYRANKS_P[[#This Row],[REMAIN_SGP]]*Remaining_Dollar_Value_Per_Pitcher_SGP+1)</f>
        <v>#REF!</v>
      </c>
      <c r="AI131" s="122"/>
    </row>
    <row r="132" spans="1:35" x14ac:dyDescent="0.25">
      <c r="A132" s="110" t="s">
        <v>1343</v>
      </c>
      <c r="B132" s="9" t="e">
        <f>VLOOKUP(MYRANKS_P[[#This Row],[PLAYERID]],#REF!,COLUMN(#REF!),FALSE)</f>
        <v>#REF!</v>
      </c>
      <c r="C132" s="9" t="e">
        <f>VLOOKUP(MYRANKS_P[[#This Row],[PLAYERID]],#REF!,COLUMN(#REF!),FALSE)</f>
        <v>#REF!</v>
      </c>
      <c r="D132" s="9" t="e">
        <f>VLOOKUP(MYRANKS_P[[#This Row],[PLAYERID]],#REF!,COLUMN(#REF!),FALSE)</f>
        <v>#REF!</v>
      </c>
      <c r="E132" s="9" t="e">
        <f>VLOOKUP(MYRANKS_P[[#This Row],[PLAYERID]],#REF!,COLUMN(#REF!),FALSE)</f>
        <v>#REF!</v>
      </c>
      <c r="F132" s="9" t="e">
        <f>VLOOKUP(MYRANKS_P[[#This Row],[PLAYERID]],#REF!,COLUMN(#REF!),FALSE)</f>
        <v>#REF!</v>
      </c>
      <c r="G132" s="9" t="e">
        <f>INDEX(#REF!,MATCH(MYRANKS_P[[#This Row],[PLAYERID]],#REF!,0),VLOOKUP(IDSYSTEM,#REF!,3,FALSE))</f>
        <v>#REF!</v>
      </c>
      <c r="H132" s="128" t="e">
        <f>IF(OR(LEAGUE="Mixed",LEAGUE=MYRANKS_P[[#This Row],[LG]]),IFERROR(INDEX(PITCHCSV[],MATCH(MYRANKS_P[[#This Row],[PROJID]],PITCHCSV[playerid],0),P_WCOL),0),0)</f>
        <v>#REF!</v>
      </c>
      <c r="I132" s="128" t="e">
        <f>IF(OR(LEAGUE="Mixed",LEAGUE=MYRANKS_P[[#This Row],[LG]]),IFERROR(INDEX(PITCHCSV[],MATCH(MYRANKS_P[[#This Row],[PROJID]],PITCHCSV[playerid],0),P_SVCOL),0),0)</f>
        <v>#REF!</v>
      </c>
      <c r="J132" s="128" t="e">
        <f>IF(OR(LEAGUE="Mixed",LEAGUE=MYRANKS_P[[#This Row],[LG]]),IFERROR(INDEX(PITCHCSV[],MATCH(MYRANKS_P[[#This Row],[PROJID]],PITCHCSV[playerid],0),P_IPCOL),0),0)</f>
        <v>#REF!</v>
      </c>
      <c r="K132" s="128" t="e">
        <f>IF(OR(LEAGUE="Mixed",LEAGUE=MYRANKS_P[[#This Row],[LG]]),IFERROR(INDEX(PITCHCSV[],MATCH(MYRANKS_P[[#This Row],[PROJID]],PITCHCSV[playerid],0),P_HCOL),0),0)</f>
        <v>#REF!</v>
      </c>
      <c r="L132" s="128" t="e">
        <f>IF(OR(LEAGUE="Mixed",LEAGUE=MYRANKS_P[[#This Row],[LG]]),IFERROR(INDEX(PITCHCSV[],MATCH(MYRANKS_P[[#This Row],[PROJID]],PITCHCSV[playerid],0),P_ERCOL),0),0)</f>
        <v>#REF!</v>
      </c>
      <c r="M132" s="128" t="e">
        <f>IF(OR(LEAGUE="Mixed",LEAGUE=MYRANKS_P[[#This Row],[LG]]),IFERROR(INDEX(PITCHCSV[],MATCH(MYRANKS_P[[#This Row],[PROJID]],PITCHCSV[playerid],0),P_HRCOL),0),0)</f>
        <v>#REF!</v>
      </c>
      <c r="N132" s="128" t="e">
        <f>IF(OR(LEAGUE="Mixed",LEAGUE=MYRANKS_P[[#This Row],[LG]]),IFERROR(INDEX(PITCHCSV[],MATCH(MYRANKS_P[[#This Row],[PROJID]],PITCHCSV[playerid],0),P_SOCOL),0),0)</f>
        <v>#REF!</v>
      </c>
      <c r="O132" s="128" t="e">
        <f>IF(OR(LEAGUE="Mixed",LEAGUE=MYRANKS_P[[#This Row],[LG]]),IFERROR(INDEX(PITCHCSV[],MATCH(MYRANKS_P[[#This Row],[PROJID]],PITCHCSV[playerid],0),P_BBCOL),0),0)</f>
        <v>#REF!</v>
      </c>
      <c r="P132" s="87" t="e">
        <f>IF(OR(LEAGUE="Mixed",LEAGUE=MYRANKS_P[[#This Row],[LG]]),IFERROR(MYRANKS_P[[#This Row],[ER]]*9/MYRANKS_P[[#This Row],[IP]],0),0)</f>
        <v>#REF!</v>
      </c>
      <c r="Q132" s="87" t="e">
        <f>IF(OR(LEAGUE="Mixed",LEAGUE=MYRANKS_P[[#This Row],[LG]]),IFERROR((MYRANKS_P[[#This Row],[BB]]+MYRANKS_P[[#This Row],[H]])/MYRANKS_P[[#This Row],[IP]],0),0)</f>
        <v>#REF!</v>
      </c>
      <c r="R132" s="87" t="e">
        <f>MYRANKS_P[[#This Row],[W]]/SGP_W</f>
        <v>#REF!</v>
      </c>
      <c r="S132" s="87" t="e">
        <f>MYRANKS_P[[#This Row],[SV]]/SGP_SV</f>
        <v>#REF!</v>
      </c>
      <c r="T132" s="87" t="e">
        <f>MYRANKS_P[[#This Row],[SO]]/SGP_K</f>
        <v>#REF!</v>
      </c>
      <c r="U132" s="87" t="e">
        <f>((LGAVG_ER*(NUMPITCHERS-1)+MYRANKS_P[[#This Row],[ER]])*9/((LGAVG_IP*(NUMPITCHERS-1)+MYRANKS_P[[#This Row],[IP]]))-LGAVG_ERA)/SGP_ERA</f>
        <v>#REF!</v>
      </c>
      <c r="V132" s="87" t="e">
        <f>((LGAVG_HBB*(NUMPITCHERS-1)+MYRANKS_P[[#This Row],[BB]]+MYRANKS_P[[#This Row],[H]])/(LGAVG_IP*(NUMPITCHERS-1)+MYRANKS_P[[#This Row],[IP]])-LGAVG_WHIP)/SGP_WHIP</f>
        <v>#REF!</v>
      </c>
      <c r="W132" s="92" t="e">
        <f>MYRANKS_P[[#This Row],[WSGP]]+MYRANKS_P[[#This Row],[SVSGP]]+MYRANKS_P[[#This Row],[SOSGP]]+MYRANKS_P[[#This Row],[ERASGP]]+MYRANKS_P[[#This Row],[WHIPSGP]]</f>
        <v>#REF!</v>
      </c>
      <c r="X132" s="173" t="e">
        <f>RANK(MYRANKS_P[[#This Row],[TTLSGP]],MYRANKS_P[TTLSGP],0)</f>
        <v>#REF!</v>
      </c>
      <c r="Y132" s="92" t="e">
        <f>IF(MYRANKS_P[[#This Row],[RAW_RANK]]&gt;NUM_P,MYRANKS_P[[#This Row],[TTLSGP]],0)</f>
        <v>#REF!</v>
      </c>
      <c r="Z132" s="96" t="e">
        <f>IF(MYRANKS_P[[#This Row],[BENCH_TTLSGP]]=0,"",RANK(MYRANKS_P[[#This Row],[BENCH_TTLSGP]],MYRANKS_P[BENCH_TTLSGP],0))</f>
        <v>#REF!</v>
      </c>
      <c r="AA132" s="96" t="e">
        <f>IF(MYRANKS_P[[#This Row],[RAW_RANK]]=NUM_P,"X","")</f>
        <v>#REF!</v>
      </c>
      <c r="AB132" s="87" t="e">
        <f>VLOOKUP(MYRANKS_P[[#This Row],[POS]],#REF!,COLUMN(#REF!),FALSE)</f>
        <v>#REF!</v>
      </c>
      <c r="AC132" s="87" t="e">
        <f>MYRANKS_P[[#This Row],[TTLSGP]]-MYRANKS_P[[#This Row],[REPL LVL]]</f>
        <v>#REF!</v>
      </c>
      <c r="AD132" s="87" t="e">
        <f>IF(MYRANKS_P[[#This Row],[RAW_RANK]]&lt;=Total_Pitchers_Drafted,MYRANKS_P[[#This Row],[SGP OVER REPL]],0)</f>
        <v>#REF!</v>
      </c>
      <c r="AE132" s="97" t="e">
        <f>MYRANKS_P[[#This Row],[SGP OVER REPL]]*Dollar_Value_Per_Pitcher_SGP+1</f>
        <v>#REF!</v>
      </c>
      <c r="AF132" s="87"/>
      <c r="AG132" s="87" t="e">
        <f>IF(AND(MYRANKS_P[[#This Row],[BENCH_RANK]]&lt;=Total_Pitchers_Drafted,MYRANKS_P[[#This Row],[$ACTUAL]]=""),MYRANKS_P[[#This Row],[USEFULSGP]],0)</f>
        <v>#REF!</v>
      </c>
      <c r="AH132" s="87" t="e">
        <f>IF(MYRANKS_P[[#This Row],[REMAIN_SGP]]=0,0,MYRANKS_P[[#This Row],[REMAIN_SGP]]*Remaining_Dollar_Value_Per_Pitcher_SGP+1)</f>
        <v>#REF!</v>
      </c>
      <c r="AI132" s="122"/>
    </row>
    <row r="133" spans="1:35" x14ac:dyDescent="0.25">
      <c r="A133" s="79" t="s">
        <v>2114</v>
      </c>
      <c r="B133" s="53" t="e">
        <f>VLOOKUP(MYRANKS_P[[#This Row],[PLAYERID]],#REF!,COLUMN(#REF!),FALSE)</f>
        <v>#REF!</v>
      </c>
      <c r="C133" s="53" t="e">
        <f>VLOOKUP(MYRANKS_P[[#This Row],[PLAYERID]],#REF!,COLUMN(#REF!),FALSE)</f>
        <v>#REF!</v>
      </c>
      <c r="D133" s="53" t="e">
        <f>VLOOKUP(MYRANKS_P[[#This Row],[PLAYERID]],#REF!,COLUMN(#REF!),FALSE)</f>
        <v>#REF!</v>
      </c>
      <c r="E133" s="9" t="e">
        <f>VLOOKUP(MYRANKS_P[[#This Row],[PLAYERID]],#REF!,COLUMN(#REF!),FALSE)</f>
        <v>#REF!</v>
      </c>
      <c r="F133" s="53" t="e">
        <f>VLOOKUP(MYRANKS_P[[#This Row],[PLAYERID]],#REF!,COLUMN(#REF!),FALSE)</f>
        <v>#REF!</v>
      </c>
      <c r="G133" s="32" t="e">
        <f>INDEX(#REF!,MATCH(MYRANKS_P[[#This Row],[PLAYERID]],#REF!,0),VLOOKUP(IDSYSTEM,#REF!,3,FALSE))</f>
        <v>#REF!</v>
      </c>
      <c r="H133" s="155" t="e">
        <f>IF(OR(LEAGUE="Mixed",LEAGUE=MYRANKS_P[[#This Row],[LG]]),IFERROR(INDEX(PITCHCSV[],MATCH(MYRANKS_P[[#This Row],[PROJID]],PITCHCSV[playerid],0),P_WCOL),0),0)</f>
        <v>#REF!</v>
      </c>
      <c r="I133" s="155" t="e">
        <f>IF(OR(LEAGUE="Mixed",LEAGUE=MYRANKS_P[[#This Row],[LG]]),IFERROR(INDEX(PITCHCSV[],MATCH(MYRANKS_P[[#This Row],[PROJID]],PITCHCSV[playerid],0),P_SVCOL),0),0)</f>
        <v>#REF!</v>
      </c>
      <c r="J133" s="155" t="e">
        <f>IF(OR(LEAGUE="Mixed",LEAGUE=MYRANKS_P[[#This Row],[LG]]),IFERROR(INDEX(PITCHCSV[],MATCH(MYRANKS_P[[#This Row],[PROJID]],PITCHCSV[playerid],0),P_IPCOL),0),0)</f>
        <v>#REF!</v>
      </c>
      <c r="K133" s="155" t="e">
        <f>IF(OR(LEAGUE="Mixed",LEAGUE=MYRANKS_P[[#This Row],[LG]]),IFERROR(INDEX(PITCHCSV[],MATCH(MYRANKS_P[[#This Row],[PROJID]],PITCHCSV[playerid],0),P_HCOL),0),0)</f>
        <v>#REF!</v>
      </c>
      <c r="L133" s="155" t="e">
        <f>IF(OR(LEAGUE="Mixed",LEAGUE=MYRANKS_P[[#This Row],[LG]]),IFERROR(INDEX(PITCHCSV[],MATCH(MYRANKS_P[[#This Row],[PROJID]],PITCHCSV[playerid],0),P_ERCOL),0),0)</f>
        <v>#REF!</v>
      </c>
      <c r="M133" s="155" t="e">
        <f>IF(OR(LEAGUE="Mixed",LEAGUE=MYRANKS_P[[#This Row],[LG]]),IFERROR(INDEX(PITCHCSV[],MATCH(MYRANKS_P[[#This Row],[PROJID]],PITCHCSV[playerid],0),P_HRCOL),0),0)</f>
        <v>#REF!</v>
      </c>
      <c r="N133" s="155" t="e">
        <f>IF(OR(LEAGUE="Mixed",LEAGUE=MYRANKS_P[[#This Row],[LG]]),IFERROR(INDEX(PITCHCSV[],MATCH(MYRANKS_P[[#This Row],[PROJID]],PITCHCSV[playerid],0),P_SOCOL),0),0)</f>
        <v>#REF!</v>
      </c>
      <c r="O133" s="155" t="e">
        <f>IF(OR(LEAGUE="Mixed",LEAGUE=MYRANKS_P[[#This Row],[LG]]),IFERROR(INDEX(PITCHCSV[],MATCH(MYRANKS_P[[#This Row],[PROJID]],PITCHCSV[playerid],0),P_BBCOL),0),0)</f>
        <v>#REF!</v>
      </c>
      <c r="P133" s="33" t="e">
        <f>IF(OR(LEAGUE="Mixed",LEAGUE=MYRANKS_P[[#This Row],[LG]]),IFERROR(MYRANKS_P[[#This Row],[ER]]*9/MYRANKS_P[[#This Row],[IP]],0),0)</f>
        <v>#REF!</v>
      </c>
      <c r="Q133" s="33" t="e">
        <f>IF(OR(LEAGUE="Mixed",LEAGUE=MYRANKS_P[[#This Row],[LG]]),IFERROR((MYRANKS_P[[#This Row],[BB]]+MYRANKS_P[[#This Row],[H]])/MYRANKS_P[[#This Row],[IP]],0),0)</f>
        <v>#REF!</v>
      </c>
      <c r="R133" s="33" t="e">
        <f>MYRANKS_P[[#This Row],[W]]/SGP_W</f>
        <v>#REF!</v>
      </c>
      <c r="S133" s="33" t="e">
        <f>MYRANKS_P[[#This Row],[SV]]/SGP_SV</f>
        <v>#REF!</v>
      </c>
      <c r="T133" s="33" t="e">
        <f>MYRANKS_P[[#This Row],[SO]]/SGP_K</f>
        <v>#REF!</v>
      </c>
      <c r="U133" s="33" t="e">
        <f>((LGAVG_ER*(NUMPITCHERS-1)+MYRANKS_P[[#This Row],[ER]])*9/((LGAVG_IP*(NUMPITCHERS-1)+MYRANKS_P[[#This Row],[IP]]))-LGAVG_ERA)/SGP_ERA</f>
        <v>#REF!</v>
      </c>
      <c r="V133" s="33" t="e">
        <f>((LGAVG_HBB*(NUMPITCHERS-1)+MYRANKS_P[[#This Row],[BB]]+MYRANKS_P[[#This Row],[H]])/(LGAVG_IP*(NUMPITCHERS-1)+MYRANKS_P[[#This Row],[IP]])-LGAVG_WHIP)/SGP_WHIP</f>
        <v>#REF!</v>
      </c>
      <c r="W133" s="73" t="e">
        <f>MYRANKS_P[[#This Row],[WSGP]]+MYRANKS_P[[#This Row],[SVSGP]]+MYRANKS_P[[#This Row],[SOSGP]]+MYRANKS_P[[#This Row],[ERASGP]]+MYRANKS_P[[#This Row],[WHIPSGP]]</f>
        <v>#REF!</v>
      </c>
      <c r="X133" s="174" t="e">
        <f>RANK(MYRANKS_P[[#This Row],[TTLSGP]],MYRANKS_P[TTLSGP],0)</f>
        <v>#REF!</v>
      </c>
      <c r="Y133" s="73" t="e">
        <f>IF(MYRANKS_P[[#This Row],[RAW_RANK]]&gt;NUM_P,MYRANKS_P[[#This Row],[TTLSGP]],0)</f>
        <v>#REF!</v>
      </c>
      <c r="Z133" s="34" t="e">
        <f>IF(MYRANKS_P[[#This Row],[BENCH_TTLSGP]]=0,"",RANK(MYRANKS_P[[#This Row],[BENCH_TTLSGP]],MYRANKS_P[BENCH_TTLSGP],0))</f>
        <v>#REF!</v>
      </c>
      <c r="AA133" s="34" t="e">
        <f>IF(MYRANKS_P[[#This Row],[RAW_RANK]]=NUM_P,"X","")</f>
        <v>#REF!</v>
      </c>
      <c r="AB133" s="33" t="e">
        <f>VLOOKUP(MYRANKS_P[[#This Row],[POS]],#REF!,COLUMN(#REF!),FALSE)</f>
        <v>#REF!</v>
      </c>
      <c r="AC133" s="33" t="e">
        <f>MYRANKS_P[[#This Row],[TTLSGP]]-MYRANKS_P[[#This Row],[REPL LVL]]</f>
        <v>#REF!</v>
      </c>
      <c r="AD133" s="33" t="e">
        <f>IF(MYRANKS_P[[#This Row],[RAW_RANK]]&lt;=Total_Pitchers_Drafted,MYRANKS_P[[#This Row],[SGP OVER REPL]],0)</f>
        <v>#REF!</v>
      </c>
      <c r="AE133" s="67" t="e">
        <f>MYRANKS_P[[#This Row],[SGP OVER REPL]]*Dollar_Value_Per_Pitcher_SGP+1</f>
        <v>#REF!</v>
      </c>
      <c r="AF133" s="33"/>
      <c r="AG133" s="33" t="e">
        <f>IF(AND(MYRANKS_P[[#This Row],[BENCH_RANK]]&lt;=Total_Pitchers_Drafted,MYRANKS_P[[#This Row],[$ACTUAL]]=""),MYRANKS_P[[#This Row],[USEFULSGP]],0)</f>
        <v>#REF!</v>
      </c>
      <c r="AH133" s="33" t="e">
        <f>IF(MYRANKS_P[[#This Row],[REMAIN_SGP]]=0,0,MYRANKS_P[[#This Row],[REMAIN_SGP]]*Remaining_Dollar_Value_Per_Pitcher_SGP+1)</f>
        <v>#REF!</v>
      </c>
      <c r="AI133" s="170"/>
    </row>
    <row r="134" spans="1:35" x14ac:dyDescent="0.25">
      <c r="A134" s="110" t="s">
        <v>2378</v>
      </c>
      <c r="B134" s="53" t="e">
        <f>VLOOKUP(MYRANKS_P[[#This Row],[PLAYERID]],#REF!,COLUMN(#REF!),FALSE)</f>
        <v>#REF!</v>
      </c>
      <c r="C134" s="53" t="e">
        <f>VLOOKUP(MYRANKS_P[[#This Row],[PLAYERID]],#REF!,COLUMN(#REF!),FALSE)</f>
        <v>#REF!</v>
      </c>
      <c r="D134" s="53" t="e">
        <f>VLOOKUP(MYRANKS_P[[#This Row],[PLAYERID]],#REF!,COLUMN(#REF!),FALSE)</f>
        <v>#REF!</v>
      </c>
      <c r="E134" s="9" t="e">
        <f>VLOOKUP(MYRANKS_P[[#This Row],[PLAYERID]],#REF!,COLUMN(#REF!),FALSE)</f>
        <v>#REF!</v>
      </c>
      <c r="F134" s="53" t="e">
        <f>VLOOKUP(MYRANKS_P[[#This Row],[PLAYERID]],#REF!,COLUMN(#REF!),FALSE)</f>
        <v>#REF!</v>
      </c>
      <c r="G134" s="9" t="e">
        <f>INDEX(#REF!,MATCH(MYRANKS_P[[#This Row],[PLAYERID]],#REF!,0),VLOOKUP(IDSYSTEM,#REF!,3,FALSE))</f>
        <v>#REF!</v>
      </c>
      <c r="H134" s="115" t="e">
        <f>IF(OR(LEAGUE="Mixed",LEAGUE=MYRANKS_P[[#This Row],[LG]]),IFERROR(INDEX(PITCHCSV[],MATCH(MYRANKS_P[[#This Row],[PROJID]],PITCHCSV[playerid],0),P_WCOL),0),0)</f>
        <v>#REF!</v>
      </c>
      <c r="I134" s="115" t="e">
        <f>IF(OR(LEAGUE="Mixed",LEAGUE=MYRANKS_P[[#This Row],[LG]]),IFERROR(INDEX(PITCHCSV[],MATCH(MYRANKS_P[[#This Row],[PROJID]],PITCHCSV[playerid],0),P_SVCOL),0),0)</f>
        <v>#REF!</v>
      </c>
      <c r="J134" s="115" t="e">
        <f>IF(OR(LEAGUE="Mixed",LEAGUE=MYRANKS_P[[#This Row],[LG]]),IFERROR(INDEX(PITCHCSV[],MATCH(MYRANKS_P[[#This Row],[PROJID]],PITCHCSV[playerid],0),P_IPCOL),0),0)</f>
        <v>#REF!</v>
      </c>
      <c r="K134" s="115" t="e">
        <f>IF(OR(LEAGUE="Mixed",LEAGUE=MYRANKS_P[[#This Row],[LG]]),IFERROR(INDEX(PITCHCSV[],MATCH(MYRANKS_P[[#This Row],[PROJID]],PITCHCSV[playerid],0),P_HCOL),0),0)</f>
        <v>#REF!</v>
      </c>
      <c r="L134" s="115" t="e">
        <f>IF(OR(LEAGUE="Mixed",LEAGUE=MYRANKS_P[[#This Row],[LG]]),IFERROR(INDEX(PITCHCSV[],MATCH(MYRANKS_P[[#This Row],[PROJID]],PITCHCSV[playerid],0),P_ERCOL),0),0)</f>
        <v>#REF!</v>
      </c>
      <c r="M134" s="115" t="e">
        <f>IF(OR(LEAGUE="Mixed",LEAGUE=MYRANKS_P[[#This Row],[LG]]),IFERROR(INDEX(PITCHCSV[],MATCH(MYRANKS_P[[#This Row],[PROJID]],PITCHCSV[playerid],0),P_HRCOL),0),0)</f>
        <v>#REF!</v>
      </c>
      <c r="N134" s="115" t="e">
        <f>IF(OR(LEAGUE="Mixed",LEAGUE=MYRANKS_P[[#This Row],[LG]]),IFERROR(INDEX(PITCHCSV[],MATCH(MYRANKS_P[[#This Row],[PROJID]],PITCHCSV[playerid],0),P_SOCOL),0),0)</f>
        <v>#REF!</v>
      </c>
      <c r="O134" s="115" t="e">
        <f>IF(OR(LEAGUE="Mixed",LEAGUE=MYRANKS_P[[#This Row],[LG]]),IFERROR(INDEX(PITCHCSV[],MATCH(MYRANKS_P[[#This Row],[PROJID]],PITCHCSV[playerid],0),P_BBCOL),0),0)</f>
        <v>#REF!</v>
      </c>
      <c r="P134" s="10" t="e">
        <f>IF(OR(LEAGUE="Mixed",LEAGUE=MYRANKS_P[[#This Row],[LG]]),IFERROR(MYRANKS_P[[#This Row],[ER]]*9/MYRANKS_P[[#This Row],[IP]],0),0)</f>
        <v>#REF!</v>
      </c>
      <c r="Q134" s="10" t="e">
        <f>IF(OR(LEAGUE="Mixed",LEAGUE=MYRANKS_P[[#This Row],[LG]]),IFERROR((MYRANKS_P[[#This Row],[BB]]+MYRANKS_P[[#This Row],[H]])/MYRANKS_P[[#This Row],[IP]],0),0)</f>
        <v>#REF!</v>
      </c>
      <c r="R134" s="87" t="e">
        <f>MYRANKS_P[[#This Row],[W]]/SGP_W</f>
        <v>#REF!</v>
      </c>
      <c r="S134" s="87" t="e">
        <f>MYRANKS_P[[#This Row],[SV]]/SGP_SV</f>
        <v>#REF!</v>
      </c>
      <c r="T134" s="87" t="e">
        <f>MYRANKS_P[[#This Row],[SO]]/SGP_K</f>
        <v>#REF!</v>
      </c>
      <c r="U134" s="10" t="e">
        <f>((LGAVG_ER*(NUMPITCHERS-1)+MYRANKS_P[[#This Row],[ER]])*9/((LGAVG_IP*(NUMPITCHERS-1)+MYRANKS_P[[#This Row],[IP]]))-LGAVG_ERA)/SGP_ERA</f>
        <v>#REF!</v>
      </c>
      <c r="V134" s="10" t="e">
        <f>((LGAVG_HBB*(NUMPITCHERS-1)+MYRANKS_P[[#This Row],[BB]]+MYRANKS_P[[#This Row],[H]])/(LGAVG_IP*(NUMPITCHERS-1)+MYRANKS_P[[#This Row],[IP]])-LGAVG_WHIP)/SGP_WHIP</f>
        <v>#REF!</v>
      </c>
      <c r="W134" s="92" t="e">
        <f>MYRANKS_P[[#This Row],[WSGP]]+MYRANKS_P[[#This Row],[SVSGP]]+MYRANKS_P[[#This Row],[SOSGP]]+MYRANKS_P[[#This Row],[ERASGP]]+MYRANKS_P[[#This Row],[WHIPSGP]]</f>
        <v>#REF!</v>
      </c>
      <c r="X134" s="173" t="e">
        <f>RANK(MYRANKS_P[[#This Row],[TTLSGP]],MYRANKS_P[TTLSGP],0)</f>
        <v>#REF!</v>
      </c>
      <c r="Y134" s="92" t="e">
        <f>IF(MYRANKS_P[[#This Row],[RAW_RANK]]&gt;NUM_P,MYRANKS_P[[#This Row],[TTLSGP]],0)</f>
        <v>#REF!</v>
      </c>
      <c r="Z134" s="96" t="e">
        <f>IF(MYRANKS_P[[#This Row],[BENCH_TTLSGP]]=0,"",RANK(MYRANKS_P[[#This Row],[BENCH_TTLSGP]],MYRANKS_P[BENCH_TTLSGP],0))</f>
        <v>#REF!</v>
      </c>
      <c r="AA134" s="96" t="e">
        <f>IF(MYRANKS_P[[#This Row],[RAW_RANK]]=NUM_P,"X","")</f>
        <v>#REF!</v>
      </c>
      <c r="AB134" s="87" t="e">
        <f>VLOOKUP(MYRANKS_P[[#This Row],[POS]],#REF!,COLUMN(#REF!),FALSE)</f>
        <v>#REF!</v>
      </c>
      <c r="AC134" s="87" t="e">
        <f>MYRANKS_P[[#This Row],[TTLSGP]]-MYRANKS_P[[#This Row],[REPL LVL]]</f>
        <v>#REF!</v>
      </c>
      <c r="AD134" s="87" t="e">
        <f>IF(MYRANKS_P[[#This Row],[RAW_RANK]]&lt;=Total_Pitchers_Drafted,MYRANKS_P[[#This Row],[SGP OVER REPL]],0)</f>
        <v>#REF!</v>
      </c>
      <c r="AE134" s="97" t="e">
        <f>MYRANKS_P[[#This Row],[SGP OVER REPL]]*Dollar_Value_Per_Pitcher_SGP+1</f>
        <v>#REF!</v>
      </c>
      <c r="AF134" s="87"/>
      <c r="AG134" s="87" t="e">
        <f>IF(AND(MYRANKS_P[[#This Row],[BENCH_RANK]]&lt;=Total_Pitchers_Drafted,MYRANKS_P[[#This Row],[$ACTUAL]]=""),MYRANKS_P[[#This Row],[USEFULSGP]],0)</f>
        <v>#REF!</v>
      </c>
      <c r="AH134" s="87" t="e">
        <f>IF(MYRANKS_P[[#This Row],[REMAIN_SGP]]=0,0,MYRANKS_P[[#This Row],[REMAIN_SGP]]*Remaining_Dollar_Value_Per_Pitcher_SGP+1)</f>
        <v>#REF!</v>
      </c>
      <c r="AI134" s="122"/>
    </row>
    <row r="135" spans="1:35" x14ac:dyDescent="0.25">
      <c r="A135" s="88" t="s">
        <v>6759</v>
      </c>
      <c r="B135" s="53" t="e">
        <f>VLOOKUP(MYRANKS_P[[#This Row],[PLAYERID]],#REF!,COLUMN(#REF!),FALSE)</f>
        <v>#REF!</v>
      </c>
      <c r="C135" s="53" t="e">
        <f>VLOOKUP(MYRANKS_P[[#This Row],[PLAYERID]],#REF!,COLUMN(#REF!),FALSE)</f>
        <v>#REF!</v>
      </c>
      <c r="D135" s="53" t="e">
        <f>VLOOKUP(MYRANKS_P[[#This Row],[PLAYERID]],#REF!,COLUMN(#REF!),FALSE)</f>
        <v>#REF!</v>
      </c>
      <c r="E135" s="9" t="e">
        <f>VLOOKUP(MYRANKS_P[[#This Row],[PLAYERID]],#REF!,COLUMN(#REF!),FALSE)</f>
        <v>#REF!</v>
      </c>
      <c r="F135" s="53" t="e">
        <f>VLOOKUP(MYRANKS_P[[#This Row],[PLAYERID]],#REF!,COLUMN(#REF!),FALSE)</f>
        <v>#REF!</v>
      </c>
      <c r="G135" s="9" t="e">
        <f>INDEX(#REF!,MATCH(MYRANKS_P[[#This Row],[PLAYERID]],#REF!,0),VLOOKUP(IDSYSTEM,#REF!,3,FALSE))</f>
        <v>#REF!</v>
      </c>
      <c r="H135" s="115" t="e">
        <f>IF(OR(LEAGUE="Mixed",LEAGUE=MYRANKS_P[[#This Row],[LG]]),IFERROR(INDEX(PITCHCSV[],MATCH(MYRANKS_P[[#This Row],[PROJID]],PITCHCSV[playerid],0),P_WCOL),0),0)</f>
        <v>#REF!</v>
      </c>
      <c r="I135" s="115" t="e">
        <f>IF(OR(LEAGUE="Mixed",LEAGUE=MYRANKS_P[[#This Row],[LG]]),IFERROR(INDEX(PITCHCSV[],MATCH(MYRANKS_P[[#This Row],[PROJID]],PITCHCSV[playerid],0),P_SVCOL),0),0)</f>
        <v>#REF!</v>
      </c>
      <c r="J135" s="115" t="e">
        <f>IF(OR(LEAGUE="Mixed",LEAGUE=MYRANKS_P[[#This Row],[LG]]),IFERROR(INDEX(PITCHCSV[],MATCH(MYRANKS_P[[#This Row],[PROJID]],PITCHCSV[playerid],0),P_IPCOL),0),0)</f>
        <v>#REF!</v>
      </c>
      <c r="K135" s="115" t="e">
        <f>IF(OR(LEAGUE="Mixed",LEAGUE=MYRANKS_P[[#This Row],[LG]]),IFERROR(INDEX(PITCHCSV[],MATCH(MYRANKS_P[[#This Row],[PROJID]],PITCHCSV[playerid],0),P_HCOL),0),0)</f>
        <v>#REF!</v>
      </c>
      <c r="L135" s="115" t="e">
        <f>IF(OR(LEAGUE="Mixed",LEAGUE=MYRANKS_P[[#This Row],[LG]]),IFERROR(INDEX(PITCHCSV[],MATCH(MYRANKS_P[[#This Row],[PROJID]],PITCHCSV[playerid],0),P_ERCOL),0),0)</f>
        <v>#REF!</v>
      </c>
      <c r="M135" s="115" t="e">
        <f>IF(OR(LEAGUE="Mixed",LEAGUE=MYRANKS_P[[#This Row],[LG]]),IFERROR(INDEX(PITCHCSV[],MATCH(MYRANKS_P[[#This Row],[PROJID]],PITCHCSV[playerid],0),P_HRCOL),0),0)</f>
        <v>#REF!</v>
      </c>
      <c r="N135" s="115" t="e">
        <f>IF(OR(LEAGUE="Mixed",LEAGUE=MYRANKS_P[[#This Row],[LG]]),IFERROR(INDEX(PITCHCSV[],MATCH(MYRANKS_P[[#This Row],[PROJID]],PITCHCSV[playerid],0),P_SOCOL),0),0)</f>
        <v>#REF!</v>
      </c>
      <c r="O135" s="115" t="e">
        <f>IF(OR(LEAGUE="Mixed",LEAGUE=MYRANKS_P[[#This Row],[LG]]),IFERROR(INDEX(PITCHCSV[],MATCH(MYRANKS_P[[#This Row],[PROJID]],PITCHCSV[playerid],0),P_BBCOL),0),0)</f>
        <v>#REF!</v>
      </c>
      <c r="P135" s="10" t="e">
        <f>IF(OR(LEAGUE="Mixed",LEAGUE=MYRANKS_P[[#This Row],[LG]]),IFERROR(MYRANKS_P[[#This Row],[ER]]*9/MYRANKS_P[[#This Row],[IP]],0),0)</f>
        <v>#REF!</v>
      </c>
      <c r="Q135" s="10" t="e">
        <f>IF(OR(LEAGUE="Mixed",LEAGUE=MYRANKS_P[[#This Row],[LG]]),IFERROR((MYRANKS_P[[#This Row],[BB]]+MYRANKS_P[[#This Row],[H]])/MYRANKS_P[[#This Row],[IP]],0),0)</f>
        <v>#REF!</v>
      </c>
      <c r="R135" s="10" t="e">
        <f>MYRANKS_P[[#This Row],[W]]/SGP_W</f>
        <v>#REF!</v>
      </c>
      <c r="S135" s="10" t="e">
        <f>MYRANKS_P[[#This Row],[SV]]/SGP_SV</f>
        <v>#REF!</v>
      </c>
      <c r="T135" s="10" t="e">
        <f>MYRANKS_P[[#This Row],[SO]]/SGP_K</f>
        <v>#REF!</v>
      </c>
      <c r="U135" s="10" t="e">
        <f>((LGAVG_ER*(NUMPITCHERS-1)+MYRANKS_P[[#This Row],[ER]])*9/((LGAVG_IP*(NUMPITCHERS-1)+MYRANKS_P[[#This Row],[IP]]))-LGAVG_ERA)/SGP_ERA</f>
        <v>#REF!</v>
      </c>
      <c r="V135" s="10" t="e">
        <f>((LGAVG_HBB*(NUMPITCHERS-1)+MYRANKS_P[[#This Row],[BB]]+MYRANKS_P[[#This Row],[H]])/(LGAVG_IP*(NUMPITCHERS-1)+MYRANKS_P[[#This Row],[IP]])-LGAVG_WHIP)/SGP_WHIP</f>
        <v>#REF!</v>
      </c>
      <c r="W135" s="72" t="e">
        <f>MYRANKS_P[[#This Row],[WSGP]]+MYRANKS_P[[#This Row],[SVSGP]]+MYRANKS_P[[#This Row],[SOSGP]]+MYRANKS_P[[#This Row],[ERASGP]]+MYRANKS_P[[#This Row],[WHIPSGP]]</f>
        <v>#REF!</v>
      </c>
      <c r="X135" s="171" t="e">
        <f>RANK(MYRANKS_P[[#This Row],[TTLSGP]],MYRANKS_P[TTLSGP],0)</f>
        <v>#REF!</v>
      </c>
      <c r="Y135" s="72" t="e">
        <f>IF(MYRANKS_P[[#This Row],[RAW_RANK]]&gt;NUM_P,MYRANKS_P[[#This Row],[TTLSGP]],0)</f>
        <v>#REF!</v>
      </c>
      <c r="Z135" s="22" t="e">
        <f>IF(MYRANKS_P[[#This Row],[BENCH_TTLSGP]]=0,"",RANK(MYRANKS_P[[#This Row],[BENCH_TTLSGP]],MYRANKS_P[BENCH_TTLSGP],0))</f>
        <v>#REF!</v>
      </c>
      <c r="AA135" s="22" t="e">
        <f>IF(MYRANKS_P[[#This Row],[RAW_RANK]]=NUM_P,"X","")</f>
        <v>#REF!</v>
      </c>
      <c r="AB135" s="10" t="e">
        <f>VLOOKUP(MYRANKS_P[[#This Row],[POS]],#REF!,COLUMN(#REF!),FALSE)</f>
        <v>#REF!</v>
      </c>
      <c r="AC135" s="10" t="e">
        <f>MYRANKS_P[[#This Row],[TTLSGP]]-MYRANKS_P[[#This Row],[REPL LVL]]</f>
        <v>#REF!</v>
      </c>
      <c r="AD135" s="19" t="e">
        <f>IF(MYRANKS_P[[#This Row],[RAW_RANK]]&lt;=Total_Pitchers_Drafted,MYRANKS_P[[#This Row],[SGP OVER REPL]],0)</f>
        <v>#REF!</v>
      </c>
      <c r="AE135" s="66" t="e">
        <f>MYRANKS_P[[#This Row],[SGP OVER REPL]]*Dollar_Value_Per_Pitcher_SGP+1</f>
        <v>#REF!</v>
      </c>
      <c r="AF135" s="27"/>
      <c r="AG135" s="30" t="e">
        <f>IF(AND(MYRANKS_P[[#This Row],[BENCH_RANK]]&lt;=Total_Pitchers_Drafted,MYRANKS_P[[#This Row],[$ACTUAL]]=""),MYRANKS_P[[#This Row],[USEFULSGP]],0)</f>
        <v>#REF!</v>
      </c>
      <c r="AH135" s="27" t="e">
        <f>IF(MYRANKS_P[[#This Row],[REMAIN_SGP]]=0,0,MYRANKS_P[[#This Row],[REMAIN_SGP]]*Remaining_Dollar_Value_Per_Pitcher_SGP+1)</f>
        <v>#REF!</v>
      </c>
      <c r="AI135" s="122"/>
    </row>
    <row r="136" spans="1:35" x14ac:dyDescent="0.25">
      <c r="A136" s="79" t="s">
        <v>1874</v>
      </c>
      <c r="B136" s="53" t="e">
        <f>VLOOKUP(MYRANKS_P[[#This Row],[PLAYERID]],#REF!,COLUMN(#REF!),FALSE)</f>
        <v>#REF!</v>
      </c>
      <c r="C136" s="53" t="e">
        <f>VLOOKUP(MYRANKS_P[[#This Row],[PLAYERID]],#REF!,COLUMN(#REF!),FALSE)</f>
        <v>#REF!</v>
      </c>
      <c r="D136" s="53" t="e">
        <f>VLOOKUP(MYRANKS_P[[#This Row],[PLAYERID]],#REF!,COLUMN(#REF!),FALSE)</f>
        <v>#REF!</v>
      </c>
      <c r="E136" s="9" t="e">
        <f>VLOOKUP(MYRANKS_P[[#This Row],[PLAYERID]],#REF!,COLUMN(#REF!),FALSE)</f>
        <v>#REF!</v>
      </c>
      <c r="F136" s="53" t="e">
        <f>VLOOKUP(MYRANKS_P[[#This Row],[PLAYERID]],#REF!,COLUMN(#REF!),FALSE)</f>
        <v>#REF!</v>
      </c>
      <c r="G136" s="9" t="e">
        <f>INDEX(#REF!,MATCH(MYRANKS_P[[#This Row],[PLAYERID]],#REF!,0),VLOOKUP(IDSYSTEM,#REF!,3,FALSE))</f>
        <v>#REF!</v>
      </c>
      <c r="H136" s="115" t="e">
        <f>IF(OR(LEAGUE="Mixed",LEAGUE=MYRANKS_P[[#This Row],[LG]]),IFERROR(INDEX(PITCHCSV[],MATCH(MYRANKS_P[[#This Row],[PROJID]],PITCHCSV[playerid],0),P_WCOL),0),0)</f>
        <v>#REF!</v>
      </c>
      <c r="I136" s="115" t="e">
        <f>IF(OR(LEAGUE="Mixed",LEAGUE=MYRANKS_P[[#This Row],[LG]]),IFERROR(INDEX(PITCHCSV[],MATCH(MYRANKS_P[[#This Row],[PROJID]],PITCHCSV[playerid],0),P_SVCOL),0),0)</f>
        <v>#REF!</v>
      </c>
      <c r="J136" s="115" t="e">
        <f>IF(OR(LEAGUE="Mixed",LEAGUE=MYRANKS_P[[#This Row],[LG]]),IFERROR(INDEX(PITCHCSV[],MATCH(MYRANKS_P[[#This Row],[PROJID]],PITCHCSV[playerid],0),P_IPCOL),0),0)</f>
        <v>#REF!</v>
      </c>
      <c r="K136" s="115" t="e">
        <f>IF(OR(LEAGUE="Mixed",LEAGUE=MYRANKS_P[[#This Row],[LG]]),IFERROR(INDEX(PITCHCSV[],MATCH(MYRANKS_P[[#This Row],[PROJID]],PITCHCSV[playerid],0),P_HCOL),0),0)</f>
        <v>#REF!</v>
      </c>
      <c r="L136" s="115" t="e">
        <f>IF(OR(LEAGUE="Mixed",LEAGUE=MYRANKS_P[[#This Row],[LG]]),IFERROR(INDEX(PITCHCSV[],MATCH(MYRANKS_P[[#This Row],[PROJID]],PITCHCSV[playerid],0),P_ERCOL),0),0)</f>
        <v>#REF!</v>
      </c>
      <c r="M136" s="115" t="e">
        <f>IF(OR(LEAGUE="Mixed",LEAGUE=MYRANKS_P[[#This Row],[LG]]),IFERROR(INDEX(PITCHCSV[],MATCH(MYRANKS_P[[#This Row],[PROJID]],PITCHCSV[playerid],0),P_HRCOL),0),0)</f>
        <v>#REF!</v>
      </c>
      <c r="N136" s="115" t="e">
        <f>IF(OR(LEAGUE="Mixed",LEAGUE=MYRANKS_P[[#This Row],[LG]]),IFERROR(INDEX(PITCHCSV[],MATCH(MYRANKS_P[[#This Row],[PROJID]],PITCHCSV[playerid],0),P_SOCOL),0),0)</f>
        <v>#REF!</v>
      </c>
      <c r="O136" s="115" t="e">
        <f>IF(OR(LEAGUE="Mixed",LEAGUE=MYRANKS_P[[#This Row],[LG]]),IFERROR(INDEX(PITCHCSV[],MATCH(MYRANKS_P[[#This Row],[PROJID]],PITCHCSV[playerid],0),P_BBCOL),0),0)</f>
        <v>#REF!</v>
      </c>
      <c r="P136" s="10" t="e">
        <f>IF(OR(LEAGUE="Mixed",LEAGUE=MYRANKS_P[[#This Row],[LG]]),IFERROR(MYRANKS_P[[#This Row],[ER]]*9/MYRANKS_P[[#This Row],[IP]],0),0)</f>
        <v>#REF!</v>
      </c>
      <c r="Q136" s="10" t="e">
        <f>IF(OR(LEAGUE="Mixed",LEAGUE=MYRANKS_P[[#This Row],[LG]]),IFERROR((MYRANKS_P[[#This Row],[BB]]+MYRANKS_P[[#This Row],[H]])/MYRANKS_P[[#This Row],[IP]],0),0)</f>
        <v>#REF!</v>
      </c>
      <c r="R136" s="10" t="e">
        <f>MYRANKS_P[[#This Row],[W]]/SGP_W</f>
        <v>#REF!</v>
      </c>
      <c r="S136" s="10" t="e">
        <f>MYRANKS_P[[#This Row],[SV]]/SGP_SV</f>
        <v>#REF!</v>
      </c>
      <c r="T136" s="10" t="e">
        <f>MYRANKS_P[[#This Row],[SO]]/SGP_K</f>
        <v>#REF!</v>
      </c>
      <c r="U136" s="10" t="e">
        <f>((LGAVG_ER*(NUMPITCHERS-1)+MYRANKS_P[[#This Row],[ER]])*9/((LGAVG_IP*(NUMPITCHERS-1)+MYRANKS_P[[#This Row],[IP]]))-LGAVG_ERA)/SGP_ERA</f>
        <v>#REF!</v>
      </c>
      <c r="V136" s="10" t="e">
        <f>((LGAVG_HBB*(NUMPITCHERS-1)+MYRANKS_P[[#This Row],[BB]]+MYRANKS_P[[#This Row],[H]])/(LGAVG_IP*(NUMPITCHERS-1)+MYRANKS_P[[#This Row],[IP]])-LGAVG_WHIP)/SGP_WHIP</f>
        <v>#REF!</v>
      </c>
      <c r="W136" s="72" t="e">
        <f>MYRANKS_P[[#This Row],[WSGP]]+MYRANKS_P[[#This Row],[SVSGP]]+MYRANKS_P[[#This Row],[SOSGP]]+MYRANKS_P[[#This Row],[ERASGP]]+MYRANKS_P[[#This Row],[WHIPSGP]]</f>
        <v>#REF!</v>
      </c>
      <c r="X136" s="171" t="e">
        <f>RANK(MYRANKS_P[[#This Row],[TTLSGP]],MYRANKS_P[TTLSGP],0)</f>
        <v>#REF!</v>
      </c>
      <c r="Y136" s="72" t="e">
        <f>IF(MYRANKS_P[[#This Row],[RAW_RANK]]&gt;NUM_P,MYRANKS_P[[#This Row],[TTLSGP]],0)</f>
        <v>#REF!</v>
      </c>
      <c r="Z136" s="22" t="e">
        <f>IF(MYRANKS_P[[#This Row],[BENCH_TTLSGP]]=0,"",RANK(MYRANKS_P[[#This Row],[BENCH_TTLSGP]],MYRANKS_P[BENCH_TTLSGP],0))</f>
        <v>#REF!</v>
      </c>
      <c r="AA136" s="22" t="e">
        <f>IF(MYRANKS_P[[#This Row],[RAW_RANK]]=NUM_P,"X","")</f>
        <v>#REF!</v>
      </c>
      <c r="AB136" s="10" t="e">
        <f>VLOOKUP(MYRANKS_P[[#This Row],[POS]],#REF!,COLUMN(#REF!),FALSE)</f>
        <v>#REF!</v>
      </c>
      <c r="AC136" s="10" t="e">
        <f>MYRANKS_P[[#This Row],[TTLSGP]]-MYRANKS_P[[#This Row],[REPL LVL]]</f>
        <v>#REF!</v>
      </c>
      <c r="AD136" s="19" t="e">
        <f>IF(MYRANKS_P[[#This Row],[RAW_RANK]]&lt;=Total_Pitchers_Drafted,MYRANKS_P[[#This Row],[SGP OVER REPL]],0)</f>
        <v>#REF!</v>
      </c>
      <c r="AE136" s="66" t="e">
        <f>MYRANKS_P[[#This Row],[SGP OVER REPL]]*Dollar_Value_Per_Pitcher_SGP+1</f>
        <v>#REF!</v>
      </c>
      <c r="AF136" s="27"/>
      <c r="AG136" s="30" t="e">
        <f>IF(AND(MYRANKS_P[[#This Row],[BENCH_RANK]]&lt;=Total_Pitchers_Drafted,MYRANKS_P[[#This Row],[$ACTUAL]]=""),MYRANKS_P[[#This Row],[USEFULSGP]],0)</f>
        <v>#REF!</v>
      </c>
      <c r="AH136" s="27" t="e">
        <f>IF(MYRANKS_P[[#This Row],[REMAIN_SGP]]=0,0,MYRANKS_P[[#This Row],[REMAIN_SGP]]*Remaining_Dollar_Value_Per_Pitcher_SGP+1)</f>
        <v>#REF!</v>
      </c>
      <c r="AI136" s="122"/>
    </row>
    <row r="137" spans="1:35" x14ac:dyDescent="0.25">
      <c r="A137" s="88" t="s">
        <v>6361</v>
      </c>
      <c r="B137" s="9" t="e">
        <f>VLOOKUP(MYRANKS_P[[#This Row],[PLAYERID]],#REF!,COLUMN(#REF!),FALSE)</f>
        <v>#REF!</v>
      </c>
      <c r="C137" s="9" t="e">
        <f>VLOOKUP(MYRANKS_P[[#This Row],[PLAYERID]],#REF!,COLUMN(#REF!),FALSE)</f>
        <v>#REF!</v>
      </c>
      <c r="D137" s="9" t="e">
        <f>VLOOKUP(MYRANKS_P[[#This Row],[PLAYERID]],#REF!,COLUMN(#REF!),FALSE)</f>
        <v>#REF!</v>
      </c>
      <c r="E137" s="9" t="e">
        <f>VLOOKUP(MYRANKS_P[[#This Row],[PLAYERID]],#REF!,COLUMN(#REF!),FALSE)</f>
        <v>#REF!</v>
      </c>
      <c r="F137" s="9" t="e">
        <f>VLOOKUP(MYRANKS_P[[#This Row],[PLAYERID]],#REF!,COLUMN(#REF!),FALSE)</f>
        <v>#REF!</v>
      </c>
      <c r="G137" s="9" t="e">
        <f>INDEX(#REF!,MATCH(MYRANKS_P[[#This Row],[PLAYERID]],#REF!,0),VLOOKUP(IDSYSTEM,#REF!,3,FALSE))</f>
        <v>#REF!</v>
      </c>
      <c r="H137" s="115" t="e">
        <f>IF(OR(LEAGUE="Mixed",LEAGUE=MYRANKS_P[[#This Row],[LG]]),IFERROR(INDEX(PITCHCSV[],MATCH(MYRANKS_P[[#This Row],[PROJID]],PITCHCSV[playerid],0),P_WCOL),0),0)</f>
        <v>#REF!</v>
      </c>
      <c r="I137" s="115" t="e">
        <f>IF(OR(LEAGUE="Mixed",LEAGUE=MYRANKS_P[[#This Row],[LG]]),IFERROR(INDEX(PITCHCSV[],MATCH(MYRANKS_P[[#This Row],[PROJID]],PITCHCSV[playerid],0),P_SVCOL),0),0)</f>
        <v>#REF!</v>
      </c>
      <c r="J137" s="115" t="e">
        <f>IF(OR(LEAGUE="Mixed",LEAGUE=MYRANKS_P[[#This Row],[LG]]),IFERROR(INDEX(PITCHCSV[],MATCH(MYRANKS_P[[#This Row],[PROJID]],PITCHCSV[playerid],0),P_IPCOL),0),0)</f>
        <v>#REF!</v>
      </c>
      <c r="K137" s="115" t="e">
        <f>IF(OR(LEAGUE="Mixed",LEAGUE=MYRANKS_P[[#This Row],[LG]]),IFERROR(INDEX(PITCHCSV[],MATCH(MYRANKS_P[[#This Row],[PROJID]],PITCHCSV[playerid],0),P_HCOL),0),0)</f>
        <v>#REF!</v>
      </c>
      <c r="L137" s="115" t="e">
        <f>IF(OR(LEAGUE="Mixed",LEAGUE=MYRANKS_P[[#This Row],[LG]]),IFERROR(INDEX(PITCHCSV[],MATCH(MYRANKS_P[[#This Row],[PROJID]],PITCHCSV[playerid],0),P_ERCOL),0),0)</f>
        <v>#REF!</v>
      </c>
      <c r="M137" s="115" t="e">
        <f>IF(OR(LEAGUE="Mixed",LEAGUE=MYRANKS_P[[#This Row],[LG]]),IFERROR(INDEX(PITCHCSV[],MATCH(MYRANKS_P[[#This Row],[PROJID]],PITCHCSV[playerid],0),P_HRCOL),0),0)</f>
        <v>#REF!</v>
      </c>
      <c r="N137" s="115" t="e">
        <f>IF(OR(LEAGUE="Mixed",LEAGUE=MYRANKS_P[[#This Row],[LG]]),IFERROR(INDEX(PITCHCSV[],MATCH(MYRANKS_P[[#This Row],[PROJID]],PITCHCSV[playerid],0),P_SOCOL),0),0)</f>
        <v>#REF!</v>
      </c>
      <c r="O137" s="115" t="e">
        <f>IF(OR(LEAGUE="Mixed",LEAGUE=MYRANKS_P[[#This Row],[LG]]),IFERROR(INDEX(PITCHCSV[],MATCH(MYRANKS_P[[#This Row],[PROJID]],PITCHCSV[playerid],0),P_BBCOL),0),0)</f>
        <v>#REF!</v>
      </c>
      <c r="P137" s="10" t="e">
        <f>IF(OR(LEAGUE="Mixed",LEAGUE=MYRANKS_P[[#This Row],[LG]]),IFERROR(MYRANKS_P[[#This Row],[ER]]*9/MYRANKS_P[[#This Row],[IP]],0),0)</f>
        <v>#REF!</v>
      </c>
      <c r="Q137" s="10" t="e">
        <f>IF(OR(LEAGUE="Mixed",LEAGUE=MYRANKS_P[[#This Row],[LG]]),IFERROR((MYRANKS_P[[#This Row],[BB]]+MYRANKS_P[[#This Row],[H]])/MYRANKS_P[[#This Row],[IP]],0),0)</f>
        <v>#REF!</v>
      </c>
      <c r="R137" s="10" t="e">
        <f>MYRANKS_P[[#This Row],[W]]/SGP_W</f>
        <v>#REF!</v>
      </c>
      <c r="S137" s="10" t="e">
        <f>MYRANKS_P[[#This Row],[SV]]/SGP_SV</f>
        <v>#REF!</v>
      </c>
      <c r="T137" s="10" t="e">
        <f>MYRANKS_P[[#This Row],[SO]]/SGP_K</f>
        <v>#REF!</v>
      </c>
      <c r="U137" s="10" t="e">
        <f>((LGAVG_ER*(NUMPITCHERS-1)+MYRANKS_P[[#This Row],[ER]])*9/((LGAVG_IP*(NUMPITCHERS-1)+MYRANKS_P[[#This Row],[IP]]))-LGAVG_ERA)/SGP_ERA</f>
        <v>#REF!</v>
      </c>
      <c r="V137" s="10" t="e">
        <f>((LGAVG_HBB*(NUMPITCHERS-1)+MYRANKS_P[[#This Row],[BB]]+MYRANKS_P[[#This Row],[H]])/(LGAVG_IP*(NUMPITCHERS-1)+MYRANKS_P[[#This Row],[IP]])-LGAVG_WHIP)/SGP_WHIP</f>
        <v>#REF!</v>
      </c>
      <c r="W137" s="72" t="e">
        <f>MYRANKS_P[[#This Row],[WSGP]]+MYRANKS_P[[#This Row],[SVSGP]]+MYRANKS_P[[#This Row],[SOSGP]]+MYRANKS_P[[#This Row],[ERASGP]]+MYRANKS_P[[#This Row],[WHIPSGP]]</f>
        <v>#REF!</v>
      </c>
      <c r="X137" s="171" t="e">
        <f>RANK(MYRANKS_P[[#This Row],[TTLSGP]],MYRANKS_P[TTLSGP],0)</f>
        <v>#REF!</v>
      </c>
      <c r="Y137" s="72" t="e">
        <f>IF(MYRANKS_P[[#This Row],[RAW_RANK]]&gt;NUM_P,MYRANKS_P[[#This Row],[TTLSGP]],0)</f>
        <v>#REF!</v>
      </c>
      <c r="Z137" s="22" t="e">
        <f>IF(MYRANKS_P[[#This Row],[BENCH_TTLSGP]]=0,"",RANK(MYRANKS_P[[#This Row],[BENCH_TTLSGP]],MYRANKS_P[BENCH_TTLSGP],0))</f>
        <v>#REF!</v>
      </c>
      <c r="AA137" s="22" t="e">
        <f>IF(MYRANKS_P[[#This Row],[RAW_RANK]]=NUM_P,"X","")</f>
        <v>#REF!</v>
      </c>
      <c r="AB137" s="10" t="e">
        <f>VLOOKUP(MYRANKS_P[[#This Row],[POS]],#REF!,COLUMN(#REF!),FALSE)</f>
        <v>#REF!</v>
      </c>
      <c r="AC137" s="10" t="e">
        <f>MYRANKS_P[[#This Row],[TTLSGP]]-MYRANKS_P[[#This Row],[REPL LVL]]</f>
        <v>#REF!</v>
      </c>
      <c r="AD137" s="19" t="e">
        <f>IF(MYRANKS_P[[#This Row],[RAW_RANK]]&lt;=Total_Pitchers_Drafted,MYRANKS_P[[#This Row],[SGP OVER REPL]],0)</f>
        <v>#REF!</v>
      </c>
      <c r="AE137" s="66" t="e">
        <f>MYRANKS_P[[#This Row],[SGP OVER REPL]]*Dollar_Value_Per_Pitcher_SGP+1</f>
        <v>#REF!</v>
      </c>
      <c r="AF137" s="27"/>
      <c r="AG137" s="30" t="e">
        <f>IF(AND(MYRANKS_P[[#This Row],[BENCH_RANK]]&lt;=Total_Pitchers_Drafted,MYRANKS_P[[#This Row],[$ACTUAL]]=""),MYRANKS_P[[#This Row],[USEFULSGP]],0)</f>
        <v>#REF!</v>
      </c>
      <c r="AH137" s="27" t="e">
        <f>IF(MYRANKS_P[[#This Row],[REMAIN_SGP]]=0,0,MYRANKS_P[[#This Row],[REMAIN_SGP]]*Remaining_Dollar_Value_Per_Pitcher_SGP+1)</f>
        <v>#REF!</v>
      </c>
      <c r="AI137" s="122"/>
    </row>
    <row r="138" spans="1:35" x14ac:dyDescent="0.25">
      <c r="A138" s="88" t="s">
        <v>6691</v>
      </c>
      <c r="B138" s="9" t="e">
        <f>VLOOKUP(MYRANKS_P[[#This Row],[PLAYERID]],#REF!,COLUMN(#REF!),FALSE)</f>
        <v>#REF!</v>
      </c>
      <c r="C138" s="9" t="e">
        <f>VLOOKUP(MYRANKS_P[[#This Row],[PLAYERID]],#REF!,COLUMN(#REF!),FALSE)</f>
        <v>#REF!</v>
      </c>
      <c r="D138" s="9" t="e">
        <f>VLOOKUP(MYRANKS_P[[#This Row],[PLAYERID]],#REF!,COLUMN(#REF!),FALSE)</f>
        <v>#REF!</v>
      </c>
      <c r="E138" s="9" t="e">
        <f>VLOOKUP(MYRANKS_P[[#This Row],[PLAYERID]],#REF!,COLUMN(#REF!),FALSE)</f>
        <v>#REF!</v>
      </c>
      <c r="F138" s="9" t="e">
        <f>VLOOKUP(MYRANKS_P[[#This Row],[PLAYERID]],#REF!,COLUMN(#REF!),FALSE)</f>
        <v>#REF!</v>
      </c>
      <c r="G138" s="9" t="e">
        <f>INDEX(#REF!,MATCH(MYRANKS_P[[#This Row],[PLAYERID]],#REF!,0),VLOOKUP(IDSYSTEM,#REF!,3,FALSE))</f>
        <v>#REF!</v>
      </c>
      <c r="H138" s="115" t="e">
        <f>IF(OR(LEAGUE="Mixed",LEAGUE=MYRANKS_P[[#This Row],[LG]]),IFERROR(INDEX(PITCHCSV[],MATCH(MYRANKS_P[[#This Row],[PROJID]],PITCHCSV[playerid],0),P_WCOL),0),0)</f>
        <v>#REF!</v>
      </c>
      <c r="I138" s="115" t="e">
        <f>IF(OR(LEAGUE="Mixed",LEAGUE=MYRANKS_P[[#This Row],[LG]]),IFERROR(INDEX(PITCHCSV[],MATCH(MYRANKS_P[[#This Row],[PROJID]],PITCHCSV[playerid],0),P_SVCOL),0),0)</f>
        <v>#REF!</v>
      </c>
      <c r="J138" s="115" t="e">
        <f>IF(OR(LEAGUE="Mixed",LEAGUE=MYRANKS_P[[#This Row],[LG]]),IFERROR(INDEX(PITCHCSV[],MATCH(MYRANKS_P[[#This Row],[PROJID]],PITCHCSV[playerid],0),P_IPCOL),0),0)</f>
        <v>#REF!</v>
      </c>
      <c r="K138" s="115" t="e">
        <f>IF(OR(LEAGUE="Mixed",LEAGUE=MYRANKS_P[[#This Row],[LG]]),IFERROR(INDEX(PITCHCSV[],MATCH(MYRANKS_P[[#This Row],[PROJID]],PITCHCSV[playerid],0),P_HCOL),0),0)</f>
        <v>#REF!</v>
      </c>
      <c r="L138" s="115" t="e">
        <f>IF(OR(LEAGUE="Mixed",LEAGUE=MYRANKS_P[[#This Row],[LG]]),IFERROR(INDEX(PITCHCSV[],MATCH(MYRANKS_P[[#This Row],[PROJID]],PITCHCSV[playerid],0),P_ERCOL),0),0)</f>
        <v>#REF!</v>
      </c>
      <c r="M138" s="115" t="e">
        <f>IF(OR(LEAGUE="Mixed",LEAGUE=MYRANKS_P[[#This Row],[LG]]),IFERROR(INDEX(PITCHCSV[],MATCH(MYRANKS_P[[#This Row],[PROJID]],PITCHCSV[playerid],0),P_HRCOL),0),0)</f>
        <v>#REF!</v>
      </c>
      <c r="N138" s="115" t="e">
        <f>IF(OR(LEAGUE="Mixed",LEAGUE=MYRANKS_P[[#This Row],[LG]]),IFERROR(INDEX(PITCHCSV[],MATCH(MYRANKS_P[[#This Row],[PROJID]],PITCHCSV[playerid],0),P_SOCOL),0),0)</f>
        <v>#REF!</v>
      </c>
      <c r="O138" s="115" t="e">
        <f>IF(OR(LEAGUE="Mixed",LEAGUE=MYRANKS_P[[#This Row],[LG]]),IFERROR(INDEX(PITCHCSV[],MATCH(MYRANKS_P[[#This Row],[PROJID]],PITCHCSV[playerid],0),P_BBCOL),0),0)</f>
        <v>#REF!</v>
      </c>
      <c r="P138" s="10" t="e">
        <f>IF(OR(LEAGUE="Mixed",LEAGUE=MYRANKS_P[[#This Row],[LG]]),IFERROR(MYRANKS_P[[#This Row],[ER]]*9/MYRANKS_P[[#This Row],[IP]],0),0)</f>
        <v>#REF!</v>
      </c>
      <c r="Q138" s="10" t="e">
        <f>IF(OR(LEAGUE="Mixed",LEAGUE=MYRANKS_P[[#This Row],[LG]]),IFERROR((MYRANKS_P[[#This Row],[BB]]+MYRANKS_P[[#This Row],[H]])/MYRANKS_P[[#This Row],[IP]],0),0)</f>
        <v>#REF!</v>
      </c>
      <c r="R138" s="10" t="e">
        <f>MYRANKS_P[[#This Row],[W]]/SGP_W</f>
        <v>#REF!</v>
      </c>
      <c r="S138" s="10" t="e">
        <f>MYRANKS_P[[#This Row],[SV]]/SGP_SV</f>
        <v>#REF!</v>
      </c>
      <c r="T138" s="10" t="e">
        <f>MYRANKS_P[[#This Row],[SO]]/SGP_K</f>
        <v>#REF!</v>
      </c>
      <c r="U138" s="10" t="e">
        <f>((LGAVG_ER*(NUMPITCHERS-1)+MYRANKS_P[[#This Row],[ER]])*9/((LGAVG_IP*(NUMPITCHERS-1)+MYRANKS_P[[#This Row],[IP]]))-LGAVG_ERA)/SGP_ERA</f>
        <v>#REF!</v>
      </c>
      <c r="V138" s="10" t="e">
        <f>((LGAVG_HBB*(NUMPITCHERS-1)+MYRANKS_P[[#This Row],[BB]]+MYRANKS_P[[#This Row],[H]])/(LGAVG_IP*(NUMPITCHERS-1)+MYRANKS_P[[#This Row],[IP]])-LGAVG_WHIP)/SGP_WHIP</f>
        <v>#REF!</v>
      </c>
      <c r="W138" s="72" t="e">
        <f>MYRANKS_P[[#This Row],[WSGP]]+MYRANKS_P[[#This Row],[SVSGP]]+MYRANKS_P[[#This Row],[SOSGP]]+MYRANKS_P[[#This Row],[ERASGP]]+MYRANKS_P[[#This Row],[WHIPSGP]]</f>
        <v>#REF!</v>
      </c>
      <c r="X138" s="171" t="e">
        <f>RANK(MYRANKS_P[[#This Row],[TTLSGP]],MYRANKS_P[TTLSGP],0)</f>
        <v>#REF!</v>
      </c>
      <c r="Y138" s="72" t="e">
        <f>IF(MYRANKS_P[[#This Row],[RAW_RANK]]&gt;NUM_P,MYRANKS_P[[#This Row],[TTLSGP]],0)</f>
        <v>#REF!</v>
      </c>
      <c r="Z138" s="22" t="e">
        <f>IF(MYRANKS_P[[#This Row],[BENCH_TTLSGP]]=0,"",RANK(MYRANKS_P[[#This Row],[BENCH_TTLSGP]],MYRANKS_P[BENCH_TTLSGP],0))</f>
        <v>#REF!</v>
      </c>
      <c r="AA138" s="22" t="e">
        <f>IF(MYRANKS_P[[#This Row],[RAW_RANK]]=NUM_P,"X","")</f>
        <v>#REF!</v>
      </c>
      <c r="AB138" s="10" t="e">
        <f>VLOOKUP(MYRANKS_P[[#This Row],[POS]],#REF!,COLUMN(#REF!),FALSE)</f>
        <v>#REF!</v>
      </c>
      <c r="AC138" s="10" t="e">
        <f>MYRANKS_P[[#This Row],[TTLSGP]]-MYRANKS_P[[#This Row],[REPL LVL]]</f>
        <v>#REF!</v>
      </c>
      <c r="AD138" s="19" t="e">
        <f>IF(MYRANKS_P[[#This Row],[RAW_RANK]]&lt;=Total_Pitchers_Drafted,MYRANKS_P[[#This Row],[SGP OVER REPL]],0)</f>
        <v>#REF!</v>
      </c>
      <c r="AE138" s="66" t="e">
        <f>MYRANKS_P[[#This Row],[SGP OVER REPL]]*Dollar_Value_Per_Pitcher_SGP+1</f>
        <v>#REF!</v>
      </c>
      <c r="AF138" s="27"/>
      <c r="AG138" s="30" t="e">
        <f>IF(AND(MYRANKS_P[[#This Row],[BENCH_RANK]]&lt;=Total_Pitchers_Drafted,MYRANKS_P[[#This Row],[$ACTUAL]]=""),MYRANKS_P[[#This Row],[USEFULSGP]],0)</f>
        <v>#REF!</v>
      </c>
      <c r="AH138" s="27" t="e">
        <f>IF(MYRANKS_P[[#This Row],[REMAIN_SGP]]=0,0,MYRANKS_P[[#This Row],[REMAIN_SGP]]*Remaining_Dollar_Value_Per_Pitcher_SGP+1)</f>
        <v>#REF!</v>
      </c>
      <c r="AI138" s="122"/>
    </row>
    <row r="139" spans="1:35" x14ac:dyDescent="0.25">
      <c r="A139" s="79" t="s">
        <v>6176</v>
      </c>
      <c r="B139" s="53" t="e">
        <f>VLOOKUP(MYRANKS_P[[#This Row],[PLAYERID]],#REF!,COLUMN(#REF!),FALSE)</f>
        <v>#REF!</v>
      </c>
      <c r="C139" s="53" t="e">
        <f>VLOOKUP(MYRANKS_P[[#This Row],[PLAYERID]],#REF!,COLUMN(#REF!),FALSE)</f>
        <v>#REF!</v>
      </c>
      <c r="D139" s="53" t="e">
        <f>VLOOKUP(MYRANKS_P[[#This Row],[PLAYERID]],#REF!,COLUMN(#REF!),FALSE)</f>
        <v>#REF!</v>
      </c>
      <c r="E139" s="9" t="e">
        <f>VLOOKUP(MYRANKS_P[[#This Row],[PLAYERID]],#REF!,COLUMN(#REF!),FALSE)</f>
        <v>#REF!</v>
      </c>
      <c r="F139" s="53" t="e">
        <f>VLOOKUP(MYRANKS_P[[#This Row],[PLAYERID]],#REF!,COLUMN(#REF!),FALSE)</f>
        <v>#REF!</v>
      </c>
      <c r="G139" s="9" t="e">
        <f>INDEX(#REF!,MATCH(MYRANKS_P[[#This Row],[PLAYERID]],#REF!,0),VLOOKUP(IDSYSTEM,#REF!,3,FALSE))</f>
        <v>#REF!</v>
      </c>
      <c r="H139" s="115" t="e">
        <f>IF(OR(LEAGUE="Mixed",LEAGUE=MYRANKS_P[[#This Row],[LG]]),IFERROR(INDEX(PITCHCSV[],MATCH(MYRANKS_P[[#This Row],[PROJID]],PITCHCSV[playerid],0),P_WCOL),0),0)</f>
        <v>#REF!</v>
      </c>
      <c r="I139" s="115" t="e">
        <f>IF(OR(LEAGUE="Mixed",LEAGUE=MYRANKS_P[[#This Row],[LG]]),IFERROR(INDEX(PITCHCSV[],MATCH(MYRANKS_P[[#This Row],[PROJID]],PITCHCSV[playerid],0),P_SVCOL),0),0)</f>
        <v>#REF!</v>
      </c>
      <c r="J139" s="115" t="e">
        <f>IF(OR(LEAGUE="Mixed",LEAGUE=MYRANKS_P[[#This Row],[LG]]),IFERROR(INDEX(PITCHCSV[],MATCH(MYRANKS_P[[#This Row],[PROJID]],PITCHCSV[playerid],0),P_IPCOL),0),0)</f>
        <v>#REF!</v>
      </c>
      <c r="K139" s="115" t="e">
        <f>IF(OR(LEAGUE="Mixed",LEAGUE=MYRANKS_P[[#This Row],[LG]]),IFERROR(INDEX(PITCHCSV[],MATCH(MYRANKS_P[[#This Row],[PROJID]],PITCHCSV[playerid],0),P_HCOL),0),0)</f>
        <v>#REF!</v>
      </c>
      <c r="L139" s="115" t="e">
        <f>IF(OR(LEAGUE="Mixed",LEAGUE=MYRANKS_P[[#This Row],[LG]]),IFERROR(INDEX(PITCHCSV[],MATCH(MYRANKS_P[[#This Row],[PROJID]],PITCHCSV[playerid],0),P_ERCOL),0),0)</f>
        <v>#REF!</v>
      </c>
      <c r="M139" s="115" t="e">
        <f>IF(OR(LEAGUE="Mixed",LEAGUE=MYRANKS_P[[#This Row],[LG]]),IFERROR(INDEX(PITCHCSV[],MATCH(MYRANKS_P[[#This Row],[PROJID]],PITCHCSV[playerid],0),P_HRCOL),0),0)</f>
        <v>#REF!</v>
      </c>
      <c r="N139" s="115" t="e">
        <f>IF(OR(LEAGUE="Mixed",LEAGUE=MYRANKS_P[[#This Row],[LG]]),IFERROR(INDEX(PITCHCSV[],MATCH(MYRANKS_P[[#This Row],[PROJID]],PITCHCSV[playerid],0),P_SOCOL),0),0)</f>
        <v>#REF!</v>
      </c>
      <c r="O139" s="115" t="e">
        <f>IF(OR(LEAGUE="Mixed",LEAGUE=MYRANKS_P[[#This Row],[LG]]),IFERROR(INDEX(PITCHCSV[],MATCH(MYRANKS_P[[#This Row],[PROJID]],PITCHCSV[playerid],0),P_BBCOL),0),0)</f>
        <v>#REF!</v>
      </c>
      <c r="P139" s="10" t="e">
        <f>IF(OR(LEAGUE="Mixed",LEAGUE=MYRANKS_P[[#This Row],[LG]]),IFERROR(MYRANKS_P[[#This Row],[ER]]*9/MYRANKS_P[[#This Row],[IP]],0),0)</f>
        <v>#REF!</v>
      </c>
      <c r="Q139" s="10" t="e">
        <f>IF(OR(LEAGUE="Mixed",LEAGUE=MYRANKS_P[[#This Row],[LG]]),IFERROR((MYRANKS_P[[#This Row],[BB]]+MYRANKS_P[[#This Row],[H]])/MYRANKS_P[[#This Row],[IP]],0),0)</f>
        <v>#REF!</v>
      </c>
      <c r="R139" s="55" t="e">
        <f>MYRANKS_P[[#This Row],[W]]/SGP_W</f>
        <v>#REF!</v>
      </c>
      <c r="S139" s="54" t="e">
        <f>MYRANKS_P[[#This Row],[SV]]/SGP_SV</f>
        <v>#REF!</v>
      </c>
      <c r="T139" s="55" t="e">
        <f>MYRANKS_P[[#This Row],[SO]]/SGP_K</f>
        <v>#REF!</v>
      </c>
      <c r="U139" s="10" t="e">
        <f>((LGAVG_ER*(NUMPITCHERS-1)+MYRANKS_P[[#This Row],[ER]])*9/((LGAVG_IP*(NUMPITCHERS-1)+MYRANKS_P[[#This Row],[IP]]))-LGAVG_ERA)/SGP_ERA</f>
        <v>#REF!</v>
      </c>
      <c r="V139" s="10" t="e">
        <f>((LGAVG_HBB*(NUMPITCHERS-1)+MYRANKS_P[[#This Row],[BB]]+MYRANKS_P[[#This Row],[H]])/(LGAVG_IP*(NUMPITCHERS-1)+MYRANKS_P[[#This Row],[IP]])-LGAVG_WHIP)/SGP_WHIP</f>
        <v>#REF!</v>
      </c>
      <c r="W139" s="74" t="e">
        <f>MYRANKS_P[[#This Row],[WSGP]]+MYRANKS_P[[#This Row],[SVSGP]]+MYRANKS_P[[#This Row],[SOSGP]]+MYRANKS_P[[#This Row],[ERASGP]]+MYRANKS_P[[#This Row],[WHIPSGP]]</f>
        <v>#REF!</v>
      </c>
      <c r="X139" s="172" t="e">
        <f>RANK(MYRANKS_P[[#This Row],[TTLSGP]],MYRANKS_P[TTLSGP],0)</f>
        <v>#REF!</v>
      </c>
      <c r="Y139" s="74" t="e">
        <f>IF(MYRANKS_P[[#This Row],[RAW_RANK]]&gt;NUM_P,MYRANKS_P[[#This Row],[TTLSGP]],0)</f>
        <v>#REF!</v>
      </c>
      <c r="Z139" s="56" t="e">
        <f>IF(MYRANKS_P[[#This Row],[BENCH_TTLSGP]]=0,"",RANK(MYRANKS_P[[#This Row],[BENCH_TTLSGP]],MYRANKS_P[BENCH_TTLSGP],0))</f>
        <v>#REF!</v>
      </c>
      <c r="AA139" s="56" t="e">
        <f>IF(MYRANKS_P[[#This Row],[RAW_RANK]]=NUM_P,"X","")</f>
        <v>#REF!</v>
      </c>
      <c r="AB139" s="54" t="e">
        <f>VLOOKUP(MYRANKS_P[[#This Row],[POS]],#REF!,COLUMN(#REF!),FALSE)</f>
        <v>#REF!</v>
      </c>
      <c r="AC139" s="54" t="e">
        <f>MYRANKS_P[[#This Row],[TTLSGP]]-MYRANKS_P[[#This Row],[REPL LVL]]</f>
        <v>#REF!</v>
      </c>
      <c r="AD139" s="55" t="e">
        <f>IF(MYRANKS_P[[#This Row],[RAW_RANK]]&lt;=Total_Pitchers_Drafted,MYRANKS_P[[#This Row],[SGP OVER REPL]],0)</f>
        <v>#REF!</v>
      </c>
      <c r="AE139" s="68" t="e">
        <f>MYRANKS_P[[#This Row],[SGP OVER REPL]]*Dollar_Value_Per_Pitcher_SGP+1</f>
        <v>#REF!</v>
      </c>
      <c r="AF139" s="55"/>
      <c r="AG139" s="54" t="e">
        <f>IF(AND(MYRANKS_P[[#This Row],[BENCH_RANK]]&lt;=Total_Pitchers_Drafted,MYRANKS_P[[#This Row],[$ACTUAL]]=""),MYRANKS_P[[#This Row],[USEFULSGP]],0)</f>
        <v>#REF!</v>
      </c>
      <c r="AH139" s="55" t="e">
        <f>IF(MYRANKS_P[[#This Row],[REMAIN_SGP]]=0,0,MYRANKS_P[[#This Row],[REMAIN_SGP]]*Remaining_Dollar_Value_Per_Pitcher_SGP+1)</f>
        <v>#REF!</v>
      </c>
      <c r="AI139" s="122"/>
    </row>
    <row r="140" spans="1:35" x14ac:dyDescent="0.25">
      <c r="A140" s="110" t="s">
        <v>1526</v>
      </c>
      <c r="B140" s="53" t="e">
        <f>VLOOKUP(MYRANKS_P[[#This Row],[PLAYERID]],#REF!,COLUMN(#REF!),FALSE)</f>
        <v>#REF!</v>
      </c>
      <c r="C140" s="53" t="e">
        <f>VLOOKUP(MYRANKS_P[[#This Row],[PLAYERID]],#REF!,COLUMN(#REF!),FALSE)</f>
        <v>#REF!</v>
      </c>
      <c r="D140" s="53" t="e">
        <f>VLOOKUP(MYRANKS_P[[#This Row],[PLAYERID]],#REF!,COLUMN(#REF!),FALSE)</f>
        <v>#REF!</v>
      </c>
      <c r="E140" s="9" t="e">
        <f>VLOOKUP(MYRANKS_P[[#This Row],[PLAYERID]],#REF!,COLUMN(#REF!),FALSE)</f>
        <v>#REF!</v>
      </c>
      <c r="F140" s="53" t="e">
        <f>VLOOKUP(MYRANKS_P[[#This Row],[PLAYERID]],#REF!,COLUMN(#REF!),FALSE)</f>
        <v>#REF!</v>
      </c>
      <c r="G140" s="9" t="e">
        <f>INDEX(#REF!,MATCH(MYRANKS_P[[#This Row],[PLAYERID]],#REF!,0),VLOOKUP(IDSYSTEM,#REF!,3,FALSE))</f>
        <v>#REF!</v>
      </c>
      <c r="H140" s="115" t="e">
        <f>IF(OR(LEAGUE="Mixed",LEAGUE=MYRANKS_P[[#This Row],[LG]]),IFERROR(INDEX(PITCHCSV[],MATCH(MYRANKS_P[[#This Row],[PROJID]],PITCHCSV[playerid],0),P_WCOL),0),0)</f>
        <v>#REF!</v>
      </c>
      <c r="I140" s="115" t="e">
        <f>IF(OR(LEAGUE="Mixed",LEAGUE=MYRANKS_P[[#This Row],[LG]]),IFERROR(INDEX(PITCHCSV[],MATCH(MYRANKS_P[[#This Row],[PROJID]],PITCHCSV[playerid],0),P_SVCOL),0),0)</f>
        <v>#REF!</v>
      </c>
      <c r="J140" s="115" t="e">
        <f>IF(OR(LEAGUE="Mixed",LEAGUE=MYRANKS_P[[#This Row],[LG]]),IFERROR(INDEX(PITCHCSV[],MATCH(MYRANKS_P[[#This Row],[PROJID]],PITCHCSV[playerid],0),P_IPCOL),0),0)</f>
        <v>#REF!</v>
      </c>
      <c r="K140" s="115" t="e">
        <f>IF(OR(LEAGUE="Mixed",LEAGUE=MYRANKS_P[[#This Row],[LG]]),IFERROR(INDEX(PITCHCSV[],MATCH(MYRANKS_P[[#This Row],[PROJID]],PITCHCSV[playerid],0),P_HCOL),0),0)</f>
        <v>#REF!</v>
      </c>
      <c r="L140" s="115" t="e">
        <f>IF(OR(LEAGUE="Mixed",LEAGUE=MYRANKS_P[[#This Row],[LG]]),IFERROR(INDEX(PITCHCSV[],MATCH(MYRANKS_P[[#This Row],[PROJID]],PITCHCSV[playerid],0),P_ERCOL),0),0)</f>
        <v>#REF!</v>
      </c>
      <c r="M140" s="115" t="e">
        <f>IF(OR(LEAGUE="Mixed",LEAGUE=MYRANKS_P[[#This Row],[LG]]),IFERROR(INDEX(PITCHCSV[],MATCH(MYRANKS_P[[#This Row],[PROJID]],PITCHCSV[playerid],0),P_HRCOL),0),0)</f>
        <v>#REF!</v>
      </c>
      <c r="N140" s="115" t="e">
        <f>IF(OR(LEAGUE="Mixed",LEAGUE=MYRANKS_P[[#This Row],[LG]]),IFERROR(INDEX(PITCHCSV[],MATCH(MYRANKS_P[[#This Row],[PROJID]],PITCHCSV[playerid],0),P_SOCOL),0),0)</f>
        <v>#REF!</v>
      </c>
      <c r="O140" s="115" t="e">
        <f>IF(OR(LEAGUE="Mixed",LEAGUE=MYRANKS_P[[#This Row],[LG]]),IFERROR(INDEX(PITCHCSV[],MATCH(MYRANKS_P[[#This Row],[PROJID]],PITCHCSV[playerid],0),P_BBCOL),0),0)</f>
        <v>#REF!</v>
      </c>
      <c r="P140" s="10" t="e">
        <f>IF(OR(LEAGUE="Mixed",LEAGUE=MYRANKS_P[[#This Row],[LG]]),IFERROR(MYRANKS_P[[#This Row],[ER]]*9/MYRANKS_P[[#This Row],[IP]],0),0)</f>
        <v>#REF!</v>
      </c>
      <c r="Q140" s="10" t="e">
        <f>IF(OR(LEAGUE="Mixed",LEAGUE=MYRANKS_P[[#This Row],[LG]]),IFERROR((MYRANKS_P[[#This Row],[BB]]+MYRANKS_P[[#This Row],[H]])/MYRANKS_P[[#This Row],[IP]],0),0)</f>
        <v>#REF!</v>
      </c>
      <c r="R140" s="87" t="e">
        <f>MYRANKS_P[[#This Row],[W]]/SGP_W</f>
        <v>#REF!</v>
      </c>
      <c r="S140" s="87" t="e">
        <f>MYRANKS_P[[#This Row],[SV]]/SGP_SV</f>
        <v>#REF!</v>
      </c>
      <c r="T140" s="87" t="e">
        <f>MYRANKS_P[[#This Row],[SO]]/SGP_K</f>
        <v>#REF!</v>
      </c>
      <c r="U140" s="10" t="e">
        <f>((LGAVG_ER*(NUMPITCHERS-1)+MYRANKS_P[[#This Row],[ER]])*9/((LGAVG_IP*(NUMPITCHERS-1)+MYRANKS_P[[#This Row],[IP]]))-LGAVG_ERA)/SGP_ERA</f>
        <v>#REF!</v>
      </c>
      <c r="V140" s="10" t="e">
        <f>((LGAVG_HBB*(NUMPITCHERS-1)+MYRANKS_P[[#This Row],[BB]]+MYRANKS_P[[#This Row],[H]])/(LGAVG_IP*(NUMPITCHERS-1)+MYRANKS_P[[#This Row],[IP]])-LGAVG_WHIP)/SGP_WHIP</f>
        <v>#REF!</v>
      </c>
      <c r="W140" s="92" t="e">
        <f>MYRANKS_P[[#This Row],[WSGP]]+MYRANKS_P[[#This Row],[SVSGP]]+MYRANKS_P[[#This Row],[SOSGP]]+MYRANKS_P[[#This Row],[ERASGP]]+MYRANKS_P[[#This Row],[WHIPSGP]]</f>
        <v>#REF!</v>
      </c>
      <c r="X140" s="173" t="e">
        <f>RANK(MYRANKS_P[[#This Row],[TTLSGP]],MYRANKS_P[TTLSGP],0)</f>
        <v>#REF!</v>
      </c>
      <c r="Y140" s="92" t="e">
        <f>IF(MYRANKS_P[[#This Row],[RAW_RANK]]&gt;NUM_P,MYRANKS_P[[#This Row],[TTLSGP]],0)</f>
        <v>#REF!</v>
      </c>
      <c r="Z140" s="96" t="e">
        <f>IF(MYRANKS_P[[#This Row],[BENCH_TTLSGP]]=0,"",RANK(MYRANKS_P[[#This Row],[BENCH_TTLSGP]],MYRANKS_P[BENCH_TTLSGP],0))</f>
        <v>#REF!</v>
      </c>
      <c r="AA140" s="96" t="e">
        <f>IF(MYRANKS_P[[#This Row],[RAW_RANK]]=NUM_P,"X","")</f>
        <v>#REF!</v>
      </c>
      <c r="AB140" s="87" t="e">
        <f>VLOOKUP(MYRANKS_P[[#This Row],[POS]],#REF!,COLUMN(#REF!),FALSE)</f>
        <v>#REF!</v>
      </c>
      <c r="AC140" s="87" t="e">
        <f>MYRANKS_P[[#This Row],[TTLSGP]]-MYRANKS_P[[#This Row],[REPL LVL]]</f>
        <v>#REF!</v>
      </c>
      <c r="AD140" s="87" t="e">
        <f>IF(MYRANKS_P[[#This Row],[RAW_RANK]]&lt;=Total_Pitchers_Drafted,MYRANKS_P[[#This Row],[SGP OVER REPL]],0)</f>
        <v>#REF!</v>
      </c>
      <c r="AE140" s="97" t="e">
        <f>MYRANKS_P[[#This Row],[SGP OVER REPL]]*Dollar_Value_Per_Pitcher_SGP+1</f>
        <v>#REF!</v>
      </c>
      <c r="AF140" s="87"/>
      <c r="AG140" s="87" t="e">
        <f>IF(AND(MYRANKS_P[[#This Row],[BENCH_RANK]]&lt;=Total_Pitchers_Drafted,MYRANKS_P[[#This Row],[$ACTUAL]]=""),MYRANKS_P[[#This Row],[USEFULSGP]],0)</f>
        <v>#REF!</v>
      </c>
      <c r="AH140" s="87" t="e">
        <f>IF(MYRANKS_P[[#This Row],[REMAIN_SGP]]=0,0,MYRANKS_P[[#This Row],[REMAIN_SGP]]*Remaining_Dollar_Value_Per_Pitcher_SGP+1)</f>
        <v>#REF!</v>
      </c>
      <c r="AI140" s="122"/>
    </row>
    <row r="141" spans="1:35" x14ac:dyDescent="0.25">
      <c r="A141" s="79" t="s">
        <v>2215</v>
      </c>
      <c r="B141" s="9" t="e">
        <f>VLOOKUP(MYRANKS_P[[#This Row],[PLAYERID]],#REF!,COLUMN(#REF!),FALSE)</f>
        <v>#REF!</v>
      </c>
      <c r="C141" s="9" t="e">
        <f>VLOOKUP(MYRANKS_P[[#This Row],[PLAYERID]],#REF!,COLUMN(#REF!),FALSE)</f>
        <v>#REF!</v>
      </c>
      <c r="D141" s="9" t="e">
        <f>VLOOKUP(MYRANKS_P[[#This Row],[PLAYERID]],#REF!,COLUMN(#REF!),FALSE)</f>
        <v>#REF!</v>
      </c>
      <c r="E141" s="9" t="e">
        <f>VLOOKUP(MYRANKS_P[[#This Row],[PLAYERID]],#REF!,COLUMN(#REF!),FALSE)</f>
        <v>#REF!</v>
      </c>
      <c r="F141" s="9" t="e">
        <f>VLOOKUP(MYRANKS_P[[#This Row],[PLAYERID]],#REF!,COLUMN(#REF!),FALSE)</f>
        <v>#REF!</v>
      </c>
      <c r="G141" s="9" t="e">
        <f>INDEX(#REF!,MATCH(MYRANKS_P[[#This Row],[PLAYERID]],#REF!,0),VLOOKUP(IDSYSTEM,#REF!,3,FALSE))</f>
        <v>#REF!</v>
      </c>
      <c r="H141" s="115" t="e">
        <f>IF(OR(LEAGUE="Mixed",LEAGUE=MYRANKS_P[[#This Row],[LG]]),IFERROR(INDEX(PITCHCSV[],MATCH(MYRANKS_P[[#This Row],[PROJID]],PITCHCSV[playerid],0),P_WCOL),0),0)</f>
        <v>#REF!</v>
      </c>
      <c r="I141" s="115" t="e">
        <f>IF(OR(LEAGUE="Mixed",LEAGUE=MYRANKS_P[[#This Row],[LG]]),IFERROR(INDEX(PITCHCSV[],MATCH(MYRANKS_P[[#This Row],[PROJID]],PITCHCSV[playerid],0),P_SVCOL),0),0)</f>
        <v>#REF!</v>
      </c>
      <c r="J141" s="115" t="e">
        <f>IF(OR(LEAGUE="Mixed",LEAGUE=MYRANKS_P[[#This Row],[LG]]),IFERROR(INDEX(PITCHCSV[],MATCH(MYRANKS_P[[#This Row],[PROJID]],PITCHCSV[playerid],0),P_IPCOL),0),0)</f>
        <v>#REF!</v>
      </c>
      <c r="K141" s="115" t="e">
        <f>IF(OR(LEAGUE="Mixed",LEAGUE=MYRANKS_P[[#This Row],[LG]]),IFERROR(INDEX(PITCHCSV[],MATCH(MYRANKS_P[[#This Row],[PROJID]],PITCHCSV[playerid],0),P_HCOL),0),0)</f>
        <v>#REF!</v>
      </c>
      <c r="L141" s="115" t="e">
        <f>IF(OR(LEAGUE="Mixed",LEAGUE=MYRANKS_P[[#This Row],[LG]]),IFERROR(INDEX(PITCHCSV[],MATCH(MYRANKS_P[[#This Row],[PROJID]],PITCHCSV[playerid],0),P_ERCOL),0),0)</f>
        <v>#REF!</v>
      </c>
      <c r="M141" s="115" t="e">
        <f>IF(OR(LEAGUE="Mixed",LEAGUE=MYRANKS_P[[#This Row],[LG]]),IFERROR(INDEX(PITCHCSV[],MATCH(MYRANKS_P[[#This Row],[PROJID]],PITCHCSV[playerid],0),P_HRCOL),0),0)</f>
        <v>#REF!</v>
      </c>
      <c r="N141" s="115" t="e">
        <f>IF(OR(LEAGUE="Mixed",LEAGUE=MYRANKS_P[[#This Row],[LG]]),IFERROR(INDEX(PITCHCSV[],MATCH(MYRANKS_P[[#This Row],[PROJID]],PITCHCSV[playerid],0),P_SOCOL),0),0)</f>
        <v>#REF!</v>
      </c>
      <c r="O141" s="115" t="e">
        <f>IF(OR(LEAGUE="Mixed",LEAGUE=MYRANKS_P[[#This Row],[LG]]),IFERROR(INDEX(PITCHCSV[],MATCH(MYRANKS_P[[#This Row],[PROJID]],PITCHCSV[playerid],0),P_BBCOL),0),0)</f>
        <v>#REF!</v>
      </c>
      <c r="P141" s="10" t="e">
        <f>IF(OR(LEAGUE="Mixed",LEAGUE=MYRANKS_P[[#This Row],[LG]]),IFERROR(MYRANKS_P[[#This Row],[ER]]*9/MYRANKS_P[[#This Row],[IP]],0),0)</f>
        <v>#REF!</v>
      </c>
      <c r="Q141" s="10" t="e">
        <f>IF(OR(LEAGUE="Mixed",LEAGUE=MYRANKS_P[[#This Row],[LG]]),IFERROR((MYRANKS_P[[#This Row],[BB]]+MYRANKS_P[[#This Row],[H]])/MYRANKS_P[[#This Row],[IP]],0),0)</f>
        <v>#REF!</v>
      </c>
      <c r="R141" s="10" t="e">
        <f>MYRANKS_P[[#This Row],[W]]/SGP_W</f>
        <v>#REF!</v>
      </c>
      <c r="S141" s="10" t="e">
        <f>MYRANKS_P[[#This Row],[SV]]/SGP_SV</f>
        <v>#REF!</v>
      </c>
      <c r="T141" s="10" t="e">
        <f>MYRANKS_P[[#This Row],[SO]]/SGP_K</f>
        <v>#REF!</v>
      </c>
      <c r="U141" s="10" t="e">
        <f>((LGAVG_ER*(NUMPITCHERS-1)+MYRANKS_P[[#This Row],[ER]])*9/((LGAVG_IP*(NUMPITCHERS-1)+MYRANKS_P[[#This Row],[IP]]))-LGAVG_ERA)/SGP_ERA</f>
        <v>#REF!</v>
      </c>
      <c r="V141" s="10" t="e">
        <f>((LGAVG_HBB*(NUMPITCHERS-1)+MYRANKS_P[[#This Row],[BB]]+MYRANKS_P[[#This Row],[H]])/(LGAVG_IP*(NUMPITCHERS-1)+MYRANKS_P[[#This Row],[IP]])-LGAVG_WHIP)/SGP_WHIP</f>
        <v>#REF!</v>
      </c>
      <c r="W141" s="72" t="e">
        <f>MYRANKS_P[[#This Row],[WSGP]]+MYRANKS_P[[#This Row],[SVSGP]]+MYRANKS_P[[#This Row],[SOSGP]]+MYRANKS_P[[#This Row],[ERASGP]]+MYRANKS_P[[#This Row],[WHIPSGP]]</f>
        <v>#REF!</v>
      </c>
      <c r="X141" s="171" t="e">
        <f>RANK(MYRANKS_P[[#This Row],[TTLSGP]],MYRANKS_P[TTLSGP],0)</f>
        <v>#REF!</v>
      </c>
      <c r="Y141" s="72" t="e">
        <f>IF(MYRANKS_P[[#This Row],[RAW_RANK]]&gt;NUM_P,MYRANKS_P[[#This Row],[TTLSGP]],0)</f>
        <v>#REF!</v>
      </c>
      <c r="Z141" s="22" t="e">
        <f>IF(MYRANKS_P[[#This Row],[BENCH_TTLSGP]]=0,"",RANK(MYRANKS_P[[#This Row],[BENCH_TTLSGP]],MYRANKS_P[BENCH_TTLSGP],0))</f>
        <v>#REF!</v>
      </c>
      <c r="AA141" s="22" t="e">
        <f>IF(MYRANKS_P[[#This Row],[RAW_RANK]]=NUM_P,"X","")</f>
        <v>#REF!</v>
      </c>
      <c r="AB141" s="10" t="e">
        <f>VLOOKUP(MYRANKS_P[[#This Row],[POS]],#REF!,COLUMN(#REF!),FALSE)</f>
        <v>#REF!</v>
      </c>
      <c r="AC141" s="10" t="e">
        <f>MYRANKS_P[[#This Row],[TTLSGP]]-MYRANKS_P[[#This Row],[REPL LVL]]</f>
        <v>#REF!</v>
      </c>
      <c r="AD141" s="19" t="e">
        <f>IF(MYRANKS_P[[#This Row],[RAW_RANK]]&lt;=Total_Pitchers_Drafted,MYRANKS_P[[#This Row],[SGP OVER REPL]],0)</f>
        <v>#REF!</v>
      </c>
      <c r="AE141" s="66" t="e">
        <f>MYRANKS_P[[#This Row],[SGP OVER REPL]]*Dollar_Value_Per_Pitcher_SGP+1</f>
        <v>#REF!</v>
      </c>
      <c r="AF141" s="27"/>
      <c r="AG141" s="30" t="e">
        <f>IF(AND(MYRANKS_P[[#This Row],[BENCH_RANK]]&lt;=Total_Pitchers_Drafted,MYRANKS_P[[#This Row],[$ACTUAL]]=""),MYRANKS_P[[#This Row],[USEFULSGP]],0)</f>
        <v>#REF!</v>
      </c>
      <c r="AH141" s="27" t="e">
        <f>IF(MYRANKS_P[[#This Row],[REMAIN_SGP]]=0,0,MYRANKS_P[[#This Row],[REMAIN_SGP]]*Remaining_Dollar_Value_Per_Pitcher_SGP+1)</f>
        <v>#REF!</v>
      </c>
      <c r="AI141" s="122"/>
    </row>
    <row r="142" spans="1:35" x14ac:dyDescent="0.25">
      <c r="A142" s="79" t="s">
        <v>6155</v>
      </c>
      <c r="B142" s="9" t="e">
        <f>VLOOKUP(MYRANKS_P[[#This Row],[PLAYERID]],#REF!,COLUMN(#REF!),FALSE)</f>
        <v>#REF!</v>
      </c>
      <c r="C142" s="9" t="e">
        <f>VLOOKUP(MYRANKS_P[[#This Row],[PLAYERID]],#REF!,COLUMN(#REF!),FALSE)</f>
        <v>#REF!</v>
      </c>
      <c r="D142" s="9" t="e">
        <f>VLOOKUP(MYRANKS_P[[#This Row],[PLAYERID]],#REF!,COLUMN(#REF!),FALSE)</f>
        <v>#REF!</v>
      </c>
      <c r="E142" s="9" t="e">
        <f>VLOOKUP(MYRANKS_P[[#This Row],[PLAYERID]],#REF!,COLUMN(#REF!),FALSE)</f>
        <v>#REF!</v>
      </c>
      <c r="F142" s="9" t="e">
        <f>VLOOKUP(MYRANKS_P[[#This Row],[PLAYERID]],#REF!,COLUMN(#REF!),FALSE)</f>
        <v>#REF!</v>
      </c>
      <c r="G142" s="9" t="e">
        <f>INDEX(#REF!,MATCH(MYRANKS_P[[#This Row],[PLAYERID]],#REF!,0),VLOOKUP(IDSYSTEM,#REF!,3,FALSE))</f>
        <v>#REF!</v>
      </c>
      <c r="H142" s="115" t="e">
        <f>IF(OR(LEAGUE="Mixed",LEAGUE=MYRANKS_P[[#This Row],[LG]]),IFERROR(INDEX(PITCHCSV[],MATCH(MYRANKS_P[[#This Row],[PROJID]],PITCHCSV[playerid],0),P_WCOL),0),0)</f>
        <v>#REF!</v>
      </c>
      <c r="I142" s="115" t="e">
        <f>IF(OR(LEAGUE="Mixed",LEAGUE=MYRANKS_P[[#This Row],[LG]]),IFERROR(INDEX(PITCHCSV[],MATCH(MYRANKS_P[[#This Row],[PROJID]],PITCHCSV[playerid],0),P_SVCOL),0),0)</f>
        <v>#REF!</v>
      </c>
      <c r="J142" s="115" t="e">
        <f>IF(OR(LEAGUE="Mixed",LEAGUE=MYRANKS_P[[#This Row],[LG]]),IFERROR(INDEX(PITCHCSV[],MATCH(MYRANKS_P[[#This Row],[PROJID]],PITCHCSV[playerid],0),P_IPCOL),0),0)</f>
        <v>#REF!</v>
      </c>
      <c r="K142" s="115" t="e">
        <f>IF(OR(LEAGUE="Mixed",LEAGUE=MYRANKS_P[[#This Row],[LG]]),IFERROR(INDEX(PITCHCSV[],MATCH(MYRANKS_P[[#This Row],[PROJID]],PITCHCSV[playerid],0),P_HCOL),0),0)</f>
        <v>#REF!</v>
      </c>
      <c r="L142" s="115" t="e">
        <f>IF(OR(LEAGUE="Mixed",LEAGUE=MYRANKS_P[[#This Row],[LG]]),IFERROR(INDEX(PITCHCSV[],MATCH(MYRANKS_P[[#This Row],[PROJID]],PITCHCSV[playerid],0),P_ERCOL),0),0)</f>
        <v>#REF!</v>
      </c>
      <c r="M142" s="115" t="e">
        <f>IF(OR(LEAGUE="Mixed",LEAGUE=MYRANKS_P[[#This Row],[LG]]),IFERROR(INDEX(PITCHCSV[],MATCH(MYRANKS_P[[#This Row],[PROJID]],PITCHCSV[playerid],0),P_HRCOL),0),0)</f>
        <v>#REF!</v>
      </c>
      <c r="N142" s="115" t="e">
        <f>IF(OR(LEAGUE="Mixed",LEAGUE=MYRANKS_P[[#This Row],[LG]]),IFERROR(INDEX(PITCHCSV[],MATCH(MYRANKS_P[[#This Row],[PROJID]],PITCHCSV[playerid],0),P_SOCOL),0),0)</f>
        <v>#REF!</v>
      </c>
      <c r="O142" s="115" t="e">
        <f>IF(OR(LEAGUE="Mixed",LEAGUE=MYRANKS_P[[#This Row],[LG]]),IFERROR(INDEX(PITCHCSV[],MATCH(MYRANKS_P[[#This Row],[PROJID]],PITCHCSV[playerid],0),P_BBCOL),0),0)</f>
        <v>#REF!</v>
      </c>
      <c r="P142" s="10" t="e">
        <f>IF(OR(LEAGUE="Mixed",LEAGUE=MYRANKS_P[[#This Row],[LG]]),IFERROR(MYRANKS_P[[#This Row],[ER]]*9/MYRANKS_P[[#This Row],[IP]],0),0)</f>
        <v>#REF!</v>
      </c>
      <c r="Q142" s="10" t="e">
        <f>IF(OR(LEAGUE="Mixed",LEAGUE=MYRANKS_P[[#This Row],[LG]]),IFERROR((MYRANKS_P[[#This Row],[BB]]+MYRANKS_P[[#This Row],[H]])/MYRANKS_P[[#This Row],[IP]],0),0)</f>
        <v>#REF!</v>
      </c>
      <c r="R142" s="10" t="e">
        <f>MYRANKS_P[[#This Row],[W]]/SGP_W</f>
        <v>#REF!</v>
      </c>
      <c r="S142" s="10" t="e">
        <f>MYRANKS_P[[#This Row],[SV]]/SGP_SV</f>
        <v>#REF!</v>
      </c>
      <c r="T142" s="10" t="e">
        <f>MYRANKS_P[[#This Row],[SO]]/SGP_K</f>
        <v>#REF!</v>
      </c>
      <c r="U142" s="10" t="e">
        <f>((LGAVG_ER*(NUMPITCHERS-1)+MYRANKS_P[[#This Row],[ER]])*9/((LGAVG_IP*(NUMPITCHERS-1)+MYRANKS_P[[#This Row],[IP]]))-LGAVG_ERA)/SGP_ERA</f>
        <v>#REF!</v>
      </c>
      <c r="V142" s="10" t="e">
        <f>((LGAVG_HBB*(NUMPITCHERS-1)+MYRANKS_P[[#This Row],[BB]]+MYRANKS_P[[#This Row],[H]])/(LGAVG_IP*(NUMPITCHERS-1)+MYRANKS_P[[#This Row],[IP]])-LGAVG_WHIP)/SGP_WHIP</f>
        <v>#REF!</v>
      </c>
      <c r="W142" s="72" t="e">
        <f>MYRANKS_P[[#This Row],[WSGP]]+MYRANKS_P[[#This Row],[SVSGP]]+MYRANKS_P[[#This Row],[SOSGP]]+MYRANKS_P[[#This Row],[ERASGP]]+MYRANKS_P[[#This Row],[WHIPSGP]]</f>
        <v>#REF!</v>
      </c>
      <c r="X142" s="171" t="e">
        <f>RANK(MYRANKS_P[[#This Row],[TTLSGP]],MYRANKS_P[TTLSGP],0)</f>
        <v>#REF!</v>
      </c>
      <c r="Y142" s="72" t="e">
        <f>IF(MYRANKS_P[[#This Row],[RAW_RANK]]&gt;NUM_P,MYRANKS_P[[#This Row],[TTLSGP]],0)</f>
        <v>#REF!</v>
      </c>
      <c r="Z142" s="22" t="e">
        <f>IF(MYRANKS_P[[#This Row],[BENCH_TTLSGP]]=0,"",RANK(MYRANKS_P[[#This Row],[BENCH_TTLSGP]],MYRANKS_P[BENCH_TTLSGP],0))</f>
        <v>#REF!</v>
      </c>
      <c r="AA142" s="22" t="e">
        <f>IF(MYRANKS_P[[#This Row],[RAW_RANK]]=NUM_P,"X","")</f>
        <v>#REF!</v>
      </c>
      <c r="AB142" s="10" t="e">
        <f>VLOOKUP(MYRANKS_P[[#This Row],[POS]],#REF!,COLUMN(#REF!),FALSE)</f>
        <v>#REF!</v>
      </c>
      <c r="AC142" s="10" t="e">
        <f>MYRANKS_P[[#This Row],[TTLSGP]]-MYRANKS_P[[#This Row],[REPL LVL]]</f>
        <v>#REF!</v>
      </c>
      <c r="AD142" s="19" t="e">
        <f>IF(MYRANKS_P[[#This Row],[RAW_RANK]]&lt;=Total_Pitchers_Drafted,MYRANKS_P[[#This Row],[SGP OVER REPL]],0)</f>
        <v>#REF!</v>
      </c>
      <c r="AE142" s="66" t="e">
        <f>MYRANKS_P[[#This Row],[SGP OVER REPL]]*Dollar_Value_Per_Pitcher_SGP+1</f>
        <v>#REF!</v>
      </c>
      <c r="AF142" s="27"/>
      <c r="AG142" s="30" t="e">
        <f>IF(AND(MYRANKS_P[[#This Row],[BENCH_RANK]]&lt;=Total_Pitchers_Drafted,MYRANKS_P[[#This Row],[$ACTUAL]]=""),MYRANKS_P[[#This Row],[USEFULSGP]],0)</f>
        <v>#REF!</v>
      </c>
      <c r="AH142" s="27" t="e">
        <f>IF(MYRANKS_P[[#This Row],[REMAIN_SGP]]=0,0,MYRANKS_P[[#This Row],[REMAIN_SGP]]*Remaining_Dollar_Value_Per_Pitcher_SGP+1)</f>
        <v>#REF!</v>
      </c>
      <c r="AI142" s="122"/>
    </row>
    <row r="143" spans="1:35" x14ac:dyDescent="0.25">
      <c r="A143" s="88" t="s">
        <v>6130</v>
      </c>
      <c r="B143" s="9" t="e">
        <f>VLOOKUP(MYRANKS_P[[#This Row],[PLAYERID]],#REF!,COLUMN(#REF!),FALSE)</f>
        <v>#REF!</v>
      </c>
      <c r="C143" s="9" t="e">
        <f>VLOOKUP(MYRANKS_P[[#This Row],[PLAYERID]],#REF!,COLUMN(#REF!),FALSE)</f>
        <v>#REF!</v>
      </c>
      <c r="D143" s="9" t="e">
        <f>VLOOKUP(MYRANKS_P[[#This Row],[PLAYERID]],#REF!,COLUMN(#REF!),FALSE)</f>
        <v>#REF!</v>
      </c>
      <c r="E143" s="9" t="e">
        <f>VLOOKUP(MYRANKS_P[[#This Row],[PLAYERID]],#REF!,COLUMN(#REF!),FALSE)</f>
        <v>#REF!</v>
      </c>
      <c r="F143" s="9" t="e">
        <f>VLOOKUP(MYRANKS_P[[#This Row],[PLAYERID]],#REF!,COLUMN(#REF!),FALSE)</f>
        <v>#REF!</v>
      </c>
      <c r="G143" s="9" t="e">
        <f>INDEX(#REF!,MATCH(MYRANKS_P[[#This Row],[PLAYERID]],#REF!,0),VLOOKUP(IDSYSTEM,#REF!,3,FALSE))</f>
        <v>#REF!</v>
      </c>
      <c r="H143" s="115" t="e">
        <f>IF(OR(LEAGUE="Mixed",LEAGUE=MYRANKS_P[[#This Row],[LG]]),IFERROR(INDEX(PITCHCSV[],MATCH(MYRANKS_P[[#This Row],[PROJID]],PITCHCSV[playerid],0),P_WCOL),0),0)</f>
        <v>#REF!</v>
      </c>
      <c r="I143" s="115" t="e">
        <f>IF(OR(LEAGUE="Mixed",LEAGUE=MYRANKS_P[[#This Row],[LG]]),IFERROR(INDEX(PITCHCSV[],MATCH(MYRANKS_P[[#This Row],[PROJID]],PITCHCSV[playerid],0),P_SVCOL),0),0)</f>
        <v>#REF!</v>
      </c>
      <c r="J143" s="115" t="e">
        <f>IF(OR(LEAGUE="Mixed",LEAGUE=MYRANKS_P[[#This Row],[LG]]),IFERROR(INDEX(PITCHCSV[],MATCH(MYRANKS_P[[#This Row],[PROJID]],PITCHCSV[playerid],0),P_IPCOL),0),0)</f>
        <v>#REF!</v>
      </c>
      <c r="K143" s="115" t="e">
        <f>IF(OR(LEAGUE="Mixed",LEAGUE=MYRANKS_P[[#This Row],[LG]]),IFERROR(INDEX(PITCHCSV[],MATCH(MYRANKS_P[[#This Row],[PROJID]],PITCHCSV[playerid],0),P_HCOL),0),0)</f>
        <v>#REF!</v>
      </c>
      <c r="L143" s="115" t="e">
        <f>IF(OR(LEAGUE="Mixed",LEAGUE=MYRANKS_P[[#This Row],[LG]]),IFERROR(INDEX(PITCHCSV[],MATCH(MYRANKS_P[[#This Row],[PROJID]],PITCHCSV[playerid],0),P_ERCOL),0),0)</f>
        <v>#REF!</v>
      </c>
      <c r="M143" s="115" t="e">
        <f>IF(OR(LEAGUE="Mixed",LEAGUE=MYRANKS_P[[#This Row],[LG]]),IFERROR(INDEX(PITCHCSV[],MATCH(MYRANKS_P[[#This Row],[PROJID]],PITCHCSV[playerid],0),P_HRCOL),0),0)</f>
        <v>#REF!</v>
      </c>
      <c r="N143" s="115" t="e">
        <f>IF(OR(LEAGUE="Mixed",LEAGUE=MYRANKS_P[[#This Row],[LG]]),IFERROR(INDEX(PITCHCSV[],MATCH(MYRANKS_P[[#This Row],[PROJID]],PITCHCSV[playerid],0),P_SOCOL),0),0)</f>
        <v>#REF!</v>
      </c>
      <c r="O143" s="115" t="e">
        <f>IF(OR(LEAGUE="Mixed",LEAGUE=MYRANKS_P[[#This Row],[LG]]),IFERROR(INDEX(PITCHCSV[],MATCH(MYRANKS_P[[#This Row],[PROJID]],PITCHCSV[playerid],0),P_BBCOL),0),0)</f>
        <v>#REF!</v>
      </c>
      <c r="P143" s="10" t="e">
        <f>IF(OR(LEAGUE="Mixed",LEAGUE=MYRANKS_P[[#This Row],[LG]]),IFERROR(MYRANKS_P[[#This Row],[ER]]*9/MYRANKS_P[[#This Row],[IP]],0),0)</f>
        <v>#REF!</v>
      </c>
      <c r="Q143" s="10" t="e">
        <f>IF(OR(LEAGUE="Mixed",LEAGUE=MYRANKS_P[[#This Row],[LG]]),IFERROR((MYRANKS_P[[#This Row],[BB]]+MYRANKS_P[[#This Row],[H]])/MYRANKS_P[[#This Row],[IP]],0),0)</f>
        <v>#REF!</v>
      </c>
      <c r="R143" s="10" t="e">
        <f>MYRANKS_P[[#This Row],[W]]/SGP_W</f>
        <v>#REF!</v>
      </c>
      <c r="S143" s="10" t="e">
        <f>MYRANKS_P[[#This Row],[SV]]/SGP_SV</f>
        <v>#REF!</v>
      </c>
      <c r="T143" s="10" t="e">
        <f>MYRANKS_P[[#This Row],[SO]]/SGP_K</f>
        <v>#REF!</v>
      </c>
      <c r="U143" s="10" t="e">
        <f>((LGAVG_ER*(NUMPITCHERS-1)+MYRANKS_P[[#This Row],[ER]])*9/((LGAVG_IP*(NUMPITCHERS-1)+MYRANKS_P[[#This Row],[IP]]))-LGAVG_ERA)/SGP_ERA</f>
        <v>#REF!</v>
      </c>
      <c r="V143" s="10" t="e">
        <f>((LGAVG_HBB*(NUMPITCHERS-1)+MYRANKS_P[[#This Row],[BB]]+MYRANKS_P[[#This Row],[H]])/(LGAVG_IP*(NUMPITCHERS-1)+MYRANKS_P[[#This Row],[IP]])-LGAVG_WHIP)/SGP_WHIP</f>
        <v>#REF!</v>
      </c>
      <c r="W143" s="72" t="e">
        <f>MYRANKS_P[[#This Row],[WSGP]]+MYRANKS_P[[#This Row],[SVSGP]]+MYRANKS_P[[#This Row],[SOSGP]]+MYRANKS_P[[#This Row],[ERASGP]]+MYRANKS_P[[#This Row],[WHIPSGP]]</f>
        <v>#REF!</v>
      </c>
      <c r="X143" s="171" t="e">
        <f>RANK(MYRANKS_P[[#This Row],[TTLSGP]],MYRANKS_P[TTLSGP],0)</f>
        <v>#REF!</v>
      </c>
      <c r="Y143" s="72" t="e">
        <f>IF(MYRANKS_P[[#This Row],[RAW_RANK]]&gt;NUM_P,MYRANKS_P[[#This Row],[TTLSGP]],0)</f>
        <v>#REF!</v>
      </c>
      <c r="Z143" s="22" t="e">
        <f>IF(MYRANKS_P[[#This Row],[BENCH_TTLSGP]]=0,"",RANK(MYRANKS_P[[#This Row],[BENCH_TTLSGP]],MYRANKS_P[BENCH_TTLSGP],0))</f>
        <v>#REF!</v>
      </c>
      <c r="AA143" s="22" t="e">
        <f>IF(MYRANKS_P[[#This Row],[RAW_RANK]]=NUM_P,"X","")</f>
        <v>#REF!</v>
      </c>
      <c r="AB143" s="10" t="e">
        <f>VLOOKUP(MYRANKS_P[[#This Row],[POS]],#REF!,COLUMN(#REF!),FALSE)</f>
        <v>#REF!</v>
      </c>
      <c r="AC143" s="10" t="e">
        <f>MYRANKS_P[[#This Row],[TTLSGP]]-MYRANKS_P[[#This Row],[REPL LVL]]</f>
        <v>#REF!</v>
      </c>
      <c r="AD143" s="19" t="e">
        <f>IF(MYRANKS_P[[#This Row],[RAW_RANK]]&lt;=Total_Pitchers_Drafted,MYRANKS_P[[#This Row],[SGP OVER REPL]],0)</f>
        <v>#REF!</v>
      </c>
      <c r="AE143" s="66" t="e">
        <f>MYRANKS_P[[#This Row],[SGP OVER REPL]]*Dollar_Value_Per_Pitcher_SGP+1</f>
        <v>#REF!</v>
      </c>
      <c r="AF143" s="27"/>
      <c r="AG143" s="30" t="e">
        <f>IF(AND(MYRANKS_P[[#This Row],[BENCH_RANK]]&lt;=Total_Pitchers_Drafted,MYRANKS_P[[#This Row],[$ACTUAL]]=""),MYRANKS_P[[#This Row],[USEFULSGP]],0)</f>
        <v>#REF!</v>
      </c>
      <c r="AH143" s="27" t="e">
        <f>IF(MYRANKS_P[[#This Row],[REMAIN_SGP]]=0,0,MYRANKS_P[[#This Row],[REMAIN_SGP]]*Remaining_Dollar_Value_Per_Pitcher_SGP+1)</f>
        <v>#REF!</v>
      </c>
      <c r="AI143" s="122"/>
    </row>
    <row r="144" spans="1:35" x14ac:dyDescent="0.25">
      <c r="A144" s="79" t="s">
        <v>6828</v>
      </c>
      <c r="B144" s="53" t="e">
        <f>VLOOKUP(MYRANKS_P[[#This Row],[PLAYERID]],#REF!,COLUMN(#REF!),FALSE)</f>
        <v>#REF!</v>
      </c>
      <c r="C144" s="53" t="e">
        <f>VLOOKUP(MYRANKS_P[[#This Row],[PLAYERID]],#REF!,COLUMN(#REF!),FALSE)</f>
        <v>#REF!</v>
      </c>
      <c r="D144" s="53" t="e">
        <f>VLOOKUP(MYRANKS_P[[#This Row],[PLAYERID]],#REF!,COLUMN(#REF!),FALSE)</f>
        <v>#REF!</v>
      </c>
      <c r="E144" s="9" t="e">
        <f>VLOOKUP(MYRANKS_P[[#This Row],[PLAYERID]],#REF!,COLUMN(#REF!),FALSE)</f>
        <v>#REF!</v>
      </c>
      <c r="F144" s="53" t="e">
        <f>VLOOKUP(MYRANKS_P[[#This Row],[PLAYERID]],#REF!,COLUMN(#REF!),FALSE)</f>
        <v>#REF!</v>
      </c>
      <c r="G144" s="32" t="e">
        <f>INDEX(#REF!,MATCH(MYRANKS_P[[#This Row],[PLAYERID]],#REF!,0),VLOOKUP(IDSYSTEM,#REF!,3,FALSE))</f>
        <v>#REF!</v>
      </c>
      <c r="H144" s="155" t="e">
        <f>IF(OR(LEAGUE="Mixed",LEAGUE=MYRANKS_P[[#This Row],[LG]]),IFERROR(INDEX(PITCHCSV[],MATCH(MYRANKS_P[[#This Row],[PROJID]],PITCHCSV[playerid],0),P_WCOL),0),0)</f>
        <v>#REF!</v>
      </c>
      <c r="I144" s="155" t="e">
        <f>IF(OR(LEAGUE="Mixed",LEAGUE=MYRANKS_P[[#This Row],[LG]]),IFERROR(INDEX(PITCHCSV[],MATCH(MYRANKS_P[[#This Row],[PROJID]],PITCHCSV[playerid],0),P_SVCOL),0),0)</f>
        <v>#REF!</v>
      </c>
      <c r="J144" s="155" t="e">
        <f>IF(OR(LEAGUE="Mixed",LEAGUE=MYRANKS_P[[#This Row],[LG]]),IFERROR(INDEX(PITCHCSV[],MATCH(MYRANKS_P[[#This Row],[PROJID]],PITCHCSV[playerid],0),P_IPCOL),0),0)</f>
        <v>#REF!</v>
      </c>
      <c r="K144" s="155" t="e">
        <f>IF(OR(LEAGUE="Mixed",LEAGUE=MYRANKS_P[[#This Row],[LG]]),IFERROR(INDEX(PITCHCSV[],MATCH(MYRANKS_P[[#This Row],[PROJID]],PITCHCSV[playerid],0),P_HCOL),0),0)</f>
        <v>#REF!</v>
      </c>
      <c r="L144" s="155" t="e">
        <f>IF(OR(LEAGUE="Mixed",LEAGUE=MYRANKS_P[[#This Row],[LG]]),IFERROR(INDEX(PITCHCSV[],MATCH(MYRANKS_P[[#This Row],[PROJID]],PITCHCSV[playerid],0),P_ERCOL),0),0)</f>
        <v>#REF!</v>
      </c>
      <c r="M144" s="155" t="e">
        <f>IF(OR(LEAGUE="Mixed",LEAGUE=MYRANKS_P[[#This Row],[LG]]),IFERROR(INDEX(PITCHCSV[],MATCH(MYRANKS_P[[#This Row],[PROJID]],PITCHCSV[playerid],0),P_HRCOL),0),0)</f>
        <v>#REF!</v>
      </c>
      <c r="N144" s="155" t="e">
        <f>IF(OR(LEAGUE="Mixed",LEAGUE=MYRANKS_P[[#This Row],[LG]]),IFERROR(INDEX(PITCHCSV[],MATCH(MYRANKS_P[[#This Row],[PROJID]],PITCHCSV[playerid],0),P_SOCOL),0),0)</f>
        <v>#REF!</v>
      </c>
      <c r="O144" s="155" t="e">
        <f>IF(OR(LEAGUE="Mixed",LEAGUE=MYRANKS_P[[#This Row],[LG]]),IFERROR(INDEX(PITCHCSV[],MATCH(MYRANKS_P[[#This Row],[PROJID]],PITCHCSV[playerid],0),P_BBCOL),0),0)</f>
        <v>#REF!</v>
      </c>
      <c r="P144" s="33" t="e">
        <f>IF(OR(LEAGUE="Mixed",LEAGUE=MYRANKS_P[[#This Row],[LG]]),IFERROR(MYRANKS_P[[#This Row],[ER]]*9/MYRANKS_P[[#This Row],[IP]],0),0)</f>
        <v>#REF!</v>
      </c>
      <c r="Q144" s="33" t="e">
        <f>IF(OR(LEAGUE="Mixed",LEAGUE=MYRANKS_P[[#This Row],[LG]]),IFERROR((MYRANKS_P[[#This Row],[BB]]+MYRANKS_P[[#This Row],[H]])/MYRANKS_P[[#This Row],[IP]],0),0)</f>
        <v>#REF!</v>
      </c>
      <c r="R144" s="33" t="e">
        <f>MYRANKS_P[[#This Row],[W]]/SGP_W</f>
        <v>#REF!</v>
      </c>
      <c r="S144" s="33" t="e">
        <f>MYRANKS_P[[#This Row],[SV]]/SGP_SV</f>
        <v>#REF!</v>
      </c>
      <c r="T144" s="33" t="e">
        <f>MYRANKS_P[[#This Row],[SO]]/SGP_K</f>
        <v>#REF!</v>
      </c>
      <c r="U144" s="33" t="e">
        <f>((LGAVG_ER*(NUMPITCHERS-1)+MYRANKS_P[[#This Row],[ER]])*9/((LGAVG_IP*(NUMPITCHERS-1)+MYRANKS_P[[#This Row],[IP]]))-LGAVG_ERA)/SGP_ERA</f>
        <v>#REF!</v>
      </c>
      <c r="V144" s="33" t="e">
        <f>((LGAVG_HBB*(NUMPITCHERS-1)+MYRANKS_P[[#This Row],[BB]]+MYRANKS_P[[#This Row],[H]])/(LGAVG_IP*(NUMPITCHERS-1)+MYRANKS_P[[#This Row],[IP]])-LGAVG_WHIP)/SGP_WHIP</f>
        <v>#REF!</v>
      </c>
      <c r="W144" s="73" t="e">
        <f>MYRANKS_P[[#This Row],[WSGP]]+MYRANKS_P[[#This Row],[SVSGP]]+MYRANKS_P[[#This Row],[SOSGP]]+MYRANKS_P[[#This Row],[ERASGP]]+MYRANKS_P[[#This Row],[WHIPSGP]]</f>
        <v>#REF!</v>
      </c>
      <c r="X144" s="174" t="e">
        <f>RANK(MYRANKS_P[[#This Row],[TTLSGP]],MYRANKS_P[TTLSGP],0)</f>
        <v>#REF!</v>
      </c>
      <c r="Y144" s="73" t="e">
        <f>IF(MYRANKS_P[[#This Row],[RAW_RANK]]&gt;NUM_P,MYRANKS_P[[#This Row],[TTLSGP]],0)</f>
        <v>#REF!</v>
      </c>
      <c r="Z144" s="34" t="e">
        <f>IF(MYRANKS_P[[#This Row],[BENCH_TTLSGP]]=0,"",RANK(MYRANKS_P[[#This Row],[BENCH_TTLSGP]],MYRANKS_P[BENCH_TTLSGP],0))</f>
        <v>#REF!</v>
      </c>
      <c r="AA144" s="34" t="e">
        <f>IF(MYRANKS_P[[#This Row],[RAW_RANK]]=NUM_P,"X","")</f>
        <v>#REF!</v>
      </c>
      <c r="AB144" s="33" t="e">
        <f>VLOOKUP(MYRANKS_P[[#This Row],[POS]],#REF!,COLUMN(#REF!),FALSE)</f>
        <v>#REF!</v>
      </c>
      <c r="AC144" s="33" t="e">
        <f>MYRANKS_P[[#This Row],[TTLSGP]]-MYRANKS_P[[#This Row],[REPL LVL]]</f>
        <v>#REF!</v>
      </c>
      <c r="AD144" s="33" t="e">
        <f>IF(MYRANKS_P[[#This Row],[RAW_RANK]]&lt;=Total_Pitchers_Drafted,MYRANKS_P[[#This Row],[SGP OVER REPL]],0)</f>
        <v>#REF!</v>
      </c>
      <c r="AE144" s="67" t="e">
        <f>MYRANKS_P[[#This Row],[SGP OVER REPL]]*Dollar_Value_Per_Pitcher_SGP+1</f>
        <v>#REF!</v>
      </c>
      <c r="AF144" s="33"/>
      <c r="AG144" s="33" t="e">
        <f>IF(AND(MYRANKS_P[[#This Row],[BENCH_RANK]]&lt;=Total_Pitchers_Drafted,MYRANKS_P[[#This Row],[$ACTUAL]]=""),MYRANKS_P[[#This Row],[USEFULSGP]],0)</f>
        <v>#REF!</v>
      </c>
      <c r="AH144" s="33" t="e">
        <f>IF(MYRANKS_P[[#This Row],[REMAIN_SGP]]=0,0,MYRANKS_P[[#This Row],[REMAIN_SGP]]*Remaining_Dollar_Value_Per_Pitcher_SGP+1)</f>
        <v>#REF!</v>
      </c>
      <c r="AI144" s="170"/>
    </row>
    <row r="145" spans="1:35" x14ac:dyDescent="0.25">
      <c r="A145" s="79" t="s">
        <v>1890</v>
      </c>
      <c r="B145" s="53" t="e">
        <f>VLOOKUP(MYRANKS_P[[#This Row],[PLAYERID]],#REF!,COLUMN(#REF!),FALSE)</f>
        <v>#REF!</v>
      </c>
      <c r="C145" s="53" t="e">
        <f>VLOOKUP(MYRANKS_P[[#This Row],[PLAYERID]],#REF!,COLUMN(#REF!),FALSE)</f>
        <v>#REF!</v>
      </c>
      <c r="D145" s="53" t="e">
        <f>VLOOKUP(MYRANKS_P[[#This Row],[PLAYERID]],#REF!,COLUMN(#REF!),FALSE)</f>
        <v>#REF!</v>
      </c>
      <c r="E145" s="9" t="e">
        <f>VLOOKUP(MYRANKS_P[[#This Row],[PLAYERID]],#REF!,COLUMN(#REF!),FALSE)</f>
        <v>#REF!</v>
      </c>
      <c r="F145" s="53" t="e">
        <f>VLOOKUP(MYRANKS_P[[#This Row],[PLAYERID]],#REF!,COLUMN(#REF!),FALSE)</f>
        <v>#REF!</v>
      </c>
      <c r="G145" s="9" t="e">
        <f>INDEX(#REF!,MATCH(MYRANKS_P[[#This Row],[PLAYERID]],#REF!,0),VLOOKUP(IDSYSTEM,#REF!,3,FALSE))</f>
        <v>#REF!</v>
      </c>
      <c r="H145" s="115" t="e">
        <f>IF(OR(LEAGUE="Mixed",LEAGUE=MYRANKS_P[[#This Row],[LG]]),IFERROR(INDEX(PITCHCSV[],MATCH(MYRANKS_P[[#This Row],[PROJID]],PITCHCSV[playerid],0),P_WCOL),0),0)</f>
        <v>#REF!</v>
      </c>
      <c r="I145" s="115" t="e">
        <f>IF(OR(LEAGUE="Mixed",LEAGUE=MYRANKS_P[[#This Row],[LG]]),IFERROR(INDEX(PITCHCSV[],MATCH(MYRANKS_P[[#This Row],[PROJID]],PITCHCSV[playerid],0),P_SVCOL),0),0)</f>
        <v>#REF!</v>
      </c>
      <c r="J145" s="115" t="e">
        <f>IF(OR(LEAGUE="Mixed",LEAGUE=MYRANKS_P[[#This Row],[LG]]),IFERROR(INDEX(PITCHCSV[],MATCH(MYRANKS_P[[#This Row],[PROJID]],PITCHCSV[playerid],0),P_IPCOL),0),0)</f>
        <v>#REF!</v>
      </c>
      <c r="K145" s="115" t="e">
        <f>IF(OR(LEAGUE="Mixed",LEAGUE=MYRANKS_P[[#This Row],[LG]]),IFERROR(INDEX(PITCHCSV[],MATCH(MYRANKS_P[[#This Row],[PROJID]],PITCHCSV[playerid],0),P_HCOL),0),0)</f>
        <v>#REF!</v>
      </c>
      <c r="L145" s="115" t="e">
        <f>IF(OR(LEAGUE="Mixed",LEAGUE=MYRANKS_P[[#This Row],[LG]]),IFERROR(INDEX(PITCHCSV[],MATCH(MYRANKS_P[[#This Row],[PROJID]],PITCHCSV[playerid],0),P_ERCOL),0),0)</f>
        <v>#REF!</v>
      </c>
      <c r="M145" s="115" t="e">
        <f>IF(OR(LEAGUE="Mixed",LEAGUE=MYRANKS_P[[#This Row],[LG]]),IFERROR(INDEX(PITCHCSV[],MATCH(MYRANKS_P[[#This Row],[PROJID]],PITCHCSV[playerid],0),P_HRCOL),0),0)</f>
        <v>#REF!</v>
      </c>
      <c r="N145" s="115" t="e">
        <f>IF(OR(LEAGUE="Mixed",LEAGUE=MYRANKS_P[[#This Row],[LG]]),IFERROR(INDEX(PITCHCSV[],MATCH(MYRANKS_P[[#This Row],[PROJID]],PITCHCSV[playerid],0),P_SOCOL),0),0)</f>
        <v>#REF!</v>
      </c>
      <c r="O145" s="115" t="e">
        <f>IF(OR(LEAGUE="Mixed",LEAGUE=MYRANKS_P[[#This Row],[LG]]),IFERROR(INDEX(PITCHCSV[],MATCH(MYRANKS_P[[#This Row],[PROJID]],PITCHCSV[playerid],0),P_BBCOL),0),0)</f>
        <v>#REF!</v>
      </c>
      <c r="P145" s="10" t="e">
        <f>IF(OR(LEAGUE="Mixed",LEAGUE=MYRANKS_P[[#This Row],[LG]]),IFERROR(MYRANKS_P[[#This Row],[ER]]*9/MYRANKS_P[[#This Row],[IP]],0),0)</f>
        <v>#REF!</v>
      </c>
      <c r="Q145" s="10" t="e">
        <f>IF(OR(LEAGUE="Mixed",LEAGUE=MYRANKS_P[[#This Row],[LG]]),IFERROR((MYRANKS_P[[#This Row],[BB]]+MYRANKS_P[[#This Row],[H]])/MYRANKS_P[[#This Row],[IP]],0),0)</f>
        <v>#REF!</v>
      </c>
      <c r="R145" s="10" t="e">
        <f>MYRANKS_P[[#This Row],[W]]/SGP_W</f>
        <v>#REF!</v>
      </c>
      <c r="S145" s="10" t="e">
        <f>MYRANKS_P[[#This Row],[SV]]/SGP_SV</f>
        <v>#REF!</v>
      </c>
      <c r="T145" s="10" t="e">
        <f>MYRANKS_P[[#This Row],[SO]]/SGP_K</f>
        <v>#REF!</v>
      </c>
      <c r="U145" s="10" t="e">
        <f>((LGAVG_ER*(NUMPITCHERS-1)+MYRANKS_P[[#This Row],[ER]])*9/((LGAVG_IP*(NUMPITCHERS-1)+MYRANKS_P[[#This Row],[IP]]))-LGAVG_ERA)/SGP_ERA</f>
        <v>#REF!</v>
      </c>
      <c r="V145" s="10" t="e">
        <f>((LGAVG_HBB*(NUMPITCHERS-1)+MYRANKS_P[[#This Row],[BB]]+MYRANKS_P[[#This Row],[H]])/(LGAVG_IP*(NUMPITCHERS-1)+MYRANKS_P[[#This Row],[IP]])-LGAVG_WHIP)/SGP_WHIP</f>
        <v>#REF!</v>
      </c>
      <c r="W145" s="72" t="e">
        <f>MYRANKS_P[[#This Row],[WSGP]]+MYRANKS_P[[#This Row],[SVSGP]]+MYRANKS_P[[#This Row],[SOSGP]]+MYRANKS_P[[#This Row],[ERASGP]]+MYRANKS_P[[#This Row],[WHIPSGP]]</f>
        <v>#REF!</v>
      </c>
      <c r="X145" s="171" t="e">
        <f>RANK(MYRANKS_P[[#This Row],[TTLSGP]],MYRANKS_P[TTLSGP],0)</f>
        <v>#REF!</v>
      </c>
      <c r="Y145" s="72" t="e">
        <f>IF(MYRANKS_P[[#This Row],[RAW_RANK]]&gt;NUM_P,MYRANKS_P[[#This Row],[TTLSGP]],0)</f>
        <v>#REF!</v>
      </c>
      <c r="Z145" s="22" t="e">
        <f>IF(MYRANKS_P[[#This Row],[BENCH_TTLSGP]]=0,"",RANK(MYRANKS_P[[#This Row],[BENCH_TTLSGP]],MYRANKS_P[BENCH_TTLSGP],0))</f>
        <v>#REF!</v>
      </c>
      <c r="AA145" s="22" t="e">
        <f>IF(MYRANKS_P[[#This Row],[RAW_RANK]]=NUM_P,"X","")</f>
        <v>#REF!</v>
      </c>
      <c r="AB145" s="10" t="e">
        <f>VLOOKUP(MYRANKS_P[[#This Row],[POS]],#REF!,COLUMN(#REF!),FALSE)</f>
        <v>#REF!</v>
      </c>
      <c r="AC145" s="10" t="e">
        <f>MYRANKS_P[[#This Row],[TTLSGP]]-MYRANKS_P[[#This Row],[REPL LVL]]</f>
        <v>#REF!</v>
      </c>
      <c r="AD145" s="19" t="e">
        <f>IF(MYRANKS_P[[#This Row],[RAW_RANK]]&lt;=Total_Pitchers_Drafted,MYRANKS_P[[#This Row],[SGP OVER REPL]],0)</f>
        <v>#REF!</v>
      </c>
      <c r="AE145" s="66" t="e">
        <f>MYRANKS_P[[#This Row],[SGP OVER REPL]]*Dollar_Value_Per_Pitcher_SGP+1</f>
        <v>#REF!</v>
      </c>
      <c r="AF145" s="27"/>
      <c r="AG145" s="30" t="e">
        <f>IF(AND(MYRANKS_P[[#This Row],[BENCH_RANK]]&lt;=Total_Pitchers_Drafted,MYRANKS_P[[#This Row],[$ACTUAL]]=""),MYRANKS_P[[#This Row],[USEFULSGP]],0)</f>
        <v>#REF!</v>
      </c>
      <c r="AH145" s="27" t="e">
        <f>IF(MYRANKS_P[[#This Row],[REMAIN_SGP]]=0,0,MYRANKS_P[[#This Row],[REMAIN_SGP]]*Remaining_Dollar_Value_Per_Pitcher_SGP+1)</f>
        <v>#REF!</v>
      </c>
      <c r="AI145" s="122"/>
    </row>
    <row r="146" spans="1:35" x14ac:dyDescent="0.25">
      <c r="A146" s="79" t="s">
        <v>6634</v>
      </c>
      <c r="B146" s="53" t="e">
        <f>VLOOKUP(MYRANKS_P[[#This Row],[PLAYERID]],#REF!,COLUMN(#REF!),FALSE)</f>
        <v>#REF!</v>
      </c>
      <c r="C146" s="53" t="e">
        <f>VLOOKUP(MYRANKS_P[[#This Row],[PLAYERID]],#REF!,COLUMN(#REF!),FALSE)</f>
        <v>#REF!</v>
      </c>
      <c r="D146" s="53" t="e">
        <f>VLOOKUP(MYRANKS_P[[#This Row],[PLAYERID]],#REF!,COLUMN(#REF!),FALSE)</f>
        <v>#REF!</v>
      </c>
      <c r="E146" s="9" t="e">
        <f>VLOOKUP(MYRANKS_P[[#This Row],[PLAYERID]],#REF!,COLUMN(#REF!),FALSE)</f>
        <v>#REF!</v>
      </c>
      <c r="F146" s="53" t="e">
        <f>VLOOKUP(MYRANKS_P[[#This Row],[PLAYERID]],#REF!,COLUMN(#REF!),FALSE)</f>
        <v>#REF!</v>
      </c>
      <c r="G146" s="9" t="e">
        <f>INDEX(#REF!,MATCH(MYRANKS_P[[#This Row],[PLAYERID]],#REF!,0),VLOOKUP(IDSYSTEM,#REF!,3,FALSE))</f>
        <v>#REF!</v>
      </c>
      <c r="H146" s="115" t="e">
        <f>IF(OR(LEAGUE="Mixed",LEAGUE=MYRANKS_P[[#This Row],[LG]]),IFERROR(INDEX(PITCHCSV[],MATCH(MYRANKS_P[[#This Row],[PROJID]],PITCHCSV[playerid],0),P_WCOL),0),0)</f>
        <v>#REF!</v>
      </c>
      <c r="I146" s="115" t="e">
        <f>IF(OR(LEAGUE="Mixed",LEAGUE=MYRANKS_P[[#This Row],[LG]]),IFERROR(INDEX(PITCHCSV[],MATCH(MYRANKS_P[[#This Row],[PROJID]],PITCHCSV[playerid],0),P_SVCOL),0),0)</f>
        <v>#REF!</v>
      </c>
      <c r="J146" s="115" t="e">
        <f>IF(OR(LEAGUE="Mixed",LEAGUE=MYRANKS_P[[#This Row],[LG]]),IFERROR(INDEX(PITCHCSV[],MATCH(MYRANKS_P[[#This Row],[PROJID]],PITCHCSV[playerid],0),P_IPCOL),0),0)</f>
        <v>#REF!</v>
      </c>
      <c r="K146" s="115" t="e">
        <f>IF(OR(LEAGUE="Mixed",LEAGUE=MYRANKS_P[[#This Row],[LG]]),IFERROR(INDEX(PITCHCSV[],MATCH(MYRANKS_P[[#This Row],[PROJID]],PITCHCSV[playerid],0),P_HCOL),0),0)</f>
        <v>#REF!</v>
      </c>
      <c r="L146" s="115" t="e">
        <f>IF(OR(LEAGUE="Mixed",LEAGUE=MYRANKS_P[[#This Row],[LG]]),IFERROR(INDEX(PITCHCSV[],MATCH(MYRANKS_P[[#This Row],[PROJID]],PITCHCSV[playerid],0),P_ERCOL),0),0)</f>
        <v>#REF!</v>
      </c>
      <c r="M146" s="115" t="e">
        <f>IF(OR(LEAGUE="Mixed",LEAGUE=MYRANKS_P[[#This Row],[LG]]),IFERROR(INDEX(PITCHCSV[],MATCH(MYRANKS_P[[#This Row],[PROJID]],PITCHCSV[playerid],0),P_HRCOL),0),0)</f>
        <v>#REF!</v>
      </c>
      <c r="N146" s="115" t="e">
        <f>IF(OR(LEAGUE="Mixed",LEAGUE=MYRANKS_P[[#This Row],[LG]]),IFERROR(INDEX(PITCHCSV[],MATCH(MYRANKS_P[[#This Row],[PROJID]],PITCHCSV[playerid],0),P_SOCOL),0),0)</f>
        <v>#REF!</v>
      </c>
      <c r="O146" s="115" t="e">
        <f>IF(OR(LEAGUE="Mixed",LEAGUE=MYRANKS_P[[#This Row],[LG]]),IFERROR(INDEX(PITCHCSV[],MATCH(MYRANKS_P[[#This Row],[PROJID]],PITCHCSV[playerid],0),P_BBCOL),0),0)</f>
        <v>#REF!</v>
      </c>
      <c r="P146" s="10" t="e">
        <f>IF(OR(LEAGUE="Mixed",LEAGUE=MYRANKS_P[[#This Row],[LG]]),IFERROR(MYRANKS_P[[#This Row],[ER]]*9/MYRANKS_P[[#This Row],[IP]],0),0)</f>
        <v>#REF!</v>
      </c>
      <c r="Q146" s="10" t="e">
        <f>IF(OR(LEAGUE="Mixed",LEAGUE=MYRANKS_P[[#This Row],[LG]]),IFERROR((MYRANKS_P[[#This Row],[BB]]+MYRANKS_P[[#This Row],[H]])/MYRANKS_P[[#This Row],[IP]],0),0)</f>
        <v>#REF!</v>
      </c>
      <c r="R146" s="10" t="e">
        <f>MYRANKS_P[[#This Row],[W]]/SGP_W</f>
        <v>#REF!</v>
      </c>
      <c r="S146" s="10" t="e">
        <f>MYRANKS_P[[#This Row],[SV]]/SGP_SV</f>
        <v>#REF!</v>
      </c>
      <c r="T146" s="10" t="e">
        <f>MYRANKS_P[[#This Row],[SO]]/SGP_K</f>
        <v>#REF!</v>
      </c>
      <c r="U146" s="10" t="e">
        <f>((LGAVG_ER*(NUMPITCHERS-1)+MYRANKS_P[[#This Row],[ER]])*9/((LGAVG_IP*(NUMPITCHERS-1)+MYRANKS_P[[#This Row],[IP]]))-LGAVG_ERA)/SGP_ERA</f>
        <v>#REF!</v>
      </c>
      <c r="V146" s="10" t="e">
        <f>((LGAVG_HBB*(NUMPITCHERS-1)+MYRANKS_P[[#This Row],[BB]]+MYRANKS_P[[#This Row],[H]])/(LGAVG_IP*(NUMPITCHERS-1)+MYRANKS_P[[#This Row],[IP]])-LGAVG_WHIP)/SGP_WHIP</f>
        <v>#REF!</v>
      </c>
      <c r="W146" s="72" t="e">
        <f>MYRANKS_P[[#This Row],[WSGP]]+MYRANKS_P[[#This Row],[SVSGP]]+MYRANKS_P[[#This Row],[SOSGP]]+MYRANKS_P[[#This Row],[ERASGP]]+MYRANKS_P[[#This Row],[WHIPSGP]]</f>
        <v>#REF!</v>
      </c>
      <c r="X146" s="171" t="e">
        <f>RANK(MYRANKS_P[[#This Row],[TTLSGP]],MYRANKS_P[TTLSGP],0)</f>
        <v>#REF!</v>
      </c>
      <c r="Y146" s="72" t="e">
        <f>IF(MYRANKS_P[[#This Row],[RAW_RANK]]&gt;NUM_P,MYRANKS_P[[#This Row],[TTLSGP]],0)</f>
        <v>#REF!</v>
      </c>
      <c r="Z146" s="22" t="e">
        <f>IF(MYRANKS_P[[#This Row],[BENCH_TTLSGP]]=0,"",RANK(MYRANKS_P[[#This Row],[BENCH_TTLSGP]],MYRANKS_P[BENCH_TTLSGP],0))</f>
        <v>#REF!</v>
      </c>
      <c r="AA146" s="22" t="e">
        <f>IF(MYRANKS_P[[#This Row],[RAW_RANK]]=NUM_P,"X","")</f>
        <v>#REF!</v>
      </c>
      <c r="AB146" s="10" t="e">
        <f>VLOOKUP(MYRANKS_P[[#This Row],[POS]],#REF!,COLUMN(#REF!),FALSE)</f>
        <v>#REF!</v>
      </c>
      <c r="AC146" s="10" t="e">
        <f>MYRANKS_P[[#This Row],[TTLSGP]]-MYRANKS_P[[#This Row],[REPL LVL]]</f>
        <v>#REF!</v>
      </c>
      <c r="AD146" s="19" t="e">
        <f>IF(MYRANKS_P[[#This Row],[RAW_RANK]]&lt;=Total_Pitchers_Drafted,MYRANKS_P[[#This Row],[SGP OVER REPL]],0)</f>
        <v>#REF!</v>
      </c>
      <c r="AE146" s="66" t="e">
        <f>MYRANKS_P[[#This Row],[SGP OVER REPL]]*Dollar_Value_Per_Pitcher_SGP+1</f>
        <v>#REF!</v>
      </c>
      <c r="AF146" s="27"/>
      <c r="AG146" s="30" t="e">
        <f>IF(AND(MYRANKS_P[[#This Row],[BENCH_RANK]]&lt;=Total_Pitchers_Drafted,MYRANKS_P[[#This Row],[$ACTUAL]]=""),MYRANKS_P[[#This Row],[USEFULSGP]],0)</f>
        <v>#REF!</v>
      </c>
      <c r="AH146" s="27" t="e">
        <f>IF(MYRANKS_P[[#This Row],[REMAIN_SGP]]=0,0,MYRANKS_P[[#This Row],[REMAIN_SGP]]*Remaining_Dollar_Value_Per_Pitcher_SGP+1)</f>
        <v>#REF!</v>
      </c>
      <c r="AI146" s="122"/>
    </row>
    <row r="147" spans="1:35" x14ac:dyDescent="0.25">
      <c r="A147" s="88" t="s">
        <v>6756</v>
      </c>
      <c r="B147" s="53" t="e">
        <f>VLOOKUP(MYRANKS_P[[#This Row],[PLAYERID]],#REF!,COLUMN(#REF!),FALSE)</f>
        <v>#REF!</v>
      </c>
      <c r="C147" s="53" t="e">
        <f>VLOOKUP(MYRANKS_P[[#This Row],[PLAYERID]],#REF!,COLUMN(#REF!),FALSE)</f>
        <v>#REF!</v>
      </c>
      <c r="D147" s="53" t="e">
        <f>VLOOKUP(MYRANKS_P[[#This Row],[PLAYERID]],#REF!,COLUMN(#REF!),FALSE)</f>
        <v>#REF!</v>
      </c>
      <c r="E147" s="9" t="e">
        <f>VLOOKUP(MYRANKS_P[[#This Row],[PLAYERID]],#REF!,COLUMN(#REF!),FALSE)</f>
        <v>#REF!</v>
      </c>
      <c r="F147" s="53" t="e">
        <f>VLOOKUP(MYRANKS_P[[#This Row],[PLAYERID]],#REF!,COLUMN(#REF!),FALSE)</f>
        <v>#REF!</v>
      </c>
      <c r="G147" s="9" t="e">
        <f>INDEX(#REF!,MATCH(MYRANKS_P[[#This Row],[PLAYERID]],#REF!,0),VLOOKUP(IDSYSTEM,#REF!,3,FALSE))</f>
        <v>#REF!</v>
      </c>
      <c r="H147" s="115" t="e">
        <f>IF(OR(LEAGUE="Mixed",LEAGUE=MYRANKS_P[[#This Row],[LG]]),IFERROR(INDEX(PITCHCSV[],MATCH(MYRANKS_P[[#This Row],[PROJID]],PITCHCSV[playerid],0),P_WCOL),0),0)</f>
        <v>#REF!</v>
      </c>
      <c r="I147" s="115" t="e">
        <f>IF(OR(LEAGUE="Mixed",LEAGUE=MYRANKS_P[[#This Row],[LG]]),IFERROR(INDEX(PITCHCSV[],MATCH(MYRANKS_P[[#This Row],[PROJID]],PITCHCSV[playerid],0),P_SVCOL),0),0)</f>
        <v>#REF!</v>
      </c>
      <c r="J147" s="115" t="e">
        <f>IF(OR(LEAGUE="Mixed",LEAGUE=MYRANKS_P[[#This Row],[LG]]),IFERROR(INDEX(PITCHCSV[],MATCH(MYRANKS_P[[#This Row],[PROJID]],PITCHCSV[playerid],0),P_IPCOL),0),0)</f>
        <v>#REF!</v>
      </c>
      <c r="K147" s="115" t="e">
        <f>IF(OR(LEAGUE="Mixed",LEAGUE=MYRANKS_P[[#This Row],[LG]]),IFERROR(INDEX(PITCHCSV[],MATCH(MYRANKS_P[[#This Row],[PROJID]],PITCHCSV[playerid],0),P_HCOL),0),0)</f>
        <v>#REF!</v>
      </c>
      <c r="L147" s="115" t="e">
        <f>IF(OR(LEAGUE="Mixed",LEAGUE=MYRANKS_P[[#This Row],[LG]]),IFERROR(INDEX(PITCHCSV[],MATCH(MYRANKS_P[[#This Row],[PROJID]],PITCHCSV[playerid],0),P_ERCOL),0),0)</f>
        <v>#REF!</v>
      </c>
      <c r="M147" s="115" t="e">
        <f>IF(OR(LEAGUE="Mixed",LEAGUE=MYRANKS_P[[#This Row],[LG]]),IFERROR(INDEX(PITCHCSV[],MATCH(MYRANKS_P[[#This Row],[PROJID]],PITCHCSV[playerid],0),P_HRCOL),0),0)</f>
        <v>#REF!</v>
      </c>
      <c r="N147" s="115" t="e">
        <f>IF(OR(LEAGUE="Mixed",LEAGUE=MYRANKS_P[[#This Row],[LG]]),IFERROR(INDEX(PITCHCSV[],MATCH(MYRANKS_P[[#This Row],[PROJID]],PITCHCSV[playerid],0),P_SOCOL),0),0)</f>
        <v>#REF!</v>
      </c>
      <c r="O147" s="115" t="e">
        <f>IF(OR(LEAGUE="Mixed",LEAGUE=MYRANKS_P[[#This Row],[LG]]),IFERROR(INDEX(PITCHCSV[],MATCH(MYRANKS_P[[#This Row],[PROJID]],PITCHCSV[playerid],0),P_BBCOL),0),0)</f>
        <v>#REF!</v>
      </c>
      <c r="P147" s="10" t="e">
        <f>IF(OR(LEAGUE="Mixed",LEAGUE=MYRANKS_P[[#This Row],[LG]]),IFERROR(MYRANKS_P[[#This Row],[ER]]*9/MYRANKS_P[[#This Row],[IP]],0),0)</f>
        <v>#REF!</v>
      </c>
      <c r="Q147" s="10" t="e">
        <f>IF(OR(LEAGUE="Mixed",LEAGUE=MYRANKS_P[[#This Row],[LG]]),IFERROR((MYRANKS_P[[#This Row],[BB]]+MYRANKS_P[[#This Row],[H]])/MYRANKS_P[[#This Row],[IP]],0),0)</f>
        <v>#REF!</v>
      </c>
      <c r="R147" s="10" t="e">
        <f>MYRANKS_P[[#This Row],[W]]/SGP_W</f>
        <v>#REF!</v>
      </c>
      <c r="S147" s="10" t="e">
        <f>MYRANKS_P[[#This Row],[SV]]/SGP_SV</f>
        <v>#REF!</v>
      </c>
      <c r="T147" s="10" t="e">
        <f>MYRANKS_P[[#This Row],[SO]]/SGP_K</f>
        <v>#REF!</v>
      </c>
      <c r="U147" s="10" t="e">
        <f>((LGAVG_ER*(NUMPITCHERS-1)+MYRANKS_P[[#This Row],[ER]])*9/((LGAVG_IP*(NUMPITCHERS-1)+MYRANKS_P[[#This Row],[IP]]))-LGAVG_ERA)/SGP_ERA</f>
        <v>#REF!</v>
      </c>
      <c r="V147" s="10" t="e">
        <f>((LGAVG_HBB*(NUMPITCHERS-1)+MYRANKS_P[[#This Row],[BB]]+MYRANKS_P[[#This Row],[H]])/(LGAVG_IP*(NUMPITCHERS-1)+MYRANKS_P[[#This Row],[IP]])-LGAVG_WHIP)/SGP_WHIP</f>
        <v>#REF!</v>
      </c>
      <c r="W147" s="72" t="e">
        <f>MYRANKS_P[[#This Row],[WSGP]]+MYRANKS_P[[#This Row],[SVSGP]]+MYRANKS_P[[#This Row],[SOSGP]]+MYRANKS_P[[#This Row],[ERASGP]]+MYRANKS_P[[#This Row],[WHIPSGP]]</f>
        <v>#REF!</v>
      </c>
      <c r="X147" s="171" t="e">
        <f>RANK(MYRANKS_P[[#This Row],[TTLSGP]],MYRANKS_P[TTLSGP],0)</f>
        <v>#REF!</v>
      </c>
      <c r="Y147" s="72" t="e">
        <f>IF(MYRANKS_P[[#This Row],[RAW_RANK]]&gt;NUM_P,MYRANKS_P[[#This Row],[TTLSGP]],0)</f>
        <v>#REF!</v>
      </c>
      <c r="Z147" s="22" t="e">
        <f>IF(MYRANKS_P[[#This Row],[BENCH_TTLSGP]]=0,"",RANK(MYRANKS_P[[#This Row],[BENCH_TTLSGP]],MYRANKS_P[BENCH_TTLSGP],0))</f>
        <v>#REF!</v>
      </c>
      <c r="AA147" s="22" t="e">
        <f>IF(MYRANKS_P[[#This Row],[RAW_RANK]]=NUM_P,"X","")</f>
        <v>#REF!</v>
      </c>
      <c r="AB147" s="10" t="e">
        <f>VLOOKUP(MYRANKS_P[[#This Row],[POS]],#REF!,COLUMN(#REF!),FALSE)</f>
        <v>#REF!</v>
      </c>
      <c r="AC147" s="10" t="e">
        <f>MYRANKS_P[[#This Row],[TTLSGP]]-MYRANKS_P[[#This Row],[REPL LVL]]</f>
        <v>#REF!</v>
      </c>
      <c r="AD147" s="19" t="e">
        <f>IF(MYRANKS_P[[#This Row],[RAW_RANK]]&lt;=Total_Pitchers_Drafted,MYRANKS_P[[#This Row],[SGP OVER REPL]],0)</f>
        <v>#REF!</v>
      </c>
      <c r="AE147" s="66" t="e">
        <f>MYRANKS_P[[#This Row],[SGP OVER REPL]]*Dollar_Value_Per_Pitcher_SGP+1</f>
        <v>#REF!</v>
      </c>
      <c r="AF147" s="27"/>
      <c r="AG147" s="30" t="e">
        <f>IF(AND(MYRANKS_P[[#This Row],[BENCH_RANK]]&lt;=Total_Pitchers_Drafted,MYRANKS_P[[#This Row],[$ACTUAL]]=""),MYRANKS_P[[#This Row],[USEFULSGP]],0)</f>
        <v>#REF!</v>
      </c>
      <c r="AH147" s="27" t="e">
        <f>IF(MYRANKS_P[[#This Row],[REMAIN_SGP]]=0,0,MYRANKS_P[[#This Row],[REMAIN_SGP]]*Remaining_Dollar_Value_Per_Pitcher_SGP+1)</f>
        <v>#REF!</v>
      </c>
      <c r="AI147" s="122"/>
    </row>
    <row r="148" spans="1:35" x14ac:dyDescent="0.25">
      <c r="A148" s="79" t="s">
        <v>1401</v>
      </c>
      <c r="B148" s="9" t="e">
        <f>VLOOKUP(MYRANKS_P[[#This Row],[PLAYERID]],#REF!,COLUMN(#REF!),FALSE)</f>
        <v>#REF!</v>
      </c>
      <c r="C148" s="9" t="e">
        <f>VLOOKUP(MYRANKS_P[[#This Row],[PLAYERID]],#REF!,COLUMN(#REF!),FALSE)</f>
        <v>#REF!</v>
      </c>
      <c r="D148" s="9" t="e">
        <f>VLOOKUP(MYRANKS_P[[#This Row],[PLAYERID]],#REF!,COLUMN(#REF!),FALSE)</f>
        <v>#REF!</v>
      </c>
      <c r="E148" s="9" t="e">
        <f>VLOOKUP(MYRANKS_P[[#This Row],[PLAYERID]],#REF!,COLUMN(#REF!),FALSE)</f>
        <v>#REF!</v>
      </c>
      <c r="F148" s="9" t="e">
        <f>VLOOKUP(MYRANKS_P[[#This Row],[PLAYERID]],#REF!,COLUMN(#REF!),FALSE)</f>
        <v>#REF!</v>
      </c>
      <c r="G148" s="9" t="e">
        <f>INDEX(#REF!,MATCH(MYRANKS_P[[#This Row],[PLAYERID]],#REF!,0),VLOOKUP(IDSYSTEM,#REF!,3,FALSE))</f>
        <v>#REF!</v>
      </c>
      <c r="H148" s="115" t="e">
        <f>IF(OR(LEAGUE="Mixed",LEAGUE=MYRANKS_P[[#This Row],[LG]]),IFERROR(INDEX(PITCHCSV[],MATCH(MYRANKS_P[[#This Row],[PROJID]],PITCHCSV[playerid],0),P_WCOL),0),0)</f>
        <v>#REF!</v>
      </c>
      <c r="I148" s="115" t="e">
        <f>IF(OR(LEAGUE="Mixed",LEAGUE=MYRANKS_P[[#This Row],[LG]]),IFERROR(INDEX(PITCHCSV[],MATCH(MYRANKS_P[[#This Row],[PROJID]],PITCHCSV[playerid],0),P_SVCOL),0),0)</f>
        <v>#REF!</v>
      </c>
      <c r="J148" s="115" t="e">
        <f>IF(OR(LEAGUE="Mixed",LEAGUE=MYRANKS_P[[#This Row],[LG]]),IFERROR(INDEX(PITCHCSV[],MATCH(MYRANKS_P[[#This Row],[PROJID]],PITCHCSV[playerid],0),P_IPCOL),0),0)</f>
        <v>#REF!</v>
      </c>
      <c r="K148" s="115" t="e">
        <f>IF(OR(LEAGUE="Mixed",LEAGUE=MYRANKS_P[[#This Row],[LG]]),IFERROR(INDEX(PITCHCSV[],MATCH(MYRANKS_P[[#This Row],[PROJID]],PITCHCSV[playerid],0),P_HCOL),0),0)</f>
        <v>#REF!</v>
      </c>
      <c r="L148" s="115" t="e">
        <f>IF(OR(LEAGUE="Mixed",LEAGUE=MYRANKS_P[[#This Row],[LG]]),IFERROR(INDEX(PITCHCSV[],MATCH(MYRANKS_P[[#This Row],[PROJID]],PITCHCSV[playerid],0),P_ERCOL),0),0)</f>
        <v>#REF!</v>
      </c>
      <c r="M148" s="115" t="e">
        <f>IF(OR(LEAGUE="Mixed",LEAGUE=MYRANKS_P[[#This Row],[LG]]),IFERROR(INDEX(PITCHCSV[],MATCH(MYRANKS_P[[#This Row],[PROJID]],PITCHCSV[playerid],0),P_HRCOL),0),0)</f>
        <v>#REF!</v>
      </c>
      <c r="N148" s="115" t="e">
        <f>IF(OR(LEAGUE="Mixed",LEAGUE=MYRANKS_P[[#This Row],[LG]]),IFERROR(INDEX(PITCHCSV[],MATCH(MYRANKS_P[[#This Row],[PROJID]],PITCHCSV[playerid],0),P_SOCOL),0),0)</f>
        <v>#REF!</v>
      </c>
      <c r="O148" s="115" t="e">
        <f>IF(OR(LEAGUE="Mixed",LEAGUE=MYRANKS_P[[#This Row],[LG]]),IFERROR(INDEX(PITCHCSV[],MATCH(MYRANKS_P[[#This Row],[PROJID]],PITCHCSV[playerid],0),P_BBCOL),0),0)</f>
        <v>#REF!</v>
      </c>
      <c r="P148" s="10" t="e">
        <f>IF(OR(LEAGUE="Mixed",LEAGUE=MYRANKS_P[[#This Row],[LG]]),IFERROR(MYRANKS_P[[#This Row],[ER]]*9/MYRANKS_P[[#This Row],[IP]],0),0)</f>
        <v>#REF!</v>
      </c>
      <c r="Q148" s="10" t="e">
        <f>IF(OR(LEAGUE="Mixed",LEAGUE=MYRANKS_P[[#This Row],[LG]]),IFERROR((MYRANKS_P[[#This Row],[BB]]+MYRANKS_P[[#This Row],[H]])/MYRANKS_P[[#This Row],[IP]],0),0)</f>
        <v>#REF!</v>
      </c>
      <c r="R148" s="10" t="e">
        <f>MYRANKS_P[[#This Row],[W]]/SGP_W</f>
        <v>#REF!</v>
      </c>
      <c r="S148" s="10" t="e">
        <f>MYRANKS_P[[#This Row],[SV]]/SGP_SV</f>
        <v>#REF!</v>
      </c>
      <c r="T148" s="10" t="e">
        <f>MYRANKS_P[[#This Row],[SO]]/SGP_K</f>
        <v>#REF!</v>
      </c>
      <c r="U148" s="10" t="e">
        <f>((LGAVG_ER*(NUMPITCHERS-1)+MYRANKS_P[[#This Row],[ER]])*9/((LGAVG_IP*(NUMPITCHERS-1)+MYRANKS_P[[#This Row],[IP]]))-LGAVG_ERA)/SGP_ERA</f>
        <v>#REF!</v>
      </c>
      <c r="V148" s="10" t="e">
        <f>((LGAVG_HBB*(NUMPITCHERS-1)+MYRANKS_P[[#This Row],[BB]]+MYRANKS_P[[#This Row],[H]])/(LGAVG_IP*(NUMPITCHERS-1)+MYRANKS_P[[#This Row],[IP]])-LGAVG_WHIP)/SGP_WHIP</f>
        <v>#REF!</v>
      </c>
      <c r="W148" s="72" t="e">
        <f>MYRANKS_P[[#This Row],[WSGP]]+MYRANKS_P[[#This Row],[SVSGP]]+MYRANKS_P[[#This Row],[SOSGP]]+MYRANKS_P[[#This Row],[ERASGP]]+MYRANKS_P[[#This Row],[WHIPSGP]]</f>
        <v>#REF!</v>
      </c>
      <c r="X148" s="171" t="e">
        <f>RANK(MYRANKS_P[[#This Row],[TTLSGP]],MYRANKS_P[TTLSGP],0)</f>
        <v>#REF!</v>
      </c>
      <c r="Y148" s="72" t="e">
        <f>IF(MYRANKS_P[[#This Row],[RAW_RANK]]&gt;NUM_P,MYRANKS_P[[#This Row],[TTLSGP]],0)</f>
        <v>#REF!</v>
      </c>
      <c r="Z148" s="22" t="e">
        <f>IF(MYRANKS_P[[#This Row],[BENCH_TTLSGP]]=0,"",RANK(MYRANKS_P[[#This Row],[BENCH_TTLSGP]],MYRANKS_P[BENCH_TTLSGP],0))</f>
        <v>#REF!</v>
      </c>
      <c r="AA148" s="22" t="e">
        <f>IF(MYRANKS_P[[#This Row],[RAW_RANK]]=NUM_P,"X","")</f>
        <v>#REF!</v>
      </c>
      <c r="AB148" s="10" t="e">
        <f>VLOOKUP(MYRANKS_P[[#This Row],[POS]],#REF!,COLUMN(#REF!),FALSE)</f>
        <v>#REF!</v>
      </c>
      <c r="AC148" s="10" t="e">
        <f>MYRANKS_P[[#This Row],[TTLSGP]]-MYRANKS_P[[#This Row],[REPL LVL]]</f>
        <v>#REF!</v>
      </c>
      <c r="AD148" s="19" t="e">
        <f>IF(MYRANKS_P[[#This Row],[RAW_RANK]]&lt;=Total_Pitchers_Drafted,MYRANKS_P[[#This Row],[SGP OVER REPL]],0)</f>
        <v>#REF!</v>
      </c>
      <c r="AE148" s="66" t="e">
        <f>MYRANKS_P[[#This Row],[SGP OVER REPL]]*Dollar_Value_Per_Pitcher_SGP+1</f>
        <v>#REF!</v>
      </c>
      <c r="AF148" s="27"/>
      <c r="AG148" s="30" t="e">
        <f>IF(AND(MYRANKS_P[[#This Row],[BENCH_RANK]]&lt;=Total_Pitchers_Drafted,MYRANKS_P[[#This Row],[$ACTUAL]]=""),MYRANKS_P[[#This Row],[USEFULSGP]],0)</f>
        <v>#REF!</v>
      </c>
      <c r="AH148" s="27" t="e">
        <f>IF(MYRANKS_P[[#This Row],[REMAIN_SGP]]=0,0,MYRANKS_P[[#This Row],[REMAIN_SGP]]*Remaining_Dollar_Value_Per_Pitcher_SGP+1)</f>
        <v>#REF!</v>
      </c>
      <c r="AI148" s="122"/>
    </row>
    <row r="149" spans="1:35" x14ac:dyDescent="0.25">
      <c r="A149" s="79" t="s">
        <v>2452</v>
      </c>
      <c r="B149" s="53" t="e">
        <f>VLOOKUP(MYRANKS_P[[#This Row],[PLAYERID]],#REF!,COLUMN(#REF!),FALSE)</f>
        <v>#REF!</v>
      </c>
      <c r="C149" s="53" t="e">
        <f>VLOOKUP(MYRANKS_P[[#This Row],[PLAYERID]],#REF!,COLUMN(#REF!),FALSE)</f>
        <v>#REF!</v>
      </c>
      <c r="D149" s="53" t="e">
        <f>VLOOKUP(MYRANKS_P[[#This Row],[PLAYERID]],#REF!,COLUMN(#REF!),FALSE)</f>
        <v>#REF!</v>
      </c>
      <c r="E149" s="9" t="e">
        <f>VLOOKUP(MYRANKS_P[[#This Row],[PLAYERID]],#REF!,COLUMN(#REF!),FALSE)</f>
        <v>#REF!</v>
      </c>
      <c r="F149" s="53" t="e">
        <f>VLOOKUP(MYRANKS_P[[#This Row],[PLAYERID]],#REF!,COLUMN(#REF!),FALSE)</f>
        <v>#REF!</v>
      </c>
      <c r="G149" s="9" t="e">
        <f>INDEX(#REF!,MATCH(MYRANKS_P[[#This Row],[PLAYERID]],#REF!,0),VLOOKUP(IDSYSTEM,#REF!,3,FALSE))</f>
        <v>#REF!</v>
      </c>
      <c r="H149" s="115" t="e">
        <f>IF(OR(LEAGUE="Mixed",LEAGUE=MYRANKS_P[[#This Row],[LG]]),IFERROR(INDEX(PITCHCSV[],MATCH(MYRANKS_P[[#This Row],[PROJID]],PITCHCSV[playerid],0),P_WCOL),0),0)</f>
        <v>#REF!</v>
      </c>
      <c r="I149" s="115" t="e">
        <f>IF(OR(LEAGUE="Mixed",LEAGUE=MYRANKS_P[[#This Row],[LG]]),IFERROR(INDEX(PITCHCSV[],MATCH(MYRANKS_P[[#This Row],[PROJID]],PITCHCSV[playerid],0),P_SVCOL),0),0)</f>
        <v>#REF!</v>
      </c>
      <c r="J149" s="115" t="e">
        <f>IF(OR(LEAGUE="Mixed",LEAGUE=MYRANKS_P[[#This Row],[LG]]),IFERROR(INDEX(PITCHCSV[],MATCH(MYRANKS_P[[#This Row],[PROJID]],PITCHCSV[playerid],0),P_IPCOL),0),0)</f>
        <v>#REF!</v>
      </c>
      <c r="K149" s="115" t="e">
        <f>IF(OR(LEAGUE="Mixed",LEAGUE=MYRANKS_P[[#This Row],[LG]]),IFERROR(INDEX(PITCHCSV[],MATCH(MYRANKS_P[[#This Row],[PROJID]],PITCHCSV[playerid],0),P_HCOL),0),0)</f>
        <v>#REF!</v>
      </c>
      <c r="L149" s="115" t="e">
        <f>IF(OR(LEAGUE="Mixed",LEAGUE=MYRANKS_P[[#This Row],[LG]]),IFERROR(INDEX(PITCHCSV[],MATCH(MYRANKS_P[[#This Row],[PROJID]],PITCHCSV[playerid],0),P_ERCOL),0),0)</f>
        <v>#REF!</v>
      </c>
      <c r="M149" s="115" t="e">
        <f>IF(OR(LEAGUE="Mixed",LEAGUE=MYRANKS_P[[#This Row],[LG]]),IFERROR(INDEX(PITCHCSV[],MATCH(MYRANKS_P[[#This Row],[PROJID]],PITCHCSV[playerid],0),P_HRCOL),0),0)</f>
        <v>#REF!</v>
      </c>
      <c r="N149" s="115" t="e">
        <f>IF(OR(LEAGUE="Mixed",LEAGUE=MYRANKS_P[[#This Row],[LG]]),IFERROR(INDEX(PITCHCSV[],MATCH(MYRANKS_P[[#This Row],[PROJID]],PITCHCSV[playerid],0),P_SOCOL),0),0)</f>
        <v>#REF!</v>
      </c>
      <c r="O149" s="115" t="e">
        <f>IF(OR(LEAGUE="Mixed",LEAGUE=MYRANKS_P[[#This Row],[LG]]),IFERROR(INDEX(PITCHCSV[],MATCH(MYRANKS_P[[#This Row],[PROJID]],PITCHCSV[playerid],0),P_BBCOL),0),0)</f>
        <v>#REF!</v>
      </c>
      <c r="P149" s="10" t="e">
        <f>IF(OR(LEAGUE="Mixed",LEAGUE=MYRANKS_P[[#This Row],[LG]]),IFERROR(MYRANKS_P[[#This Row],[ER]]*9/MYRANKS_P[[#This Row],[IP]],0),0)</f>
        <v>#REF!</v>
      </c>
      <c r="Q149" s="10" t="e">
        <f>IF(OR(LEAGUE="Mixed",LEAGUE=MYRANKS_P[[#This Row],[LG]]),IFERROR((MYRANKS_P[[#This Row],[BB]]+MYRANKS_P[[#This Row],[H]])/MYRANKS_P[[#This Row],[IP]],0),0)</f>
        <v>#REF!</v>
      </c>
      <c r="R149" s="10" t="e">
        <f>MYRANKS_P[[#This Row],[W]]/SGP_W</f>
        <v>#REF!</v>
      </c>
      <c r="S149" s="10" t="e">
        <f>MYRANKS_P[[#This Row],[SV]]/SGP_SV</f>
        <v>#REF!</v>
      </c>
      <c r="T149" s="10" t="e">
        <f>MYRANKS_P[[#This Row],[SO]]/SGP_K</f>
        <v>#REF!</v>
      </c>
      <c r="U149" s="10" t="e">
        <f>((LGAVG_ER*(NUMPITCHERS-1)+MYRANKS_P[[#This Row],[ER]])*9/((LGAVG_IP*(NUMPITCHERS-1)+MYRANKS_P[[#This Row],[IP]]))-LGAVG_ERA)/SGP_ERA</f>
        <v>#REF!</v>
      </c>
      <c r="V149" s="10" t="e">
        <f>((LGAVG_HBB*(NUMPITCHERS-1)+MYRANKS_P[[#This Row],[BB]]+MYRANKS_P[[#This Row],[H]])/(LGAVG_IP*(NUMPITCHERS-1)+MYRANKS_P[[#This Row],[IP]])-LGAVG_WHIP)/SGP_WHIP</f>
        <v>#REF!</v>
      </c>
      <c r="W149" s="72" t="e">
        <f>MYRANKS_P[[#This Row],[WSGP]]+MYRANKS_P[[#This Row],[SVSGP]]+MYRANKS_P[[#This Row],[SOSGP]]+MYRANKS_P[[#This Row],[ERASGP]]+MYRANKS_P[[#This Row],[WHIPSGP]]</f>
        <v>#REF!</v>
      </c>
      <c r="X149" s="171" t="e">
        <f>RANK(MYRANKS_P[[#This Row],[TTLSGP]],MYRANKS_P[TTLSGP],0)</f>
        <v>#REF!</v>
      </c>
      <c r="Y149" s="72" t="e">
        <f>IF(MYRANKS_P[[#This Row],[RAW_RANK]]&gt;NUM_P,MYRANKS_P[[#This Row],[TTLSGP]],0)</f>
        <v>#REF!</v>
      </c>
      <c r="Z149" s="22" t="e">
        <f>IF(MYRANKS_P[[#This Row],[BENCH_TTLSGP]]=0,"",RANK(MYRANKS_P[[#This Row],[BENCH_TTLSGP]],MYRANKS_P[BENCH_TTLSGP],0))</f>
        <v>#REF!</v>
      </c>
      <c r="AA149" s="22" t="e">
        <f>IF(MYRANKS_P[[#This Row],[RAW_RANK]]=NUM_P,"X","")</f>
        <v>#REF!</v>
      </c>
      <c r="AB149" s="10" t="e">
        <f>VLOOKUP(MYRANKS_P[[#This Row],[POS]],#REF!,COLUMN(#REF!),FALSE)</f>
        <v>#REF!</v>
      </c>
      <c r="AC149" s="10" t="e">
        <f>MYRANKS_P[[#This Row],[TTLSGP]]-MYRANKS_P[[#This Row],[REPL LVL]]</f>
        <v>#REF!</v>
      </c>
      <c r="AD149" s="19" t="e">
        <f>IF(MYRANKS_P[[#This Row],[RAW_RANK]]&lt;=Total_Pitchers_Drafted,MYRANKS_P[[#This Row],[SGP OVER REPL]],0)</f>
        <v>#REF!</v>
      </c>
      <c r="AE149" s="66" t="e">
        <f>MYRANKS_P[[#This Row],[SGP OVER REPL]]*Dollar_Value_Per_Pitcher_SGP+1</f>
        <v>#REF!</v>
      </c>
      <c r="AF149" s="27"/>
      <c r="AG149" s="30" t="e">
        <f>IF(AND(MYRANKS_P[[#This Row],[BENCH_RANK]]&lt;=Total_Pitchers_Drafted,MYRANKS_P[[#This Row],[$ACTUAL]]=""),MYRANKS_P[[#This Row],[USEFULSGP]],0)</f>
        <v>#REF!</v>
      </c>
      <c r="AH149" s="27" t="e">
        <f>IF(MYRANKS_P[[#This Row],[REMAIN_SGP]]=0,0,MYRANKS_P[[#This Row],[REMAIN_SGP]]*Remaining_Dollar_Value_Per_Pitcher_SGP+1)</f>
        <v>#REF!</v>
      </c>
      <c r="AI149" s="122"/>
    </row>
    <row r="150" spans="1:35" x14ac:dyDescent="0.25">
      <c r="A150" s="110" t="s">
        <v>1864</v>
      </c>
      <c r="B150" s="53" t="e">
        <f>VLOOKUP(MYRANKS_P[[#This Row],[PLAYERID]],#REF!,COLUMN(#REF!),FALSE)</f>
        <v>#REF!</v>
      </c>
      <c r="C150" s="53" t="e">
        <f>VLOOKUP(MYRANKS_P[[#This Row],[PLAYERID]],#REF!,COLUMN(#REF!),FALSE)</f>
        <v>#REF!</v>
      </c>
      <c r="D150" s="53" t="e">
        <f>VLOOKUP(MYRANKS_P[[#This Row],[PLAYERID]],#REF!,COLUMN(#REF!),FALSE)</f>
        <v>#REF!</v>
      </c>
      <c r="E150" s="9" t="e">
        <f>VLOOKUP(MYRANKS_P[[#This Row],[PLAYERID]],#REF!,COLUMN(#REF!),FALSE)</f>
        <v>#REF!</v>
      </c>
      <c r="F150" s="53" t="e">
        <f>VLOOKUP(MYRANKS_P[[#This Row],[PLAYERID]],#REF!,COLUMN(#REF!),FALSE)</f>
        <v>#REF!</v>
      </c>
      <c r="G150" s="9" t="e">
        <f>INDEX(#REF!,MATCH(MYRANKS_P[[#This Row],[PLAYERID]],#REF!,0),VLOOKUP(IDSYSTEM,#REF!,3,FALSE))</f>
        <v>#REF!</v>
      </c>
      <c r="H150" s="115" t="e">
        <f>IF(OR(LEAGUE="Mixed",LEAGUE=MYRANKS_P[[#This Row],[LG]]),IFERROR(INDEX(PITCHCSV[],MATCH(MYRANKS_P[[#This Row],[PROJID]],PITCHCSV[playerid],0),P_WCOL),0),0)</f>
        <v>#REF!</v>
      </c>
      <c r="I150" s="115" t="e">
        <f>IF(OR(LEAGUE="Mixed",LEAGUE=MYRANKS_P[[#This Row],[LG]]),IFERROR(INDEX(PITCHCSV[],MATCH(MYRANKS_P[[#This Row],[PROJID]],PITCHCSV[playerid],0),P_SVCOL),0),0)</f>
        <v>#REF!</v>
      </c>
      <c r="J150" s="115" t="e">
        <f>IF(OR(LEAGUE="Mixed",LEAGUE=MYRANKS_P[[#This Row],[LG]]),IFERROR(INDEX(PITCHCSV[],MATCH(MYRANKS_P[[#This Row],[PROJID]],PITCHCSV[playerid],0),P_IPCOL),0),0)</f>
        <v>#REF!</v>
      </c>
      <c r="K150" s="115" t="e">
        <f>IF(OR(LEAGUE="Mixed",LEAGUE=MYRANKS_P[[#This Row],[LG]]),IFERROR(INDEX(PITCHCSV[],MATCH(MYRANKS_P[[#This Row],[PROJID]],PITCHCSV[playerid],0),P_HCOL),0),0)</f>
        <v>#REF!</v>
      </c>
      <c r="L150" s="115" t="e">
        <f>IF(OR(LEAGUE="Mixed",LEAGUE=MYRANKS_P[[#This Row],[LG]]),IFERROR(INDEX(PITCHCSV[],MATCH(MYRANKS_P[[#This Row],[PROJID]],PITCHCSV[playerid],0),P_ERCOL),0),0)</f>
        <v>#REF!</v>
      </c>
      <c r="M150" s="115" t="e">
        <f>IF(OR(LEAGUE="Mixed",LEAGUE=MYRANKS_P[[#This Row],[LG]]),IFERROR(INDEX(PITCHCSV[],MATCH(MYRANKS_P[[#This Row],[PROJID]],PITCHCSV[playerid],0),P_HRCOL),0),0)</f>
        <v>#REF!</v>
      </c>
      <c r="N150" s="115" t="e">
        <f>IF(OR(LEAGUE="Mixed",LEAGUE=MYRANKS_P[[#This Row],[LG]]),IFERROR(INDEX(PITCHCSV[],MATCH(MYRANKS_P[[#This Row],[PROJID]],PITCHCSV[playerid],0),P_SOCOL),0),0)</f>
        <v>#REF!</v>
      </c>
      <c r="O150" s="115" t="e">
        <f>IF(OR(LEAGUE="Mixed",LEAGUE=MYRANKS_P[[#This Row],[LG]]),IFERROR(INDEX(PITCHCSV[],MATCH(MYRANKS_P[[#This Row],[PROJID]],PITCHCSV[playerid],0),P_BBCOL),0),0)</f>
        <v>#REF!</v>
      </c>
      <c r="P150" s="10" t="e">
        <f>IF(OR(LEAGUE="Mixed",LEAGUE=MYRANKS_P[[#This Row],[LG]]),IFERROR(MYRANKS_P[[#This Row],[ER]]*9/MYRANKS_P[[#This Row],[IP]],0),0)</f>
        <v>#REF!</v>
      </c>
      <c r="Q150" s="10" t="e">
        <f>IF(OR(LEAGUE="Mixed",LEAGUE=MYRANKS_P[[#This Row],[LG]]),IFERROR((MYRANKS_P[[#This Row],[BB]]+MYRANKS_P[[#This Row],[H]])/MYRANKS_P[[#This Row],[IP]],0),0)</f>
        <v>#REF!</v>
      </c>
      <c r="R150" s="87" t="e">
        <f>MYRANKS_P[[#This Row],[W]]/SGP_W</f>
        <v>#REF!</v>
      </c>
      <c r="S150" s="87" t="e">
        <f>MYRANKS_P[[#This Row],[SV]]/SGP_SV</f>
        <v>#REF!</v>
      </c>
      <c r="T150" s="87" t="e">
        <f>MYRANKS_P[[#This Row],[SO]]/SGP_K</f>
        <v>#REF!</v>
      </c>
      <c r="U150" s="10" t="e">
        <f>((LGAVG_ER*(NUMPITCHERS-1)+MYRANKS_P[[#This Row],[ER]])*9/((LGAVG_IP*(NUMPITCHERS-1)+MYRANKS_P[[#This Row],[IP]]))-LGAVG_ERA)/SGP_ERA</f>
        <v>#REF!</v>
      </c>
      <c r="V150" s="10" t="e">
        <f>((LGAVG_HBB*(NUMPITCHERS-1)+MYRANKS_P[[#This Row],[BB]]+MYRANKS_P[[#This Row],[H]])/(LGAVG_IP*(NUMPITCHERS-1)+MYRANKS_P[[#This Row],[IP]])-LGAVG_WHIP)/SGP_WHIP</f>
        <v>#REF!</v>
      </c>
      <c r="W150" s="92" t="e">
        <f>MYRANKS_P[[#This Row],[WSGP]]+MYRANKS_P[[#This Row],[SVSGP]]+MYRANKS_P[[#This Row],[SOSGP]]+MYRANKS_P[[#This Row],[ERASGP]]+MYRANKS_P[[#This Row],[WHIPSGP]]</f>
        <v>#REF!</v>
      </c>
      <c r="X150" s="173" t="e">
        <f>RANK(MYRANKS_P[[#This Row],[TTLSGP]],MYRANKS_P[TTLSGP],0)</f>
        <v>#REF!</v>
      </c>
      <c r="Y150" s="92" t="e">
        <f>IF(MYRANKS_P[[#This Row],[RAW_RANK]]&gt;NUM_P,MYRANKS_P[[#This Row],[TTLSGP]],0)</f>
        <v>#REF!</v>
      </c>
      <c r="Z150" s="96" t="e">
        <f>IF(MYRANKS_P[[#This Row],[BENCH_TTLSGP]]=0,"",RANK(MYRANKS_P[[#This Row],[BENCH_TTLSGP]],MYRANKS_P[BENCH_TTLSGP],0))</f>
        <v>#REF!</v>
      </c>
      <c r="AA150" s="96" t="e">
        <f>IF(MYRANKS_P[[#This Row],[RAW_RANK]]=NUM_P,"X","")</f>
        <v>#REF!</v>
      </c>
      <c r="AB150" s="87" t="e">
        <f>VLOOKUP(MYRANKS_P[[#This Row],[POS]],#REF!,COLUMN(#REF!),FALSE)</f>
        <v>#REF!</v>
      </c>
      <c r="AC150" s="87" t="e">
        <f>MYRANKS_P[[#This Row],[TTLSGP]]-MYRANKS_P[[#This Row],[REPL LVL]]</f>
        <v>#REF!</v>
      </c>
      <c r="AD150" s="87" t="e">
        <f>IF(MYRANKS_P[[#This Row],[RAW_RANK]]&lt;=Total_Pitchers_Drafted,MYRANKS_P[[#This Row],[SGP OVER REPL]],0)</f>
        <v>#REF!</v>
      </c>
      <c r="AE150" s="97" t="e">
        <f>MYRANKS_P[[#This Row],[SGP OVER REPL]]*Dollar_Value_Per_Pitcher_SGP+1</f>
        <v>#REF!</v>
      </c>
      <c r="AF150" s="87"/>
      <c r="AG150" s="87" t="e">
        <f>IF(AND(MYRANKS_P[[#This Row],[BENCH_RANK]]&lt;=Total_Pitchers_Drafted,MYRANKS_P[[#This Row],[$ACTUAL]]=""),MYRANKS_P[[#This Row],[USEFULSGP]],0)</f>
        <v>#REF!</v>
      </c>
      <c r="AH150" s="87" t="e">
        <f>IF(MYRANKS_P[[#This Row],[REMAIN_SGP]]=0,0,MYRANKS_P[[#This Row],[REMAIN_SGP]]*Remaining_Dollar_Value_Per_Pitcher_SGP+1)</f>
        <v>#REF!</v>
      </c>
      <c r="AI150" s="122"/>
    </row>
    <row r="151" spans="1:35" x14ac:dyDescent="0.25">
      <c r="A151" s="88" t="s">
        <v>6301</v>
      </c>
      <c r="B151" s="9" t="e">
        <f>VLOOKUP(MYRANKS_P[[#This Row],[PLAYERID]],#REF!,COLUMN(#REF!),FALSE)</f>
        <v>#REF!</v>
      </c>
      <c r="C151" s="9" t="e">
        <f>VLOOKUP(MYRANKS_P[[#This Row],[PLAYERID]],#REF!,COLUMN(#REF!),FALSE)</f>
        <v>#REF!</v>
      </c>
      <c r="D151" s="9" t="e">
        <f>VLOOKUP(MYRANKS_P[[#This Row],[PLAYERID]],#REF!,COLUMN(#REF!),FALSE)</f>
        <v>#REF!</v>
      </c>
      <c r="E151" s="9" t="e">
        <f>VLOOKUP(MYRANKS_P[[#This Row],[PLAYERID]],#REF!,COLUMN(#REF!),FALSE)</f>
        <v>#REF!</v>
      </c>
      <c r="F151" s="9" t="e">
        <f>VLOOKUP(MYRANKS_P[[#This Row],[PLAYERID]],#REF!,COLUMN(#REF!),FALSE)</f>
        <v>#REF!</v>
      </c>
      <c r="G151" s="9" t="e">
        <f>INDEX(#REF!,MATCH(MYRANKS_P[[#This Row],[PLAYERID]],#REF!,0),VLOOKUP(IDSYSTEM,#REF!,3,FALSE))</f>
        <v>#REF!</v>
      </c>
      <c r="H151" s="115" t="e">
        <f>IF(OR(LEAGUE="Mixed",LEAGUE=MYRANKS_P[[#This Row],[LG]]),IFERROR(INDEX(PITCHCSV[],MATCH(MYRANKS_P[[#This Row],[PROJID]],PITCHCSV[playerid],0),P_WCOL),0),0)</f>
        <v>#REF!</v>
      </c>
      <c r="I151" s="115" t="e">
        <f>IF(OR(LEAGUE="Mixed",LEAGUE=MYRANKS_P[[#This Row],[LG]]),IFERROR(INDEX(PITCHCSV[],MATCH(MYRANKS_P[[#This Row],[PROJID]],PITCHCSV[playerid],0),P_SVCOL),0),0)</f>
        <v>#REF!</v>
      </c>
      <c r="J151" s="115" t="e">
        <f>IF(OR(LEAGUE="Mixed",LEAGUE=MYRANKS_P[[#This Row],[LG]]),IFERROR(INDEX(PITCHCSV[],MATCH(MYRANKS_P[[#This Row],[PROJID]],PITCHCSV[playerid],0),P_IPCOL),0),0)</f>
        <v>#REF!</v>
      </c>
      <c r="K151" s="115" t="e">
        <f>IF(OR(LEAGUE="Mixed",LEAGUE=MYRANKS_P[[#This Row],[LG]]),IFERROR(INDEX(PITCHCSV[],MATCH(MYRANKS_P[[#This Row],[PROJID]],PITCHCSV[playerid],0),P_HCOL),0),0)</f>
        <v>#REF!</v>
      </c>
      <c r="L151" s="115" t="e">
        <f>IF(OR(LEAGUE="Mixed",LEAGUE=MYRANKS_P[[#This Row],[LG]]),IFERROR(INDEX(PITCHCSV[],MATCH(MYRANKS_P[[#This Row],[PROJID]],PITCHCSV[playerid],0),P_ERCOL),0),0)</f>
        <v>#REF!</v>
      </c>
      <c r="M151" s="115" t="e">
        <f>IF(OR(LEAGUE="Mixed",LEAGUE=MYRANKS_P[[#This Row],[LG]]),IFERROR(INDEX(PITCHCSV[],MATCH(MYRANKS_P[[#This Row],[PROJID]],PITCHCSV[playerid],0),P_HRCOL),0),0)</f>
        <v>#REF!</v>
      </c>
      <c r="N151" s="115" t="e">
        <f>IF(OR(LEAGUE="Mixed",LEAGUE=MYRANKS_P[[#This Row],[LG]]),IFERROR(INDEX(PITCHCSV[],MATCH(MYRANKS_P[[#This Row],[PROJID]],PITCHCSV[playerid],0),P_SOCOL),0),0)</f>
        <v>#REF!</v>
      </c>
      <c r="O151" s="115" t="e">
        <f>IF(OR(LEAGUE="Mixed",LEAGUE=MYRANKS_P[[#This Row],[LG]]),IFERROR(INDEX(PITCHCSV[],MATCH(MYRANKS_P[[#This Row],[PROJID]],PITCHCSV[playerid],0),P_BBCOL),0),0)</f>
        <v>#REF!</v>
      </c>
      <c r="P151" s="10" t="e">
        <f>IF(OR(LEAGUE="Mixed",LEAGUE=MYRANKS_P[[#This Row],[LG]]),IFERROR(MYRANKS_P[[#This Row],[ER]]*9/MYRANKS_P[[#This Row],[IP]],0),0)</f>
        <v>#REF!</v>
      </c>
      <c r="Q151" s="10" t="e">
        <f>IF(OR(LEAGUE="Mixed",LEAGUE=MYRANKS_P[[#This Row],[LG]]),IFERROR((MYRANKS_P[[#This Row],[BB]]+MYRANKS_P[[#This Row],[H]])/MYRANKS_P[[#This Row],[IP]],0),0)</f>
        <v>#REF!</v>
      </c>
      <c r="R151" s="10" t="e">
        <f>MYRANKS_P[[#This Row],[W]]/SGP_W</f>
        <v>#REF!</v>
      </c>
      <c r="S151" s="10" t="e">
        <f>MYRANKS_P[[#This Row],[SV]]/SGP_SV</f>
        <v>#REF!</v>
      </c>
      <c r="T151" s="10" t="e">
        <f>MYRANKS_P[[#This Row],[SO]]/SGP_K</f>
        <v>#REF!</v>
      </c>
      <c r="U151" s="10" t="e">
        <f>((LGAVG_ER*(NUMPITCHERS-1)+MYRANKS_P[[#This Row],[ER]])*9/((LGAVG_IP*(NUMPITCHERS-1)+MYRANKS_P[[#This Row],[IP]]))-LGAVG_ERA)/SGP_ERA</f>
        <v>#REF!</v>
      </c>
      <c r="V151" s="10" t="e">
        <f>((LGAVG_HBB*(NUMPITCHERS-1)+MYRANKS_P[[#This Row],[BB]]+MYRANKS_P[[#This Row],[H]])/(LGAVG_IP*(NUMPITCHERS-1)+MYRANKS_P[[#This Row],[IP]])-LGAVG_WHIP)/SGP_WHIP</f>
        <v>#REF!</v>
      </c>
      <c r="W151" s="72" t="e">
        <f>MYRANKS_P[[#This Row],[WSGP]]+MYRANKS_P[[#This Row],[SVSGP]]+MYRANKS_P[[#This Row],[SOSGP]]+MYRANKS_P[[#This Row],[ERASGP]]+MYRANKS_P[[#This Row],[WHIPSGP]]</f>
        <v>#REF!</v>
      </c>
      <c r="X151" s="171" t="e">
        <f>RANK(MYRANKS_P[[#This Row],[TTLSGP]],MYRANKS_P[TTLSGP],0)</f>
        <v>#REF!</v>
      </c>
      <c r="Y151" s="72" t="e">
        <f>IF(MYRANKS_P[[#This Row],[RAW_RANK]]&gt;NUM_P,MYRANKS_P[[#This Row],[TTLSGP]],0)</f>
        <v>#REF!</v>
      </c>
      <c r="Z151" s="22" t="e">
        <f>IF(MYRANKS_P[[#This Row],[BENCH_TTLSGP]]=0,"",RANK(MYRANKS_P[[#This Row],[BENCH_TTLSGP]],MYRANKS_P[BENCH_TTLSGP],0))</f>
        <v>#REF!</v>
      </c>
      <c r="AA151" s="22" t="e">
        <f>IF(MYRANKS_P[[#This Row],[RAW_RANK]]=NUM_P,"X","")</f>
        <v>#REF!</v>
      </c>
      <c r="AB151" s="10" t="e">
        <f>VLOOKUP(MYRANKS_P[[#This Row],[POS]],#REF!,COLUMN(#REF!),FALSE)</f>
        <v>#REF!</v>
      </c>
      <c r="AC151" s="10" t="e">
        <f>MYRANKS_P[[#This Row],[TTLSGP]]-MYRANKS_P[[#This Row],[REPL LVL]]</f>
        <v>#REF!</v>
      </c>
      <c r="AD151" s="19" t="e">
        <f>IF(MYRANKS_P[[#This Row],[RAW_RANK]]&lt;=Total_Pitchers_Drafted,MYRANKS_P[[#This Row],[SGP OVER REPL]],0)</f>
        <v>#REF!</v>
      </c>
      <c r="AE151" s="66" t="e">
        <f>MYRANKS_P[[#This Row],[SGP OVER REPL]]*Dollar_Value_Per_Pitcher_SGP+1</f>
        <v>#REF!</v>
      </c>
      <c r="AF151" s="27"/>
      <c r="AG151" s="30" t="e">
        <f>IF(AND(MYRANKS_P[[#This Row],[BENCH_RANK]]&lt;=Total_Pitchers_Drafted,MYRANKS_P[[#This Row],[$ACTUAL]]=""),MYRANKS_P[[#This Row],[USEFULSGP]],0)</f>
        <v>#REF!</v>
      </c>
      <c r="AH151" s="27" t="e">
        <f>IF(MYRANKS_P[[#This Row],[REMAIN_SGP]]=0,0,MYRANKS_P[[#This Row],[REMAIN_SGP]]*Remaining_Dollar_Value_Per_Pitcher_SGP+1)</f>
        <v>#REF!</v>
      </c>
      <c r="AI151" s="122"/>
    </row>
    <row r="152" spans="1:35" x14ac:dyDescent="0.25">
      <c r="A152" s="79" t="s">
        <v>2031</v>
      </c>
      <c r="B152" s="53" t="e">
        <f>VLOOKUP(MYRANKS_P[[#This Row],[PLAYERID]],#REF!,COLUMN(#REF!),FALSE)</f>
        <v>#REF!</v>
      </c>
      <c r="C152" s="53" t="e">
        <f>VLOOKUP(MYRANKS_P[[#This Row],[PLAYERID]],#REF!,COLUMN(#REF!),FALSE)</f>
        <v>#REF!</v>
      </c>
      <c r="D152" s="53" t="e">
        <f>VLOOKUP(MYRANKS_P[[#This Row],[PLAYERID]],#REF!,COLUMN(#REF!),FALSE)</f>
        <v>#REF!</v>
      </c>
      <c r="E152" s="9" t="e">
        <f>VLOOKUP(MYRANKS_P[[#This Row],[PLAYERID]],#REF!,COLUMN(#REF!),FALSE)</f>
        <v>#REF!</v>
      </c>
      <c r="F152" s="53" t="e">
        <f>VLOOKUP(MYRANKS_P[[#This Row],[PLAYERID]],#REF!,COLUMN(#REF!),FALSE)</f>
        <v>#REF!</v>
      </c>
      <c r="G152" s="9" t="e">
        <f>INDEX(#REF!,MATCH(MYRANKS_P[[#This Row],[PLAYERID]],#REF!,0),VLOOKUP(IDSYSTEM,#REF!,3,FALSE))</f>
        <v>#REF!</v>
      </c>
      <c r="H152" s="115" t="e">
        <f>IF(OR(LEAGUE="Mixed",LEAGUE=MYRANKS_P[[#This Row],[LG]]),IFERROR(INDEX(PITCHCSV[],MATCH(MYRANKS_P[[#This Row],[PROJID]],PITCHCSV[playerid],0),P_WCOL),0),0)</f>
        <v>#REF!</v>
      </c>
      <c r="I152" s="115" t="e">
        <f>IF(OR(LEAGUE="Mixed",LEAGUE=MYRANKS_P[[#This Row],[LG]]),IFERROR(INDEX(PITCHCSV[],MATCH(MYRANKS_P[[#This Row],[PROJID]],PITCHCSV[playerid],0),P_SVCOL),0),0)</f>
        <v>#REF!</v>
      </c>
      <c r="J152" s="115" t="e">
        <f>IF(OR(LEAGUE="Mixed",LEAGUE=MYRANKS_P[[#This Row],[LG]]),IFERROR(INDEX(PITCHCSV[],MATCH(MYRANKS_P[[#This Row],[PROJID]],PITCHCSV[playerid],0),P_IPCOL),0),0)</f>
        <v>#REF!</v>
      </c>
      <c r="K152" s="115" t="e">
        <f>IF(OR(LEAGUE="Mixed",LEAGUE=MYRANKS_P[[#This Row],[LG]]),IFERROR(INDEX(PITCHCSV[],MATCH(MYRANKS_P[[#This Row],[PROJID]],PITCHCSV[playerid],0),P_HCOL),0),0)</f>
        <v>#REF!</v>
      </c>
      <c r="L152" s="115" t="e">
        <f>IF(OR(LEAGUE="Mixed",LEAGUE=MYRANKS_P[[#This Row],[LG]]),IFERROR(INDEX(PITCHCSV[],MATCH(MYRANKS_P[[#This Row],[PROJID]],PITCHCSV[playerid],0),P_ERCOL),0),0)</f>
        <v>#REF!</v>
      </c>
      <c r="M152" s="115" t="e">
        <f>IF(OR(LEAGUE="Mixed",LEAGUE=MYRANKS_P[[#This Row],[LG]]),IFERROR(INDEX(PITCHCSV[],MATCH(MYRANKS_P[[#This Row],[PROJID]],PITCHCSV[playerid],0),P_HRCOL),0),0)</f>
        <v>#REF!</v>
      </c>
      <c r="N152" s="115" t="e">
        <f>IF(OR(LEAGUE="Mixed",LEAGUE=MYRANKS_P[[#This Row],[LG]]),IFERROR(INDEX(PITCHCSV[],MATCH(MYRANKS_P[[#This Row],[PROJID]],PITCHCSV[playerid],0),P_SOCOL),0),0)</f>
        <v>#REF!</v>
      </c>
      <c r="O152" s="115" t="e">
        <f>IF(OR(LEAGUE="Mixed",LEAGUE=MYRANKS_P[[#This Row],[LG]]),IFERROR(INDEX(PITCHCSV[],MATCH(MYRANKS_P[[#This Row],[PROJID]],PITCHCSV[playerid],0),P_BBCOL),0),0)</f>
        <v>#REF!</v>
      </c>
      <c r="P152" s="10" t="e">
        <f>IF(OR(LEAGUE="Mixed",LEAGUE=MYRANKS_P[[#This Row],[LG]]),IFERROR(MYRANKS_P[[#This Row],[ER]]*9/MYRANKS_P[[#This Row],[IP]],0),0)</f>
        <v>#REF!</v>
      </c>
      <c r="Q152" s="10" t="e">
        <f>IF(OR(LEAGUE="Mixed",LEAGUE=MYRANKS_P[[#This Row],[LG]]),IFERROR((MYRANKS_P[[#This Row],[BB]]+MYRANKS_P[[#This Row],[H]])/MYRANKS_P[[#This Row],[IP]],0),0)</f>
        <v>#REF!</v>
      </c>
      <c r="R152" s="10" t="e">
        <f>MYRANKS_P[[#This Row],[W]]/SGP_W</f>
        <v>#REF!</v>
      </c>
      <c r="S152" s="10" t="e">
        <f>MYRANKS_P[[#This Row],[SV]]/SGP_SV</f>
        <v>#REF!</v>
      </c>
      <c r="T152" s="10" t="e">
        <f>MYRANKS_P[[#This Row],[SO]]/SGP_K</f>
        <v>#REF!</v>
      </c>
      <c r="U152" s="10" t="e">
        <f>((LGAVG_ER*(NUMPITCHERS-1)+MYRANKS_P[[#This Row],[ER]])*9/((LGAVG_IP*(NUMPITCHERS-1)+MYRANKS_P[[#This Row],[IP]]))-LGAVG_ERA)/SGP_ERA</f>
        <v>#REF!</v>
      </c>
      <c r="V152" s="10" t="e">
        <f>((LGAVG_HBB*(NUMPITCHERS-1)+MYRANKS_P[[#This Row],[BB]]+MYRANKS_P[[#This Row],[H]])/(LGAVG_IP*(NUMPITCHERS-1)+MYRANKS_P[[#This Row],[IP]])-LGAVG_WHIP)/SGP_WHIP</f>
        <v>#REF!</v>
      </c>
      <c r="W152" s="72" t="e">
        <f>MYRANKS_P[[#This Row],[WSGP]]+MYRANKS_P[[#This Row],[SVSGP]]+MYRANKS_P[[#This Row],[SOSGP]]+MYRANKS_P[[#This Row],[ERASGP]]+MYRANKS_P[[#This Row],[WHIPSGP]]</f>
        <v>#REF!</v>
      </c>
      <c r="X152" s="171" t="e">
        <f>RANK(MYRANKS_P[[#This Row],[TTLSGP]],MYRANKS_P[TTLSGP],0)</f>
        <v>#REF!</v>
      </c>
      <c r="Y152" s="72" t="e">
        <f>IF(MYRANKS_P[[#This Row],[RAW_RANK]]&gt;NUM_P,MYRANKS_P[[#This Row],[TTLSGP]],0)</f>
        <v>#REF!</v>
      </c>
      <c r="Z152" s="22" t="e">
        <f>IF(MYRANKS_P[[#This Row],[BENCH_TTLSGP]]=0,"",RANK(MYRANKS_P[[#This Row],[BENCH_TTLSGP]],MYRANKS_P[BENCH_TTLSGP],0))</f>
        <v>#REF!</v>
      </c>
      <c r="AA152" s="22" t="e">
        <f>IF(MYRANKS_P[[#This Row],[RAW_RANK]]=NUM_P,"X","")</f>
        <v>#REF!</v>
      </c>
      <c r="AB152" s="10" t="e">
        <f>VLOOKUP(MYRANKS_P[[#This Row],[POS]],#REF!,COLUMN(#REF!),FALSE)</f>
        <v>#REF!</v>
      </c>
      <c r="AC152" s="10" t="e">
        <f>MYRANKS_P[[#This Row],[TTLSGP]]-MYRANKS_P[[#This Row],[REPL LVL]]</f>
        <v>#REF!</v>
      </c>
      <c r="AD152" s="19" t="e">
        <f>IF(MYRANKS_P[[#This Row],[RAW_RANK]]&lt;=Total_Pitchers_Drafted,MYRANKS_P[[#This Row],[SGP OVER REPL]],0)</f>
        <v>#REF!</v>
      </c>
      <c r="AE152" s="66" t="e">
        <f>MYRANKS_P[[#This Row],[SGP OVER REPL]]*Dollar_Value_Per_Pitcher_SGP+1</f>
        <v>#REF!</v>
      </c>
      <c r="AF152" s="27"/>
      <c r="AG152" s="30" t="e">
        <f>IF(AND(MYRANKS_P[[#This Row],[BENCH_RANK]]&lt;=Total_Pitchers_Drafted,MYRANKS_P[[#This Row],[$ACTUAL]]=""),MYRANKS_P[[#This Row],[USEFULSGP]],0)</f>
        <v>#REF!</v>
      </c>
      <c r="AH152" s="27" t="e">
        <f>IF(MYRANKS_P[[#This Row],[REMAIN_SGP]]=0,0,MYRANKS_P[[#This Row],[REMAIN_SGP]]*Remaining_Dollar_Value_Per_Pitcher_SGP+1)</f>
        <v>#REF!</v>
      </c>
      <c r="AI152" s="122"/>
    </row>
    <row r="153" spans="1:35" x14ac:dyDescent="0.25">
      <c r="A153" s="79" t="s">
        <v>6832</v>
      </c>
      <c r="B153" s="53" t="e">
        <f>VLOOKUP(MYRANKS_P[[#This Row],[PLAYERID]],#REF!,COLUMN(#REF!),FALSE)</f>
        <v>#REF!</v>
      </c>
      <c r="C153" s="53" t="e">
        <f>VLOOKUP(MYRANKS_P[[#This Row],[PLAYERID]],#REF!,COLUMN(#REF!),FALSE)</f>
        <v>#REF!</v>
      </c>
      <c r="D153" s="53" t="e">
        <f>VLOOKUP(MYRANKS_P[[#This Row],[PLAYERID]],#REF!,COLUMN(#REF!),FALSE)</f>
        <v>#REF!</v>
      </c>
      <c r="E153" s="9" t="e">
        <f>VLOOKUP(MYRANKS_P[[#This Row],[PLAYERID]],#REF!,COLUMN(#REF!),FALSE)</f>
        <v>#REF!</v>
      </c>
      <c r="F153" s="53" t="e">
        <f>VLOOKUP(MYRANKS_P[[#This Row],[PLAYERID]],#REF!,COLUMN(#REF!),FALSE)</f>
        <v>#REF!</v>
      </c>
      <c r="G153" s="32" t="e">
        <f>INDEX(#REF!,MATCH(MYRANKS_P[[#This Row],[PLAYERID]],#REF!,0),VLOOKUP(IDSYSTEM,#REF!,3,FALSE))</f>
        <v>#REF!</v>
      </c>
      <c r="H153" s="155" t="e">
        <f>IF(OR(LEAGUE="Mixed",LEAGUE=MYRANKS_P[[#This Row],[LG]]),IFERROR(INDEX(PITCHCSV[],MATCH(MYRANKS_P[[#This Row],[PROJID]],PITCHCSV[playerid],0),P_WCOL),0),0)</f>
        <v>#REF!</v>
      </c>
      <c r="I153" s="155" t="e">
        <f>IF(OR(LEAGUE="Mixed",LEAGUE=MYRANKS_P[[#This Row],[LG]]),IFERROR(INDEX(PITCHCSV[],MATCH(MYRANKS_P[[#This Row],[PROJID]],PITCHCSV[playerid],0),P_SVCOL),0),0)</f>
        <v>#REF!</v>
      </c>
      <c r="J153" s="155" t="e">
        <f>IF(OR(LEAGUE="Mixed",LEAGUE=MYRANKS_P[[#This Row],[LG]]),IFERROR(INDEX(PITCHCSV[],MATCH(MYRANKS_P[[#This Row],[PROJID]],PITCHCSV[playerid],0),P_IPCOL),0),0)</f>
        <v>#REF!</v>
      </c>
      <c r="K153" s="155" t="e">
        <f>IF(OR(LEAGUE="Mixed",LEAGUE=MYRANKS_P[[#This Row],[LG]]),IFERROR(INDEX(PITCHCSV[],MATCH(MYRANKS_P[[#This Row],[PROJID]],PITCHCSV[playerid],0),P_HCOL),0),0)</f>
        <v>#REF!</v>
      </c>
      <c r="L153" s="155" t="e">
        <f>IF(OR(LEAGUE="Mixed",LEAGUE=MYRANKS_P[[#This Row],[LG]]),IFERROR(INDEX(PITCHCSV[],MATCH(MYRANKS_P[[#This Row],[PROJID]],PITCHCSV[playerid],0),P_ERCOL),0),0)</f>
        <v>#REF!</v>
      </c>
      <c r="M153" s="155" t="e">
        <f>IF(OR(LEAGUE="Mixed",LEAGUE=MYRANKS_P[[#This Row],[LG]]),IFERROR(INDEX(PITCHCSV[],MATCH(MYRANKS_P[[#This Row],[PROJID]],PITCHCSV[playerid],0),P_HRCOL),0),0)</f>
        <v>#REF!</v>
      </c>
      <c r="N153" s="155" t="e">
        <f>IF(OR(LEAGUE="Mixed",LEAGUE=MYRANKS_P[[#This Row],[LG]]),IFERROR(INDEX(PITCHCSV[],MATCH(MYRANKS_P[[#This Row],[PROJID]],PITCHCSV[playerid],0),P_SOCOL),0),0)</f>
        <v>#REF!</v>
      </c>
      <c r="O153" s="155" t="e">
        <f>IF(OR(LEAGUE="Mixed",LEAGUE=MYRANKS_P[[#This Row],[LG]]),IFERROR(INDEX(PITCHCSV[],MATCH(MYRANKS_P[[#This Row],[PROJID]],PITCHCSV[playerid],0),P_BBCOL),0),0)</f>
        <v>#REF!</v>
      </c>
      <c r="P153" s="33" t="e">
        <f>IF(OR(LEAGUE="Mixed",LEAGUE=MYRANKS_P[[#This Row],[LG]]),IFERROR(MYRANKS_P[[#This Row],[ER]]*9/MYRANKS_P[[#This Row],[IP]],0),0)</f>
        <v>#REF!</v>
      </c>
      <c r="Q153" s="33" t="e">
        <f>IF(OR(LEAGUE="Mixed",LEAGUE=MYRANKS_P[[#This Row],[LG]]),IFERROR((MYRANKS_P[[#This Row],[BB]]+MYRANKS_P[[#This Row],[H]])/MYRANKS_P[[#This Row],[IP]],0),0)</f>
        <v>#REF!</v>
      </c>
      <c r="R153" s="33" t="e">
        <f>MYRANKS_P[[#This Row],[W]]/SGP_W</f>
        <v>#REF!</v>
      </c>
      <c r="S153" s="33" t="e">
        <f>MYRANKS_P[[#This Row],[SV]]/SGP_SV</f>
        <v>#REF!</v>
      </c>
      <c r="T153" s="33" t="e">
        <f>MYRANKS_P[[#This Row],[SO]]/SGP_K</f>
        <v>#REF!</v>
      </c>
      <c r="U153" s="33" t="e">
        <f>((LGAVG_ER*(NUMPITCHERS-1)+MYRANKS_P[[#This Row],[ER]])*9/((LGAVG_IP*(NUMPITCHERS-1)+MYRANKS_P[[#This Row],[IP]]))-LGAVG_ERA)/SGP_ERA</f>
        <v>#REF!</v>
      </c>
      <c r="V153" s="33" t="e">
        <f>((LGAVG_HBB*(NUMPITCHERS-1)+MYRANKS_P[[#This Row],[BB]]+MYRANKS_P[[#This Row],[H]])/(LGAVG_IP*(NUMPITCHERS-1)+MYRANKS_P[[#This Row],[IP]])-LGAVG_WHIP)/SGP_WHIP</f>
        <v>#REF!</v>
      </c>
      <c r="W153" s="73" t="e">
        <f>MYRANKS_P[[#This Row],[WSGP]]+MYRANKS_P[[#This Row],[SVSGP]]+MYRANKS_P[[#This Row],[SOSGP]]+MYRANKS_P[[#This Row],[ERASGP]]+MYRANKS_P[[#This Row],[WHIPSGP]]</f>
        <v>#REF!</v>
      </c>
      <c r="X153" s="174" t="e">
        <f>RANK(MYRANKS_P[[#This Row],[TTLSGP]],MYRANKS_P[TTLSGP],0)</f>
        <v>#REF!</v>
      </c>
      <c r="Y153" s="73" t="e">
        <f>IF(MYRANKS_P[[#This Row],[RAW_RANK]]&gt;NUM_P,MYRANKS_P[[#This Row],[TTLSGP]],0)</f>
        <v>#REF!</v>
      </c>
      <c r="Z153" s="34" t="e">
        <f>IF(MYRANKS_P[[#This Row],[BENCH_TTLSGP]]=0,"",RANK(MYRANKS_P[[#This Row],[BENCH_TTLSGP]],MYRANKS_P[BENCH_TTLSGP],0))</f>
        <v>#REF!</v>
      </c>
      <c r="AA153" s="34" t="e">
        <f>IF(MYRANKS_P[[#This Row],[RAW_RANK]]=NUM_P,"X","")</f>
        <v>#REF!</v>
      </c>
      <c r="AB153" s="33" t="e">
        <f>VLOOKUP(MYRANKS_P[[#This Row],[POS]],#REF!,COLUMN(#REF!),FALSE)</f>
        <v>#REF!</v>
      </c>
      <c r="AC153" s="33" t="e">
        <f>MYRANKS_P[[#This Row],[TTLSGP]]-MYRANKS_P[[#This Row],[REPL LVL]]</f>
        <v>#REF!</v>
      </c>
      <c r="AD153" s="33" t="e">
        <f>IF(MYRANKS_P[[#This Row],[RAW_RANK]]&lt;=Total_Pitchers_Drafted,MYRANKS_P[[#This Row],[SGP OVER REPL]],0)</f>
        <v>#REF!</v>
      </c>
      <c r="AE153" s="67" t="e">
        <f>MYRANKS_P[[#This Row],[SGP OVER REPL]]*Dollar_Value_Per_Pitcher_SGP+1</f>
        <v>#REF!</v>
      </c>
      <c r="AF153" s="33"/>
      <c r="AG153" s="33" t="e">
        <f>IF(AND(MYRANKS_P[[#This Row],[BENCH_RANK]]&lt;=Total_Pitchers_Drafted,MYRANKS_P[[#This Row],[$ACTUAL]]=""),MYRANKS_P[[#This Row],[USEFULSGP]],0)</f>
        <v>#REF!</v>
      </c>
      <c r="AH153" s="33" t="e">
        <f>IF(MYRANKS_P[[#This Row],[REMAIN_SGP]]=0,0,MYRANKS_P[[#This Row],[REMAIN_SGP]]*Remaining_Dollar_Value_Per_Pitcher_SGP+1)</f>
        <v>#REF!</v>
      </c>
      <c r="AI153" s="170"/>
    </row>
    <row r="154" spans="1:35" x14ac:dyDescent="0.25">
      <c r="A154" s="79" t="s">
        <v>6184</v>
      </c>
      <c r="B154" s="53" t="e">
        <f>VLOOKUP(MYRANKS_P[[#This Row],[PLAYERID]],#REF!,COLUMN(#REF!),FALSE)</f>
        <v>#REF!</v>
      </c>
      <c r="C154" s="53" t="e">
        <f>VLOOKUP(MYRANKS_P[[#This Row],[PLAYERID]],#REF!,COLUMN(#REF!),FALSE)</f>
        <v>#REF!</v>
      </c>
      <c r="D154" s="53" t="e">
        <f>VLOOKUP(MYRANKS_P[[#This Row],[PLAYERID]],#REF!,COLUMN(#REF!),FALSE)</f>
        <v>#REF!</v>
      </c>
      <c r="E154" s="9" t="e">
        <f>VLOOKUP(MYRANKS_P[[#This Row],[PLAYERID]],#REF!,COLUMN(#REF!),FALSE)</f>
        <v>#REF!</v>
      </c>
      <c r="F154" s="53" t="e">
        <f>VLOOKUP(MYRANKS_P[[#This Row],[PLAYERID]],#REF!,COLUMN(#REF!),FALSE)</f>
        <v>#REF!</v>
      </c>
      <c r="G154" s="32" t="e">
        <f>INDEX(#REF!,MATCH(MYRANKS_P[[#This Row],[PLAYERID]],#REF!,0),VLOOKUP(IDSYSTEM,#REF!,3,FALSE))</f>
        <v>#REF!</v>
      </c>
      <c r="H154" s="155" t="e">
        <f>IF(OR(LEAGUE="Mixed",LEAGUE=MYRANKS_P[[#This Row],[LG]]),IFERROR(INDEX(PITCHCSV[],MATCH(MYRANKS_P[[#This Row],[PROJID]],PITCHCSV[playerid],0),P_WCOL),0),0)</f>
        <v>#REF!</v>
      </c>
      <c r="I154" s="155" t="e">
        <f>IF(OR(LEAGUE="Mixed",LEAGUE=MYRANKS_P[[#This Row],[LG]]),IFERROR(INDEX(PITCHCSV[],MATCH(MYRANKS_P[[#This Row],[PROJID]],PITCHCSV[playerid],0),P_SVCOL),0),0)</f>
        <v>#REF!</v>
      </c>
      <c r="J154" s="155" t="e">
        <f>IF(OR(LEAGUE="Mixed",LEAGUE=MYRANKS_P[[#This Row],[LG]]),IFERROR(INDEX(PITCHCSV[],MATCH(MYRANKS_P[[#This Row],[PROJID]],PITCHCSV[playerid],0),P_IPCOL),0),0)</f>
        <v>#REF!</v>
      </c>
      <c r="K154" s="155" t="e">
        <f>IF(OR(LEAGUE="Mixed",LEAGUE=MYRANKS_P[[#This Row],[LG]]),IFERROR(INDEX(PITCHCSV[],MATCH(MYRANKS_P[[#This Row],[PROJID]],PITCHCSV[playerid],0),P_HCOL),0),0)</f>
        <v>#REF!</v>
      </c>
      <c r="L154" s="155" t="e">
        <f>IF(OR(LEAGUE="Mixed",LEAGUE=MYRANKS_P[[#This Row],[LG]]),IFERROR(INDEX(PITCHCSV[],MATCH(MYRANKS_P[[#This Row],[PROJID]],PITCHCSV[playerid],0),P_ERCOL),0),0)</f>
        <v>#REF!</v>
      </c>
      <c r="M154" s="155" t="e">
        <f>IF(OR(LEAGUE="Mixed",LEAGUE=MYRANKS_P[[#This Row],[LG]]),IFERROR(INDEX(PITCHCSV[],MATCH(MYRANKS_P[[#This Row],[PROJID]],PITCHCSV[playerid],0),P_HRCOL),0),0)</f>
        <v>#REF!</v>
      </c>
      <c r="N154" s="155" t="e">
        <f>IF(OR(LEAGUE="Mixed",LEAGUE=MYRANKS_P[[#This Row],[LG]]),IFERROR(INDEX(PITCHCSV[],MATCH(MYRANKS_P[[#This Row],[PROJID]],PITCHCSV[playerid],0),P_SOCOL),0),0)</f>
        <v>#REF!</v>
      </c>
      <c r="O154" s="155" t="e">
        <f>IF(OR(LEAGUE="Mixed",LEAGUE=MYRANKS_P[[#This Row],[LG]]),IFERROR(INDEX(PITCHCSV[],MATCH(MYRANKS_P[[#This Row],[PROJID]],PITCHCSV[playerid],0),P_BBCOL),0),0)</f>
        <v>#REF!</v>
      </c>
      <c r="P154" s="33" t="e">
        <f>IF(OR(LEAGUE="Mixed",LEAGUE=MYRANKS_P[[#This Row],[LG]]),IFERROR(MYRANKS_P[[#This Row],[ER]]*9/MYRANKS_P[[#This Row],[IP]],0),0)</f>
        <v>#REF!</v>
      </c>
      <c r="Q154" s="33" t="e">
        <f>IF(OR(LEAGUE="Mixed",LEAGUE=MYRANKS_P[[#This Row],[LG]]),IFERROR((MYRANKS_P[[#This Row],[BB]]+MYRANKS_P[[#This Row],[H]])/MYRANKS_P[[#This Row],[IP]],0),0)</f>
        <v>#REF!</v>
      </c>
      <c r="R154" s="33" t="e">
        <f>MYRANKS_P[[#This Row],[W]]/SGP_W</f>
        <v>#REF!</v>
      </c>
      <c r="S154" s="33" t="e">
        <f>MYRANKS_P[[#This Row],[SV]]/SGP_SV</f>
        <v>#REF!</v>
      </c>
      <c r="T154" s="33" t="e">
        <f>MYRANKS_P[[#This Row],[SO]]/SGP_K</f>
        <v>#REF!</v>
      </c>
      <c r="U154" s="33" t="e">
        <f>((LGAVG_ER*(NUMPITCHERS-1)+MYRANKS_P[[#This Row],[ER]])*9/((LGAVG_IP*(NUMPITCHERS-1)+MYRANKS_P[[#This Row],[IP]]))-LGAVG_ERA)/SGP_ERA</f>
        <v>#REF!</v>
      </c>
      <c r="V154" s="33" t="e">
        <f>((LGAVG_HBB*(NUMPITCHERS-1)+MYRANKS_P[[#This Row],[BB]]+MYRANKS_P[[#This Row],[H]])/(LGAVG_IP*(NUMPITCHERS-1)+MYRANKS_P[[#This Row],[IP]])-LGAVG_WHIP)/SGP_WHIP</f>
        <v>#REF!</v>
      </c>
      <c r="W154" s="73" t="e">
        <f>MYRANKS_P[[#This Row],[WSGP]]+MYRANKS_P[[#This Row],[SVSGP]]+MYRANKS_P[[#This Row],[SOSGP]]+MYRANKS_P[[#This Row],[ERASGP]]+MYRANKS_P[[#This Row],[WHIPSGP]]</f>
        <v>#REF!</v>
      </c>
      <c r="X154" s="174" t="e">
        <f>RANK(MYRANKS_P[[#This Row],[TTLSGP]],MYRANKS_P[TTLSGP],0)</f>
        <v>#REF!</v>
      </c>
      <c r="Y154" s="73" t="e">
        <f>IF(MYRANKS_P[[#This Row],[RAW_RANK]]&gt;NUM_P,MYRANKS_P[[#This Row],[TTLSGP]],0)</f>
        <v>#REF!</v>
      </c>
      <c r="Z154" s="34" t="e">
        <f>IF(MYRANKS_P[[#This Row],[BENCH_TTLSGP]]=0,"",RANK(MYRANKS_P[[#This Row],[BENCH_TTLSGP]],MYRANKS_P[BENCH_TTLSGP],0))</f>
        <v>#REF!</v>
      </c>
      <c r="AA154" s="34" t="e">
        <f>IF(MYRANKS_P[[#This Row],[RAW_RANK]]=NUM_P,"X","")</f>
        <v>#REF!</v>
      </c>
      <c r="AB154" s="33" t="e">
        <f>VLOOKUP(MYRANKS_P[[#This Row],[POS]],#REF!,COLUMN(#REF!),FALSE)</f>
        <v>#REF!</v>
      </c>
      <c r="AC154" s="33" t="e">
        <f>MYRANKS_P[[#This Row],[TTLSGP]]-MYRANKS_P[[#This Row],[REPL LVL]]</f>
        <v>#REF!</v>
      </c>
      <c r="AD154" s="33" t="e">
        <f>IF(MYRANKS_P[[#This Row],[RAW_RANK]]&lt;=Total_Pitchers_Drafted,MYRANKS_P[[#This Row],[SGP OVER REPL]],0)</f>
        <v>#REF!</v>
      </c>
      <c r="AE154" s="67" t="e">
        <f>MYRANKS_P[[#This Row],[SGP OVER REPL]]*Dollar_Value_Per_Pitcher_SGP+1</f>
        <v>#REF!</v>
      </c>
      <c r="AF154" s="33"/>
      <c r="AG154" s="33" t="e">
        <f>IF(AND(MYRANKS_P[[#This Row],[BENCH_RANK]]&lt;=Total_Pitchers_Drafted,MYRANKS_P[[#This Row],[$ACTUAL]]=""),MYRANKS_P[[#This Row],[USEFULSGP]],0)</f>
        <v>#REF!</v>
      </c>
      <c r="AH154" s="33" t="e">
        <f>IF(MYRANKS_P[[#This Row],[REMAIN_SGP]]=0,0,MYRANKS_P[[#This Row],[REMAIN_SGP]]*Remaining_Dollar_Value_Per_Pitcher_SGP+1)</f>
        <v>#REF!</v>
      </c>
      <c r="AI154" s="170"/>
    </row>
    <row r="155" spans="1:35" x14ac:dyDescent="0.25">
      <c r="A155" s="79" t="s">
        <v>6819</v>
      </c>
      <c r="B155" s="53" t="e">
        <f>VLOOKUP(MYRANKS_P[[#This Row],[PLAYERID]],#REF!,COLUMN(#REF!),FALSE)</f>
        <v>#REF!</v>
      </c>
      <c r="C155" s="53" t="e">
        <f>VLOOKUP(MYRANKS_P[[#This Row],[PLAYERID]],#REF!,COLUMN(#REF!),FALSE)</f>
        <v>#REF!</v>
      </c>
      <c r="D155" s="53" t="e">
        <f>VLOOKUP(MYRANKS_P[[#This Row],[PLAYERID]],#REF!,COLUMN(#REF!),FALSE)</f>
        <v>#REF!</v>
      </c>
      <c r="E155" s="9" t="e">
        <f>VLOOKUP(MYRANKS_P[[#This Row],[PLAYERID]],#REF!,COLUMN(#REF!),FALSE)</f>
        <v>#REF!</v>
      </c>
      <c r="F155" s="53" t="e">
        <f>VLOOKUP(MYRANKS_P[[#This Row],[PLAYERID]],#REF!,COLUMN(#REF!),FALSE)</f>
        <v>#REF!</v>
      </c>
      <c r="G155" s="9" t="e">
        <f>INDEX(#REF!,MATCH(MYRANKS_P[[#This Row],[PLAYERID]],#REF!,0),VLOOKUP(IDSYSTEM,#REF!,3,FALSE))</f>
        <v>#REF!</v>
      </c>
      <c r="H155" s="115" t="e">
        <f>IF(OR(LEAGUE="Mixed",LEAGUE=MYRANKS_P[[#This Row],[LG]]),IFERROR(INDEX(PITCHCSV[],MATCH(MYRANKS_P[[#This Row],[PROJID]],PITCHCSV[playerid],0),P_WCOL),0),0)</f>
        <v>#REF!</v>
      </c>
      <c r="I155" s="115" t="e">
        <f>IF(OR(LEAGUE="Mixed",LEAGUE=MYRANKS_P[[#This Row],[LG]]),IFERROR(INDEX(PITCHCSV[],MATCH(MYRANKS_P[[#This Row],[PROJID]],PITCHCSV[playerid],0),P_SVCOL),0),0)</f>
        <v>#REF!</v>
      </c>
      <c r="J155" s="115" t="e">
        <f>IF(OR(LEAGUE="Mixed",LEAGUE=MYRANKS_P[[#This Row],[LG]]),IFERROR(INDEX(PITCHCSV[],MATCH(MYRANKS_P[[#This Row],[PROJID]],PITCHCSV[playerid],0),P_IPCOL),0),0)</f>
        <v>#REF!</v>
      </c>
      <c r="K155" s="115" t="e">
        <f>IF(OR(LEAGUE="Mixed",LEAGUE=MYRANKS_P[[#This Row],[LG]]),IFERROR(INDEX(PITCHCSV[],MATCH(MYRANKS_P[[#This Row],[PROJID]],PITCHCSV[playerid],0),P_HCOL),0),0)</f>
        <v>#REF!</v>
      </c>
      <c r="L155" s="115" t="e">
        <f>IF(OR(LEAGUE="Mixed",LEAGUE=MYRANKS_P[[#This Row],[LG]]),IFERROR(INDEX(PITCHCSV[],MATCH(MYRANKS_P[[#This Row],[PROJID]],PITCHCSV[playerid],0),P_ERCOL),0),0)</f>
        <v>#REF!</v>
      </c>
      <c r="M155" s="115" t="e">
        <f>IF(OR(LEAGUE="Mixed",LEAGUE=MYRANKS_P[[#This Row],[LG]]),IFERROR(INDEX(PITCHCSV[],MATCH(MYRANKS_P[[#This Row],[PROJID]],PITCHCSV[playerid],0),P_HRCOL),0),0)</f>
        <v>#REF!</v>
      </c>
      <c r="N155" s="115" t="e">
        <f>IF(OR(LEAGUE="Mixed",LEAGUE=MYRANKS_P[[#This Row],[LG]]),IFERROR(INDEX(PITCHCSV[],MATCH(MYRANKS_P[[#This Row],[PROJID]],PITCHCSV[playerid],0),P_SOCOL),0),0)</f>
        <v>#REF!</v>
      </c>
      <c r="O155" s="115" t="e">
        <f>IF(OR(LEAGUE="Mixed",LEAGUE=MYRANKS_P[[#This Row],[LG]]),IFERROR(INDEX(PITCHCSV[],MATCH(MYRANKS_P[[#This Row],[PROJID]],PITCHCSV[playerid],0),P_BBCOL),0),0)</f>
        <v>#REF!</v>
      </c>
      <c r="P155" s="10" t="e">
        <f>IF(OR(LEAGUE="Mixed",LEAGUE=MYRANKS_P[[#This Row],[LG]]),IFERROR(MYRANKS_P[[#This Row],[ER]]*9/MYRANKS_P[[#This Row],[IP]],0),0)</f>
        <v>#REF!</v>
      </c>
      <c r="Q155" s="10" t="e">
        <f>IF(OR(LEAGUE="Mixed",LEAGUE=MYRANKS_P[[#This Row],[LG]]),IFERROR((MYRANKS_P[[#This Row],[BB]]+MYRANKS_P[[#This Row],[H]])/MYRANKS_P[[#This Row],[IP]],0),0)</f>
        <v>#REF!</v>
      </c>
      <c r="R155" s="10" t="e">
        <f>MYRANKS_P[[#This Row],[W]]/SGP_W</f>
        <v>#REF!</v>
      </c>
      <c r="S155" s="10" t="e">
        <f>MYRANKS_P[[#This Row],[SV]]/SGP_SV</f>
        <v>#REF!</v>
      </c>
      <c r="T155" s="10" t="e">
        <f>MYRANKS_P[[#This Row],[SO]]/SGP_K</f>
        <v>#REF!</v>
      </c>
      <c r="U155" s="10" t="e">
        <f>((LGAVG_ER*(NUMPITCHERS-1)+MYRANKS_P[[#This Row],[ER]])*9/((LGAVG_IP*(NUMPITCHERS-1)+MYRANKS_P[[#This Row],[IP]]))-LGAVG_ERA)/SGP_ERA</f>
        <v>#REF!</v>
      </c>
      <c r="V155" s="10" t="e">
        <f>((LGAVG_HBB*(NUMPITCHERS-1)+MYRANKS_P[[#This Row],[BB]]+MYRANKS_P[[#This Row],[H]])/(LGAVG_IP*(NUMPITCHERS-1)+MYRANKS_P[[#This Row],[IP]])-LGAVG_WHIP)/SGP_WHIP</f>
        <v>#REF!</v>
      </c>
      <c r="W155" s="72" t="e">
        <f>MYRANKS_P[[#This Row],[WSGP]]+MYRANKS_P[[#This Row],[SVSGP]]+MYRANKS_P[[#This Row],[SOSGP]]+MYRANKS_P[[#This Row],[ERASGP]]+MYRANKS_P[[#This Row],[WHIPSGP]]</f>
        <v>#REF!</v>
      </c>
      <c r="X155" s="171" t="e">
        <f>RANK(MYRANKS_P[[#This Row],[TTLSGP]],MYRANKS_P[TTLSGP],0)</f>
        <v>#REF!</v>
      </c>
      <c r="Y155" s="72" t="e">
        <f>IF(MYRANKS_P[[#This Row],[RAW_RANK]]&gt;NUM_P,MYRANKS_P[[#This Row],[TTLSGP]],0)</f>
        <v>#REF!</v>
      </c>
      <c r="Z155" s="22" t="e">
        <f>IF(MYRANKS_P[[#This Row],[BENCH_TTLSGP]]=0,"",RANK(MYRANKS_P[[#This Row],[BENCH_TTLSGP]],MYRANKS_P[BENCH_TTLSGP],0))</f>
        <v>#REF!</v>
      </c>
      <c r="AA155" s="22" t="e">
        <f>IF(MYRANKS_P[[#This Row],[RAW_RANK]]=NUM_P,"X","")</f>
        <v>#REF!</v>
      </c>
      <c r="AB155" s="10" t="e">
        <f>VLOOKUP(MYRANKS_P[[#This Row],[POS]],#REF!,COLUMN(#REF!),FALSE)</f>
        <v>#REF!</v>
      </c>
      <c r="AC155" s="10" t="e">
        <f>MYRANKS_P[[#This Row],[TTLSGP]]-MYRANKS_P[[#This Row],[REPL LVL]]</f>
        <v>#REF!</v>
      </c>
      <c r="AD155" s="19" t="e">
        <f>IF(MYRANKS_P[[#This Row],[RAW_RANK]]&lt;=Total_Pitchers_Drafted,MYRANKS_P[[#This Row],[SGP OVER REPL]],0)</f>
        <v>#REF!</v>
      </c>
      <c r="AE155" s="66" t="e">
        <f>MYRANKS_P[[#This Row],[SGP OVER REPL]]*Dollar_Value_Per_Pitcher_SGP+1</f>
        <v>#REF!</v>
      </c>
      <c r="AF155" s="27"/>
      <c r="AG155" s="30" t="e">
        <f>IF(AND(MYRANKS_P[[#This Row],[BENCH_RANK]]&lt;=Total_Pitchers_Drafted,MYRANKS_P[[#This Row],[$ACTUAL]]=""),MYRANKS_P[[#This Row],[USEFULSGP]],0)</f>
        <v>#REF!</v>
      </c>
      <c r="AH155" s="27" t="e">
        <f>IF(MYRANKS_P[[#This Row],[REMAIN_SGP]]=0,0,MYRANKS_P[[#This Row],[REMAIN_SGP]]*Remaining_Dollar_Value_Per_Pitcher_SGP+1)</f>
        <v>#REF!</v>
      </c>
      <c r="AI155" s="122"/>
    </row>
    <row r="156" spans="1:35" x14ac:dyDescent="0.25">
      <c r="A156" s="88" t="s">
        <v>1128</v>
      </c>
      <c r="B156" s="9" t="e">
        <f>VLOOKUP(MYRANKS_P[[#This Row],[PLAYERID]],#REF!,COLUMN(#REF!),FALSE)</f>
        <v>#REF!</v>
      </c>
      <c r="C156" s="9" t="e">
        <f>VLOOKUP(MYRANKS_P[[#This Row],[PLAYERID]],#REF!,COLUMN(#REF!),FALSE)</f>
        <v>#REF!</v>
      </c>
      <c r="D156" s="9" t="e">
        <f>VLOOKUP(MYRANKS_P[[#This Row],[PLAYERID]],#REF!,COLUMN(#REF!),FALSE)</f>
        <v>#REF!</v>
      </c>
      <c r="E156" s="9" t="e">
        <f>VLOOKUP(MYRANKS_P[[#This Row],[PLAYERID]],#REF!,COLUMN(#REF!),FALSE)</f>
        <v>#REF!</v>
      </c>
      <c r="F156" s="9" t="e">
        <f>VLOOKUP(MYRANKS_P[[#This Row],[PLAYERID]],#REF!,COLUMN(#REF!),FALSE)</f>
        <v>#REF!</v>
      </c>
      <c r="G156" s="9" t="e">
        <f>INDEX(#REF!,MATCH(MYRANKS_P[[#This Row],[PLAYERID]],#REF!,0),VLOOKUP(IDSYSTEM,#REF!,3,FALSE))</f>
        <v>#REF!</v>
      </c>
      <c r="H156" s="115" t="e">
        <f>IF(OR(LEAGUE="Mixed",LEAGUE=MYRANKS_P[[#This Row],[LG]]),IFERROR(INDEX(PITCHCSV[],MATCH(MYRANKS_P[[#This Row],[PROJID]],PITCHCSV[playerid],0),P_WCOL),0),0)</f>
        <v>#REF!</v>
      </c>
      <c r="I156" s="115" t="e">
        <f>IF(OR(LEAGUE="Mixed",LEAGUE=MYRANKS_P[[#This Row],[LG]]),IFERROR(INDEX(PITCHCSV[],MATCH(MYRANKS_P[[#This Row],[PROJID]],PITCHCSV[playerid],0),P_SVCOL),0),0)</f>
        <v>#REF!</v>
      </c>
      <c r="J156" s="115" t="e">
        <f>IF(OR(LEAGUE="Mixed",LEAGUE=MYRANKS_P[[#This Row],[LG]]),IFERROR(INDEX(PITCHCSV[],MATCH(MYRANKS_P[[#This Row],[PROJID]],PITCHCSV[playerid],0),P_IPCOL),0),0)</f>
        <v>#REF!</v>
      </c>
      <c r="K156" s="115" t="e">
        <f>IF(OR(LEAGUE="Mixed",LEAGUE=MYRANKS_P[[#This Row],[LG]]),IFERROR(INDEX(PITCHCSV[],MATCH(MYRANKS_P[[#This Row],[PROJID]],PITCHCSV[playerid],0),P_HCOL),0),0)</f>
        <v>#REF!</v>
      </c>
      <c r="L156" s="115" t="e">
        <f>IF(OR(LEAGUE="Mixed",LEAGUE=MYRANKS_P[[#This Row],[LG]]),IFERROR(INDEX(PITCHCSV[],MATCH(MYRANKS_P[[#This Row],[PROJID]],PITCHCSV[playerid],0),P_ERCOL),0),0)</f>
        <v>#REF!</v>
      </c>
      <c r="M156" s="115" t="e">
        <f>IF(OR(LEAGUE="Mixed",LEAGUE=MYRANKS_P[[#This Row],[LG]]),IFERROR(INDEX(PITCHCSV[],MATCH(MYRANKS_P[[#This Row],[PROJID]],PITCHCSV[playerid],0),P_HRCOL),0),0)</f>
        <v>#REF!</v>
      </c>
      <c r="N156" s="115" t="e">
        <f>IF(OR(LEAGUE="Mixed",LEAGUE=MYRANKS_P[[#This Row],[LG]]),IFERROR(INDEX(PITCHCSV[],MATCH(MYRANKS_P[[#This Row],[PROJID]],PITCHCSV[playerid],0),P_SOCOL),0),0)</f>
        <v>#REF!</v>
      </c>
      <c r="O156" s="115" t="e">
        <f>IF(OR(LEAGUE="Mixed",LEAGUE=MYRANKS_P[[#This Row],[LG]]),IFERROR(INDEX(PITCHCSV[],MATCH(MYRANKS_P[[#This Row],[PROJID]],PITCHCSV[playerid],0),P_BBCOL),0),0)</f>
        <v>#REF!</v>
      </c>
      <c r="P156" s="10" t="e">
        <f>IF(OR(LEAGUE="Mixed",LEAGUE=MYRANKS_P[[#This Row],[LG]]),IFERROR(MYRANKS_P[[#This Row],[ER]]*9/MYRANKS_P[[#This Row],[IP]],0),0)</f>
        <v>#REF!</v>
      </c>
      <c r="Q156" s="10" t="e">
        <f>IF(OR(LEAGUE="Mixed",LEAGUE=MYRANKS_P[[#This Row],[LG]]),IFERROR((MYRANKS_P[[#This Row],[BB]]+MYRANKS_P[[#This Row],[H]])/MYRANKS_P[[#This Row],[IP]],0),0)</f>
        <v>#REF!</v>
      </c>
      <c r="R156" s="10" t="e">
        <f>MYRANKS_P[[#This Row],[W]]/SGP_W</f>
        <v>#REF!</v>
      </c>
      <c r="S156" s="10" t="e">
        <f>MYRANKS_P[[#This Row],[SV]]/SGP_SV</f>
        <v>#REF!</v>
      </c>
      <c r="T156" s="10" t="e">
        <f>MYRANKS_P[[#This Row],[SO]]/SGP_K</f>
        <v>#REF!</v>
      </c>
      <c r="U156" s="10" t="e">
        <f>((LGAVG_ER*(NUMPITCHERS-1)+MYRANKS_P[[#This Row],[ER]])*9/((LGAVG_IP*(NUMPITCHERS-1)+MYRANKS_P[[#This Row],[IP]]))-LGAVG_ERA)/SGP_ERA</f>
        <v>#REF!</v>
      </c>
      <c r="V156" s="10" t="e">
        <f>((LGAVG_HBB*(NUMPITCHERS-1)+MYRANKS_P[[#This Row],[BB]]+MYRANKS_P[[#This Row],[H]])/(LGAVG_IP*(NUMPITCHERS-1)+MYRANKS_P[[#This Row],[IP]])-LGAVG_WHIP)/SGP_WHIP</f>
        <v>#REF!</v>
      </c>
      <c r="W156" s="72" t="e">
        <f>MYRANKS_P[[#This Row],[WSGP]]+MYRANKS_P[[#This Row],[SVSGP]]+MYRANKS_P[[#This Row],[SOSGP]]+MYRANKS_P[[#This Row],[ERASGP]]+MYRANKS_P[[#This Row],[WHIPSGP]]</f>
        <v>#REF!</v>
      </c>
      <c r="X156" s="171" t="e">
        <f>RANK(MYRANKS_P[[#This Row],[TTLSGP]],MYRANKS_P[TTLSGP],0)</f>
        <v>#REF!</v>
      </c>
      <c r="Y156" s="72" t="e">
        <f>IF(MYRANKS_P[[#This Row],[RAW_RANK]]&gt;NUM_P,MYRANKS_P[[#This Row],[TTLSGP]],0)</f>
        <v>#REF!</v>
      </c>
      <c r="Z156" s="22" t="e">
        <f>IF(MYRANKS_P[[#This Row],[BENCH_TTLSGP]]=0,"",RANK(MYRANKS_P[[#This Row],[BENCH_TTLSGP]],MYRANKS_P[BENCH_TTLSGP],0))</f>
        <v>#REF!</v>
      </c>
      <c r="AA156" s="22" t="e">
        <f>IF(MYRANKS_P[[#This Row],[RAW_RANK]]=NUM_P,"X","")</f>
        <v>#REF!</v>
      </c>
      <c r="AB156" s="10" t="e">
        <f>VLOOKUP(MYRANKS_P[[#This Row],[POS]],#REF!,COLUMN(#REF!),FALSE)</f>
        <v>#REF!</v>
      </c>
      <c r="AC156" s="10" t="e">
        <f>MYRANKS_P[[#This Row],[TTLSGP]]-MYRANKS_P[[#This Row],[REPL LVL]]</f>
        <v>#REF!</v>
      </c>
      <c r="AD156" s="19" t="e">
        <f>IF(MYRANKS_P[[#This Row],[RAW_RANK]]&lt;=Total_Pitchers_Drafted,MYRANKS_P[[#This Row],[SGP OVER REPL]],0)</f>
        <v>#REF!</v>
      </c>
      <c r="AE156" s="66" t="e">
        <f>MYRANKS_P[[#This Row],[SGP OVER REPL]]*Dollar_Value_Per_Pitcher_SGP+1</f>
        <v>#REF!</v>
      </c>
      <c r="AF156" s="27"/>
      <c r="AG156" s="30" t="e">
        <f>IF(AND(MYRANKS_P[[#This Row],[BENCH_RANK]]&lt;=Total_Pitchers_Drafted,MYRANKS_P[[#This Row],[$ACTUAL]]=""),MYRANKS_P[[#This Row],[USEFULSGP]],0)</f>
        <v>#REF!</v>
      </c>
      <c r="AH156" s="27" t="e">
        <f>IF(MYRANKS_P[[#This Row],[REMAIN_SGP]]=0,0,MYRANKS_P[[#This Row],[REMAIN_SGP]]*Remaining_Dollar_Value_Per_Pitcher_SGP+1)</f>
        <v>#REF!</v>
      </c>
      <c r="AI156" s="122"/>
    </row>
    <row r="157" spans="1:35" x14ac:dyDescent="0.25">
      <c r="A157" s="110" t="s">
        <v>3648</v>
      </c>
      <c r="B157" s="53" t="e">
        <f>VLOOKUP(MYRANKS_P[[#This Row],[PLAYERID]],#REF!,COLUMN(#REF!),FALSE)</f>
        <v>#REF!</v>
      </c>
      <c r="C157" s="53" t="e">
        <f>VLOOKUP(MYRANKS_P[[#This Row],[PLAYERID]],#REF!,COLUMN(#REF!),FALSE)</f>
        <v>#REF!</v>
      </c>
      <c r="D157" s="53" t="e">
        <f>VLOOKUP(MYRANKS_P[[#This Row],[PLAYERID]],#REF!,COLUMN(#REF!),FALSE)</f>
        <v>#REF!</v>
      </c>
      <c r="E157" s="9" t="e">
        <f>VLOOKUP(MYRANKS_P[[#This Row],[PLAYERID]],#REF!,COLUMN(#REF!),FALSE)</f>
        <v>#REF!</v>
      </c>
      <c r="F157" s="53" t="e">
        <f>VLOOKUP(MYRANKS_P[[#This Row],[PLAYERID]],#REF!,COLUMN(#REF!),FALSE)</f>
        <v>#REF!</v>
      </c>
      <c r="G157" s="9" t="e">
        <f>INDEX(#REF!,MATCH(MYRANKS_P[[#This Row],[PLAYERID]],#REF!,0),VLOOKUP(IDSYSTEM,#REF!,3,FALSE))</f>
        <v>#REF!</v>
      </c>
      <c r="H157" s="115" t="e">
        <f>IF(OR(LEAGUE="Mixed",LEAGUE=MYRANKS_P[[#This Row],[LG]]),IFERROR(INDEX(PITCHCSV[],MATCH(MYRANKS_P[[#This Row],[PROJID]],PITCHCSV[playerid],0),P_WCOL),0),0)</f>
        <v>#REF!</v>
      </c>
      <c r="I157" s="115" t="e">
        <f>IF(OR(LEAGUE="Mixed",LEAGUE=MYRANKS_P[[#This Row],[LG]]),IFERROR(INDEX(PITCHCSV[],MATCH(MYRANKS_P[[#This Row],[PROJID]],PITCHCSV[playerid],0),P_SVCOL),0),0)</f>
        <v>#REF!</v>
      </c>
      <c r="J157" s="115" t="e">
        <f>IF(OR(LEAGUE="Mixed",LEAGUE=MYRANKS_P[[#This Row],[LG]]),IFERROR(INDEX(PITCHCSV[],MATCH(MYRANKS_P[[#This Row],[PROJID]],PITCHCSV[playerid],0),P_IPCOL),0),0)</f>
        <v>#REF!</v>
      </c>
      <c r="K157" s="115" t="e">
        <f>IF(OR(LEAGUE="Mixed",LEAGUE=MYRANKS_P[[#This Row],[LG]]),IFERROR(INDEX(PITCHCSV[],MATCH(MYRANKS_P[[#This Row],[PROJID]],PITCHCSV[playerid],0),P_HCOL),0),0)</f>
        <v>#REF!</v>
      </c>
      <c r="L157" s="115" t="e">
        <f>IF(OR(LEAGUE="Mixed",LEAGUE=MYRANKS_P[[#This Row],[LG]]),IFERROR(INDEX(PITCHCSV[],MATCH(MYRANKS_P[[#This Row],[PROJID]],PITCHCSV[playerid],0),P_ERCOL),0),0)</f>
        <v>#REF!</v>
      </c>
      <c r="M157" s="115" t="e">
        <f>IF(OR(LEAGUE="Mixed",LEAGUE=MYRANKS_P[[#This Row],[LG]]),IFERROR(INDEX(PITCHCSV[],MATCH(MYRANKS_P[[#This Row],[PROJID]],PITCHCSV[playerid],0),P_HRCOL),0),0)</f>
        <v>#REF!</v>
      </c>
      <c r="N157" s="115" t="e">
        <f>IF(OR(LEAGUE="Mixed",LEAGUE=MYRANKS_P[[#This Row],[LG]]),IFERROR(INDEX(PITCHCSV[],MATCH(MYRANKS_P[[#This Row],[PROJID]],PITCHCSV[playerid],0),P_SOCOL),0),0)</f>
        <v>#REF!</v>
      </c>
      <c r="O157" s="115" t="e">
        <f>IF(OR(LEAGUE="Mixed",LEAGUE=MYRANKS_P[[#This Row],[LG]]),IFERROR(INDEX(PITCHCSV[],MATCH(MYRANKS_P[[#This Row],[PROJID]],PITCHCSV[playerid],0),P_BBCOL),0),0)</f>
        <v>#REF!</v>
      </c>
      <c r="P157" s="10" t="e">
        <f>IF(OR(LEAGUE="Mixed",LEAGUE=MYRANKS_P[[#This Row],[LG]]),IFERROR(MYRANKS_P[[#This Row],[ER]]*9/MYRANKS_P[[#This Row],[IP]],0),0)</f>
        <v>#REF!</v>
      </c>
      <c r="Q157" s="10" t="e">
        <f>IF(OR(LEAGUE="Mixed",LEAGUE=MYRANKS_P[[#This Row],[LG]]),IFERROR((MYRANKS_P[[#This Row],[BB]]+MYRANKS_P[[#This Row],[H]])/MYRANKS_P[[#This Row],[IP]],0),0)</f>
        <v>#REF!</v>
      </c>
      <c r="R157" s="87" t="e">
        <f>MYRANKS_P[[#This Row],[W]]/SGP_W</f>
        <v>#REF!</v>
      </c>
      <c r="S157" s="87" t="e">
        <f>MYRANKS_P[[#This Row],[SV]]/SGP_SV</f>
        <v>#REF!</v>
      </c>
      <c r="T157" s="87" t="e">
        <f>MYRANKS_P[[#This Row],[SO]]/SGP_K</f>
        <v>#REF!</v>
      </c>
      <c r="U157" s="10" t="e">
        <f>((LGAVG_ER*(NUMPITCHERS-1)+MYRANKS_P[[#This Row],[ER]])*9/((LGAVG_IP*(NUMPITCHERS-1)+MYRANKS_P[[#This Row],[IP]]))-LGAVG_ERA)/SGP_ERA</f>
        <v>#REF!</v>
      </c>
      <c r="V157" s="10" t="e">
        <f>((LGAVG_HBB*(NUMPITCHERS-1)+MYRANKS_P[[#This Row],[BB]]+MYRANKS_P[[#This Row],[H]])/(LGAVG_IP*(NUMPITCHERS-1)+MYRANKS_P[[#This Row],[IP]])-LGAVG_WHIP)/SGP_WHIP</f>
        <v>#REF!</v>
      </c>
      <c r="W157" s="92" t="e">
        <f>MYRANKS_P[[#This Row],[WSGP]]+MYRANKS_P[[#This Row],[SVSGP]]+MYRANKS_P[[#This Row],[SOSGP]]+MYRANKS_P[[#This Row],[ERASGP]]+MYRANKS_P[[#This Row],[WHIPSGP]]</f>
        <v>#REF!</v>
      </c>
      <c r="X157" s="173" t="e">
        <f>RANK(MYRANKS_P[[#This Row],[TTLSGP]],MYRANKS_P[TTLSGP],0)</f>
        <v>#REF!</v>
      </c>
      <c r="Y157" s="92" t="e">
        <f>IF(MYRANKS_P[[#This Row],[RAW_RANK]]&gt;NUM_P,MYRANKS_P[[#This Row],[TTLSGP]],0)</f>
        <v>#REF!</v>
      </c>
      <c r="Z157" s="96" t="e">
        <f>IF(MYRANKS_P[[#This Row],[BENCH_TTLSGP]]=0,"",RANK(MYRANKS_P[[#This Row],[BENCH_TTLSGP]],MYRANKS_P[BENCH_TTLSGP],0))</f>
        <v>#REF!</v>
      </c>
      <c r="AA157" s="96" t="e">
        <f>IF(MYRANKS_P[[#This Row],[RAW_RANK]]=NUM_P,"X","")</f>
        <v>#REF!</v>
      </c>
      <c r="AB157" s="87" t="e">
        <f>VLOOKUP(MYRANKS_P[[#This Row],[POS]],#REF!,COLUMN(#REF!),FALSE)</f>
        <v>#REF!</v>
      </c>
      <c r="AC157" s="87" t="e">
        <f>MYRANKS_P[[#This Row],[TTLSGP]]-MYRANKS_P[[#This Row],[REPL LVL]]</f>
        <v>#REF!</v>
      </c>
      <c r="AD157" s="87" t="e">
        <f>IF(MYRANKS_P[[#This Row],[RAW_RANK]]&lt;=Total_Pitchers_Drafted,MYRANKS_P[[#This Row],[SGP OVER REPL]],0)</f>
        <v>#REF!</v>
      </c>
      <c r="AE157" s="97" t="e">
        <f>MYRANKS_P[[#This Row],[SGP OVER REPL]]*Dollar_Value_Per_Pitcher_SGP+1</f>
        <v>#REF!</v>
      </c>
      <c r="AF157" s="87"/>
      <c r="AG157" s="87" t="e">
        <f>IF(AND(MYRANKS_P[[#This Row],[BENCH_RANK]]&lt;=Total_Pitchers_Drafted,MYRANKS_P[[#This Row],[$ACTUAL]]=""),MYRANKS_P[[#This Row],[USEFULSGP]],0)</f>
        <v>#REF!</v>
      </c>
      <c r="AH157" s="87" t="e">
        <f>IF(MYRANKS_P[[#This Row],[REMAIN_SGP]]=0,0,MYRANKS_P[[#This Row],[REMAIN_SGP]]*Remaining_Dollar_Value_Per_Pitcher_SGP+1)</f>
        <v>#REF!</v>
      </c>
      <c r="AI157" s="122"/>
    </row>
    <row r="158" spans="1:35" x14ac:dyDescent="0.25">
      <c r="A158" s="79" t="s">
        <v>6324</v>
      </c>
      <c r="B158" s="53" t="e">
        <f>VLOOKUP(MYRANKS_P[[#This Row],[PLAYERID]],#REF!,COLUMN(#REF!),FALSE)</f>
        <v>#REF!</v>
      </c>
      <c r="C158" s="53" t="e">
        <f>VLOOKUP(MYRANKS_P[[#This Row],[PLAYERID]],#REF!,COLUMN(#REF!),FALSE)</f>
        <v>#REF!</v>
      </c>
      <c r="D158" s="53" t="e">
        <f>VLOOKUP(MYRANKS_P[[#This Row],[PLAYERID]],#REF!,COLUMN(#REF!),FALSE)</f>
        <v>#REF!</v>
      </c>
      <c r="E158" s="9" t="e">
        <f>VLOOKUP(MYRANKS_P[[#This Row],[PLAYERID]],#REF!,COLUMN(#REF!),FALSE)</f>
        <v>#REF!</v>
      </c>
      <c r="F158" s="53" t="e">
        <f>VLOOKUP(MYRANKS_P[[#This Row],[PLAYERID]],#REF!,COLUMN(#REF!),FALSE)</f>
        <v>#REF!</v>
      </c>
      <c r="G158" s="9" t="e">
        <f>INDEX(#REF!,MATCH(MYRANKS_P[[#This Row],[PLAYERID]],#REF!,0),VLOOKUP(IDSYSTEM,#REF!,3,FALSE))</f>
        <v>#REF!</v>
      </c>
      <c r="H158" s="115" t="e">
        <f>IF(OR(LEAGUE="Mixed",LEAGUE=MYRANKS_P[[#This Row],[LG]]),IFERROR(INDEX(PITCHCSV[],MATCH(MYRANKS_P[[#This Row],[PROJID]],PITCHCSV[playerid],0),P_WCOL),0),0)</f>
        <v>#REF!</v>
      </c>
      <c r="I158" s="115" t="e">
        <f>IF(OR(LEAGUE="Mixed",LEAGUE=MYRANKS_P[[#This Row],[LG]]),IFERROR(INDEX(PITCHCSV[],MATCH(MYRANKS_P[[#This Row],[PROJID]],PITCHCSV[playerid],0),P_SVCOL),0),0)</f>
        <v>#REF!</v>
      </c>
      <c r="J158" s="115" t="e">
        <f>IF(OR(LEAGUE="Mixed",LEAGUE=MYRANKS_P[[#This Row],[LG]]),IFERROR(INDEX(PITCHCSV[],MATCH(MYRANKS_P[[#This Row],[PROJID]],PITCHCSV[playerid],0),P_IPCOL),0),0)</f>
        <v>#REF!</v>
      </c>
      <c r="K158" s="115" t="e">
        <f>IF(OR(LEAGUE="Mixed",LEAGUE=MYRANKS_P[[#This Row],[LG]]),IFERROR(INDEX(PITCHCSV[],MATCH(MYRANKS_P[[#This Row],[PROJID]],PITCHCSV[playerid],0),P_HCOL),0),0)</f>
        <v>#REF!</v>
      </c>
      <c r="L158" s="115" t="e">
        <f>IF(OR(LEAGUE="Mixed",LEAGUE=MYRANKS_P[[#This Row],[LG]]),IFERROR(INDEX(PITCHCSV[],MATCH(MYRANKS_P[[#This Row],[PROJID]],PITCHCSV[playerid],0),P_ERCOL),0),0)</f>
        <v>#REF!</v>
      </c>
      <c r="M158" s="115" t="e">
        <f>IF(OR(LEAGUE="Mixed",LEAGUE=MYRANKS_P[[#This Row],[LG]]),IFERROR(INDEX(PITCHCSV[],MATCH(MYRANKS_P[[#This Row],[PROJID]],PITCHCSV[playerid],0),P_HRCOL),0),0)</f>
        <v>#REF!</v>
      </c>
      <c r="N158" s="115" t="e">
        <f>IF(OR(LEAGUE="Mixed",LEAGUE=MYRANKS_P[[#This Row],[LG]]),IFERROR(INDEX(PITCHCSV[],MATCH(MYRANKS_P[[#This Row],[PROJID]],PITCHCSV[playerid],0),P_SOCOL),0),0)</f>
        <v>#REF!</v>
      </c>
      <c r="O158" s="115" t="e">
        <f>IF(OR(LEAGUE="Mixed",LEAGUE=MYRANKS_P[[#This Row],[LG]]),IFERROR(INDEX(PITCHCSV[],MATCH(MYRANKS_P[[#This Row],[PROJID]],PITCHCSV[playerid],0),P_BBCOL),0),0)</f>
        <v>#REF!</v>
      </c>
      <c r="P158" s="10" t="e">
        <f>IF(OR(LEAGUE="Mixed",LEAGUE=MYRANKS_P[[#This Row],[LG]]),IFERROR(MYRANKS_P[[#This Row],[ER]]*9/MYRANKS_P[[#This Row],[IP]],0),0)</f>
        <v>#REF!</v>
      </c>
      <c r="Q158" s="10" t="e">
        <f>IF(OR(LEAGUE="Mixed",LEAGUE=MYRANKS_P[[#This Row],[LG]]),IFERROR((MYRANKS_P[[#This Row],[BB]]+MYRANKS_P[[#This Row],[H]])/MYRANKS_P[[#This Row],[IP]],0),0)</f>
        <v>#REF!</v>
      </c>
      <c r="R158" s="10" t="e">
        <f>MYRANKS_P[[#This Row],[W]]/SGP_W</f>
        <v>#REF!</v>
      </c>
      <c r="S158" s="10" t="e">
        <f>MYRANKS_P[[#This Row],[SV]]/SGP_SV</f>
        <v>#REF!</v>
      </c>
      <c r="T158" s="10" t="e">
        <f>MYRANKS_P[[#This Row],[SO]]/SGP_K</f>
        <v>#REF!</v>
      </c>
      <c r="U158" s="10" t="e">
        <f>((LGAVG_ER*(NUMPITCHERS-1)+MYRANKS_P[[#This Row],[ER]])*9/((LGAVG_IP*(NUMPITCHERS-1)+MYRANKS_P[[#This Row],[IP]]))-LGAVG_ERA)/SGP_ERA</f>
        <v>#REF!</v>
      </c>
      <c r="V158" s="10" t="e">
        <f>((LGAVG_HBB*(NUMPITCHERS-1)+MYRANKS_P[[#This Row],[BB]]+MYRANKS_P[[#This Row],[H]])/(LGAVG_IP*(NUMPITCHERS-1)+MYRANKS_P[[#This Row],[IP]])-LGAVG_WHIP)/SGP_WHIP</f>
        <v>#REF!</v>
      </c>
      <c r="W158" s="72" t="e">
        <f>MYRANKS_P[[#This Row],[WSGP]]+MYRANKS_P[[#This Row],[SVSGP]]+MYRANKS_P[[#This Row],[SOSGP]]+MYRANKS_P[[#This Row],[ERASGP]]+MYRANKS_P[[#This Row],[WHIPSGP]]</f>
        <v>#REF!</v>
      </c>
      <c r="X158" s="171" t="e">
        <f>RANK(MYRANKS_P[[#This Row],[TTLSGP]],MYRANKS_P[TTLSGP],0)</f>
        <v>#REF!</v>
      </c>
      <c r="Y158" s="72" t="e">
        <f>IF(MYRANKS_P[[#This Row],[RAW_RANK]]&gt;NUM_P,MYRANKS_P[[#This Row],[TTLSGP]],0)</f>
        <v>#REF!</v>
      </c>
      <c r="Z158" s="22" t="e">
        <f>IF(MYRANKS_P[[#This Row],[BENCH_TTLSGP]]=0,"",RANK(MYRANKS_P[[#This Row],[BENCH_TTLSGP]],MYRANKS_P[BENCH_TTLSGP],0))</f>
        <v>#REF!</v>
      </c>
      <c r="AA158" s="22" t="e">
        <f>IF(MYRANKS_P[[#This Row],[RAW_RANK]]=NUM_P,"X","")</f>
        <v>#REF!</v>
      </c>
      <c r="AB158" s="10" t="e">
        <f>VLOOKUP(MYRANKS_P[[#This Row],[POS]],#REF!,COLUMN(#REF!),FALSE)</f>
        <v>#REF!</v>
      </c>
      <c r="AC158" s="10" t="e">
        <f>MYRANKS_P[[#This Row],[TTLSGP]]-MYRANKS_P[[#This Row],[REPL LVL]]</f>
        <v>#REF!</v>
      </c>
      <c r="AD158" s="19" t="e">
        <f>IF(MYRANKS_P[[#This Row],[RAW_RANK]]&lt;=Total_Pitchers_Drafted,MYRANKS_P[[#This Row],[SGP OVER REPL]],0)</f>
        <v>#REF!</v>
      </c>
      <c r="AE158" s="66" t="e">
        <f>MYRANKS_P[[#This Row],[SGP OVER REPL]]*Dollar_Value_Per_Pitcher_SGP+1</f>
        <v>#REF!</v>
      </c>
      <c r="AF158" s="27"/>
      <c r="AG158" s="30" t="e">
        <f>IF(AND(MYRANKS_P[[#This Row],[BENCH_RANK]]&lt;=Total_Pitchers_Drafted,MYRANKS_P[[#This Row],[$ACTUAL]]=""),MYRANKS_P[[#This Row],[USEFULSGP]],0)</f>
        <v>#REF!</v>
      </c>
      <c r="AH158" s="27" t="e">
        <f>IF(MYRANKS_P[[#This Row],[REMAIN_SGP]]=0,0,MYRANKS_P[[#This Row],[REMAIN_SGP]]*Remaining_Dollar_Value_Per_Pitcher_SGP+1)</f>
        <v>#REF!</v>
      </c>
      <c r="AI158" s="122"/>
    </row>
    <row r="159" spans="1:35" x14ac:dyDescent="0.25">
      <c r="A159" s="110" t="s">
        <v>2162</v>
      </c>
      <c r="B159" s="53" t="e">
        <f>VLOOKUP(MYRANKS_P[[#This Row],[PLAYERID]],#REF!,COLUMN(#REF!),FALSE)</f>
        <v>#REF!</v>
      </c>
      <c r="C159" s="53" t="e">
        <f>VLOOKUP(MYRANKS_P[[#This Row],[PLAYERID]],#REF!,COLUMN(#REF!),FALSE)</f>
        <v>#REF!</v>
      </c>
      <c r="D159" s="53" t="e">
        <f>VLOOKUP(MYRANKS_P[[#This Row],[PLAYERID]],#REF!,COLUMN(#REF!),FALSE)</f>
        <v>#REF!</v>
      </c>
      <c r="E159" s="9" t="e">
        <f>VLOOKUP(MYRANKS_P[[#This Row],[PLAYERID]],#REF!,COLUMN(#REF!),FALSE)</f>
        <v>#REF!</v>
      </c>
      <c r="F159" s="53" t="e">
        <f>VLOOKUP(MYRANKS_P[[#This Row],[PLAYERID]],#REF!,COLUMN(#REF!),FALSE)</f>
        <v>#REF!</v>
      </c>
      <c r="G159" s="9" t="e">
        <f>INDEX(#REF!,MATCH(MYRANKS_P[[#This Row],[PLAYERID]],#REF!,0),VLOOKUP(IDSYSTEM,#REF!,3,FALSE))</f>
        <v>#REF!</v>
      </c>
      <c r="H159" s="115" t="e">
        <f>IF(OR(LEAGUE="Mixed",LEAGUE=MYRANKS_P[[#This Row],[LG]]),IFERROR(INDEX(PITCHCSV[],MATCH(MYRANKS_P[[#This Row],[PROJID]],PITCHCSV[playerid],0),P_WCOL),0),0)</f>
        <v>#REF!</v>
      </c>
      <c r="I159" s="115" t="e">
        <f>IF(OR(LEAGUE="Mixed",LEAGUE=MYRANKS_P[[#This Row],[LG]]),IFERROR(INDEX(PITCHCSV[],MATCH(MYRANKS_P[[#This Row],[PROJID]],PITCHCSV[playerid],0),P_SVCOL),0),0)</f>
        <v>#REF!</v>
      </c>
      <c r="J159" s="115" t="e">
        <f>IF(OR(LEAGUE="Mixed",LEAGUE=MYRANKS_P[[#This Row],[LG]]),IFERROR(INDEX(PITCHCSV[],MATCH(MYRANKS_P[[#This Row],[PROJID]],PITCHCSV[playerid],0),P_IPCOL),0),0)</f>
        <v>#REF!</v>
      </c>
      <c r="K159" s="115" t="e">
        <f>IF(OR(LEAGUE="Mixed",LEAGUE=MYRANKS_P[[#This Row],[LG]]),IFERROR(INDEX(PITCHCSV[],MATCH(MYRANKS_P[[#This Row],[PROJID]],PITCHCSV[playerid],0),P_HCOL),0),0)</f>
        <v>#REF!</v>
      </c>
      <c r="L159" s="115" t="e">
        <f>IF(OR(LEAGUE="Mixed",LEAGUE=MYRANKS_P[[#This Row],[LG]]),IFERROR(INDEX(PITCHCSV[],MATCH(MYRANKS_P[[#This Row],[PROJID]],PITCHCSV[playerid],0),P_ERCOL),0),0)</f>
        <v>#REF!</v>
      </c>
      <c r="M159" s="115" t="e">
        <f>IF(OR(LEAGUE="Mixed",LEAGUE=MYRANKS_P[[#This Row],[LG]]),IFERROR(INDEX(PITCHCSV[],MATCH(MYRANKS_P[[#This Row],[PROJID]],PITCHCSV[playerid],0),P_HRCOL),0),0)</f>
        <v>#REF!</v>
      </c>
      <c r="N159" s="115" t="e">
        <f>IF(OR(LEAGUE="Mixed",LEAGUE=MYRANKS_P[[#This Row],[LG]]),IFERROR(INDEX(PITCHCSV[],MATCH(MYRANKS_P[[#This Row],[PROJID]],PITCHCSV[playerid],0),P_SOCOL),0),0)</f>
        <v>#REF!</v>
      </c>
      <c r="O159" s="115" t="e">
        <f>IF(OR(LEAGUE="Mixed",LEAGUE=MYRANKS_P[[#This Row],[LG]]),IFERROR(INDEX(PITCHCSV[],MATCH(MYRANKS_P[[#This Row],[PROJID]],PITCHCSV[playerid],0),P_BBCOL),0),0)</f>
        <v>#REF!</v>
      </c>
      <c r="P159" s="10" t="e">
        <f>IF(OR(LEAGUE="Mixed",LEAGUE=MYRANKS_P[[#This Row],[LG]]),IFERROR(MYRANKS_P[[#This Row],[ER]]*9/MYRANKS_P[[#This Row],[IP]],0),0)</f>
        <v>#REF!</v>
      </c>
      <c r="Q159" s="10" t="e">
        <f>IF(OR(LEAGUE="Mixed",LEAGUE=MYRANKS_P[[#This Row],[LG]]),IFERROR((MYRANKS_P[[#This Row],[BB]]+MYRANKS_P[[#This Row],[H]])/MYRANKS_P[[#This Row],[IP]],0),0)</f>
        <v>#REF!</v>
      </c>
      <c r="R159" s="87" t="e">
        <f>MYRANKS_P[[#This Row],[W]]/SGP_W</f>
        <v>#REF!</v>
      </c>
      <c r="S159" s="87" t="e">
        <f>MYRANKS_P[[#This Row],[SV]]/SGP_SV</f>
        <v>#REF!</v>
      </c>
      <c r="T159" s="87" t="e">
        <f>MYRANKS_P[[#This Row],[SO]]/SGP_K</f>
        <v>#REF!</v>
      </c>
      <c r="U159" s="10" t="e">
        <f>((LGAVG_ER*(NUMPITCHERS-1)+MYRANKS_P[[#This Row],[ER]])*9/((LGAVG_IP*(NUMPITCHERS-1)+MYRANKS_P[[#This Row],[IP]]))-LGAVG_ERA)/SGP_ERA</f>
        <v>#REF!</v>
      </c>
      <c r="V159" s="10" t="e">
        <f>((LGAVG_HBB*(NUMPITCHERS-1)+MYRANKS_P[[#This Row],[BB]]+MYRANKS_P[[#This Row],[H]])/(LGAVG_IP*(NUMPITCHERS-1)+MYRANKS_P[[#This Row],[IP]])-LGAVG_WHIP)/SGP_WHIP</f>
        <v>#REF!</v>
      </c>
      <c r="W159" s="92" t="e">
        <f>MYRANKS_P[[#This Row],[WSGP]]+MYRANKS_P[[#This Row],[SVSGP]]+MYRANKS_P[[#This Row],[SOSGP]]+MYRANKS_P[[#This Row],[ERASGP]]+MYRANKS_P[[#This Row],[WHIPSGP]]</f>
        <v>#REF!</v>
      </c>
      <c r="X159" s="173" t="e">
        <f>RANK(MYRANKS_P[[#This Row],[TTLSGP]],MYRANKS_P[TTLSGP],0)</f>
        <v>#REF!</v>
      </c>
      <c r="Y159" s="92" t="e">
        <f>IF(MYRANKS_P[[#This Row],[RAW_RANK]]&gt;NUM_P,MYRANKS_P[[#This Row],[TTLSGP]],0)</f>
        <v>#REF!</v>
      </c>
      <c r="Z159" s="96" t="e">
        <f>IF(MYRANKS_P[[#This Row],[BENCH_TTLSGP]]=0,"",RANK(MYRANKS_P[[#This Row],[BENCH_TTLSGP]],MYRANKS_P[BENCH_TTLSGP],0))</f>
        <v>#REF!</v>
      </c>
      <c r="AA159" s="96" t="e">
        <f>IF(MYRANKS_P[[#This Row],[RAW_RANK]]=NUM_P,"X","")</f>
        <v>#REF!</v>
      </c>
      <c r="AB159" s="87" t="e">
        <f>VLOOKUP(MYRANKS_P[[#This Row],[POS]],#REF!,COLUMN(#REF!),FALSE)</f>
        <v>#REF!</v>
      </c>
      <c r="AC159" s="87" t="e">
        <f>MYRANKS_P[[#This Row],[TTLSGP]]-MYRANKS_P[[#This Row],[REPL LVL]]</f>
        <v>#REF!</v>
      </c>
      <c r="AD159" s="87" t="e">
        <f>IF(MYRANKS_P[[#This Row],[RAW_RANK]]&lt;=Total_Pitchers_Drafted,MYRANKS_P[[#This Row],[SGP OVER REPL]],0)</f>
        <v>#REF!</v>
      </c>
      <c r="AE159" s="97" t="e">
        <f>MYRANKS_P[[#This Row],[SGP OVER REPL]]*Dollar_Value_Per_Pitcher_SGP+1</f>
        <v>#REF!</v>
      </c>
      <c r="AF159" s="87"/>
      <c r="AG159" s="87" t="e">
        <f>IF(AND(MYRANKS_P[[#This Row],[BENCH_RANK]]&lt;=Total_Pitchers_Drafted,MYRANKS_P[[#This Row],[$ACTUAL]]=""),MYRANKS_P[[#This Row],[USEFULSGP]],0)</f>
        <v>#REF!</v>
      </c>
      <c r="AH159" s="87" t="e">
        <f>IF(MYRANKS_P[[#This Row],[REMAIN_SGP]]=0,0,MYRANKS_P[[#This Row],[REMAIN_SGP]]*Remaining_Dollar_Value_Per_Pitcher_SGP+1)</f>
        <v>#REF!</v>
      </c>
      <c r="AI159" s="122"/>
    </row>
    <row r="160" spans="1:35" x14ac:dyDescent="0.25">
      <c r="A160" s="88" t="s">
        <v>6134</v>
      </c>
      <c r="B160" s="53" t="e">
        <f>VLOOKUP(MYRANKS_P[[#This Row],[PLAYERID]],#REF!,COLUMN(#REF!),FALSE)</f>
        <v>#REF!</v>
      </c>
      <c r="C160" s="53" t="e">
        <f>VLOOKUP(MYRANKS_P[[#This Row],[PLAYERID]],#REF!,COLUMN(#REF!),FALSE)</f>
        <v>#REF!</v>
      </c>
      <c r="D160" s="53" t="e">
        <f>VLOOKUP(MYRANKS_P[[#This Row],[PLAYERID]],#REF!,COLUMN(#REF!),FALSE)</f>
        <v>#REF!</v>
      </c>
      <c r="E160" s="9" t="e">
        <f>VLOOKUP(MYRANKS_P[[#This Row],[PLAYERID]],#REF!,COLUMN(#REF!),FALSE)</f>
        <v>#REF!</v>
      </c>
      <c r="F160" s="53" t="e">
        <f>VLOOKUP(MYRANKS_P[[#This Row],[PLAYERID]],#REF!,COLUMN(#REF!),FALSE)</f>
        <v>#REF!</v>
      </c>
      <c r="G160" s="9" t="e">
        <f>INDEX(#REF!,MATCH(MYRANKS_P[[#This Row],[PLAYERID]],#REF!,0),VLOOKUP(IDSYSTEM,#REF!,3,FALSE))</f>
        <v>#REF!</v>
      </c>
      <c r="H160" s="115" t="e">
        <f>IF(OR(LEAGUE="Mixed",LEAGUE=MYRANKS_P[[#This Row],[LG]]),IFERROR(INDEX(PITCHCSV[],MATCH(MYRANKS_P[[#This Row],[PROJID]],PITCHCSV[playerid],0),P_WCOL),0),0)</f>
        <v>#REF!</v>
      </c>
      <c r="I160" s="115" t="e">
        <f>IF(OR(LEAGUE="Mixed",LEAGUE=MYRANKS_P[[#This Row],[LG]]),IFERROR(INDEX(PITCHCSV[],MATCH(MYRANKS_P[[#This Row],[PROJID]],PITCHCSV[playerid],0),P_SVCOL),0),0)</f>
        <v>#REF!</v>
      </c>
      <c r="J160" s="115" t="e">
        <f>IF(OR(LEAGUE="Mixed",LEAGUE=MYRANKS_P[[#This Row],[LG]]),IFERROR(INDEX(PITCHCSV[],MATCH(MYRANKS_P[[#This Row],[PROJID]],PITCHCSV[playerid],0),P_IPCOL),0),0)</f>
        <v>#REF!</v>
      </c>
      <c r="K160" s="115" t="e">
        <f>IF(OR(LEAGUE="Mixed",LEAGUE=MYRANKS_P[[#This Row],[LG]]),IFERROR(INDEX(PITCHCSV[],MATCH(MYRANKS_P[[#This Row],[PROJID]],PITCHCSV[playerid],0),P_HCOL),0),0)</f>
        <v>#REF!</v>
      </c>
      <c r="L160" s="115" t="e">
        <f>IF(OR(LEAGUE="Mixed",LEAGUE=MYRANKS_P[[#This Row],[LG]]),IFERROR(INDEX(PITCHCSV[],MATCH(MYRANKS_P[[#This Row],[PROJID]],PITCHCSV[playerid],0),P_ERCOL),0),0)</f>
        <v>#REF!</v>
      </c>
      <c r="M160" s="115" t="e">
        <f>IF(OR(LEAGUE="Mixed",LEAGUE=MYRANKS_P[[#This Row],[LG]]),IFERROR(INDEX(PITCHCSV[],MATCH(MYRANKS_P[[#This Row],[PROJID]],PITCHCSV[playerid],0),P_HRCOL),0),0)</f>
        <v>#REF!</v>
      </c>
      <c r="N160" s="115" t="e">
        <f>IF(OR(LEAGUE="Mixed",LEAGUE=MYRANKS_P[[#This Row],[LG]]),IFERROR(INDEX(PITCHCSV[],MATCH(MYRANKS_P[[#This Row],[PROJID]],PITCHCSV[playerid],0),P_SOCOL),0),0)</f>
        <v>#REF!</v>
      </c>
      <c r="O160" s="115" t="e">
        <f>IF(OR(LEAGUE="Mixed",LEAGUE=MYRANKS_P[[#This Row],[LG]]),IFERROR(INDEX(PITCHCSV[],MATCH(MYRANKS_P[[#This Row],[PROJID]],PITCHCSV[playerid],0),P_BBCOL),0),0)</f>
        <v>#REF!</v>
      </c>
      <c r="P160" s="10" t="e">
        <f>IF(OR(LEAGUE="Mixed",LEAGUE=MYRANKS_P[[#This Row],[LG]]),IFERROR(MYRANKS_P[[#This Row],[ER]]*9/MYRANKS_P[[#This Row],[IP]],0),0)</f>
        <v>#REF!</v>
      </c>
      <c r="Q160" s="10" t="e">
        <f>IF(OR(LEAGUE="Mixed",LEAGUE=MYRANKS_P[[#This Row],[LG]]),IFERROR((MYRANKS_P[[#This Row],[BB]]+MYRANKS_P[[#This Row],[H]])/MYRANKS_P[[#This Row],[IP]],0),0)</f>
        <v>#REF!</v>
      </c>
      <c r="R160" s="10" t="e">
        <f>MYRANKS_P[[#This Row],[W]]/SGP_W</f>
        <v>#REF!</v>
      </c>
      <c r="S160" s="10" t="e">
        <f>MYRANKS_P[[#This Row],[SV]]/SGP_SV</f>
        <v>#REF!</v>
      </c>
      <c r="T160" s="10" t="e">
        <f>MYRANKS_P[[#This Row],[SO]]/SGP_K</f>
        <v>#REF!</v>
      </c>
      <c r="U160" s="10" t="e">
        <f>((LGAVG_ER*(NUMPITCHERS-1)+MYRANKS_P[[#This Row],[ER]])*9/((LGAVG_IP*(NUMPITCHERS-1)+MYRANKS_P[[#This Row],[IP]]))-LGAVG_ERA)/SGP_ERA</f>
        <v>#REF!</v>
      </c>
      <c r="V160" s="10" t="e">
        <f>((LGAVG_HBB*(NUMPITCHERS-1)+MYRANKS_P[[#This Row],[BB]]+MYRANKS_P[[#This Row],[H]])/(LGAVG_IP*(NUMPITCHERS-1)+MYRANKS_P[[#This Row],[IP]])-LGAVG_WHIP)/SGP_WHIP</f>
        <v>#REF!</v>
      </c>
      <c r="W160" s="72" t="e">
        <f>MYRANKS_P[[#This Row],[WSGP]]+MYRANKS_P[[#This Row],[SVSGP]]+MYRANKS_P[[#This Row],[SOSGP]]+MYRANKS_P[[#This Row],[ERASGP]]+MYRANKS_P[[#This Row],[WHIPSGP]]</f>
        <v>#REF!</v>
      </c>
      <c r="X160" s="171" t="e">
        <f>RANK(MYRANKS_P[[#This Row],[TTLSGP]],MYRANKS_P[TTLSGP],0)</f>
        <v>#REF!</v>
      </c>
      <c r="Y160" s="72" t="e">
        <f>IF(MYRANKS_P[[#This Row],[RAW_RANK]]&gt;NUM_P,MYRANKS_P[[#This Row],[TTLSGP]],0)</f>
        <v>#REF!</v>
      </c>
      <c r="Z160" s="22" t="e">
        <f>IF(MYRANKS_P[[#This Row],[BENCH_TTLSGP]]=0,"",RANK(MYRANKS_P[[#This Row],[BENCH_TTLSGP]],MYRANKS_P[BENCH_TTLSGP],0))</f>
        <v>#REF!</v>
      </c>
      <c r="AA160" s="22" t="e">
        <f>IF(MYRANKS_P[[#This Row],[RAW_RANK]]=NUM_P,"X","")</f>
        <v>#REF!</v>
      </c>
      <c r="AB160" s="10" t="e">
        <f>VLOOKUP(MYRANKS_P[[#This Row],[POS]],#REF!,COLUMN(#REF!),FALSE)</f>
        <v>#REF!</v>
      </c>
      <c r="AC160" s="10" t="e">
        <f>MYRANKS_P[[#This Row],[TTLSGP]]-MYRANKS_P[[#This Row],[REPL LVL]]</f>
        <v>#REF!</v>
      </c>
      <c r="AD160" s="19" t="e">
        <f>IF(MYRANKS_P[[#This Row],[RAW_RANK]]&lt;=Total_Pitchers_Drafted,MYRANKS_P[[#This Row],[SGP OVER REPL]],0)</f>
        <v>#REF!</v>
      </c>
      <c r="AE160" s="66" t="e">
        <f>MYRANKS_P[[#This Row],[SGP OVER REPL]]*Dollar_Value_Per_Pitcher_SGP+1</f>
        <v>#REF!</v>
      </c>
      <c r="AF160" s="27"/>
      <c r="AG160" s="30" t="e">
        <f>IF(AND(MYRANKS_P[[#This Row],[BENCH_RANK]]&lt;=Total_Pitchers_Drafted,MYRANKS_P[[#This Row],[$ACTUAL]]=""),MYRANKS_P[[#This Row],[USEFULSGP]],0)</f>
        <v>#REF!</v>
      </c>
      <c r="AH160" s="27" t="e">
        <f>IF(MYRANKS_P[[#This Row],[REMAIN_SGP]]=0,0,MYRANKS_P[[#This Row],[REMAIN_SGP]]*Remaining_Dollar_Value_Per_Pitcher_SGP+1)</f>
        <v>#REF!</v>
      </c>
      <c r="AI160" s="122"/>
    </row>
    <row r="161" spans="1:35" x14ac:dyDescent="0.25">
      <c r="A161" s="88" t="s">
        <v>3629</v>
      </c>
      <c r="B161" s="53" t="e">
        <f>VLOOKUP(MYRANKS_P[[#This Row],[PLAYERID]],#REF!,COLUMN(#REF!),FALSE)</f>
        <v>#REF!</v>
      </c>
      <c r="C161" s="53" t="e">
        <f>VLOOKUP(MYRANKS_P[[#This Row],[PLAYERID]],#REF!,COLUMN(#REF!),FALSE)</f>
        <v>#REF!</v>
      </c>
      <c r="D161" s="53" t="e">
        <f>VLOOKUP(MYRANKS_P[[#This Row],[PLAYERID]],#REF!,COLUMN(#REF!),FALSE)</f>
        <v>#REF!</v>
      </c>
      <c r="E161" s="9" t="e">
        <f>VLOOKUP(MYRANKS_P[[#This Row],[PLAYERID]],#REF!,COLUMN(#REF!),FALSE)</f>
        <v>#REF!</v>
      </c>
      <c r="F161" s="53" t="e">
        <f>VLOOKUP(MYRANKS_P[[#This Row],[PLAYERID]],#REF!,COLUMN(#REF!),FALSE)</f>
        <v>#REF!</v>
      </c>
      <c r="G161" s="9" t="e">
        <f>INDEX(#REF!,MATCH(MYRANKS_P[[#This Row],[PLAYERID]],#REF!,0),VLOOKUP(IDSYSTEM,#REF!,3,FALSE))</f>
        <v>#REF!</v>
      </c>
      <c r="H161" s="115" t="e">
        <f>IF(OR(LEAGUE="Mixed",LEAGUE=MYRANKS_P[[#This Row],[LG]]),IFERROR(INDEX(PITCHCSV[],MATCH(MYRANKS_P[[#This Row],[PROJID]],PITCHCSV[playerid],0),P_WCOL),0),0)</f>
        <v>#REF!</v>
      </c>
      <c r="I161" s="115" t="e">
        <f>IF(OR(LEAGUE="Mixed",LEAGUE=MYRANKS_P[[#This Row],[LG]]),IFERROR(INDEX(PITCHCSV[],MATCH(MYRANKS_P[[#This Row],[PROJID]],PITCHCSV[playerid],0),P_SVCOL),0),0)</f>
        <v>#REF!</v>
      </c>
      <c r="J161" s="115" t="e">
        <f>IF(OR(LEAGUE="Mixed",LEAGUE=MYRANKS_P[[#This Row],[LG]]),IFERROR(INDEX(PITCHCSV[],MATCH(MYRANKS_P[[#This Row],[PROJID]],PITCHCSV[playerid],0),P_IPCOL),0),0)</f>
        <v>#REF!</v>
      </c>
      <c r="K161" s="115" t="e">
        <f>IF(OR(LEAGUE="Mixed",LEAGUE=MYRANKS_P[[#This Row],[LG]]),IFERROR(INDEX(PITCHCSV[],MATCH(MYRANKS_P[[#This Row],[PROJID]],PITCHCSV[playerid],0),P_HCOL),0),0)</f>
        <v>#REF!</v>
      </c>
      <c r="L161" s="115" t="e">
        <f>IF(OR(LEAGUE="Mixed",LEAGUE=MYRANKS_P[[#This Row],[LG]]),IFERROR(INDEX(PITCHCSV[],MATCH(MYRANKS_P[[#This Row],[PROJID]],PITCHCSV[playerid],0),P_ERCOL),0),0)</f>
        <v>#REF!</v>
      </c>
      <c r="M161" s="115" t="e">
        <f>IF(OR(LEAGUE="Mixed",LEAGUE=MYRANKS_P[[#This Row],[LG]]),IFERROR(INDEX(PITCHCSV[],MATCH(MYRANKS_P[[#This Row],[PROJID]],PITCHCSV[playerid],0),P_HRCOL),0),0)</f>
        <v>#REF!</v>
      </c>
      <c r="N161" s="115" t="e">
        <f>IF(OR(LEAGUE="Mixed",LEAGUE=MYRANKS_P[[#This Row],[LG]]),IFERROR(INDEX(PITCHCSV[],MATCH(MYRANKS_P[[#This Row],[PROJID]],PITCHCSV[playerid],0),P_SOCOL),0),0)</f>
        <v>#REF!</v>
      </c>
      <c r="O161" s="115" t="e">
        <f>IF(OR(LEAGUE="Mixed",LEAGUE=MYRANKS_P[[#This Row],[LG]]),IFERROR(INDEX(PITCHCSV[],MATCH(MYRANKS_P[[#This Row],[PROJID]],PITCHCSV[playerid],0),P_BBCOL),0),0)</f>
        <v>#REF!</v>
      </c>
      <c r="P161" s="10" t="e">
        <f>IF(OR(LEAGUE="Mixed",LEAGUE=MYRANKS_P[[#This Row],[LG]]),IFERROR(MYRANKS_P[[#This Row],[ER]]*9/MYRANKS_P[[#This Row],[IP]],0),0)</f>
        <v>#REF!</v>
      </c>
      <c r="Q161" s="10" t="e">
        <f>IF(OR(LEAGUE="Mixed",LEAGUE=MYRANKS_P[[#This Row],[LG]]),IFERROR((MYRANKS_P[[#This Row],[BB]]+MYRANKS_P[[#This Row],[H]])/MYRANKS_P[[#This Row],[IP]],0),0)</f>
        <v>#REF!</v>
      </c>
      <c r="R161" s="10" t="e">
        <f>MYRANKS_P[[#This Row],[W]]/SGP_W</f>
        <v>#REF!</v>
      </c>
      <c r="S161" s="10" t="e">
        <f>MYRANKS_P[[#This Row],[SV]]/SGP_SV</f>
        <v>#REF!</v>
      </c>
      <c r="T161" s="10" t="e">
        <f>MYRANKS_P[[#This Row],[SO]]/SGP_K</f>
        <v>#REF!</v>
      </c>
      <c r="U161" s="10" t="e">
        <f>((LGAVG_ER*(NUMPITCHERS-1)+MYRANKS_P[[#This Row],[ER]])*9/((LGAVG_IP*(NUMPITCHERS-1)+MYRANKS_P[[#This Row],[IP]]))-LGAVG_ERA)/SGP_ERA</f>
        <v>#REF!</v>
      </c>
      <c r="V161" s="10" t="e">
        <f>((LGAVG_HBB*(NUMPITCHERS-1)+MYRANKS_P[[#This Row],[BB]]+MYRANKS_P[[#This Row],[H]])/(LGAVG_IP*(NUMPITCHERS-1)+MYRANKS_P[[#This Row],[IP]])-LGAVG_WHIP)/SGP_WHIP</f>
        <v>#REF!</v>
      </c>
      <c r="W161" s="72" t="e">
        <f>MYRANKS_P[[#This Row],[WSGP]]+MYRANKS_P[[#This Row],[SVSGP]]+MYRANKS_P[[#This Row],[SOSGP]]+MYRANKS_P[[#This Row],[ERASGP]]+MYRANKS_P[[#This Row],[WHIPSGP]]</f>
        <v>#REF!</v>
      </c>
      <c r="X161" s="171" t="e">
        <f>RANK(MYRANKS_P[[#This Row],[TTLSGP]],MYRANKS_P[TTLSGP],0)</f>
        <v>#REF!</v>
      </c>
      <c r="Y161" s="72" t="e">
        <f>IF(MYRANKS_P[[#This Row],[RAW_RANK]]&gt;NUM_P,MYRANKS_P[[#This Row],[TTLSGP]],0)</f>
        <v>#REF!</v>
      </c>
      <c r="Z161" s="22" t="e">
        <f>IF(MYRANKS_P[[#This Row],[BENCH_TTLSGP]]=0,"",RANK(MYRANKS_P[[#This Row],[BENCH_TTLSGP]],MYRANKS_P[BENCH_TTLSGP],0))</f>
        <v>#REF!</v>
      </c>
      <c r="AA161" s="22" t="e">
        <f>IF(MYRANKS_P[[#This Row],[RAW_RANK]]=NUM_P,"X","")</f>
        <v>#REF!</v>
      </c>
      <c r="AB161" s="10" t="e">
        <f>VLOOKUP(MYRANKS_P[[#This Row],[POS]],#REF!,COLUMN(#REF!),FALSE)</f>
        <v>#REF!</v>
      </c>
      <c r="AC161" s="10" t="e">
        <f>MYRANKS_P[[#This Row],[TTLSGP]]-MYRANKS_P[[#This Row],[REPL LVL]]</f>
        <v>#REF!</v>
      </c>
      <c r="AD161" s="19" t="e">
        <f>IF(MYRANKS_P[[#This Row],[RAW_RANK]]&lt;=Total_Pitchers_Drafted,MYRANKS_P[[#This Row],[SGP OVER REPL]],0)</f>
        <v>#REF!</v>
      </c>
      <c r="AE161" s="66" t="e">
        <f>MYRANKS_P[[#This Row],[SGP OVER REPL]]*Dollar_Value_Per_Pitcher_SGP+1</f>
        <v>#REF!</v>
      </c>
      <c r="AF161" s="27"/>
      <c r="AG161" s="30" t="e">
        <f>IF(AND(MYRANKS_P[[#This Row],[BENCH_RANK]]&lt;=Total_Pitchers_Drafted,MYRANKS_P[[#This Row],[$ACTUAL]]=""),MYRANKS_P[[#This Row],[USEFULSGP]],0)</f>
        <v>#REF!</v>
      </c>
      <c r="AH161" s="27" t="e">
        <f>IF(MYRANKS_P[[#This Row],[REMAIN_SGP]]=0,0,MYRANKS_P[[#This Row],[REMAIN_SGP]]*Remaining_Dollar_Value_Per_Pitcher_SGP+1)</f>
        <v>#REF!</v>
      </c>
      <c r="AI161" s="122"/>
    </row>
    <row r="162" spans="1:35" x14ac:dyDescent="0.25">
      <c r="A162" s="79" t="s">
        <v>1992</v>
      </c>
      <c r="B162" s="53" t="e">
        <f>VLOOKUP(MYRANKS_P[[#This Row],[PLAYERID]],#REF!,COLUMN(#REF!),FALSE)</f>
        <v>#REF!</v>
      </c>
      <c r="C162" s="53" t="e">
        <f>VLOOKUP(MYRANKS_P[[#This Row],[PLAYERID]],#REF!,COLUMN(#REF!),FALSE)</f>
        <v>#REF!</v>
      </c>
      <c r="D162" s="53" t="e">
        <f>VLOOKUP(MYRANKS_P[[#This Row],[PLAYERID]],#REF!,COLUMN(#REF!),FALSE)</f>
        <v>#REF!</v>
      </c>
      <c r="E162" s="9" t="e">
        <f>VLOOKUP(MYRANKS_P[[#This Row],[PLAYERID]],#REF!,COLUMN(#REF!),FALSE)</f>
        <v>#REF!</v>
      </c>
      <c r="F162" s="53" t="e">
        <f>VLOOKUP(MYRANKS_P[[#This Row],[PLAYERID]],#REF!,COLUMN(#REF!),FALSE)</f>
        <v>#REF!</v>
      </c>
      <c r="G162" s="9" t="e">
        <f>INDEX(#REF!,MATCH(MYRANKS_P[[#This Row],[PLAYERID]],#REF!,0),VLOOKUP(IDSYSTEM,#REF!,3,FALSE))</f>
        <v>#REF!</v>
      </c>
      <c r="H162" s="115" t="e">
        <f>IF(OR(LEAGUE="Mixed",LEAGUE=MYRANKS_P[[#This Row],[LG]]),IFERROR(INDEX(PITCHCSV[],MATCH(MYRANKS_P[[#This Row],[PROJID]],PITCHCSV[playerid],0),P_WCOL),0),0)</f>
        <v>#REF!</v>
      </c>
      <c r="I162" s="115" t="e">
        <f>IF(OR(LEAGUE="Mixed",LEAGUE=MYRANKS_P[[#This Row],[LG]]),IFERROR(INDEX(PITCHCSV[],MATCH(MYRANKS_P[[#This Row],[PROJID]],PITCHCSV[playerid],0),P_SVCOL),0),0)</f>
        <v>#REF!</v>
      </c>
      <c r="J162" s="115" t="e">
        <f>IF(OR(LEAGUE="Mixed",LEAGUE=MYRANKS_P[[#This Row],[LG]]),IFERROR(INDEX(PITCHCSV[],MATCH(MYRANKS_P[[#This Row],[PROJID]],PITCHCSV[playerid],0),P_IPCOL),0),0)</f>
        <v>#REF!</v>
      </c>
      <c r="K162" s="115" t="e">
        <f>IF(OR(LEAGUE="Mixed",LEAGUE=MYRANKS_P[[#This Row],[LG]]),IFERROR(INDEX(PITCHCSV[],MATCH(MYRANKS_P[[#This Row],[PROJID]],PITCHCSV[playerid],0),P_HCOL),0),0)</f>
        <v>#REF!</v>
      </c>
      <c r="L162" s="115" t="e">
        <f>IF(OR(LEAGUE="Mixed",LEAGUE=MYRANKS_P[[#This Row],[LG]]),IFERROR(INDEX(PITCHCSV[],MATCH(MYRANKS_P[[#This Row],[PROJID]],PITCHCSV[playerid],0),P_ERCOL),0),0)</f>
        <v>#REF!</v>
      </c>
      <c r="M162" s="115" t="e">
        <f>IF(OR(LEAGUE="Mixed",LEAGUE=MYRANKS_P[[#This Row],[LG]]),IFERROR(INDEX(PITCHCSV[],MATCH(MYRANKS_P[[#This Row],[PROJID]],PITCHCSV[playerid],0),P_HRCOL),0),0)</f>
        <v>#REF!</v>
      </c>
      <c r="N162" s="115" t="e">
        <f>IF(OR(LEAGUE="Mixed",LEAGUE=MYRANKS_P[[#This Row],[LG]]),IFERROR(INDEX(PITCHCSV[],MATCH(MYRANKS_P[[#This Row],[PROJID]],PITCHCSV[playerid],0),P_SOCOL),0),0)</f>
        <v>#REF!</v>
      </c>
      <c r="O162" s="115" t="e">
        <f>IF(OR(LEAGUE="Mixed",LEAGUE=MYRANKS_P[[#This Row],[LG]]),IFERROR(INDEX(PITCHCSV[],MATCH(MYRANKS_P[[#This Row],[PROJID]],PITCHCSV[playerid],0),P_BBCOL),0),0)</f>
        <v>#REF!</v>
      </c>
      <c r="P162" s="10" t="e">
        <f>IF(OR(LEAGUE="Mixed",LEAGUE=MYRANKS_P[[#This Row],[LG]]),IFERROR(MYRANKS_P[[#This Row],[ER]]*9/MYRANKS_P[[#This Row],[IP]],0),0)</f>
        <v>#REF!</v>
      </c>
      <c r="Q162" s="10" t="e">
        <f>IF(OR(LEAGUE="Mixed",LEAGUE=MYRANKS_P[[#This Row],[LG]]),IFERROR((MYRANKS_P[[#This Row],[BB]]+MYRANKS_P[[#This Row],[H]])/MYRANKS_P[[#This Row],[IP]],0),0)</f>
        <v>#REF!</v>
      </c>
      <c r="R162" s="10" t="e">
        <f>MYRANKS_P[[#This Row],[W]]/SGP_W</f>
        <v>#REF!</v>
      </c>
      <c r="S162" s="10" t="e">
        <f>MYRANKS_P[[#This Row],[SV]]/SGP_SV</f>
        <v>#REF!</v>
      </c>
      <c r="T162" s="10" t="e">
        <f>MYRANKS_P[[#This Row],[SO]]/SGP_K</f>
        <v>#REF!</v>
      </c>
      <c r="U162" s="10" t="e">
        <f>((LGAVG_ER*(NUMPITCHERS-1)+MYRANKS_P[[#This Row],[ER]])*9/((LGAVG_IP*(NUMPITCHERS-1)+MYRANKS_P[[#This Row],[IP]]))-LGAVG_ERA)/SGP_ERA</f>
        <v>#REF!</v>
      </c>
      <c r="V162" s="10" t="e">
        <f>((LGAVG_HBB*(NUMPITCHERS-1)+MYRANKS_P[[#This Row],[BB]]+MYRANKS_P[[#This Row],[H]])/(LGAVG_IP*(NUMPITCHERS-1)+MYRANKS_P[[#This Row],[IP]])-LGAVG_WHIP)/SGP_WHIP</f>
        <v>#REF!</v>
      </c>
      <c r="W162" s="72" t="e">
        <f>MYRANKS_P[[#This Row],[WSGP]]+MYRANKS_P[[#This Row],[SVSGP]]+MYRANKS_P[[#This Row],[SOSGP]]+MYRANKS_P[[#This Row],[ERASGP]]+MYRANKS_P[[#This Row],[WHIPSGP]]</f>
        <v>#REF!</v>
      </c>
      <c r="X162" s="171" t="e">
        <f>RANK(MYRANKS_P[[#This Row],[TTLSGP]],MYRANKS_P[TTLSGP],0)</f>
        <v>#REF!</v>
      </c>
      <c r="Y162" s="72" t="e">
        <f>IF(MYRANKS_P[[#This Row],[RAW_RANK]]&gt;NUM_P,MYRANKS_P[[#This Row],[TTLSGP]],0)</f>
        <v>#REF!</v>
      </c>
      <c r="Z162" s="22" t="e">
        <f>IF(MYRANKS_P[[#This Row],[BENCH_TTLSGP]]=0,"",RANK(MYRANKS_P[[#This Row],[BENCH_TTLSGP]],MYRANKS_P[BENCH_TTLSGP],0))</f>
        <v>#REF!</v>
      </c>
      <c r="AA162" s="22" t="e">
        <f>IF(MYRANKS_P[[#This Row],[RAW_RANK]]=NUM_P,"X","")</f>
        <v>#REF!</v>
      </c>
      <c r="AB162" s="10" t="e">
        <f>VLOOKUP(MYRANKS_P[[#This Row],[POS]],#REF!,COLUMN(#REF!),FALSE)</f>
        <v>#REF!</v>
      </c>
      <c r="AC162" s="10" t="e">
        <f>MYRANKS_P[[#This Row],[TTLSGP]]-MYRANKS_P[[#This Row],[REPL LVL]]</f>
        <v>#REF!</v>
      </c>
      <c r="AD162" s="19" t="e">
        <f>IF(MYRANKS_P[[#This Row],[RAW_RANK]]&lt;=Total_Pitchers_Drafted,MYRANKS_P[[#This Row],[SGP OVER REPL]],0)</f>
        <v>#REF!</v>
      </c>
      <c r="AE162" s="66" t="e">
        <f>MYRANKS_P[[#This Row],[SGP OVER REPL]]*Dollar_Value_Per_Pitcher_SGP+1</f>
        <v>#REF!</v>
      </c>
      <c r="AF162" s="27"/>
      <c r="AG162" s="30" t="e">
        <f>IF(AND(MYRANKS_P[[#This Row],[BENCH_RANK]]&lt;=Total_Pitchers_Drafted,MYRANKS_P[[#This Row],[$ACTUAL]]=""),MYRANKS_P[[#This Row],[USEFULSGP]],0)</f>
        <v>#REF!</v>
      </c>
      <c r="AH162" s="27" t="e">
        <f>IF(MYRANKS_P[[#This Row],[REMAIN_SGP]]=0,0,MYRANKS_P[[#This Row],[REMAIN_SGP]]*Remaining_Dollar_Value_Per_Pitcher_SGP+1)</f>
        <v>#REF!</v>
      </c>
      <c r="AI162" s="122"/>
    </row>
    <row r="163" spans="1:35" x14ac:dyDescent="0.25">
      <c r="A163" s="110" t="s">
        <v>2248</v>
      </c>
      <c r="B163" s="53" t="e">
        <f>VLOOKUP(MYRANKS_P[[#This Row],[PLAYERID]],#REF!,COLUMN(#REF!),FALSE)</f>
        <v>#REF!</v>
      </c>
      <c r="C163" s="53" t="e">
        <f>VLOOKUP(MYRANKS_P[[#This Row],[PLAYERID]],#REF!,COLUMN(#REF!),FALSE)</f>
        <v>#REF!</v>
      </c>
      <c r="D163" s="53" t="e">
        <f>VLOOKUP(MYRANKS_P[[#This Row],[PLAYERID]],#REF!,COLUMN(#REF!),FALSE)</f>
        <v>#REF!</v>
      </c>
      <c r="E163" s="9" t="e">
        <f>VLOOKUP(MYRANKS_P[[#This Row],[PLAYERID]],#REF!,COLUMN(#REF!),FALSE)</f>
        <v>#REF!</v>
      </c>
      <c r="F163" s="53" t="e">
        <f>VLOOKUP(MYRANKS_P[[#This Row],[PLAYERID]],#REF!,COLUMN(#REF!),FALSE)</f>
        <v>#REF!</v>
      </c>
      <c r="G163" s="9" t="e">
        <f>INDEX(#REF!,MATCH(MYRANKS_P[[#This Row],[PLAYERID]],#REF!,0),VLOOKUP(IDSYSTEM,#REF!,3,FALSE))</f>
        <v>#REF!</v>
      </c>
      <c r="H163" s="128" t="e">
        <f>IF(OR(LEAGUE="Mixed",LEAGUE=MYRANKS_P[[#This Row],[LG]]),IFERROR(INDEX(PITCHCSV[],MATCH(MYRANKS_P[[#This Row],[PROJID]],PITCHCSV[playerid],0),P_WCOL),0),0)</f>
        <v>#REF!</v>
      </c>
      <c r="I163" s="128" t="e">
        <f>IF(OR(LEAGUE="Mixed",LEAGUE=MYRANKS_P[[#This Row],[LG]]),IFERROR(INDEX(PITCHCSV[],MATCH(MYRANKS_P[[#This Row],[PROJID]],PITCHCSV[playerid],0),P_SVCOL),0),0)</f>
        <v>#REF!</v>
      </c>
      <c r="J163" s="128" t="e">
        <f>IF(OR(LEAGUE="Mixed",LEAGUE=MYRANKS_P[[#This Row],[LG]]),IFERROR(INDEX(PITCHCSV[],MATCH(MYRANKS_P[[#This Row],[PROJID]],PITCHCSV[playerid],0),P_IPCOL),0),0)</f>
        <v>#REF!</v>
      </c>
      <c r="K163" s="128" t="e">
        <f>IF(OR(LEAGUE="Mixed",LEAGUE=MYRANKS_P[[#This Row],[LG]]),IFERROR(INDEX(PITCHCSV[],MATCH(MYRANKS_P[[#This Row],[PROJID]],PITCHCSV[playerid],0),P_HCOL),0),0)</f>
        <v>#REF!</v>
      </c>
      <c r="L163" s="128" t="e">
        <f>IF(OR(LEAGUE="Mixed",LEAGUE=MYRANKS_P[[#This Row],[LG]]),IFERROR(INDEX(PITCHCSV[],MATCH(MYRANKS_P[[#This Row],[PROJID]],PITCHCSV[playerid],0),P_ERCOL),0),0)</f>
        <v>#REF!</v>
      </c>
      <c r="M163" s="128" t="e">
        <f>IF(OR(LEAGUE="Mixed",LEAGUE=MYRANKS_P[[#This Row],[LG]]),IFERROR(INDEX(PITCHCSV[],MATCH(MYRANKS_P[[#This Row],[PROJID]],PITCHCSV[playerid],0),P_HRCOL),0),0)</f>
        <v>#REF!</v>
      </c>
      <c r="N163" s="128" t="e">
        <f>IF(OR(LEAGUE="Mixed",LEAGUE=MYRANKS_P[[#This Row],[LG]]),IFERROR(INDEX(PITCHCSV[],MATCH(MYRANKS_P[[#This Row],[PROJID]],PITCHCSV[playerid],0),P_SOCOL),0),0)</f>
        <v>#REF!</v>
      </c>
      <c r="O163" s="128" t="e">
        <f>IF(OR(LEAGUE="Mixed",LEAGUE=MYRANKS_P[[#This Row],[LG]]),IFERROR(INDEX(PITCHCSV[],MATCH(MYRANKS_P[[#This Row],[PROJID]],PITCHCSV[playerid],0),P_BBCOL),0),0)</f>
        <v>#REF!</v>
      </c>
      <c r="P163" s="87" t="e">
        <f>IF(OR(LEAGUE="Mixed",LEAGUE=MYRANKS_P[[#This Row],[LG]]),IFERROR(MYRANKS_P[[#This Row],[ER]]*9/MYRANKS_P[[#This Row],[IP]],0),0)</f>
        <v>#REF!</v>
      </c>
      <c r="Q163" s="87" t="e">
        <f>IF(OR(LEAGUE="Mixed",LEAGUE=MYRANKS_P[[#This Row],[LG]]),IFERROR((MYRANKS_P[[#This Row],[BB]]+MYRANKS_P[[#This Row],[H]])/MYRANKS_P[[#This Row],[IP]],0),0)</f>
        <v>#REF!</v>
      </c>
      <c r="R163" s="87" t="e">
        <f>MYRANKS_P[[#This Row],[W]]/SGP_W</f>
        <v>#REF!</v>
      </c>
      <c r="S163" s="87" t="e">
        <f>MYRANKS_P[[#This Row],[SV]]/SGP_SV</f>
        <v>#REF!</v>
      </c>
      <c r="T163" s="87" t="e">
        <f>MYRANKS_P[[#This Row],[SO]]/SGP_K</f>
        <v>#REF!</v>
      </c>
      <c r="U163" s="87" t="e">
        <f>((LGAVG_ER*(NUMPITCHERS-1)+MYRANKS_P[[#This Row],[ER]])*9/((LGAVG_IP*(NUMPITCHERS-1)+MYRANKS_P[[#This Row],[IP]]))-LGAVG_ERA)/SGP_ERA</f>
        <v>#REF!</v>
      </c>
      <c r="V163" s="87" t="e">
        <f>((LGAVG_HBB*(NUMPITCHERS-1)+MYRANKS_P[[#This Row],[BB]]+MYRANKS_P[[#This Row],[H]])/(LGAVG_IP*(NUMPITCHERS-1)+MYRANKS_P[[#This Row],[IP]])-LGAVG_WHIP)/SGP_WHIP</f>
        <v>#REF!</v>
      </c>
      <c r="W163" s="92" t="e">
        <f>MYRANKS_P[[#This Row],[WSGP]]+MYRANKS_P[[#This Row],[SVSGP]]+MYRANKS_P[[#This Row],[SOSGP]]+MYRANKS_P[[#This Row],[ERASGP]]+MYRANKS_P[[#This Row],[WHIPSGP]]</f>
        <v>#REF!</v>
      </c>
      <c r="X163" s="173" t="e">
        <f>RANK(MYRANKS_P[[#This Row],[TTLSGP]],MYRANKS_P[TTLSGP],0)</f>
        <v>#REF!</v>
      </c>
      <c r="Y163" s="92" t="e">
        <f>IF(MYRANKS_P[[#This Row],[RAW_RANK]]&gt;NUM_P,MYRANKS_P[[#This Row],[TTLSGP]],0)</f>
        <v>#REF!</v>
      </c>
      <c r="Z163" s="96" t="e">
        <f>IF(MYRANKS_P[[#This Row],[BENCH_TTLSGP]]=0,"",RANK(MYRANKS_P[[#This Row],[BENCH_TTLSGP]],MYRANKS_P[BENCH_TTLSGP],0))</f>
        <v>#REF!</v>
      </c>
      <c r="AA163" s="96" t="e">
        <f>IF(MYRANKS_P[[#This Row],[RAW_RANK]]=NUM_P,"X","")</f>
        <v>#REF!</v>
      </c>
      <c r="AB163" s="87" t="e">
        <f>VLOOKUP(MYRANKS_P[[#This Row],[POS]],#REF!,COLUMN(#REF!),FALSE)</f>
        <v>#REF!</v>
      </c>
      <c r="AC163" s="87" t="e">
        <f>MYRANKS_P[[#This Row],[TTLSGP]]-MYRANKS_P[[#This Row],[REPL LVL]]</f>
        <v>#REF!</v>
      </c>
      <c r="AD163" s="87" t="e">
        <f>IF(MYRANKS_P[[#This Row],[RAW_RANK]]&lt;=Total_Pitchers_Drafted,MYRANKS_P[[#This Row],[SGP OVER REPL]],0)</f>
        <v>#REF!</v>
      </c>
      <c r="AE163" s="97" t="e">
        <f>MYRANKS_P[[#This Row],[SGP OVER REPL]]*Dollar_Value_Per_Pitcher_SGP+1</f>
        <v>#REF!</v>
      </c>
      <c r="AF163" s="87"/>
      <c r="AG163" s="87" t="e">
        <f>IF(AND(MYRANKS_P[[#This Row],[BENCH_RANK]]&lt;=Total_Pitchers_Drafted,MYRANKS_P[[#This Row],[$ACTUAL]]=""),MYRANKS_P[[#This Row],[USEFULSGP]],0)</f>
        <v>#REF!</v>
      </c>
      <c r="AH163" s="87" t="e">
        <f>IF(MYRANKS_P[[#This Row],[REMAIN_SGP]]=0,0,MYRANKS_P[[#This Row],[REMAIN_SGP]]*Remaining_Dollar_Value_Per_Pitcher_SGP+1)</f>
        <v>#REF!</v>
      </c>
      <c r="AI163" s="122"/>
    </row>
    <row r="164" spans="1:35" x14ac:dyDescent="0.25">
      <c r="A164" s="88" t="s">
        <v>6648</v>
      </c>
      <c r="B164" s="9" t="e">
        <f>VLOOKUP(MYRANKS_P[[#This Row],[PLAYERID]],#REF!,COLUMN(#REF!),FALSE)</f>
        <v>#REF!</v>
      </c>
      <c r="C164" s="9" t="e">
        <f>VLOOKUP(MYRANKS_P[[#This Row],[PLAYERID]],#REF!,COLUMN(#REF!),FALSE)</f>
        <v>#REF!</v>
      </c>
      <c r="D164" s="9" t="e">
        <f>VLOOKUP(MYRANKS_P[[#This Row],[PLAYERID]],#REF!,COLUMN(#REF!),FALSE)</f>
        <v>#REF!</v>
      </c>
      <c r="E164" s="9" t="e">
        <f>VLOOKUP(MYRANKS_P[[#This Row],[PLAYERID]],#REF!,COLUMN(#REF!),FALSE)</f>
        <v>#REF!</v>
      </c>
      <c r="F164" s="9" t="e">
        <f>VLOOKUP(MYRANKS_P[[#This Row],[PLAYERID]],#REF!,COLUMN(#REF!),FALSE)</f>
        <v>#REF!</v>
      </c>
      <c r="G164" s="9" t="e">
        <f>INDEX(#REF!,MATCH(MYRANKS_P[[#This Row],[PLAYERID]],#REF!,0),VLOOKUP(IDSYSTEM,#REF!,3,FALSE))</f>
        <v>#REF!</v>
      </c>
      <c r="H164" s="115" t="e">
        <f>IF(OR(LEAGUE="Mixed",LEAGUE=MYRANKS_P[[#This Row],[LG]]),IFERROR(INDEX(PITCHCSV[],MATCH(MYRANKS_P[[#This Row],[PROJID]],PITCHCSV[playerid],0),P_WCOL),0),0)</f>
        <v>#REF!</v>
      </c>
      <c r="I164" s="115" t="e">
        <f>IF(OR(LEAGUE="Mixed",LEAGUE=MYRANKS_P[[#This Row],[LG]]),IFERROR(INDEX(PITCHCSV[],MATCH(MYRANKS_P[[#This Row],[PROJID]],PITCHCSV[playerid],0),P_SVCOL),0),0)</f>
        <v>#REF!</v>
      </c>
      <c r="J164" s="115" t="e">
        <f>IF(OR(LEAGUE="Mixed",LEAGUE=MYRANKS_P[[#This Row],[LG]]),IFERROR(INDEX(PITCHCSV[],MATCH(MYRANKS_P[[#This Row],[PROJID]],PITCHCSV[playerid],0),P_IPCOL),0),0)</f>
        <v>#REF!</v>
      </c>
      <c r="K164" s="115" t="e">
        <f>IF(OR(LEAGUE="Mixed",LEAGUE=MYRANKS_P[[#This Row],[LG]]),IFERROR(INDEX(PITCHCSV[],MATCH(MYRANKS_P[[#This Row],[PROJID]],PITCHCSV[playerid],0),P_HCOL),0),0)</f>
        <v>#REF!</v>
      </c>
      <c r="L164" s="115" t="e">
        <f>IF(OR(LEAGUE="Mixed",LEAGUE=MYRANKS_P[[#This Row],[LG]]),IFERROR(INDEX(PITCHCSV[],MATCH(MYRANKS_P[[#This Row],[PROJID]],PITCHCSV[playerid],0),P_ERCOL),0),0)</f>
        <v>#REF!</v>
      </c>
      <c r="M164" s="115" t="e">
        <f>IF(OR(LEAGUE="Mixed",LEAGUE=MYRANKS_P[[#This Row],[LG]]),IFERROR(INDEX(PITCHCSV[],MATCH(MYRANKS_P[[#This Row],[PROJID]],PITCHCSV[playerid],0),P_HRCOL),0),0)</f>
        <v>#REF!</v>
      </c>
      <c r="N164" s="115" t="e">
        <f>IF(OR(LEAGUE="Mixed",LEAGUE=MYRANKS_P[[#This Row],[LG]]),IFERROR(INDEX(PITCHCSV[],MATCH(MYRANKS_P[[#This Row],[PROJID]],PITCHCSV[playerid],0),P_SOCOL),0),0)</f>
        <v>#REF!</v>
      </c>
      <c r="O164" s="115" t="e">
        <f>IF(OR(LEAGUE="Mixed",LEAGUE=MYRANKS_P[[#This Row],[LG]]),IFERROR(INDEX(PITCHCSV[],MATCH(MYRANKS_P[[#This Row],[PROJID]],PITCHCSV[playerid],0),P_BBCOL),0),0)</f>
        <v>#REF!</v>
      </c>
      <c r="P164" s="10" t="e">
        <f>IF(OR(LEAGUE="Mixed",LEAGUE=MYRANKS_P[[#This Row],[LG]]),IFERROR(MYRANKS_P[[#This Row],[ER]]*9/MYRANKS_P[[#This Row],[IP]],0),0)</f>
        <v>#REF!</v>
      </c>
      <c r="Q164" s="10" t="e">
        <f>IF(OR(LEAGUE="Mixed",LEAGUE=MYRANKS_P[[#This Row],[LG]]),IFERROR((MYRANKS_P[[#This Row],[BB]]+MYRANKS_P[[#This Row],[H]])/MYRANKS_P[[#This Row],[IP]],0),0)</f>
        <v>#REF!</v>
      </c>
      <c r="R164" s="10" t="e">
        <f>MYRANKS_P[[#This Row],[W]]/SGP_W</f>
        <v>#REF!</v>
      </c>
      <c r="S164" s="10" t="e">
        <f>MYRANKS_P[[#This Row],[SV]]/SGP_SV</f>
        <v>#REF!</v>
      </c>
      <c r="T164" s="10" t="e">
        <f>MYRANKS_P[[#This Row],[SO]]/SGP_K</f>
        <v>#REF!</v>
      </c>
      <c r="U164" s="10" t="e">
        <f>((LGAVG_ER*(NUMPITCHERS-1)+MYRANKS_P[[#This Row],[ER]])*9/((LGAVG_IP*(NUMPITCHERS-1)+MYRANKS_P[[#This Row],[IP]]))-LGAVG_ERA)/SGP_ERA</f>
        <v>#REF!</v>
      </c>
      <c r="V164" s="10" t="e">
        <f>((LGAVG_HBB*(NUMPITCHERS-1)+MYRANKS_P[[#This Row],[BB]]+MYRANKS_P[[#This Row],[H]])/(LGAVG_IP*(NUMPITCHERS-1)+MYRANKS_P[[#This Row],[IP]])-LGAVG_WHIP)/SGP_WHIP</f>
        <v>#REF!</v>
      </c>
      <c r="W164" s="72" t="e">
        <f>MYRANKS_P[[#This Row],[WSGP]]+MYRANKS_P[[#This Row],[SVSGP]]+MYRANKS_P[[#This Row],[SOSGP]]+MYRANKS_P[[#This Row],[ERASGP]]+MYRANKS_P[[#This Row],[WHIPSGP]]</f>
        <v>#REF!</v>
      </c>
      <c r="X164" s="171" t="e">
        <f>RANK(MYRANKS_P[[#This Row],[TTLSGP]],MYRANKS_P[TTLSGP],0)</f>
        <v>#REF!</v>
      </c>
      <c r="Y164" s="72" t="e">
        <f>IF(MYRANKS_P[[#This Row],[RAW_RANK]]&gt;NUM_P,MYRANKS_P[[#This Row],[TTLSGP]],0)</f>
        <v>#REF!</v>
      </c>
      <c r="Z164" s="22" t="e">
        <f>IF(MYRANKS_P[[#This Row],[BENCH_TTLSGP]]=0,"",RANK(MYRANKS_P[[#This Row],[BENCH_TTLSGP]],MYRANKS_P[BENCH_TTLSGP],0))</f>
        <v>#REF!</v>
      </c>
      <c r="AA164" s="22" t="e">
        <f>IF(MYRANKS_P[[#This Row],[RAW_RANK]]=NUM_P,"X","")</f>
        <v>#REF!</v>
      </c>
      <c r="AB164" s="10" t="e">
        <f>VLOOKUP(MYRANKS_P[[#This Row],[POS]],#REF!,COLUMN(#REF!),FALSE)</f>
        <v>#REF!</v>
      </c>
      <c r="AC164" s="10" t="e">
        <f>MYRANKS_P[[#This Row],[TTLSGP]]-MYRANKS_P[[#This Row],[REPL LVL]]</f>
        <v>#REF!</v>
      </c>
      <c r="AD164" s="19" t="e">
        <f>IF(MYRANKS_P[[#This Row],[RAW_RANK]]&lt;=Total_Pitchers_Drafted,MYRANKS_P[[#This Row],[SGP OVER REPL]],0)</f>
        <v>#REF!</v>
      </c>
      <c r="AE164" s="66" t="e">
        <f>MYRANKS_P[[#This Row],[SGP OVER REPL]]*Dollar_Value_Per_Pitcher_SGP+1</f>
        <v>#REF!</v>
      </c>
      <c r="AF164" s="27"/>
      <c r="AG164" s="30" t="e">
        <f>IF(AND(MYRANKS_P[[#This Row],[BENCH_RANK]]&lt;=Total_Pitchers_Drafted,MYRANKS_P[[#This Row],[$ACTUAL]]=""),MYRANKS_P[[#This Row],[USEFULSGP]],0)</f>
        <v>#REF!</v>
      </c>
      <c r="AH164" s="27" t="e">
        <f>IF(MYRANKS_P[[#This Row],[REMAIN_SGP]]=0,0,MYRANKS_P[[#This Row],[REMAIN_SGP]]*Remaining_Dollar_Value_Per_Pitcher_SGP+1)</f>
        <v>#REF!</v>
      </c>
      <c r="AI164" s="122"/>
    </row>
    <row r="165" spans="1:35" x14ac:dyDescent="0.25">
      <c r="A165" s="79" t="s">
        <v>6163</v>
      </c>
      <c r="B165" s="53" t="e">
        <f>VLOOKUP(MYRANKS_P[[#This Row],[PLAYERID]],#REF!,COLUMN(#REF!),FALSE)</f>
        <v>#REF!</v>
      </c>
      <c r="C165" s="53" t="e">
        <f>VLOOKUP(MYRANKS_P[[#This Row],[PLAYERID]],#REF!,COLUMN(#REF!),FALSE)</f>
        <v>#REF!</v>
      </c>
      <c r="D165" s="53" t="e">
        <f>VLOOKUP(MYRANKS_P[[#This Row],[PLAYERID]],#REF!,COLUMN(#REF!),FALSE)</f>
        <v>#REF!</v>
      </c>
      <c r="E165" s="9" t="e">
        <f>VLOOKUP(MYRANKS_P[[#This Row],[PLAYERID]],#REF!,COLUMN(#REF!),FALSE)</f>
        <v>#REF!</v>
      </c>
      <c r="F165" s="53" t="e">
        <f>VLOOKUP(MYRANKS_P[[#This Row],[PLAYERID]],#REF!,COLUMN(#REF!),FALSE)</f>
        <v>#REF!</v>
      </c>
      <c r="G165" s="9" t="e">
        <f>INDEX(#REF!,MATCH(MYRANKS_P[[#This Row],[PLAYERID]],#REF!,0),VLOOKUP(IDSYSTEM,#REF!,3,FALSE))</f>
        <v>#REF!</v>
      </c>
      <c r="H165" s="115" t="e">
        <f>IF(OR(LEAGUE="Mixed",LEAGUE=MYRANKS_P[[#This Row],[LG]]),IFERROR(INDEX(PITCHCSV[],MATCH(MYRANKS_P[[#This Row],[PROJID]],PITCHCSV[playerid],0),P_WCOL),0),0)</f>
        <v>#REF!</v>
      </c>
      <c r="I165" s="115" t="e">
        <f>IF(OR(LEAGUE="Mixed",LEAGUE=MYRANKS_P[[#This Row],[LG]]),IFERROR(INDEX(PITCHCSV[],MATCH(MYRANKS_P[[#This Row],[PROJID]],PITCHCSV[playerid],0),P_SVCOL),0),0)</f>
        <v>#REF!</v>
      </c>
      <c r="J165" s="115" t="e">
        <f>IF(OR(LEAGUE="Mixed",LEAGUE=MYRANKS_P[[#This Row],[LG]]),IFERROR(INDEX(PITCHCSV[],MATCH(MYRANKS_P[[#This Row],[PROJID]],PITCHCSV[playerid],0),P_IPCOL),0),0)</f>
        <v>#REF!</v>
      </c>
      <c r="K165" s="115" t="e">
        <f>IF(OR(LEAGUE="Mixed",LEAGUE=MYRANKS_P[[#This Row],[LG]]),IFERROR(INDEX(PITCHCSV[],MATCH(MYRANKS_P[[#This Row],[PROJID]],PITCHCSV[playerid],0),P_HCOL),0),0)</f>
        <v>#REF!</v>
      </c>
      <c r="L165" s="115" t="e">
        <f>IF(OR(LEAGUE="Mixed",LEAGUE=MYRANKS_P[[#This Row],[LG]]),IFERROR(INDEX(PITCHCSV[],MATCH(MYRANKS_P[[#This Row],[PROJID]],PITCHCSV[playerid],0),P_ERCOL),0),0)</f>
        <v>#REF!</v>
      </c>
      <c r="M165" s="115" t="e">
        <f>IF(OR(LEAGUE="Mixed",LEAGUE=MYRANKS_P[[#This Row],[LG]]),IFERROR(INDEX(PITCHCSV[],MATCH(MYRANKS_P[[#This Row],[PROJID]],PITCHCSV[playerid],0),P_HRCOL),0),0)</f>
        <v>#REF!</v>
      </c>
      <c r="N165" s="115" t="e">
        <f>IF(OR(LEAGUE="Mixed",LEAGUE=MYRANKS_P[[#This Row],[LG]]),IFERROR(INDEX(PITCHCSV[],MATCH(MYRANKS_P[[#This Row],[PROJID]],PITCHCSV[playerid],0),P_SOCOL),0),0)</f>
        <v>#REF!</v>
      </c>
      <c r="O165" s="115" t="e">
        <f>IF(OR(LEAGUE="Mixed",LEAGUE=MYRANKS_P[[#This Row],[LG]]),IFERROR(INDEX(PITCHCSV[],MATCH(MYRANKS_P[[#This Row],[PROJID]],PITCHCSV[playerid],0),P_BBCOL),0),0)</f>
        <v>#REF!</v>
      </c>
      <c r="P165" s="10" t="e">
        <f>IF(OR(LEAGUE="Mixed",LEAGUE=MYRANKS_P[[#This Row],[LG]]),IFERROR(MYRANKS_P[[#This Row],[ER]]*9/MYRANKS_P[[#This Row],[IP]],0),0)</f>
        <v>#REF!</v>
      </c>
      <c r="Q165" s="10" t="e">
        <f>IF(OR(LEAGUE="Mixed",LEAGUE=MYRANKS_P[[#This Row],[LG]]),IFERROR((MYRANKS_P[[#This Row],[BB]]+MYRANKS_P[[#This Row],[H]])/MYRANKS_P[[#This Row],[IP]],0),0)</f>
        <v>#REF!</v>
      </c>
      <c r="R165" s="10" t="e">
        <f>MYRANKS_P[[#This Row],[W]]/SGP_W</f>
        <v>#REF!</v>
      </c>
      <c r="S165" s="10" t="e">
        <f>MYRANKS_P[[#This Row],[SV]]/SGP_SV</f>
        <v>#REF!</v>
      </c>
      <c r="T165" s="10" t="e">
        <f>MYRANKS_P[[#This Row],[SO]]/SGP_K</f>
        <v>#REF!</v>
      </c>
      <c r="U165" s="10" t="e">
        <f>((LGAVG_ER*(NUMPITCHERS-1)+MYRANKS_P[[#This Row],[ER]])*9/((LGAVG_IP*(NUMPITCHERS-1)+MYRANKS_P[[#This Row],[IP]]))-LGAVG_ERA)/SGP_ERA</f>
        <v>#REF!</v>
      </c>
      <c r="V165" s="10" t="e">
        <f>((LGAVG_HBB*(NUMPITCHERS-1)+MYRANKS_P[[#This Row],[BB]]+MYRANKS_P[[#This Row],[H]])/(LGAVG_IP*(NUMPITCHERS-1)+MYRANKS_P[[#This Row],[IP]])-LGAVG_WHIP)/SGP_WHIP</f>
        <v>#REF!</v>
      </c>
      <c r="W165" s="72" t="e">
        <f>MYRANKS_P[[#This Row],[WSGP]]+MYRANKS_P[[#This Row],[SVSGP]]+MYRANKS_P[[#This Row],[SOSGP]]+MYRANKS_P[[#This Row],[ERASGP]]+MYRANKS_P[[#This Row],[WHIPSGP]]</f>
        <v>#REF!</v>
      </c>
      <c r="X165" s="171" t="e">
        <f>RANK(MYRANKS_P[[#This Row],[TTLSGP]],MYRANKS_P[TTLSGP],0)</f>
        <v>#REF!</v>
      </c>
      <c r="Y165" s="72" t="e">
        <f>IF(MYRANKS_P[[#This Row],[RAW_RANK]]&gt;NUM_P,MYRANKS_P[[#This Row],[TTLSGP]],0)</f>
        <v>#REF!</v>
      </c>
      <c r="Z165" s="22" t="e">
        <f>IF(MYRANKS_P[[#This Row],[BENCH_TTLSGP]]=0,"",RANK(MYRANKS_P[[#This Row],[BENCH_TTLSGP]],MYRANKS_P[BENCH_TTLSGP],0))</f>
        <v>#REF!</v>
      </c>
      <c r="AA165" s="22" t="e">
        <f>IF(MYRANKS_P[[#This Row],[RAW_RANK]]=NUM_P,"X","")</f>
        <v>#REF!</v>
      </c>
      <c r="AB165" s="10" t="e">
        <f>VLOOKUP(MYRANKS_P[[#This Row],[POS]],#REF!,COLUMN(#REF!),FALSE)</f>
        <v>#REF!</v>
      </c>
      <c r="AC165" s="10" t="e">
        <f>MYRANKS_P[[#This Row],[TTLSGP]]-MYRANKS_P[[#This Row],[REPL LVL]]</f>
        <v>#REF!</v>
      </c>
      <c r="AD165" s="19" t="e">
        <f>IF(MYRANKS_P[[#This Row],[RAW_RANK]]&lt;=Total_Pitchers_Drafted,MYRANKS_P[[#This Row],[SGP OVER REPL]],0)</f>
        <v>#REF!</v>
      </c>
      <c r="AE165" s="66" t="e">
        <f>MYRANKS_P[[#This Row],[SGP OVER REPL]]*Dollar_Value_Per_Pitcher_SGP+1</f>
        <v>#REF!</v>
      </c>
      <c r="AF165" s="27"/>
      <c r="AG165" s="30" t="e">
        <f>IF(AND(MYRANKS_P[[#This Row],[BENCH_RANK]]&lt;=Total_Pitchers_Drafted,MYRANKS_P[[#This Row],[$ACTUAL]]=""),MYRANKS_P[[#This Row],[USEFULSGP]],0)</f>
        <v>#REF!</v>
      </c>
      <c r="AH165" s="27" t="e">
        <f>IF(MYRANKS_P[[#This Row],[REMAIN_SGP]]=0,0,MYRANKS_P[[#This Row],[REMAIN_SGP]]*Remaining_Dollar_Value_Per_Pitcher_SGP+1)</f>
        <v>#REF!</v>
      </c>
      <c r="AI165" s="122"/>
    </row>
    <row r="166" spans="1:35" x14ac:dyDescent="0.25">
      <c r="A166" s="79" t="s">
        <v>1225</v>
      </c>
      <c r="B166" s="9" t="e">
        <f>VLOOKUP(MYRANKS_P[[#This Row],[PLAYERID]],#REF!,COLUMN(#REF!),FALSE)</f>
        <v>#REF!</v>
      </c>
      <c r="C166" s="9" t="e">
        <f>VLOOKUP(MYRANKS_P[[#This Row],[PLAYERID]],#REF!,COLUMN(#REF!),FALSE)</f>
        <v>#REF!</v>
      </c>
      <c r="D166" s="9" t="e">
        <f>VLOOKUP(MYRANKS_P[[#This Row],[PLAYERID]],#REF!,COLUMN(#REF!),FALSE)</f>
        <v>#REF!</v>
      </c>
      <c r="E166" s="9" t="e">
        <f>VLOOKUP(MYRANKS_P[[#This Row],[PLAYERID]],#REF!,COLUMN(#REF!),FALSE)</f>
        <v>#REF!</v>
      </c>
      <c r="F166" s="9" t="e">
        <f>VLOOKUP(MYRANKS_P[[#This Row],[PLAYERID]],#REF!,COLUMN(#REF!),FALSE)</f>
        <v>#REF!</v>
      </c>
      <c r="G166" s="9" t="e">
        <f>INDEX(#REF!,MATCH(MYRANKS_P[[#This Row],[PLAYERID]],#REF!,0),VLOOKUP(IDSYSTEM,#REF!,3,FALSE))</f>
        <v>#REF!</v>
      </c>
      <c r="H166" s="115" t="e">
        <f>IF(OR(LEAGUE="Mixed",LEAGUE=MYRANKS_P[[#This Row],[LG]]),IFERROR(INDEX(PITCHCSV[],MATCH(MYRANKS_P[[#This Row],[PROJID]],PITCHCSV[playerid],0),P_WCOL),0),0)</f>
        <v>#REF!</v>
      </c>
      <c r="I166" s="115" t="e">
        <f>IF(OR(LEAGUE="Mixed",LEAGUE=MYRANKS_P[[#This Row],[LG]]),IFERROR(INDEX(PITCHCSV[],MATCH(MYRANKS_P[[#This Row],[PROJID]],PITCHCSV[playerid],0),P_SVCOL),0),0)</f>
        <v>#REF!</v>
      </c>
      <c r="J166" s="115" t="e">
        <f>IF(OR(LEAGUE="Mixed",LEAGUE=MYRANKS_P[[#This Row],[LG]]),IFERROR(INDEX(PITCHCSV[],MATCH(MYRANKS_P[[#This Row],[PROJID]],PITCHCSV[playerid],0),P_IPCOL),0),0)</f>
        <v>#REF!</v>
      </c>
      <c r="K166" s="115" t="e">
        <f>IF(OR(LEAGUE="Mixed",LEAGUE=MYRANKS_P[[#This Row],[LG]]),IFERROR(INDEX(PITCHCSV[],MATCH(MYRANKS_P[[#This Row],[PROJID]],PITCHCSV[playerid],0),P_HCOL),0),0)</f>
        <v>#REF!</v>
      </c>
      <c r="L166" s="115" t="e">
        <f>IF(OR(LEAGUE="Mixed",LEAGUE=MYRANKS_P[[#This Row],[LG]]),IFERROR(INDEX(PITCHCSV[],MATCH(MYRANKS_P[[#This Row],[PROJID]],PITCHCSV[playerid],0),P_ERCOL),0),0)</f>
        <v>#REF!</v>
      </c>
      <c r="M166" s="115" t="e">
        <f>IF(OR(LEAGUE="Mixed",LEAGUE=MYRANKS_P[[#This Row],[LG]]),IFERROR(INDEX(PITCHCSV[],MATCH(MYRANKS_P[[#This Row],[PROJID]],PITCHCSV[playerid],0),P_HRCOL),0),0)</f>
        <v>#REF!</v>
      </c>
      <c r="N166" s="115" t="e">
        <f>IF(OR(LEAGUE="Mixed",LEAGUE=MYRANKS_P[[#This Row],[LG]]),IFERROR(INDEX(PITCHCSV[],MATCH(MYRANKS_P[[#This Row],[PROJID]],PITCHCSV[playerid],0),P_SOCOL),0),0)</f>
        <v>#REF!</v>
      </c>
      <c r="O166" s="115" t="e">
        <f>IF(OR(LEAGUE="Mixed",LEAGUE=MYRANKS_P[[#This Row],[LG]]),IFERROR(INDEX(PITCHCSV[],MATCH(MYRANKS_P[[#This Row],[PROJID]],PITCHCSV[playerid],0),P_BBCOL),0),0)</f>
        <v>#REF!</v>
      </c>
      <c r="P166" s="10" t="e">
        <f>IF(OR(LEAGUE="Mixed",LEAGUE=MYRANKS_P[[#This Row],[LG]]),IFERROR(MYRANKS_P[[#This Row],[ER]]*9/MYRANKS_P[[#This Row],[IP]],0),0)</f>
        <v>#REF!</v>
      </c>
      <c r="Q166" s="10" t="e">
        <f>IF(OR(LEAGUE="Mixed",LEAGUE=MYRANKS_P[[#This Row],[LG]]),IFERROR((MYRANKS_P[[#This Row],[BB]]+MYRANKS_P[[#This Row],[H]])/MYRANKS_P[[#This Row],[IP]],0),0)</f>
        <v>#REF!</v>
      </c>
      <c r="R166" s="10" t="e">
        <f>MYRANKS_P[[#This Row],[W]]/SGP_W</f>
        <v>#REF!</v>
      </c>
      <c r="S166" s="10" t="e">
        <f>MYRANKS_P[[#This Row],[SV]]/SGP_SV</f>
        <v>#REF!</v>
      </c>
      <c r="T166" s="10" t="e">
        <f>MYRANKS_P[[#This Row],[SO]]/SGP_K</f>
        <v>#REF!</v>
      </c>
      <c r="U166" s="10" t="e">
        <f>((LGAVG_ER*(NUMPITCHERS-1)+MYRANKS_P[[#This Row],[ER]])*9/((LGAVG_IP*(NUMPITCHERS-1)+MYRANKS_P[[#This Row],[IP]]))-LGAVG_ERA)/SGP_ERA</f>
        <v>#REF!</v>
      </c>
      <c r="V166" s="10" t="e">
        <f>((LGAVG_HBB*(NUMPITCHERS-1)+MYRANKS_P[[#This Row],[BB]]+MYRANKS_P[[#This Row],[H]])/(LGAVG_IP*(NUMPITCHERS-1)+MYRANKS_P[[#This Row],[IP]])-LGAVG_WHIP)/SGP_WHIP</f>
        <v>#REF!</v>
      </c>
      <c r="W166" s="72" t="e">
        <f>MYRANKS_P[[#This Row],[WSGP]]+MYRANKS_P[[#This Row],[SVSGP]]+MYRANKS_P[[#This Row],[SOSGP]]+MYRANKS_P[[#This Row],[ERASGP]]+MYRANKS_P[[#This Row],[WHIPSGP]]</f>
        <v>#REF!</v>
      </c>
      <c r="X166" s="171" t="e">
        <f>RANK(MYRANKS_P[[#This Row],[TTLSGP]],MYRANKS_P[TTLSGP],0)</f>
        <v>#REF!</v>
      </c>
      <c r="Y166" s="72" t="e">
        <f>IF(MYRANKS_P[[#This Row],[RAW_RANK]]&gt;NUM_P,MYRANKS_P[[#This Row],[TTLSGP]],0)</f>
        <v>#REF!</v>
      </c>
      <c r="Z166" s="22" t="e">
        <f>IF(MYRANKS_P[[#This Row],[BENCH_TTLSGP]]=0,"",RANK(MYRANKS_P[[#This Row],[BENCH_TTLSGP]],MYRANKS_P[BENCH_TTLSGP],0))</f>
        <v>#REF!</v>
      </c>
      <c r="AA166" s="22" t="e">
        <f>IF(MYRANKS_P[[#This Row],[RAW_RANK]]=NUM_P,"X","")</f>
        <v>#REF!</v>
      </c>
      <c r="AB166" s="10" t="e">
        <f>VLOOKUP(MYRANKS_P[[#This Row],[POS]],#REF!,COLUMN(#REF!),FALSE)</f>
        <v>#REF!</v>
      </c>
      <c r="AC166" s="10" t="e">
        <f>MYRANKS_P[[#This Row],[TTLSGP]]-MYRANKS_P[[#This Row],[REPL LVL]]</f>
        <v>#REF!</v>
      </c>
      <c r="AD166" s="19" t="e">
        <f>IF(MYRANKS_P[[#This Row],[RAW_RANK]]&lt;=Total_Pitchers_Drafted,MYRANKS_P[[#This Row],[SGP OVER REPL]],0)</f>
        <v>#REF!</v>
      </c>
      <c r="AE166" s="66" t="e">
        <f>MYRANKS_P[[#This Row],[SGP OVER REPL]]*Dollar_Value_Per_Pitcher_SGP+1</f>
        <v>#REF!</v>
      </c>
      <c r="AF166" s="27"/>
      <c r="AG166" s="30" t="e">
        <f>IF(AND(MYRANKS_P[[#This Row],[BENCH_RANK]]&lt;=Total_Pitchers_Drafted,MYRANKS_P[[#This Row],[$ACTUAL]]=""),MYRANKS_P[[#This Row],[USEFULSGP]],0)</f>
        <v>#REF!</v>
      </c>
      <c r="AH166" s="27" t="e">
        <f>IF(MYRANKS_P[[#This Row],[REMAIN_SGP]]=0,0,MYRANKS_P[[#This Row],[REMAIN_SGP]]*Remaining_Dollar_Value_Per_Pitcher_SGP+1)</f>
        <v>#REF!</v>
      </c>
      <c r="AI166" s="122"/>
    </row>
    <row r="167" spans="1:35" x14ac:dyDescent="0.25">
      <c r="A167" s="88" t="s">
        <v>6283</v>
      </c>
      <c r="B167" s="53" t="e">
        <f>VLOOKUP(MYRANKS_P[[#This Row],[PLAYERID]],#REF!,COLUMN(#REF!),FALSE)</f>
        <v>#REF!</v>
      </c>
      <c r="C167" s="53" t="e">
        <f>VLOOKUP(MYRANKS_P[[#This Row],[PLAYERID]],#REF!,COLUMN(#REF!),FALSE)</f>
        <v>#REF!</v>
      </c>
      <c r="D167" s="53" t="e">
        <f>VLOOKUP(MYRANKS_P[[#This Row],[PLAYERID]],#REF!,COLUMN(#REF!),FALSE)</f>
        <v>#REF!</v>
      </c>
      <c r="E167" s="9" t="e">
        <f>VLOOKUP(MYRANKS_P[[#This Row],[PLAYERID]],#REF!,COLUMN(#REF!),FALSE)</f>
        <v>#REF!</v>
      </c>
      <c r="F167" s="53" t="e">
        <f>VLOOKUP(MYRANKS_P[[#This Row],[PLAYERID]],#REF!,COLUMN(#REF!),FALSE)</f>
        <v>#REF!</v>
      </c>
      <c r="G167" s="9" t="e">
        <f>INDEX(#REF!,MATCH(MYRANKS_P[[#This Row],[PLAYERID]],#REF!,0),VLOOKUP(IDSYSTEM,#REF!,3,FALSE))</f>
        <v>#REF!</v>
      </c>
      <c r="H167" s="115" t="e">
        <f>IF(OR(LEAGUE="Mixed",LEAGUE=MYRANKS_P[[#This Row],[LG]]),IFERROR(INDEX(PITCHCSV[],MATCH(MYRANKS_P[[#This Row],[PROJID]],PITCHCSV[playerid],0),P_WCOL),0),0)</f>
        <v>#REF!</v>
      </c>
      <c r="I167" s="115" t="e">
        <f>IF(OR(LEAGUE="Mixed",LEAGUE=MYRANKS_P[[#This Row],[LG]]),IFERROR(INDEX(PITCHCSV[],MATCH(MYRANKS_P[[#This Row],[PROJID]],PITCHCSV[playerid],0),P_SVCOL),0),0)</f>
        <v>#REF!</v>
      </c>
      <c r="J167" s="115" t="e">
        <f>IF(OR(LEAGUE="Mixed",LEAGUE=MYRANKS_P[[#This Row],[LG]]),IFERROR(INDEX(PITCHCSV[],MATCH(MYRANKS_P[[#This Row],[PROJID]],PITCHCSV[playerid],0),P_IPCOL),0),0)</f>
        <v>#REF!</v>
      </c>
      <c r="K167" s="115" t="e">
        <f>IF(OR(LEAGUE="Mixed",LEAGUE=MYRANKS_P[[#This Row],[LG]]),IFERROR(INDEX(PITCHCSV[],MATCH(MYRANKS_P[[#This Row],[PROJID]],PITCHCSV[playerid],0),P_HCOL),0),0)</f>
        <v>#REF!</v>
      </c>
      <c r="L167" s="115" t="e">
        <f>IF(OR(LEAGUE="Mixed",LEAGUE=MYRANKS_P[[#This Row],[LG]]),IFERROR(INDEX(PITCHCSV[],MATCH(MYRANKS_P[[#This Row],[PROJID]],PITCHCSV[playerid],0),P_ERCOL),0),0)</f>
        <v>#REF!</v>
      </c>
      <c r="M167" s="115" t="e">
        <f>IF(OR(LEAGUE="Mixed",LEAGUE=MYRANKS_P[[#This Row],[LG]]),IFERROR(INDEX(PITCHCSV[],MATCH(MYRANKS_P[[#This Row],[PROJID]],PITCHCSV[playerid],0),P_HRCOL),0),0)</f>
        <v>#REF!</v>
      </c>
      <c r="N167" s="115" t="e">
        <f>IF(OR(LEAGUE="Mixed",LEAGUE=MYRANKS_P[[#This Row],[LG]]),IFERROR(INDEX(PITCHCSV[],MATCH(MYRANKS_P[[#This Row],[PROJID]],PITCHCSV[playerid],0),P_SOCOL),0),0)</f>
        <v>#REF!</v>
      </c>
      <c r="O167" s="115" t="e">
        <f>IF(OR(LEAGUE="Mixed",LEAGUE=MYRANKS_P[[#This Row],[LG]]),IFERROR(INDEX(PITCHCSV[],MATCH(MYRANKS_P[[#This Row],[PROJID]],PITCHCSV[playerid],0),P_BBCOL),0),0)</f>
        <v>#REF!</v>
      </c>
      <c r="P167" s="10" t="e">
        <f>IF(OR(LEAGUE="Mixed",LEAGUE=MYRANKS_P[[#This Row],[LG]]),IFERROR(MYRANKS_P[[#This Row],[ER]]*9/MYRANKS_P[[#This Row],[IP]],0),0)</f>
        <v>#REF!</v>
      </c>
      <c r="Q167" s="10" t="e">
        <f>IF(OR(LEAGUE="Mixed",LEAGUE=MYRANKS_P[[#This Row],[LG]]),IFERROR((MYRANKS_P[[#This Row],[BB]]+MYRANKS_P[[#This Row],[H]])/MYRANKS_P[[#This Row],[IP]],0),0)</f>
        <v>#REF!</v>
      </c>
      <c r="R167" s="10" t="e">
        <f>MYRANKS_P[[#This Row],[W]]/SGP_W</f>
        <v>#REF!</v>
      </c>
      <c r="S167" s="10" t="e">
        <f>MYRANKS_P[[#This Row],[SV]]/SGP_SV</f>
        <v>#REF!</v>
      </c>
      <c r="T167" s="10" t="e">
        <f>MYRANKS_P[[#This Row],[SO]]/SGP_K</f>
        <v>#REF!</v>
      </c>
      <c r="U167" s="10" t="e">
        <f>((LGAVG_ER*(NUMPITCHERS-1)+MYRANKS_P[[#This Row],[ER]])*9/((LGAVG_IP*(NUMPITCHERS-1)+MYRANKS_P[[#This Row],[IP]]))-LGAVG_ERA)/SGP_ERA</f>
        <v>#REF!</v>
      </c>
      <c r="V167" s="10" t="e">
        <f>((LGAVG_HBB*(NUMPITCHERS-1)+MYRANKS_P[[#This Row],[BB]]+MYRANKS_P[[#This Row],[H]])/(LGAVG_IP*(NUMPITCHERS-1)+MYRANKS_P[[#This Row],[IP]])-LGAVG_WHIP)/SGP_WHIP</f>
        <v>#REF!</v>
      </c>
      <c r="W167" s="72" t="e">
        <f>MYRANKS_P[[#This Row],[WSGP]]+MYRANKS_P[[#This Row],[SVSGP]]+MYRANKS_P[[#This Row],[SOSGP]]+MYRANKS_P[[#This Row],[ERASGP]]+MYRANKS_P[[#This Row],[WHIPSGP]]</f>
        <v>#REF!</v>
      </c>
      <c r="X167" s="171" t="e">
        <f>RANK(MYRANKS_P[[#This Row],[TTLSGP]],MYRANKS_P[TTLSGP],0)</f>
        <v>#REF!</v>
      </c>
      <c r="Y167" s="72" t="e">
        <f>IF(MYRANKS_P[[#This Row],[RAW_RANK]]&gt;NUM_P,MYRANKS_P[[#This Row],[TTLSGP]],0)</f>
        <v>#REF!</v>
      </c>
      <c r="Z167" s="22" t="e">
        <f>IF(MYRANKS_P[[#This Row],[BENCH_TTLSGP]]=0,"",RANK(MYRANKS_P[[#This Row],[BENCH_TTLSGP]],MYRANKS_P[BENCH_TTLSGP],0))</f>
        <v>#REF!</v>
      </c>
      <c r="AA167" s="22" t="e">
        <f>IF(MYRANKS_P[[#This Row],[RAW_RANK]]=NUM_P,"X","")</f>
        <v>#REF!</v>
      </c>
      <c r="AB167" s="10" t="e">
        <f>VLOOKUP(MYRANKS_P[[#This Row],[POS]],#REF!,COLUMN(#REF!),FALSE)</f>
        <v>#REF!</v>
      </c>
      <c r="AC167" s="10" t="e">
        <f>MYRANKS_P[[#This Row],[TTLSGP]]-MYRANKS_P[[#This Row],[REPL LVL]]</f>
        <v>#REF!</v>
      </c>
      <c r="AD167" s="19" t="e">
        <f>IF(MYRANKS_P[[#This Row],[RAW_RANK]]&lt;=Total_Pitchers_Drafted,MYRANKS_P[[#This Row],[SGP OVER REPL]],0)</f>
        <v>#REF!</v>
      </c>
      <c r="AE167" s="66" t="e">
        <f>MYRANKS_P[[#This Row],[SGP OVER REPL]]*Dollar_Value_Per_Pitcher_SGP+1</f>
        <v>#REF!</v>
      </c>
      <c r="AF167" s="27"/>
      <c r="AG167" s="30" t="e">
        <f>IF(AND(MYRANKS_P[[#This Row],[BENCH_RANK]]&lt;=Total_Pitchers_Drafted,MYRANKS_P[[#This Row],[$ACTUAL]]=""),MYRANKS_P[[#This Row],[USEFULSGP]],0)</f>
        <v>#REF!</v>
      </c>
      <c r="AH167" s="27" t="e">
        <f>IF(MYRANKS_P[[#This Row],[REMAIN_SGP]]=0,0,MYRANKS_P[[#This Row],[REMAIN_SGP]]*Remaining_Dollar_Value_Per_Pitcher_SGP+1)</f>
        <v>#REF!</v>
      </c>
      <c r="AI167" s="122"/>
    </row>
    <row r="168" spans="1:35" x14ac:dyDescent="0.25">
      <c r="A168" s="88" t="s">
        <v>1794</v>
      </c>
      <c r="B168" s="53" t="e">
        <f>VLOOKUP(MYRANKS_P[[#This Row],[PLAYERID]],#REF!,COLUMN(#REF!),FALSE)</f>
        <v>#REF!</v>
      </c>
      <c r="C168" s="53" t="e">
        <f>VLOOKUP(MYRANKS_P[[#This Row],[PLAYERID]],#REF!,COLUMN(#REF!),FALSE)</f>
        <v>#REF!</v>
      </c>
      <c r="D168" s="53" t="e">
        <f>VLOOKUP(MYRANKS_P[[#This Row],[PLAYERID]],#REF!,COLUMN(#REF!),FALSE)</f>
        <v>#REF!</v>
      </c>
      <c r="E168" s="9" t="e">
        <f>VLOOKUP(MYRANKS_P[[#This Row],[PLAYERID]],#REF!,COLUMN(#REF!),FALSE)</f>
        <v>#REF!</v>
      </c>
      <c r="F168" s="53" t="e">
        <f>VLOOKUP(MYRANKS_P[[#This Row],[PLAYERID]],#REF!,COLUMN(#REF!),FALSE)</f>
        <v>#REF!</v>
      </c>
      <c r="G168" s="9" t="e">
        <f>INDEX(#REF!,MATCH(MYRANKS_P[[#This Row],[PLAYERID]],#REF!,0),VLOOKUP(IDSYSTEM,#REF!,3,FALSE))</f>
        <v>#REF!</v>
      </c>
      <c r="H168" s="115" t="e">
        <f>IF(OR(LEAGUE="Mixed",LEAGUE=MYRANKS_P[[#This Row],[LG]]),IFERROR(INDEX(PITCHCSV[],MATCH(MYRANKS_P[[#This Row],[PROJID]],PITCHCSV[playerid],0),P_WCOL),0),0)</f>
        <v>#REF!</v>
      </c>
      <c r="I168" s="115" t="e">
        <f>IF(OR(LEAGUE="Mixed",LEAGUE=MYRANKS_P[[#This Row],[LG]]),IFERROR(INDEX(PITCHCSV[],MATCH(MYRANKS_P[[#This Row],[PROJID]],PITCHCSV[playerid],0),P_SVCOL),0),0)</f>
        <v>#REF!</v>
      </c>
      <c r="J168" s="115" t="e">
        <f>IF(OR(LEAGUE="Mixed",LEAGUE=MYRANKS_P[[#This Row],[LG]]),IFERROR(INDEX(PITCHCSV[],MATCH(MYRANKS_P[[#This Row],[PROJID]],PITCHCSV[playerid],0),P_IPCOL),0),0)</f>
        <v>#REF!</v>
      </c>
      <c r="K168" s="115" t="e">
        <f>IF(OR(LEAGUE="Mixed",LEAGUE=MYRANKS_P[[#This Row],[LG]]),IFERROR(INDEX(PITCHCSV[],MATCH(MYRANKS_P[[#This Row],[PROJID]],PITCHCSV[playerid],0),P_HCOL),0),0)</f>
        <v>#REF!</v>
      </c>
      <c r="L168" s="115" t="e">
        <f>IF(OR(LEAGUE="Mixed",LEAGUE=MYRANKS_P[[#This Row],[LG]]),IFERROR(INDEX(PITCHCSV[],MATCH(MYRANKS_P[[#This Row],[PROJID]],PITCHCSV[playerid],0),P_ERCOL),0),0)</f>
        <v>#REF!</v>
      </c>
      <c r="M168" s="115" t="e">
        <f>IF(OR(LEAGUE="Mixed",LEAGUE=MYRANKS_P[[#This Row],[LG]]),IFERROR(INDEX(PITCHCSV[],MATCH(MYRANKS_P[[#This Row],[PROJID]],PITCHCSV[playerid],0),P_HRCOL),0),0)</f>
        <v>#REF!</v>
      </c>
      <c r="N168" s="115" t="e">
        <f>IF(OR(LEAGUE="Mixed",LEAGUE=MYRANKS_P[[#This Row],[LG]]),IFERROR(INDEX(PITCHCSV[],MATCH(MYRANKS_P[[#This Row],[PROJID]],PITCHCSV[playerid],0),P_SOCOL),0),0)</f>
        <v>#REF!</v>
      </c>
      <c r="O168" s="115" t="e">
        <f>IF(OR(LEAGUE="Mixed",LEAGUE=MYRANKS_P[[#This Row],[LG]]),IFERROR(INDEX(PITCHCSV[],MATCH(MYRANKS_P[[#This Row],[PROJID]],PITCHCSV[playerid],0),P_BBCOL),0),0)</f>
        <v>#REF!</v>
      </c>
      <c r="P168" s="10" t="e">
        <f>IF(OR(LEAGUE="Mixed",LEAGUE=MYRANKS_P[[#This Row],[LG]]),IFERROR(MYRANKS_P[[#This Row],[ER]]*9/MYRANKS_P[[#This Row],[IP]],0),0)</f>
        <v>#REF!</v>
      </c>
      <c r="Q168" s="10" t="e">
        <f>IF(OR(LEAGUE="Mixed",LEAGUE=MYRANKS_P[[#This Row],[LG]]),IFERROR((MYRANKS_P[[#This Row],[BB]]+MYRANKS_P[[#This Row],[H]])/MYRANKS_P[[#This Row],[IP]],0),0)</f>
        <v>#REF!</v>
      </c>
      <c r="R168" s="10" t="e">
        <f>MYRANKS_P[[#This Row],[W]]/SGP_W</f>
        <v>#REF!</v>
      </c>
      <c r="S168" s="10" t="e">
        <f>MYRANKS_P[[#This Row],[SV]]/SGP_SV</f>
        <v>#REF!</v>
      </c>
      <c r="T168" s="10" t="e">
        <f>MYRANKS_P[[#This Row],[SO]]/SGP_K</f>
        <v>#REF!</v>
      </c>
      <c r="U168" s="10" t="e">
        <f>((LGAVG_ER*(NUMPITCHERS-1)+MYRANKS_P[[#This Row],[ER]])*9/((LGAVG_IP*(NUMPITCHERS-1)+MYRANKS_P[[#This Row],[IP]]))-LGAVG_ERA)/SGP_ERA</f>
        <v>#REF!</v>
      </c>
      <c r="V168" s="10" t="e">
        <f>((LGAVG_HBB*(NUMPITCHERS-1)+MYRANKS_P[[#This Row],[BB]]+MYRANKS_P[[#This Row],[H]])/(LGAVG_IP*(NUMPITCHERS-1)+MYRANKS_P[[#This Row],[IP]])-LGAVG_WHIP)/SGP_WHIP</f>
        <v>#REF!</v>
      </c>
      <c r="W168" s="72" t="e">
        <f>MYRANKS_P[[#This Row],[WSGP]]+MYRANKS_P[[#This Row],[SVSGP]]+MYRANKS_P[[#This Row],[SOSGP]]+MYRANKS_P[[#This Row],[ERASGP]]+MYRANKS_P[[#This Row],[WHIPSGP]]</f>
        <v>#REF!</v>
      </c>
      <c r="X168" s="171" t="e">
        <f>RANK(MYRANKS_P[[#This Row],[TTLSGP]],MYRANKS_P[TTLSGP],0)</f>
        <v>#REF!</v>
      </c>
      <c r="Y168" s="72" t="e">
        <f>IF(MYRANKS_P[[#This Row],[RAW_RANK]]&gt;NUM_P,MYRANKS_P[[#This Row],[TTLSGP]],0)</f>
        <v>#REF!</v>
      </c>
      <c r="Z168" s="22" t="e">
        <f>IF(MYRANKS_P[[#This Row],[BENCH_TTLSGP]]=0,"",RANK(MYRANKS_P[[#This Row],[BENCH_TTLSGP]],MYRANKS_P[BENCH_TTLSGP],0))</f>
        <v>#REF!</v>
      </c>
      <c r="AA168" s="22" t="e">
        <f>IF(MYRANKS_P[[#This Row],[RAW_RANK]]=NUM_P,"X","")</f>
        <v>#REF!</v>
      </c>
      <c r="AB168" s="10" t="e">
        <f>VLOOKUP(MYRANKS_P[[#This Row],[POS]],#REF!,COLUMN(#REF!),FALSE)</f>
        <v>#REF!</v>
      </c>
      <c r="AC168" s="10" t="e">
        <f>MYRANKS_P[[#This Row],[TTLSGP]]-MYRANKS_P[[#This Row],[REPL LVL]]</f>
        <v>#REF!</v>
      </c>
      <c r="AD168" s="19" t="e">
        <f>IF(MYRANKS_P[[#This Row],[RAW_RANK]]&lt;=Total_Pitchers_Drafted,MYRANKS_P[[#This Row],[SGP OVER REPL]],0)</f>
        <v>#REF!</v>
      </c>
      <c r="AE168" s="66" t="e">
        <f>MYRANKS_P[[#This Row],[SGP OVER REPL]]*Dollar_Value_Per_Pitcher_SGP+1</f>
        <v>#REF!</v>
      </c>
      <c r="AF168" s="27"/>
      <c r="AG168" s="30" t="e">
        <f>IF(AND(MYRANKS_P[[#This Row],[BENCH_RANK]]&lt;=Total_Pitchers_Drafted,MYRANKS_P[[#This Row],[$ACTUAL]]=""),MYRANKS_P[[#This Row],[USEFULSGP]],0)</f>
        <v>#REF!</v>
      </c>
      <c r="AH168" s="27" t="e">
        <f>IF(MYRANKS_P[[#This Row],[REMAIN_SGP]]=0,0,MYRANKS_P[[#This Row],[REMAIN_SGP]]*Remaining_Dollar_Value_Per_Pitcher_SGP+1)</f>
        <v>#REF!</v>
      </c>
      <c r="AI168" s="122"/>
    </row>
    <row r="169" spans="1:35" x14ac:dyDescent="0.25">
      <c r="A169" s="79" t="s">
        <v>3655</v>
      </c>
      <c r="B169" s="9" t="e">
        <f>VLOOKUP(MYRANKS_P[[#This Row],[PLAYERID]],#REF!,COLUMN(#REF!),FALSE)</f>
        <v>#REF!</v>
      </c>
      <c r="C169" s="9" t="e">
        <f>VLOOKUP(MYRANKS_P[[#This Row],[PLAYERID]],#REF!,COLUMN(#REF!),FALSE)</f>
        <v>#REF!</v>
      </c>
      <c r="D169" s="9" t="e">
        <f>VLOOKUP(MYRANKS_P[[#This Row],[PLAYERID]],#REF!,COLUMN(#REF!),FALSE)</f>
        <v>#REF!</v>
      </c>
      <c r="E169" s="9" t="e">
        <f>VLOOKUP(MYRANKS_P[[#This Row],[PLAYERID]],#REF!,COLUMN(#REF!),FALSE)</f>
        <v>#REF!</v>
      </c>
      <c r="F169" s="9" t="e">
        <f>VLOOKUP(MYRANKS_P[[#This Row],[PLAYERID]],#REF!,COLUMN(#REF!),FALSE)</f>
        <v>#REF!</v>
      </c>
      <c r="G169" s="9" t="e">
        <f>INDEX(#REF!,MATCH(MYRANKS_P[[#This Row],[PLAYERID]],#REF!,0),VLOOKUP(IDSYSTEM,#REF!,3,FALSE))</f>
        <v>#REF!</v>
      </c>
      <c r="H169" s="115" t="e">
        <f>IF(OR(LEAGUE="Mixed",LEAGUE=MYRANKS_P[[#This Row],[LG]]),IFERROR(INDEX(PITCHCSV[],MATCH(MYRANKS_P[[#This Row],[PROJID]],PITCHCSV[playerid],0),P_WCOL),0),0)</f>
        <v>#REF!</v>
      </c>
      <c r="I169" s="115" t="e">
        <f>IF(OR(LEAGUE="Mixed",LEAGUE=MYRANKS_P[[#This Row],[LG]]),IFERROR(INDEX(PITCHCSV[],MATCH(MYRANKS_P[[#This Row],[PROJID]],PITCHCSV[playerid],0),P_SVCOL),0),0)</f>
        <v>#REF!</v>
      </c>
      <c r="J169" s="115" t="e">
        <f>IF(OR(LEAGUE="Mixed",LEAGUE=MYRANKS_P[[#This Row],[LG]]),IFERROR(INDEX(PITCHCSV[],MATCH(MYRANKS_P[[#This Row],[PROJID]],PITCHCSV[playerid],0),P_IPCOL),0),0)</f>
        <v>#REF!</v>
      </c>
      <c r="K169" s="115" t="e">
        <f>IF(OR(LEAGUE="Mixed",LEAGUE=MYRANKS_P[[#This Row],[LG]]),IFERROR(INDEX(PITCHCSV[],MATCH(MYRANKS_P[[#This Row],[PROJID]],PITCHCSV[playerid],0),P_HCOL),0),0)</f>
        <v>#REF!</v>
      </c>
      <c r="L169" s="115" t="e">
        <f>IF(OR(LEAGUE="Mixed",LEAGUE=MYRANKS_P[[#This Row],[LG]]),IFERROR(INDEX(PITCHCSV[],MATCH(MYRANKS_P[[#This Row],[PROJID]],PITCHCSV[playerid],0),P_ERCOL),0),0)</f>
        <v>#REF!</v>
      </c>
      <c r="M169" s="115" t="e">
        <f>IF(OR(LEAGUE="Mixed",LEAGUE=MYRANKS_P[[#This Row],[LG]]),IFERROR(INDEX(PITCHCSV[],MATCH(MYRANKS_P[[#This Row],[PROJID]],PITCHCSV[playerid],0),P_HRCOL),0),0)</f>
        <v>#REF!</v>
      </c>
      <c r="N169" s="115" t="e">
        <f>IF(OR(LEAGUE="Mixed",LEAGUE=MYRANKS_P[[#This Row],[LG]]),IFERROR(INDEX(PITCHCSV[],MATCH(MYRANKS_P[[#This Row],[PROJID]],PITCHCSV[playerid],0),P_SOCOL),0),0)</f>
        <v>#REF!</v>
      </c>
      <c r="O169" s="115" t="e">
        <f>IF(OR(LEAGUE="Mixed",LEAGUE=MYRANKS_P[[#This Row],[LG]]),IFERROR(INDEX(PITCHCSV[],MATCH(MYRANKS_P[[#This Row],[PROJID]],PITCHCSV[playerid],0),P_BBCOL),0),0)</f>
        <v>#REF!</v>
      </c>
      <c r="P169" s="10" t="e">
        <f>IF(OR(LEAGUE="Mixed",LEAGUE=MYRANKS_P[[#This Row],[LG]]),IFERROR(MYRANKS_P[[#This Row],[ER]]*9/MYRANKS_P[[#This Row],[IP]],0),0)</f>
        <v>#REF!</v>
      </c>
      <c r="Q169" s="10" t="e">
        <f>IF(OR(LEAGUE="Mixed",LEAGUE=MYRANKS_P[[#This Row],[LG]]),IFERROR((MYRANKS_P[[#This Row],[BB]]+MYRANKS_P[[#This Row],[H]])/MYRANKS_P[[#This Row],[IP]],0),0)</f>
        <v>#REF!</v>
      </c>
      <c r="R169" s="10" t="e">
        <f>MYRANKS_P[[#This Row],[W]]/SGP_W</f>
        <v>#REF!</v>
      </c>
      <c r="S169" s="10" t="e">
        <f>MYRANKS_P[[#This Row],[SV]]/SGP_SV</f>
        <v>#REF!</v>
      </c>
      <c r="T169" s="10" t="e">
        <f>MYRANKS_P[[#This Row],[SO]]/SGP_K</f>
        <v>#REF!</v>
      </c>
      <c r="U169" s="10" t="e">
        <f>((LGAVG_ER*(NUMPITCHERS-1)+MYRANKS_P[[#This Row],[ER]])*9/((LGAVG_IP*(NUMPITCHERS-1)+MYRANKS_P[[#This Row],[IP]]))-LGAVG_ERA)/SGP_ERA</f>
        <v>#REF!</v>
      </c>
      <c r="V169" s="10" t="e">
        <f>((LGAVG_HBB*(NUMPITCHERS-1)+MYRANKS_P[[#This Row],[BB]]+MYRANKS_P[[#This Row],[H]])/(LGAVG_IP*(NUMPITCHERS-1)+MYRANKS_P[[#This Row],[IP]])-LGAVG_WHIP)/SGP_WHIP</f>
        <v>#REF!</v>
      </c>
      <c r="W169" s="72" t="e">
        <f>MYRANKS_P[[#This Row],[WSGP]]+MYRANKS_P[[#This Row],[SVSGP]]+MYRANKS_P[[#This Row],[SOSGP]]+MYRANKS_P[[#This Row],[ERASGP]]+MYRANKS_P[[#This Row],[WHIPSGP]]</f>
        <v>#REF!</v>
      </c>
      <c r="X169" s="171" t="e">
        <f>RANK(MYRANKS_P[[#This Row],[TTLSGP]],MYRANKS_P[TTLSGP],0)</f>
        <v>#REF!</v>
      </c>
      <c r="Y169" s="72" t="e">
        <f>IF(MYRANKS_P[[#This Row],[RAW_RANK]]&gt;NUM_P,MYRANKS_P[[#This Row],[TTLSGP]],0)</f>
        <v>#REF!</v>
      </c>
      <c r="Z169" s="22" t="e">
        <f>IF(MYRANKS_P[[#This Row],[BENCH_TTLSGP]]=0,"",RANK(MYRANKS_P[[#This Row],[BENCH_TTLSGP]],MYRANKS_P[BENCH_TTLSGP],0))</f>
        <v>#REF!</v>
      </c>
      <c r="AA169" s="22" t="e">
        <f>IF(MYRANKS_P[[#This Row],[RAW_RANK]]=NUM_P,"X","")</f>
        <v>#REF!</v>
      </c>
      <c r="AB169" s="10" t="e">
        <f>VLOOKUP(MYRANKS_P[[#This Row],[POS]],#REF!,COLUMN(#REF!),FALSE)</f>
        <v>#REF!</v>
      </c>
      <c r="AC169" s="10" t="e">
        <f>MYRANKS_P[[#This Row],[TTLSGP]]-MYRANKS_P[[#This Row],[REPL LVL]]</f>
        <v>#REF!</v>
      </c>
      <c r="AD169" s="19" t="e">
        <f>IF(MYRANKS_P[[#This Row],[RAW_RANK]]&lt;=Total_Pitchers_Drafted,MYRANKS_P[[#This Row],[SGP OVER REPL]],0)</f>
        <v>#REF!</v>
      </c>
      <c r="AE169" s="66" t="e">
        <f>MYRANKS_P[[#This Row],[SGP OVER REPL]]*Dollar_Value_Per_Pitcher_SGP+1</f>
        <v>#REF!</v>
      </c>
      <c r="AF169" s="27"/>
      <c r="AG169" s="30" t="e">
        <f>IF(AND(MYRANKS_P[[#This Row],[BENCH_RANK]]&lt;=Total_Pitchers_Drafted,MYRANKS_P[[#This Row],[$ACTUAL]]=""),MYRANKS_P[[#This Row],[USEFULSGP]],0)</f>
        <v>#REF!</v>
      </c>
      <c r="AH169" s="27" t="e">
        <f>IF(MYRANKS_P[[#This Row],[REMAIN_SGP]]=0,0,MYRANKS_P[[#This Row],[REMAIN_SGP]]*Remaining_Dollar_Value_Per_Pitcher_SGP+1)</f>
        <v>#REF!</v>
      </c>
      <c r="AI169" s="122"/>
    </row>
    <row r="170" spans="1:35" x14ac:dyDescent="0.25">
      <c r="A170" s="88" t="s">
        <v>3646</v>
      </c>
      <c r="B170" s="53" t="e">
        <f>VLOOKUP(MYRANKS_P[[#This Row],[PLAYERID]],#REF!,COLUMN(#REF!),FALSE)</f>
        <v>#REF!</v>
      </c>
      <c r="C170" s="53" t="e">
        <f>VLOOKUP(MYRANKS_P[[#This Row],[PLAYERID]],#REF!,COLUMN(#REF!),FALSE)</f>
        <v>#REF!</v>
      </c>
      <c r="D170" s="53" t="e">
        <f>VLOOKUP(MYRANKS_P[[#This Row],[PLAYERID]],#REF!,COLUMN(#REF!),FALSE)</f>
        <v>#REF!</v>
      </c>
      <c r="E170" s="9" t="e">
        <f>VLOOKUP(MYRANKS_P[[#This Row],[PLAYERID]],#REF!,COLUMN(#REF!),FALSE)</f>
        <v>#REF!</v>
      </c>
      <c r="F170" s="53" t="e">
        <f>VLOOKUP(MYRANKS_P[[#This Row],[PLAYERID]],#REF!,COLUMN(#REF!),FALSE)</f>
        <v>#REF!</v>
      </c>
      <c r="G170" s="9" t="e">
        <f>INDEX(#REF!,MATCH(MYRANKS_P[[#This Row],[PLAYERID]],#REF!,0),VLOOKUP(IDSYSTEM,#REF!,3,FALSE))</f>
        <v>#REF!</v>
      </c>
      <c r="H170" s="115" t="e">
        <f>IF(OR(LEAGUE="Mixed",LEAGUE=MYRANKS_P[[#This Row],[LG]]),IFERROR(INDEX(PITCHCSV[],MATCH(MYRANKS_P[[#This Row],[PROJID]],PITCHCSV[playerid],0),P_WCOL),0),0)</f>
        <v>#REF!</v>
      </c>
      <c r="I170" s="115" t="e">
        <f>IF(OR(LEAGUE="Mixed",LEAGUE=MYRANKS_P[[#This Row],[LG]]),IFERROR(INDEX(PITCHCSV[],MATCH(MYRANKS_P[[#This Row],[PROJID]],PITCHCSV[playerid],0),P_SVCOL),0),0)</f>
        <v>#REF!</v>
      </c>
      <c r="J170" s="115" t="e">
        <f>IF(OR(LEAGUE="Mixed",LEAGUE=MYRANKS_P[[#This Row],[LG]]),IFERROR(INDEX(PITCHCSV[],MATCH(MYRANKS_P[[#This Row],[PROJID]],PITCHCSV[playerid],0),P_IPCOL),0),0)</f>
        <v>#REF!</v>
      </c>
      <c r="K170" s="115" t="e">
        <f>IF(OR(LEAGUE="Mixed",LEAGUE=MYRANKS_P[[#This Row],[LG]]),IFERROR(INDEX(PITCHCSV[],MATCH(MYRANKS_P[[#This Row],[PROJID]],PITCHCSV[playerid],0),P_HCOL),0),0)</f>
        <v>#REF!</v>
      </c>
      <c r="L170" s="115" t="e">
        <f>IF(OR(LEAGUE="Mixed",LEAGUE=MYRANKS_P[[#This Row],[LG]]),IFERROR(INDEX(PITCHCSV[],MATCH(MYRANKS_P[[#This Row],[PROJID]],PITCHCSV[playerid],0),P_ERCOL),0),0)</f>
        <v>#REF!</v>
      </c>
      <c r="M170" s="115" t="e">
        <f>IF(OR(LEAGUE="Mixed",LEAGUE=MYRANKS_P[[#This Row],[LG]]),IFERROR(INDEX(PITCHCSV[],MATCH(MYRANKS_P[[#This Row],[PROJID]],PITCHCSV[playerid],0),P_HRCOL),0),0)</f>
        <v>#REF!</v>
      </c>
      <c r="N170" s="115" t="e">
        <f>IF(OR(LEAGUE="Mixed",LEAGUE=MYRANKS_P[[#This Row],[LG]]),IFERROR(INDEX(PITCHCSV[],MATCH(MYRANKS_P[[#This Row],[PROJID]],PITCHCSV[playerid],0),P_SOCOL),0),0)</f>
        <v>#REF!</v>
      </c>
      <c r="O170" s="115" t="e">
        <f>IF(OR(LEAGUE="Mixed",LEAGUE=MYRANKS_P[[#This Row],[LG]]),IFERROR(INDEX(PITCHCSV[],MATCH(MYRANKS_P[[#This Row],[PROJID]],PITCHCSV[playerid],0),P_BBCOL),0),0)</f>
        <v>#REF!</v>
      </c>
      <c r="P170" s="10" t="e">
        <f>IF(OR(LEAGUE="Mixed",LEAGUE=MYRANKS_P[[#This Row],[LG]]),IFERROR(MYRANKS_P[[#This Row],[ER]]*9/MYRANKS_P[[#This Row],[IP]],0),0)</f>
        <v>#REF!</v>
      </c>
      <c r="Q170" s="10" t="e">
        <f>IF(OR(LEAGUE="Mixed",LEAGUE=MYRANKS_P[[#This Row],[LG]]),IFERROR((MYRANKS_P[[#This Row],[BB]]+MYRANKS_P[[#This Row],[H]])/MYRANKS_P[[#This Row],[IP]],0),0)</f>
        <v>#REF!</v>
      </c>
      <c r="R170" s="10" t="e">
        <f>MYRANKS_P[[#This Row],[W]]/SGP_W</f>
        <v>#REF!</v>
      </c>
      <c r="S170" s="10" t="e">
        <f>MYRANKS_P[[#This Row],[SV]]/SGP_SV</f>
        <v>#REF!</v>
      </c>
      <c r="T170" s="10" t="e">
        <f>MYRANKS_P[[#This Row],[SO]]/SGP_K</f>
        <v>#REF!</v>
      </c>
      <c r="U170" s="10" t="e">
        <f>((LGAVG_ER*(NUMPITCHERS-1)+MYRANKS_P[[#This Row],[ER]])*9/((LGAVG_IP*(NUMPITCHERS-1)+MYRANKS_P[[#This Row],[IP]]))-LGAVG_ERA)/SGP_ERA</f>
        <v>#REF!</v>
      </c>
      <c r="V170" s="10" t="e">
        <f>((LGAVG_HBB*(NUMPITCHERS-1)+MYRANKS_P[[#This Row],[BB]]+MYRANKS_P[[#This Row],[H]])/(LGAVG_IP*(NUMPITCHERS-1)+MYRANKS_P[[#This Row],[IP]])-LGAVG_WHIP)/SGP_WHIP</f>
        <v>#REF!</v>
      </c>
      <c r="W170" s="72" t="e">
        <f>MYRANKS_P[[#This Row],[WSGP]]+MYRANKS_P[[#This Row],[SVSGP]]+MYRANKS_P[[#This Row],[SOSGP]]+MYRANKS_P[[#This Row],[ERASGP]]+MYRANKS_P[[#This Row],[WHIPSGP]]</f>
        <v>#REF!</v>
      </c>
      <c r="X170" s="171" t="e">
        <f>RANK(MYRANKS_P[[#This Row],[TTLSGP]],MYRANKS_P[TTLSGP],0)</f>
        <v>#REF!</v>
      </c>
      <c r="Y170" s="72" t="e">
        <f>IF(MYRANKS_P[[#This Row],[RAW_RANK]]&gt;NUM_P,MYRANKS_P[[#This Row],[TTLSGP]],0)</f>
        <v>#REF!</v>
      </c>
      <c r="Z170" s="22" t="e">
        <f>IF(MYRANKS_P[[#This Row],[BENCH_TTLSGP]]=0,"",RANK(MYRANKS_P[[#This Row],[BENCH_TTLSGP]],MYRANKS_P[BENCH_TTLSGP],0))</f>
        <v>#REF!</v>
      </c>
      <c r="AA170" s="22" t="e">
        <f>IF(MYRANKS_P[[#This Row],[RAW_RANK]]=NUM_P,"X","")</f>
        <v>#REF!</v>
      </c>
      <c r="AB170" s="10" t="e">
        <f>VLOOKUP(MYRANKS_P[[#This Row],[POS]],#REF!,COLUMN(#REF!),FALSE)</f>
        <v>#REF!</v>
      </c>
      <c r="AC170" s="10" t="e">
        <f>MYRANKS_P[[#This Row],[TTLSGP]]-MYRANKS_P[[#This Row],[REPL LVL]]</f>
        <v>#REF!</v>
      </c>
      <c r="AD170" s="19" t="e">
        <f>IF(MYRANKS_P[[#This Row],[RAW_RANK]]&lt;=Total_Pitchers_Drafted,MYRANKS_P[[#This Row],[SGP OVER REPL]],0)</f>
        <v>#REF!</v>
      </c>
      <c r="AE170" s="66" t="e">
        <f>MYRANKS_P[[#This Row],[SGP OVER REPL]]*Dollar_Value_Per_Pitcher_SGP+1</f>
        <v>#REF!</v>
      </c>
      <c r="AF170" s="27"/>
      <c r="AG170" s="30" t="e">
        <f>IF(AND(MYRANKS_P[[#This Row],[BENCH_RANK]]&lt;=Total_Pitchers_Drafted,MYRANKS_P[[#This Row],[$ACTUAL]]=""),MYRANKS_P[[#This Row],[USEFULSGP]],0)</f>
        <v>#REF!</v>
      </c>
      <c r="AH170" s="27" t="e">
        <f>IF(MYRANKS_P[[#This Row],[REMAIN_SGP]]=0,0,MYRANKS_P[[#This Row],[REMAIN_SGP]]*Remaining_Dollar_Value_Per_Pitcher_SGP+1)</f>
        <v>#REF!</v>
      </c>
      <c r="AI170" s="122"/>
    </row>
    <row r="171" spans="1:35" x14ac:dyDescent="0.25">
      <c r="A171" s="79" t="s">
        <v>6182</v>
      </c>
      <c r="B171" s="53" t="e">
        <f>VLOOKUP(MYRANKS_P[[#This Row],[PLAYERID]],#REF!,COLUMN(#REF!),FALSE)</f>
        <v>#REF!</v>
      </c>
      <c r="C171" s="53" t="e">
        <f>VLOOKUP(MYRANKS_P[[#This Row],[PLAYERID]],#REF!,COLUMN(#REF!),FALSE)</f>
        <v>#REF!</v>
      </c>
      <c r="D171" s="53" t="e">
        <f>VLOOKUP(MYRANKS_P[[#This Row],[PLAYERID]],#REF!,COLUMN(#REF!),FALSE)</f>
        <v>#REF!</v>
      </c>
      <c r="E171" s="9" t="e">
        <f>VLOOKUP(MYRANKS_P[[#This Row],[PLAYERID]],#REF!,COLUMN(#REF!),FALSE)</f>
        <v>#REF!</v>
      </c>
      <c r="F171" s="53" t="e">
        <f>VLOOKUP(MYRANKS_P[[#This Row],[PLAYERID]],#REF!,COLUMN(#REF!),FALSE)</f>
        <v>#REF!</v>
      </c>
      <c r="G171" s="9" t="e">
        <f>INDEX(#REF!,MATCH(MYRANKS_P[[#This Row],[PLAYERID]],#REF!,0),VLOOKUP(IDSYSTEM,#REF!,3,FALSE))</f>
        <v>#REF!</v>
      </c>
      <c r="H171" s="115" t="e">
        <f>IF(OR(LEAGUE="Mixed",LEAGUE=MYRANKS_P[[#This Row],[LG]]),IFERROR(INDEX(PITCHCSV[],MATCH(MYRANKS_P[[#This Row],[PROJID]],PITCHCSV[playerid],0),P_WCOL),0),0)</f>
        <v>#REF!</v>
      </c>
      <c r="I171" s="115" t="e">
        <f>IF(OR(LEAGUE="Mixed",LEAGUE=MYRANKS_P[[#This Row],[LG]]),IFERROR(INDEX(PITCHCSV[],MATCH(MYRANKS_P[[#This Row],[PROJID]],PITCHCSV[playerid],0),P_SVCOL),0),0)</f>
        <v>#REF!</v>
      </c>
      <c r="J171" s="115" t="e">
        <f>IF(OR(LEAGUE="Mixed",LEAGUE=MYRANKS_P[[#This Row],[LG]]),IFERROR(INDEX(PITCHCSV[],MATCH(MYRANKS_P[[#This Row],[PROJID]],PITCHCSV[playerid],0),P_IPCOL),0),0)</f>
        <v>#REF!</v>
      </c>
      <c r="K171" s="115" t="e">
        <f>IF(OR(LEAGUE="Mixed",LEAGUE=MYRANKS_P[[#This Row],[LG]]),IFERROR(INDEX(PITCHCSV[],MATCH(MYRANKS_P[[#This Row],[PROJID]],PITCHCSV[playerid],0),P_HCOL),0),0)</f>
        <v>#REF!</v>
      </c>
      <c r="L171" s="115" t="e">
        <f>IF(OR(LEAGUE="Mixed",LEAGUE=MYRANKS_P[[#This Row],[LG]]),IFERROR(INDEX(PITCHCSV[],MATCH(MYRANKS_P[[#This Row],[PROJID]],PITCHCSV[playerid],0),P_ERCOL),0),0)</f>
        <v>#REF!</v>
      </c>
      <c r="M171" s="115" t="e">
        <f>IF(OR(LEAGUE="Mixed",LEAGUE=MYRANKS_P[[#This Row],[LG]]),IFERROR(INDEX(PITCHCSV[],MATCH(MYRANKS_P[[#This Row],[PROJID]],PITCHCSV[playerid],0),P_HRCOL),0),0)</f>
        <v>#REF!</v>
      </c>
      <c r="N171" s="115" t="e">
        <f>IF(OR(LEAGUE="Mixed",LEAGUE=MYRANKS_P[[#This Row],[LG]]),IFERROR(INDEX(PITCHCSV[],MATCH(MYRANKS_P[[#This Row],[PROJID]],PITCHCSV[playerid],0),P_SOCOL),0),0)</f>
        <v>#REF!</v>
      </c>
      <c r="O171" s="115" t="e">
        <f>IF(OR(LEAGUE="Mixed",LEAGUE=MYRANKS_P[[#This Row],[LG]]),IFERROR(INDEX(PITCHCSV[],MATCH(MYRANKS_P[[#This Row],[PROJID]],PITCHCSV[playerid],0),P_BBCOL),0),0)</f>
        <v>#REF!</v>
      </c>
      <c r="P171" s="10" t="e">
        <f>IF(OR(LEAGUE="Mixed",LEAGUE=MYRANKS_P[[#This Row],[LG]]),IFERROR(MYRANKS_P[[#This Row],[ER]]*9/MYRANKS_P[[#This Row],[IP]],0),0)</f>
        <v>#REF!</v>
      </c>
      <c r="Q171" s="10" t="e">
        <f>IF(OR(LEAGUE="Mixed",LEAGUE=MYRANKS_P[[#This Row],[LG]]),IFERROR((MYRANKS_P[[#This Row],[BB]]+MYRANKS_P[[#This Row],[H]])/MYRANKS_P[[#This Row],[IP]],0),0)</f>
        <v>#REF!</v>
      </c>
      <c r="R171" s="33" t="e">
        <f>MYRANKS_P[[#This Row],[W]]/SGP_W</f>
        <v>#REF!</v>
      </c>
      <c r="S171" s="35" t="e">
        <f>MYRANKS_P[[#This Row],[SV]]/SGP_SV</f>
        <v>#REF!</v>
      </c>
      <c r="T171" s="33" t="e">
        <f>MYRANKS_P[[#This Row],[SO]]/SGP_K</f>
        <v>#REF!</v>
      </c>
      <c r="U171" s="10" t="e">
        <f>((LGAVG_ER*(NUMPITCHERS-1)+MYRANKS_P[[#This Row],[ER]])*9/((LGAVG_IP*(NUMPITCHERS-1)+MYRANKS_P[[#This Row],[IP]]))-LGAVG_ERA)/SGP_ERA</f>
        <v>#REF!</v>
      </c>
      <c r="V171" s="10" t="e">
        <f>((LGAVG_HBB*(NUMPITCHERS-1)+MYRANKS_P[[#This Row],[BB]]+MYRANKS_P[[#This Row],[H]])/(LGAVG_IP*(NUMPITCHERS-1)+MYRANKS_P[[#This Row],[IP]])-LGAVG_WHIP)/SGP_WHIP</f>
        <v>#REF!</v>
      </c>
      <c r="W171" s="73" t="e">
        <f>MYRANKS_P[[#This Row],[WSGP]]+MYRANKS_P[[#This Row],[SVSGP]]+MYRANKS_P[[#This Row],[SOSGP]]+MYRANKS_P[[#This Row],[ERASGP]]+MYRANKS_P[[#This Row],[WHIPSGP]]</f>
        <v>#REF!</v>
      </c>
      <c r="X171" s="174" t="e">
        <f>RANK(MYRANKS_P[[#This Row],[TTLSGP]],MYRANKS_P[TTLSGP],0)</f>
        <v>#REF!</v>
      </c>
      <c r="Y171" s="73" t="e">
        <f>IF(MYRANKS_P[[#This Row],[RAW_RANK]]&gt;NUM_P,MYRANKS_P[[#This Row],[TTLSGP]],0)</f>
        <v>#REF!</v>
      </c>
      <c r="Z171" s="34" t="e">
        <f>IF(MYRANKS_P[[#This Row],[BENCH_TTLSGP]]=0,"",RANK(MYRANKS_P[[#This Row],[BENCH_TTLSGP]],MYRANKS_P[BENCH_TTLSGP],0))</f>
        <v>#REF!</v>
      </c>
      <c r="AA171" s="34" t="e">
        <f>IF(MYRANKS_P[[#This Row],[RAW_RANK]]=NUM_P,"X","")</f>
        <v>#REF!</v>
      </c>
      <c r="AB171" s="35" t="e">
        <f>VLOOKUP(MYRANKS_P[[#This Row],[POS]],#REF!,COLUMN(#REF!),FALSE)</f>
        <v>#REF!</v>
      </c>
      <c r="AC171" s="35" t="e">
        <f>MYRANKS_P[[#This Row],[TTLSGP]]-MYRANKS_P[[#This Row],[REPL LVL]]</f>
        <v>#REF!</v>
      </c>
      <c r="AD171" s="33" t="e">
        <f>IF(MYRANKS_P[[#This Row],[RAW_RANK]]&lt;=Total_Pitchers_Drafted,MYRANKS_P[[#This Row],[SGP OVER REPL]],0)</f>
        <v>#REF!</v>
      </c>
      <c r="AE171" s="67" t="e">
        <f>MYRANKS_P[[#This Row],[SGP OVER REPL]]*Dollar_Value_Per_Pitcher_SGP+1</f>
        <v>#REF!</v>
      </c>
      <c r="AF171" s="33"/>
      <c r="AG171" s="35" t="e">
        <f>IF(AND(MYRANKS_P[[#This Row],[BENCH_RANK]]&lt;=Total_Pitchers_Drafted,MYRANKS_P[[#This Row],[$ACTUAL]]=""),MYRANKS_P[[#This Row],[USEFULSGP]],0)</f>
        <v>#REF!</v>
      </c>
      <c r="AH171" s="33" t="e">
        <f>IF(MYRANKS_P[[#This Row],[REMAIN_SGP]]=0,0,MYRANKS_P[[#This Row],[REMAIN_SGP]]*Remaining_Dollar_Value_Per_Pitcher_SGP+1)</f>
        <v>#REF!</v>
      </c>
      <c r="AI171" s="122"/>
    </row>
    <row r="172" spans="1:35" x14ac:dyDescent="0.25">
      <c r="A172" s="88" t="s">
        <v>6777</v>
      </c>
      <c r="B172" s="53" t="e">
        <f>VLOOKUP(MYRANKS_P[[#This Row],[PLAYERID]],#REF!,COLUMN(#REF!),FALSE)</f>
        <v>#REF!</v>
      </c>
      <c r="C172" s="53" t="e">
        <f>VLOOKUP(MYRANKS_P[[#This Row],[PLAYERID]],#REF!,COLUMN(#REF!),FALSE)</f>
        <v>#REF!</v>
      </c>
      <c r="D172" s="53" t="e">
        <f>VLOOKUP(MYRANKS_P[[#This Row],[PLAYERID]],#REF!,COLUMN(#REF!),FALSE)</f>
        <v>#REF!</v>
      </c>
      <c r="E172" s="9" t="e">
        <f>VLOOKUP(MYRANKS_P[[#This Row],[PLAYERID]],#REF!,COLUMN(#REF!),FALSE)</f>
        <v>#REF!</v>
      </c>
      <c r="F172" s="53" t="e">
        <f>VLOOKUP(MYRANKS_P[[#This Row],[PLAYERID]],#REF!,COLUMN(#REF!),FALSE)</f>
        <v>#REF!</v>
      </c>
      <c r="G172" s="9" t="e">
        <f>INDEX(#REF!,MATCH(MYRANKS_P[[#This Row],[PLAYERID]],#REF!,0),VLOOKUP(IDSYSTEM,#REF!,3,FALSE))</f>
        <v>#REF!</v>
      </c>
      <c r="H172" s="115" t="e">
        <f>IF(OR(LEAGUE="Mixed",LEAGUE=MYRANKS_P[[#This Row],[LG]]),IFERROR(INDEX(PITCHCSV[],MATCH(MYRANKS_P[[#This Row],[PROJID]],PITCHCSV[playerid],0),P_WCOL),0),0)</f>
        <v>#REF!</v>
      </c>
      <c r="I172" s="115" t="e">
        <f>IF(OR(LEAGUE="Mixed",LEAGUE=MYRANKS_P[[#This Row],[LG]]),IFERROR(INDEX(PITCHCSV[],MATCH(MYRANKS_P[[#This Row],[PROJID]],PITCHCSV[playerid],0),P_SVCOL),0),0)</f>
        <v>#REF!</v>
      </c>
      <c r="J172" s="115" t="e">
        <f>IF(OR(LEAGUE="Mixed",LEAGUE=MYRANKS_P[[#This Row],[LG]]),IFERROR(INDEX(PITCHCSV[],MATCH(MYRANKS_P[[#This Row],[PROJID]],PITCHCSV[playerid],0),P_IPCOL),0),0)</f>
        <v>#REF!</v>
      </c>
      <c r="K172" s="115" t="e">
        <f>IF(OR(LEAGUE="Mixed",LEAGUE=MYRANKS_P[[#This Row],[LG]]),IFERROR(INDEX(PITCHCSV[],MATCH(MYRANKS_P[[#This Row],[PROJID]],PITCHCSV[playerid],0),P_HCOL),0),0)</f>
        <v>#REF!</v>
      </c>
      <c r="L172" s="115" t="e">
        <f>IF(OR(LEAGUE="Mixed",LEAGUE=MYRANKS_P[[#This Row],[LG]]),IFERROR(INDEX(PITCHCSV[],MATCH(MYRANKS_P[[#This Row],[PROJID]],PITCHCSV[playerid],0),P_ERCOL),0),0)</f>
        <v>#REF!</v>
      </c>
      <c r="M172" s="115" t="e">
        <f>IF(OR(LEAGUE="Mixed",LEAGUE=MYRANKS_P[[#This Row],[LG]]),IFERROR(INDEX(PITCHCSV[],MATCH(MYRANKS_P[[#This Row],[PROJID]],PITCHCSV[playerid],0),P_HRCOL),0),0)</f>
        <v>#REF!</v>
      </c>
      <c r="N172" s="115" t="e">
        <f>IF(OR(LEAGUE="Mixed",LEAGUE=MYRANKS_P[[#This Row],[LG]]),IFERROR(INDEX(PITCHCSV[],MATCH(MYRANKS_P[[#This Row],[PROJID]],PITCHCSV[playerid],0),P_SOCOL),0),0)</f>
        <v>#REF!</v>
      </c>
      <c r="O172" s="115" t="e">
        <f>IF(OR(LEAGUE="Mixed",LEAGUE=MYRANKS_P[[#This Row],[LG]]),IFERROR(INDEX(PITCHCSV[],MATCH(MYRANKS_P[[#This Row],[PROJID]],PITCHCSV[playerid],0),P_BBCOL),0),0)</f>
        <v>#REF!</v>
      </c>
      <c r="P172" s="10" t="e">
        <f>IF(OR(LEAGUE="Mixed",LEAGUE=MYRANKS_P[[#This Row],[LG]]),IFERROR(MYRANKS_P[[#This Row],[ER]]*9/MYRANKS_P[[#This Row],[IP]],0),0)</f>
        <v>#REF!</v>
      </c>
      <c r="Q172" s="10" t="e">
        <f>IF(OR(LEAGUE="Mixed",LEAGUE=MYRANKS_P[[#This Row],[LG]]),IFERROR((MYRANKS_P[[#This Row],[BB]]+MYRANKS_P[[#This Row],[H]])/MYRANKS_P[[#This Row],[IP]],0),0)</f>
        <v>#REF!</v>
      </c>
      <c r="R172" s="55" t="e">
        <f>MYRANKS_P[[#This Row],[W]]/SGP_W</f>
        <v>#REF!</v>
      </c>
      <c r="S172" s="54" t="e">
        <f>MYRANKS_P[[#This Row],[SV]]/SGP_SV</f>
        <v>#REF!</v>
      </c>
      <c r="T172" s="55" t="e">
        <f>MYRANKS_P[[#This Row],[SO]]/SGP_K</f>
        <v>#REF!</v>
      </c>
      <c r="U172" s="10" t="e">
        <f>((LGAVG_ER*(NUMPITCHERS-1)+MYRANKS_P[[#This Row],[ER]])*9/((LGAVG_IP*(NUMPITCHERS-1)+MYRANKS_P[[#This Row],[IP]]))-LGAVG_ERA)/SGP_ERA</f>
        <v>#REF!</v>
      </c>
      <c r="V172" s="10" t="e">
        <f>((LGAVG_HBB*(NUMPITCHERS-1)+MYRANKS_P[[#This Row],[BB]]+MYRANKS_P[[#This Row],[H]])/(LGAVG_IP*(NUMPITCHERS-1)+MYRANKS_P[[#This Row],[IP]])-LGAVG_WHIP)/SGP_WHIP</f>
        <v>#REF!</v>
      </c>
      <c r="W172" s="74" t="e">
        <f>MYRANKS_P[[#This Row],[WSGP]]+MYRANKS_P[[#This Row],[SVSGP]]+MYRANKS_P[[#This Row],[SOSGP]]+MYRANKS_P[[#This Row],[ERASGP]]+MYRANKS_P[[#This Row],[WHIPSGP]]</f>
        <v>#REF!</v>
      </c>
      <c r="X172" s="172" t="e">
        <f>RANK(MYRANKS_P[[#This Row],[TTLSGP]],MYRANKS_P[TTLSGP],0)</f>
        <v>#REF!</v>
      </c>
      <c r="Y172" s="74" t="e">
        <f>IF(MYRANKS_P[[#This Row],[RAW_RANK]]&gt;NUM_P,MYRANKS_P[[#This Row],[TTLSGP]],0)</f>
        <v>#REF!</v>
      </c>
      <c r="Z172" s="56" t="e">
        <f>IF(MYRANKS_P[[#This Row],[BENCH_TTLSGP]]=0,"",RANK(MYRANKS_P[[#This Row],[BENCH_TTLSGP]],MYRANKS_P[BENCH_TTLSGP],0))</f>
        <v>#REF!</v>
      </c>
      <c r="AA172" s="56" t="e">
        <f>IF(MYRANKS_P[[#This Row],[RAW_RANK]]=NUM_P,"X","")</f>
        <v>#REF!</v>
      </c>
      <c r="AB172" s="54" t="e">
        <f>VLOOKUP(MYRANKS_P[[#This Row],[POS]],#REF!,COLUMN(#REF!),FALSE)</f>
        <v>#REF!</v>
      </c>
      <c r="AC172" s="54" t="e">
        <f>MYRANKS_P[[#This Row],[TTLSGP]]-MYRANKS_P[[#This Row],[REPL LVL]]</f>
        <v>#REF!</v>
      </c>
      <c r="AD172" s="55" t="e">
        <f>IF(MYRANKS_P[[#This Row],[RAW_RANK]]&lt;=Total_Pitchers_Drafted,MYRANKS_P[[#This Row],[SGP OVER REPL]],0)</f>
        <v>#REF!</v>
      </c>
      <c r="AE172" s="68" t="e">
        <f>MYRANKS_P[[#This Row],[SGP OVER REPL]]*Dollar_Value_Per_Pitcher_SGP+1</f>
        <v>#REF!</v>
      </c>
      <c r="AF172" s="55"/>
      <c r="AG172" s="54" t="e">
        <f>IF(AND(MYRANKS_P[[#This Row],[BENCH_RANK]]&lt;=Total_Pitchers_Drafted,MYRANKS_P[[#This Row],[$ACTUAL]]=""),MYRANKS_P[[#This Row],[USEFULSGP]],0)</f>
        <v>#REF!</v>
      </c>
      <c r="AH172" s="55" t="e">
        <f>IF(MYRANKS_P[[#This Row],[REMAIN_SGP]]=0,0,MYRANKS_P[[#This Row],[REMAIN_SGP]]*Remaining_Dollar_Value_Per_Pitcher_SGP+1)</f>
        <v>#REF!</v>
      </c>
      <c r="AI172" s="122"/>
    </row>
    <row r="173" spans="1:35" x14ac:dyDescent="0.25">
      <c r="A173" s="88" t="s">
        <v>3627</v>
      </c>
      <c r="B173" s="9" t="e">
        <f>VLOOKUP(MYRANKS_P[[#This Row],[PLAYERID]],#REF!,COLUMN(#REF!),FALSE)</f>
        <v>#REF!</v>
      </c>
      <c r="C173" s="9" t="e">
        <f>VLOOKUP(MYRANKS_P[[#This Row],[PLAYERID]],#REF!,COLUMN(#REF!),FALSE)</f>
        <v>#REF!</v>
      </c>
      <c r="D173" s="9" t="e">
        <f>VLOOKUP(MYRANKS_P[[#This Row],[PLAYERID]],#REF!,COLUMN(#REF!),FALSE)</f>
        <v>#REF!</v>
      </c>
      <c r="E173" s="9" t="e">
        <f>VLOOKUP(MYRANKS_P[[#This Row],[PLAYERID]],#REF!,COLUMN(#REF!),FALSE)</f>
        <v>#REF!</v>
      </c>
      <c r="F173" s="9" t="e">
        <f>VLOOKUP(MYRANKS_P[[#This Row],[PLAYERID]],#REF!,COLUMN(#REF!),FALSE)</f>
        <v>#REF!</v>
      </c>
      <c r="G173" s="9" t="e">
        <f>INDEX(#REF!,MATCH(MYRANKS_P[[#This Row],[PLAYERID]],#REF!,0),VLOOKUP(IDSYSTEM,#REF!,3,FALSE))</f>
        <v>#REF!</v>
      </c>
      <c r="H173" s="115" t="e">
        <f>IF(OR(LEAGUE="Mixed",LEAGUE=MYRANKS_P[[#This Row],[LG]]),IFERROR(INDEX(PITCHCSV[],MATCH(MYRANKS_P[[#This Row],[PROJID]],PITCHCSV[playerid],0),P_WCOL),0),0)</f>
        <v>#REF!</v>
      </c>
      <c r="I173" s="115" t="e">
        <f>IF(OR(LEAGUE="Mixed",LEAGUE=MYRANKS_P[[#This Row],[LG]]),IFERROR(INDEX(PITCHCSV[],MATCH(MYRANKS_P[[#This Row],[PROJID]],PITCHCSV[playerid],0),P_SVCOL),0),0)</f>
        <v>#REF!</v>
      </c>
      <c r="J173" s="115" t="e">
        <f>IF(OR(LEAGUE="Mixed",LEAGUE=MYRANKS_P[[#This Row],[LG]]),IFERROR(INDEX(PITCHCSV[],MATCH(MYRANKS_P[[#This Row],[PROJID]],PITCHCSV[playerid],0),P_IPCOL),0),0)</f>
        <v>#REF!</v>
      </c>
      <c r="K173" s="115" t="e">
        <f>IF(OR(LEAGUE="Mixed",LEAGUE=MYRANKS_P[[#This Row],[LG]]),IFERROR(INDEX(PITCHCSV[],MATCH(MYRANKS_P[[#This Row],[PROJID]],PITCHCSV[playerid],0),P_HCOL),0),0)</f>
        <v>#REF!</v>
      </c>
      <c r="L173" s="115" t="e">
        <f>IF(OR(LEAGUE="Mixed",LEAGUE=MYRANKS_P[[#This Row],[LG]]),IFERROR(INDEX(PITCHCSV[],MATCH(MYRANKS_P[[#This Row],[PROJID]],PITCHCSV[playerid],0),P_ERCOL),0),0)</f>
        <v>#REF!</v>
      </c>
      <c r="M173" s="115" t="e">
        <f>IF(OR(LEAGUE="Mixed",LEAGUE=MYRANKS_P[[#This Row],[LG]]),IFERROR(INDEX(PITCHCSV[],MATCH(MYRANKS_P[[#This Row],[PROJID]],PITCHCSV[playerid],0),P_HRCOL),0),0)</f>
        <v>#REF!</v>
      </c>
      <c r="N173" s="115" t="e">
        <f>IF(OR(LEAGUE="Mixed",LEAGUE=MYRANKS_P[[#This Row],[LG]]),IFERROR(INDEX(PITCHCSV[],MATCH(MYRANKS_P[[#This Row],[PROJID]],PITCHCSV[playerid],0),P_SOCOL),0),0)</f>
        <v>#REF!</v>
      </c>
      <c r="O173" s="115" t="e">
        <f>IF(OR(LEAGUE="Mixed",LEAGUE=MYRANKS_P[[#This Row],[LG]]),IFERROR(INDEX(PITCHCSV[],MATCH(MYRANKS_P[[#This Row],[PROJID]],PITCHCSV[playerid],0),P_BBCOL),0),0)</f>
        <v>#REF!</v>
      </c>
      <c r="P173" s="10" t="e">
        <f>IF(OR(LEAGUE="Mixed",LEAGUE=MYRANKS_P[[#This Row],[LG]]),IFERROR(MYRANKS_P[[#This Row],[ER]]*9/MYRANKS_P[[#This Row],[IP]],0),0)</f>
        <v>#REF!</v>
      </c>
      <c r="Q173" s="10" t="e">
        <f>IF(OR(LEAGUE="Mixed",LEAGUE=MYRANKS_P[[#This Row],[LG]]),IFERROR((MYRANKS_P[[#This Row],[BB]]+MYRANKS_P[[#This Row],[H]])/MYRANKS_P[[#This Row],[IP]],0),0)</f>
        <v>#REF!</v>
      </c>
      <c r="R173" s="10" t="e">
        <f>MYRANKS_P[[#This Row],[W]]/SGP_W</f>
        <v>#REF!</v>
      </c>
      <c r="S173" s="10" t="e">
        <f>MYRANKS_P[[#This Row],[SV]]/SGP_SV</f>
        <v>#REF!</v>
      </c>
      <c r="T173" s="10" t="e">
        <f>MYRANKS_P[[#This Row],[SO]]/SGP_K</f>
        <v>#REF!</v>
      </c>
      <c r="U173" s="10" t="e">
        <f>((LGAVG_ER*(NUMPITCHERS-1)+MYRANKS_P[[#This Row],[ER]])*9/((LGAVG_IP*(NUMPITCHERS-1)+MYRANKS_P[[#This Row],[IP]]))-LGAVG_ERA)/SGP_ERA</f>
        <v>#REF!</v>
      </c>
      <c r="V173" s="10" t="e">
        <f>((LGAVG_HBB*(NUMPITCHERS-1)+MYRANKS_P[[#This Row],[BB]]+MYRANKS_P[[#This Row],[H]])/(LGAVG_IP*(NUMPITCHERS-1)+MYRANKS_P[[#This Row],[IP]])-LGAVG_WHIP)/SGP_WHIP</f>
        <v>#REF!</v>
      </c>
      <c r="W173" s="72" t="e">
        <f>MYRANKS_P[[#This Row],[WSGP]]+MYRANKS_P[[#This Row],[SVSGP]]+MYRANKS_P[[#This Row],[SOSGP]]+MYRANKS_P[[#This Row],[ERASGP]]+MYRANKS_P[[#This Row],[WHIPSGP]]</f>
        <v>#REF!</v>
      </c>
      <c r="X173" s="171" t="e">
        <f>RANK(MYRANKS_P[[#This Row],[TTLSGP]],MYRANKS_P[TTLSGP],0)</f>
        <v>#REF!</v>
      </c>
      <c r="Y173" s="72" t="e">
        <f>IF(MYRANKS_P[[#This Row],[RAW_RANK]]&gt;NUM_P,MYRANKS_P[[#This Row],[TTLSGP]],0)</f>
        <v>#REF!</v>
      </c>
      <c r="Z173" s="22" t="e">
        <f>IF(MYRANKS_P[[#This Row],[BENCH_TTLSGP]]=0,"",RANK(MYRANKS_P[[#This Row],[BENCH_TTLSGP]],MYRANKS_P[BENCH_TTLSGP],0))</f>
        <v>#REF!</v>
      </c>
      <c r="AA173" s="22" t="e">
        <f>IF(MYRANKS_P[[#This Row],[RAW_RANK]]=NUM_P,"X","")</f>
        <v>#REF!</v>
      </c>
      <c r="AB173" s="10" t="e">
        <f>VLOOKUP(MYRANKS_P[[#This Row],[POS]],#REF!,COLUMN(#REF!),FALSE)</f>
        <v>#REF!</v>
      </c>
      <c r="AC173" s="10" t="e">
        <f>MYRANKS_P[[#This Row],[TTLSGP]]-MYRANKS_P[[#This Row],[REPL LVL]]</f>
        <v>#REF!</v>
      </c>
      <c r="AD173" s="19" t="e">
        <f>IF(MYRANKS_P[[#This Row],[RAW_RANK]]&lt;=Total_Pitchers_Drafted,MYRANKS_P[[#This Row],[SGP OVER REPL]],0)</f>
        <v>#REF!</v>
      </c>
      <c r="AE173" s="66" t="e">
        <f>MYRANKS_P[[#This Row],[SGP OVER REPL]]*Dollar_Value_Per_Pitcher_SGP+1</f>
        <v>#REF!</v>
      </c>
      <c r="AF173" s="27"/>
      <c r="AG173" s="30" t="e">
        <f>IF(AND(MYRANKS_P[[#This Row],[BENCH_RANK]]&lt;=Total_Pitchers_Drafted,MYRANKS_P[[#This Row],[$ACTUAL]]=""),MYRANKS_P[[#This Row],[USEFULSGP]],0)</f>
        <v>#REF!</v>
      </c>
      <c r="AH173" s="27" t="e">
        <f>IF(MYRANKS_P[[#This Row],[REMAIN_SGP]]=0,0,MYRANKS_P[[#This Row],[REMAIN_SGP]]*Remaining_Dollar_Value_Per_Pitcher_SGP+1)</f>
        <v>#REF!</v>
      </c>
      <c r="AI173" s="122"/>
    </row>
    <row r="174" spans="1:35" x14ac:dyDescent="0.25">
      <c r="A174" s="110" t="s">
        <v>6224</v>
      </c>
      <c r="B174" s="53" t="e">
        <f>VLOOKUP(MYRANKS_P[[#This Row],[PLAYERID]],#REF!,COLUMN(#REF!),FALSE)</f>
        <v>#REF!</v>
      </c>
      <c r="C174" s="53" t="e">
        <f>VLOOKUP(MYRANKS_P[[#This Row],[PLAYERID]],#REF!,COLUMN(#REF!),FALSE)</f>
        <v>#REF!</v>
      </c>
      <c r="D174" s="53" t="e">
        <f>VLOOKUP(MYRANKS_P[[#This Row],[PLAYERID]],#REF!,COLUMN(#REF!),FALSE)</f>
        <v>#REF!</v>
      </c>
      <c r="E174" s="9" t="e">
        <f>VLOOKUP(MYRANKS_P[[#This Row],[PLAYERID]],#REF!,COLUMN(#REF!),FALSE)</f>
        <v>#REF!</v>
      </c>
      <c r="F174" s="53" t="e">
        <f>VLOOKUP(MYRANKS_P[[#This Row],[PLAYERID]],#REF!,COLUMN(#REF!),FALSE)</f>
        <v>#REF!</v>
      </c>
      <c r="G174" s="9" t="e">
        <f>INDEX(#REF!,MATCH(MYRANKS_P[[#This Row],[PLAYERID]],#REF!,0),VLOOKUP(IDSYSTEM,#REF!,3,FALSE))</f>
        <v>#REF!</v>
      </c>
      <c r="H174" s="115" t="e">
        <f>IF(OR(LEAGUE="Mixed",LEAGUE=MYRANKS_P[[#This Row],[LG]]),IFERROR(INDEX(PITCHCSV[],MATCH(MYRANKS_P[[#This Row],[PROJID]],PITCHCSV[playerid],0),P_WCOL),0),0)</f>
        <v>#REF!</v>
      </c>
      <c r="I174" s="115" t="e">
        <f>IF(OR(LEAGUE="Mixed",LEAGUE=MYRANKS_P[[#This Row],[LG]]),IFERROR(INDEX(PITCHCSV[],MATCH(MYRANKS_P[[#This Row],[PROJID]],PITCHCSV[playerid],0),P_SVCOL),0),0)</f>
        <v>#REF!</v>
      </c>
      <c r="J174" s="115" t="e">
        <f>IF(OR(LEAGUE="Mixed",LEAGUE=MYRANKS_P[[#This Row],[LG]]),IFERROR(INDEX(PITCHCSV[],MATCH(MYRANKS_P[[#This Row],[PROJID]],PITCHCSV[playerid],0),P_IPCOL),0),0)</f>
        <v>#REF!</v>
      </c>
      <c r="K174" s="115" t="e">
        <f>IF(OR(LEAGUE="Mixed",LEAGUE=MYRANKS_P[[#This Row],[LG]]),IFERROR(INDEX(PITCHCSV[],MATCH(MYRANKS_P[[#This Row],[PROJID]],PITCHCSV[playerid],0),P_HCOL),0),0)</f>
        <v>#REF!</v>
      </c>
      <c r="L174" s="115" t="e">
        <f>IF(OR(LEAGUE="Mixed",LEAGUE=MYRANKS_P[[#This Row],[LG]]),IFERROR(INDEX(PITCHCSV[],MATCH(MYRANKS_P[[#This Row],[PROJID]],PITCHCSV[playerid],0),P_ERCOL),0),0)</f>
        <v>#REF!</v>
      </c>
      <c r="M174" s="115" t="e">
        <f>IF(OR(LEAGUE="Mixed",LEAGUE=MYRANKS_P[[#This Row],[LG]]),IFERROR(INDEX(PITCHCSV[],MATCH(MYRANKS_P[[#This Row],[PROJID]],PITCHCSV[playerid],0),P_HRCOL),0),0)</f>
        <v>#REF!</v>
      </c>
      <c r="N174" s="115" t="e">
        <f>IF(OR(LEAGUE="Mixed",LEAGUE=MYRANKS_P[[#This Row],[LG]]),IFERROR(INDEX(PITCHCSV[],MATCH(MYRANKS_P[[#This Row],[PROJID]],PITCHCSV[playerid],0),P_SOCOL),0),0)</f>
        <v>#REF!</v>
      </c>
      <c r="O174" s="115" t="e">
        <f>IF(OR(LEAGUE="Mixed",LEAGUE=MYRANKS_P[[#This Row],[LG]]),IFERROR(INDEX(PITCHCSV[],MATCH(MYRANKS_P[[#This Row],[PROJID]],PITCHCSV[playerid],0),P_BBCOL),0),0)</f>
        <v>#REF!</v>
      </c>
      <c r="P174" s="10" t="e">
        <f>IF(OR(LEAGUE="Mixed",LEAGUE=MYRANKS_P[[#This Row],[LG]]),IFERROR(MYRANKS_P[[#This Row],[ER]]*9/MYRANKS_P[[#This Row],[IP]],0),0)</f>
        <v>#REF!</v>
      </c>
      <c r="Q174" s="10" t="e">
        <f>IF(OR(LEAGUE="Mixed",LEAGUE=MYRANKS_P[[#This Row],[LG]]),IFERROR((MYRANKS_P[[#This Row],[BB]]+MYRANKS_P[[#This Row],[H]])/MYRANKS_P[[#This Row],[IP]],0),0)</f>
        <v>#REF!</v>
      </c>
      <c r="R174" s="87" t="e">
        <f>MYRANKS_P[[#This Row],[W]]/SGP_W</f>
        <v>#REF!</v>
      </c>
      <c r="S174" s="87" t="e">
        <f>MYRANKS_P[[#This Row],[SV]]/SGP_SV</f>
        <v>#REF!</v>
      </c>
      <c r="T174" s="87" t="e">
        <f>MYRANKS_P[[#This Row],[SO]]/SGP_K</f>
        <v>#REF!</v>
      </c>
      <c r="U174" s="10" t="e">
        <f>((LGAVG_ER*(NUMPITCHERS-1)+MYRANKS_P[[#This Row],[ER]])*9/((LGAVG_IP*(NUMPITCHERS-1)+MYRANKS_P[[#This Row],[IP]]))-LGAVG_ERA)/SGP_ERA</f>
        <v>#REF!</v>
      </c>
      <c r="V174" s="10" t="e">
        <f>((LGAVG_HBB*(NUMPITCHERS-1)+MYRANKS_P[[#This Row],[BB]]+MYRANKS_P[[#This Row],[H]])/(LGAVG_IP*(NUMPITCHERS-1)+MYRANKS_P[[#This Row],[IP]])-LGAVG_WHIP)/SGP_WHIP</f>
        <v>#REF!</v>
      </c>
      <c r="W174" s="92" t="e">
        <f>MYRANKS_P[[#This Row],[WSGP]]+MYRANKS_P[[#This Row],[SVSGP]]+MYRANKS_P[[#This Row],[SOSGP]]+MYRANKS_P[[#This Row],[ERASGP]]+MYRANKS_P[[#This Row],[WHIPSGP]]</f>
        <v>#REF!</v>
      </c>
      <c r="X174" s="173" t="e">
        <f>RANK(MYRANKS_P[[#This Row],[TTLSGP]],MYRANKS_P[TTLSGP],0)</f>
        <v>#REF!</v>
      </c>
      <c r="Y174" s="92" t="e">
        <f>IF(MYRANKS_P[[#This Row],[RAW_RANK]]&gt;NUM_P,MYRANKS_P[[#This Row],[TTLSGP]],0)</f>
        <v>#REF!</v>
      </c>
      <c r="Z174" s="96" t="e">
        <f>IF(MYRANKS_P[[#This Row],[BENCH_TTLSGP]]=0,"",RANK(MYRANKS_P[[#This Row],[BENCH_TTLSGP]],MYRANKS_P[BENCH_TTLSGP],0))</f>
        <v>#REF!</v>
      </c>
      <c r="AA174" s="96" t="e">
        <f>IF(MYRANKS_P[[#This Row],[RAW_RANK]]=NUM_P,"X","")</f>
        <v>#REF!</v>
      </c>
      <c r="AB174" s="87" t="e">
        <f>VLOOKUP(MYRANKS_P[[#This Row],[POS]],#REF!,COLUMN(#REF!),FALSE)</f>
        <v>#REF!</v>
      </c>
      <c r="AC174" s="87" t="e">
        <f>MYRANKS_P[[#This Row],[TTLSGP]]-MYRANKS_P[[#This Row],[REPL LVL]]</f>
        <v>#REF!</v>
      </c>
      <c r="AD174" s="87" t="e">
        <f>IF(MYRANKS_P[[#This Row],[RAW_RANK]]&lt;=Total_Pitchers_Drafted,MYRANKS_P[[#This Row],[SGP OVER REPL]],0)</f>
        <v>#REF!</v>
      </c>
      <c r="AE174" s="97" t="e">
        <f>MYRANKS_P[[#This Row],[SGP OVER REPL]]*Dollar_Value_Per_Pitcher_SGP+1</f>
        <v>#REF!</v>
      </c>
      <c r="AF174" s="87"/>
      <c r="AG174" s="87" t="e">
        <f>IF(AND(MYRANKS_P[[#This Row],[BENCH_RANK]]&lt;=Total_Pitchers_Drafted,MYRANKS_P[[#This Row],[$ACTUAL]]=""),MYRANKS_P[[#This Row],[USEFULSGP]],0)</f>
        <v>#REF!</v>
      </c>
      <c r="AH174" s="87" t="e">
        <f>IF(MYRANKS_P[[#This Row],[REMAIN_SGP]]=0,0,MYRANKS_P[[#This Row],[REMAIN_SGP]]*Remaining_Dollar_Value_Per_Pitcher_SGP+1)</f>
        <v>#REF!</v>
      </c>
      <c r="AI174" s="122"/>
    </row>
    <row r="175" spans="1:35" x14ac:dyDescent="0.25">
      <c r="A175" s="116" t="s">
        <v>1488</v>
      </c>
      <c r="B175" s="53" t="e">
        <f>VLOOKUP(MYRANKS_P[[#This Row],[PLAYERID]],#REF!,COLUMN(#REF!),FALSE)</f>
        <v>#REF!</v>
      </c>
      <c r="C175" s="53" t="e">
        <f>VLOOKUP(MYRANKS_P[[#This Row],[PLAYERID]],#REF!,COLUMN(#REF!),FALSE)</f>
        <v>#REF!</v>
      </c>
      <c r="D175" s="53" t="e">
        <f>VLOOKUP(MYRANKS_P[[#This Row],[PLAYERID]],#REF!,COLUMN(#REF!),FALSE)</f>
        <v>#REF!</v>
      </c>
      <c r="E175" s="9" t="e">
        <f>VLOOKUP(MYRANKS_P[[#This Row],[PLAYERID]],#REF!,COLUMN(#REF!),FALSE)</f>
        <v>#REF!</v>
      </c>
      <c r="F175" s="53" t="e">
        <f>VLOOKUP(MYRANKS_P[[#This Row],[PLAYERID]],#REF!,COLUMN(#REF!),FALSE)</f>
        <v>#REF!</v>
      </c>
      <c r="G175" s="9" t="e">
        <f>INDEX(#REF!,MATCH(MYRANKS_P[[#This Row],[PLAYERID]],#REF!,0),VLOOKUP(IDSYSTEM,#REF!,3,FALSE))</f>
        <v>#REF!</v>
      </c>
      <c r="H175" s="115" t="e">
        <f>IF(OR(LEAGUE="Mixed",LEAGUE=MYRANKS_P[[#This Row],[LG]]),IFERROR(INDEX(PITCHCSV[],MATCH(MYRANKS_P[[#This Row],[PROJID]],PITCHCSV[playerid],0),P_WCOL),0),0)</f>
        <v>#REF!</v>
      </c>
      <c r="I175" s="115" t="e">
        <f>IF(OR(LEAGUE="Mixed",LEAGUE=MYRANKS_P[[#This Row],[LG]]),IFERROR(INDEX(PITCHCSV[],MATCH(MYRANKS_P[[#This Row],[PROJID]],PITCHCSV[playerid],0),P_SVCOL),0),0)</f>
        <v>#REF!</v>
      </c>
      <c r="J175" s="115" t="e">
        <f>IF(OR(LEAGUE="Mixed",LEAGUE=MYRANKS_P[[#This Row],[LG]]),IFERROR(INDEX(PITCHCSV[],MATCH(MYRANKS_P[[#This Row],[PROJID]],PITCHCSV[playerid],0),P_IPCOL),0),0)</f>
        <v>#REF!</v>
      </c>
      <c r="K175" s="115" t="e">
        <f>IF(OR(LEAGUE="Mixed",LEAGUE=MYRANKS_P[[#This Row],[LG]]),IFERROR(INDEX(PITCHCSV[],MATCH(MYRANKS_P[[#This Row],[PROJID]],PITCHCSV[playerid],0),P_HCOL),0),0)</f>
        <v>#REF!</v>
      </c>
      <c r="L175" s="115" t="e">
        <f>IF(OR(LEAGUE="Mixed",LEAGUE=MYRANKS_P[[#This Row],[LG]]),IFERROR(INDEX(PITCHCSV[],MATCH(MYRANKS_P[[#This Row],[PROJID]],PITCHCSV[playerid],0),P_ERCOL),0),0)</f>
        <v>#REF!</v>
      </c>
      <c r="M175" s="115" t="e">
        <f>IF(OR(LEAGUE="Mixed",LEAGUE=MYRANKS_P[[#This Row],[LG]]),IFERROR(INDEX(PITCHCSV[],MATCH(MYRANKS_P[[#This Row],[PROJID]],PITCHCSV[playerid],0),P_HRCOL),0),0)</f>
        <v>#REF!</v>
      </c>
      <c r="N175" s="115" t="e">
        <f>IF(OR(LEAGUE="Mixed",LEAGUE=MYRANKS_P[[#This Row],[LG]]),IFERROR(INDEX(PITCHCSV[],MATCH(MYRANKS_P[[#This Row],[PROJID]],PITCHCSV[playerid],0),P_SOCOL),0),0)</f>
        <v>#REF!</v>
      </c>
      <c r="O175" s="115" t="e">
        <f>IF(OR(LEAGUE="Mixed",LEAGUE=MYRANKS_P[[#This Row],[LG]]),IFERROR(INDEX(PITCHCSV[],MATCH(MYRANKS_P[[#This Row],[PROJID]],PITCHCSV[playerid],0),P_BBCOL),0),0)</f>
        <v>#REF!</v>
      </c>
      <c r="P175" s="10" t="e">
        <f>IF(OR(LEAGUE="Mixed",LEAGUE=MYRANKS_P[[#This Row],[LG]]),IFERROR(MYRANKS_P[[#This Row],[ER]]*9/MYRANKS_P[[#This Row],[IP]],0),0)</f>
        <v>#REF!</v>
      </c>
      <c r="Q175" s="10" t="e">
        <f>IF(OR(LEAGUE="Mixed",LEAGUE=MYRANKS_P[[#This Row],[LG]]),IFERROR((MYRANKS_P[[#This Row],[BB]]+MYRANKS_P[[#This Row],[H]])/MYRANKS_P[[#This Row],[IP]],0),0)</f>
        <v>#REF!</v>
      </c>
      <c r="R175" s="87" t="e">
        <f>MYRANKS_P[[#This Row],[W]]/SGP_W</f>
        <v>#REF!</v>
      </c>
      <c r="S175" s="87" t="e">
        <f>MYRANKS_P[[#This Row],[SV]]/SGP_SV</f>
        <v>#REF!</v>
      </c>
      <c r="T175" s="87" t="e">
        <f>MYRANKS_P[[#This Row],[SO]]/SGP_K</f>
        <v>#REF!</v>
      </c>
      <c r="U175" s="10" t="e">
        <f>((LGAVG_ER*(NUMPITCHERS-1)+MYRANKS_P[[#This Row],[ER]])*9/((LGAVG_IP*(NUMPITCHERS-1)+MYRANKS_P[[#This Row],[IP]]))-LGAVG_ERA)/SGP_ERA</f>
        <v>#REF!</v>
      </c>
      <c r="V175" s="10" t="e">
        <f>((LGAVG_HBB*(NUMPITCHERS-1)+MYRANKS_P[[#This Row],[BB]]+MYRANKS_P[[#This Row],[H]])/(LGAVG_IP*(NUMPITCHERS-1)+MYRANKS_P[[#This Row],[IP]])-LGAVG_WHIP)/SGP_WHIP</f>
        <v>#REF!</v>
      </c>
      <c r="W175" s="92" t="e">
        <f>MYRANKS_P[[#This Row],[WSGP]]+MYRANKS_P[[#This Row],[SVSGP]]+MYRANKS_P[[#This Row],[SOSGP]]+MYRANKS_P[[#This Row],[ERASGP]]+MYRANKS_P[[#This Row],[WHIPSGP]]</f>
        <v>#REF!</v>
      </c>
      <c r="X175" s="173" t="e">
        <f>RANK(MYRANKS_P[[#This Row],[TTLSGP]],MYRANKS_P[TTLSGP],0)</f>
        <v>#REF!</v>
      </c>
      <c r="Y175" s="92" t="e">
        <f>IF(MYRANKS_P[[#This Row],[RAW_RANK]]&gt;NUM_P,MYRANKS_P[[#This Row],[TTLSGP]],0)</f>
        <v>#REF!</v>
      </c>
      <c r="Z175" s="96" t="e">
        <f>IF(MYRANKS_P[[#This Row],[BENCH_TTLSGP]]=0,"",RANK(MYRANKS_P[[#This Row],[BENCH_TTLSGP]],MYRANKS_P[BENCH_TTLSGP],0))</f>
        <v>#REF!</v>
      </c>
      <c r="AA175" s="96" t="e">
        <f>IF(MYRANKS_P[[#This Row],[RAW_RANK]]=NUM_P,"X","")</f>
        <v>#REF!</v>
      </c>
      <c r="AB175" s="87" t="e">
        <f>VLOOKUP(MYRANKS_P[[#This Row],[POS]],#REF!,COLUMN(#REF!),FALSE)</f>
        <v>#REF!</v>
      </c>
      <c r="AC175" s="87" t="e">
        <f>MYRANKS_P[[#This Row],[TTLSGP]]-MYRANKS_P[[#This Row],[REPL LVL]]</f>
        <v>#REF!</v>
      </c>
      <c r="AD175" s="87" t="e">
        <f>IF(MYRANKS_P[[#This Row],[RAW_RANK]]&lt;=Total_Pitchers_Drafted,MYRANKS_P[[#This Row],[SGP OVER REPL]],0)</f>
        <v>#REF!</v>
      </c>
      <c r="AE175" s="97" t="e">
        <f>MYRANKS_P[[#This Row],[SGP OVER REPL]]*Dollar_Value_Per_Pitcher_SGP+1</f>
        <v>#REF!</v>
      </c>
      <c r="AF175" s="87"/>
      <c r="AG175" s="87" t="e">
        <f>IF(AND(MYRANKS_P[[#This Row],[BENCH_RANK]]&lt;=Total_Pitchers_Drafted,MYRANKS_P[[#This Row],[$ACTUAL]]=""),MYRANKS_P[[#This Row],[USEFULSGP]],0)</f>
        <v>#REF!</v>
      </c>
      <c r="AH175" s="87" t="e">
        <f>IF(MYRANKS_P[[#This Row],[REMAIN_SGP]]=0,0,MYRANKS_P[[#This Row],[REMAIN_SGP]]*Remaining_Dollar_Value_Per_Pitcher_SGP+1)</f>
        <v>#REF!</v>
      </c>
      <c r="AI175" s="122"/>
    </row>
    <row r="176" spans="1:35" x14ac:dyDescent="0.25">
      <c r="A176" s="88" t="s">
        <v>1267</v>
      </c>
      <c r="B176" s="9" t="e">
        <f>VLOOKUP(MYRANKS_P[[#This Row],[PLAYERID]],#REF!,COLUMN(#REF!),FALSE)</f>
        <v>#REF!</v>
      </c>
      <c r="C176" s="9" t="e">
        <f>VLOOKUP(MYRANKS_P[[#This Row],[PLAYERID]],#REF!,COLUMN(#REF!),FALSE)</f>
        <v>#REF!</v>
      </c>
      <c r="D176" s="9" t="e">
        <f>VLOOKUP(MYRANKS_P[[#This Row],[PLAYERID]],#REF!,COLUMN(#REF!),FALSE)</f>
        <v>#REF!</v>
      </c>
      <c r="E176" s="9" t="e">
        <f>VLOOKUP(MYRANKS_P[[#This Row],[PLAYERID]],#REF!,COLUMN(#REF!),FALSE)</f>
        <v>#REF!</v>
      </c>
      <c r="F176" s="9" t="e">
        <f>VLOOKUP(MYRANKS_P[[#This Row],[PLAYERID]],#REF!,COLUMN(#REF!),FALSE)</f>
        <v>#REF!</v>
      </c>
      <c r="G176" s="9" t="e">
        <f>INDEX(#REF!,MATCH(MYRANKS_P[[#This Row],[PLAYERID]],#REF!,0),VLOOKUP(IDSYSTEM,#REF!,3,FALSE))</f>
        <v>#REF!</v>
      </c>
      <c r="H176" s="115" t="e">
        <f>IF(OR(LEAGUE="Mixed",LEAGUE=MYRANKS_P[[#This Row],[LG]]),IFERROR(INDEX(PITCHCSV[],MATCH(MYRANKS_P[[#This Row],[PROJID]],PITCHCSV[playerid],0),P_WCOL),0),0)</f>
        <v>#REF!</v>
      </c>
      <c r="I176" s="115" t="e">
        <f>IF(OR(LEAGUE="Mixed",LEAGUE=MYRANKS_P[[#This Row],[LG]]),IFERROR(INDEX(PITCHCSV[],MATCH(MYRANKS_P[[#This Row],[PROJID]],PITCHCSV[playerid],0),P_SVCOL),0),0)</f>
        <v>#REF!</v>
      </c>
      <c r="J176" s="115" t="e">
        <f>IF(OR(LEAGUE="Mixed",LEAGUE=MYRANKS_P[[#This Row],[LG]]),IFERROR(INDEX(PITCHCSV[],MATCH(MYRANKS_P[[#This Row],[PROJID]],PITCHCSV[playerid],0),P_IPCOL),0),0)</f>
        <v>#REF!</v>
      </c>
      <c r="K176" s="115" t="e">
        <f>IF(OR(LEAGUE="Mixed",LEAGUE=MYRANKS_P[[#This Row],[LG]]),IFERROR(INDEX(PITCHCSV[],MATCH(MYRANKS_P[[#This Row],[PROJID]],PITCHCSV[playerid],0),P_HCOL),0),0)</f>
        <v>#REF!</v>
      </c>
      <c r="L176" s="115" t="e">
        <f>IF(OR(LEAGUE="Mixed",LEAGUE=MYRANKS_P[[#This Row],[LG]]),IFERROR(INDEX(PITCHCSV[],MATCH(MYRANKS_P[[#This Row],[PROJID]],PITCHCSV[playerid],0),P_ERCOL),0),0)</f>
        <v>#REF!</v>
      </c>
      <c r="M176" s="115" t="e">
        <f>IF(OR(LEAGUE="Mixed",LEAGUE=MYRANKS_P[[#This Row],[LG]]),IFERROR(INDEX(PITCHCSV[],MATCH(MYRANKS_P[[#This Row],[PROJID]],PITCHCSV[playerid],0),P_HRCOL),0),0)</f>
        <v>#REF!</v>
      </c>
      <c r="N176" s="115" t="e">
        <f>IF(OR(LEAGUE="Mixed",LEAGUE=MYRANKS_P[[#This Row],[LG]]),IFERROR(INDEX(PITCHCSV[],MATCH(MYRANKS_P[[#This Row],[PROJID]],PITCHCSV[playerid],0),P_SOCOL),0),0)</f>
        <v>#REF!</v>
      </c>
      <c r="O176" s="115" t="e">
        <f>IF(OR(LEAGUE="Mixed",LEAGUE=MYRANKS_P[[#This Row],[LG]]),IFERROR(INDEX(PITCHCSV[],MATCH(MYRANKS_P[[#This Row],[PROJID]],PITCHCSV[playerid],0),P_BBCOL),0),0)</f>
        <v>#REF!</v>
      </c>
      <c r="P176" s="10" t="e">
        <f>IF(OR(LEAGUE="Mixed",LEAGUE=MYRANKS_P[[#This Row],[LG]]),IFERROR(MYRANKS_P[[#This Row],[ER]]*9/MYRANKS_P[[#This Row],[IP]],0),0)</f>
        <v>#REF!</v>
      </c>
      <c r="Q176" s="10" t="e">
        <f>IF(OR(LEAGUE="Mixed",LEAGUE=MYRANKS_P[[#This Row],[LG]]),IFERROR((MYRANKS_P[[#This Row],[BB]]+MYRANKS_P[[#This Row],[H]])/MYRANKS_P[[#This Row],[IP]],0),0)</f>
        <v>#REF!</v>
      </c>
      <c r="R176" s="10" t="e">
        <f>MYRANKS_P[[#This Row],[W]]/SGP_W</f>
        <v>#REF!</v>
      </c>
      <c r="S176" s="10" t="e">
        <f>MYRANKS_P[[#This Row],[SV]]/SGP_SV</f>
        <v>#REF!</v>
      </c>
      <c r="T176" s="10" t="e">
        <f>MYRANKS_P[[#This Row],[SO]]/SGP_K</f>
        <v>#REF!</v>
      </c>
      <c r="U176" s="10" t="e">
        <f>((LGAVG_ER*(NUMPITCHERS-1)+MYRANKS_P[[#This Row],[ER]])*9/((LGAVG_IP*(NUMPITCHERS-1)+MYRANKS_P[[#This Row],[IP]]))-LGAVG_ERA)/SGP_ERA</f>
        <v>#REF!</v>
      </c>
      <c r="V176" s="10" t="e">
        <f>((LGAVG_HBB*(NUMPITCHERS-1)+MYRANKS_P[[#This Row],[BB]]+MYRANKS_P[[#This Row],[H]])/(LGAVG_IP*(NUMPITCHERS-1)+MYRANKS_P[[#This Row],[IP]])-LGAVG_WHIP)/SGP_WHIP</f>
        <v>#REF!</v>
      </c>
      <c r="W176" s="72" t="e">
        <f>MYRANKS_P[[#This Row],[WSGP]]+MYRANKS_P[[#This Row],[SVSGP]]+MYRANKS_P[[#This Row],[SOSGP]]+MYRANKS_P[[#This Row],[ERASGP]]+MYRANKS_P[[#This Row],[WHIPSGP]]</f>
        <v>#REF!</v>
      </c>
      <c r="X176" s="171" t="e">
        <f>RANK(MYRANKS_P[[#This Row],[TTLSGP]],MYRANKS_P[TTLSGP],0)</f>
        <v>#REF!</v>
      </c>
      <c r="Y176" s="72" t="e">
        <f>IF(MYRANKS_P[[#This Row],[RAW_RANK]]&gt;NUM_P,MYRANKS_P[[#This Row],[TTLSGP]],0)</f>
        <v>#REF!</v>
      </c>
      <c r="Z176" s="22" t="e">
        <f>IF(MYRANKS_P[[#This Row],[BENCH_TTLSGP]]=0,"",RANK(MYRANKS_P[[#This Row],[BENCH_TTLSGP]],MYRANKS_P[BENCH_TTLSGP],0))</f>
        <v>#REF!</v>
      </c>
      <c r="AA176" s="22" t="e">
        <f>IF(MYRANKS_P[[#This Row],[RAW_RANK]]=NUM_P,"X","")</f>
        <v>#REF!</v>
      </c>
      <c r="AB176" s="10" t="e">
        <f>VLOOKUP(MYRANKS_P[[#This Row],[POS]],#REF!,COLUMN(#REF!),FALSE)</f>
        <v>#REF!</v>
      </c>
      <c r="AC176" s="10" t="e">
        <f>MYRANKS_P[[#This Row],[TTLSGP]]-MYRANKS_P[[#This Row],[REPL LVL]]</f>
        <v>#REF!</v>
      </c>
      <c r="AD176" s="19" t="e">
        <f>IF(MYRANKS_P[[#This Row],[RAW_RANK]]&lt;=Total_Pitchers_Drafted,MYRANKS_P[[#This Row],[SGP OVER REPL]],0)</f>
        <v>#REF!</v>
      </c>
      <c r="AE176" s="66" t="e">
        <f>MYRANKS_P[[#This Row],[SGP OVER REPL]]*Dollar_Value_Per_Pitcher_SGP+1</f>
        <v>#REF!</v>
      </c>
      <c r="AF176" s="27"/>
      <c r="AG176" s="30" t="e">
        <f>IF(AND(MYRANKS_P[[#This Row],[BENCH_RANK]]&lt;=Total_Pitchers_Drafted,MYRANKS_P[[#This Row],[$ACTUAL]]=""),MYRANKS_P[[#This Row],[USEFULSGP]],0)</f>
        <v>#REF!</v>
      </c>
      <c r="AH176" s="27" t="e">
        <f>IF(MYRANKS_P[[#This Row],[REMAIN_SGP]]=0,0,MYRANKS_P[[#This Row],[REMAIN_SGP]]*Remaining_Dollar_Value_Per_Pitcher_SGP+1)</f>
        <v>#REF!</v>
      </c>
      <c r="AI176" s="122"/>
    </row>
    <row r="177" spans="1:35" x14ac:dyDescent="0.25">
      <c r="A177" s="88" t="s">
        <v>6208</v>
      </c>
      <c r="B177" s="53" t="e">
        <f>VLOOKUP(MYRANKS_P[[#This Row],[PLAYERID]],#REF!,COLUMN(#REF!),FALSE)</f>
        <v>#REF!</v>
      </c>
      <c r="C177" s="53" t="e">
        <f>VLOOKUP(MYRANKS_P[[#This Row],[PLAYERID]],#REF!,COLUMN(#REF!),FALSE)</f>
        <v>#REF!</v>
      </c>
      <c r="D177" s="53" t="e">
        <f>VLOOKUP(MYRANKS_P[[#This Row],[PLAYERID]],#REF!,COLUMN(#REF!),FALSE)</f>
        <v>#REF!</v>
      </c>
      <c r="E177" s="9" t="e">
        <f>VLOOKUP(MYRANKS_P[[#This Row],[PLAYERID]],#REF!,COLUMN(#REF!),FALSE)</f>
        <v>#REF!</v>
      </c>
      <c r="F177" s="53" t="e">
        <f>VLOOKUP(MYRANKS_P[[#This Row],[PLAYERID]],#REF!,COLUMN(#REF!),FALSE)</f>
        <v>#REF!</v>
      </c>
      <c r="G177" s="9" t="e">
        <f>INDEX(#REF!,MATCH(MYRANKS_P[[#This Row],[PLAYERID]],#REF!,0),VLOOKUP(IDSYSTEM,#REF!,3,FALSE))</f>
        <v>#REF!</v>
      </c>
      <c r="H177" s="115" t="e">
        <f>IF(OR(LEAGUE="Mixed",LEAGUE=MYRANKS_P[[#This Row],[LG]]),IFERROR(INDEX(PITCHCSV[],MATCH(MYRANKS_P[[#This Row],[PROJID]],PITCHCSV[playerid],0),P_WCOL),0),0)</f>
        <v>#REF!</v>
      </c>
      <c r="I177" s="115" t="e">
        <f>IF(OR(LEAGUE="Mixed",LEAGUE=MYRANKS_P[[#This Row],[LG]]),IFERROR(INDEX(PITCHCSV[],MATCH(MYRANKS_P[[#This Row],[PROJID]],PITCHCSV[playerid],0),P_SVCOL),0),0)</f>
        <v>#REF!</v>
      </c>
      <c r="J177" s="115" t="e">
        <f>IF(OR(LEAGUE="Mixed",LEAGUE=MYRANKS_P[[#This Row],[LG]]),IFERROR(INDEX(PITCHCSV[],MATCH(MYRANKS_P[[#This Row],[PROJID]],PITCHCSV[playerid],0),P_IPCOL),0),0)</f>
        <v>#REF!</v>
      </c>
      <c r="K177" s="115" t="e">
        <f>IF(OR(LEAGUE="Mixed",LEAGUE=MYRANKS_P[[#This Row],[LG]]),IFERROR(INDEX(PITCHCSV[],MATCH(MYRANKS_P[[#This Row],[PROJID]],PITCHCSV[playerid],0),P_HCOL),0),0)</f>
        <v>#REF!</v>
      </c>
      <c r="L177" s="115" t="e">
        <f>IF(OR(LEAGUE="Mixed",LEAGUE=MYRANKS_P[[#This Row],[LG]]),IFERROR(INDEX(PITCHCSV[],MATCH(MYRANKS_P[[#This Row],[PROJID]],PITCHCSV[playerid],0),P_ERCOL),0),0)</f>
        <v>#REF!</v>
      </c>
      <c r="M177" s="115" t="e">
        <f>IF(OR(LEAGUE="Mixed",LEAGUE=MYRANKS_P[[#This Row],[LG]]),IFERROR(INDEX(PITCHCSV[],MATCH(MYRANKS_P[[#This Row],[PROJID]],PITCHCSV[playerid],0),P_HRCOL),0),0)</f>
        <v>#REF!</v>
      </c>
      <c r="N177" s="115" t="e">
        <f>IF(OR(LEAGUE="Mixed",LEAGUE=MYRANKS_P[[#This Row],[LG]]),IFERROR(INDEX(PITCHCSV[],MATCH(MYRANKS_P[[#This Row],[PROJID]],PITCHCSV[playerid],0),P_SOCOL),0),0)</f>
        <v>#REF!</v>
      </c>
      <c r="O177" s="115" t="e">
        <f>IF(OR(LEAGUE="Mixed",LEAGUE=MYRANKS_P[[#This Row],[LG]]),IFERROR(INDEX(PITCHCSV[],MATCH(MYRANKS_P[[#This Row],[PROJID]],PITCHCSV[playerid],0),P_BBCOL),0),0)</f>
        <v>#REF!</v>
      </c>
      <c r="P177" s="10" t="e">
        <f>IF(OR(LEAGUE="Mixed",LEAGUE=MYRANKS_P[[#This Row],[LG]]),IFERROR(MYRANKS_P[[#This Row],[ER]]*9/MYRANKS_P[[#This Row],[IP]],0),0)</f>
        <v>#REF!</v>
      </c>
      <c r="Q177" s="10" t="e">
        <f>IF(OR(LEAGUE="Mixed",LEAGUE=MYRANKS_P[[#This Row],[LG]]),IFERROR((MYRANKS_P[[#This Row],[BB]]+MYRANKS_P[[#This Row],[H]])/MYRANKS_P[[#This Row],[IP]],0),0)</f>
        <v>#REF!</v>
      </c>
      <c r="R177" s="10" t="e">
        <f>MYRANKS_P[[#This Row],[W]]/SGP_W</f>
        <v>#REF!</v>
      </c>
      <c r="S177" s="10" t="e">
        <f>MYRANKS_P[[#This Row],[SV]]/SGP_SV</f>
        <v>#REF!</v>
      </c>
      <c r="T177" s="10" t="e">
        <f>MYRANKS_P[[#This Row],[SO]]/SGP_K</f>
        <v>#REF!</v>
      </c>
      <c r="U177" s="10" t="e">
        <f>((LGAVG_ER*(NUMPITCHERS-1)+MYRANKS_P[[#This Row],[ER]])*9/((LGAVG_IP*(NUMPITCHERS-1)+MYRANKS_P[[#This Row],[IP]]))-LGAVG_ERA)/SGP_ERA</f>
        <v>#REF!</v>
      </c>
      <c r="V177" s="10" t="e">
        <f>((LGAVG_HBB*(NUMPITCHERS-1)+MYRANKS_P[[#This Row],[BB]]+MYRANKS_P[[#This Row],[H]])/(LGAVG_IP*(NUMPITCHERS-1)+MYRANKS_P[[#This Row],[IP]])-LGAVG_WHIP)/SGP_WHIP</f>
        <v>#REF!</v>
      </c>
      <c r="W177" s="72" t="e">
        <f>MYRANKS_P[[#This Row],[WSGP]]+MYRANKS_P[[#This Row],[SVSGP]]+MYRANKS_P[[#This Row],[SOSGP]]+MYRANKS_P[[#This Row],[ERASGP]]+MYRANKS_P[[#This Row],[WHIPSGP]]</f>
        <v>#REF!</v>
      </c>
      <c r="X177" s="171" t="e">
        <f>RANK(MYRANKS_P[[#This Row],[TTLSGP]],MYRANKS_P[TTLSGP],0)</f>
        <v>#REF!</v>
      </c>
      <c r="Y177" s="72" t="e">
        <f>IF(MYRANKS_P[[#This Row],[RAW_RANK]]&gt;NUM_P,MYRANKS_P[[#This Row],[TTLSGP]],0)</f>
        <v>#REF!</v>
      </c>
      <c r="Z177" s="22" t="e">
        <f>IF(MYRANKS_P[[#This Row],[BENCH_TTLSGP]]=0,"",RANK(MYRANKS_P[[#This Row],[BENCH_TTLSGP]],MYRANKS_P[BENCH_TTLSGP],0))</f>
        <v>#REF!</v>
      </c>
      <c r="AA177" s="22" t="e">
        <f>IF(MYRANKS_P[[#This Row],[RAW_RANK]]=NUM_P,"X","")</f>
        <v>#REF!</v>
      </c>
      <c r="AB177" s="10" t="e">
        <f>VLOOKUP(MYRANKS_P[[#This Row],[POS]],#REF!,COLUMN(#REF!),FALSE)</f>
        <v>#REF!</v>
      </c>
      <c r="AC177" s="10" t="e">
        <f>MYRANKS_P[[#This Row],[TTLSGP]]-MYRANKS_P[[#This Row],[REPL LVL]]</f>
        <v>#REF!</v>
      </c>
      <c r="AD177" s="19" t="e">
        <f>IF(MYRANKS_P[[#This Row],[RAW_RANK]]&lt;=Total_Pitchers_Drafted,MYRANKS_P[[#This Row],[SGP OVER REPL]],0)</f>
        <v>#REF!</v>
      </c>
      <c r="AE177" s="66" t="e">
        <f>MYRANKS_P[[#This Row],[SGP OVER REPL]]*Dollar_Value_Per_Pitcher_SGP+1</f>
        <v>#REF!</v>
      </c>
      <c r="AF177" s="27"/>
      <c r="AG177" s="30" t="e">
        <f>IF(AND(MYRANKS_P[[#This Row],[BENCH_RANK]]&lt;=Total_Pitchers_Drafted,MYRANKS_P[[#This Row],[$ACTUAL]]=""),MYRANKS_P[[#This Row],[USEFULSGP]],0)</f>
        <v>#REF!</v>
      </c>
      <c r="AH177" s="27" t="e">
        <f>IF(MYRANKS_P[[#This Row],[REMAIN_SGP]]=0,0,MYRANKS_P[[#This Row],[REMAIN_SGP]]*Remaining_Dollar_Value_Per_Pitcher_SGP+1)</f>
        <v>#REF!</v>
      </c>
      <c r="AI177" s="122"/>
    </row>
    <row r="178" spans="1:35" x14ac:dyDescent="0.25">
      <c r="A178" s="88" t="s">
        <v>1704</v>
      </c>
      <c r="B178" s="53" t="e">
        <f>VLOOKUP(MYRANKS_P[[#This Row],[PLAYERID]],#REF!,COLUMN(#REF!),FALSE)</f>
        <v>#REF!</v>
      </c>
      <c r="C178" s="53" t="e">
        <f>VLOOKUP(MYRANKS_P[[#This Row],[PLAYERID]],#REF!,COLUMN(#REF!),FALSE)</f>
        <v>#REF!</v>
      </c>
      <c r="D178" s="53" t="e">
        <f>VLOOKUP(MYRANKS_P[[#This Row],[PLAYERID]],#REF!,COLUMN(#REF!),FALSE)</f>
        <v>#REF!</v>
      </c>
      <c r="E178" s="9" t="e">
        <f>VLOOKUP(MYRANKS_P[[#This Row],[PLAYERID]],#REF!,COLUMN(#REF!),FALSE)</f>
        <v>#REF!</v>
      </c>
      <c r="F178" s="53" t="e">
        <f>VLOOKUP(MYRANKS_P[[#This Row],[PLAYERID]],#REF!,COLUMN(#REF!),FALSE)</f>
        <v>#REF!</v>
      </c>
      <c r="G178" s="9" t="e">
        <f>INDEX(#REF!,MATCH(MYRANKS_P[[#This Row],[PLAYERID]],#REF!,0),VLOOKUP(IDSYSTEM,#REF!,3,FALSE))</f>
        <v>#REF!</v>
      </c>
      <c r="H178" s="115" t="e">
        <f>IF(OR(LEAGUE="Mixed",LEAGUE=MYRANKS_P[[#This Row],[LG]]),IFERROR(INDEX(PITCHCSV[],MATCH(MYRANKS_P[[#This Row],[PROJID]],PITCHCSV[playerid],0),P_WCOL),0),0)</f>
        <v>#REF!</v>
      </c>
      <c r="I178" s="115" t="e">
        <f>IF(OR(LEAGUE="Mixed",LEAGUE=MYRANKS_P[[#This Row],[LG]]),IFERROR(INDEX(PITCHCSV[],MATCH(MYRANKS_P[[#This Row],[PROJID]],PITCHCSV[playerid],0),P_SVCOL),0),0)</f>
        <v>#REF!</v>
      </c>
      <c r="J178" s="115" t="e">
        <f>IF(OR(LEAGUE="Mixed",LEAGUE=MYRANKS_P[[#This Row],[LG]]),IFERROR(INDEX(PITCHCSV[],MATCH(MYRANKS_P[[#This Row],[PROJID]],PITCHCSV[playerid],0),P_IPCOL),0),0)</f>
        <v>#REF!</v>
      </c>
      <c r="K178" s="115" t="e">
        <f>IF(OR(LEAGUE="Mixed",LEAGUE=MYRANKS_P[[#This Row],[LG]]),IFERROR(INDEX(PITCHCSV[],MATCH(MYRANKS_P[[#This Row],[PROJID]],PITCHCSV[playerid],0),P_HCOL),0),0)</f>
        <v>#REF!</v>
      </c>
      <c r="L178" s="115" t="e">
        <f>IF(OR(LEAGUE="Mixed",LEAGUE=MYRANKS_P[[#This Row],[LG]]),IFERROR(INDEX(PITCHCSV[],MATCH(MYRANKS_P[[#This Row],[PROJID]],PITCHCSV[playerid],0),P_ERCOL),0),0)</f>
        <v>#REF!</v>
      </c>
      <c r="M178" s="115" t="e">
        <f>IF(OR(LEAGUE="Mixed",LEAGUE=MYRANKS_P[[#This Row],[LG]]),IFERROR(INDEX(PITCHCSV[],MATCH(MYRANKS_P[[#This Row],[PROJID]],PITCHCSV[playerid],0),P_HRCOL),0),0)</f>
        <v>#REF!</v>
      </c>
      <c r="N178" s="115" t="e">
        <f>IF(OR(LEAGUE="Mixed",LEAGUE=MYRANKS_P[[#This Row],[LG]]),IFERROR(INDEX(PITCHCSV[],MATCH(MYRANKS_P[[#This Row],[PROJID]],PITCHCSV[playerid],0),P_SOCOL),0),0)</f>
        <v>#REF!</v>
      </c>
      <c r="O178" s="115" t="e">
        <f>IF(OR(LEAGUE="Mixed",LEAGUE=MYRANKS_P[[#This Row],[LG]]),IFERROR(INDEX(PITCHCSV[],MATCH(MYRANKS_P[[#This Row],[PROJID]],PITCHCSV[playerid],0),P_BBCOL),0),0)</f>
        <v>#REF!</v>
      </c>
      <c r="P178" s="10" t="e">
        <f>IF(OR(LEAGUE="Mixed",LEAGUE=MYRANKS_P[[#This Row],[LG]]),IFERROR(MYRANKS_P[[#This Row],[ER]]*9/MYRANKS_P[[#This Row],[IP]],0),0)</f>
        <v>#REF!</v>
      </c>
      <c r="Q178" s="10" t="e">
        <f>IF(OR(LEAGUE="Mixed",LEAGUE=MYRANKS_P[[#This Row],[LG]]),IFERROR((MYRANKS_P[[#This Row],[BB]]+MYRANKS_P[[#This Row],[H]])/MYRANKS_P[[#This Row],[IP]],0),0)</f>
        <v>#REF!</v>
      </c>
      <c r="R178" s="10" t="e">
        <f>MYRANKS_P[[#This Row],[W]]/SGP_W</f>
        <v>#REF!</v>
      </c>
      <c r="S178" s="10" t="e">
        <f>MYRANKS_P[[#This Row],[SV]]/SGP_SV</f>
        <v>#REF!</v>
      </c>
      <c r="T178" s="10" t="e">
        <f>MYRANKS_P[[#This Row],[SO]]/SGP_K</f>
        <v>#REF!</v>
      </c>
      <c r="U178" s="10" t="e">
        <f>((LGAVG_ER*(NUMPITCHERS-1)+MYRANKS_P[[#This Row],[ER]])*9/((LGAVG_IP*(NUMPITCHERS-1)+MYRANKS_P[[#This Row],[IP]]))-LGAVG_ERA)/SGP_ERA</f>
        <v>#REF!</v>
      </c>
      <c r="V178" s="10" t="e">
        <f>((LGAVG_HBB*(NUMPITCHERS-1)+MYRANKS_P[[#This Row],[BB]]+MYRANKS_P[[#This Row],[H]])/(LGAVG_IP*(NUMPITCHERS-1)+MYRANKS_P[[#This Row],[IP]])-LGAVG_WHIP)/SGP_WHIP</f>
        <v>#REF!</v>
      </c>
      <c r="W178" s="72" t="e">
        <f>MYRANKS_P[[#This Row],[WSGP]]+MYRANKS_P[[#This Row],[SVSGP]]+MYRANKS_P[[#This Row],[SOSGP]]+MYRANKS_P[[#This Row],[ERASGP]]+MYRANKS_P[[#This Row],[WHIPSGP]]</f>
        <v>#REF!</v>
      </c>
      <c r="X178" s="171" t="e">
        <f>RANK(MYRANKS_P[[#This Row],[TTLSGP]],MYRANKS_P[TTLSGP],0)</f>
        <v>#REF!</v>
      </c>
      <c r="Y178" s="72" t="e">
        <f>IF(MYRANKS_P[[#This Row],[RAW_RANK]]&gt;NUM_P,MYRANKS_P[[#This Row],[TTLSGP]],0)</f>
        <v>#REF!</v>
      </c>
      <c r="Z178" s="22" t="e">
        <f>IF(MYRANKS_P[[#This Row],[BENCH_TTLSGP]]=0,"",RANK(MYRANKS_P[[#This Row],[BENCH_TTLSGP]],MYRANKS_P[BENCH_TTLSGP],0))</f>
        <v>#REF!</v>
      </c>
      <c r="AA178" s="22" t="e">
        <f>IF(MYRANKS_P[[#This Row],[RAW_RANK]]=NUM_P,"X","")</f>
        <v>#REF!</v>
      </c>
      <c r="AB178" s="10" t="e">
        <f>VLOOKUP(MYRANKS_P[[#This Row],[POS]],#REF!,COLUMN(#REF!),FALSE)</f>
        <v>#REF!</v>
      </c>
      <c r="AC178" s="10" t="e">
        <f>MYRANKS_P[[#This Row],[TTLSGP]]-MYRANKS_P[[#This Row],[REPL LVL]]</f>
        <v>#REF!</v>
      </c>
      <c r="AD178" s="19" t="e">
        <f>IF(MYRANKS_P[[#This Row],[RAW_RANK]]&lt;=Total_Pitchers_Drafted,MYRANKS_P[[#This Row],[SGP OVER REPL]],0)</f>
        <v>#REF!</v>
      </c>
      <c r="AE178" s="66" t="e">
        <f>MYRANKS_P[[#This Row],[SGP OVER REPL]]*Dollar_Value_Per_Pitcher_SGP+1</f>
        <v>#REF!</v>
      </c>
      <c r="AF178" s="27"/>
      <c r="AG178" s="30" t="e">
        <f>IF(AND(MYRANKS_P[[#This Row],[BENCH_RANK]]&lt;=Total_Pitchers_Drafted,MYRANKS_P[[#This Row],[$ACTUAL]]=""),MYRANKS_P[[#This Row],[USEFULSGP]],0)</f>
        <v>#REF!</v>
      </c>
      <c r="AH178" s="27" t="e">
        <f>IF(MYRANKS_P[[#This Row],[REMAIN_SGP]]=0,0,MYRANKS_P[[#This Row],[REMAIN_SGP]]*Remaining_Dollar_Value_Per_Pitcher_SGP+1)</f>
        <v>#REF!</v>
      </c>
      <c r="AI178" s="122"/>
    </row>
    <row r="179" spans="1:35" x14ac:dyDescent="0.25">
      <c r="A179" s="88" t="s">
        <v>1519</v>
      </c>
      <c r="B179" s="53" t="e">
        <f>VLOOKUP(MYRANKS_P[[#This Row],[PLAYERID]],#REF!,COLUMN(#REF!),FALSE)</f>
        <v>#REF!</v>
      </c>
      <c r="C179" s="53" t="e">
        <f>VLOOKUP(MYRANKS_P[[#This Row],[PLAYERID]],#REF!,COLUMN(#REF!),FALSE)</f>
        <v>#REF!</v>
      </c>
      <c r="D179" s="53" t="e">
        <f>VLOOKUP(MYRANKS_P[[#This Row],[PLAYERID]],#REF!,COLUMN(#REF!),FALSE)</f>
        <v>#REF!</v>
      </c>
      <c r="E179" s="9" t="e">
        <f>VLOOKUP(MYRANKS_P[[#This Row],[PLAYERID]],#REF!,COLUMN(#REF!),FALSE)</f>
        <v>#REF!</v>
      </c>
      <c r="F179" s="53" t="e">
        <f>VLOOKUP(MYRANKS_P[[#This Row],[PLAYERID]],#REF!,COLUMN(#REF!),FALSE)</f>
        <v>#REF!</v>
      </c>
      <c r="G179" s="9" t="e">
        <f>INDEX(#REF!,MATCH(MYRANKS_P[[#This Row],[PLAYERID]],#REF!,0),VLOOKUP(IDSYSTEM,#REF!,3,FALSE))</f>
        <v>#REF!</v>
      </c>
      <c r="H179" s="115" t="e">
        <f>IF(OR(LEAGUE="Mixed",LEAGUE=MYRANKS_P[[#This Row],[LG]]),IFERROR(INDEX(PITCHCSV[],MATCH(MYRANKS_P[[#This Row],[PROJID]],PITCHCSV[playerid],0),P_WCOL),0),0)</f>
        <v>#REF!</v>
      </c>
      <c r="I179" s="115" t="e">
        <f>IF(OR(LEAGUE="Mixed",LEAGUE=MYRANKS_P[[#This Row],[LG]]),IFERROR(INDEX(PITCHCSV[],MATCH(MYRANKS_P[[#This Row],[PROJID]],PITCHCSV[playerid],0),P_SVCOL),0),0)</f>
        <v>#REF!</v>
      </c>
      <c r="J179" s="115" t="e">
        <f>IF(OR(LEAGUE="Mixed",LEAGUE=MYRANKS_P[[#This Row],[LG]]),IFERROR(INDEX(PITCHCSV[],MATCH(MYRANKS_P[[#This Row],[PROJID]],PITCHCSV[playerid],0),P_IPCOL),0),0)</f>
        <v>#REF!</v>
      </c>
      <c r="K179" s="115" t="e">
        <f>IF(OR(LEAGUE="Mixed",LEAGUE=MYRANKS_P[[#This Row],[LG]]),IFERROR(INDEX(PITCHCSV[],MATCH(MYRANKS_P[[#This Row],[PROJID]],PITCHCSV[playerid],0),P_HCOL),0),0)</f>
        <v>#REF!</v>
      </c>
      <c r="L179" s="115" t="e">
        <f>IF(OR(LEAGUE="Mixed",LEAGUE=MYRANKS_P[[#This Row],[LG]]),IFERROR(INDEX(PITCHCSV[],MATCH(MYRANKS_P[[#This Row],[PROJID]],PITCHCSV[playerid],0),P_ERCOL),0),0)</f>
        <v>#REF!</v>
      </c>
      <c r="M179" s="115" t="e">
        <f>IF(OR(LEAGUE="Mixed",LEAGUE=MYRANKS_P[[#This Row],[LG]]),IFERROR(INDEX(PITCHCSV[],MATCH(MYRANKS_P[[#This Row],[PROJID]],PITCHCSV[playerid],0),P_HRCOL),0),0)</f>
        <v>#REF!</v>
      </c>
      <c r="N179" s="115" t="e">
        <f>IF(OR(LEAGUE="Mixed",LEAGUE=MYRANKS_P[[#This Row],[LG]]),IFERROR(INDEX(PITCHCSV[],MATCH(MYRANKS_P[[#This Row],[PROJID]],PITCHCSV[playerid],0),P_SOCOL),0),0)</f>
        <v>#REF!</v>
      </c>
      <c r="O179" s="115" t="e">
        <f>IF(OR(LEAGUE="Mixed",LEAGUE=MYRANKS_P[[#This Row],[LG]]),IFERROR(INDEX(PITCHCSV[],MATCH(MYRANKS_P[[#This Row],[PROJID]],PITCHCSV[playerid],0),P_BBCOL),0),0)</f>
        <v>#REF!</v>
      </c>
      <c r="P179" s="10" t="e">
        <f>IF(OR(LEAGUE="Mixed",LEAGUE=MYRANKS_P[[#This Row],[LG]]),IFERROR(MYRANKS_P[[#This Row],[ER]]*9/MYRANKS_P[[#This Row],[IP]],0),0)</f>
        <v>#REF!</v>
      </c>
      <c r="Q179" s="10" t="e">
        <f>IF(OR(LEAGUE="Mixed",LEAGUE=MYRANKS_P[[#This Row],[LG]]),IFERROR((MYRANKS_P[[#This Row],[BB]]+MYRANKS_P[[#This Row],[H]])/MYRANKS_P[[#This Row],[IP]],0),0)</f>
        <v>#REF!</v>
      </c>
      <c r="R179" s="10" t="e">
        <f>MYRANKS_P[[#This Row],[W]]/SGP_W</f>
        <v>#REF!</v>
      </c>
      <c r="S179" s="10" t="e">
        <f>MYRANKS_P[[#This Row],[SV]]/SGP_SV</f>
        <v>#REF!</v>
      </c>
      <c r="T179" s="10" t="e">
        <f>MYRANKS_P[[#This Row],[SO]]/SGP_K</f>
        <v>#REF!</v>
      </c>
      <c r="U179" s="10" t="e">
        <f>((LGAVG_ER*(NUMPITCHERS-1)+MYRANKS_P[[#This Row],[ER]])*9/((LGAVG_IP*(NUMPITCHERS-1)+MYRANKS_P[[#This Row],[IP]]))-LGAVG_ERA)/SGP_ERA</f>
        <v>#REF!</v>
      </c>
      <c r="V179" s="10" t="e">
        <f>((LGAVG_HBB*(NUMPITCHERS-1)+MYRANKS_P[[#This Row],[BB]]+MYRANKS_P[[#This Row],[H]])/(LGAVG_IP*(NUMPITCHERS-1)+MYRANKS_P[[#This Row],[IP]])-LGAVG_WHIP)/SGP_WHIP</f>
        <v>#REF!</v>
      </c>
      <c r="W179" s="72" t="e">
        <f>MYRANKS_P[[#This Row],[WSGP]]+MYRANKS_P[[#This Row],[SVSGP]]+MYRANKS_P[[#This Row],[SOSGP]]+MYRANKS_P[[#This Row],[ERASGP]]+MYRANKS_P[[#This Row],[WHIPSGP]]</f>
        <v>#REF!</v>
      </c>
      <c r="X179" s="171" t="e">
        <f>RANK(MYRANKS_P[[#This Row],[TTLSGP]],MYRANKS_P[TTLSGP],0)</f>
        <v>#REF!</v>
      </c>
      <c r="Y179" s="72" t="e">
        <f>IF(MYRANKS_P[[#This Row],[RAW_RANK]]&gt;NUM_P,MYRANKS_P[[#This Row],[TTLSGP]],0)</f>
        <v>#REF!</v>
      </c>
      <c r="Z179" s="22" t="e">
        <f>IF(MYRANKS_P[[#This Row],[BENCH_TTLSGP]]=0,"",RANK(MYRANKS_P[[#This Row],[BENCH_TTLSGP]],MYRANKS_P[BENCH_TTLSGP],0))</f>
        <v>#REF!</v>
      </c>
      <c r="AA179" s="22" t="e">
        <f>IF(MYRANKS_P[[#This Row],[RAW_RANK]]=NUM_P,"X","")</f>
        <v>#REF!</v>
      </c>
      <c r="AB179" s="10" t="e">
        <f>VLOOKUP(MYRANKS_P[[#This Row],[POS]],#REF!,COLUMN(#REF!),FALSE)</f>
        <v>#REF!</v>
      </c>
      <c r="AC179" s="10" t="e">
        <f>MYRANKS_P[[#This Row],[TTLSGP]]-MYRANKS_P[[#This Row],[REPL LVL]]</f>
        <v>#REF!</v>
      </c>
      <c r="AD179" s="19" t="e">
        <f>IF(MYRANKS_P[[#This Row],[RAW_RANK]]&lt;=Total_Pitchers_Drafted,MYRANKS_P[[#This Row],[SGP OVER REPL]],0)</f>
        <v>#REF!</v>
      </c>
      <c r="AE179" s="66" t="e">
        <f>MYRANKS_P[[#This Row],[SGP OVER REPL]]*Dollar_Value_Per_Pitcher_SGP+1</f>
        <v>#REF!</v>
      </c>
      <c r="AF179" s="27"/>
      <c r="AG179" s="30" t="e">
        <f>IF(AND(MYRANKS_P[[#This Row],[BENCH_RANK]]&lt;=Total_Pitchers_Drafted,MYRANKS_P[[#This Row],[$ACTUAL]]=""),MYRANKS_P[[#This Row],[USEFULSGP]],0)</f>
        <v>#REF!</v>
      </c>
      <c r="AH179" s="27" t="e">
        <f>IF(MYRANKS_P[[#This Row],[REMAIN_SGP]]=0,0,MYRANKS_P[[#This Row],[REMAIN_SGP]]*Remaining_Dollar_Value_Per_Pitcher_SGP+1)</f>
        <v>#REF!</v>
      </c>
      <c r="AI179" s="122"/>
    </row>
    <row r="180" spans="1:35" x14ac:dyDescent="0.25">
      <c r="A180" s="79" t="s">
        <v>6238</v>
      </c>
      <c r="B180" s="53" t="e">
        <f>VLOOKUP(MYRANKS_P[[#This Row],[PLAYERID]],#REF!,COLUMN(#REF!),FALSE)</f>
        <v>#REF!</v>
      </c>
      <c r="C180" s="53" t="e">
        <f>VLOOKUP(MYRANKS_P[[#This Row],[PLAYERID]],#REF!,COLUMN(#REF!),FALSE)</f>
        <v>#REF!</v>
      </c>
      <c r="D180" s="53" t="e">
        <f>VLOOKUP(MYRANKS_P[[#This Row],[PLAYERID]],#REF!,COLUMN(#REF!),FALSE)</f>
        <v>#REF!</v>
      </c>
      <c r="E180" s="9" t="e">
        <f>VLOOKUP(MYRANKS_P[[#This Row],[PLAYERID]],#REF!,COLUMN(#REF!),FALSE)</f>
        <v>#REF!</v>
      </c>
      <c r="F180" s="53" t="e">
        <f>VLOOKUP(MYRANKS_P[[#This Row],[PLAYERID]],#REF!,COLUMN(#REF!),FALSE)</f>
        <v>#REF!</v>
      </c>
      <c r="G180" s="9" t="e">
        <f>INDEX(#REF!,MATCH(MYRANKS_P[[#This Row],[PLAYERID]],#REF!,0),VLOOKUP(IDSYSTEM,#REF!,3,FALSE))</f>
        <v>#REF!</v>
      </c>
      <c r="H180" s="115" t="e">
        <f>IF(OR(LEAGUE="Mixed",LEAGUE=MYRANKS_P[[#This Row],[LG]]),IFERROR(INDEX(PITCHCSV[],MATCH(MYRANKS_P[[#This Row],[PROJID]],PITCHCSV[playerid],0),P_WCOL),0),0)</f>
        <v>#REF!</v>
      </c>
      <c r="I180" s="115" t="e">
        <f>IF(OR(LEAGUE="Mixed",LEAGUE=MYRANKS_P[[#This Row],[LG]]),IFERROR(INDEX(PITCHCSV[],MATCH(MYRANKS_P[[#This Row],[PROJID]],PITCHCSV[playerid],0),P_SVCOL),0),0)</f>
        <v>#REF!</v>
      </c>
      <c r="J180" s="115" t="e">
        <f>IF(OR(LEAGUE="Mixed",LEAGUE=MYRANKS_P[[#This Row],[LG]]),IFERROR(INDEX(PITCHCSV[],MATCH(MYRANKS_P[[#This Row],[PROJID]],PITCHCSV[playerid],0),P_IPCOL),0),0)</f>
        <v>#REF!</v>
      </c>
      <c r="K180" s="115" t="e">
        <f>IF(OR(LEAGUE="Mixed",LEAGUE=MYRANKS_P[[#This Row],[LG]]),IFERROR(INDEX(PITCHCSV[],MATCH(MYRANKS_P[[#This Row],[PROJID]],PITCHCSV[playerid],0),P_HCOL),0),0)</f>
        <v>#REF!</v>
      </c>
      <c r="L180" s="115" t="e">
        <f>IF(OR(LEAGUE="Mixed",LEAGUE=MYRANKS_P[[#This Row],[LG]]),IFERROR(INDEX(PITCHCSV[],MATCH(MYRANKS_P[[#This Row],[PROJID]],PITCHCSV[playerid],0),P_ERCOL),0),0)</f>
        <v>#REF!</v>
      </c>
      <c r="M180" s="115" t="e">
        <f>IF(OR(LEAGUE="Mixed",LEAGUE=MYRANKS_P[[#This Row],[LG]]),IFERROR(INDEX(PITCHCSV[],MATCH(MYRANKS_P[[#This Row],[PROJID]],PITCHCSV[playerid],0),P_HRCOL),0),0)</f>
        <v>#REF!</v>
      </c>
      <c r="N180" s="115" t="e">
        <f>IF(OR(LEAGUE="Mixed",LEAGUE=MYRANKS_P[[#This Row],[LG]]),IFERROR(INDEX(PITCHCSV[],MATCH(MYRANKS_P[[#This Row],[PROJID]],PITCHCSV[playerid],0),P_SOCOL),0),0)</f>
        <v>#REF!</v>
      </c>
      <c r="O180" s="115" t="e">
        <f>IF(OR(LEAGUE="Mixed",LEAGUE=MYRANKS_P[[#This Row],[LG]]),IFERROR(INDEX(PITCHCSV[],MATCH(MYRANKS_P[[#This Row],[PROJID]],PITCHCSV[playerid],0),P_BBCOL),0),0)</f>
        <v>#REF!</v>
      </c>
      <c r="P180" s="10" t="e">
        <f>IF(OR(LEAGUE="Mixed",LEAGUE=MYRANKS_P[[#This Row],[LG]]),IFERROR(MYRANKS_P[[#This Row],[ER]]*9/MYRANKS_P[[#This Row],[IP]],0),0)</f>
        <v>#REF!</v>
      </c>
      <c r="Q180" s="10" t="e">
        <f>IF(OR(LEAGUE="Mixed",LEAGUE=MYRANKS_P[[#This Row],[LG]]),IFERROR((MYRANKS_P[[#This Row],[BB]]+MYRANKS_P[[#This Row],[H]])/MYRANKS_P[[#This Row],[IP]],0),0)</f>
        <v>#REF!</v>
      </c>
      <c r="R180" s="10" t="e">
        <f>MYRANKS_P[[#This Row],[W]]/SGP_W</f>
        <v>#REF!</v>
      </c>
      <c r="S180" s="10" t="e">
        <f>MYRANKS_P[[#This Row],[SV]]/SGP_SV</f>
        <v>#REF!</v>
      </c>
      <c r="T180" s="10" t="e">
        <f>MYRANKS_P[[#This Row],[SO]]/SGP_K</f>
        <v>#REF!</v>
      </c>
      <c r="U180" s="10" t="e">
        <f>((LGAVG_ER*(NUMPITCHERS-1)+MYRANKS_P[[#This Row],[ER]])*9/((LGAVG_IP*(NUMPITCHERS-1)+MYRANKS_P[[#This Row],[IP]]))-LGAVG_ERA)/SGP_ERA</f>
        <v>#REF!</v>
      </c>
      <c r="V180" s="10" t="e">
        <f>((LGAVG_HBB*(NUMPITCHERS-1)+MYRANKS_P[[#This Row],[BB]]+MYRANKS_P[[#This Row],[H]])/(LGAVG_IP*(NUMPITCHERS-1)+MYRANKS_P[[#This Row],[IP]])-LGAVG_WHIP)/SGP_WHIP</f>
        <v>#REF!</v>
      </c>
      <c r="W180" s="72" t="e">
        <f>MYRANKS_P[[#This Row],[WSGP]]+MYRANKS_P[[#This Row],[SVSGP]]+MYRANKS_P[[#This Row],[SOSGP]]+MYRANKS_P[[#This Row],[ERASGP]]+MYRANKS_P[[#This Row],[WHIPSGP]]</f>
        <v>#REF!</v>
      </c>
      <c r="X180" s="171" t="e">
        <f>RANK(MYRANKS_P[[#This Row],[TTLSGP]],MYRANKS_P[TTLSGP],0)</f>
        <v>#REF!</v>
      </c>
      <c r="Y180" s="72" t="e">
        <f>IF(MYRANKS_P[[#This Row],[RAW_RANK]]&gt;NUM_P,MYRANKS_P[[#This Row],[TTLSGP]],0)</f>
        <v>#REF!</v>
      </c>
      <c r="Z180" s="22" t="e">
        <f>IF(MYRANKS_P[[#This Row],[BENCH_TTLSGP]]=0,"",RANK(MYRANKS_P[[#This Row],[BENCH_TTLSGP]],MYRANKS_P[BENCH_TTLSGP],0))</f>
        <v>#REF!</v>
      </c>
      <c r="AA180" s="22" t="e">
        <f>IF(MYRANKS_P[[#This Row],[RAW_RANK]]=NUM_P,"X","")</f>
        <v>#REF!</v>
      </c>
      <c r="AB180" s="10" t="e">
        <f>VLOOKUP(MYRANKS_P[[#This Row],[POS]],#REF!,COLUMN(#REF!),FALSE)</f>
        <v>#REF!</v>
      </c>
      <c r="AC180" s="10" t="e">
        <f>MYRANKS_P[[#This Row],[TTLSGP]]-MYRANKS_P[[#This Row],[REPL LVL]]</f>
        <v>#REF!</v>
      </c>
      <c r="AD180" s="19" t="e">
        <f>IF(MYRANKS_P[[#This Row],[RAW_RANK]]&lt;=Total_Pitchers_Drafted,MYRANKS_P[[#This Row],[SGP OVER REPL]],0)</f>
        <v>#REF!</v>
      </c>
      <c r="AE180" s="66" t="e">
        <f>MYRANKS_P[[#This Row],[SGP OVER REPL]]*Dollar_Value_Per_Pitcher_SGP+1</f>
        <v>#REF!</v>
      </c>
      <c r="AF180" s="27"/>
      <c r="AG180" s="30" t="e">
        <f>IF(AND(MYRANKS_P[[#This Row],[BENCH_RANK]]&lt;=Total_Pitchers_Drafted,MYRANKS_P[[#This Row],[$ACTUAL]]=""),MYRANKS_P[[#This Row],[USEFULSGP]],0)</f>
        <v>#REF!</v>
      </c>
      <c r="AH180" s="27" t="e">
        <f>IF(MYRANKS_P[[#This Row],[REMAIN_SGP]]=0,0,MYRANKS_P[[#This Row],[REMAIN_SGP]]*Remaining_Dollar_Value_Per_Pitcher_SGP+1)</f>
        <v>#REF!</v>
      </c>
      <c r="AI180" s="122"/>
    </row>
    <row r="181" spans="1:35" x14ac:dyDescent="0.25">
      <c r="A181" s="88" t="s">
        <v>1578</v>
      </c>
      <c r="B181" s="53" t="e">
        <f>VLOOKUP(MYRANKS_P[[#This Row],[PLAYERID]],#REF!,COLUMN(#REF!),FALSE)</f>
        <v>#REF!</v>
      </c>
      <c r="C181" s="53" t="e">
        <f>VLOOKUP(MYRANKS_P[[#This Row],[PLAYERID]],#REF!,COLUMN(#REF!),FALSE)</f>
        <v>#REF!</v>
      </c>
      <c r="D181" s="53" t="e">
        <f>VLOOKUP(MYRANKS_P[[#This Row],[PLAYERID]],#REF!,COLUMN(#REF!),FALSE)</f>
        <v>#REF!</v>
      </c>
      <c r="E181" s="9" t="e">
        <f>VLOOKUP(MYRANKS_P[[#This Row],[PLAYERID]],#REF!,COLUMN(#REF!),FALSE)</f>
        <v>#REF!</v>
      </c>
      <c r="F181" s="53" t="e">
        <f>VLOOKUP(MYRANKS_P[[#This Row],[PLAYERID]],#REF!,COLUMN(#REF!),FALSE)</f>
        <v>#REF!</v>
      </c>
      <c r="G181" s="9" t="e">
        <f>INDEX(#REF!,MATCH(MYRANKS_P[[#This Row],[PLAYERID]],#REF!,0),VLOOKUP(IDSYSTEM,#REF!,3,FALSE))</f>
        <v>#REF!</v>
      </c>
      <c r="H181" s="115" t="e">
        <f>IF(OR(LEAGUE="Mixed",LEAGUE=MYRANKS_P[[#This Row],[LG]]),IFERROR(INDEX(PITCHCSV[],MATCH(MYRANKS_P[[#This Row],[PROJID]],PITCHCSV[playerid],0),P_WCOL),0),0)</f>
        <v>#REF!</v>
      </c>
      <c r="I181" s="115" t="e">
        <f>IF(OR(LEAGUE="Mixed",LEAGUE=MYRANKS_P[[#This Row],[LG]]),IFERROR(INDEX(PITCHCSV[],MATCH(MYRANKS_P[[#This Row],[PROJID]],PITCHCSV[playerid],0),P_SVCOL),0),0)</f>
        <v>#REF!</v>
      </c>
      <c r="J181" s="115" t="e">
        <f>IF(OR(LEAGUE="Mixed",LEAGUE=MYRANKS_P[[#This Row],[LG]]),IFERROR(INDEX(PITCHCSV[],MATCH(MYRANKS_P[[#This Row],[PROJID]],PITCHCSV[playerid],0),P_IPCOL),0),0)</f>
        <v>#REF!</v>
      </c>
      <c r="K181" s="115" t="e">
        <f>IF(OR(LEAGUE="Mixed",LEAGUE=MYRANKS_P[[#This Row],[LG]]),IFERROR(INDEX(PITCHCSV[],MATCH(MYRANKS_P[[#This Row],[PROJID]],PITCHCSV[playerid],0),P_HCOL),0),0)</f>
        <v>#REF!</v>
      </c>
      <c r="L181" s="115" t="e">
        <f>IF(OR(LEAGUE="Mixed",LEAGUE=MYRANKS_P[[#This Row],[LG]]),IFERROR(INDEX(PITCHCSV[],MATCH(MYRANKS_P[[#This Row],[PROJID]],PITCHCSV[playerid],0),P_ERCOL),0),0)</f>
        <v>#REF!</v>
      </c>
      <c r="M181" s="115" t="e">
        <f>IF(OR(LEAGUE="Mixed",LEAGUE=MYRANKS_P[[#This Row],[LG]]),IFERROR(INDEX(PITCHCSV[],MATCH(MYRANKS_P[[#This Row],[PROJID]],PITCHCSV[playerid],0),P_HRCOL),0),0)</f>
        <v>#REF!</v>
      </c>
      <c r="N181" s="115" t="e">
        <f>IF(OR(LEAGUE="Mixed",LEAGUE=MYRANKS_P[[#This Row],[LG]]),IFERROR(INDEX(PITCHCSV[],MATCH(MYRANKS_P[[#This Row],[PROJID]],PITCHCSV[playerid],0),P_SOCOL),0),0)</f>
        <v>#REF!</v>
      </c>
      <c r="O181" s="115" t="e">
        <f>IF(OR(LEAGUE="Mixed",LEAGUE=MYRANKS_P[[#This Row],[LG]]),IFERROR(INDEX(PITCHCSV[],MATCH(MYRANKS_P[[#This Row],[PROJID]],PITCHCSV[playerid],0),P_BBCOL),0),0)</f>
        <v>#REF!</v>
      </c>
      <c r="P181" s="10" t="e">
        <f>IF(OR(LEAGUE="Mixed",LEAGUE=MYRANKS_P[[#This Row],[LG]]),IFERROR(MYRANKS_P[[#This Row],[ER]]*9/MYRANKS_P[[#This Row],[IP]],0),0)</f>
        <v>#REF!</v>
      </c>
      <c r="Q181" s="10" t="e">
        <f>IF(OR(LEAGUE="Mixed",LEAGUE=MYRANKS_P[[#This Row],[LG]]),IFERROR((MYRANKS_P[[#This Row],[BB]]+MYRANKS_P[[#This Row],[H]])/MYRANKS_P[[#This Row],[IP]],0),0)</f>
        <v>#REF!</v>
      </c>
      <c r="R181" s="10" t="e">
        <f>MYRANKS_P[[#This Row],[W]]/SGP_W</f>
        <v>#REF!</v>
      </c>
      <c r="S181" s="10" t="e">
        <f>MYRANKS_P[[#This Row],[SV]]/SGP_SV</f>
        <v>#REF!</v>
      </c>
      <c r="T181" s="10" t="e">
        <f>MYRANKS_P[[#This Row],[SO]]/SGP_K</f>
        <v>#REF!</v>
      </c>
      <c r="U181" s="10" t="e">
        <f>((LGAVG_ER*(NUMPITCHERS-1)+MYRANKS_P[[#This Row],[ER]])*9/((LGAVG_IP*(NUMPITCHERS-1)+MYRANKS_P[[#This Row],[IP]]))-LGAVG_ERA)/SGP_ERA</f>
        <v>#REF!</v>
      </c>
      <c r="V181" s="10" t="e">
        <f>((LGAVG_HBB*(NUMPITCHERS-1)+MYRANKS_P[[#This Row],[BB]]+MYRANKS_P[[#This Row],[H]])/(LGAVG_IP*(NUMPITCHERS-1)+MYRANKS_P[[#This Row],[IP]])-LGAVG_WHIP)/SGP_WHIP</f>
        <v>#REF!</v>
      </c>
      <c r="W181" s="72" t="e">
        <f>MYRANKS_P[[#This Row],[WSGP]]+MYRANKS_P[[#This Row],[SVSGP]]+MYRANKS_P[[#This Row],[SOSGP]]+MYRANKS_P[[#This Row],[ERASGP]]+MYRANKS_P[[#This Row],[WHIPSGP]]</f>
        <v>#REF!</v>
      </c>
      <c r="X181" s="171" t="e">
        <f>RANK(MYRANKS_P[[#This Row],[TTLSGP]],MYRANKS_P[TTLSGP],0)</f>
        <v>#REF!</v>
      </c>
      <c r="Y181" s="72" t="e">
        <f>IF(MYRANKS_P[[#This Row],[RAW_RANK]]&gt;NUM_P,MYRANKS_P[[#This Row],[TTLSGP]],0)</f>
        <v>#REF!</v>
      </c>
      <c r="Z181" s="22" t="e">
        <f>IF(MYRANKS_P[[#This Row],[BENCH_TTLSGP]]=0,"",RANK(MYRANKS_P[[#This Row],[BENCH_TTLSGP]],MYRANKS_P[BENCH_TTLSGP],0))</f>
        <v>#REF!</v>
      </c>
      <c r="AA181" s="22" t="e">
        <f>IF(MYRANKS_P[[#This Row],[RAW_RANK]]=NUM_P,"X","")</f>
        <v>#REF!</v>
      </c>
      <c r="AB181" s="10" t="e">
        <f>VLOOKUP(MYRANKS_P[[#This Row],[POS]],#REF!,COLUMN(#REF!),FALSE)</f>
        <v>#REF!</v>
      </c>
      <c r="AC181" s="10" t="e">
        <f>MYRANKS_P[[#This Row],[TTLSGP]]-MYRANKS_P[[#This Row],[REPL LVL]]</f>
        <v>#REF!</v>
      </c>
      <c r="AD181" s="19" t="e">
        <f>IF(MYRANKS_P[[#This Row],[RAW_RANK]]&lt;=Total_Pitchers_Drafted,MYRANKS_P[[#This Row],[SGP OVER REPL]],0)</f>
        <v>#REF!</v>
      </c>
      <c r="AE181" s="66" t="e">
        <f>MYRANKS_P[[#This Row],[SGP OVER REPL]]*Dollar_Value_Per_Pitcher_SGP+1</f>
        <v>#REF!</v>
      </c>
      <c r="AF181" s="27"/>
      <c r="AG181" s="30" t="e">
        <f>IF(AND(MYRANKS_P[[#This Row],[BENCH_RANK]]&lt;=Total_Pitchers_Drafted,MYRANKS_P[[#This Row],[$ACTUAL]]=""),MYRANKS_P[[#This Row],[USEFULSGP]],0)</f>
        <v>#REF!</v>
      </c>
      <c r="AH181" s="27" t="e">
        <f>IF(MYRANKS_P[[#This Row],[REMAIN_SGP]]=0,0,MYRANKS_P[[#This Row],[REMAIN_SGP]]*Remaining_Dollar_Value_Per_Pitcher_SGP+1)</f>
        <v>#REF!</v>
      </c>
      <c r="AI181" s="122"/>
    </row>
    <row r="182" spans="1:35" x14ac:dyDescent="0.25">
      <c r="A182" s="88" t="s">
        <v>1098</v>
      </c>
      <c r="B182" s="53" t="e">
        <f>VLOOKUP(MYRANKS_P[[#This Row],[PLAYERID]],#REF!,COLUMN(#REF!),FALSE)</f>
        <v>#REF!</v>
      </c>
      <c r="C182" s="53" t="e">
        <f>VLOOKUP(MYRANKS_P[[#This Row],[PLAYERID]],#REF!,COLUMN(#REF!),FALSE)</f>
        <v>#REF!</v>
      </c>
      <c r="D182" s="53" t="e">
        <f>VLOOKUP(MYRANKS_P[[#This Row],[PLAYERID]],#REF!,COLUMN(#REF!),FALSE)</f>
        <v>#REF!</v>
      </c>
      <c r="E182" s="9" t="e">
        <f>VLOOKUP(MYRANKS_P[[#This Row],[PLAYERID]],#REF!,COLUMN(#REF!),FALSE)</f>
        <v>#REF!</v>
      </c>
      <c r="F182" s="53" t="e">
        <f>VLOOKUP(MYRANKS_P[[#This Row],[PLAYERID]],#REF!,COLUMN(#REF!),FALSE)</f>
        <v>#REF!</v>
      </c>
      <c r="G182" s="9" t="e">
        <f>INDEX(#REF!,MATCH(MYRANKS_P[[#This Row],[PLAYERID]],#REF!,0),VLOOKUP(IDSYSTEM,#REF!,3,FALSE))</f>
        <v>#REF!</v>
      </c>
      <c r="H182" s="115" t="e">
        <f>IF(OR(LEAGUE="Mixed",LEAGUE=MYRANKS_P[[#This Row],[LG]]),IFERROR(INDEX(PITCHCSV[],MATCH(MYRANKS_P[[#This Row],[PROJID]],PITCHCSV[playerid],0),P_WCOL),0),0)</f>
        <v>#REF!</v>
      </c>
      <c r="I182" s="115" t="e">
        <f>IF(OR(LEAGUE="Mixed",LEAGUE=MYRANKS_P[[#This Row],[LG]]),IFERROR(INDEX(PITCHCSV[],MATCH(MYRANKS_P[[#This Row],[PROJID]],PITCHCSV[playerid],0),P_SVCOL),0),0)</f>
        <v>#REF!</v>
      </c>
      <c r="J182" s="115" t="e">
        <f>IF(OR(LEAGUE="Mixed",LEAGUE=MYRANKS_P[[#This Row],[LG]]),IFERROR(INDEX(PITCHCSV[],MATCH(MYRANKS_P[[#This Row],[PROJID]],PITCHCSV[playerid],0),P_IPCOL),0),0)</f>
        <v>#REF!</v>
      </c>
      <c r="K182" s="115" t="e">
        <f>IF(OR(LEAGUE="Mixed",LEAGUE=MYRANKS_P[[#This Row],[LG]]),IFERROR(INDEX(PITCHCSV[],MATCH(MYRANKS_P[[#This Row],[PROJID]],PITCHCSV[playerid],0),P_HCOL),0),0)</f>
        <v>#REF!</v>
      </c>
      <c r="L182" s="115" t="e">
        <f>IF(OR(LEAGUE="Mixed",LEAGUE=MYRANKS_P[[#This Row],[LG]]),IFERROR(INDEX(PITCHCSV[],MATCH(MYRANKS_P[[#This Row],[PROJID]],PITCHCSV[playerid],0),P_ERCOL),0),0)</f>
        <v>#REF!</v>
      </c>
      <c r="M182" s="115" t="e">
        <f>IF(OR(LEAGUE="Mixed",LEAGUE=MYRANKS_P[[#This Row],[LG]]),IFERROR(INDEX(PITCHCSV[],MATCH(MYRANKS_P[[#This Row],[PROJID]],PITCHCSV[playerid],0),P_HRCOL),0),0)</f>
        <v>#REF!</v>
      </c>
      <c r="N182" s="115" t="e">
        <f>IF(OR(LEAGUE="Mixed",LEAGUE=MYRANKS_P[[#This Row],[LG]]),IFERROR(INDEX(PITCHCSV[],MATCH(MYRANKS_P[[#This Row],[PROJID]],PITCHCSV[playerid],0),P_SOCOL),0),0)</f>
        <v>#REF!</v>
      </c>
      <c r="O182" s="115" t="e">
        <f>IF(OR(LEAGUE="Mixed",LEAGUE=MYRANKS_P[[#This Row],[LG]]),IFERROR(INDEX(PITCHCSV[],MATCH(MYRANKS_P[[#This Row],[PROJID]],PITCHCSV[playerid],0),P_BBCOL),0),0)</f>
        <v>#REF!</v>
      </c>
      <c r="P182" s="10" t="e">
        <f>IF(OR(LEAGUE="Mixed",LEAGUE=MYRANKS_P[[#This Row],[LG]]),IFERROR(MYRANKS_P[[#This Row],[ER]]*9/MYRANKS_P[[#This Row],[IP]],0),0)</f>
        <v>#REF!</v>
      </c>
      <c r="Q182" s="10" t="e">
        <f>IF(OR(LEAGUE="Mixed",LEAGUE=MYRANKS_P[[#This Row],[LG]]),IFERROR((MYRANKS_P[[#This Row],[BB]]+MYRANKS_P[[#This Row],[H]])/MYRANKS_P[[#This Row],[IP]],0),0)</f>
        <v>#REF!</v>
      </c>
      <c r="R182" s="55" t="e">
        <f>MYRANKS_P[[#This Row],[W]]/SGP_W</f>
        <v>#REF!</v>
      </c>
      <c r="S182" s="54" t="e">
        <f>MYRANKS_P[[#This Row],[SV]]/SGP_SV</f>
        <v>#REF!</v>
      </c>
      <c r="T182" s="55" t="e">
        <f>MYRANKS_P[[#This Row],[SO]]/SGP_K</f>
        <v>#REF!</v>
      </c>
      <c r="U182" s="10" t="e">
        <f>((LGAVG_ER*(NUMPITCHERS-1)+MYRANKS_P[[#This Row],[ER]])*9/((LGAVG_IP*(NUMPITCHERS-1)+MYRANKS_P[[#This Row],[IP]]))-LGAVG_ERA)/SGP_ERA</f>
        <v>#REF!</v>
      </c>
      <c r="V182" s="10" t="e">
        <f>((LGAVG_HBB*(NUMPITCHERS-1)+MYRANKS_P[[#This Row],[BB]]+MYRANKS_P[[#This Row],[H]])/(LGAVG_IP*(NUMPITCHERS-1)+MYRANKS_P[[#This Row],[IP]])-LGAVG_WHIP)/SGP_WHIP</f>
        <v>#REF!</v>
      </c>
      <c r="W182" s="74" t="e">
        <f>MYRANKS_P[[#This Row],[WSGP]]+MYRANKS_P[[#This Row],[SVSGP]]+MYRANKS_P[[#This Row],[SOSGP]]+MYRANKS_P[[#This Row],[ERASGP]]+MYRANKS_P[[#This Row],[WHIPSGP]]</f>
        <v>#REF!</v>
      </c>
      <c r="X182" s="172" t="e">
        <f>RANK(MYRANKS_P[[#This Row],[TTLSGP]],MYRANKS_P[TTLSGP],0)</f>
        <v>#REF!</v>
      </c>
      <c r="Y182" s="74" t="e">
        <f>IF(MYRANKS_P[[#This Row],[RAW_RANK]]&gt;NUM_P,MYRANKS_P[[#This Row],[TTLSGP]],0)</f>
        <v>#REF!</v>
      </c>
      <c r="Z182" s="56" t="e">
        <f>IF(MYRANKS_P[[#This Row],[BENCH_TTLSGP]]=0,"",RANK(MYRANKS_P[[#This Row],[BENCH_TTLSGP]],MYRANKS_P[BENCH_TTLSGP],0))</f>
        <v>#REF!</v>
      </c>
      <c r="AA182" s="56" t="e">
        <f>IF(MYRANKS_P[[#This Row],[RAW_RANK]]=NUM_P,"X","")</f>
        <v>#REF!</v>
      </c>
      <c r="AB182" s="54" t="e">
        <f>VLOOKUP(MYRANKS_P[[#This Row],[POS]],#REF!,COLUMN(#REF!),FALSE)</f>
        <v>#REF!</v>
      </c>
      <c r="AC182" s="54" t="e">
        <f>MYRANKS_P[[#This Row],[TTLSGP]]-MYRANKS_P[[#This Row],[REPL LVL]]</f>
        <v>#REF!</v>
      </c>
      <c r="AD182" s="55" t="e">
        <f>IF(MYRANKS_P[[#This Row],[RAW_RANK]]&lt;=Total_Pitchers_Drafted,MYRANKS_P[[#This Row],[SGP OVER REPL]],0)</f>
        <v>#REF!</v>
      </c>
      <c r="AE182" s="68" t="e">
        <f>MYRANKS_P[[#This Row],[SGP OVER REPL]]*Dollar_Value_Per_Pitcher_SGP+1</f>
        <v>#REF!</v>
      </c>
      <c r="AF182" s="55"/>
      <c r="AG182" s="54" t="e">
        <f>IF(AND(MYRANKS_P[[#This Row],[BENCH_RANK]]&lt;=Total_Pitchers_Drafted,MYRANKS_P[[#This Row],[$ACTUAL]]=""),MYRANKS_P[[#This Row],[USEFULSGP]],0)</f>
        <v>#REF!</v>
      </c>
      <c r="AH182" s="55" t="e">
        <f>IF(MYRANKS_P[[#This Row],[REMAIN_SGP]]=0,0,MYRANKS_P[[#This Row],[REMAIN_SGP]]*Remaining_Dollar_Value_Per_Pitcher_SGP+1)</f>
        <v>#REF!</v>
      </c>
      <c r="AI182" s="122"/>
    </row>
    <row r="183" spans="1:35" x14ac:dyDescent="0.25">
      <c r="A183" s="79" t="s">
        <v>6229</v>
      </c>
      <c r="B183" s="53" t="e">
        <f>VLOOKUP(MYRANKS_P[[#This Row],[PLAYERID]],#REF!,COLUMN(#REF!),FALSE)</f>
        <v>#REF!</v>
      </c>
      <c r="C183" s="53" t="e">
        <f>VLOOKUP(MYRANKS_P[[#This Row],[PLAYERID]],#REF!,COLUMN(#REF!),FALSE)</f>
        <v>#REF!</v>
      </c>
      <c r="D183" s="53" t="e">
        <f>VLOOKUP(MYRANKS_P[[#This Row],[PLAYERID]],#REF!,COLUMN(#REF!),FALSE)</f>
        <v>#REF!</v>
      </c>
      <c r="E183" s="9" t="e">
        <f>VLOOKUP(MYRANKS_P[[#This Row],[PLAYERID]],#REF!,COLUMN(#REF!),FALSE)</f>
        <v>#REF!</v>
      </c>
      <c r="F183" s="53" t="e">
        <f>VLOOKUP(MYRANKS_P[[#This Row],[PLAYERID]],#REF!,COLUMN(#REF!),FALSE)</f>
        <v>#REF!</v>
      </c>
      <c r="G183" s="32" t="e">
        <f>INDEX(#REF!,MATCH(MYRANKS_P[[#This Row],[PLAYERID]],#REF!,0),VLOOKUP(IDSYSTEM,#REF!,3,FALSE))</f>
        <v>#REF!</v>
      </c>
      <c r="H183" s="155" t="e">
        <f>IF(OR(LEAGUE="Mixed",LEAGUE=MYRANKS_P[[#This Row],[LG]]),IFERROR(INDEX(PITCHCSV[],MATCH(MYRANKS_P[[#This Row],[PROJID]],PITCHCSV[playerid],0),P_WCOL),0),0)</f>
        <v>#REF!</v>
      </c>
      <c r="I183" s="155" t="e">
        <f>IF(OR(LEAGUE="Mixed",LEAGUE=MYRANKS_P[[#This Row],[LG]]),IFERROR(INDEX(PITCHCSV[],MATCH(MYRANKS_P[[#This Row],[PROJID]],PITCHCSV[playerid],0),P_SVCOL),0),0)</f>
        <v>#REF!</v>
      </c>
      <c r="J183" s="155" t="e">
        <f>IF(OR(LEAGUE="Mixed",LEAGUE=MYRANKS_P[[#This Row],[LG]]),IFERROR(INDEX(PITCHCSV[],MATCH(MYRANKS_P[[#This Row],[PROJID]],PITCHCSV[playerid],0),P_IPCOL),0),0)</f>
        <v>#REF!</v>
      </c>
      <c r="K183" s="155" t="e">
        <f>IF(OR(LEAGUE="Mixed",LEAGUE=MYRANKS_P[[#This Row],[LG]]),IFERROR(INDEX(PITCHCSV[],MATCH(MYRANKS_P[[#This Row],[PROJID]],PITCHCSV[playerid],0),P_HCOL),0),0)</f>
        <v>#REF!</v>
      </c>
      <c r="L183" s="155" t="e">
        <f>IF(OR(LEAGUE="Mixed",LEAGUE=MYRANKS_P[[#This Row],[LG]]),IFERROR(INDEX(PITCHCSV[],MATCH(MYRANKS_P[[#This Row],[PROJID]],PITCHCSV[playerid],0),P_ERCOL),0),0)</f>
        <v>#REF!</v>
      </c>
      <c r="M183" s="155" t="e">
        <f>IF(OR(LEAGUE="Mixed",LEAGUE=MYRANKS_P[[#This Row],[LG]]),IFERROR(INDEX(PITCHCSV[],MATCH(MYRANKS_P[[#This Row],[PROJID]],PITCHCSV[playerid],0),P_HRCOL),0),0)</f>
        <v>#REF!</v>
      </c>
      <c r="N183" s="155" t="e">
        <f>IF(OR(LEAGUE="Mixed",LEAGUE=MYRANKS_P[[#This Row],[LG]]),IFERROR(INDEX(PITCHCSV[],MATCH(MYRANKS_P[[#This Row],[PROJID]],PITCHCSV[playerid],0),P_SOCOL),0),0)</f>
        <v>#REF!</v>
      </c>
      <c r="O183" s="155" t="e">
        <f>IF(OR(LEAGUE="Mixed",LEAGUE=MYRANKS_P[[#This Row],[LG]]),IFERROR(INDEX(PITCHCSV[],MATCH(MYRANKS_P[[#This Row],[PROJID]],PITCHCSV[playerid],0),P_BBCOL),0),0)</f>
        <v>#REF!</v>
      </c>
      <c r="P183" s="33" t="e">
        <f>IF(OR(LEAGUE="Mixed",LEAGUE=MYRANKS_P[[#This Row],[LG]]),IFERROR(MYRANKS_P[[#This Row],[ER]]*9/MYRANKS_P[[#This Row],[IP]],0),0)</f>
        <v>#REF!</v>
      </c>
      <c r="Q183" s="33" t="e">
        <f>IF(OR(LEAGUE="Mixed",LEAGUE=MYRANKS_P[[#This Row],[LG]]),IFERROR((MYRANKS_P[[#This Row],[BB]]+MYRANKS_P[[#This Row],[H]])/MYRANKS_P[[#This Row],[IP]],0),0)</f>
        <v>#REF!</v>
      </c>
      <c r="R183" s="33" t="e">
        <f>MYRANKS_P[[#This Row],[W]]/SGP_W</f>
        <v>#REF!</v>
      </c>
      <c r="S183" s="33" t="e">
        <f>MYRANKS_P[[#This Row],[SV]]/SGP_SV</f>
        <v>#REF!</v>
      </c>
      <c r="T183" s="33" t="e">
        <f>MYRANKS_P[[#This Row],[SO]]/SGP_K</f>
        <v>#REF!</v>
      </c>
      <c r="U183" s="33" t="e">
        <f>((LGAVG_ER*(NUMPITCHERS-1)+MYRANKS_P[[#This Row],[ER]])*9/((LGAVG_IP*(NUMPITCHERS-1)+MYRANKS_P[[#This Row],[IP]]))-LGAVG_ERA)/SGP_ERA</f>
        <v>#REF!</v>
      </c>
      <c r="V183" s="33" t="e">
        <f>((LGAVG_HBB*(NUMPITCHERS-1)+MYRANKS_P[[#This Row],[BB]]+MYRANKS_P[[#This Row],[H]])/(LGAVG_IP*(NUMPITCHERS-1)+MYRANKS_P[[#This Row],[IP]])-LGAVG_WHIP)/SGP_WHIP</f>
        <v>#REF!</v>
      </c>
      <c r="W183" s="73" t="e">
        <f>MYRANKS_P[[#This Row],[WSGP]]+MYRANKS_P[[#This Row],[SVSGP]]+MYRANKS_P[[#This Row],[SOSGP]]+MYRANKS_P[[#This Row],[ERASGP]]+MYRANKS_P[[#This Row],[WHIPSGP]]</f>
        <v>#REF!</v>
      </c>
      <c r="X183" s="174" t="e">
        <f>RANK(MYRANKS_P[[#This Row],[TTLSGP]],MYRANKS_P[TTLSGP],0)</f>
        <v>#REF!</v>
      </c>
      <c r="Y183" s="73" t="e">
        <f>IF(MYRANKS_P[[#This Row],[RAW_RANK]]&gt;NUM_P,MYRANKS_P[[#This Row],[TTLSGP]],0)</f>
        <v>#REF!</v>
      </c>
      <c r="Z183" s="34" t="e">
        <f>IF(MYRANKS_P[[#This Row],[BENCH_TTLSGP]]=0,"",RANK(MYRANKS_P[[#This Row],[BENCH_TTLSGP]],MYRANKS_P[BENCH_TTLSGP],0))</f>
        <v>#REF!</v>
      </c>
      <c r="AA183" s="34" t="e">
        <f>IF(MYRANKS_P[[#This Row],[RAW_RANK]]=NUM_P,"X","")</f>
        <v>#REF!</v>
      </c>
      <c r="AB183" s="33" t="e">
        <f>VLOOKUP(MYRANKS_P[[#This Row],[POS]],#REF!,COLUMN(#REF!),FALSE)</f>
        <v>#REF!</v>
      </c>
      <c r="AC183" s="33" t="e">
        <f>MYRANKS_P[[#This Row],[TTLSGP]]-MYRANKS_P[[#This Row],[REPL LVL]]</f>
        <v>#REF!</v>
      </c>
      <c r="AD183" s="33" t="e">
        <f>IF(MYRANKS_P[[#This Row],[RAW_RANK]]&lt;=Total_Pitchers_Drafted,MYRANKS_P[[#This Row],[SGP OVER REPL]],0)</f>
        <v>#REF!</v>
      </c>
      <c r="AE183" s="67" t="e">
        <f>MYRANKS_P[[#This Row],[SGP OVER REPL]]*Dollar_Value_Per_Pitcher_SGP+1</f>
        <v>#REF!</v>
      </c>
      <c r="AF183" s="33"/>
      <c r="AG183" s="33" t="e">
        <f>IF(AND(MYRANKS_P[[#This Row],[BENCH_RANK]]&lt;=Total_Pitchers_Drafted,MYRANKS_P[[#This Row],[$ACTUAL]]=""),MYRANKS_P[[#This Row],[USEFULSGP]],0)</f>
        <v>#REF!</v>
      </c>
      <c r="AH183" s="33" t="e">
        <f>IF(MYRANKS_P[[#This Row],[REMAIN_SGP]]=0,0,MYRANKS_P[[#This Row],[REMAIN_SGP]]*Remaining_Dollar_Value_Per_Pitcher_SGP+1)</f>
        <v>#REF!</v>
      </c>
      <c r="AI183" s="170"/>
    </row>
    <row r="184" spans="1:35" x14ac:dyDescent="0.25">
      <c r="A184" s="88" t="s">
        <v>6735</v>
      </c>
      <c r="B184" s="9" t="e">
        <f>VLOOKUP(MYRANKS_P[[#This Row],[PLAYERID]],#REF!,COLUMN(#REF!),FALSE)</f>
        <v>#REF!</v>
      </c>
      <c r="C184" s="9" t="e">
        <f>VLOOKUP(MYRANKS_P[[#This Row],[PLAYERID]],#REF!,COLUMN(#REF!),FALSE)</f>
        <v>#REF!</v>
      </c>
      <c r="D184" s="9" t="e">
        <f>VLOOKUP(MYRANKS_P[[#This Row],[PLAYERID]],#REF!,COLUMN(#REF!),FALSE)</f>
        <v>#REF!</v>
      </c>
      <c r="E184" s="9" t="e">
        <f>VLOOKUP(MYRANKS_P[[#This Row],[PLAYERID]],#REF!,COLUMN(#REF!),FALSE)</f>
        <v>#REF!</v>
      </c>
      <c r="F184" s="9" t="e">
        <f>VLOOKUP(MYRANKS_P[[#This Row],[PLAYERID]],#REF!,COLUMN(#REF!),FALSE)</f>
        <v>#REF!</v>
      </c>
      <c r="G184" s="9" t="e">
        <f>INDEX(#REF!,MATCH(MYRANKS_P[[#This Row],[PLAYERID]],#REF!,0),VLOOKUP(IDSYSTEM,#REF!,3,FALSE))</f>
        <v>#REF!</v>
      </c>
      <c r="H184" s="115" t="e">
        <f>IF(OR(LEAGUE="Mixed",LEAGUE=MYRANKS_P[[#This Row],[LG]]),IFERROR(INDEX(PITCHCSV[],MATCH(MYRANKS_P[[#This Row],[PROJID]],PITCHCSV[playerid],0),P_WCOL),0),0)</f>
        <v>#REF!</v>
      </c>
      <c r="I184" s="115" t="e">
        <f>IF(OR(LEAGUE="Mixed",LEAGUE=MYRANKS_P[[#This Row],[LG]]),IFERROR(INDEX(PITCHCSV[],MATCH(MYRANKS_P[[#This Row],[PROJID]],PITCHCSV[playerid],0),P_SVCOL),0),0)</f>
        <v>#REF!</v>
      </c>
      <c r="J184" s="115" t="e">
        <f>IF(OR(LEAGUE="Mixed",LEAGUE=MYRANKS_P[[#This Row],[LG]]),IFERROR(INDEX(PITCHCSV[],MATCH(MYRANKS_P[[#This Row],[PROJID]],PITCHCSV[playerid],0),P_IPCOL),0),0)</f>
        <v>#REF!</v>
      </c>
      <c r="K184" s="115" t="e">
        <f>IF(OR(LEAGUE="Mixed",LEAGUE=MYRANKS_P[[#This Row],[LG]]),IFERROR(INDEX(PITCHCSV[],MATCH(MYRANKS_P[[#This Row],[PROJID]],PITCHCSV[playerid],0),P_HCOL),0),0)</f>
        <v>#REF!</v>
      </c>
      <c r="L184" s="115" t="e">
        <f>IF(OR(LEAGUE="Mixed",LEAGUE=MYRANKS_P[[#This Row],[LG]]),IFERROR(INDEX(PITCHCSV[],MATCH(MYRANKS_P[[#This Row],[PROJID]],PITCHCSV[playerid],0),P_ERCOL),0),0)</f>
        <v>#REF!</v>
      </c>
      <c r="M184" s="115" t="e">
        <f>IF(OR(LEAGUE="Mixed",LEAGUE=MYRANKS_P[[#This Row],[LG]]),IFERROR(INDEX(PITCHCSV[],MATCH(MYRANKS_P[[#This Row],[PROJID]],PITCHCSV[playerid],0),P_HRCOL),0),0)</f>
        <v>#REF!</v>
      </c>
      <c r="N184" s="115" t="e">
        <f>IF(OR(LEAGUE="Mixed",LEAGUE=MYRANKS_P[[#This Row],[LG]]),IFERROR(INDEX(PITCHCSV[],MATCH(MYRANKS_P[[#This Row],[PROJID]],PITCHCSV[playerid],0),P_SOCOL),0),0)</f>
        <v>#REF!</v>
      </c>
      <c r="O184" s="115" t="e">
        <f>IF(OR(LEAGUE="Mixed",LEAGUE=MYRANKS_P[[#This Row],[LG]]),IFERROR(INDEX(PITCHCSV[],MATCH(MYRANKS_P[[#This Row],[PROJID]],PITCHCSV[playerid],0),P_BBCOL),0),0)</f>
        <v>#REF!</v>
      </c>
      <c r="P184" s="10" t="e">
        <f>IF(OR(LEAGUE="Mixed",LEAGUE=MYRANKS_P[[#This Row],[LG]]),IFERROR(MYRANKS_P[[#This Row],[ER]]*9/MYRANKS_P[[#This Row],[IP]],0),0)</f>
        <v>#REF!</v>
      </c>
      <c r="Q184" s="10" t="e">
        <f>IF(OR(LEAGUE="Mixed",LEAGUE=MYRANKS_P[[#This Row],[LG]]),IFERROR((MYRANKS_P[[#This Row],[BB]]+MYRANKS_P[[#This Row],[H]])/MYRANKS_P[[#This Row],[IP]],0),0)</f>
        <v>#REF!</v>
      </c>
      <c r="R184" s="10" t="e">
        <f>MYRANKS_P[[#This Row],[W]]/SGP_W</f>
        <v>#REF!</v>
      </c>
      <c r="S184" s="10" t="e">
        <f>MYRANKS_P[[#This Row],[SV]]/SGP_SV</f>
        <v>#REF!</v>
      </c>
      <c r="T184" s="10" t="e">
        <f>MYRANKS_P[[#This Row],[SO]]/SGP_K</f>
        <v>#REF!</v>
      </c>
      <c r="U184" s="10" t="e">
        <f>((LGAVG_ER*(NUMPITCHERS-1)+MYRANKS_P[[#This Row],[ER]])*9/((LGAVG_IP*(NUMPITCHERS-1)+MYRANKS_P[[#This Row],[IP]]))-LGAVG_ERA)/SGP_ERA</f>
        <v>#REF!</v>
      </c>
      <c r="V184" s="10" t="e">
        <f>((LGAVG_HBB*(NUMPITCHERS-1)+MYRANKS_P[[#This Row],[BB]]+MYRANKS_P[[#This Row],[H]])/(LGAVG_IP*(NUMPITCHERS-1)+MYRANKS_P[[#This Row],[IP]])-LGAVG_WHIP)/SGP_WHIP</f>
        <v>#REF!</v>
      </c>
      <c r="W184" s="72" t="e">
        <f>MYRANKS_P[[#This Row],[WSGP]]+MYRANKS_P[[#This Row],[SVSGP]]+MYRANKS_P[[#This Row],[SOSGP]]+MYRANKS_P[[#This Row],[ERASGP]]+MYRANKS_P[[#This Row],[WHIPSGP]]</f>
        <v>#REF!</v>
      </c>
      <c r="X184" s="171" t="e">
        <f>RANK(MYRANKS_P[[#This Row],[TTLSGP]],MYRANKS_P[TTLSGP],0)</f>
        <v>#REF!</v>
      </c>
      <c r="Y184" s="72" t="e">
        <f>IF(MYRANKS_P[[#This Row],[RAW_RANK]]&gt;NUM_P,MYRANKS_P[[#This Row],[TTLSGP]],0)</f>
        <v>#REF!</v>
      </c>
      <c r="Z184" s="22" t="e">
        <f>IF(MYRANKS_P[[#This Row],[BENCH_TTLSGP]]=0,"",RANK(MYRANKS_P[[#This Row],[BENCH_TTLSGP]],MYRANKS_P[BENCH_TTLSGP],0))</f>
        <v>#REF!</v>
      </c>
      <c r="AA184" s="22" t="e">
        <f>IF(MYRANKS_P[[#This Row],[RAW_RANK]]=NUM_P,"X","")</f>
        <v>#REF!</v>
      </c>
      <c r="AB184" s="10" t="e">
        <f>VLOOKUP(MYRANKS_P[[#This Row],[POS]],#REF!,COLUMN(#REF!),FALSE)</f>
        <v>#REF!</v>
      </c>
      <c r="AC184" s="10" t="e">
        <f>MYRANKS_P[[#This Row],[TTLSGP]]-MYRANKS_P[[#This Row],[REPL LVL]]</f>
        <v>#REF!</v>
      </c>
      <c r="AD184" s="19" t="e">
        <f>IF(MYRANKS_P[[#This Row],[RAW_RANK]]&lt;=Total_Pitchers_Drafted,MYRANKS_P[[#This Row],[SGP OVER REPL]],0)</f>
        <v>#REF!</v>
      </c>
      <c r="AE184" s="66" t="e">
        <f>MYRANKS_P[[#This Row],[SGP OVER REPL]]*Dollar_Value_Per_Pitcher_SGP+1</f>
        <v>#REF!</v>
      </c>
      <c r="AF184" s="27"/>
      <c r="AG184" s="30" t="e">
        <f>IF(AND(MYRANKS_P[[#This Row],[BENCH_RANK]]&lt;=Total_Pitchers_Drafted,MYRANKS_P[[#This Row],[$ACTUAL]]=""),MYRANKS_P[[#This Row],[USEFULSGP]],0)</f>
        <v>#REF!</v>
      </c>
      <c r="AH184" s="27" t="e">
        <f>IF(MYRANKS_P[[#This Row],[REMAIN_SGP]]=0,0,MYRANKS_P[[#This Row],[REMAIN_SGP]]*Remaining_Dollar_Value_Per_Pitcher_SGP+1)</f>
        <v>#REF!</v>
      </c>
      <c r="AI184" s="122"/>
    </row>
    <row r="185" spans="1:35" x14ac:dyDescent="0.25">
      <c r="A185" s="88" t="s">
        <v>6694</v>
      </c>
      <c r="B185" s="9" t="e">
        <f>VLOOKUP(MYRANKS_P[[#This Row],[PLAYERID]],#REF!,COLUMN(#REF!),FALSE)</f>
        <v>#REF!</v>
      </c>
      <c r="C185" s="9" t="e">
        <f>VLOOKUP(MYRANKS_P[[#This Row],[PLAYERID]],#REF!,COLUMN(#REF!),FALSE)</f>
        <v>#REF!</v>
      </c>
      <c r="D185" s="9" t="e">
        <f>VLOOKUP(MYRANKS_P[[#This Row],[PLAYERID]],#REF!,COLUMN(#REF!),FALSE)</f>
        <v>#REF!</v>
      </c>
      <c r="E185" s="9" t="e">
        <f>VLOOKUP(MYRANKS_P[[#This Row],[PLAYERID]],#REF!,COLUMN(#REF!),FALSE)</f>
        <v>#REF!</v>
      </c>
      <c r="F185" s="9" t="e">
        <f>VLOOKUP(MYRANKS_P[[#This Row],[PLAYERID]],#REF!,COLUMN(#REF!),FALSE)</f>
        <v>#REF!</v>
      </c>
      <c r="G185" s="9" t="e">
        <f>INDEX(#REF!,MATCH(MYRANKS_P[[#This Row],[PLAYERID]],#REF!,0),VLOOKUP(IDSYSTEM,#REF!,3,FALSE))</f>
        <v>#REF!</v>
      </c>
      <c r="H185" s="115" t="e">
        <f>IF(OR(LEAGUE="Mixed",LEAGUE=MYRANKS_P[[#This Row],[LG]]),IFERROR(INDEX(PITCHCSV[],MATCH(MYRANKS_P[[#This Row],[PROJID]],PITCHCSV[playerid],0),P_WCOL),0),0)</f>
        <v>#REF!</v>
      </c>
      <c r="I185" s="115" t="e">
        <f>IF(OR(LEAGUE="Mixed",LEAGUE=MYRANKS_P[[#This Row],[LG]]),IFERROR(INDEX(PITCHCSV[],MATCH(MYRANKS_P[[#This Row],[PROJID]],PITCHCSV[playerid],0),P_SVCOL),0),0)</f>
        <v>#REF!</v>
      </c>
      <c r="J185" s="115" t="e">
        <f>IF(OR(LEAGUE="Mixed",LEAGUE=MYRANKS_P[[#This Row],[LG]]),IFERROR(INDEX(PITCHCSV[],MATCH(MYRANKS_P[[#This Row],[PROJID]],PITCHCSV[playerid],0),P_IPCOL),0),0)</f>
        <v>#REF!</v>
      </c>
      <c r="K185" s="115" t="e">
        <f>IF(OR(LEAGUE="Mixed",LEAGUE=MYRANKS_P[[#This Row],[LG]]),IFERROR(INDEX(PITCHCSV[],MATCH(MYRANKS_P[[#This Row],[PROJID]],PITCHCSV[playerid],0),P_HCOL),0),0)</f>
        <v>#REF!</v>
      </c>
      <c r="L185" s="115" t="e">
        <f>IF(OR(LEAGUE="Mixed",LEAGUE=MYRANKS_P[[#This Row],[LG]]),IFERROR(INDEX(PITCHCSV[],MATCH(MYRANKS_P[[#This Row],[PROJID]],PITCHCSV[playerid],0),P_ERCOL),0),0)</f>
        <v>#REF!</v>
      </c>
      <c r="M185" s="115" t="e">
        <f>IF(OR(LEAGUE="Mixed",LEAGUE=MYRANKS_P[[#This Row],[LG]]),IFERROR(INDEX(PITCHCSV[],MATCH(MYRANKS_P[[#This Row],[PROJID]],PITCHCSV[playerid],0),P_HRCOL),0),0)</f>
        <v>#REF!</v>
      </c>
      <c r="N185" s="115" t="e">
        <f>IF(OR(LEAGUE="Mixed",LEAGUE=MYRANKS_P[[#This Row],[LG]]),IFERROR(INDEX(PITCHCSV[],MATCH(MYRANKS_P[[#This Row],[PROJID]],PITCHCSV[playerid],0),P_SOCOL),0),0)</f>
        <v>#REF!</v>
      </c>
      <c r="O185" s="115" t="e">
        <f>IF(OR(LEAGUE="Mixed",LEAGUE=MYRANKS_P[[#This Row],[LG]]),IFERROR(INDEX(PITCHCSV[],MATCH(MYRANKS_P[[#This Row],[PROJID]],PITCHCSV[playerid],0),P_BBCOL),0),0)</f>
        <v>#REF!</v>
      </c>
      <c r="P185" s="10" t="e">
        <f>IF(OR(LEAGUE="Mixed",LEAGUE=MYRANKS_P[[#This Row],[LG]]),IFERROR(MYRANKS_P[[#This Row],[ER]]*9/MYRANKS_P[[#This Row],[IP]],0),0)</f>
        <v>#REF!</v>
      </c>
      <c r="Q185" s="10" t="e">
        <f>IF(OR(LEAGUE="Mixed",LEAGUE=MYRANKS_P[[#This Row],[LG]]),IFERROR((MYRANKS_P[[#This Row],[BB]]+MYRANKS_P[[#This Row],[H]])/MYRANKS_P[[#This Row],[IP]],0),0)</f>
        <v>#REF!</v>
      </c>
      <c r="R185" s="10" t="e">
        <f>MYRANKS_P[[#This Row],[W]]/SGP_W</f>
        <v>#REF!</v>
      </c>
      <c r="S185" s="10" t="e">
        <f>MYRANKS_P[[#This Row],[SV]]/SGP_SV</f>
        <v>#REF!</v>
      </c>
      <c r="T185" s="10" t="e">
        <f>MYRANKS_P[[#This Row],[SO]]/SGP_K</f>
        <v>#REF!</v>
      </c>
      <c r="U185" s="10" t="e">
        <f>((LGAVG_ER*(NUMPITCHERS-1)+MYRANKS_P[[#This Row],[ER]])*9/((LGAVG_IP*(NUMPITCHERS-1)+MYRANKS_P[[#This Row],[IP]]))-LGAVG_ERA)/SGP_ERA</f>
        <v>#REF!</v>
      </c>
      <c r="V185" s="10" t="e">
        <f>((LGAVG_HBB*(NUMPITCHERS-1)+MYRANKS_P[[#This Row],[BB]]+MYRANKS_P[[#This Row],[H]])/(LGAVG_IP*(NUMPITCHERS-1)+MYRANKS_P[[#This Row],[IP]])-LGAVG_WHIP)/SGP_WHIP</f>
        <v>#REF!</v>
      </c>
      <c r="W185" s="72" t="e">
        <f>MYRANKS_P[[#This Row],[WSGP]]+MYRANKS_P[[#This Row],[SVSGP]]+MYRANKS_P[[#This Row],[SOSGP]]+MYRANKS_P[[#This Row],[ERASGP]]+MYRANKS_P[[#This Row],[WHIPSGP]]</f>
        <v>#REF!</v>
      </c>
      <c r="X185" s="171" t="e">
        <f>RANK(MYRANKS_P[[#This Row],[TTLSGP]],MYRANKS_P[TTLSGP],0)</f>
        <v>#REF!</v>
      </c>
      <c r="Y185" s="72" t="e">
        <f>IF(MYRANKS_P[[#This Row],[RAW_RANK]]&gt;NUM_P,MYRANKS_P[[#This Row],[TTLSGP]],0)</f>
        <v>#REF!</v>
      </c>
      <c r="Z185" s="22" t="e">
        <f>IF(MYRANKS_P[[#This Row],[BENCH_TTLSGP]]=0,"",RANK(MYRANKS_P[[#This Row],[BENCH_TTLSGP]],MYRANKS_P[BENCH_TTLSGP],0))</f>
        <v>#REF!</v>
      </c>
      <c r="AA185" s="22" t="e">
        <f>IF(MYRANKS_P[[#This Row],[RAW_RANK]]=NUM_P,"X","")</f>
        <v>#REF!</v>
      </c>
      <c r="AB185" s="10" t="e">
        <f>VLOOKUP(MYRANKS_P[[#This Row],[POS]],#REF!,COLUMN(#REF!),FALSE)</f>
        <v>#REF!</v>
      </c>
      <c r="AC185" s="10" t="e">
        <f>MYRANKS_P[[#This Row],[TTLSGP]]-MYRANKS_P[[#This Row],[REPL LVL]]</f>
        <v>#REF!</v>
      </c>
      <c r="AD185" s="19" t="e">
        <f>IF(MYRANKS_P[[#This Row],[RAW_RANK]]&lt;=Total_Pitchers_Drafted,MYRANKS_P[[#This Row],[SGP OVER REPL]],0)</f>
        <v>#REF!</v>
      </c>
      <c r="AE185" s="66" t="e">
        <f>MYRANKS_P[[#This Row],[SGP OVER REPL]]*Dollar_Value_Per_Pitcher_SGP+1</f>
        <v>#REF!</v>
      </c>
      <c r="AF185" s="27"/>
      <c r="AG185" s="30" t="e">
        <f>IF(AND(MYRANKS_P[[#This Row],[BENCH_RANK]]&lt;=Total_Pitchers_Drafted,MYRANKS_P[[#This Row],[$ACTUAL]]=""),MYRANKS_P[[#This Row],[USEFULSGP]],0)</f>
        <v>#REF!</v>
      </c>
      <c r="AH185" s="27" t="e">
        <f>IF(MYRANKS_P[[#This Row],[REMAIN_SGP]]=0,0,MYRANKS_P[[#This Row],[REMAIN_SGP]]*Remaining_Dollar_Value_Per_Pitcher_SGP+1)</f>
        <v>#REF!</v>
      </c>
      <c r="AI185" s="122"/>
    </row>
    <row r="186" spans="1:35" x14ac:dyDescent="0.25">
      <c r="A186" s="88" t="s">
        <v>1701</v>
      </c>
      <c r="B186" s="53" t="e">
        <f>VLOOKUP(MYRANKS_P[[#This Row],[PLAYERID]],#REF!,COLUMN(#REF!),FALSE)</f>
        <v>#REF!</v>
      </c>
      <c r="C186" s="53" t="e">
        <f>VLOOKUP(MYRANKS_P[[#This Row],[PLAYERID]],#REF!,COLUMN(#REF!),FALSE)</f>
        <v>#REF!</v>
      </c>
      <c r="D186" s="53" t="e">
        <f>VLOOKUP(MYRANKS_P[[#This Row],[PLAYERID]],#REF!,COLUMN(#REF!),FALSE)</f>
        <v>#REF!</v>
      </c>
      <c r="E186" s="9" t="e">
        <f>VLOOKUP(MYRANKS_P[[#This Row],[PLAYERID]],#REF!,COLUMN(#REF!),FALSE)</f>
        <v>#REF!</v>
      </c>
      <c r="F186" s="53" t="e">
        <f>VLOOKUP(MYRANKS_P[[#This Row],[PLAYERID]],#REF!,COLUMN(#REF!),FALSE)</f>
        <v>#REF!</v>
      </c>
      <c r="G186" s="9" t="e">
        <f>INDEX(#REF!,MATCH(MYRANKS_P[[#This Row],[PLAYERID]],#REF!,0),VLOOKUP(IDSYSTEM,#REF!,3,FALSE))</f>
        <v>#REF!</v>
      </c>
      <c r="H186" s="115" t="e">
        <f>IF(OR(LEAGUE="Mixed",LEAGUE=MYRANKS_P[[#This Row],[LG]]),IFERROR(INDEX(PITCHCSV[],MATCH(MYRANKS_P[[#This Row],[PROJID]],PITCHCSV[playerid],0),P_WCOL),0),0)</f>
        <v>#REF!</v>
      </c>
      <c r="I186" s="115" t="e">
        <f>IF(OR(LEAGUE="Mixed",LEAGUE=MYRANKS_P[[#This Row],[LG]]),IFERROR(INDEX(PITCHCSV[],MATCH(MYRANKS_P[[#This Row],[PROJID]],PITCHCSV[playerid],0),P_SVCOL),0),0)</f>
        <v>#REF!</v>
      </c>
      <c r="J186" s="115" t="e">
        <f>IF(OR(LEAGUE="Mixed",LEAGUE=MYRANKS_P[[#This Row],[LG]]),IFERROR(INDEX(PITCHCSV[],MATCH(MYRANKS_P[[#This Row],[PROJID]],PITCHCSV[playerid],0),P_IPCOL),0),0)</f>
        <v>#REF!</v>
      </c>
      <c r="K186" s="115" t="e">
        <f>IF(OR(LEAGUE="Mixed",LEAGUE=MYRANKS_P[[#This Row],[LG]]),IFERROR(INDEX(PITCHCSV[],MATCH(MYRANKS_P[[#This Row],[PROJID]],PITCHCSV[playerid],0),P_HCOL),0),0)</f>
        <v>#REF!</v>
      </c>
      <c r="L186" s="115" t="e">
        <f>IF(OR(LEAGUE="Mixed",LEAGUE=MYRANKS_P[[#This Row],[LG]]),IFERROR(INDEX(PITCHCSV[],MATCH(MYRANKS_P[[#This Row],[PROJID]],PITCHCSV[playerid],0),P_ERCOL),0),0)</f>
        <v>#REF!</v>
      </c>
      <c r="M186" s="115" t="e">
        <f>IF(OR(LEAGUE="Mixed",LEAGUE=MYRANKS_P[[#This Row],[LG]]),IFERROR(INDEX(PITCHCSV[],MATCH(MYRANKS_P[[#This Row],[PROJID]],PITCHCSV[playerid],0),P_HRCOL),0),0)</f>
        <v>#REF!</v>
      </c>
      <c r="N186" s="115" t="e">
        <f>IF(OR(LEAGUE="Mixed",LEAGUE=MYRANKS_P[[#This Row],[LG]]),IFERROR(INDEX(PITCHCSV[],MATCH(MYRANKS_P[[#This Row],[PROJID]],PITCHCSV[playerid],0),P_SOCOL),0),0)</f>
        <v>#REF!</v>
      </c>
      <c r="O186" s="115" t="e">
        <f>IF(OR(LEAGUE="Mixed",LEAGUE=MYRANKS_P[[#This Row],[LG]]),IFERROR(INDEX(PITCHCSV[],MATCH(MYRANKS_P[[#This Row],[PROJID]],PITCHCSV[playerid],0),P_BBCOL),0),0)</f>
        <v>#REF!</v>
      </c>
      <c r="P186" s="10" t="e">
        <f>IF(OR(LEAGUE="Mixed",LEAGUE=MYRANKS_P[[#This Row],[LG]]),IFERROR(MYRANKS_P[[#This Row],[ER]]*9/MYRANKS_P[[#This Row],[IP]],0),0)</f>
        <v>#REF!</v>
      </c>
      <c r="Q186" s="10" t="e">
        <f>IF(OR(LEAGUE="Mixed",LEAGUE=MYRANKS_P[[#This Row],[LG]]),IFERROR((MYRANKS_P[[#This Row],[BB]]+MYRANKS_P[[#This Row],[H]])/MYRANKS_P[[#This Row],[IP]],0),0)</f>
        <v>#REF!</v>
      </c>
      <c r="R186" s="55" t="e">
        <f>MYRANKS_P[[#This Row],[W]]/SGP_W</f>
        <v>#REF!</v>
      </c>
      <c r="S186" s="54" t="e">
        <f>MYRANKS_P[[#This Row],[SV]]/SGP_SV</f>
        <v>#REF!</v>
      </c>
      <c r="T186" s="55" t="e">
        <f>MYRANKS_P[[#This Row],[SO]]/SGP_K</f>
        <v>#REF!</v>
      </c>
      <c r="U186" s="10" t="e">
        <f>((LGAVG_ER*(NUMPITCHERS-1)+MYRANKS_P[[#This Row],[ER]])*9/((LGAVG_IP*(NUMPITCHERS-1)+MYRANKS_P[[#This Row],[IP]]))-LGAVG_ERA)/SGP_ERA</f>
        <v>#REF!</v>
      </c>
      <c r="V186" s="10" t="e">
        <f>((LGAVG_HBB*(NUMPITCHERS-1)+MYRANKS_P[[#This Row],[BB]]+MYRANKS_P[[#This Row],[H]])/(LGAVG_IP*(NUMPITCHERS-1)+MYRANKS_P[[#This Row],[IP]])-LGAVG_WHIP)/SGP_WHIP</f>
        <v>#REF!</v>
      </c>
      <c r="W186" s="74" t="e">
        <f>MYRANKS_P[[#This Row],[WSGP]]+MYRANKS_P[[#This Row],[SVSGP]]+MYRANKS_P[[#This Row],[SOSGP]]+MYRANKS_P[[#This Row],[ERASGP]]+MYRANKS_P[[#This Row],[WHIPSGP]]</f>
        <v>#REF!</v>
      </c>
      <c r="X186" s="172" t="e">
        <f>RANK(MYRANKS_P[[#This Row],[TTLSGP]],MYRANKS_P[TTLSGP],0)</f>
        <v>#REF!</v>
      </c>
      <c r="Y186" s="74" t="e">
        <f>IF(MYRANKS_P[[#This Row],[RAW_RANK]]&gt;NUM_P,MYRANKS_P[[#This Row],[TTLSGP]],0)</f>
        <v>#REF!</v>
      </c>
      <c r="Z186" s="56" t="e">
        <f>IF(MYRANKS_P[[#This Row],[BENCH_TTLSGP]]=0,"",RANK(MYRANKS_P[[#This Row],[BENCH_TTLSGP]],MYRANKS_P[BENCH_TTLSGP],0))</f>
        <v>#REF!</v>
      </c>
      <c r="AA186" s="56" t="e">
        <f>IF(MYRANKS_P[[#This Row],[RAW_RANK]]=NUM_P,"X","")</f>
        <v>#REF!</v>
      </c>
      <c r="AB186" s="54" t="e">
        <f>VLOOKUP(MYRANKS_P[[#This Row],[POS]],#REF!,COLUMN(#REF!),FALSE)</f>
        <v>#REF!</v>
      </c>
      <c r="AC186" s="54" t="e">
        <f>MYRANKS_P[[#This Row],[TTLSGP]]-MYRANKS_P[[#This Row],[REPL LVL]]</f>
        <v>#REF!</v>
      </c>
      <c r="AD186" s="55" t="e">
        <f>IF(MYRANKS_P[[#This Row],[RAW_RANK]]&lt;=Total_Pitchers_Drafted,MYRANKS_P[[#This Row],[SGP OVER REPL]],0)</f>
        <v>#REF!</v>
      </c>
      <c r="AE186" s="68" t="e">
        <f>MYRANKS_P[[#This Row],[SGP OVER REPL]]*Dollar_Value_Per_Pitcher_SGP+1</f>
        <v>#REF!</v>
      </c>
      <c r="AF186" s="55"/>
      <c r="AG186" s="54" t="e">
        <f>IF(AND(MYRANKS_P[[#This Row],[BENCH_RANK]]&lt;=Total_Pitchers_Drafted,MYRANKS_P[[#This Row],[$ACTUAL]]=""),MYRANKS_P[[#This Row],[USEFULSGP]],0)</f>
        <v>#REF!</v>
      </c>
      <c r="AH186" s="55" t="e">
        <f>IF(MYRANKS_P[[#This Row],[REMAIN_SGP]]=0,0,MYRANKS_P[[#This Row],[REMAIN_SGP]]*Remaining_Dollar_Value_Per_Pitcher_SGP+1)</f>
        <v>#REF!</v>
      </c>
      <c r="AI186" s="122"/>
    </row>
    <row r="187" spans="1:35" x14ac:dyDescent="0.25">
      <c r="A187" s="79" t="s">
        <v>2250</v>
      </c>
      <c r="B187" s="53" t="e">
        <f>VLOOKUP(MYRANKS_P[[#This Row],[PLAYERID]],#REF!,COLUMN(#REF!),FALSE)</f>
        <v>#REF!</v>
      </c>
      <c r="C187" s="53" t="e">
        <f>VLOOKUP(MYRANKS_P[[#This Row],[PLAYERID]],#REF!,COLUMN(#REF!),FALSE)</f>
        <v>#REF!</v>
      </c>
      <c r="D187" s="53" t="e">
        <f>VLOOKUP(MYRANKS_P[[#This Row],[PLAYERID]],#REF!,COLUMN(#REF!),FALSE)</f>
        <v>#REF!</v>
      </c>
      <c r="E187" s="9" t="e">
        <f>VLOOKUP(MYRANKS_P[[#This Row],[PLAYERID]],#REF!,COLUMN(#REF!),FALSE)</f>
        <v>#REF!</v>
      </c>
      <c r="F187" s="53" t="e">
        <f>VLOOKUP(MYRANKS_P[[#This Row],[PLAYERID]],#REF!,COLUMN(#REF!),FALSE)</f>
        <v>#REF!</v>
      </c>
      <c r="G187" s="9" t="e">
        <f>INDEX(#REF!,MATCH(MYRANKS_P[[#This Row],[PLAYERID]],#REF!,0),VLOOKUP(IDSYSTEM,#REF!,3,FALSE))</f>
        <v>#REF!</v>
      </c>
      <c r="H187" s="115" t="e">
        <f>IF(OR(LEAGUE="Mixed",LEAGUE=MYRANKS_P[[#This Row],[LG]]),IFERROR(INDEX(PITCHCSV[],MATCH(MYRANKS_P[[#This Row],[PROJID]],PITCHCSV[playerid],0),P_WCOL),0),0)</f>
        <v>#REF!</v>
      </c>
      <c r="I187" s="115" t="e">
        <f>IF(OR(LEAGUE="Mixed",LEAGUE=MYRANKS_P[[#This Row],[LG]]),IFERROR(INDEX(PITCHCSV[],MATCH(MYRANKS_P[[#This Row],[PROJID]],PITCHCSV[playerid],0),P_SVCOL),0),0)</f>
        <v>#REF!</v>
      </c>
      <c r="J187" s="115" t="e">
        <f>IF(OR(LEAGUE="Mixed",LEAGUE=MYRANKS_P[[#This Row],[LG]]),IFERROR(INDEX(PITCHCSV[],MATCH(MYRANKS_P[[#This Row],[PROJID]],PITCHCSV[playerid],0),P_IPCOL),0),0)</f>
        <v>#REF!</v>
      </c>
      <c r="K187" s="115" t="e">
        <f>IF(OR(LEAGUE="Mixed",LEAGUE=MYRANKS_P[[#This Row],[LG]]),IFERROR(INDEX(PITCHCSV[],MATCH(MYRANKS_P[[#This Row],[PROJID]],PITCHCSV[playerid],0),P_HCOL),0),0)</f>
        <v>#REF!</v>
      </c>
      <c r="L187" s="115" t="e">
        <f>IF(OR(LEAGUE="Mixed",LEAGUE=MYRANKS_P[[#This Row],[LG]]),IFERROR(INDEX(PITCHCSV[],MATCH(MYRANKS_P[[#This Row],[PROJID]],PITCHCSV[playerid],0),P_ERCOL),0),0)</f>
        <v>#REF!</v>
      </c>
      <c r="M187" s="115" t="e">
        <f>IF(OR(LEAGUE="Mixed",LEAGUE=MYRANKS_P[[#This Row],[LG]]),IFERROR(INDEX(PITCHCSV[],MATCH(MYRANKS_P[[#This Row],[PROJID]],PITCHCSV[playerid],0),P_HRCOL),0),0)</f>
        <v>#REF!</v>
      </c>
      <c r="N187" s="115" t="e">
        <f>IF(OR(LEAGUE="Mixed",LEAGUE=MYRANKS_P[[#This Row],[LG]]),IFERROR(INDEX(PITCHCSV[],MATCH(MYRANKS_P[[#This Row],[PROJID]],PITCHCSV[playerid],0),P_SOCOL),0),0)</f>
        <v>#REF!</v>
      </c>
      <c r="O187" s="115" t="e">
        <f>IF(OR(LEAGUE="Mixed",LEAGUE=MYRANKS_P[[#This Row],[LG]]),IFERROR(INDEX(PITCHCSV[],MATCH(MYRANKS_P[[#This Row],[PROJID]],PITCHCSV[playerid],0),P_BBCOL),0),0)</f>
        <v>#REF!</v>
      </c>
      <c r="P187" s="10" t="e">
        <f>IF(OR(LEAGUE="Mixed",LEAGUE=MYRANKS_P[[#This Row],[LG]]),IFERROR(MYRANKS_P[[#This Row],[ER]]*9/MYRANKS_P[[#This Row],[IP]],0),0)</f>
        <v>#REF!</v>
      </c>
      <c r="Q187" s="10" t="e">
        <f>IF(OR(LEAGUE="Mixed",LEAGUE=MYRANKS_P[[#This Row],[LG]]),IFERROR((MYRANKS_P[[#This Row],[BB]]+MYRANKS_P[[#This Row],[H]])/MYRANKS_P[[#This Row],[IP]],0),0)</f>
        <v>#REF!</v>
      </c>
      <c r="R187" s="10" t="e">
        <f>MYRANKS_P[[#This Row],[W]]/SGP_W</f>
        <v>#REF!</v>
      </c>
      <c r="S187" s="10" t="e">
        <f>MYRANKS_P[[#This Row],[SV]]/SGP_SV</f>
        <v>#REF!</v>
      </c>
      <c r="T187" s="10" t="e">
        <f>MYRANKS_P[[#This Row],[SO]]/SGP_K</f>
        <v>#REF!</v>
      </c>
      <c r="U187" s="10" t="e">
        <f>((LGAVG_ER*(NUMPITCHERS-1)+MYRANKS_P[[#This Row],[ER]])*9/((LGAVG_IP*(NUMPITCHERS-1)+MYRANKS_P[[#This Row],[IP]]))-LGAVG_ERA)/SGP_ERA</f>
        <v>#REF!</v>
      </c>
      <c r="V187" s="10" t="e">
        <f>((LGAVG_HBB*(NUMPITCHERS-1)+MYRANKS_P[[#This Row],[BB]]+MYRANKS_P[[#This Row],[H]])/(LGAVG_IP*(NUMPITCHERS-1)+MYRANKS_P[[#This Row],[IP]])-LGAVG_WHIP)/SGP_WHIP</f>
        <v>#REF!</v>
      </c>
      <c r="W187" s="72" t="e">
        <f>MYRANKS_P[[#This Row],[WSGP]]+MYRANKS_P[[#This Row],[SVSGP]]+MYRANKS_P[[#This Row],[SOSGP]]+MYRANKS_P[[#This Row],[ERASGP]]+MYRANKS_P[[#This Row],[WHIPSGP]]</f>
        <v>#REF!</v>
      </c>
      <c r="X187" s="171" t="e">
        <f>RANK(MYRANKS_P[[#This Row],[TTLSGP]],MYRANKS_P[TTLSGP],0)</f>
        <v>#REF!</v>
      </c>
      <c r="Y187" s="72" t="e">
        <f>IF(MYRANKS_P[[#This Row],[RAW_RANK]]&gt;NUM_P,MYRANKS_P[[#This Row],[TTLSGP]],0)</f>
        <v>#REF!</v>
      </c>
      <c r="Z187" s="22" t="e">
        <f>IF(MYRANKS_P[[#This Row],[BENCH_TTLSGP]]=0,"",RANK(MYRANKS_P[[#This Row],[BENCH_TTLSGP]],MYRANKS_P[BENCH_TTLSGP],0))</f>
        <v>#REF!</v>
      </c>
      <c r="AA187" s="22" t="e">
        <f>IF(MYRANKS_P[[#This Row],[RAW_RANK]]=NUM_P,"X","")</f>
        <v>#REF!</v>
      </c>
      <c r="AB187" s="10" t="e">
        <f>VLOOKUP(MYRANKS_P[[#This Row],[POS]],#REF!,COLUMN(#REF!),FALSE)</f>
        <v>#REF!</v>
      </c>
      <c r="AC187" s="10" t="e">
        <f>MYRANKS_P[[#This Row],[TTLSGP]]-MYRANKS_P[[#This Row],[REPL LVL]]</f>
        <v>#REF!</v>
      </c>
      <c r="AD187" s="19" t="e">
        <f>IF(MYRANKS_P[[#This Row],[RAW_RANK]]&lt;=Total_Pitchers_Drafted,MYRANKS_P[[#This Row],[SGP OVER REPL]],0)</f>
        <v>#REF!</v>
      </c>
      <c r="AE187" s="66" t="e">
        <f>MYRANKS_P[[#This Row],[SGP OVER REPL]]*Dollar_Value_Per_Pitcher_SGP+1</f>
        <v>#REF!</v>
      </c>
      <c r="AF187" s="27"/>
      <c r="AG187" s="30" t="e">
        <f>IF(AND(MYRANKS_P[[#This Row],[BENCH_RANK]]&lt;=Total_Pitchers_Drafted,MYRANKS_P[[#This Row],[$ACTUAL]]=""),MYRANKS_P[[#This Row],[USEFULSGP]],0)</f>
        <v>#REF!</v>
      </c>
      <c r="AH187" s="27" t="e">
        <f>IF(MYRANKS_P[[#This Row],[REMAIN_SGP]]=0,0,MYRANKS_P[[#This Row],[REMAIN_SGP]]*Remaining_Dollar_Value_Per_Pitcher_SGP+1)</f>
        <v>#REF!</v>
      </c>
      <c r="AI187" s="122"/>
    </row>
    <row r="188" spans="1:35" x14ac:dyDescent="0.25">
      <c r="A188" s="110" t="s">
        <v>2019</v>
      </c>
      <c r="B188" s="53" t="e">
        <f>VLOOKUP(MYRANKS_P[[#This Row],[PLAYERID]],#REF!,COLUMN(#REF!),FALSE)</f>
        <v>#REF!</v>
      </c>
      <c r="C188" s="53" t="e">
        <f>VLOOKUP(MYRANKS_P[[#This Row],[PLAYERID]],#REF!,COLUMN(#REF!),FALSE)</f>
        <v>#REF!</v>
      </c>
      <c r="D188" s="53" t="e">
        <f>VLOOKUP(MYRANKS_P[[#This Row],[PLAYERID]],#REF!,COLUMN(#REF!),FALSE)</f>
        <v>#REF!</v>
      </c>
      <c r="E188" s="9" t="e">
        <f>VLOOKUP(MYRANKS_P[[#This Row],[PLAYERID]],#REF!,COLUMN(#REF!),FALSE)</f>
        <v>#REF!</v>
      </c>
      <c r="F188" s="53" t="e">
        <f>VLOOKUP(MYRANKS_P[[#This Row],[PLAYERID]],#REF!,COLUMN(#REF!),FALSE)</f>
        <v>#REF!</v>
      </c>
      <c r="G188" s="9" t="e">
        <f>INDEX(#REF!,MATCH(MYRANKS_P[[#This Row],[PLAYERID]],#REF!,0),VLOOKUP(IDSYSTEM,#REF!,3,FALSE))</f>
        <v>#REF!</v>
      </c>
      <c r="H188" s="128" t="e">
        <f>IF(OR(LEAGUE="Mixed",LEAGUE=MYRANKS_P[[#This Row],[LG]]),IFERROR(INDEX(PITCHCSV[],MATCH(MYRANKS_P[[#This Row],[PROJID]],PITCHCSV[playerid],0),P_WCOL),0),0)</f>
        <v>#REF!</v>
      </c>
      <c r="I188" s="128" t="e">
        <f>IF(OR(LEAGUE="Mixed",LEAGUE=MYRANKS_P[[#This Row],[LG]]),IFERROR(INDEX(PITCHCSV[],MATCH(MYRANKS_P[[#This Row],[PROJID]],PITCHCSV[playerid],0),P_SVCOL),0),0)</f>
        <v>#REF!</v>
      </c>
      <c r="J188" s="128" t="e">
        <f>IF(OR(LEAGUE="Mixed",LEAGUE=MYRANKS_P[[#This Row],[LG]]),IFERROR(INDEX(PITCHCSV[],MATCH(MYRANKS_P[[#This Row],[PROJID]],PITCHCSV[playerid],0),P_IPCOL),0),0)</f>
        <v>#REF!</v>
      </c>
      <c r="K188" s="128" t="e">
        <f>IF(OR(LEAGUE="Mixed",LEAGUE=MYRANKS_P[[#This Row],[LG]]),IFERROR(INDEX(PITCHCSV[],MATCH(MYRANKS_P[[#This Row],[PROJID]],PITCHCSV[playerid],0),P_HCOL),0),0)</f>
        <v>#REF!</v>
      </c>
      <c r="L188" s="128" t="e">
        <f>IF(OR(LEAGUE="Mixed",LEAGUE=MYRANKS_P[[#This Row],[LG]]),IFERROR(INDEX(PITCHCSV[],MATCH(MYRANKS_P[[#This Row],[PROJID]],PITCHCSV[playerid],0),P_ERCOL),0),0)</f>
        <v>#REF!</v>
      </c>
      <c r="M188" s="128" t="e">
        <f>IF(OR(LEAGUE="Mixed",LEAGUE=MYRANKS_P[[#This Row],[LG]]),IFERROR(INDEX(PITCHCSV[],MATCH(MYRANKS_P[[#This Row],[PROJID]],PITCHCSV[playerid],0),P_HRCOL),0),0)</f>
        <v>#REF!</v>
      </c>
      <c r="N188" s="128" t="e">
        <f>IF(OR(LEAGUE="Mixed",LEAGUE=MYRANKS_P[[#This Row],[LG]]),IFERROR(INDEX(PITCHCSV[],MATCH(MYRANKS_P[[#This Row],[PROJID]],PITCHCSV[playerid],0),P_SOCOL),0),0)</f>
        <v>#REF!</v>
      </c>
      <c r="O188" s="128" t="e">
        <f>IF(OR(LEAGUE="Mixed",LEAGUE=MYRANKS_P[[#This Row],[LG]]),IFERROR(INDEX(PITCHCSV[],MATCH(MYRANKS_P[[#This Row],[PROJID]],PITCHCSV[playerid],0),P_BBCOL),0),0)</f>
        <v>#REF!</v>
      </c>
      <c r="P188" s="87" t="e">
        <f>IF(OR(LEAGUE="Mixed",LEAGUE=MYRANKS_P[[#This Row],[LG]]),IFERROR(MYRANKS_P[[#This Row],[ER]]*9/MYRANKS_P[[#This Row],[IP]],0),0)</f>
        <v>#REF!</v>
      </c>
      <c r="Q188" s="87" t="e">
        <f>IF(OR(LEAGUE="Mixed",LEAGUE=MYRANKS_P[[#This Row],[LG]]),IFERROR((MYRANKS_P[[#This Row],[BB]]+MYRANKS_P[[#This Row],[H]])/MYRANKS_P[[#This Row],[IP]],0),0)</f>
        <v>#REF!</v>
      </c>
      <c r="R188" s="87" t="e">
        <f>MYRANKS_P[[#This Row],[W]]/SGP_W</f>
        <v>#REF!</v>
      </c>
      <c r="S188" s="87" t="e">
        <f>MYRANKS_P[[#This Row],[SV]]/SGP_SV</f>
        <v>#REF!</v>
      </c>
      <c r="T188" s="87" t="e">
        <f>MYRANKS_P[[#This Row],[SO]]/SGP_K</f>
        <v>#REF!</v>
      </c>
      <c r="U188" s="87" t="e">
        <f>((LGAVG_ER*(NUMPITCHERS-1)+MYRANKS_P[[#This Row],[ER]])*9/((LGAVG_IP*(NUMPITCHERS-1)+MYRANKS_P[[#This Row],[IP]]))-LGAVG_ERA)/SGP_ERA</f>
        <v>#REF!</v>
      </c>
      <c r="V188" s="87" t="e">
        <f>((LGAVG_HBB*(NUMPITCHERS-1)+MYRANKS_P[[#This Row],[BB]]+MYRANKS_P[[#This Row],[H]])/(LGAVG_IP*(NUMPITCHERS-1)+MYRANKS_P[[#This Row],[IP]])-LGAVG_WHIP)/SGP_WHIP</f>
        <v>#REF!</v>
      </c>
      <c r="W188" s="92" t="e">
        <f>MYRANKS_P[[#This Row],[WSGP]]+MYRANKS_P[[#This Row],[SVSGP]]+MYRANKS_P[[#This Row],[SOSGP]]+MYRANKS_P[[#This Row],[ERASGP]]+MYRANKS_P[[#This Row],[WHIPSGP]]</f>
        <v>#REF!</v>
      </c>
      <c r="X188" s="173" t="e">
        <f>RANK(MYRANKS_P[[#This Row],[TTLSGP]],MYRANKS_P[TTLSGP],0)</f>
        <v>#REF!</v>
      </c>
      <c r="Y188" s="92" t="e">
        <f>IF(MYRANKS_P[[#This Row],[RAW_RANK]]&gt;NUM_P,MYRANKS_P[[#This Row],[TTLSGP]],0)</f>
        <v>#REF!</v>
      </c>
      <c r="Z188" s="96" t="e">
        <f>IF(MYRANKS_P[[#This Row],[BENCH_TTLSGP]]=0,"",RANK(MYRANKS_P[[#This Row],[BENCH_TTLSGP]],MYRANKS_P[BENCH_TTLSGP],0))</f>
        <v>#REF!</v>
      </c>
      <c r="AA188" s="96" t="e">
        <f>IF(MYRANKS_P[[#This Row],[RAW_RANK]]=NUM_P,"X","")</f>
        <v>#REF!</v>
      </c>
      <c r="AB188" s="87" t="e">
        <f>VLOOKUP(MYRANKS_P[[#This Row],[POS]],#REF!,COLUMN(#REF!),FALSE)</f>
        <v>#REF!</v>
      </c>
      <c r="AC188" s="87" t="e">
        <f>MYRANKS_P[[#This Row],[TTLSGP]]-MYRANKS_P[[#This Row],[REPL LVL]]</f>
        <v>#REF!</v>
      </c>
      <c r="AD188" s="87" t="e">
        <f>IF(MYRANKS_P[[#This Row],[RAW_RANK]]&lt;=Total_Pitchers_Drafted,MYRANKS_P[[#This Row],[SGP OVER REPL]],0)</f>
        <v>#REF!</v>
      </c>
      <c r="AE188" s="97" t="e">
        <f>MYRANKS_P[[#This Row],[SGP OVER REPL]]*Dollar_Value_Per_Pitcher_SGP+1</f>
        <v>#REF!</v>
      </c>
      <c r="AF188" s="87"/>
      <c r="AG188" s="87" t="e">
        <f>IF(AND(MYRANKS_P[[#This Row],[BENCH_RANK]]&lt;=Total_Pitchers_Drafted,MYRANKS_P[[#This Row],[$ACTUAL]]=""),MYRANKS_P[[#This Row],[USEFULSGP]],0)</f>
        <v>#REF!</v>
      </c>
      <c r="AH188" s="87" t="e">
        <f>IF(MYRANKS_P[[#This Row],[REMAIN_SGP]]=0,0,MYRANKS_P[[#This Row],[REMAIN_SGP]]*Remaining_Dollar_Value_Per_Pitcher_SGP+1)</f>
        <v>#REF!</v>
      </c>
      <c r="AI188" s="122"/>
    </row>
    <row r="189" spans="1:35" x14ac:dyDescent="0.25">
      <c r="A189" s="88" t="s">
        <v>6160</v>
      </c>
      <c r="B189" s="9" t="e">
        <f>VLOOKUP(MYRANKS_P[[#This Row],[PLAYERID]],#REF!,COLUMN(#REF!),FALSE)</f>
        <v>#REF!</v>
      </c>
      <c r="C189" s="9" t="e">
        <f>VLOOKUP(MYRANKS_P[[#This Row],[PLAYERID]],#REF!,COLUMN(#REF!),FALSE)</f>
        <v>#REF!</v>
      </c>
      <c r="D189" s="9" t="e">
        <f>VLOOKUP(MYRANKS_P[[#This Row],[PLAYERID]],#REF!,COLUMN(#REF!),FALSE)</f>
        <v>#REF!</v>
      </c>
      <c r="E189" s="9" t="e">
        <f>VLOOKUP(MYRANKS_P[[#This Row],[PLAYERID]],#REF!,COLUMN(#REF!),FALSE)</f>
        <v>#REF!</v>
      </c>
      <c r="F189" s="9" t="e">
        <f>VLOOKUP(MYRANKS_P[[#This Row],[PLAYERID]],#REF!,COLUMN(#REF!),FALSE)</f>
        <v>#REF!</v>
      </c>
      <c r="G189" s="9" t="e">
        <f>INDEX(#REF!,MATCH(MYRANKS_P[[#This Row],[PLAYERID]],#REF!,0),VLOOKUP(IDSYSTEM,#REF!,3,FALSE))</f>
        <v>#REF!</v>
      </c>
      <c r="H189" s="115" t="e">
        <f>IF(OR(LEAGUE="Mixed",LEAGUE=MYRANKS_P[[#This Row],[LG]]),IFERROR(INDEX(PITCHCSV[],MATCH(MYRANKS_P[[#This Row],[PROJID]],PITCHCSV[playerid],0),P_WCOL),0),0)</f>
        <v>#REF!</v>
      </c>
      <c r="I189" s="115" t="e">
        <f>IF(OR(LEAGUE="Mixed",LEAGUE=MYRANKS_P[[#This Row],[LG]]),IFERROR(INDEX(PITCHCSV[],MATCH(MYRANKS_P[[#This Row],[PROJID]],PITCHCSV[playerid],0),P_SVCOL),0),0)</f>
        <v>#REF!</v>
      </c>
      <c r="J189" s="115" t="e">
        <f>IF(OR(LEAGUE="Mixed",LEAGUE=MYRANKS_P[[#This Row],[LG]]),IFERROR(INDEX(PITCHCSV[],MATCH(MYRANKS_P[[#This Row],[PROJID]],PITCHCSV[playerid],0),P_IPCOL),0),0)</f>
        <v>#REF!</v>
      </c>
      <c r="K189" s="115" t="e">
        <f>IF(OR(LEAGUE="Mixed",LEAGUE=MYRANKS_P[[#This Row],[LG]]),IFERROR(INDEX(PITCHCSV[],MATCH(MYRANKS_P[[#This Row],[PROJID]],PITCHCSV[playerid],0),P_HCOL),0),0)</f>
        <v>#REF!</v>
      </c>
      <c r="L189" s="115" t="e">
        <f>IF(OR(LEAGUE="Mixed",LEAGUE=MYRANKS_P[[#This Row],[LG]]),IFERROR(INDEX(PITCHCSV[],MATCH(MYRANKS_P[[#This Row],[PROJID]],PITCHCSV[playerid],0),P_ERCOL),0),0)</f>
        <v>#REF!</v>
      </c>
      <c r="M189" s="115" t="e">
        <f>IF(OR(LEAGUE="Mixed",LEAGUE=MYRANKS_P[[#This Row],[LG]]),IFERROR(INDEX(PITCHCSV[],MATCH(MYRANKS_P[[#This Row],[PROJID]],PITCHCSV[playerid],0),P_HRCOL),0),0)</f>
        <v>#REF!</v>
      </c>
      <c r="N189" s="115" t="e">
        <f>IF(OR(LEAGUE="Mixed",LEAGUE=MYRANKS_P[[#This Row],[LG]]),IFERROR(INDEX(PITCHCSV[],MATCH(MYRANKS_P[[#This Row],[PROJID]],PITCHCSV[playerid],0),P_SOCOL),0),0)</f>
        <v>#REF!</v>
      </c>
      <c r="O189" s="115" t="e">
        <f>IF(OR(LEAGUE="Mixed",LEAGUE=MYRANKS_P[[#This Row],[LG]]),IFERROR(INDEX(PITCHCSV[],MATCH(MYRANKS_P[[#This Row],[PROJID]],PITCHCSV[playerid],0),P_BBCOL),0),0)</f>
        <v>#REF!</v>
      </c>
      <c r="P189" s="10" t="e">
        <f>IF(OR(LEAGUE="Mixed",LEAGUE=MYRANKS_P[[#This Row],[LG]]),IFERROR(MYRANKS_P[[#This Row],[ER]]*9/MYRANKS_P[[#This Row],[IP]],0),0)</f>
        <v>#REF!</v>
      </c>
      <c r="Q189" s="10" t="e">
        <f>IF(OR(LEAGUE="Mixed",LEAGUE=MYRANKS_P[[#This Row],[LG]]),IFERROR((MYRANKS_P[[#This Row],[BB]]+MYRANKS_P[[#This Row],[H]])/MYRANKS_P[[#This Row],[IP]],0),0)</f>
        <v>#REF!</v>
      </c>
      <c r="R189" s="10" t="e">
        <f>MYRANKS_P[[#This Row],[W]]/SGP_W</f>
        <v>#REF!</v>
      </c>
      <c r="S189" s="10" t="e">
        <f>MYRANKS_P[[#This Row],[SV]]/SGP_SV</f>
        <v>#REF!</v>
      </c>
      <c r="T189" s="10" t="e">
        <f>MYRANKS_P[[#This Row],[SO]]/SGP_K</f>
        <v>#REF!</v>
      </c>
      <c r="U189" s="10" t="e">
        <f>((LGAVG_ER*(NUMPITCHERS-1)+MYRANKS_P[[#This Row],[ER]])*9/((LGAVG_IP*(NUMPITCHERS-1)+MYRANKS_P[[#This Row],[IP]]))-LGAVG_ERA)/SGP_ERA</f>
        <v>#REF!</v>
      </c>
      <c r="V189" s="10" t="e">
        <f>((LGAVG_HBB*(NUMPITCHERS-1)+MYRANKS_P[[#This Row],[BB]]+MYRANKS_P[[#This Row],[H]])/(LGAVG_IP*(NUMPITCHERS-1)+MYRANKS_P[[#This Row],[IP]])-LGAVG_WHIP)/SGP_WHIP</f>
        <v>#REF!</v>
      </c>
      <c r="W189" s="72" t="e">
        <f>MYRANKS_P[[#This Row],[WSGP]]+MYRANKS_P[[#This Row],[SVSGP]]+MYRANKS_P[[#This Row],[SOSGP]]+MYRANKS_P[[#This Row],[ERASGP]]+MYRANKS_P[[#This Row],[WHIPSGP]]</f>
        <v>#REF!</v>
      </c>
      <c r="X189" s="171" t="e">
        <f>RANK(MYRANKS_P[[#This Row],[TTLSGP]],MYRANKS_P[TTLSGP],0)</f>
        <v>#REF!</v>
      </c>
      <c r="Y189" s="72" t="e">
        <f>IF(MYRANKS_P[[#This Row],[RAW_RANK]]&gt;NUM_P,MYRANKS_P[[#This Row],[TTLSGP]],0)</f>
        <v>#REF!</v>
      </c>
      <c r="Z189" s="22" t="e">
        <f>IF(MYRANKS_P[[#This Row],[BENCH_TTLSGP]]=0,"",RANK(MYRANKS_P[[#This Row],[BENCH_TTLSGP]],MYRANKS_P[BENCH_TTLSGP],0))</f>
        <v>#REF!</v>
      </c>
      <c r="AA189" s="22" t="e">
        <f>IF(MYRANKS_P[[#This Row],[RAW_RANK]]=NUM_P,"X","")</f>
        <v>#REF!</v>
      </c>
      <c r="AB189" s="10" t="e">
        <f>VLOOKUP(MYRANKS_P[[#This Row],[POS]],#REF!,COLUMN(#REF!),FALSE)</f>
        <v>#REF!</v>
      </c>
      <c r="AC189" s="10" t="e">
        <f>MYRANKS_P[[#This Row],[TTLSGP]]-MYRANKS_P[[#This Row],[REPL LVL]]</f>
        <v>#REF!</v>
      </c>
      <c r="AD189" s="19" t="e">
        <f>IF(MYRANKS_P[[#This Row],[RAW_RANK]]&lt;=Total_Pitchers_Drafted,MYRANKS_P[[#This Row],[SGP OVER REPL]],0)</f>
        <v>#REF!</v>
      </c>
      <c r="AE189" s="66" t="e">
        <f>MYRANKS_P[[#This Row],[SGP OVER REPL]]*Dollar_Value_Per_Pitcher_SGP+1</f>
        <v>#REF!</v>
      </c>
      <c r="AF189" s="27"/>
      <c r="AG189" s="30" t="e">
        <f>IF(AND(MYRANKS_P[[#This Row],[BENCH_RANK]]&lt;=Total_Pitchers_Drafted,MYRANKS_P[[#This Row],[$ACTUAL]]=""),MYRANKS_P[[#This Row],[USEFULSGP]],0)</f>
        <v>#REF!</v>
      </c>
      <c r="AH189" s="27" t="e">
        <f>IF(MYRANKS_P[[#This Row],[REMAIN_SGP]]=0,0,MYRANKS_P[[#This Row],[REMAIN_SGP]]*Remaining_Dollar_Value_Per_Pitcher_SGP+1)</f>
        <v>#REF!</v>
      </c>
      <c r="AI189" s="122"/>
    </row>
    <row r="190" spans="1:35" x14ac:dyDescent="0.25">
      <c r="A190" s="110" t="s">
        <v>2014</v>
      </c>
      <c r="B190" s="53" t="e">
        <f>VLOOKUP(MYRANKS_P[[#This Row],[PLAYERID]],#REF!,COLUMN(#REF!),FALSE)</f>
        <v>#REF!</v>
      </c>
      <c r="C190" s="53" t="e">
        <f>VLOOKUP(MYRANKS_P[[#This Row],[PLAYERID]],#REF!,COLUMN(#REF!),FALSE)</f>
        <v>#REF!</v>
      </c>
      <c r="D190" s="53" t="e">
        <f>VLOOKUP(MYRANKS_P[[#This Row],[PLAYERID]],#REF!,COLUMN(#REF!),FALSE)</f>
        <v>#REF!</v>
      </c>
      <c r="E190" s="9" t="e">
        <f>VLOOKUP(MYRANKS_P[[#This Row],[PLAYERID]],#REF!,COLUMN(#REF!),FALSE)</f>
        <v>#REF!</v>
      </c>
      <c r="F190" s="53" t="e">
        <f>VLOOKUP(MYRANKS_P[[#This Row],[PLAYERID]],#REF!,COLUMN(#REF!),FALSE)</f>
        <v>#REF!</v>
      </c>
      <c r="G190" s="9" t="e">
        <f>INDEX(#REF!,MATCH(MYRANKS_P[[#This Row],[PLAYERID]],#REF!,0),VLOOKUP(IDSYSTEM,#REF!,3,FALSE))</f>
        <v>#REF!</v>
      </c>
      <c r="H190" s="128" t="e">
        <f>IF(OR(LEAGUE="Mixed",LEAGUE=MYRANKS_P[[#This Row],[LG]]),IFERROR(INDEX(PITCHCSV[],MATCH(MYRANKS_P[[#This Row],[PROJID]],PITCHCSV[playerid],0),P_WCOL),0),0)</f>
        <v>#REF!</v>
      </c>
      <c r="I190" s="128" t="e">
        <f>IF(OR(LEAGUE="Mixed",LEAGUE=MYRANKS_P[[#This Row],[LG]]),IFERROR(INDEX(PITCHCSV[],MATCH(MYRANKS_P[[#This Row],[PROJID]],PITCHCSV[playerid],0),P_SVCOL),0),0)</f>
        <v>#REF!</v>
      </c>
      <c r="J190" s="128" t="e">
        <f>IF(OR(LEAGUE="Mixed",LEAGUE=MYRANKS_P[[#This Row],[LG]]),IFERROR(INDEX(PITCHCSV[],MATCH(MYRANKS_P[[#This Row],[PROJID]],PITCHCSV[playerid],0),P_IPCOL),0),0)</f>
        <v>#REF!</v>
      </c>
      <c r="K190" s="128" t="e">
        <f>IF(OR(LEAGUE="Mixed",LEAGUE=MYRANKS_P[[#This Row],[LG]]),IFERROR(INDEX(PITCHCSV[],MATCH(MYRANKS_P[[#This Row],[PROJID]],PITCHCSV[playerid],0),P_HCOL),0),0)</f>
        <v>#REF!</v>
      </c>
      <c r="L190" s="128" t="e">
        <f>IF(OR(LEAGUE="Mixed",LEAGUE=MYRANKS_P[[#This Row],[LG]]),IFERROR(INDEX(PITCHCSV[],MATCH(MYRANKS_P[[#This Row],[PROJID]],PITCHCSV[playerid],0),P_ERCOL),0),0)</f>
        <v>#REF!</v>
      </c>
      <c r="M190" s="128" t="e">
        <f>IF(OR(LEAGUE="Mixed",LEAGUE=MYRANKS_P[[#This Row],[LG]]),IFERROR(INDEX(PITCHCSV[],MATCH(MYRANKS_P[[#This Row],[PROJID]],PITCHCSV[playerid],0),P_HRCOL),0),0)</f>
        <v>#REF!</v>
      </c>
      <c r="N190" s="128" t="e">
        <f>IF(OR(LEAGUE="Mixed",LEAGUE=MYRANKS_P[[#This Row],[LG]]),IFERROR(INDEX(PITCHCSV[],MATCH(MYRANKS_P[[#This Row],[PROJID]],PITCHCSV[playerid],0),P_SOCOL),0),0)</f>
        <v>#REF!</v>
      </c>
      <c r="O190" s="128" t="e">
        <f>IF(OR(LEAGUE="Mixed",LEAGUE=MYRANKS_P[[#This Row],[LG]]),IFERROR(INDEX(PITCHCSV[],MATCH(MYRANKS_P[[#This Row],[PROJID]],PITCHCSV[playerid],0),P_BBCOL),0),0)</f>
        <v>#REF!</v>
      </c>
      <c r="P190" s="87" t="e">
        <f>IF(OR(LEAGUE="Mixed",LEAGUE=MYRANKS_P[[#This Row],[LG]]),IFERROR(MYRANKS_P[[#This Row],[ER]]*9/MYRANKS_P[[#This Row],[IP]],0),0)</f>
        <v>#REF!</v>
      </c>
      <c r="Q190" s="87" t="e">
        <f>IF(OR(LEAGUE="Mixed",LEAGUE=MYRANKS_P[[#This Row],[LG]]),IFERROR((MYRANKS_P[[#This Row],[BB]]+MYRANKS_P[[#This Row],[H]])/MYRANKS_P[[#This Row],[IP]],0),0)</f>
        <v>#REF!</v>
      </c>
      <c r="R190" s="87" t="e">
        <f>MYRANKS_P[[#This Row],[W]]/SGP_W</f>
        <v>#REF!</v>
      </c>
      <c r="S190" s="87" t="e">
        <f>MYRANKS_P[[#This Row],[SV]]/SGP_SV</f>
        <v>#REF!</v>
      </c>
      <c r="T190" s="87" t="e">
        <f>MYRANKS_P[[#This Row],[SO]]/SGP_K</f>
        <v>#REF!</v>
      </c>
      <c r="U190" s="87" t="e">
        <f>((LGAVG_ER*(NUMPITCHERS-1)+MYRANKS_P[[#This Row],[ER]])*9/((LGAVG_IP*(NUMPITCHERS-1)+MYRANKS_P[[#This Row],[IP]]))-LGAVG_ERA)/SGP_ERA</f>
        <v>#REF!</v>
      </c>
      <c r="V190" s="87" t="e">
        <f>((LGAVG_HBB*(NUMPITCHERS-1)+MYRANKS_P[[#This Row],[BB]]+MYRANKS_P[[#This Row],[H]])/(LGAVG_IP*(NUMPITCHERS-1)+MYRANKS_P[[#This Row],[IP]])-LGAVG_WHIP)/SGP_WHIP</f>
        <v>#REF!</v>
      </c>
      <c r="W190" s="92" t="e">
        <f>MYRANKS_P[[#This Row],[WSGP]]+MYRANKS_P[[#This Row],[SVSGP]]+MYRANKS_P[[#This Row],[SOSGP]]+MYRANKS_P[[#This Row],[ERASGP]]+MYRANKS_P[[#This Row],[WHIPSGP]]</f>
        <v>#REF!</v>
      </c>
      <c r="X190" s="173" t="e">
        <f>RANK(MYRANKS_P[[#This Row],[TTLSGP]],MYRANKS_P[TTLSGP],0)</f>
        <v>#REF!</v>
      </c>
      <c r="Y190" s="92" t="e">
        <f>IF(MYRANKS_P[[#This Row],[RAW_RANK]]&gt;NUM_P,MYRANKS_P[[#This Row],[TTLSGP]],0)</f>
        <v>#REF!</v>
      </c>
      <c r="Z190" s="96" t="e">
        <f>IF(MYRANKS_P[[#This Row],[BENCH_TTLSGP]]=0,"",RANK(MYRANKS_P[[#This Row],[BENCH_TTLSGP]],MYRANKS_P[BENCH_TTLSGP],0))</f>
        <v>#REF!</v>
      </c>
      <c r="AA190" s="96" t="e">
        <f>IF(MYRANKS_P[[#This Row],[RAW_RANK]]=NUM_P,"X","")</f>
        <v>#REF!</v>
      </c>
      <c r="AB190" s="87" t="e">
        <f>VLOOKUP(MYRANKS_P[[#This Row],[POS]],#REF!,COLUMN(#REF!),FALSE)</f>
        <v>#REF!</v>
      </c>
      <c r="AC190" s="87" t="e">
        <f>MYRANKS_P[[#This Row],[TTLSGP]]-MYRANKS_P[[#This Row],[REPL LVL]]</f>
        <v>#REF!</v>
      </c>
      <c r="AD190" s="87" t="e">
        <f>IF(MYRANKS_P[[#This Row],[RAW_RANK]]&lt;=Total_Pitchers_Drafted,MYRANKS_P[[#This Row],[SGP OVER REPL]],0)</f>
        <v>#REF!</v>
      </c>
      <c r="AE190" s="97" t="e">
        <f>MYRANKS_P[[#This Row],[SGP OVER REPL]]*Dollar_Value_Per_Pitcher_SGP+1</f>
        <v>#REF!</v>
      </c>
      <c r="AF190" s="87"/>
      <c r="AG190" s="87" t="e">
        <f>IF(AND(MYRANKS_P[[#This Row],[BENCH_RANK]]&lt;=Total_Pitchers_Drafted,MYRANKS_P[[#This Row],[$ACTUAL]]=""),MYRANKS_P[[#This Row],[USEFULSGP]],0)</f>
        <v>#REF!</v>
      </c>
      <c r="AH190" s="87" t="e">
        <f>IF(MYRANKS_P[[#This Row],[REMAIN_SGP]]=0,0,MYRANKS_P[[#This Row],[REMAIN_SGP]]*Remaining_Dollar_Value_Per_Pitcher_SGP+1)</f>
        <v>#REF!</v>
      </c>
      <c r="AI190" s="122"/>
    </row>
    <row r="191" spans="1:35" x14ac:dyDescent="0.25">
      <c r="A191" s="110" t="s">
        <v>1487</v>
      </c>
      <c r="B191" s="53" t="e">
        <f>VLOOKUP(MYRANKS_P[[#This Row],[PLAYERID]],#REF!,COLUMN(#REF!),FALSE)</f>
        <v>#REF!</v>
      </c>
      <c r="C191" s="53" t="e">
        <f>VLOOKUP(MYRANKS_P[[#This Row],[PLAYERID]],#REF!,COLUMN(#REF!),FALSE)</f>
        <v>#REF!</v>
      </c>
      <c r="D191" s="53" t="e">
        <f>VLOOKUP(MYRANKS_P[[#This Row],[PLAYERID]],#REF!,COLUMN(#REF!),FALSE)</f>
        <v>#REF!</v>
      </c>
      <c r="E191" s="9" t="e">
        <f>VLOOKUP(MYRANKS_P[[#This Row],[PLAYERID]],#REF!,COLUMN(#REF!),FALSE)</f>
        <v>#REF!</v>
      </c>
      <c r="F191" s="53" t="e">
        <f>VLOOKUP(MYRANKS_P[[#This Row],[PLAYERID]],#REF!,COLUMN(#REF!),FALSE)</f>
        <v>#REF!</v>
      </c>
      <c r="G191" s="9" t="e">
        <f>INDEX(#REF!,MATCH(MYRANKS_P[[#This Row],[PLAYERID]],#REF!,0),VLOOKUP(IDSYSTEM,#REF!,3,FALSE))</f>
        <v>#REF!</v>
      </c>
      <c r="H191" s="128" t="e">
        <f>IF(OR(LEAGUE="Mixed",LEAGUE=MYRANKS_P[[#This Row],[LG]]),IFERROR(INDEX(PITCHCSV[],MATCH(MYRANKS_P[[#This Row],[PROJID]],PITCHCSV[playerid],0),P_WCOL),0),0)</f>
        <v>#REF!</v>
      </c>
      <c r="I191" s="128" t="e">
        <f>IF(OR(LEAGUE="Mixed",LEAGUE=MYRANKS_P[[#This Row],[LG]]),IFERROR(INDEX(PITCHCSV[],MATCH(MYRANKS_P[[#This Row],[PROJID]],PITCHCSV[playerid],0),P_SVCOL),0),0)</f>
        <v>#REF!</v>
      </c>
      <c r="J191" s="128" t="e">
        <f>IF(OR(LEAGUE="Mixed",LEAGUE=MYRANKS_P[[#This Row],[LG]]),IFERROR(INDEX(PITCHCSV[],MATCH(MYRANKS_P[[#This Row],[PROJID]],PITCHCSV[playerid],0),P_IPCOL),0),0)</f>
        <v>#REF!</v>
      </c>
      <c r="K191" s="128" t="e">
        <f>IF(OR(LEAGUE="Mixed",LEAGUE=MYRANKS_P[[#This Row],[LG]]),IFERROR(INDEX(PITCHCSV[],MATCH(MYRANKS_P[[#This Row],[PROJID]],PITCHCSV[playerid],0),P_HCOL),0),0)</f>
        <v>#REF!</v>
      </c>
      <c r="L191" s="128" t="e">
        <f>IF(OR(LEAGUE="Mixed",LEAGUE=MYRANKS_P[[#This Row],[LG]]),IFERROR(INDEX(PITCHCSV[],MATCH(MYRANKS_P[[#This Row],[PROJID]],PITCHCSV[playerid],0),P_ERCOL),0),0)</f>
        <v>#REF!</v>
      </c>
      <c r="M191" s="128" t="e">
        <f>IF(OR(LEAGUE="Mixed",LEAGUE=MYRANKS_P[[#This Row],[LG]]),IFERROR(INDEX(PITCHCSV[],MATCH(MYRANKS_P[[#This Row],[PROJID]],PITCHCSV[playerid],0),P_HRCOL),0),0)</f>
        <v>#REF!</v>
      </c>
      <c r="N191" s="128" t="e">
        <f>IF(OR(LEAGUE="Mixed",LEAGUE=MYRANKS_P[[#This Row],[LG]]),IFERROR(INDEX(PITCHCSV[],MATCH(MYRANKS_P[[#This Row],[PROJID]],PITCHCSV[playerid],0),P_SOCOL),0),0)</f>
        <v>#REF!</v>
      </c>
      <c r="O191" s="128" t="e">
        <f>IF(OR(LEAGUE="Mixed",LEAGUE=MYRANKS_P[[#This Row],[LG]]),IFERROR(INDEX(PITCHCSV[],MATCH(MYRANKS_P[[#This Row],[PROJID]],PITCHCSV[playerid],0),P_BBCOL),0),0)</f>
        <v>#REF!</v>
      </c>
      <c r="P191" s="87" t="e">
        <f>IF(OR(LEAGUE="Mixed",LEAGUE=MYRANKS_P[[#This Row],[LG]]),IFERROR(MYRANKS_P[[#This Row],[ER]]*9/MYRANKS_P[[#This Row],[IP]],0),0)</f>
        <v>#REF!</v>
      </c>
      <c r="Q191" s="87" t="e">
        <f>IF(OR(LEAGUE="Mixed",LEAGUE=MYRANKS_P[[#This Row],[LG]]),IFERROR((MYRANKS_P[[#This Row],[BB]]+MYRANKS_P[[#This Row],[H]])/MYRANKS_P[[#This Row],[IP]],0),0)</f>
        <v>#REF!</v>
      </c>
      <c r="R191" s="87" t="e">
        <f>MYRANKS_P[[#This Row],[W]]/SGP_W</f>
        <v>#REF!</v>
      </c>
      <c r="S191" s="87" t="e">
        <f>MYRANKS_P[[#This Row],[SV]]/SGP_SV</f>
        <v>#REF!</v>
      </c>
      <c r="T191" s="87" t="e">
        <f>MYRANKS_P[[#This Row],[SO]]/SGP_K</f>
        <v>#REF!</v>
      </c>
      <c r="U191" s="87" t="e">
        <f>((LGAVG_ER*(NUMPITCHERS-1)+MYRANKS_P[[#This Row],[ER]])*9/((LGAVG_IP*(NUMPITCHERS-1)+MYRANKS_P[[#This Row],[IP]]))-LGAVG_ERA)/SGP_ERA</f>
        <v>#REF!</v>
      </c>
      <c r="V191" s="87" t="e">
        <f>((LGAVG_HBB*(NUMPITCHERS-1)+MYRANKS_P[[#This Row],[BB]]+MYRANKS_P[[#This Row],[H]])/(LGAVG_IP*(NUMPITCHERS-1)+MYRANKS_P[[#This Row],[IP]])-LGAVG_WHIP)/SGP_WHIP</f>
        <v>#REF!</v>
      </c>
      <c r="W191" s="92" t="e">
        <f>MYRANKS_P[[#This Row],[WSGP]]+MYRANKS_P[[#This Row],[SVSGP]]+MYRANKS_P[[#This Row],[SOSGP]]+MYRANKS_P[[#This Row],[ERASGP]]+MYRANKS_P[[#This Row],[WHIPSGP]]</f>
        <v>#REF!</v>
      </c>
      <c r="X191" s="173" t="e">
        <f>RANK(MYRANKS_P[[#This Row],[TTLSGP]],MYRANKS_P[TTLSGP],0)</f>
        <v>#REF!</v>
      </c>
      <c r="Y191" s="92" t="e">
        <f>IF(MYRANKS_P[[#This Row],[RAW_RANK]]&gt;NUM_P,MYRANKS_P[[#This Row],[TTLSGP]],0)</f>
        <v>#REF!</v>
      </c>
      <c r="Z191" s="96" t="e">
        <f>IF(MYRANKS_P[[#This Row],[BENCH_TTLSGP]]=0,"",RANK(MYRANKS_P[[#This Row],[BENCH_TTLSGP]],MYRANKS_P[BENCH_TTLSGP],0))</f>
        <v>#REF!</v>
      </c>
      <c r="AA191" s="96" t="e">
        <f>IF(MYRANKS_P[[#This Row],[RAW_RANK]]=NUM_P,"X","")</f>
        <v>#REF!</v>
      </c>
      <c r="AB191" s="87" t="e">
        <f>VLOOKUP(MYRANKS_P[[#This Row],[POS]],#REF!,COLUMN(#REF!),FALSE)</f>
        <v>#REF!</v>
      </c>
      <c r="AC191" s="87" t="e">
        <f>MYRANKS_P[[#This Row],[TTLSGP]]-MYRANKS_P[[#This Row],[REPL LVL]]</f>
        <v>#REF!</v>
      </c>
      <c r="AD191" s="87" t="e">
        <f>IF(MYRANKS_P[[#This Row],[RAW_RANK]]&lt;=Total_Pitchers_Drafted,MYRANKS_P[[#This Row],[SGP OVER REPL]],0)</f>
        <v>#REF!</v>
      </c>
      <c r="AE191" s="97" t="e">
        <f>MYRANKS_P[[#This Row],[SGP OVER REPL]]*Dollar_Value_Per_Pitcher_SGP+1</f>
        <v>#REF!</v>
      </c>
      <c r="AF191" s="87"/>
      <c r="AG191" s="87" t="e">
        <f>IF(AND(MYRANKS_P[[#This Row],[BENCH_RANK]]&lt;=Total_Pitchers_Drafted,MYRANKS_P[[#This Row],[$ACTUAL]]=""),MYRANKS_P[[#This Row],[USEFULSGP]],0)</f>
        <v>#REF!</v>
      </c>
      <c r="AH191" s="87" t="e">
        <f>IF(MYRANKS_P[[#This Row],[REMAIN_SGP]]=0,0,MYRANKS_P[[#This Row],[REMAIN_SGP]]*Remaining_Dollar_Value_Per_Pitcher_SGP+1)</f>
        <v>#REF!</v>
      </c>
      <c r="AI191" s="122"/>
    </row>
    <row r="192" spans="1:35" x14ac:dyDescent="0.25">
      <c r="A192" s="79" t="s">
        <v>4558</v>
      </c>
      <c r="B192" s="53" t="e">
        <f>VLOOKUP(MYRANKS_P[[#This Row],[PLAYERID]],#REF!,COLUMN(#REF!),FALSE)</f>
        <v>#REF!</v>
      </c>
      <c r="C192" s="53" t="e">
        <f>VLOOKUP(MYRANKS_P[[#This Row],[PLAYERID]],#REF!,COLUMN(#REF!),FALSE)</f>
        <v>#REF!</v>
      </c>
      <c r="D192" s="53" t="e">
        <f>VLOOKUP(MYRANKS_P[[#This Row],[PLAYERID]],#REF!,COLUMN(#REF!),FALSE)</f>
        <v>#REF!</v>
      </c>
      <c r="E192" s="9" t="e">
        <f>VLOOKUP(MYRANKS_P[[#This Row],[PLAYERID]],#REF!,COLUMN(#REF!),FALSE)</f>
        <v>#REF!</v>
      </c>
      <c r="F192" s="53" t="e">
        <f>VLOOKUP(MYRANKS_P[[#This Row],[PLAYERID]],#REF!,COLUMN(#REF!),FALSE)</f>
        <v>#REF!</v>
      </c>
      <c r="G192" s="9" t="e">
        <f>INDEX(#REF!,MATCH(MYRANKS_P[[#This Row],[PLAYERID]],#REF!,0),VLOOKUP(IDSYSTEM,#REF!,3,FALSE))</f>
        <v>#REF!</v>
      </c>
      <c r="H192" s="115" t="e">
        <f>IF(OR(LEAGUE="Mixed",LEAGUE=MYRANKS_P[[#This Row],[LG]]),IFERROR(INDEX(PITCHCSV[],MATCH(MYRANKS_P[[#This Row],[PROJID]],PITCHCSV[playerid],0),P_WCOL),0),0)</f>
        <v>#REF!</v>
      </c>
      <c r="I192" s="115" t="e">
        <f>IF(OR(LEAGUE="Mixed",LEAGUE=MYRANKS_P[[#This Row],[LG]]),IFERROR(INDEX(PITCHCSV[],MATCH(MYRANKS_P[[#This Row],[PROJID]],PITCHCSV[playerid],0),P_SVCOL),0),0)</f>
        <v>#REF!</v>
      </c>
      <c r="J192" s="115" t="e">
        <f>IF(OR(LEAGUE="Mixed",LEAGUE=MYRANKS_P[[#This Row],[LG]]),IFERROR(INDEX(PITCHCSV[],MATCH(MYRANKS_P[[#This Row],[PROJID]],PITCHCSV[playerid],0),P_IPCOL),0),0)</f>
        <v>#REF!</v>
      </c>
      <c r="K192" s="115" t="e">
        <f>IF(OR(LEAGUE="Mixed",LEAGUE=MYRANKS_P[[#This Row],[LG]]),IFERROR(INDEX(PITCHCSV[],MATCH(MYRANKS_P[[#This Row],[PROJID]],PITCHCSV[playerid],0),P_HCOL),0),0)</f>
        <v>#REF!</v>
      </c>
      <c r="L192" s="115" t="e">
        <f>IF(OR(LEAGUE="Mixed",LEAGUE=MYRANKS_P[[#This Row],[LG]]),IFERROR(INDEX(PITCHCSV[],MATCH(MYRANKS_P[[#This Row],[PROJID]],PITCHCSV[playerid],0),P_ERCOL),0),0)</f>
        <v>#REF!</v>
      </c>
      <c r="M192" s="115" t="e">
        <f>IF(OR(LEAGUE="Mixed",LEAGUE=MYRANKS_P[[#This Row],[LG]]),IFERROR(INDEX(PITCHCSV[],MATCH(MYRANKS_P[[#This Row],[PROJID]],PITCHCSV[playerid],0),P_HRCOL),0),0)</f>
        <v>#REF!</v>
      </c>
      <c r="N192" s="115" t="e">
        <f>IF(OR(LEAGUE="Mixed",LEAGUE=MYRANKS_P[[#This Row],[LG]]),IFERROR(INDEX(PITCHCSV[],MATCH(MYRANKS_P[[#This Row],[PROJID]],PITCHCSV[playerid],0),P_SOCOL),0),0)</f>
        <v>#REF!</v>
      </c>
      <c r="O192" s="115" t="e">
        <f>IF(OR(LEAGUE="Mixed",LEAGUE=MYRANKS_P[[#This Row],[LG]]),IFERROR(INDEX(PITCHCSV[],MATCH(MYRANKS_P[[#This Row],[PROJID]],PITCHCSV[playerid],0),P_BBCOL),0),0)</f>
        <v>#REF!</v>
      </c>
      <c r="P192" s="10" t="e">
        <f>IF(OR(LEAGUE="Mixed",LEAGUE=MYRANKS_P[[#This Row],[LG]]),IFERROR(MYRANKS_P[[#This Row],[ER]]*9/MYRANKS_P[[#This Row],[IP]],0),0)</f>
        <v>#REF!</v>
      </c>
      <c r="Q192" s="10" t="e">
        <f>IF(OR(LEAGUE="Mixed",LEAGUE=MYRANKS_P[[#This Row],[LG]]),IFERROR((MYRANKS_P[[#This Row],[BB]]+MYRANKS_P[[#This Row],[H]])/MYRANKS_P[[#This Row],[IP]],0),0)</f>
        <v>#REF!</v>
      </c>
      <c r="R192" s="55" t="e">
        <f>MYRANKS_P[[#This Row],[W]]/SGP_W</f>
        <v>#REF!</v>
      </c>
      <c r="S192" s="54" t="e">
        <f>MYRANKS_P[[#This Row],[SV]]/SGP_SV</f>
        <v>#REF!</v>
      </c>
      <c r="T192" s="55" t="e">
        <f>MYRANKS_P[[#This Row],[SO]]/SGP_K</f>
        <v>#REF!</v>
      </c>
      <c r="U192" s="10" t="e">
        <f>((LGAVG_ER*(NUMPITCHERS-1)+MYRANKS_P[[#This Row],[ER]])*9/((LGAVG_IP*(NUMPITCHERS-1)+MYRANKS_P[[#This Row],[IP]]))-LGAVG_ERA)/SGP_ERA</f>
        <v>#REF!</v>
      </c>
      <c r="V192" s="10" t="e">
        <f>((LGAVG_HBB*(NUMPITCHERS-1)+MYRANKS_P[[#This Row],[BB]]+MYRANKS_P[[#This Row],[H]])/(LGAVG_IP*(NUMPITCHERS-1)+MYRANKS_P[[#This Row],[IP]])-LGAVG_WHIP)/SGP_WHIP</f>
        <v>#REF!</v>
      </c>
      <c r="W192" s="74" t="e">
        <f>MYRANKS_P[[#This Row],[WSGP]]+MYRANKS_P[[#This Row],[SVSGP]]+MYRANKS_P[[#This Row],[SOSGP]]+MYRANKS_P[[#This Row],[ERASGP]]+MYRANKS_P[[#This Row],[WHIPSGP]]</f>
        <v>#REF!</v>
      </c>
      <c r="X192" s="172" t="e">
        <f>RANK(MYRANKS_P[[#This Row],[TTLSGP]],MYRANKS_P[TTLSGP],0)</f>
        <v>#REF!</v>
      </c>
      <c r="Y192" s="74" t="e">
        <f>IF(MYRANKS_P[[#This Row],[RAW_RANK]]&gt;NUM_P,MYRANKS_P[[#This Row],[TTLSGP]],0)</f>
        <v>#REF!</v>
      </c>
      <c r="Z192" s="56" t="e">
        <f>IF(MYRANKS_P[[#This Row],[BENCH_TTLSGP]]=0,"",RANK(MYRANKS_P[[#This Row],[BENCH_TTLSGP]],MYRANKS_P[BENCH_TTLSGP],0))</f>
        <v>#REF!</v>
      </c>
      <c r="AA192" s="56" t="e">
        <f>IF(MYRANKS_P[[#This Row],[RAW_RANK]]=NUM_P,"X","")</f>
        <v>#REF!</v>
      </c>
      <c r="AB192" s="54" t="e">
        <f>VLOOKUP(MYRANKS_P[[#This Row],[POS]],#REF!,COLUMN(#REF!),FALSE)</f>
        <v>#REF!</v>
      </c>
      <c r="AC192" s="54" t="e">
        <f>MYRANKS_P[[#This Row],[TTLSGP]]-MYRANKS_P[[#This Row],[REPL LVL]]</f>
        <v>#REF!</v>
      </c>
      <c r="AD192" s="55" t="e">
        <f>IF(MYRANKS_P[[#This Row],[RAW_RANK]]&lt;=Total_Pitchers_Drafted,MYRANKS_P[[#This Row],[SGP OVER REPL]],0)</f>
        <v>#REF!</v>
      </c>
      <c r="AE192" s="68" t="e">
        <f>MYRANKS_P[[#This Row],[SGP OVER REPL]]*Dollar_Value_Per_Pitcher_SGP+1</f>
        <v>#REF!</v>
      </c>
      <c r="AF192" s="55"/>
      <c r="AG192" s="54" t="e">
        <f>IF(AND(MYRANKS_P[[#This Row],[BENCH_RANK]]&lt;=Total_Pitchers_Drafted,MYRANKS_P[[#This Row],[$ACTUAL]]=""),MYRANKS_P[[#This Row],[USEFULSGP]],0)</f>
        <v>#REF!</v>
      </c>
      <c r="AH192" s="55" t="e">
        <f>IF(MYRANKS_P[[#This Row],[REMAIN_SGP]]=0,0,MYRANKS_P[[#This Row],[REMAIN_SGP]]*Remaining_Dollar_Value_Per_Pitcher_SGP+1)</f>
        <v>#REF!</v>
      </c>
      <c r="AI192" s="122"/>
    </row>
    <row r="193" spans="1:35" x14ac:dyDescent="0.25">
      <c r="A193" s="110" t="s">
        <v>6137</v>
      </c>
      <c r="B193" s="9" t="e">
        <f>VLOOKUP(MYRANKS_P[[#This Row],[PLAYERID]],#REF!,COLUMN(#REF!),FALSE)</f>
        <v>#REF!</v>
      </c>
      <c r="C193" s="9" t="e">
        <f>VLOOKUP(MYRANKS_P[[#This Row],[PLAYERID]],#REF!,COLUMN(#REF!),FALSE)</f>
        <v>#REF!</v>
      </c>
      <c r="D193" s="9" t="e">
        <f>VLOOKUP(MYRANKS_P[[#This Row],[PLAYERID]],#REF!,COLUMN(#REF!),FALSE)</f>
        <v>#REF!</v>
      </c>
      <c r="E193" s="9" t="e">
        <f>VLOOKUP(MYRANKS_P[[#This Row],[PLAYERID]],#REF!,COLUMN(#REF!),FALSE)</f>
        <v>#REF!</v>
      </c>
      <c r="F193" s="9" t="e">
        <f>VLOOKUP(MYRANKS_P[[#This Row],[PLAYERID]],#REF!,COLUMN(#REF!),FALSE)</f>
        <v>#REF!</v>
      </c>
      <c r="G193" s="9" t="e">
        <f>INDEX(#REF!,MATCH(MYRANKS_P[[#This Row],[PLAYERID]],#REF!,0),VLOOKUP(IDSYSTEM,#REF!,3,FALSE))</f>
        <v>#REF!</v>
      </c>
      <c r="H193" s="128" t="e">
        <f>IF(OR(LEAGUE="Mixed",LEAGUE=MYRANKS_P[[#This Row],[LG]]),IFERROR(INDEX(PITCHCSV[],MATCH(MYRANKS_P[[#This Row],[PROJID]],PITCHCSV[playerid],0),P_WCOL),0),0)</f>
        <v>#REF!</v>
      </c>
      <c r="I193" s="128" t="e">
        <f>IF(OR(LEAGUE="Mixed",LEAGUE=MYRANKS_P[[#This Row],[LG]]),IFERROR(INDEX(PITCHCSV[],MATCH(MYRANKS_P[[#This Row],[PROJID]],PITCHCSV[playerid],0),P_SVCOL),0),0)</f>
        <v>#REF!</v>
      </c>
      <c r="J193" s="128" t="e">
        <f>IF(OR(LEAGUE="Mixed",LEAGUE=MYRANKS_P[[#This Row],[LG]]),IFERROR(INDEX(PITCHCSV[],MATCH(MYRANKS_P[[#This Row],[PROJID]],PITCHCSV[playerid],0),P_IPCOL),0),0)</f>
        <v>#REF!</v>
      </c>
      <c r="K193" s="128" t="e">
        <f>IF(OR(LEAGUE="Mixed",LEAGUE=MYRANKS_P[[#This Row],[LG]]),IFERROR(INDEX(PITCHCSV[],MATCH(MYRANKS_P[[#This Row],[PROJID]],PITCHCSV[playerid],0),P_HCOL),0),0)</f>
        <v>#REF!</v>
      </c>
      <c r="L193" s="128" t="e">
        <f>IF(OR(LEAGUE="Mixed",LEAGUE=MYRANKS_P[[#This Row],[LG]]),IFERROR(INDEX(PITCHCSV[],MATCH(MYRANKS_P[[#This Row],[PROJID]],PITCHCSV[playerid],0),P_ERCOL),0),0)</f>
        <v>#REF!</v>
      </c>
      <c r="M193" s="128" t="e">
        <f>IF(OR(LEAGUE="Mixed",LEAGUE=MYRANKS_P[[#This Row],[LG]]),IFERROR(INDEX(PITCHCSV[],MATCH(MYRANKS_P[[#This Row],[PROJID]],PITCHCSV[playerid],0),P_HRCOL),0),0)</f>
        <v>#REF!</v>
      </c>
      <c r="N193" s="128" t="e">
        <f>IF(OR(LEAGUE="Mixed",LEAGUE=MYRANKS_P[[#This Row],[LG]]),IFERROR(INDEX(PITCHCSV[],MATCH(MYRANKS_P[[#This Row],[PROJID]],PITCHCSV[playerid],0),P_SOCOL),0),0)</f>
        <v>#REF!</v>
      </c>
      <c r="O193" s="128" t="e">
        <f>IF(OR(LEAGUE="Mixed",LEAGUE=MYRANKS_P[[#This Row],[LG]]),IFERROR(INDEX(PITCHCSV[],MATCH(MYRANKS_P[[#This Row],[PROJID]],PITCHCSV[playerid],0),P_BBCOL),0),0)</f>
        <v>#REF!</v>
      </c>
      <c r="P193" s="87" t="e">
        <f>IF(OR(LEAGUE="Mixed",LEAGUE=MYRANKS_P[[#This Row],[LG]]),IFERROR(MYRANKS_P[[#This Row],[ER]]*9/MYRANKS_P[[#This Row],[IP]],0),0)</f>
        <v>#REF!</v>
      </c>
      <c r="Q193" s="87" t="e">
        <f>IF(OR(LEAGUE="Mixed",LEAGUE=MYRANKS_P[[#This Row],[LG]]),IFERROR((MYRANKS_P[[#This Row],[BB]]+MYRANKS_P[[#This Row],[H]])/MYRANKS_P[[#This Row],[IP]],0),0)</f>
        <v>#REF!</v>
      </c>
      <c r="R193" s="87" t="e">
        <f>MYRANKS_P[[#This Row],[W]]/SGP_W</f>
        <v>#REF!</v>
      </c>
      <c r="S193" s="87" t="e">
        <f>MYRANKS_P[[#This Row],[SV]]/SGP_SV</f>
        <v>#REF!</v>
      </c>
      <c r="T193" s="87" t="e">
        <f>MYRANKS_P[[#This Row],[SO]]/SGP_K</f>
        <v>#REF!</v>
      </c>
      <c r="U193" s="87" t="e">
        <f>((LGAVG_ER*(NUMPITCHERS-1)+MYRANKS_P[[#This Row],[ER]])*9/((LGAVG_IP*(NUMPITCHERS-1)+MYRANKS_P[[#This Row],[IP]]))-LGAVG_ERA)/SGP_ERA</f>
        <v>#REF!</v>
      </c>
      <c r="V193" s="87" t="e">
        <f>((LGAVG_HBB*(NUMPITCHERS-1)+MYRANKS_P[[#This Row],[BB]]+MYRANKS_P[[#This Row],[H]])/(LGAVG_IP*(NUMPITCHERS-1)+MYRANKS_P[[#This Row],[IP]])-LGAVG_WHIP)/SGP_WHIP</f>
        <v>#REF!</v>
      </c>
      <c r="W193" s="92" t="e">
        <f>MYRANKS_P[[#This Row],[WSGP]]+MYRANKS_P[[#This Row],[SVSGP]]+MYRANKS_P[[#This Row],[SOSGP]]+MYRANKS_P[[#This Row],[ERASGP]]+MYRANKS_P[[#This Row],[WHIPSGP]]</f>
        <v>#REF!</v>
      </c>
      <c r="X193" s="173" t="e">
        <f>RANK(MYRANKS_P[[#This Row],[TTLSGP]],MYRANKS_P[TTLSGP],0)</f>
        <v>#REF!</v>
      </c>
      <c r="Y193" s="92" t="e">
        <f>IF(MYRANKS_P[[#This Row],[RAW_RANK]]&gt;NUM_P,MYRANKS_P[[#This Row],[TTLSGP]],0)</f>
        <v>#REF!</v>
      </c>
      <c r="Z193" s="96" t="e">
        <f>IF(MYRANKS_P[[#This Row],[BENCH_TTLSGP]]=0,"",RANK(MYRANKS_P[[#This Row],[BENCH_TTLSGP]],MYRANKS_P[BENCH_TTLSGP],0))</f>
        <v>#REF!</v>
      </c>
      <c r="AA193" s="96" t="e">
        <f>IF(MYRANKS_P[[#This Row],[RAW_RANK]]=NUM_P,"X","")</f>
        <v>#REF!</v>
      </c>
      <c r="AB193" s="87" t="e">
        <f>VLOOKUP(MYRANKS_P[[#This Row],[POS]],#REF!,COLUMN(#REF!),FALSE)</f>
        <v>#REF!</v>
      </c>
      <c r="AC193" s="87" t="e">
        <f>MYRANKS_P[[#This Row],[TTLSGP]]-MYRANKS_P[[#This Row],[REPL LVL]]</f>
        <v>#REF!</v>
      </c>
      <c r="AD193" s="87" t="e">
        <f>IF(MYRANKS_P[[#This Row],[RAW_RANK]]&lt;=Total_Pitchers_Drafted,MYRANKS_P[[#This Row],[SGP OVER REPL]],0)</f>
        <v>#REF!</v>
      </c>
      <c r="AE193" s="97" t="e">
        <f>MYRANKS_P[[#This Row],[SGP OVER REPL]]*Dollar_Value_Per_Pitcher_SGP+1</f>
        <v>#REF!</v>
      </c>
      <c r="AF193" s="87"/>
      <c r="AG193" s="87" t="e">
        <f>IF(AND(MYRANKS_P[[#This Row],[BENCH_RANK]]&lt;=Total_Pitchers_Drafted,MYRANKS_P[[#This Row],[$ACTUAL]]=""),MYRANKS_P[[#This Row],[USEFULSGP]],0)</f>
        <v>#REF!</v>
      </c>
      <c r="AH193" s="87" t="e">
        <f>IF(MYRANKS_P[[#This Row],[REMAIN_SGP]]=0,0,MYRANKS_P[[#This Row],[REMAIN_SGP]]*Remaining_Dollar_Value_Per_Pitcher_SGP+1)</f>
        <v>#REF!</v>
      </c>
      <c r="AI193" s="122"/>
    </row>
    <row r="194" spans="1:35" x14ac:dyDescent="0.25">
      <c r="A194" s="88" t="s">
        <v>1489</v>
      </c>
      <c r="B194" s="53" t="e">
        <f>VLOOKUP(MYRANKS_P[[#This Row],[PLAYERID]],#REF!,COLUMN(#REF!),FALSE)</f>
        <v>#REF!</v>
      </c>
      <c r="C194" s="53" t="e">
        <f>VLOOKUP(MYRANKS_P[[#This Row],[PLAYERID]],#REF!,COLUMN(#REF!),FALSE)</f>
        <v>#REF!</v>
      </c>
      <c r="D194" s="53" t="e">
        <f>VLOOKUP(MYRANKS_P[[#This Row],[PLAYERID]],#REF!,COLUMN(#REF!),FALSE)</f>
        <v>#REF!</v>
      </c>
      <c r="E194" s="9" t="e">
        <f>VLOOKUP(MYRANKS_P[[#This Row],[PLAYERID]],#REF!,COLUMN(#REF!),FALSE)</f>
        <v>#REF!</v>
      </c>
      <c r="F194" s="53" t="e">
        <f>VLOOKUP(MYRANKS_P[[#This Row],[PLAYERID]],#REF!,COLUMN(#REF!),FALSE)</f>
        <v>#REF!</v>
      </c>
      <c r="G194" s="9" t="e">
        <f>INDEX(#REF!,MATCH(MYRANKS_P[[#This Row],[PLAYERID]],#REF!,0),VLOOKUP(IDSYSTEM,#REF!,3,FALSE))</f>
        <v>#REF!</v>
      </c>
      <c r="H194" s="115" t="e">
        <f>IF(OR(LEAGUE="Mixed",LEAGUE=MYRANKS_P[[#This Row],[LG]]),IFERROR(INDEX(PITCHCSV[],MATCH(MYRANKS_P[[#This Row],[PROJID]],PITCHCSV[playerid],0),P_WCOL),0),0)</f>
        <v>#REF!</v>
      </c>
      <c r="I194" s="115" t="e">
        <f>IF(OR(LEAGUE="Mixed",LEAGUE=MYRANKS_P[[#This Row],[LG]]),IFERROR(INDEX(PITCHCSV[],MATCH(MYRANKS_P[[#This Row],[PROJID]],PITCHCSV[playerid],0),P_SVCOL),0),0)</f>
        <v>#REF!</v>
      </c>
      <c r="J194" s="115" t="e">
        <f>IF(OR(LEAGUE="Mixed",LEAGUE=MYRANKS_P[[#This Row],[LG]]),IFERROR(INDEX(PITCHCSV[],MATCH(MYRANKS_P[[#This Row],[PROJID]],PITCHCSV[playerid],0),P_IPCOL),0),0)</f>
        <v>#REF!</v>
      </c>
      <c r="K194" s="115" t="e">
        <f>IF(OR(LEAGUE="Mixed",LEAGUE=MYRANKS_P[[#This Row],[LG]]),IFERROR(INDEX(PITCHCSV[],MATCH(MYRANKS_P[[#This Row],[PROJID]],PITCHCSV[playerid],0),P_HCOL),0),0)</f>
        <v>#REF!</v>
      </c>
      <c r="L194" s="115" t="e">
        <f>IF(OR(LEAGUE="Mixed",LEAGUE=MYRANKS_P[[#This Row],[LG]]),IFERROR(INDEX(PITCHCSV[],MATCH(MYRANKS_P[[#This Row],[PROJID]],PITCHCSV[playerid],0),P_ERCOL),0),0)</f>
        <v>#REF!</v>
      </c>
      <c r="M194" s="115" t="e">
        <f>IF(OR(LEAGUE="Mixed",LEAGUE=MYRANKS_P[[#This Row],[LG]]),IFERROR(INDEX(PITCHCSV[],MATCH(MYRANKS_P[[#This Row],[PROJID]],PITCHCSV[playerid],0),P_HRCOL),0),0)</f>
        <v>#REF!</v>
      </c>
      <c r="N194" s="115" t="e">
        <f>IF(OR(LEAGUE="Mixed",LEAGUE=MYRANKS_P[[#This Row],[LG]]),IFERROR(INDEX(PITCHCSV[],MATCH(MYRANKS_P[[#This Row],[PROJID]],PITCHCSV[playerid],0),P_SOCOL),0),0)</f>
        <v>#REF!</v>
      </c>
      <c r="O194" s="115" t="e">
        <f>IF(OR(LEAGUE="Mixed",LEAGUE=MYRANKS_P[[#This Row],[LG]]),IFERROR(INDEX(PITCHCSV[],MATCH(MYRANKS_P[[#This Row],[PROJID]],PITCHCSV[playerid],0),P_BBCOL),0),0)</f>
        <v>#REF!</v>
      </c>
      <c r="P194" s="10" t="e">
        <f>IF(OR(LEAGUE="Mixed",LEAGUE=MYRANKS_P[[#This Row],[LG]]),IFERROR(MYRANKS_P[[#This Row],[ER]]*9/MYRANKS_P[[#This Row],[IP]],0),0)</f>
        <v>#REF!</v>
      </c>
      <c r="Q194" s="10" t="e">
        <f>IF(OR(LEAGUE="Mixed",LEAGUE=MYRANKS_P[[#This Row],[LG]]),IFERROR((MYRANKS_P[[#This Row],[BB]]+MYRANKS_P[[#This Row],[H]])/MYRANKS_P[[#This Row],[IP]],0),0)</f>
        <v>#REF!</v>
      </c>
      <c r="R194" s="10" t="e">
        <f>MYRANKS_P[[#This Row],[W]]/SGP_W</f>
        <v>#REF!</v>
      </c>
      <c r="S194" s="10" t="e">
        <f>MYRANKS_P[[#This Row],[SV]]/SGP_SV</f>
        <v>#REF!</v>
      </c>
      <c r="T194" s="10" t="e">
        <f>MYRANKS_P[[#This Row],[SO]]/SGP_K</f>
        <v>#REF!</v>
      </c>
      <c r="U194" s="10" t="e">
        <f>((LGAVG_ER*(NUMPITCHERS-1)+MYRANKS_P[[#This Row],[ER]])*9/((LGAVG_IP*(NUMPITCHERS-1)+MYRANKS_P[[#This Row],[IP]]))-LGAVG_ERA)/SGP_ERA</f>
        <v>#REF!</v>
      </c>
      <c r="V194" s="10" t="e">
        <f>((LGAVG_HBB*(NUMPITCHERS-1)+MYRANKS_P[[#This Row],[BB]]+MYRANKS_P[[#This Row],[H]])/(LGAVG_IP*(NUMPITCHERS-1)+MYRANKS_P[[#This Row],[IP]])-LGAVG_WHIP)/SGP_WHIP</f>
        <v>#REF!</v>
      </c>
      <c r="W194" s="72" t="e">
        <f>MYRANKS_P[[#This Row],[WSGP]]+MYRANKS_P[[#This Row],[SVSGP]]+MYRANKS_P[[#This Row],[SOSGP]]+MYRANKS_P[[#This Row],[ERASGP]]+MYRANKS_P[[#This Row],[WHIPSGP]]</f>
        <v>#REF!</v>
      </c>
      <c r="X194" s="171" t="e">
        <f>RANK(MYRANKS_P[[#This Row],[TTLSGP]],MYRANKS_P[TTLSGP],0)</f>
        <v>#REF!</v>
      </c>
      <c r="Y194" s="72" t="e">
        <f>IF(MYRANKS_P[[#This Row],[RAW_RANK]]&gt;NUM_P,MYRANKS_P[[#This Row],[TTLSGP]],0)</f>
        <v>#REF!</v>
      </c>
      <c r="Z194" s="22" t="e">
        <f>IF(MYRANKS_P[[#This Row],[BENCH_TTLSGP]]=0,"",RANK(MYRANKS_P[[#This Row],[BENCH_TTLSGP]],MYRANKS_P[BENCH_TTLSGP],0))</f>
        <v>#REF!</v>
      </c>
      <c r="AA194" s="22" t="e">
        <f>IF(MYRANKS_P[[#This Row],[RAW_RANK]]=NUM_P,"X","")</f>
        <v>#REF!</v>
      </c>
      <c r="AB194" s="10" t="e">
        <f>VLOOKUP(MYRANKS_P[[#This Row],[POS]],#REF!,COLUMN(#REF!),FALSE)</f>
        <v>#REF!</v>
      </c>
      <c r="AC194" s="10" t="e">
        <f>MYRANKS_P[[#This Row],[TTLSGP]]-MYRANKS_P[[#This Row],[REPL LVL]]</f>
        <v>#REF!</v>
      </c>
      <c r="AD194" s="19" t="e">
        <f>IF(MYRANKS_P[[#This Row],[RAW_RANK]]&lt;=Total_Pitchers_Drafted,MYRANKS_P[[#This Row],[SGP OVER REPL]],0)</f>
        <v>#REF!</v>
      </c>
      <c r="AE194" s="66" t="e">
        <f>MYRANKS_P[[#This Row],[SGP OVER REPL]]*Dollar_Value_Per_Pitcher_SGP+1</f>
        <v>#REF!</v>
      </c>
      <c r="AF194" s="27"/>
      <c r="AG194" s="30" t="e">
        <f>IF(AND(MYRANKS_P[[#This Row],[BENCH_RANK]]&lt;=Total_Pitchers_Drafted,MYRANKS_P[[#This Row],[$ACTUAL]]=""),MYRANKS_P[[#This Row],[USEFULSGP]],0)</f>
        <v>#REF!</v>
      </c>
      <c r="AH194" s="27" t="e">
        <f>IF(MYRANKS_P[[#This Row],[REMAIN_SGP]]=0,0,MYRANKS_P[[#This Row],[REMAIN_SGP]]*Remaining_Dollar_Value_Per_Pitcher_SGP+1)</f>
        <v>#REF!</v>
      </c>
      <c r="AI194" s="122"/>
    </row>
    <row r="195" spans="1:35" x14ac:dyDescent="0.25">
      <c r="A195" s="110" t="s">
        <v>1715</v>
      </c>
      <c r="B195" s="53" t="e">
        <f>VLOOKUP(MYRANKS_P[[#This Row],[PLAYERID]],#REF!,COLUMN(#REF!),FALSE)</f>
        <v>#REF!</v>
      </c>
      <c r="C195" s="53" t="e">
        <f>VLOOKUP(MYRANKS_P[[#This Row],[PLAYERID]],#REF!,COLUMN(#REF!),FALSE)</f>
        <v>#REF!</v>
      </c>
      <c r="D195" s="53" t="e">
        <f>VLOOKUP(MYRANKS_P[[#This Row],[PLAYERID]],#REF!,COLUMN(#REF!),FALSE)</f>
        <v>#REF!</v>
      </c>
      <c r="E195" s="9" t="e">
        <f>VLOOKUP(MYRANKS_P[[#This Row],[PLAYERID]],#REF!,COLUMN(#REF!),FALSE)</f>
        <v>#REF!</v>
      </c>
      <c r="F195" s="53" t="e">
        <f>VLOOKUP(MYRANKS_P[[#This Row],[PLAYERID]],#REF!,COLUMN(#REF!),FALSE)</f>
        <v>#REF!</v>
      </c>
      <c r="G195" s="9" t="e">
        <f>INDEX(#REF!,MATCH(MYRANKS_P[[#This Row],[PLAYERID]],#REF!,0),VLOOKUP(IDSYSTEM,#REF!,3,FALSE))</f>
        <v>#REF!</v>
      </c>
      <c r="H195" s="115" t="e">
        <f>IF(OR(LEAGUE="Mixed",LEAGUE=MYRANKS_P[[#This Row],[LG]]),IFERROR(INDEX(PITCHCSV[],MATCH(MYRANKS_P[[#This Row],[PROJID]],PITCHCSV[playerid],0),P_WCOL),0),0)</f>
        <v>#REF!</v>
      </c>
      <c r="I195" s="115" t="e">
        <f>IF(OR(LEAGUE="Mixed",LEAGUE=MYRANKS_P[[#This Row],[LG]]),IFERROR(INDEX(PITCHCSV[],MATCH(MYRANKS_P[[#This Row],[PROJID]],PITCHCSV[playerid],0),P_SVCOL),0),0)</f>
        <v>#REF!</v>
      </c>
      <c r="J195" s="115" t="e">
        <f>IF(OR(LEAGUE="Mixed",LEAGUE=MYRANKS_P[[#This Row],[LG]]),IFERROR(INDEX(PITCHCSV[],MATCH(MYRANKS_P[[#This Row],[PROJID]],PITCHCSV[playerid],0),P_IPCOL),0),0)</f>
        <v>#REF!</v>
      </c>
      <c r="K195" s="115" t="e">
        <f>IF(OR(LEAGUE="Mixed",LEAGUE=MYRANKS_P[[#This Row],[LG]]),IFERROR(INDEX(PITCHCSV[],MATCH(MYRANKS_P[[#This Row],[PROJID]],PITCHCSV[playerid],0),P_HCOL),0),0)</f>
        <v>#REF!</v>
      </c>
      <c r="L195" s="115" t="e">
        <f>IF(OR(LEAGUE="Mixed",LEAGUE=MYRANKS_P[[#This Row],[LG]]),IFERROR(INDEX(PITCHCSV[],MATCH(MYRANKS_P[[#This Row],[PROJID]],PITCHCSV[playerid],0),P_ERCOL),0),0)</f>
        <v>#REF!</v>
      </c>
      <c r="M195" s="115" t="e">
        <f>IF(OR(LEAGUE="Mixed",LEAGUE=MYRANKS_P[[#This Row],[LG]]),IFERROR(INDEX(PITCHCSV[],MATCH(MYRANKS_P[[#This Row],[PROJID]],PITCHCSV[playerid],0),P_HRCOL),0),0)</f>
        <v>#REF!</v>
      </c>
      <c r="N195" s="115" t="e">
        <f>IF(OR(LEAGUE="Mixed",LEAGUE=MYRANKS_P[[#This Row],[LG]]),IFERROR(INDEX(PITCHCSV[],MATCH(MYRANKS_P[[#This Row],[PROJID]],PITCHCSV[playerid],0),P_SOCOL),0),0)</f>
        <v>#REF!</v>
      </c>
      <c r="O195" s="115" t="e">
        <f>IF(OR(LEAGUE="Mixed",LEAGUE=MYRANKS_P[[#This Row],[LG]]),IFERROR(INDEX(PITCHCSV[],MATCH(MYRANKS_P[[#This Row],[PROJID]],PITCHCSV[playerid],0),P_BBCOL),0),0)</f>
        <v>#REF!</v>
      </c>
      <c r="P195" s="10" t="e">
        <f>IF(OR(LEAGUE="Mixed",LEAGUE=MYRANKS_P[[#This Row],[LG]]),IFERROR(MYRANKS_P[[#This Row],[ER]]*9/MYRANKS_P[[#This Row],[IP]],0),0)</f>
        <v>#REF!</v>
      </c>
      <c r="Q195" s="10" t="e">
        <f>IF(OR(LEAGUE="Mixed",LEAGUE=MYRANKS_P[[#This Row],[LG]]),IFERROR((MYRANKS_P[[#This Row],[BB]]+MYRANKS_P[[#This Row],[H]])/MYRANKS_P[[#This Row],[IP]],0),0)</f>
        <v>#REF!</v>
      </c>
      <c r="R195" s="87" t="e">
        <f>MYRANKS_P[[#This Row],[W]]/SGP_W</f>
        <v>#REF!</v>
      </c>
      <c r="S195" s="87" t="e">
        <f>MYRANKS_P[[#This Row],[SV]]/SGP_SV</f>
        <v>#REF!</v>
      </c>
      <c r="T195" s="87" t="e">
        <f>MYRANKS_P[[#This Row],[SO]]/SGP_K</f>
        <v>#REF!</v>
      </c>
      <c r="U195" s="10" t="e">
        <f>((LGAVG_ER*(NUMPITCHERS-1)+MYRANKS_P[[#This Row],[ER]])*9/((LGAVG_IP*(NUMPITCHERS-1)+MYRANKS_P[[#This Row],[IP]]))-LGAVG_ERA)/SGP_ERA</f>
        <v>#REF!</v>
      </c>
      <c r="V195" s="10" t="e">
        <f>((LGAVG_HBB*(NUMPITCHERS-1)+MYRANKS_P[[#This Row],[BB]]+MYRANKS_P[[#This Row],[H]])/(LGAVG_IP*(NUMPITCHERS-1)+MYRANKS_P[[#This Row],[IP]])-LGAVG_WHIP)/SGP_WHIP</f>
        <v>#REF!</v>
      </c>
      <c r="W195" s="92" t="e">
        <f>MYRANKS_P[[#This Row],[WSGP]]+MYRANKS_P[[#This Row],[SVSGP]]+MYRANKS_P[[#This Row],[SOSGP]]+MYRANKS_P[[#This Row],[ERASGP]]+MYRANKS_P[[#This Row],[WHIPSGP]]</f>
        <v>#REF!</v>
      </c>
      <c r="X195" s="173" t="e">
        <f>RANK(MYRANKS_P[[#This Row],[TTLSGP]],MYRANKS_P[TTLSGP],0)</f>
        <v>#REF!</v>
      </c>
      <c r="Y195" s="92" t="e">
        <f>IF(MYRANKS_P[[#This Row],[RAW_RANK]]&gt;NUM_P,MYRANKS_P[[#This Row],[TTLSGP]],0)</f>
        <v>#REF!</v>
      </c>
      <c r="Z195" s="96" t="e">
        <f>IF(MYRANKS_P[[#This Row],[BENCH_TTLSGP]]=0,"",RANK(MYRANKS_P[[#This Row],[BENCH_TTLSGP]],MYRANKS_P[BENCH_TTLSGP],0))</f>
        <v>#REF!</v>
      </c>
      <c r="AA195" s="96" t="e">
        <f>IF(MYRANKS_P[[#This Row],[RAW_RANK]]=NUM_P,"X","")</f>
        <v>#REF!</v>
      </c>
      <c r="AB195" s="87" t="e">
        <f>VLOOKUP(MYRANKS_P[[#This Row],[POS]],#REF!,COLUMN(#REF!),FALSE)</f>
        <v>#REF!</v>
      </c>
      <c r="AC195" s="87" t="e">
        <f>MYRANKS_P[[#This Row],[TTLSGP]]-MYRANKS_P[[#This Row],[REPL LVL]]</f>
        <v>#REF!</v>
      </c>
      <c r="AD195" s="87" t="e">
        <f>IF(MYRANKS_P[[#This Row],[RAW_RANK]]&lt;=Total_Pitchers_Drafted,MYRANKS_P[[#This Row],[SGP OVER REPL]],0)</f>
        <v>#REF!</v>
      </c>
      <c r="AE195" s="97" t="e">
        <f>MYRANKS_P[[#This Row],[SGP OVER REPL]]*Dollar_Value_Per_Pitcher_SGP+1</f>
        <v>#REF!</v>
      </c>
      <c r="AF195" s="87"/>
      <c r="AG195" s="87" t="e">
        <f>IF(AND(MYRANKS_P[[#This Row],[BENCH_RANK]]&lt;=Total_Pitchers_Drafted,MYRANKS_P[[#This Row],[$ACTUAL]]=""),MYRANKS_P[[#This Row],[USEFULSGP]],0)</f>
        <v>#REF!</v>
      </c>
      <c r="AH195" s="87" t="e">
        <f>IF(MYRANKS_P[[#This Row],[REMAIN_SGP]]=0,0,MYRANKS_P[[#This Row],[REMAIN_SGP]]*Remaining_Dollar_Value_Per_Pitcher_SGP+1)</f>
        <v>#REF!</v>
      </c>
      <c r="AI195" s="122"/>
    </row>
    <row r="196" spans="1:35" x14ac:dyDescent="0.25">
      <c r="A196" s="79" t="s">
        <v>1147</v>
      </c>
      <c r="B196" s="9" t="e">
        <f>VLOOKUP(MYRANKS_P[[#This Row],[PLAYERID]],#REF!,COLUMN(#REF!),FALSE)</f>
        <v>#REF!</v>
      </c>
      <c r="C196" s="9" t="e">
        <f>VLOOKUP(MYRANKS_P[[#This Row],[PLAYERID]],#REF!,COLUMN(#REF!),FALSE)</f>
        <v>#REF!</v>
      </c>
      <c r="D196" s="9" t="e">
        <f>VLOOKUP(MYRANKS_P[[#This Row],[PLAYERID]],#REF!,COLUMN(#REF!),FALSE)</f>
        <v>#REF!</v>
      </c>
      <c r="E196" s="9" t="e">
        <f>VLOOKUP(MYRANKS_P[[#This Row],[PLAYERID]],#REF!,COLUMN(#REF!),FALSE)</f>
        <v>#REF!</v>
      </c>
      <c r="F196" s="9" t="e">
        <f>VLOOKUP(MYRANKS_P[[#This Row],[PLAYERID]],#REF!,COLUMN(#REF!),FALSE)</f>
        <v>#REF!</v>
      </c>
      <c r="G196" s="9" t="e">
        <f>INDEX(#REF!,MATCH(MYRANKS_P[[#This Row],[PLAYERID]],#REF!,0),VLOOKUP(IDSYSTEM,#REF!,3,FALSE))</f>
        <v>#REF!</v>
      </c>
      <c r="H196" s="115" t="e">
        <f>IF(OR(LEAGUE="Mixed",LEAGUE=MYRANKS_P[[#This Row],[LG]]),IFERROR(INDEX(PITCHCSV[],MATCH(MYRANKS_P[[#This Row],[PROJID]],PITCHCSV[playerid],0),P_WCOL),0),0)</f>
        <v>#REF!</v>
      </c>
      <c r="I196" s="115" t="e">
        <f>IF(OR(LEAGUE="Mixed",LEAGUE=MYRANKS_P[[#This Row],[LG]]),IFERROR(INDEX(PITCHCSV[],MATCH(MYRANKS_P[[#This Row],[PROJID]],PITCHCSV[playerid],0),P_SVCOL),0),0)</f>
        <v>#REF!</v>
      </c>
      <c r="J196" s="115" t="e">
        <f>IF(OR(LEAGUE="Mixed",LEAGUE=MYRANKS_P[[#This Row],[LG]]),IFERROR(INDEX(PITCHCSV[],MATCH(MYRANKS_P[[#This Row],[PROJID]],PITCHCSV[playerid],0),P_IPCOL),0),0)</f>
        <v>#REF!</v>
      </c>
      <c r="K196" s="115" t="e">
        <f>IF(OR(LEAGUE="Mixed",LEAGUE=MYRANKS_P[[#This Row],[LG]]),IFERROR(INDEX(PITCHCSV[],MATCH(MYRANKS_P[[#This Row],[PROJID]],PITCHCSV[playerid],0),P_HCOL),0),0)</f>
        <v>#REF!</v>
      </c>
      <c r="L196" s="115" t="e">
        <f>IF(OR(LEAGUE="Mixed",LEAGUE=MYRANKS_P[[#This Row],[LG]]),IFERROR(INDEX(PITCHCSV[],MATCH(MYRANKS_P[[#This Row],[PROJID]],PITCHCSV[playerid],0),P_ERCOL),0),0)</f>
        <v>#REF!</v>
      </c>
      <c r="M196" s="115" t="e">
        <f>IF(OR(LEAGUE="Mixed",LEAGUE=MYRANKS_P[[#This Row],[LG]]),IFERROR(INDEX(PITCHCSV[],MATCH(MYRANKS_P[[#This Row],[PROJID]],PITCHCSV[playerid],0),P_HRCOL),0),0)</f>
        <v>#REF!</v>
      </c>
      <c r="N196" s="115" t="e">
        <f>IF(OR(LEAGUE="Mixed",LEAGUE=MYRANKS_P[[#This Row],[LG]]),IFERROR(INDEX(PITCHCSV[],MATCH(MYRANKS_P[[#This Row],[PROJID]],PITCHCSV[playerid],0),P_SOCOL),0),0)</f>
        <v>#REF!</v>
      </c>
      <c r="O196" s="115" t="e">
        <f>IF(OR(LEAGUE="Mixed",LEAGUE=MYRANKS_P[[#This Row],[LG]]),IFERROR(INDEX(PITCHCSV[],MATCH(MYRANKS_P[[#This Row],[PROJID]],PITCHCSV[playerid],0),P_BBCOL),0),0)</f>
        <v>#REF!</v>
      </c>
      <c r="P196" s="10" t="e">
        <f>IF(OR(LEAGUE="Mixed",LEAGUE=MYRANKS_P[[#This Row],[LG]]),IFERROR(MYRANKS_P[[#This Row],[ER]]*9/MYRANKS_P[[#This Row],[IP]],0),0)</f>
        <v>#REF!</v>
      </c>
      <c r="Q196" s="10" t="e">
        <f>IF(OR(LEAGUE="Mixed",LEAGUE=MYRANKS_P[[#This Row],[LG]]),IFERROR((MYRANKS_P[[#This Row],[BB]]+MYRANKS_P[[#This Row],[H]])/MYRANKS_P[[#This Row],[IP]],0),0)</f>
        <v>#REF!</v>
      </c>
      <c r="R196" s="10" t="e">
        <f>MYRANKS_P[[#This Row],[W]]/SGP_W</f>
        <v>#REF!</v>
      </c>
      <c r="S196" s="10" t="e">
        <f>MYRANKS_P[[#This Row],[SV]]/SGP_SV</f>
        <v>#REF!</v>
      </c>
      <c r="T196" s="10" t="e">
        <f>MYRANKS_P[[#This Row],[SO]]/SGP_K</f>
        <v>#REF!</v>
      </c>
      <c r="U196" s="10" t="e">
        <f>((LGAVG_ER*(NUMPITCHERS-1)+MYRANKS_P[[#This Row],[ER]])*9/((LGAVG_IP*(NUMPITCHERS-1)+MYRANKS_P[[#This Row],[IP]]))-LGAVG_ERA)/SGP_ERA</f>
        <v>#REF!</v>
      </c>
      <c r="V196" s="10" t="e">
        <f>((LGAVG_HBB*(NUMPITCHERS-1)+MYRANKS_P[[#This Row],[BB]]+MYRANKS_P[[#This Row],[H]])/(LGAVG_IP*(NUMPITCHERS-1)+MYRANKS_P[[#This Row],[IP]])-LGAVG_WHIP)/SGP_WHIP</f>
        <v>#REF!</v>
      </c>
      <c r="W196" s="72" t="e">
        <f>MYRANKS_P[[#This Row],[WSGP]]+MYRANKS_P[[#This Row],[SVSGP]]+MYRANKS_P[[#This Row],[SOSGP]]+MYRANKS_P[[#This Row],[ERASGP]]+MYRANKS_P[[#This Row],[WHIPSGP]]</f>
        <v>#REF!</v>
      </c>
      <c r="X196" s="171" t="e">
        <f>RANK(MYRANKS_P[[#This Row],[TTLSGP]],MYRANKS_P[TTLSGP],0)</f>
        <v>#REF!</v>
      </c>
      <c r="Y196" s="72" t="e">
        <f>IF(MYRANKS_P[[#This Row],[RAW_RANK]]&gt;NUM_P,MYRANKS_P[[#This Row],[TTLSGP]],0)</f>
        <v>#REF!</v>
      </c>
      <c r="Z196" s="22" t="e">
        <f>IF(MYRANKS_P[[#This Row],[BENCH_TTLSGP]]=0,"",RANK(MYRANKS_P[[#This Row],[BENCH_TTLSGP]],MYRANKS_P[BENCH_TTLSGP],0))</f>
        <v>#REF!</v>
      </c>
      <c r="AA196" s="22" t="e">
        <f>IF(MYRANKS_P[[#This Row],[RAW_RANK]]=NUM_P,"X","")</f>
        <v>#REF!</v>
      </c>
      <c r="AB196" s="10" t="e">
        <f>VLOOKUP(MYRANKS_P[[#This Row],[POS]],#REF!,COLUMN(#REF!),FALSE)</f>
        <v>#REF!</v>
      </c>
      <c r="AC196" s="10" t="e">
        <f>MYRANKS_P[[#This Row],[TTLSGP]]-MYRANKS_P[[#This Row],[REPL LVL]]</f>
        <v>#REF!</v>
      </c>
      <c r="AD196" s="19" t="e">
        <f>IF(MYRANKS_P[[#This Row],[RAW_RANK]]&lt;=Total_Pitchers_Drafted,MYRANKS_P[[#This Row],[SGP OVER REPL]],0)</f>
        <v>#REF!</v>
      </c>
      <c r="AE196" s="66" t="e">
        <f>MYRANKS_P[[#This Row],[SGP OVER REPL]]*Dollar_Value_Per_Pitcher_SGP+1</f>
        <v>#REF!</v>
      </c>
      <c r="AF196" s="27"/>
      <c r="AG196" s="30" t="e">
        <f>IF(AND(MYRANKS_P[[#This Row],[BENCH_RANK]]&lt;=Total_Pitchers_Drafted,MYRANKS_P[[#This Row],[$ACTUAL]]=""),MYRANKS_P[[#This Row],[USEFULSGP]],0)</f>
        <v>#REF!</v>
      </c>
      <c r="AH196" s="27" t="e">
        <f>IF(MYRANKS_P[[#This Row],[REMAIN_SGP]]=0,0,MYRANKS_P[[#This Row],[REMAIN_SGP]]*Remaining_Dollar_Value_Per_Pitcher_SGP+1)</f>
        <v>#REF!</v>
      </c>
      <c r="AI196" s="122"/>
    </row>
    <row r="197" spans="1:35" x14ac:dyDescent="0.25">
      <c r="A197" s="79" t="s">
        <v>1938</v>
      </c>
      <c r="B197" s="53" t="e">
        <f>VLOOKUP(MYRANKS_P[[#This Row],[PLAYERID]],#REF!,COLUMN(#REF!),FALSE)</f>
        <v>#REF!</v>
      </c>
      <c r="C197" s="53" t="e">
        <f>VLOOKUP(MYRANKS_P[[#This Row],[PLAYERID]],#REF!,COLUMN(#REF!),FALSE)</f>
        <v>#REF!</v>
      </c>
      <c r="D197" s="53" t="e">
        <f>VLOOKUP(MYRANKS_P[[#This Row],[PLAYERID]],#REF!,COLUMN(#REF!),FALSE)</f>
        <v>#REF!</v>
      </c>
      <c r="E197" s="9" t="e">
        <f>VLOOKUP(MYRANKS_P[[#This Row],[PLAYERID]],#REF!,COLUMN(#REF!),FALSE)</f>
        <v>#REF!</v>
      </c>
      <c r="F197" s="53" t="e">
        <f>VLOOKUP(MYRANKS_P[[#This Row],[PLAYERID]],#REF!,COLUMN(#REF!),FALSE)</f>
        <v>#REF!</v>
      </c>
      <c r="G197" s="9" t="e">
        <f>INDEX(#REF!,MATCH(MYRANKS_P[[#This Row],[PLAYERID]],#REF!,0),VLOOKUP(IDSYSTEM,#REF!,3,FALSE))</f>
        <v>#REF!</v>
      </c>
      <c r="H197" s="115" t="e">
        <f>IF(OR(LEAGUE="Mixed",LEAGUE=MYRANKS_P[[#This Row],[LG]]),IFERROR(INDEX(PITCHCSV[],MATCH(MYRANKS_P[[#This Row],[PROJID]],PITCHCSV[playerid],0),P_WCOL),0),0)</f>
        <v>#REF!</v>
      </c>
      <c r="I197" s="115" t="e">
        <f>IF(OR(LEAGUE="Mixed",LEAGUE=MYRANKS_P[[#This Row],[LG]]),IFERROR(INDEX(PITCHCSV[],MATCH(MYRANKS_P[[#This Row],[PROJID]],PITCHCSV[playerid],0),P_SVCOL),0),0)</f>
        <v>#REF!</v>
      </c>
      <c r="J197" s="115" t="e">
        <f>IF(OR(LEAGUE="Mixed",LEAGUE=MYRANKS_P[[#This Row],[LG]]),IFERROR(INDEX(PITCHCSV[],MATCH(MYRANKS_P[[#This Row],[PROJID]],PITCHCSV[playerid],0),P_IPCOL),0),0)</f>
        <v>#REF!</v>
      </c>
      <c r="K197" s="115" t="e">
        <f>IF(OR(LEAGUE="Mixed",LEAGUE=MYRANKS_P[[#This Row],[LG]]),IFERROR(INDEX(PITCHCSV[],MATCH(MYRANKS_P[[#This Row],[PROJID]],PITCHCSV[playerid],0),P_HCOL),0),0)</f>
        <v>#REF!</v>
      </c>
      <c r="L197" s="115" t="e">
        <f>IF(OR(LEAGUE="Mixed",LEAGUE=MYRANKS_P[[#This Row],[LG]]),IFERROR(INDEX(PITCHCSV[],MATCH(MYRANKS_P[[#This Row],[PROJID]],PITCHCSV[playerid],0),P_ERCOL),0),0)</f>
        <v>#REF!</v>
      </c>
      <c r="M197" s="115" t="e">
        <f>IF(OR(LEAGUE="Mixed",LEAGUE=MYRANKS_P[[#This Row],[LG]]),IFERROR(INDEX(PITCHCSV[],MATCH(MYRANKS_P[[#This Row],[PROJID]],PITCHCSV[playerid],0),P_HRCOL),0),0)</f>
        <v>#REF!</v>
      </c>
      <c r="N197" s="115" t="e">
        <f>IF(OR(LEAGUE="Mixed",LEAGUE=MYRANKS_P[[#This Row],[LG]]),IFERROR(INDEX(PITCHCSV[],MATCH(MYRANKS_P[[#This Row],[PROJID]],PITCHCSV[playerid],0),P_SOCOL),0),0)</f>
        <v>#REF!</v>
      </c>
      <c r="O197" s="115" t="e">
        <f>IF(OR(LEAGUE="Mixed",LEAGUE=MYRANKS_P[[#This Row],[LG]]),IFERROR(INDEX(PITCHCSV[],MATCH(MYRANKS_P[[#This Row],[PROJID]],PITCHCSV[playerid],0),P_BBCOL),0),0)</f>
        <v>#REF!</v>
      </c>
      <c r="P197" s="10" t="e">
        <f>IF(OR(LEAGUE="Mixed",LEAGUE=MYRANKS_P[[#This Row],[LG]]),IFERROR(MYRANKS_P[[#This Row],[ER]]*9/MYRANKS_P[[#This Row],[IP]],0),0)</f>
        <v>#REF!</v>
      </c>
      <c r="Q197" s="10" t="e">
        <f>IF(OR(LEAGUE="Mixed",LEAGUE=MYRANKS_P[[#This Row],[LG]]),IFERROR((MYRANKS_P[[#This Row],[BB]]+MYRANKS_P[[#This Row],[H]])/MYRANKS_P[[#This Row],[IP]],0),0)</f>
        <v>#REF!</v>
      </c>
      <c r="R197" s="33" t="e">
        <f>MYRANKS_P[[#This Row],[W]]/SGP_W</f>
        <v>#REF!</v>
      </c>
      <c r="S197" s="35" t="e">
        <f>MYRANKS_P[[#This Row],[SV]]/SGP_SV</f>
        <v>#REF!</v>
      </c>
      <c r="T197" s="33" t="e">
        <f>MYRANKS_P[[#This Row],[SO]]/SGP_K</f>
        <v>#REF!</v>
      </c>
      <c r="U197" s="10" t="e">
        <f>((LGAVG_ER*(NUMPITCHERS-1)+MYRANKS_P[[#This Row],[ER]])*9/((LGAVG_IP*(NUMPITCHERS-1)+MYRANKS_P[[#This Row],[IP]]))-LGAVG_ERA)/SGP_ERA</f>
        <v>#REF!</v>
      </c>
      <c r="V197" s="10" t="e">
        <f>((LGAVG_HBB*(NUMPITCHERS-1)+MYRANKS_P[[#This Row],[BB]]+MYRANKS_P[[#This Row],[H]])/(LGAVG_IP*(NUMPITCHERS-1)+MYRANKS_P[[#This Row],[IP]])-LGAVG_WHIP)/SGP_WHIP</f>
        <v>#REF!</v>
      </c>
      <c r="W197" s="73" t="e">
        <f>MYRANKS_P[[#This Row],[WSGP]]+MYRANKS_P[[#This Row],[SVSGP]]+MYRANKS_P[[#This Row],[SOSGP]]+MYRANKS_P[[#This Row],[ERASGP]]+MYRANKS_P[[#This Row],[WHIPSGP]]</f>
        <v>#REF!</v>
      </c>
      <c r="X197" s="174" t="e">
        <f>RANK(MYRANKS_P[[#This Row],[TTLSGP]],MYRANKS_P[TTLSGP],0)</f>
        <v>#REF!</v>
      </c>
      <c r="Y197" s="73" t="e">
        <f>IF(MYRANKS_P[[#This Row],[RAW_RANK]]&gt;NUM_P,MYRANKS_P[[#This Row],[TTLSGP]],0)</f>
        <v>#REF!</v>
      </c>
      <c r="Z197" s="34" t="e">
        <f>IF(MYRANKS_P[[#This Row],[BENCH_TTLSGP]]=0,"",RANK(MYRANKS_P[[#This Row],[BENCH_TTLSGP]],MYRANKS_P[BENCH_TTLSGP],0))</f>
        <v>#REF!</v>
      </c>
      <c r="AA197" s="34" t="e">
        <f>IF(MYRANKS_P[[#This Row],[RAW_RANK]]=NUM_P,"X","")</f>
        <v>#REF!</v>
      </c>
      <c r="AB197" s="35" t="e">
        <f>VLOOKUP(MYRANKS_P[[#This Row],[POS]],#REF!,COLUMN(#REF!),FALSE)</f>
        <v>#REF!</v>
      </c>
      <c r="AC197" s="35" t="e">
        <f>MYRANKS_P[[#This Row],[TTLSGP]]-MYRANKS_P[[#This Row],[REPL LVL]]</f>
        <v>#REF!</v>
      </c>
      <c r="AD197" s="33" t="e">
        <f>IF(MYRANKS_P[[#This Row],[RAW_RANK]]&lt;=Total_Pitchers_Drafted,MYRANKS_P[[#This Row],[SGP OVER REPL]],0)</f>
        <v>#REF!</v>
      </c>
      <c r="AE197" s="67" t="e">
        <f>MYRANKS_P[[#This Row],[SGP OVER REPL]]*Dollar_Value_Per_Pitcher_SGP+1</f>
        <v>#REF!</v>
      </c>
      <c r="AF197" s="33"/>
      <c r="AG197" s="35" t="e">
        <f>IF(AND(MYRANKS_P[[#This Row],[BENCH_RANK]]&lt;=Total_Pitchers_Drafted,MYRANKS_P[[#This Row],[$ACTUAL]]=""),MYRANKS_P[[#This Row],[USEFULSGP]],0)</f>
        <v>#REF!</v>
      </c>
      <c r="AH197" s="33" t="e">
        <f>IF(MYRANKS_P[[#This Row],[REMAIN_SGP]]=0,0,MYRANKS_P[[#This Row],[REMAIN_SGP]]*Remaining_Dollar_Value_Per_Pitcher_SGP+1)</f>
        <v>#REF!</v>
      </c>
      <c r="AI197" s="122"/>
    </row>
    <row r="198" spans="1:35" x14ac:dyDescent="0.25">
      <c r="A198" s="79" t="s">
        <v>2107</v>
      </c>
      <c r="B198" s="53" t="e">
        <f>VLOOKUP(MYRANKS_P[[#This Row],[PLAYERID]],#REF!,COLUMN(#REF!),FALSE)</f>
        <v>#REF!</v>
      </c>
      <c r="C198" s="53" t="e">
        <f>VLOOKUP(MYRANKS_P[[#This Row],[PLAYERID]],#REF!,COLUMN(#REF!),FALSE)</f>
        <v>#REF!</v>
      </c>
      <c r="D198" s="53" t="e">
        <f>VLOOKUP(MYRANKS_P[[#This Row],[PLAYERID]],#REF!,COLUMN(#REF!),FALSE)</f>
        <v>#REF!</v>
      </c>
      <c r="E198" s="9" t="e">
        <f>VLOOKUP(MYRANKS_P[[#This Row],[PLAYERID]],#REF!,COLUMN(#REF!),FALSE)</f>
        <v>#REF!</v>
      </c>
      <c r="F198" s="53" t="e">
        <f>VLOOKUP(MYRANKS_P[[#This Row],[PLAYERID]],#REF!,COLUMN(#REF!),FALSE)</f>
        <v>#REF!</v>
      </c>
      <c r="G198" s="32" t="e">
        <f>INDEX(#REF!,MATCH(MYRANKS_P[[#This Row],[PLAYERID]],#REF!,0),VLOOKUP(IDSYSTEM,#REF!,3,FALSE))</f>
        <v>#REF!</v>
      </c>
      <c r="H198" s="155" t="e">
        <f>IF(OR(LEAGUE="Mixed",LEAGUE=MYRANKS_P[[#This Row],[LG]]),IFERROR(INDEX(PITCHCSV[],MATCH(MYRANKS_P[[#This Row],[PROJID]],PITCHCSV[playerid],0),P_WCOL),0),0)</f>
        <v>#REF!</v>
      </c>
      <c r="I198" s="155" t="e">
        <f>IF(OR(LEAGUE="Mixed",LEAGUE=MYRANKS_P[[#This Row],[LG]]),IFERROR(INDEX(PITCHCSV[],MATCH(MYRANKS_P[[#This Row],[PROJID]],PITCHCSV[playerid],0),P_SVCOL),0),0)</f>
        <v>#REF!</v>
      </c>
      <c r="J198" s="155" t="e">
        <f>IF(OR(LEAGUE="Mixed",LEAGUE=MYRANKS_P[[#This Row],[LG]]),IFERROR(INDEX(PITCHCSV[],MATCH(MYRANKS_P[[#This Row],[PROJID]],PITCHCSV[playerid],0),P_IPCOL),0),0)</f>
        <v>#REF!</v>
      </c>
      <c r="K198" s="155" t="e">
        <f>IF(OR(LEAGUE="Mixed",LEAGUE=MYRANKS_P[[#This Row],[LG]]),IFERROR(INDEX(PITCHCSV[],MATCH(MYRANKS_P[[#This Row],[PROJID]],PITCHCSV[playerid],0),P_HCOL),0),0)</f>
        <v>#REF!</v>
      </c>
      <c r="L198" s="155" t="e">
        <f>IF(OR(LEAGUE="Mixed",LEAGUE=MYRANKS_P[[#This Row],[LG]]),IFERROR(INDEX(PITCHCSV[],MATCH(MYRANKS_P[[#This Row],[PROJID]],PITCHCSV[playerid],0),P_ERCOL),0),0)</f>
        <v>#REF!</v>
      </c>
      <c r="M198" s="155" t="e">
        <f>IF(OR(LEAGUE="Mixed",LEAGUE=MYRANKS_P[[#This Row],[LG]]),IFERROR(INDEX(PITCHCSV[],MATCH(MYRANKS_P[[#This Row],[PROJID]],PITCHCSV[playerid],0),P_HRCOL),0),0)</f>
        <v>#REF!</v>
      </c>
      <c r="N198" s="155" t="e">
        <f>IF(OR(LEAGUE="Mixed",LEAGUE=MYRANKS_P[[#This Row],[LG]]),IFERROR(INDEX(PITCHCSV[],MATCH(MYRANKS_P[[#This Row],[PROJID]],PITCHCSV[playerid],0),P_SOCOL),0),0)</f>
        <v>#REF!</v>
      </c>
      <c r="O198" s="155" t="e">
        <f>IF(OR(LEAGUE="Mixed",LEAGUE=MYRANKS_P[[#This Row],[LG]]),IFERROR(INDEX(PITCHCSV[],MATCH(MYRANKS_P[[#This Row],[PROJID]],PITCHCSV[playerid],0),P_BBCOL),0),0)</f>
        <v>#REF!</v>
      </c>
      <c r="P198" s="33" t="e">
        <f>IF(OR(LEAGUE="Mixed",LEAGUE=MYRANKS_P[[#This Row],[LG]]),IFERROR(MYRANKS_P[[#This Row],[ER]]*9/MYRANKS_P[[#This Row],[IP]],0),0)</f>
        <v>#REF!</v>
      </c>
      <c r="Q198" s="33" t="e">
        <f>IF(OR(LEAGUE="Mixed",LEAGUE=MYRANKS_P[[#This Row],[LG]]),IFERROR((MYRANKS_P[[#This Row],[BB]]+MYRANKS_P[[#This Row],[H]])/MYRANKS_P[[#This Row],[IP]],0),0)</f>
        <v>#REF!</v>
      </c>
      <c r="R198" s="33" t="e">
        <f>MYRANKS_P[[#This Row],[W]]/SGP_W</f>
        <v>#REF!</v>
      </c>
      <c r="S198" s="33" t="e">
        <f>MYRANKS_P[[#This Row],[SV]]/SGP_SV</f>
        <v>#REF!</v>
      </c>
      <c r="T198" s="33" t="e">
        <f>MYRANKS_P[[#This Row],[SO]]/SGP_K</f>
        <v>#REF!</v>
      </c>
      <c r="U198" s="33" t="e">
        <f>((LGAVG_ER*(NUMPITCHERS-1)+MYRANKS_P[[#This Row],[ER]])*9/((LGAVG_IP*(NUMPITCHERS-1)+MYRANKS_P[[#This Row],[IP]]))-LGAVG_ERA)/SGP_ERA</f>
        <v>#REF!</v>
      </c>
      <c r="V198" s="33" t="e">
        <f>((LGAVG_HBB*(NUMPITCHERS-1)+MYRANKS_P[[#This Row],[BB]]+MYRANKS_P[[#This Row],[H]])/(LGAVG_IP*(NUMPITCHERS-1)+MYRANKS_P[[#This Row],[IP]])-LGAVG_WHIP)/SGP_WHIP</f>
        <v>#REF!</v>
      </c>
      <c r="W198" s="73" t="e">
        <f>MYRANKS_P[[#This Row],[WSGP]]+MYRANKS_P[[#This Row],[SVSGP]]+MYRANKS_P[[#This Row],[SOSGP]]+MYRANKS_P[[#This Row],[ERASGP]]+MYRANKS_P[[#This Row],[WHIPSGP]]</f>
        <v>#REF!</v>
      </c>
      <c r="X198" s="174" t="e">
        <f>RANK(MYRANKS_P[[#This Row],[TTLSGP]],MYRANKS_P[TTLSGP],0)</f>
        <v>#REF!</v>
      </c>
      <c r="Y198" s="73" t="e">
        <f>IF(MYRANKS_P[[#This Row],[RAW_RANK]]&gt;NUM_P,MYRANKS_P[[#This Row],[TTLSGP]],0)</f>
        <v>#REF!</v>
      </c>
      <c r="Z198" s="34" t="e">
        <f>IF(MYRANKS_P[[#This Row],[BENCH_TTLSGP]]=0,"",RANK(MYRANKS_P[[#This Row],[BENCH_TTLSGP]],MYRANKS_P[BENCH_TTLSGP],0))</f>
        <v>#REF!</v>
      </c>
      <c r="AA198" s="34" t="e">
        <f>IF(MYRANKS_P[[#This Row],[RAW_RANK]]=NUM_P,"X","")</f>
        <v>#REF!</v>
      </c>
      <c r="AB198" s="33" t="e">
        <f>VLOOKUP(MYRANKS_P[[#This Row],[POS]],#REF!,COLUMN(#REF!),FALSE)</f>
        <v>#REF!</v>
      </c>
      <c r="AC198" s="33" t="e">
        <f>MYRANKS_P[[#This Row],[TTLSGP]]-MYRANKS_P[[#This Row],[REPL LVL]]</f>
        <v>#REF!</v>
      </c>
      <c r="AD198" s="33" t="e">
        <f>IF(MYRANKS_P[[#This Row],[RAW_RANK]]&lt;=Total_Pitchers_Drafted,MYRANKS_P[[#This Row],[SGP OVER REPL]],0)</f>
        <v>#REF!</v>
      </c>
      <c r="AE198" s="67" t="e">
        <f>MYRANKS_P[[#This Row],[SGP OVER REPL]]*Dollar_Value_Per_Pitcher_SGP+1</f>
        <v>#REF!</v>
      </c>
      <c r="AF198" s="33"/>
      <c r="AG198" s="33" t="e">
        <f>IF(AND(MYRANKS_P[[#This Row],[BENCH_RANK]]&lt;=Total_Pitchers_Drafted,MYRANKS_P[[#This Row],[$ACTUAL]]=""),MYRANKS_P[[#This Row],[USEFULSGP]],0)</f>
        <v>#REF!</v>
      </c>
      <c r="AH198" s="33" t="e">
        <f>IF(MYRANKS_P[[#This Row],[REMAIN_SGP]]=0,0,MYRANKS_P[[#This Row],[REMAIN_SGP]]*Remaining_Dollar_Value_Per_Pitcher_SGP+1)</f>
        <v>#REF!</v>
      </c>
      <c r="AI198" s="170"/>
    </row>
    <row r="199" spans="1:35" x14ac:dyDescent="0.25">
      <c r="A199" s="88" t="s">
        <v>2385</v>
      </c>
      <c r="B199" s="53" t="e">
        <f>VLOOKUP(MYRANKS_P[[#This Row],[PLAYERID]],#REF!,COLUMN(#REF!),FALSE)</f>
        <v>#REF!</v>
      </c>
      <c r="C199" s="53" t="e">
        <f>VLOOKUP(MYRANKS_P[[#This Row],[PLAYERID]],#REF!,COLUMN(#REF!),FALSE)</f>
        <v>#REF!</v>
      </c>
      <c r="D199" s="53" t="e">
        <f>VLOOKUP(MYRANKS_P[[#This Row],[PLAYERID]],#REF!,COLUMN(#REF!),FALSE)</f>
        <v>#REF!</v>
      </c>
      <c r="E199" s="9" t="e">
        <f>VLOOKUP(MYRANKS_P[[#This Row],[PLAYERID]],#REF!,COLUMN(#REF!),FALSE)</f>
        <v>#REF!</v>
      </c>
      <c r="F199" s="53" t="e">
        <f>VLOOKUP(MYRANKS_P[[#This Row],[PLAYERID]],#REF!,COLUMN(#REF!),FALSE)</f>
        <v>#REF!</v>
      </c>
      <c r="G199" s="9" t="e">
        <f>INDEX(#REF!,MATCH(MYRANKS_P[[#This Row],[PLAYERID]],#REF!,0),VLOOKUP(IDSYSTEM,#REF!,3,FALSE))</f>
        <v>#REF!</v>
      </c>
      <c r="H199" s="115" t="e">
        <f>IF(OR(LEAGUE="Mixed",LEAGUE=MYRANKS_P[[#This Row],[LG]]),IFERROR(INDEX(PITCHCSV[],MATCH(MYRANKS_P[[#This Row],[PROJID]],PITCHCSV[playerid],0),P_WCOL),0),0)</f>
        <v>#REF!</v>
      </c>
      <c r="I199" s="115" t="e">
        <f>IF(OR(LEAGUE="Mixed",LEAGUE=MYRANKS_P[[#This Row],[LG]]),IFERROR(INDEX(PITCHCSV[],MATCH(MYRANKS_P[[#This Row],[PROJID]],PITCHCSV[playerid],0),P_SVCOL),0),0)</f>
        <v>#REF!</v>
      </c>
      <c r="J199" s="115" t="e">
        <f>IF(OR(LEAGUE="Mixed",LEAGUE=MYRANKS_P[[#This Row],[LG]]),IFERROR(INDEX(PITCHCSV[],MATCH(MYRANKS_P[[#This Row],[PROJID]],PITCHCSV[playerid],0),P_IPCOL),0),0)</f>
        <v>#REF!</v>
      </c>
      <c r="K199" s="115" t="e">
        <f>IF(OR(LEAGUE="Mixed",LEAGUE=MYRANKS_P[[#This Row],[LG]]),IFERROR(INDEX(PITCHCSV[],MATCH(MYRANKS_P[[#This Row],[PROJID]],PITCHCSV[playerid],0),P_HCOL),0),0)</f>
        <v>#REF!</v>
      </c>
      <c r="L199" s="115" t="e">
        <f>IF(OR(LEAGUE="Mixed",LEAGUE=MYRANKS_P[[#This Row],[LG]]),IFERROR(INDEX(PITCHCSV[],MATCH(MYRANKS_P[[#This Row],[PROJID]],PITCHCSV[playerid],0),P_ERCOL),0),0)</f>
        <v>#REF!</v>
      </c>
      <c r="M199" s="115" t="e">
        <f>IF(OR(LEAGUE="Mixed",LEAGUE=MYRANKS_P[[#This Row],[LG]]),IFERROR(INDEX(PITCHCSV[],MATCH(MYRANKS_P[[#This Row],[PROJID]],PITCHCSV[playerid],0),P_HRCOL),0),0)</f>
        <v>#REF!</v>
      </c>
      <c r="N199" s="115" t="e">
        <f>IF(OR(LEAGUE="Mixed",LEAGUE=MYRANKS_P[[#This Row],[LG]]),IFERROR(INDEX(PITCHCSV[],MATCH(MYRANKS_P[[#This Row],[PROJID]],PITCHCSV[playerid],0),P_SOCOL),0),0)</f>
        <v>#REF!</v>
      </c>
      <c r="O199" s="115" t="e">
        <f>IF(OR(LEAGUE="Mixed",LEAGUE=MYRANKS_P[[#This Row],[LG]]),IFERROR(INDEX(PITCHCSV[],MATCH(MYRANKS_P[[#This Row],[PROJID]],PITCHCSV[playerid],0),P_BBCOL),0),0)</f>
        <v>#REF!</v>
      </c>
      <c r="P199" s="10" t="e">
        <f>IF(OR(LEAGUE="Mixed",LEAGUE=MYRANKS_P[[#This Row],[LG]]),IFERROR(MYRANKS_P[[#This Row],[ER]]*9/MYRANKS_P[[#This Row],[IP]],0),0)</f>
        <v>#REF!</v>
      </c>
      <c r="Q199" s="10" t="e">
        <f>IF(OR(LEAGUE="Mixed",LEAGUE=MYRANKS_P[[#This Row],[LG]]),IFERROR((MYRANKS_P[[#This Row],[BB]]+MYRANKS_P[[#This Row],[H]])/MYRANKS_P[[#This Row],[IP]],0),0)</f>
        <v>#REF!</v>
      </c>
      <c r="R199" s="10" t="e">
        <f>MYRANKS_P[[#This Row],[W]]/SGP_W</f>
        <v>#REF!</v>
      </c>
      <c r="S199" s="10" t="e">
        <f>MYRANKS_P[[#This Row],[SV]]/SGP_SV</f>
        <v>#REF!</v>
      </c>
      <c r="T199" s="10" t="e">
        <f>MYRANKS_P[[#This Row],[SO]]/SGP_K</f>
        <v>#REF!</v>
      </c>
      <c r="U199" s="10" t="e">
        <f>((LGAVG_ER*(NUMPITCHERS-1)+MYRANKS_P[[#This Row],[ER]])*9/((LGAVG_IP*(NUMPITCHERS-1)+MYRANKS_P[[#This Row],[IP]]))-LGAVG_ERA)/SGP_ERA</f>
        <v>#REF!</v>
      </c>
      <c r="V199" s="10" t="e">
        <f>((LGAVG_HBB*(NUMPITCHERS-1)+MYRANKS_P[[#This Row],[BB]]+MYRANKS_P[[#This Row],[H]])/(LGAVG_IP*(NUMPITCHERS-1)+MYRANKS_P[[#This Row],[IP]])-LGAVG_WHIP)/SGP_WHIP</f>
        <v>#REF!</v>
      </c>
      <c r="W199" s="72" t="e">
        <f>MYRANKS_P[[#This Row],[WSGP]]+MYRANKS_P[[#This Row],[SVSGP]]+MYRANKS_P[[#This Row],[SOSGP]]+MYRANKS_P[[#This Row],[ERASGP]]+MYRANKS_P[[#This Row],[WHIPSGP]]</f>
        <v>#REF!</v>
      </c>
      <c r="X199" s="171" t="e">
        <f>RANK(MYRANKS_P[[#This Row],[TTLSGP]],MYRANKS_P[TTLSGP],0)</f>
        <v>#REF!</v>
      </c>
      <c r="Y199" s="72" t="e">
        <f>IF(MYRANKS_P[[#This Row],[RAW_RANK]]&gt;NUM_P,MYRANKS_P[[#This Row],[TTLSGP]],0)</f>
        <v>#REF!</v>
      </c>
      <c r="Z199" s="22" t="e">
        <f>IF(MYRANKS_P[[#This Row],[BENCH_TTLSGP]]=0,"",RANK(MYRANKS_P[[#This Row],[BENCH_TTLSGP]],MYRANKS_P[BENCH_TTLSGP],0))</f>
        <v>#REF!</v>
      </c>
      <c r="AA199" s="22" t="e">
        <f>IF(MYRANKS_P[[#This Row],[RAW_RANK]]=NUM_P,"X","")</f>
        <v>#REF!</v>
      </c>
      <c r="AB199" s="10" t="e">
        <f>VLOOKUP(MYRANKS_P[[#This Row],[POS]],#REF!,COLUMN(#REF!),FALSE)</f>
        <v>#REF!</v>
      </c>
      <c r="AC199" s="10" t="e">
        <f>MYRANKS_P[[#This Row],[TTLSGP]]-MYRANKS_P[[#This Row],[REPL LVL]]</f>
        <v>#REF!</v>
      </c>
      <c r="AD199" s="19" t="e">
        <f>IF(MYRANKS_P[[#This Row],[RAW_RANK]]&lt;=Total_Pitchers_Drafted,MYRANKS_P[[#This Row],[SGP OVER REPL]],0)</f>
        <v>#REF!</v>
      </c>
      <c r="AE199" s="66" t="e">
        <f>MYRANKS_P[[#This Row],[SGP OVER REPL]]*Dollar_Value_Per_Pitcher_SGP+1</f>
        <v>#REF!</v>
      </c>
      <c r="AF199" s="27"/>
      <c r="AG199" s="30" t="e">
        <f>IF(AND(MYRANKS_P[[#This Row],[BENCH_RANK]]&lt;=Total_Pitchers_Drafted,MYRANKS_P[[#This Row],[$ACTUAL]]=""),MYRANKS_P[[#This Row],[USEFULSGP]],0)</f>
        <v>#REF!</v>
      </c>
      <c r="AH199" s="27" t="e">
        <f>IF(MYRANKS_P[[#This Row],[REMAIN_SGP]]=0,0,MYRANKS_P[[#This Row],[REMAIN_SGP]]*Remaining_Dollar_Value_Per_Pitcher_SGP+1)</f>
        <v>#REF!</v>
      </c>
      <c r="AI199" s="122"/>
    </row>
    <row r="200" spans="1:35" x14ac:dyDescent="0.25">
      <c r="A200" s="79" t="s">
        <v>3663</v>
      </c>
      <c r="B200" s="53" t="e">
        <f>VLOOKUP(MYRANKS_P[[#This Row],[PLAYERID]],#REF!,COLUMN(#REF!),FALSE)</f>
        <v>#REF!</v>
      </c>
      <c r="C200" s="53" t="e">
        <f>VLOOKUP(MYRANKS_P[[#This Row],[PLAYERID]],#REF!,COLUMN(#REF!),FALSE)</f>
        <v>#REF!</v>
      </c>
      <c r="D200" s="53" t="e">
        <f>VLOOKUP(MYRANKS_P[[#This Row],[PLAYERID]],#REF!,COLUMN(#REF!),FALSE)</f>
        <v>#REF!</v>
      </c>
      <c r="E200" s="9" t="e">
        <f>VLOOKUP(MYRANKS_P[[#This Row],[PLAYERID]],#REF!,COLUMN(#REF!),FALSE)</f>
        <v>#REF!</v>
      </c>
      <c r="F200" s="53" t="e">
        <f>VLOOKUP(MYRANKS_P[[#This Row],[PLAYERID]],#REF!,COLUMN(#REF!),FALSE)</f>
        <v>#REF!</v>
      </c>
      <c r="G200" s="9" t="e">
        <f>INDEX(#REF!,MATCH(MYRANKS_P[[#This Row],[PLAYERID]],#REF!,0),VLOOKUP(IDSYSTEM,#REF!,3,FALSE))</f>
        <v>#REF!</v>
      </c>
      <c r="H200" s="115" t="e">
        <f>IF(OR(LEAGUE="Mixed",LEAGUE=MYRANKS_P[[#This Row],[LG]]),IFERROR(INDEX(PITCHCSV[],MATCH(MYRANKS_P[[#This Row],[PROJID]],PITCHCSV[playerid],0),P_WCOL),0),0)</f>
        <v>#REF!</v>
      </c>
      <c r="I200" s="115" t="e">
        <f>IF(OR(LEAGUE="Mixed",LEAGUE=MYRANKS_P[[#This Row],[LG]]),IFERROR(INDEX(PITCHCSV[],MATCH(MYRANKS_P[[#This Row],[PROJID]],PITCHCSV[playerid],0),P_SVCOL),0),0)</f>
        <v>#REF!</v>
      </c>
      <c r="J200" s="115" t="e">
        <f>IF(OR(LEAGUE="Mixed",LEAGUE=MYRANKS_P[[#This Row],[LG]]),IFERROR(INDEX(PITCHCSV[],MATCH(MYRANKS_P[[#This Row],[PROJID]],PITCHCSV[playerid],0),P_IPCOL),0),0)</f>
        <v>#REF!</v>
      </c>
      <c r="K200" s="115" t="e">
        <f>IF(OR(LEAGUE="Mixed",LEAGUE=MYRANKS_P[[#This Row],[LG]]),IFERROR(INDEX(PITCHCSV[],MATCH(MYRANKS_P[[#This Row],[PROJID]],PITCHCSV[playerid],0),P_HCOL),0),0)</f>
        <v>#REF!</v>
      </c>
      <c r="L200" s="115" t="e">
        <f>IF(OR(LEAGUE="Mixed",LEAGUE=MYRANKS_P[[#This Row],[LG]]),IFERROR(INDEX(PITCHCSV[],MATCH(MYRANKS_P[[#This Row],[PROJID]],PITCHCSV[playerid],0),P_ERCOL),0),0)</f>
        <v>#REF!</v>
      </c>
      <c r="M200" s="115" t="e">
        <f>IF(OR(LEAGUE="Mixed",LEAGUE=MYRANKS_P[[#This Row],[LG]]),IFERROR(INDEX(PITCHCSV[],MATCH(MYRANKS_P[[#This Row],[PROJID]],PITCHCSV[playerid],0),P_HRCOL),0),0)</f>
        <v>#REF!</v>
      </c>
      <c r="N200" s="115" t="e">
        <f>IF(OR(LEAGUE="Mixed",LEAGUE=MYRANKS_P[[#This Row],[LG]]),IFERROR(INDEX(PITCHCSV[],MATCH(MYRANKS_P[[#This Row],[PROJID]],PITCHCSV[playerid],0),P_SOCOL),0),0)</f>
        <v>#REF!</v>
      </c>
      <c r="O200" s="115" t="e">
        <f>IF(OR(LEAGUE="Mixed",LEAGUE=MYRANKS_P[[#This Row],[LG]]),IFERROR(INDEX(PITCHCSV[],MATCH(MYRANKS_P[[#This Row],[PROJID]],PITCHCSV[playerid],0),P_BBCOL),0),0)</f>
        <v>#REF!</v>
      </c>
      <c r="P200" s="10" t="e">
        <f>IF(OR(LEAGUE="Mixed",LEAGUE=MYRANKS_P[[#This Row],[LG]]),IFERROR(MYRANKS_P[[#This Row],[ER]]*9/MYRANKS_P[[#This Row],[IP]],0),0)</f>
        <v>#REF!</v>
      </c>
      <c r="Q200" s="10" t="e">
        <f>IF(OR(LEAGUE="Mixed",LEAGUE=MYRANKS_P[[#This Row],[LG]]),IFERROR((MYRANKS_P[[#This Row],[BB]]+MYRANKS_P[[#This Row],[H]])/MYRANKS_P[[#This Row],[IP]],0),0)</f>
        <v>#REF!</v>
      </c>
      <c r="R200" s="33" t="e">
        <f>MYRANKS_P[[#This Row],[W]]/SGP_W</f>
        <v>#REF!</v>
      </c>
      <c r="S200" s="35" t="e">
        <f>MYRANKS_P[[#This Row],[SV]]/SGP_SV</f>
        <v>#REF!</v>
      </c>
      <c r="T200" s="33" t="e">
        <f>MYRANKS_P[[#This Row],[SO]]/SGP_K</f>
        <v>#REF!</v>
      </c>
      <c r="U200" s="10" t="e">
        <f>((LGAVG_ER*(NUMPITCHERS-1)+MYRANKS_P[[#This Row],[ER]])*9/((LGAVG_IP*(NUMPITCHERS-1)+MYRANKS_P[[#This Row],[IP]]))-LGAVG_ERA)/SGP_ERA</f>
        <v>#REF!</v>
      </c>
      <c r="V200" s="10" t="e">
        <f>((LGAVG_HBB*(NUMPITCHERS-1)+MYRANKS_P[[#This Row],[BB]]+MYRANKS_P[[#This Row],[H]])/(LGAVG_IP*(NUMPITCHERS-1)+MYRANKS_P[[#This Row],[IP]])-LGAVG_WHIP)/SGP_WHIP</f>
        <v>#REF!</v>
      </c>
      <c r="W200" s="73" t="e">
        <f>MYRANKS_P[[#This Row],[WSGP]]+MYRANKS_P[[#This Row],[SVSGP]]+MYRANKS_P[[#This Row],[SOSGP]]+MYRANKS_P[[#This Row],[ERASGP]]+MYRANKS_P[[#This Row],[WHIPSGP]]</f>
        <v>#REF!</v>
      </c>
      <c r="X200" s="174" t="e">
        <f>RANK(MYRANKS_P[[#This Row],[TTLSGP]],MYRANKS_P[TTLSGP],0)</f>
        <v>#REF!</v>
      </c>
      <c r="Y200" s="73" t="e">
        <f>IF(MYRANKS_P[[#This Row],[RAW_RANK]]&gt;NUM_P,MYRANKS_P[[#This Row],[TTLSGP]],0)</f>
        <v>#REF!</v>
      </c>
      <c r="Z200" s="34" t="e">
        <f>IF(MYRANKS_P[[#This Row],[BENCH_TTLSGP]]=0,"",RANK(MYRANKS_P[[#This Row],[BENCH_TTLSGP]],MYRANKS_P[BENCH_TTLSGP],0))</f>
        <v>#REF!</v>
      </c>
      <c r="AA200" s="34" t="e">
        <f>IF(MYRANKS_P[[#This Row],[RAW_RANK]]=NUM_P,"X","")</f>
        <v>#REF!</v>
      </c>
      <c r="AB200" s="35" t="e">
        <f>VLOOKUP(MYRANKS_P[[#This Row],[POS]],#REF!,COLUMN(#REF!),FALSE)</f>
        <v>#REF!</v>
      </c>
      <c r="AC200" s="35" t="e">
        <f>MYRANKS_P[[#This Row],[TTLSGP]]-MYRANKS_P[[#This Row],[REPL LVL]]</f>
        <v>#REF!</v>
      </c>
      <c r="AD200" s="33" t="e">
        <f>IF(MYRANKS_P[[#This Row],[RAW_RANK]]&lt;=Total_Pitchers_Drafted,MYRANKS_P[[#This Row],[SGP OVER REPL]],0)</f>
        <v>#REF!</v>
      </c>
      <c r="AE200" s="67" t="e">
        <f>MYRANKS_P[[#This Row],[SGP OVER REPL]]*Dollar_Value_Per_Pitcher_SGP+1</f>
        <v>#REF!</v>
      </c>
      <c r="AF200" s="33"/>
      <c r="AG200" s="35" t="e">
        <f>IF(AND(MYRANKS_P[[#This Row],[BENCH_RANK]]&lt;=Total_Pitchers_Drafted,MYRANKS_P[[#This Row],[$ACTUAL]]=""),MYRANKS_P[[#This Row],[USEFULSGP]],0)</f>
        <v>#REF!</v>
      </c>
      <c r="AH200" s="33" t="e">
        <f>IF(MYRANKS_P[[#This Row],[REMAIN_SGP]]=0,0,MYRANKS_P[[#This Row],[REMAIN_SGP]]*Remaining_Dollar_Value_Per_Pitcher_SGP+1)</f>
        <v>#REF!</v>
      </c>
      <c r="AI200" s="122"/>
    </row>
    <row r="201" spans="1:35" x14ac:dyDescent="0.25">
      <c r="A201" s="79" t="s">
        <v>1215</v>
      </c>
      <c r="B201" s="9" t="e">
        <f>VLOOKUP(MYRANKS_P[[#This Row],[PLAYERID]],#REF!,COLUMN(#REF!),FALSE)</f>
        <v>#REF!</v>
      </c>
      <c r="C201" s="9" t="e">
        <f>VLOOKUP(MYRANKS_P[[#This Row],[PLAYERID]],#REF!,COLUMN(#REF!),FALSE)</f>
        <v>#REF!</v>
      </c>
      <c r="D201" s="9" t="e">
        <f>VLOOKUP(MYRANKS_P[[#This Row],[PLAYERID]],#REF!,COLUMN(#REF!),FALSE)</f>
        <v>#REF!</v>
      </c>
      <c r="E201" s="9" t="e">
        <f>VLOOKUP(MYRANKS_P[[#This Row],[PLAYERID]],#REF!,COLUMN(#REF!),FALSE)</f>
        <v>#REF!</v>
      </c>
      <c r="F201" s="9" t="e">
        <f>VLOOKUP(MYRANKS_P[[#This Row],[PLAYERID]],#REF!,COLUMN(#REF!),FALSE)</f>
        <v>#REF!</v>
      </c>
      <c r="G201" s="9" t="e">
        <f>INDEX(#REF!,MATCH(MYRANKS_P[[#This Row],[PLAYERID]],#REF!,0),VLOOKUP(IDSYSTEM,#REF!,3,FALSE))</f>
        <v>#REF!</v>
      </c>
      <c r="H201" s="115" t="e">
        <f>IF(OR(LEAGUE="Mixed",LEAGUE=MYRANKS_P[[#This Row],[LG]]),IFERROR(INDEX(PITCHCSV[],MATCH(MYRANKS_P[[#This Row],[PROJID]],PITCHCSV[playerid],0),P_WCOL),0),0)</f>
        <v>#REF!</v>
      </c>
      <c r="I201" s="115" t="e">
        <f>IF(OR(LEAGUE="Mixed",LEAGUE=MYRANKS_P[[#This Row],[LG]]),IFERROR(INDEX(PITCHCSV[],MATCH(MYRANKS_P[[#This Row],[PROJID]],PITCHCSV[playerid],0),P_SVCOL),0),0)</f>
        <v>#REF!</v>
      </c>
      <c r="J201" s="115" t="e">
        <f>IF(OR(LEAGUE="Mixed",LEAGUE=MYRANKS_P[[#This Row],[LG]]),IFERROR(INDEX(PITCHCSV[],MATCH(MYRANKS_P[[#This Row],[PROJID]],PITCHCSV[playerid],0),P_IPCOL),0),0)</f>
        <v>#REF!</v>
      </c>
      <c r="K201" s="115" t="e">
        <f>IF(OR(LEAGUE="Mixed",LEAGUE=MYRANKS_P[[#This Row],[LG]]),IFERROR(INDEX(PITCHCSV[],MATCH(MYRANKS_P[[#This Row],[PROJID]],PITCHCSV[playerid],0),P_HCOL),0),0)</f>
        <v>#REF!</v>
      </c>
      <c r="L201" s="115" t="e">
        <f>IF(OR(LEAGUE="Mixed",LEAGUE=MYRANKS_P[[#This Row],[LG]]),IFERROR(INDEX(PITCHCSV[],MATCH(MYRANKS_P[[#This Row],[PROJID]],PITCHCSV[playerid],0),P_ERCOL),0),0)</f>
        <v>#REF!</v>
      </c>
      <c r="M201" s="115" t="e">
        <f>IF(OR(LEAGUE="Mixed",LEAGUE=MYRANKS_P[[#This Row],[LG]]),IFERROR(INDEX(PITCHCSV[],MATCH(MYRANKS_P[[#This Row],[PROJID]],PITCHCSV[playerid],0),P_HRCOL),0),0)</f>
        <v>#REF!</v>
      </c>
      <c r="N201" s="115" t="e">
        <f>IF(OR(LEAGUE="Mixed",LEAGUE=MYRANKS_P[[#This Row],[LG]]),IFERROR(INDEX(PITCHCSV[],MATCH(MYRANKS_P[[#This Row],[PROJID]],PITCHCSV[playerid],0),P_SOCOL),0),0)</f>
        <v>#REF!</v>
      </c>
      <c r="O201" s="115" t="e">
        <f>IF(OR(LEAGUE="Mixed",LEAGUE=MYRANKS_P[[#This Row],[LG]]),IFERROR(INDEX(PITCHCSV[],MATCH(MYRANKS_P[[#This Row],[PROJID]],PITCHCSV[playerid],0),P_BBCOL),0),0)</f>
        <v>#REF!</v>
      </c>
      <c r="P201" s="10" t="e">
        <f>IF(OR(LEAGUE="Mixed",LEAGUE=MYRANKS_P[[#This Row],[LG]]),IFERROR(MYRANKS_P[[#This Row],[ER]]*9/MYRANKS_P[[#This Row],[IP]],0),0)</f>
        <v>#REF!</v>
      </c>
      <c r="Q201" s="10" t="e">
        <f>IF(OR(LEAGUE="Mixed",LEAGUE=MYRANKS_P[[#This Row],[LG]]),IFERROR((MYRANKS_P[[#This Row],[BB]]+MYRANKS_P[[#This Row],[H]])/MYRANKS_P[[#This Row],[IP]],0),0)</f>
        <v>#REF!</v>
      </c>
      <c r="R201" s="10" t="e">
        <f>MYRANKS_P[[#This Row],[W]]/SGP_W</f>
        <v>#REF!</v>
      </c>
      <c r="S201" s="10" t="e">
        <f>MYRANKS_P[[#This Row],[SV]]/SGP_SV</f>
        <v>#REF!</v>
      </c>
      <c r="T201" s="10" t="e">
        <f>MYRANKS_P[[#This Row],[SO]]/SGP_K</f>
        <v>#REF!</v>
      </c>
      <c r="U201" s="10" t="e">
        <f>((LGAVG_ER*(NUMPITCHERS-1)+MYRANKS_P[[#This Row],[ER]])*9/((LGAVG_IP*(NUMPITCHERS-1)+MYRANKS_P[[#This Row],[IP]]))-LGAVG_ERA)/SGP_ERA</f>
        <v>#REF!</v>
      </c>
      <c r="V201" s="10" t="e">
        <f>((LGAVG_HBB*(NUMPITCHERS-1)+MYRANKS_P[[#This Row],[BB]]+MYRANKS_P[[#This Row],[H]])/(LGAVG_IP*(NUMPITCHERS-1)+MYRANKS_P[[#This Row],[IP]])-LGAVG_WHIP)/SGP_WHIP</f>
        <v>#REF!</v>
      </c>
      <c r="W201" s="72" t="e">
        <f>MYRANKS_P[[#This Row],[WSGP]]+MYRANKS_P[[#This Row],[SVSGP]]+MYRANKS_P[[#This Row],[SOSGP]]+MYRANKS_P[[#This Row],[ERASGP]]+MYRANKS_P[[#This Row],[WHIPSGP]]</f>
        <v>#REF!</v>
      </c>
      <c r="X201" s="171" t="e">
        <f>RANK(MYRANKS_P[[#This Row],[TTLSGP]],MYRANKS_P[TTLSGP],0)</f>
        <v>#REF!</v>
      </c>
      <c r="Y201" s="72" t="e">
        <f>IF(MYRANKS_P[[#This Row],[RAW_RANK]]&gt;NUM_P,MYRANKS_P[[#This Row],[TTLSGP]],0)</f>
        <v>#REF!</v>
      </c>
      <c r="Z201" s="22" t="e">
        <f>IF(MYRANKS_P[[#This Row],[BENCH_TTLSGP]]=0,"",RANK(MYRANKS_P[[#This Row],[BENCH_TTLSGP]],MYRANKS_P[BENCH_TTLSGP],0))</f>
        <v>#REF!</v>
      </c>
      <c r="AA201" s="22" t="e">
        <f>IF(MYRANKS_P[[#This Row],[RAW_RANK]]=NUM_P,"X","")</f>
        <v>#REF!</v>
      </c>
      <c r="AB201" s="10" t="e">
        <f>VLOOKUP(MYRANKS_P[[#This Row],[POS]],#REF!,COLUMN(#REF!),FALSE)</f>
        <v>#REF!</v>
      </c>
      <c r="AC201" s="10" t="e">
        <f>MYRANKS_P[[#This Row],[TTLSGP]]-MYRANKS_P[[#This Row],[REPL LVL]]</f>
        <v>#REF!</v>
      </c>
      <c r="AD201" s="19" t="e">
        <f>IF(MYRANKS_P[[#This Row],[RAW_RANK]]&lt;=Total_Pitchers_Drafted,MYRANKS_P[[#This Row],[SGP OVER REPL]],0)</f>
        <v>#REF!</v>
      </c>
      <c r="AE201" s="66" t="e">
        <f>MYRANKS_P[[#This Row],[SGP OVER REPL]]*Dollar_Value_Per_Pitcher_SGP+1</f>
        <v>#REF!</v>
      </c>
      <c r="AF201" s="27"/>
      <c r="AG201" s="30" t="e">
        <f>IF(AND(MYRANKS_P[[#This Row],[BENCH_RANK]]&lt;=Total_Pitchers_Drafted,MYRANKS_P[[#This Row],[$ACTUAL]]=""),MYRANKS_P[[#This Row],[USEFULSGP]],0)</f>
        <v>#REF!</v>
      </c>
      <c r="AH201" s="27" t="e">
        <f>IF(MYRANKS_P[[#This Row],[REMAIN_SGP]]=0,0,MYRANKS_P[[#This Row],[REMAIN_SGP]]*Remaining_Dollar_Value_Per_Pitcher_SGP+1)</f>
        <v>#REF!</v>
      </c>
      <c r="AI201" s="122"/>
    </row>
    <row r="202" spans="1:35" x14ac:dyDescent="0.25">
      <c r="A202" s="110" t="s">
        <v>6779</v>
      </c>
      <c r="B202" s="53" t="e">
        <f>VLOOKUP(MYRANKS_P[[#This Row],[PLAYERID]],#REF!,COLUMN(#REF!),FALSE)</f>
        <v>#REF!</v>
      </c>
      <c r="C202" s="53" t="e">
        <f>VLOOKUP(MYRANKS_P[[#This Row],[PLAYERID]],#REF!,COLUMN(#REF!),FALSE)</f>
        <v>#REF!</v>
      </c>
      <c r="D202" s="53" t="e">
        <f>VLOOKUP(MYRANKS_P[[#This Row],[PLAYERID]],#REF!,COLUMN(#REF!),FALSE)</f>
        <v>#REF!</v>
      </c>
      <c r="E202" s="9" t="e">
        <f>VLOOKUP(MYRANKS_P[[#This Row],[PLAYERID]],#REF!,COLUMN(#REF!),FALSE)</f>
        <v>#REF!</v>
      </c>
      <c r="F202" s="53" t="e">
        <f>VLOOKUP(MYRANKS_P[[#This Row],[PLAYERID]],#REF!,COLUMN(#REF!),FALSE)</f>
        <v>#REF!</v>
      </c>
      <c r="G202" s="9" t="e">
        <f>INDEX(#REF!,MATCH(MYRANKS_P[[#This Row],[PLAYERID]],#REF!,0),VLOOKUP(IDSYSTEM,#REF!,3,FALSE))</f>
        <v>#REF!</v>
      </c>
      <c r="H202" s="128" t="e">
        <f>IF(OR(LEAGUE="Mixed",LEAGUE=MYRANKS_P[[#This Row],[LG]]),IFERROR(INDEX(PITCHCSV[],MATCH(MYRANKS_P[[#This Row],[PROJID]],PITCHCSV[playerid],0),P_WCOL),0),0)</f>
        <v>#REF!</v>
      </c>
      <c r="I202" s="128" t="e">
        <f>IF(OR(LEAGUE="Mixed",LEAGUE=MYRANKS_P[[#This Row],[LG]]),IFERROR(INDEX(PITCHCSV[],MATCH(MYRANKS_P[[#This Row],[PROJID]],PITCHCSV[playerid],0),P_SVCOL),0),0)</f>
        <v>#REF!</v>
      </c>
      <c r="J202" s="128" t="e">
        <f>IF(OR(LEAGUE="Mixed",LEAGUE=MYRANKS_P[[#This Row],[LG]]),IFERROR(INDEX(PITCHCSV[],MATCH(MYRANKS_P[[#This Row],[PROJID]],PITCHCSV[playerid],0),P_IPCOL),0),0)</f>
        <v>#REF!</v>
      </c>
      <c r="K202" s="128" t="e">
        <f>IF(OR(LEAGUE="Mixed",LEAGUE=MYRANKS_P[[#This Row],[LG]]),IFERROR(INDEX(PITCHCSV[],MATCH(MYRANKS_P[[#This Row],[PROJID]],PITCHCSV[playerid],0),P_HCOL),0),0)</f>
        <v>#REF!</v>
      </c>
      <c r="L202" s="128" t="e">
        <f>IF(OR(LEAGUE="Mixed",LEAGUE=MYRANKS_P[[#This Row],[LG]]),IFERROR(INDEX(PITCHCSV[],MATCH(MYRANKS_P[[#This Row],[PROJID]],PITCHCSV[playerid],0),P_ERCOL),0),0)</f>
        <v>#REF!</v>
      </c>
      <c r="M202" s="128" t="e">
        <f>IF(OR(LEAGUE="Mixed",LEAGUE=MYRANKS_P[[#This Row],[LG]]),IFERROR(INDEX(PITCHCSV[],MATCH(MYRANKS_P[[#This Row],[PROJID]],PITCHCSV[playerid],0),P_HRCOL),0),0)</f>
        <v>#REF!</v>
      </c>
      <c r="N202" s="128" t="e">
        <f>IF(OR(LEAGUE="Mixed",LEAGUE=MYRANKS_P[[#This Row],[LG]]),IFERROR(INDEX(PITCHCSV[],MATCH(MYRANKS_P[[#This Row],[PROJID]],PITCHCSV[playerid],0),P_SOCOL),0),0)</f>
        <v>#REF!</v>
      </c>
      <c r="O202" s="128" t="e">
        <f>IF(OR(LEAGUE="Mixed",LEAGUE=MYRANKS_P[[#This Row],[LG]]),IFERROR(INDEX(PITCHCSV[],MATCH(MYRANKS_P[[#This Row],[PROJID]],PITCHCSV[playerid],0),P_BBCOL),0),0)</f>
        <v>#REF!</v>
      </c>
      <c r="P202" s="87" t="e">
        <f>IF(OR(LEAGUE="Mixed",LEAGUE=MYRANKS_P[[#This Row],[LG]]),IFERROR(MYRANKS_P[[#This Row],[ER]]*9/MYRANKS_P[[#This Row],[IP]],0),0)</f>
        <v>#REF!</v>
      </c>
      <c r="Q202" s="87" t="e">
        <f>IF(OR(LEAGUE="Mixed",LEAGUE=MYRANKS_P[[#This Row],[LG]]),IFERROR((MYRANKS_P[[#This Row],[BB]]+MYRANKS_P[[#This Row],[H]])/MYRANKS_P[[#This Row],[IP]],0),0)</f>
        <v>#REF!</v>
      </c>
      <c r="R202" s="87" t="e">
        <f>MYRANKS_P[[#This Row],[W]]/SGP_W</f>
        <v>#REF!</v>
      </c>
      <c r="S202" s="87" t="e">
        <f>MYRANKS_P[[#This Row],[SV]]/SGP_SV</f>
        <v>#REF!</v>
      </c>
      <c r="T202" s="87" t="e">
        <f>MYRANKS_P[[#This Row],[SO]]/SGP_K</f>
        <v>#REF!</v>
      </c>
      <c r="U202" s="87" t="e">
        <f>((LGAVG_ER*(NUMPITCHERS-1)+MYRANKS_P[[#This Row],[ER]])*9/((LGAVG_IP*(NUMPITCHERS-1)+MYRANKS_P[[#This Row],[IP]]))-LGAVG_ERA)/SGP_ERA</f>
        <v>#REF!</v>
      </c>
      <c r="V202" s="87" t="e">
        <f>((LGAVG_HBB*(NUMPITCHERS-1)+MYRANKS_P[[#This Row],[BB]]+MYRANKS_P[[#This Row],[H]])/(LGAVG_IP*(NUMPITCHERS-1)+MYRANKS_P[[#This Row],[IP]])-LGAVG_WHIP)/SGP_WHIP</f>
        <v>#REF!</v>
      </c>
      <c r="W202" s="92" t="e">
        <f>MYRANKS_P[[#This Row],[WSGP]]+MYRANKS_P[[#This Row],[SVSGP]]+MYRANKS_P[[#This Row],[SOSGP]]+MYRANKS_P[[#This Row],[ERASGP]]+MYRANKS_P[[#This Row],[WHIPSGP]]</f>
        <v>#REF!</v>
      </c>
      <c r="X202" s="173" t="e">
        <f>RANK(MYRANKS_P[[#This Row],[TTLSGP]],MYRANKS_P[TTLSGP],0)</f>
        <v>#REF!</v>
      </c>
      <c r="Y202" s="92" t="e">
        <f>IF(MYRANKS_P[[#This Row],[RAW_RANK]]&gt;NUM_P,MYRANKS_P[[#This Row],[TTLSGP]],0)</f>
        <v>#REF!</v>
      </c>
      <c r="Z202" s="96" t="e">
        <f>IF(MYRANKS_P[[#This Row],[BENCH_TTLSGP]]=0,"",RANK(MYRANKS_P[[#This Row],[BENCH_TTLSGP]],MYRANKS_P[BENCH_TTLSGP],0))</f>
        <v>#REF!</v>
      </c>
      <c r="AA202" s="96" t="e">
        <f>IF(MYRANKS_P[[#This Row],[RAW_RANK]]=NUM_P,"X","")</f>
        <v>#REF!</v>
      </c>
      <c r="AB202" s="87" t="e">
        <f>VLOOKUP(MYRANKS_P[[#This Row],[POS]],#REF!,COLUMN(#REF!),FALSE)</f>
        <v>#REF!</v>
      </c>
      <c r="AC202" s="87" t="e">
        <f>MYRANKS_P[[#This Row],[TTLSGP]]-MYRANKS_P[[#This Row],[REPL LVL]]</f>
        <v>#REF!</v>
      </c>
      <c r="AD202" s="87" t="e">
        <f>IF(MYRANKS_P[[#This Row],[RAW_RANK]]&lt;=Total_Pitchers_Drafted,MYRANKS_P[[#This Row],[SGP OVER REPL]],0)</f>
        <v>#REF!</v>
      </c>
      <c r="AE202" s="97" t="e">
        <f>MYRANKS_P[[#This Row],[SGP OVER REPL]]*Dollar_Value_Per_Pitcher_SGP+1</f>
        <v>#REF!</v>
      </c>
      <c r="AF202" s="87"/>
      <c r="AG202" s="87" t="e">
        <f>IF(AND(MYRANKS_P[[#This Row],[BENCH_RANK]]&lt;=Total_Pitchers_Drafted,MYRANKS_P[[#This Row],[$ACTUAL]]=""),MYRANKS_P[[#This Row],[USEFULSGP]],0)</f>
        <v>#REF!</v>
      </c>
      <c r="AH202" s="87" t="e">
        <f>IF(MYRANKS_P[[#This Row],[REMAIN_SGP]]=0,0,MYRANKS_P[[#This Row],[REMAIN_SGP]]*Remaining_Dollar_Value_Per_Pitcher_SGP+1)</f>
        <v>#REF!</v>
      </c>
      <c r="AI202" s="122"/>
    </row>
    <row r="203" spans="1:35" x14ac:dyDescent="0.25">
      <c r="A203" s="88" t="s">
        <v>2504</v>
      </c>
      <c r="B203" s="53" t="e">
        <f>VLOOKUP(MYRANKS_P[[#This Row],[PLAYERID]],#REF!,COLUMN(#REF!),FALSE)</f>
        <v>#REF!</v>
      </c>
      <c r="C203" s="53" t="e">
        <f>VLOOKUP(MYRANKS_P[[#This Row],[PLAYERID]],#REF!,COLUMN(#REF!),FALSE)</f>
        <v>#REF!</v>
      </c>
      <c r="D203" s="53" t="e">
        <f>VLOOKUP(MYRANKS_P[[#This Row],[PLAYERID]],#REF!,COLUMN(#REF!),FALSE)</f>
        <v>#REF!</v>
      </c>
      <c r="E203" s="9" t="e">
        <f>VLOOKUP(MYRANKS_P[[#This Row],[PLAYERID]],#REF!,COLUMN(#REF!),FALSE)</f>
        <v>#REF!</v>
      </c>
      <c r="F203" s="53" t="e">
        <f>VLOOKUP(MYRANKS_P[[#This Row],[PLAYERID]],#REF!,COLUMN(#REF!),FALSE)</f>
        <v>#REF!</v>
      </c>
      <c r="G203" s="9" t="e">
        <f>INDEX(#REF!,MATCH(MYRANKS_P[[#This Row],[PLAYERID]],#REF!,0),VLOOKUP(IDSYSTEM,#REF!,3,FALSE))</f>
        <v>#REF!</v>
      </c>
      <c r="H203" s="115" t="e">
        <f>IF(OR(LEAGUE="Mixed",LEAGUE=MYRANKS_P[[#This Row],[LG]]),IFERROR(INDEX(PITCHCSV[],MATCH(MYRANKS_P[[#This Row],[PROJID]],PITCHCSV[playerid],0),P_WCOL),0),0)</f>
        <v>#REF!</v>
      </c>
      <c r="I203" s="115" t="e">
        <f>IF(OR(LEAGUE="Mixed",LEAGUE=MYRANKS_P[[#This Row],[LG]]),IFERROR(INDEX(PITCHCSV[],MATCH(MYRANKS_P[[#This Row],[PROJID]],PITCHCSV[playerid],0),P_SVCOL),0),0)</f>
        <v>#REF!</v>
      </c>
      <c r="J203" s="115" t="e">
        <f>IF(OR(LEAGUE="Mixed",LEAGUE=MYRANKS_P[[#This Row],[LG]]),IFERROR(INDEX(PITCHCSV[],MATCH(MYRANKS_P[[#This Row],[PROJID]],PITCHCSV[playerid],0),P_IPCOL),0),0)</f>
        <v>#REF!</v>
      </c>
      <c r="K203" s="115" t="e">
        <f>IF(OR(LEAGUE="Mixed",LEAGUE=MYRANKS_P[[#This Row],[LG]]),IFERROR(INDEX(PITCHCSV[],MATCH(MYRANKS_P[[#This Row],[PROJID]],PITCHCSV[playerid],0),P_HCOL),0),0)</f>
        <v>#REF!</v>
      </c>
      <c r="L203" s="115" t="e">
        <f>IF(OR(LEAGUE="Mixed",LEAGUE=MYRANKS_P[[#This Row],[LG]]),IFERROR(INDEX(PITCHCSV[],MATCH(MYRANKS_P[[#This Row],[PROJID]],PITCHCSV[playerid],0),P_ERCOL),0),0)</f>
        <v>#REF!</v>
      </c>
      <c r="M203" s="115" t="e">
        <f>IF(OR(LEAGUE="Mixed",LEAGUE=MYRANKS_P[[#This Row],[LG]]),IFERROR(INDEX(PITCHCSV[],MATCH(MYRANKS_P[[#This Row],[PROJID]],PITCHCSV[playerid],0),P_HRCOL),0),0)</f>
        <v>#REF!</v>
      </c>
      <c r="N203" s="115" t="e">
        <f>IF(OR(LEAGUE="Mixed",LEAGUE=MYRANKS_P[[#This Row],[LG]]),IFERROR(INDEX(PITCHCSV[],MATCH(MYRANKS_P[[#This Row],[PROJID]],PITCHCSV[playerid],0),P_SOCOL),0),0)</f>
        <v>#REF!</v>
      </c>
      <c r="O203" s="115" t="e">
        <f>IF(OR(LEAGUE="Mixed",LEAGUE=MYRANKS_P[[#This Row],[LG]]),IFERROR(INDEX(PITCHCSV[],MATCH(MYRANKS_P[[#This Row],[PROJID]],PITCHCSV[playerid],0),P_BBCOL),0),0)</f>
        <v>#REF!</v>
      </c>
      <c r="P203" s="10" t="e">
        <f>IF(OR(LEAGUE="Mixed",LEAGUE=MYRANKS_P[[#This Row],[LG]]),IFERROR(MYRANKS_P[[#This Row],[ER]]*9/MYRANKS_P[[#This Row],[IP]],0),0)</f>
        <v>#REF!</v>
      </c>
      <c r="Q203" s="10" t="e">
        <f>IF(OR(LEAGUE="Mixed",LEAGUE=MYRANKS_P[[#This Row],[LG]]),IFERROR((MYRANKS_P[[#This Row],[BB]]+MYRANKS_P[[#This Row],[H]])/MYRANKS_P[[#This Row],[IP]],0),0)</f>
        <v>#REF!</v>
      </c>
      <c r="R203" s="10" t="e">
        <f>MYRANKS_P[[#This Row],[W]]/SGP_W</f>
        <v>#REF!</v>
      </c>
      <c r="S203" s="10" t="e">
        <f>MYRANKS_P[[#This Row],[SV]]/SGP_SV</f>
        <v>#REF!</v>
      </c>
      <c r="T203" s="10" t="e">
        <f>MYRANKS_P[[#This Row],[SO]]/SGP_K</f>
        <v>#REF!</v>
      </c>
      <c r="U203" s="10" t="e">
        <f>((LGAVG_ER*(NUMPITCHERS-1)+MYRANKS_P[[#This Row],[ER]])*9/((LGAVG_IP*(NUMPITCHERS-1)+MYRANKS_P[[#This Row],[IP]]))-LGAVG_ERA)/SGP_ERA</f>
        <v>#REF!</v>
      </c>
      <c r="V203" s="10" t="e">
        <f>((LGAVG_HBB*(NUMPITCHERS-1)+MYRANKS_P[[#This Row],[BB]]+MYRANKS_P[[#This Row],[H]])/(LGAVG_IP*(NUMPITCHERS-1)+MYRANKS_P[[#This Row],[IP]])-LGAVG_WHIP)/SGP_WHIP</f>
        <v>#REF!</v>
      </c>
      <c r="W203" s="72" t="e">
        <f>MYRANKS_P[[#This Row],[WSGP]]+MYRANKS_P[[#This Row],[SVSGP]]+MYRANKS_P[[#This Row],[SOSGP]]+MYRANKS_P[[#This Row],[ERASGP]]+MYRANKS_P[[#This Row],[WHIPSGP]]</f>
        <v>#REF!</v>
      </c>
      <c r="X203" s="171" t="e">
        <f>RANK(MYRANKS_P[[#This Row],[TTLSGP]],MYRANKS_P[TTLSGP],0)</f>
        <v>#REF!</v>
      </c>
      <c r="Y203" s="72" t="e">
        <f>IF(MYRANKS_P[[#This Row],[RAW_RANK]]&gt;NUM_P,MYRANKS_P[[#This Row],[TTLSGP]],0)</f>
        <v>#REF!</v>
      </c>
      <c r="Z203" s="22" t="e">
        <f>IF(MYRANKS_P[[#This Row],[BENCH_TTLSGP]]=0,"",RANK(MYRANKS_P[[#This Row],[BENCH_TTLSGP]],MYRANKS_P[BENCH_TTLSGP],0))</f>
        <v>#REF!</v>
      </c>
      <c r="AA203" s="22" t="e">
        <f>IF(MYRANKS_P[[#This Row],[RAW_RANK]]=NUM_P,"X","")</f>
        <v>#REF!</v>
      </c>
      <c r="AB203" s="10" t="e">
        <f>VLOOKUP(MYRANKS_P[[#This Row],[POS]],#REF!,COLUMN(#REF!),FALSE)</f>
        <v>#REF!</v>
      </c>
      <c r="AC203" s="10" t="e">
        <f>MYRANKS_P[[#This Row],[TTLSGP]]-MYRANKS_P[[#This Row],[REPL LVL]]</f>
        <v>#REF!</v>
      </c>
      <c r="AD203" s="19" t="e">
        <f>IF(MYRANKS_P[[#This Row],[RAW_RANK]]&lt;=Total_Pitchers_Drafted,MYRANKS_P[[#This Row],[SGP OVER REPL]],0)</f>
        <v>#REF!</v>
      </c>
      <c r="AE203" s="66" t="e">
        <f>MYRANKS_P[[#This Row],[SGP OVER REPL]]*Dollar_Value_Per_Pitcher_SGP+1</f>
        <v>#REF!</v>
      </c>
      <c r="AF203" s="27"/>
      <c r="AG203" s="30" t="e">
        <f>IF(AND(MYRANKS_P[[#This Row],[BENCH_RANK]]&lt;=Total_Pitchers_Drafted,MYRANKS_P[[#This Row],[$ACTUAL]]=""),MYRANKS_P[[#This Row],[USEFULSGP]],0)</f>
        <v>#REF!</v>
      </c>
      <c r="AH203" s="27" t="e">
        <f>IF(MYRANKS_P[[#This Row],[REMAIN_SGP]]=0,0,MYRANKS_P[[#This Row],[REMAIN_SGP]]*Remaining_Dollar_Value_Per_Pitcher_SGP+1)</f>
        <v>#REF!</v>
      </c>
      <c r="AI203" s="122"/>
    </row>
    <row r="204" spans="1:35" x14ac:dyDescent="0.25">
      <c r="A204" s="110" t="s">
        <v>1382</v>
      </c>
      <c r="B204" s="9" t="e">
        <f>VLOOKUP(MYRANKS_P[[#This Row],[PLAYERID]],#REF!,COLUMN(#REF!),FALSE)</f>
        <v>#REF!</v>
      </c>
      <c r="C204" s="9" t="e">
        <f>VLOOKUP(MYRANKS_P[[#This Row],[PLAYERID]],#REF!,COLUMN(#REF!),FALSE)</f>
        <v>#REF!</v>
      </c>
      <c r="D204" s="9" t="e">
        <f>VLOOKUP(MYRANKS_P[[#This Row],[PLAYERID]],#REF!,COLUMN(#REF!),FALSE)</f>
        <v>#REF!</v>
      </c>
      <c r="E204" s="9" t="e">
        <f>VLOOKUP(MYRANKS_P[[#This Row],[PLAYERID]],#REF!,COLUMN(#REF!),FALSE)</f>
        <v>#REF!</v>
      </c>
      <c r="F204" s="9" t="e">
        <f>VLOOKUP(MYRANKS_P[[#This Row],[PLAYERID]],#REF!,COLUMN(#REF!),FALSE)</f>
        <v>#REF!</v>
      </c>
      <c r="G204" s="9" t="e">
        <f>INDEX(#REF!,MATCH(MYRANKS_P[[#This Row],[PLAYERID]],#REF!,0),VLOOKUP(IDSYSTEM,#REF!,3,FALSE))</f>
        <v>#REF!</v>
      </c>
      <c r="H204" s="115" t="e">
        <f>IF(OR(LEAGUE="Mixed",LEAGUE=MYRANKS_P[[#This Row],[LG]]),IFERROR(INDEX(PITCHCSV[],MATCH(MYRANKS_P[[#This Row],[PROJID]],PITCHCSV[playerid],0),P_WCOL),0),0)</f>
        <v>#REF!</v>
      </c>
      <c r="I204" s="115" t="e">
        <f>IF(OR(LEAGUE="Mixed",LEAGUE=MYRANKS_P[[#This Row],[LG]]),IFERROR(INDEX(PITCHCSV[],MATCH(MYRANKS_P[[#This Row],[PROJID]],PITCHCSV[playerid],0),P_SVCOL),0),0)</f>
        <v>#REF!</v>
      </c>
      <c r="J204" s="115" t="e">
        <f>IF(OR(LEAGUE="Mixed",LEAGUE=MYRANKS_P[[#This Row],[LG]]),IFERROR(INDEX(PITCHCSV[],MATCH(MYRANKS_P[[#This Row],[PROJID]],PITCHCSV[playerid],0),P_IPCOL),0),0)</f>
        <v>#REF!</v>
      </c>
      <c r="K204" s="115" t="e">
        <f>IF(OR(LEAGUE="Mixed",LEAGUE=MYRANKS_P[[#This Row],[LG]]),IFERROR(INDEX(PITCHCSV[],MATCH(MYRANKS_P[[#This Row],[PROJID]],PITCHCSV[playerid],0),P_HCOL),0),0)</f>
        <v>#REF!</v>
      </c>
      <c r="L204" s="115" t="e">
        <f>IF(OR(LEAGUE="Mixed",LEAGUE=MYRANKS_P[[#This Row],[LG]]),IFERROR(INDEX(PITCHCSV[],MATCH(MYRANKS_P[[#This Row],[PROJID]],PITCHCSV[playerid],0),P_ERCOL),0),0)</f>
        <v>#REF!</v>
      </c>
      <c r="M204" s="115" t="e">
        <f>IF(OR(LEAGUE="Mixed",LEAGUE=MYRANKS_P[[#This Row],[LG]]),IFERROR(INDEX(PITCHCSV[],MATCH(MYRANKS_P[[#This Row],[PROJID]],PITCHCSV[playerid],0),P_HRCOL),0),0)</f>
        <v>#REF!</v>
      </c>
      <c r="N204" s="115" t="e">
        <f>IF(OR(LEAGUE="Mixed",LEAGUE=MYRANKS_P[[#This Row],[LG]]),IFERROR(INDEX(PITCHCSV[],MATCH(MYRANKS_P[[#This Row],[PROJID]],PITCHCSV[playerid],0),P_SOCOL),0),0)</f>
        <v>#REF!</v>
      </c>
      <c r="O204" s="115" t="e">
        <f>IF(OR(LEAGUE="Mixed",LEAGUE=MYRANKS_P[[#This Row],[LG]]),IFERROR(INDEX(PITCHCSV[],MATCH(MYRANKS_P[[#This Row],[PROJID]],PITCHCSV[playerid],0),P_BBCOL),0),0)</f>
        <v>#REF!</v>
      </c>
      <c r="P204" s="10" t="e">
        <f>IF(OR(LEAGUE="Mixed",LEAGUE=MYRANKS_P[[#This Row],[LG]]),IFERROR(MYRANKS_P[[#This Row],[ER]]*9/MYRANKS_P[[#This Row],[IP]],0),0)</f>
        <v>#REF!</v>
      </c>
      <c r="Q204" s="10" t="e">
        <f>IF(OR(LEAGUE="Mixed",LEAGUE=MYRANKS_P[[#This Row],[LG]]),IFERROR((MYRANKS_P[[#This Row],[BB]]+MYRANKS_P[[#This Row],[H]])/MYRANKS_P[[#This Row],[IP]],0),0)</f>
        <v>#REF!</v>
      </c>
      <c r="R204" s="87" t="e">
        <f>MYRANKS_P[[#This Row],[W]]/SGP_W</f>
        <v>#REF!</v>
      </c>
      <c r="S204" s="87" t="e">
        <f>MYRANKS_P[[#This Row],[SV]]/SGP_SV</f>
        <v>#REF!</v>
      </c>
      <c r="T204" s="87" t="e">
        <f>MYRANKS_P[[#This Row],[SO]]/SGP_K</f>
        <v>#REF!</v>
      </c>
      <c r="U204" s="10" t="e">
        <f>((LGAVG_ER*(NUMPITCHERS-1)+MYRANKS_P[[#This Row],[ER]])*9/((LGAVG_IP*(NUMPITCHERS-1)+MYRANKS_P[[#This Row],[IP]]))-LGAVG_ERA)/SGP_ERA</f>
        <v>#REF!</v>
      </c>
      <c r="V204" s="10" t="e">
        <f>((LGAVG_HBB*(NUMPITCHERS-1)+MYRANKS_P[[#This Row],[BB]]+MYRANKS_P[[#This Row],[H]])/(LGAVG_IP*(NUMPITCHERS-1)+MYRANKS_P[[#This Row],[IP]])-LGAVG_WHIP)/SGP_WHIP</f>
        <v>#REF!</v>
      </c>
      <c r="W204" s="92" t="e">
        <f>MYRANKS_P[[#This Row],[WSGP]]+MYRANKS_P[[#This Row],[SVSGP]]+MYRANKS_P[[#This Row],[SOSGP]]+MYRANKS_P[[#This Row],[ERASGP]]+MYRANKS_P[[#This Row],[WHIPSGP]]</f>
        <v>#REF!</v>
      </c>
      <c r="X204" s="173" t="e">
        <f>RANK(MYRANKS_P[[#This Row],[TTLSGP]],MYRANKS_P[TTLSGP],0)</f>
        <v>#REF!</v>
      </c>
      <c r="Y204" s="92" t="e">
        <f>IF(MYRANKS_P[[#This Row],[RAW_RANK]]&gt;NUM_P,MYRANKS_P[[#This Row],[TTLSGP]],0)</f>
        <v>#REF!</v>
      </c>
      <c r="Z204" s="96" t="e">
        <f>IF(MYRANKS_P[[#This Row],[BENCH_TTLSGP]]=0,"",RANK(MYRANKS_P[[#This Row],[BENCH_TTLSGP]],MYRANKS_P[BENCH_TTLSGP],0))</f>
        <v>#REF!</v>
      </c>
      <c r="AA204" s="96" t="e">
        <f>IF(MYRANKS_P[[#This Row],[RAW_RANK]]=NUM_P,"X","")</f>
        <v>#REF!</v>
      </c>
      <c r="AB204" s="87" t="e">
        <f>VLOOKUP(MYRANKS_P[[#This Row],[POS]],#REF!,COLUMN(#REF!),FALSE)</f>
        <v>#REF!</v>
      </c>
      <c r="AC204" s="87" t="e">
        <f>MYRANKS_P[[#This Row],[TTLSGP]]-MYRANKS_P[[#This Row],[REPL LVL]]</f>
        <v>#REF!</v>
      </c>
      <c r="AD204" s="87" t="e">
        <f>IF(MYRANKS_P[[#This Row],[RAW_RANK]]&lt;=Total_Pitchers_Drafted,MYRANKS_P[[#This Row],[SGP OVER REPL]],0)</f>
        <v>#REF!</v>
      </c>
      <c r="AE204" s="97" t="e">
        <f>MYRANKS_P[[#This Row],[SGP OVER REPL]]*Dollar_Value_Per_Pitcher_SGP+1</f>
        <v>#REF!</v>
      </c>
      <c r="AF204" s="87"/>
      <c r="AG204" s="87" t="e">
        <f>IF(AND(MYRANKS_P[[#This Row],[BENCH_RANK]]&lt;=Total_Pitchers_Drafted,MYRANKS_P[[#This Row],[$ACTUAL]]=""),MYRANKS_P[[#This Row],[USEFULSGP]],0)</f>
        <v>#REF!</v>
      </c>
      <c r="AH204" s="87" t="e">
        <f>IF(MYRANKS_P[[#This Row],[REMAIN_SGP]]=0,0,MYRANKS_P[[#This Row],[REMAIN_SGP]]*Remaining_Dollar_Value_Per_Pitcher_SGP+1)</f>
        <v>#REF!</v>
      </c>
      <c r="AI204" s="122"/>
    </row>
    <row r="205" spans="1:35" x14ac:dyDescent="0.25">
      <c r="A205" s="79" t="s">
        <v>1940</v>
      </c>
      <c r="B205" s="53" t="e">
        <f>VLOOKUP(MYRANKS_P[[#This Row],[PLAYERID]],#REF!,COLUMN(#REF!),FALSE)</f>
        <v>#REF!</v>
      </c>
      <c r="C205" s="53" t="e">
        <f>VLOOKUP(MYRANKS_P[[#This Row],[PLAYERID]],#REF!,COLUMN(#REF!),FALSE)</f>
        <v>#REF!</v>
      </c>
      <c r="D205" s="53" t="e">
        <f>VLOOKUP(MYRANKS_P[[#This Row],[PLAYERID]],#REF!,COLUMN(#REF!),FALSE)</f>
        <v>#REF!</v>
      </c>
      <c r="E205" s="9" t="e">
        <f>VLOOKUP(MYRANKS_P[[#This Row],[PLAYERID]],#REF!,COLUMN(#REF!),FALSE)</f>
        <v>#REF!</v>
      </c>
      <c r="F205" s="53" t="e">
        <f>VLOOKUP(MYRANKS_P[[#This Row],[PLAYERID]],#REF!,COLUMN(#REF!),FALSE)</f>
        <v>#REF!</v>
      </c>
      <c r="G205" s="9" t="e">
        <f>INDEX(#REF!,MATCH(MYRANKS_P[[#This Row],[PLAYERID]],#REF!,0),VLOOKUP(IDSYSTEM,#REF!,3,FALSE))</f>
        <v>#REF!</v>
      </c>
      <c r="H205" s="115" t="e">
        <f>IF(OR(LEAGUE="Mixed",LEAGUE=MYRANKS_P[[#This Row],[LG]]),IFERROR(INDEX(PITCHCSV[],MATCH(MYRANKS_P[[#This Row],[PROJID]],PITCHCSV[playerid],0),P_WCOL),0),0)</f>
        <v>#REF!</v>
      </c>
      <c r="I205" s="115" t="e">
        <f>IF(OR(LEAGUE="Mixed",LEAGUE=MYRANKS_P[[#This Row],[LG]]),IFERROR(INDEX(PITCHCSV[],MATCH(MYRANKS_P[[#This Row],[PROJID]],PITCHCSV[playerid],0),P_SVCOL),0),0)</f>
        <v>#REF!</v>
      </c>
      <c r="J205" s="115" t="e">
        <f>IF(OR(LEAGUE="Mixed",LEAGUE=MYRANKS_P[[#This Row],[LG]]),IFERROR(INDEX(PITCHCSV[],MATCH(MYRANKS_P[[#This Row],[PROJID]],PITCHCSV[playerid],0),P_IPCOL),0),0)</f>
        <v>#REF!</v>
      </c>
      <c r="K205" s="115" t="e">
        <f>IF(OR(LEAGUE="Mixed",LEAGUE=MYRANKS_P[[#This Row],[LG]]),IFERROR(INDEX(PITCHCSV[],MATCH(MYRANKS_P[[#This Row],[PROJID]],PITCHCSV[playerid],0),P_HCOL),0),0)</f>
        <v>#REF!</v>
      </c>
      <c r="L205" s="115" t="e">
        <f>IF(OR(LEAGUE="Mixed",LEAGUE=MYRANKS_P[[#This Row],[LG]]),IFERROR(INDEX(PITCHCSV[],MATCH(MYRANKS_P[[#This Row],[PROJID]],PITCHCSV[playerid],0),P_ERCOL),0),0)</f>
        <v>#REF!</v>
      </c>
      <c r="M205" s="115" t="e">
        <f>IF(OR(LEAGUE="Mixed",LEAGUE=MYRANKS_P[[#This Row],[LG]]),IFERROR(INDEX(PITCHCSV[],MATCH(MYRANKS_P[[#This Row],[PROJID]],PITCHCSV[playerid],0),P_HRCOL),0),0)</f>
        <v>#REF!</v>
      </c>
      <c r="N205" s="115" t="e">
        <f>IF(OR(LEAGUE="Mixed",LEAGUE=MYRANKS_P[[#This Row],[LG]]),IFERROR(INDEX(PITCHCSV[],MATCH(MYRANKS_P[[#This Row],[PROJID]],PITCHCSV[playerid],0),P_SOCOL),0),0)</f>
        <v>#REF!</v>
      </c>
      <c r="O205" s="115" t="e">
        <f>IF(OR(LEAGUE="Mixed",LEAGUE=MYRANKS_P[[#This Row],[LG]]),IFERROR(INDEX(PITCHCSV[],MATCH(MYRANKS_P[[#This Row],[PROJID]],PITCHCSV[playerid],0),P_BBCOL),0),0)</f>
        <v>#REF!</v>
      </c>
      <c r="P205" s="10" t="e">
        <f>IF(OR(LEAGUE="Mixed",LEAGUE=MYRANKS_P[[#This Row],[LG]]),IFERROR(MYRANKS_P[[#This Row],[ER]]*9/MYRANKS_P[[#This Row],[IP]],0),0)</f>
        <v>#REF!</v>
      </c>
      <c r="Q205" s="10" t="e">
        <f>IF(OR(LEAGUE="Mixed",LEAGUE=MYRANKS_P[[#This Row],[LG]]),IFERROR((MYRANKS_P[[#This Row],[BB]]+MYRANKS_P[[#This Row],[H]])/MYRANKS_P[[#This Row],[IP]],0),0)</f>
        <v>#REF!</v>
      </c>
      <c r="R205" s="10" t="e">
        <f>MYRANKS_P[[#This Row],[W]]/SGP_W</f>
        <v>#REF!</v>
      </c>
      <c r="S205" s="10" t="e">
        <f>MYRANKS_P[[#This Row],[SV]]/SGP_SV</f>
        <v>#REF!</v>
      </c>
      <c r="T205" s="10" t="e">
        <f>MYRANKS_P[[#This Row],[SO]]/SGP_K</f>
        <v>#REF!</v>
      </c>
      <c r="U205" s="10" t="e">
        <f>((LGAVG_ER*(NUMPITCHERS-1)+MYRANKS_P[[#This Row],[ER]])*9/((LGAVG_IP*(NUMPITCHERS-1)+MYRANKS_P[[#This Row],[IP]]))-LGAVG_ERA)/SGP_ERA</f>
        <v>#REF!</v>
      </c>
      <c r="V205" s="10" t="e">
        <f>((LGAVG_HBB*(NUMPITCHERS-1)+MYRANKS_P[[#This Row],[BB]]+MYRANKS_P[[#This Row],[H]])/(LGAVG_IP*(NUMPITCHERS-1)+MYRANKS_P[[#This Row],[IP]])-LGAVG_WHIP)/SGP_WHIP</f>
        <v>#REF!</v>
      </c>
      <c r="W205" s="72" t="e">
        <f>MYRANKS_P[[#This Row],[WSGP]]+MYRANKS_P[[#This Row],[SVSGP]]+MYRANKS_P[[#This Row],[SOSGP]]+MYRANKS_P[[#This Row],[ERASGP]]+MYRANKS_P[[#This Row],[WHIPSGP]]</f>
        <v>#REF!</v>
      </c>
      <c r="X205" s="171" t="e">
        <f>RANK(MYRANKS_P[[#This Row],[TTLSGP]],MYRANKS_P[TTLSGP],0)</f>
        <v>#REF!</v>
      </c>
      <c r="Y205" s="72" t="e">
        <f>IF(MYRANKS_P[[#This Row],[RAW_RANK]]&gt;NUM_P,MYRANKS_P[[#This Row],[TTLSGP]],0)</f>
        <v>#REF!</v>
      </c>
      <c r="Z205" s="22" t="e">
        <f>IF(MYRANKS_P[[#This Row],[BENCH_TTLSGP]]=0,"",RANK(MYRANKS_P[[#This Row],[BENCH_TTLSGP]],MYRANKS_P[BENCH_TTLSGP],0))</f>
        <v>#REF!</v>
      </c>
      <c r="AA205" s="22" t="e">
        <f>IF(MYRANKS_P[[#This Row],[RAW_RANK]]=NUM_P,"X","")</f>
        <v>#REF!</v>
      </c>
      <c r="AB205" s="10" t="e">
        <f>VLOOKUP(MYRANKS_P[[#This Row],[POS]],#REF!,COLUMN(#REF!),FALSE)</f>
        <v>#REF!</v>
      </c>
      <c r="AC205" s="10" t="e">
        <f>MYRANKS_P[[#This Row],[TTLSGP]]-MYRANKS_P[[#This Row],[REPL LVL]]</f>
        <v>#REF!</v>
      </c>
      <c r="AD205" s="19" t="e">
        <f>IF(MYRANKS_P[[#This Row],[RAW_RANK]]&lt;=Total_Pitchers_Drafted,MYRANKS_P[[#This Row],[SGP OVER REPL]],0)</f>
        <v>#REF!</v>
      </c>
      <c r="AE205" s="66" t="e">
        <f>MYRANKS_P[[#This Row],[SGP OVER REPL]]*Dollar_Value_Per_Pitcher_SGP+1</f>
        <v>#REF!</v>
      </c>
      <c r="AF205" s="27"/>
      <c r="AG205" s="30" t="e">
        <f>IF(AND(MYRANKS_P[[#This Row],[BENCH_RANK]]&lt;=Total_Pitchers_Drafted,MYRANKS_P[[#This Row],[$ACTUAL]]=""),MYRANKS_P[[#This Row],[USEFULSGP]],0)</f>
        <v>#REF!</v>
      </c>
      <c r="AH205" s="27" t="e">
        <f>IF(MYRANKS_P[[#This Row],[REMAIN_SGP]]=0,0,MYRANKS_P[[#This Row],[REMAIN_SGP]]*Remaining_Dollar_Value_Per_Pitcher_SGP+1)</f>
        <v>#REF!</v>
      </c>
      <c r="AI205" s="122"/>
    </row>
    <row r="206" spans="1:35" x14ac:dyDescent="0.25">
      <c r="A206" s="110" t="s">
        <v>1351</v>
      </c>
      <c r="B206" s="86" t="e">
        <f>VLOOKUP(MYRANKS_P[[#This Row],[PLAYERID]],#REF!,COLUMN(#REF!),FALSE)</f>
        <v>#REF!</v>
      </c>
      <c r="C206" s="86" t="e">
        <f>VLOOKUP(MYRANKS_P[[#This Row],[PLAYERID]],#REF!,COLUMN(#REF!),FALSE)</f>
        <v>#REF!</v>
      </c>
      <c r="D206" s="86" t="e">
        <f>VLOOKUP(MYRANKS_P[[#This Row],[PLAYERID]],#REF!,COLUMN(#REF!),FALSE)</f>
        <v>#REF!</v>
      </c>
      <c r="E206" s="9" t="e">
        <f>VLOOKUP(MYRANKS_P[[#This Row],[PLAYERID]],#REF!,COLUMN(#REF!),FALSE)</f>
        <v>#REF!</v>
      </c>
      <c r="F206" s="86" t="e">
        <f>VLOOKUP(MYRANKS_P[[#This Row],[PLAYERID]],#REF!,COLUMN(#REF!),FALSE)</f>
        <v>#REF!</v>
      </c>
      <c r="G206" s="9" t="e">
        <f>INDEX(#REF!,MATCH(MYRANKS_P[[#This Row],[PLAYERID]],#REF!,0),VLOOKUP(IDSYSTEM,#REF!,3,FALSE))</f>
        <v>#REF!</v>
      </c>
      <c r="H206" s="115" t="e">
        <f>IF(OR(LEAGUE="Mixed",LEAGUE=MYRANKS_P[[#This Row],[LG]]),IFERROR(INDEX(PITCHCSV[],MATCH(MYRANKS_P[[#This Row],[PROJID]],PITCHCSV[playerid],0),P_WCOL),0),0)</f>
        <v>#REF!</v>
      </c>
      <c r="I206" s="115" t="e">
        <f>IF(OR(LEAGUE="Mixed",LEAGUE=MYRANKS_P[[#This Row],[LG]]),IFERROR(INDEX(PITCHCSV[],MATCH(MYRANKS_P[[#This Row],[PROJID]],PITCHCSV[playerid],0),P_SVCOL),0),0)</f>
        <v>#REF!</v>
      </c>
      <c r="J206" s="115" t="e">
        <f>IF(OR(LEAGUE="Mixed",LEAGUE=MYRANKS_P[[#This Row],[LG]]),IFERROR(INDEX(PITCHCSV[],MATCH(MYRANKS_P[[#This Row],[PROJID]],PITCHCSV[playerid],0),P_IPCOL),0),0)</f>
        <v>#REF!</v>
      </c>
      <c r="K206" s="115" t="e">
        <f>IF(OR(LEAGUE="Mixed",LEAGUE=MYRANKS_P[[#This Row],[LG]]),IFERROR(INDEX(PITCHCSV[],MATCH(MYRANKS_P[[#This Row],[PROJID]],PITCHCSV[playerid],0),P_HCOL),0),0)</f>
        <v>#REF!</v>
      </c>
      <c r="L206" s="115" t="e">
        <f>IF(OR(LEAGUE="Mixed",LEAGUE=MYRANKS_P[[#This Row],[LG]]),IFERROR(INDEX(PITCHCSV[],MATCH(MYRANKS_P[[#This Row],[PROJID]],PITCHCSV[playerid],0),P_ERCOL),0),0)</f>
        <v>#REF!</v>
      </c>
      <c r="M206" s="115" t="e">
        <f>IF(OR(LEAGUE="Mixed",LEAGUE=MYRANKS_P[[#This Row],[LG]]),IFERROR(INDEX(PITCHCSV[],MATCH(MYRANKS_P[[#This Row],[PROJID]],PITCHCSV[playerid],0),P_HRCOL),0),0)</f>
        <v>#REF!</v>
      </c>
      <c r="N206" s="115" t="e">
        <f>IF(OR(LEAGUE="Mixed",LEAGUE=MYRANKS_P[[#This Row],[LG]]),IFERROR(INDEX(PITCHCSV[],MATCH(MYRANKS_P[[#This Row],[PROJID]],PITCHCSV[playerid],0),P_SOCOL),0),0)</f>
        <v>#REF!</v>
      </c>
      <c r="O206" s="115" t="e">
        <f>IF(OR(LEAGUE="Mixed",LEAGUE=MYRANKS_P[[#This Row],[LG]]),IFERROR(INDEX(PITCHCSV[],MATCH(MYRANKS_P[[#This Row],[PROJID]],PITCHCSV[playerid],0),P_BBCOL),0),0)</f>
        <v>#REF!</v>
      </c>
      <c r="P206" s="10" t="e">
        <f>IF(OR(LEAGUE="Mixed",LEAGUE=MYRANKS_P[[#This Row],[LG]]),IFERROR(MYRANKS_P[[#This Row],[ER]]*9/MYRANKS_P[[#This Row],[IP]],0),0)</f>
        <v>#REF!</v>
      </c>
      <c r="Q206" s="10" t="e">
        <f>IF(OR(LEAGUE="Mixed",LEAGUE=MYRANKS_P[[#This Row],[LG]]),IFERROR((MYRANKS_P[[#This Row],[BB]]+MYRANKS_P[[#This Row],[H]])/MYRANKS_P[[#This Row],[IP]],0),0)</f>
        <v>#REF!</v>
      </c>
      <c r="R206" s="87" t="e">
        <f>MYRANKS_P[[#This Row],[W]]/SGP_W</f>
        <v>#REF!</v>
      </c>
      <c r="S206" s="87" t="e">
        <f>MYRANKS_P[[#This Row],[SV]]/SGP_SV</f>
        <v>#REF!</v>
      </c>
      <c r="T206" s="87" t="e">
        <f>MYRANKS_P[[#This Row],[SO]]/SGP_K</f>
        <v>#REF!</v>
      </c>
      <c r="U206" s="10" t="e">
        <f>((LGAVG_ER*(NUMPITCHERS-1)+MYRANKS_P[[#This Row],[ER]])*9/((LGAVG_IP*(NUMPITCHERS-1)+MYRANKS_P[[#This Row],[IP]]))-LGAVG_ERA)/SGP_ERA</f>
        <v>#REF!</v>
      </c>
      <c r="V206" s="10" t="e">
        <f>((LGAVG_HBB*(NUMPITCHERS-1)+MYRANKS_P[[#This Row],[BB]]+MYRANKS_P[[#This Row],[H]])/(LGAVG_IP*(NUMPITCHERS-1)+MYRANKS_P[[#This Row],[IP]])-LGAVG_WHIP)/SGP_WHIP</f>
        <v>#REF!</v>
      </c>
      <c r="W206" s="92" t="e">
        <f>MYRANKS_P[[#This Row],[WSGP]]+MYRANKS_P[[#This Row],[SVSGP]]+MYRANKS_P[[#This Row],[SOSGP]]+MYRANKS_P[[#This Row],[ERASGP]]+MYRANKS_P[[#This Row],[WHIPSGP]]</f>
        <v>#REF!</v>
      </c>
      <c r="X206" s="173" t="e">
        <f>RANK(MYRANKS_P[[#This Row],[TTLSGP]],MYRANKS_P[TTLSGP],0)</f>
        <v>#REF!</v>
      </c>
      <c r="Y206" s="92" t="e">
        <f>IF(MYRANKS_P[[#This Row],[RAW_RANK]]&gt;NUM_P,MYRANKS_P[[#This Row],[TTLSGP]],0)</f>
        <v>#REF!</v>
      </c>
      <c r="Z206" s="96" t="e">
        <f>IF(MYRANKS_P[[#This Row],[BENCH_TTLSGP]]=0,"",RANK(MYRANKS_P[[#This Row],[BENCH_TTLSGP]],MYRANKS_P[BENCH_TTLSGP],0))</f>
        <v>#REF!</v>
      </c>
      <c r="AA206" s="96" t="e">
        <f>IF(MYRANKS_P[[#This Row],[RAW_RANK]]=NUM_P,"X","")</f>
        <v>#REF!</v>
      </c>
      <c r="AB206" s="87" t="e">
        <f>VLOOKUP(MYRANKS_P[[#This Row],[POS]],#REF!,COLUMN(#REF!),FALSE)</f>
        <v>#REF!</v>
      </c>
      <c r="AC206" s="87" t="e">
        <f>MYRANKS_P[[#This Row],[TTLSGP]]-MYRANKS_P[[#This Row],[REPL LVL]]</f>
        <v>#REF!</v>
      </c>
      <c r="AD206" s="87" t="e">
        <f>IF(MYRANKS_P[[#This Row],[RAW_RANK]]&lt;=Total_Pitchers_Drafted,MYRANKS_P[[#This Row],[SGP OVER REPL]],0)</f>
        <v>#REF!</v>
      </c>
      <c r="AE206" s="97" t="e">
        <f>MYRANKS_P[[#This Row],[SGP OVER REPL]]*Dollar_Value_Per_Pitcher_SGP+1</f>
        <v>#REF!</v>
      </c>
      <c r="AF206" s="87"/>
      <c r="AG206" s="87" t="e">
        <f>IF(AND(MYRANKS_P[[#This Row],[BENCH_RANK]]&lt;=Total_Pitchers_Drafted,MYRANKS_P[[#This Row],[$ACTUAL]]=""),MYRANKS_P[[#This Row],[USEFULSGP]],0)</f>
        <v>#REF!</v>
      </c>
      <c r="AH206" s="87" t="e">
        <f>IF(MYRANKS_P[[#This Row],[REMAIN_SGP]]=0,0,MYRANKS_P[[#This Row],[REMAIN_SGP]]*Remaining_Dollar_Value_Per_Pitcher_SGP+1)</f>
        <v>#REF!</v>
      </c>
      <c r="AI206" s="122"/>
    </row>
    <row r="207" spans="1:35" x14ac:dyDescent="0.25">
      <c r="A207" s="79" t="s">
        <v>3644</v>
      </c>
      <c r="B207" s="9" t="e">
        <f>VLOOKUP(MYRANKS_P[[#This Row],[PLAYERID]],#REF!,COLUMN(#REF!),FALSE)</f>
        <v>#REF!</v>
      </c>
      <c r="C207" s="9" t="e">
        <f>VLOOKUP(MYRANKS_P[[#This Row],[PLAYERID]],#REF!,COLUMN(#REF!),FALSE)</f>
        <v>#REF!</v>
      </c>
      <c r="D207" s="9" t="e">
        <f>VLOOKUP(MYRANKS_P[[#This Row],[PLAYERID]],#REF!,COLUMN(#REF!),FALSE)</f>
        <v>#REF!</v>
      </c>
      <c r="E207" s="9" t="e">
        <f>VLOOKUP(MYRANKS_P[[#This Row],[PLAYERID]],#REF!,COLUMN(#REF!),FALSE)</f>
        <v>#REF!</v>
      </c>
      <c r="F207" s="9" t="e">
        <f>VLOOKUP(MYRANKS_P[[#This Row],[PLAYERID]],#REF!,COLUMN(#REF!),FALSE)</f>
        <v>#REF!</v>
      </c>
      <c r="G207" s="9" t="e">
        <f>INDEX(#REF!,MATCH(MYRANKS_P[[#This Row],[PLAYERID]],#REF!,0),VLOOKUP(IDSYSTEM,#REF!,3,FALSE))</f>
        <v>#REF!</v>
      </c>
      <c r="H207" s="115" t="e">
        <f>IF(OR(LEAGUE="Mixed",LEAGUE=MYRANKS_P[[#This Row],[LG]]),IFERROR(INDEX(PITCHCSV[],MATCH(MYRANKS_P[[#This Row],[PROJID]],PITCHCSV[playerid],0),P_WCOL),0),0)</f>
        <v>#REF!</v>
      </c>
      <c r="I207" s="115" t="e">
        <f>IF(OR(LEAGUE="Mixed",LEAGUE=MYRANKS_P[[#This Row],[LG]]),IFERROR(INDEX(PITCHCSV[],MATCH(MYRANKS_P[[#This Row],[PROJID]],PITCHCSV[playerid],0),P_SVCOL),0),0)</f>
        <v>#REF!</v>
      </c>
      <c r="J207" s="115" t="e">
        <f>IF(OR(LEAGUE="Mixed",LEAGUE=MYRANKS_P[[#This Row],[LG]]),IFERROR(INDEX(PITCHCSV[],MATCH(MYRANKS_P[[#This Row],[PROJID]],PITCHCSV[playerid],0),P_IPCOL),0),0)</f>
        <v>#REF!</v>
      </c>
      <c r="K207" s="115" t="e">
        <f>IF(OR(LEAGUE="Mixed",LEAGUE=MYRANKS_P[[#This Row],[LG]]),IFERROR(INDEX(PITCHCSV[],MATCH(MYRANKS_P[[#This Row],[PROJID]],PITCHCSV[playerid],0),P_HCOL),0),0)</f>
        <v>#REF!</v>
      </c>
      <c r="L207" s="115" t="e">
        <f>IF(OR(LEAGUE="Mixed",LEAGUE=MYRANKS_P[[#This Row],[LG]]),IFERROR(INDEX(PITCHCSV[],MATCH(MYRANKS_P[[#This Row],[PROJID]],PITCHCSV[playerid],0),P_ERCOL),0),0)</f>
        <v>#REF!</v>
      </c>
      <c r="M207" s="115" t="e">
        <f>IF(OR(LEAGUE="Mixed",LEAGUE=MYRANKS_P[[#This Row],[LG]]),IFERROR(INDEX(PITCHCSV[],MATCH(MYRANKS_P[[#This Row],[PROJID]],PITCHCSV[playerid],0),P_HRCOL),0),0)</f>
        <v>#REF!</v>
      </c>
      <c r="N207" s="115" t="e">
        <f>IF(OR(LEAGUE="Mixed",LEAGUE=MYRANKS_P[[#This Row],[LG]]),IFERROR(INDEX(PITCHCSV[],MATCH(MYRANKS_P[[#This Row],[PROJID]],PITCHCSV[playerid],0),P_SOCOL),0),0)</f>
        <v>#REF!</v>
      </c>
      <c r="O207" s="115" t="e">
        <f>IF(OR(LEAGUE="Mixed",LEAGUE=MYRANKS_P[[#This Row],[LG]]),IFERROR(INDEX(PITCHCSV[],MATCH(MYRANKS_P[[#This Row],[PROJID]],PITCHCSV[playerid],0),P_BBCOL),0),0)</f>
        <v>#REF!</v>
      </c>
      <c r="P207" s="10" t="e">
        <f>IF(OR(LEAGUE="Mixed",LEAGUE=MYRANKS_P[[#This Row],[LG]]),IFERROR(MYRANKS_P[[#This Row],[ER]]*9/MYRANKS_P[[#This Row],[IP]],0),0)</f>
        <v>#REF!</v>
      </c>
      <c r="Q207" s="10" t="e">
        <f>IF(OR(LEAGUE="Mixed",LEAGUE=MYRANKS_P[[#This Row],[LG]]),IFERROR((MYRANKS_P[[#This Row],[BB]]+MYRANKS_P[[#This Row],[H]])/MYRANKS_P[[#This Row],[IP]],0),0)</f>
        <v>#REF!</v>
      </c>
      <c r="R207" s="10" t="e">
        <f>MYRANKS_P[[#This Row],[W]]/SGP_W</f>
        <v>#REF!</v>
      </c>
      <c r="S207" s="10" t="e">
        <f>MYRANKS_P[[#This Row],[SV]]/SGP_SV</f>
        <v>#REF!</v>
      </c>
      <c r="T207" s="10" t="e">
        <f>MYRANKS_P[[#This Row],[SO]]/SGP_K</f>
        <v>#REF!</v>
      </c>
      <c r="U207" s="10" t="e">
        <f>((LGAVG_ER*(NUMPITCHERS-1)+MYRANKS_P[[#This Row],[ER]])*9/((LGAVG_IP*(NUMPITCHERS-1)+MYRANKS_P[[#This Row],[IP]]))-LGAVG_ERA)/SGP_ERA</f>
        <v>#REF!</v>
      </c>
      <c r="V207" s="10" t="e">
        <f>((LGAVG_HBB*(NUMPITCHERS-1)+MYRANKS_P[[#This Row],[BB]]+MYRANKS_P[[#This Row],[H]])/(LGAVG_IP*(NUMPITCHERS-1)+MYRANKS_P[[#This Row],[IP]])-LGAVG_WHIP)/SGP_WHIP</f>
        <v>#REF!</v>
      </c>
      <c r="W207" s="72" t="e">
        <f>MYRANKS_P[[#This Row],[WSGP]]+MYRANKS_P[[#This Row],[SVSGP]]+MYRANKS_P[[#This Row],[SOSGP]]+MYRANKS_P[[#This Row],[ERASGP]]+MYRANKS_P[[#This Row],[WHIPSGP]]</f>
        <v>#REF!</v>
      </c>
      <c r="X207" s="171" t="e">
        <f>RANK(MYRANKS_P[[#This Row],[TTLSGP]],MYRANKS_P[TTLSGP],0)</f>
        <v>#REF!</v>
      </c>
      <c r="Y207" s="72" t="e">
        <f>IF(MYRANKS_P[[#This Row],[RAW_RANK]]&gt;NUM_P,MYRANKS_P[[#This Row],[TTLSGP]],0)</f>
        <v>#REF!</v>
      </c>
      <c r="Z207" s="22" t="e">
        <f>IF(MYRANKS_P[[#This Row],[BENCH_TTLSGP]]=0,"",RANK(MYRANKS_P[[#This Row],[BENCH_TTLSGP]],MYRANKS_P[BENCH_TTLSGP],0))</f>
        <v>#REF!</v>
      </c>
      <c r="AA207" s="22" t="e">
        <f>IF(MYRANKS_P[[#This Row],[RAW_RANK]]=NUM_P,"X","")</f>
        <v>#REF!</v>
      </c>
      <c r="AB207" s="10" t="e">
        <f>VLOOKUP(MYRANKS_P[[#This Row],[POS]],#REF!,COLUMN(#REF!),FALSE)</f>
        <v>#REF!</v>
      </c>
      <c r="AC207" s="10" t="e">
        <f>MYRANKS_P[[#This Row],[TTLSGP]]-MYRANKS_P[[#This Row],[REPL LVL]]</f>
        <v>#REF!</v>
      </c>
      <c r="AD207" s="19" t="e">
        <f>IF(MYRANKS_P[[#This Row],[RAW_RANK]]&lt;=Total_Pitchers_Drafted,MYRANKS_P[[#This Row],[SGP OVER REPL]],0)</f>
        <v>#REF!</v>
      </c>
      <c r="AE207" s="66" t="e">
        <f>MYRANKS_P[[#This Row],[SGP OVER REPL]]*Dollar_Value_Per_Pitcher_SGP+1</f>
        <v>#REF!</v>
      </c>
      <c r="AF207" s="27"/>
      <c r="AG207" s="30" t="e">
        <f>IF(AND(MYRANKS_P[[#This Row],[BENCH_RANK]]&lt;=Total_Pitchers_Drafted,MYRANKS_P[[#This Row],[$ACTUAL]]=""),MYRANKS_P[[#This Row],[USEFULSGP]],0)</f>
        <v>#REF!</v>
      </c>
      <c r="AH207" s="27" t="e">
        <f>IF(MYRANKS_P[[#This Row],[REMAIN_SGP]]=0,0,MYRANKS_P[[#This Row],[REMAIN_SGP]]*Remaining_Dollar_Value_Per_Pitcher_SGP+1)</f>
        <v>#REF!</v>
      </c>
      <c r="AI207" s="122"/>
    </row>
    <row r="208" spans="1:35" x14ac:dyDescent="0.25">
      <c r="A208" s="79" t="s">
        <v>2099</v>
      </c>
      <c r="B208" s="53" t="e">
        <f>VLOOKUP(MYRANKS_P[[#This Row],[PLAYERID]],#REF!,COLUMN(#REF!),FALSE)</f>
        <v>#REF!</v>
      </c>
      <c r="C208" s="53" t="e">
        <f>VLOOKUP(MYRANKS_P[[#This Row],[PLAYERID]],#REF!,COLUMN(#REF!),FALSE)</f>
        <v>#REF!</v>
      </c>
      <c r="D208" s="53" t="e">
        <f>VLOOKUP(MYRANKS_P[[#This Row],[PLAYERID]],#REF!,COLUMN(#REF!),FALSE)</f>
        <v>#REF!</v>
      </c>
      <c r="E208" s="9" t="e">
        <f>VLOOKUP(MYRANKS_P[[#This Row],[PLAYERID]],#REF!,COLUMN(#REF!),FALSE)</f>
        <v>#REF!</v>
      </c>
      <c r="F208" s="53" t="e">
        <f>VLOOKUP(MYRANKS_P[[#This Row],[PLAYERID]],#REF!,COLUMN(#REF!),FALSE)</f>
        <v>#REF!</v>
      </c>
      <c r="G208" s="32" t="e">
        <f>INDEX(#REF!,MATCH(MYRANKS_P[[#This Row],[PLAYERID]],#REF!,0),VLOOKUP(IDSYSTEM,#REF!,3,FALSE))</f>
        <v>#REF!</v>
      </c>
      <c r="H208" s="155" t="e">
        <f>IF(OR(LEAGUE="Mixed",LEAGUE=MYRANKS_P[[#This Row],[LG]]),IFERROR(INDEX(PITCHCSV[],MATCH(MYRANKS_P[[#This Row],[PROJID]],PITCHCSV[playerid],0),P_WCOL),0),0)</f>
        <v>#REF!</v>
      </c>
      <c r="I208" s="155" t="e">
        <f>IF(OR(LEAGUE="Mixed",LEAGUE=MYRANKS_P[[#This Row],[LG]]),IFERROR(INDEX(PITCHCSV[],MATCH(MYRANKS_P[[#This Row],[PROJID]],PITCHCSV[playerid],0),P_SVCOL),0),0)</f>
        <v>#REF!</v>
      </c>
      <c r="J208" s="155" t="e">
        <f>IF(OR(LEAGUE="Mixed",LEAGUE=MYRANKS_P[[#This Row],[LG]]),IFERROR(INDEX(PITCHCSV[],MATCH(MYRANKS_P[[#This Row],[PROJID]],PITCHCSV[playerid],0),P_IPCOL),0),0)</f>
        <v>#REF!</v>
      </c>
      <c r="K208" s="155" t="e">
        <f>IF(OR(LEAGUE="Mixed",LEAGUE=MYRANKS_P[[#This Row],[LG]]),IFERROR(INDEX(PITCHCSV[],MATCH(MYRANKS_P[[#This Row],[PROJID]],PITCHCSV[playerid],0),P_HCOL),0),0)</f>
        <v>#REF!</v>
      </c>
      <c r="L208" s="155" t="e">
        <f>IF(OR(LEAGUE="Mixed",LEAGUE=MYRANKS_P[[#This Row],[LG]]),IFERROR(INDEX(PITCHCSV[],MATCH(MYRANKS_P[[#This Row],[PROJID]],PITCHCSV[playerid],0),P_ERCOL),0),0)</f>
        <v>#REF!</v>
      </c>
      <c r="M208" s="155" t="e">
        <f>IF(OR(LEAGUE="Mixed",LEAGUE=MYRANKS_P[[#This Row],[LG]]),IFERROR(INDEX(PITCHCSV[],MATCH(MYRANKS_P[[#This Row],[PROJID]],PITCHCSV[playerid],0),P_HRCOL),0),0)</f>
        <v>#REF!</v>
      </c>
      <c r="N208" s="155" t="e">
        <f>IF(OR(LEAGUE="Mixed",LEAGUE=MYRANKS_P[[#This Row],[LG]]),IFERROR(INDEX(PITCHCSV[],MATCH(MYRANKS_P[[#This Row],[PROJID]],PITCHCSV[playerid],0),P_SOCOL),0),0)</f>
        <v>#REF!</v>
      </c>
      <c r="O208" s="155" t="e">
        <f>IF(OR(LEAGUE="Mixed",LEAGUE=MYRANKS_P[[#This Row],[LG]]),IFERROR(INDEX(PITCHCSV[],MATCH(MYRANKS_P[[#This Row],[PROJID]],PITCHCSV[playerid],0),P_BBCOL),0),0)</f>
        <v>#REF!</v>
      </c>
      <c r="P208" s="33" t="e">
        <f>IF(OR(LEAGUE="Mixed",LEAGUE=MYRANKS_P[[#This Row],[LG]]),IFERROR(MYRANKS_P[[#This Row],[ER]]*9/MYRANKS_P[[#This Row],[IP]],0),0)</f>
        <v>#REF!</v>
      </c>
      <c r="Q208" s="33" t="e">
        <f>IF(OR(LEAGUE="Mixed",LEAGUE=MYRANKS_P[[#This Row],[LG]]),IFERROR((MYRANKS_P[[#This Row],[BB]]+MYRANKS_P[[#This Row],[H]])/MYRANKS_P[[#This Row],[IP]],0),0)</f>
        <v>#REF!</v>
      </c>
      <c r="R208" s="33" t="e">
        <f>MYRANKS_P[[#This Row],[W]]/SGP_W</f>
        <v>#REF!</v>
      </c>
      <c r="S208" s="33" t="e">
        <f>MYRANKS_P[[#This Row],[SV]]/SGP_SV</f>
        <v>#REF!</v>
      </c>
      <c r="T208" s="33" t="e">
        <f>MYRANKS_P[[#This Row],[SO]]/SGP_K</f>
        <v>#REF!</v>
      </c>
      <c r="U208" s="33" t="e">
        <f>((LGAVG_ER*(NUMPITCHERS-1)+MYRANKS_P[[#This Row],[ER]])*9/((LGAVG_IP*(NUMPITCHERS-1)+MYRANKS_P[[#This Row],[IP]]))-LGAVG_ERA)/SGP_ERA</f>
        <v>#REF!</v>
      </c>
      <c r="V208" s="33" t="e">
        <f>((LGAVG_HBB*(NUMPITCHERS-1)+MYRANKS_P[[#This Row],[BB]]+MYRANKS_P[[#This Row],[H]])/(LGAVG_IP*(NUMPITCHERS-1)+MYRANKS_P[[#This Row],[IP]])-LGAVG_WHIP)/SGP_WHIP</f>
        <v>#REF!</v>
      </c>
      <c r="W208" s="73" t="e">
        <f>MYRANKS_P[[#This Row],[WSGP]]+MYRANKS_P[[#This Row],[SVSGP]]+MYRANKS_P[[#This Row],[SOSGP]]+MYRANKS_P[[#This Row],[ERASGP]]+MYRANKS_P[[#This Row],[WHIPSGP]]</f>
        <v>#REF!</v>
      </c>
      <c r="X208" s="174" t="e">
        <f>RANK(MYRANKS_P[[#This Row],[TTLSGP]],MYRANKS_P[TTLSGP],0)</f>
        <v>#REF!</v>
      </c>
      <c r="Y208" s="73" t="e">
        <f>IF(MYRANKS_P[[#This Row],[RAW_RANK]]&gt;NUM_P,MYRANKS_P[[#This Row],[TTLSGP]],0)</f>
        <v>#REF!</v>
      </c>
      <c r="Z208" s="34" t="e">
        <f>IF(MYRANKS_P[[#This Row],[BENCH_TTLSGP]]=0,"",RANK(MYRANKS_P[[#This Row],[BENCH_TTLSGP]],MYRANKS_P[BENCH_TTLSGP],0))</f>
        <v>#REF!</v>
      </c>
      <c r="AA208" s="34" t="e">
        <f>IF(MYRANKS_P[[#This Row],[RAW_RANK]]=NUM_P,"X","")</f>
        <v>#REF!</v>
      </c>
      <c r="AB208" s="33" t="e">
        <f>VLOOKUP(MYRANKS_P[[#This Row],[POS]],#REF!,COLUMN(#REF!),FALSE)</f>
        <v>#REF!</v>
      </c>
      <c r="AC208" s="33" t="e">
        <f>MYRANKS_P[[#This Row],[TTLSGP]]-MYRANKS_P[[#This Row],[REPL LVL]]</f>
        <v>#REF!</v>
      </c>
      <c r="AD208" s="33" t="e">
        <f>IF(MYRANKS_P[[#This Row],[RAW_RANK]]&lt;=Total_Pitchers_Drafted,MYRANKS_P[[#This Row],[SGP OVER REPL]],0)</f>
        <v>#REF!</v>
      </c>
      <c r="AE208" s="67" t="e">
        <f>MYRANKS_P[[#This Row],[SGP OVER REPL]]*Dollar_Value_Per_Pitcher_SGP+1</f>
        <v>#REF!</v>
      </c>
      <c r="AF208" s="33"/>
      <c r="AG208" s="33" t="e">
        <f>IF(AND(MYRANKS_P[[#This Row],[BENCH_RANK]]&lt;=Total_Pitchers_Drafted,MYRANKS_P[[#This Row],[$ACTUAL]]=""),MYRANKS_P[[#This Row],[USEFULSGP]],0)</f>
        <v>#REF!</v>
      </c>
      <c r="AH208" s="33" t="e">
        <f>IF(MYRANKS_P[[#This Row],[REMAIN_SGP]]=0,0,MYRANKS_P[[#This Row],[REMAIN_SGP]]*Remaining_Dollar_Value_Per_Pitcher_SGP+1)</f>
        <v>#REF!</v>
      </c>
      <c r="AI208" s="170"/>
    </row>
    <row r="209" spans="1:35" x14ac:dyDescent="0.25">
      <c r="A209" s="79" t="s">
        <v>2437</v>
      </c>
      <c r="B209" s="53" t="e">
        <f>VLOOKUP(MYRANKS_P[[#This Row],[PLAYERID]],#REF!,COLUMN(#REF!),FALSE)</f>
        <v>#REF!</v>
      </c>
      <c r="C209" s="53" t="e">
        <f>VLOOKUP(MYRANKS_P[[#This Row],[PLAYERID]],#REF!,COLUMN(#REF!),FALSE)</f>
        <v>#REF!</v>
      </c>
      <c r="D209" s="53" t="e">
        <f>VLOOKUP(MYRANKS_P[[#This Row],[PLAYERID]],#REF!,COLUMN(#REF!),FALSE)</f>
        <v>#REF!</v>
      </c>
      <c r="E209" s="9" t="e">
        <f>VLOOKUP(MYRANKS_P[[#This Row],[PLAYERID]],#REF!,COLUMN(#REF!),FALSE)</f>
        <v>#REF!</v>
      </c>
      <c r="F209" s="53" t="e">
        <f>VLOOKUP(MYRANKS_P[[#This Row],[PLAYERID]],#REF!,COLUMN(#REF!),FALSE)</f>
        <v>#REF!</v>
      </c>
      <c r="G209" s="9" t="e">
        <f>INDEX(#REF!,MATCH(MYRANKS_P[[#This Row],[PLAYERID]],#REF!,0),VLOOKUP(IDSYSTEM,#REF!,3,FALSE))</f>
        <v>#REF!</v>
      </c>
      <c r="H209" s="115" t="e">
        <f>IF(OR(LEAGUE="Mixed",LEAGUE=MYRANKS_P[[#This Row],[LG]]),IFERROR(INDEX(PITCHCSV[],MATCH(MYRANKS_P[[#This Row],[PROJID]],PITCHCSV[playerid],0),P_WCOL),0),0)</f>
        <v>#REF!</v>
      </c>
      <c r="I209" s="115" t="e">
        <f>IF(OR(LEAGUE="Mixed",LEAGUE=MYRANKS_P[[#This Row],[LG]]),IFERROR(INDEX(PITCHCSV[],MATCH(MYRANKS_P[[#This Row],[PROJID]],PITCHCSV[playerid],0),P_SVCOL),0),0)</f>
        <v>#REF!</v>
      </c>
      <c r="J209" s="115" t="e">
        <f>IF(OR(LEAGUE="Mixed",LEAGUE=MYRANKS_P[[#This Row],[LG]]),IFERROR(INDEX(PITCHCSV[],MATCH(MYRANKS_P[[#This Row],[PROJID]],PITCHCSV[playerid],0),P_IPCOL),0),0)</f>
        <v>#REF!</v>
      </c>
      <c r="K209" s="115" t="e">
        <f>IF(OR(LEAGUE="Mixed",LEAGUE=MYRANKS_P[[#This Row],[LG]]),IFERROR(INDEX(PITCHCSV[],MATCH(MYRANKS_P[[#This Row],[PROJID]],PITCHCSV[playerid],0),P_HCOL),0),0)</f>
        <v>#REF!</v>
      </c>
      <c r="L209" s="115" t="e">
        <f>IF(OR(LEAGUE="Mixed",LEAGUE=MYRANKS_P[[#This Row],[LG]]),IFERROR(INDEX(PITCHCSV[],MATCH(MYRANKS_P[[#This Row],[PROJID]],PITCHCSV[playerid],0),P_ERCOL),0),0)</f>
        <v>#REF!</v>
      </c>
      <c r="M209" s="115" t="e">
        <f>IF(OR(LEAGUE="Mixed",LEAGUE=MYRANKS_P[[#This Row],[LG]]),IFERROR(INDEX(PITCHCSV[],MATCH(MYRANKS_P[[#This Row],[PROJID]],PITCHCSV[playerid],0),P_HRCOL),0),0)</f>
        <v>#REF!</v>
      </c>
      <c r="N209" s="115" t="e">
        <f>IF(OR(LEAGUE="Mixed",LEAGUE=MYRANKS_P[[#This Row],[LG]]),IFERROR(INDEX(PITCHCSV[],MATCH(MYRANKS_P[[#This Row],[PROJID]],PITCHCSV[playerid],0),P_SOCOL),0),0)</f>
        <v>#REF!</v>
      </c>
      <c r="O209" s="115" t="e">
        <f>IF(OR(LEAGUE="Mixed",LEAGUE=MYRANKS_P[[#This Row],[LG]]),IFERROR(INDEX(PITCHCSV[],MATCH(MYRANKS_P[[#This Row],[PROJID]],PITCHCSV[playerid],0),P_BBCOL),0),0)</f>
        <v>#REF!</v>
      </c>
      <c r="P209" s="10" t="e">
        <f>IF(OR(LEAGUE="Mixed",LEAGUE=MYRANKS_P[[#This Row],[LG]]),IFERROR(MYRANKS_P[[#This Row],[ER]]*9/MYRANKS_P[[#This Row],[IP]],0),0)</f>
        <v>#REF!</v>
      </c>
      <c r="Q209" s="10" t="e">
        <f>IF(OR(LEAGUE="Mixed",LEAGUE=MYRANKS_P[[#This Row],[LG]]),IFERROR((MYRANKS_P[[#This Row],[BB]]+MYRANKS_P[[#This Row],[H]])/MYRANKS_P[[#This Row],[IP]],0),0)</f>
        <v>#REF!</v>
      </c>
      <c r="R209" s="10" t="e">
        <f>MYRANKS_P[[#This Row],[W]]/SGP_W</f>
        <v>#REF!</v>
      </c>
      <c r="S209" s="10" t="e">
        <f>MYRANKS_P[[#This Row],[SV]]/SGP_SV</f>
        <v>#REF!</v>
      </c>
      <c r="T209" s="10" t="e">
        <f>MYRANKS_P[[#This Row],[SO]]/SGP_K</f>
        <v>#REF!</v>
      </c>
      <c r="U209" s="10" t="e">
        <f>((LGAVG_ER*(NUMPITCHERS-1)+MYRANKS_P[[#This Row],[ER]])*9/((LGAVG_IP*(NUMPITCHERS-1)+MYRANKS_P[[#This Row],[IP]]))-LGAVG_ERA)/SGP_ERA</f>
        <v>#REF!</v>
      </c>
      <c r="V209" s="10" t="e">
        <f>((LGAVG_HBB*(NUMPITCHERS-1)+MYRANKS_P[[#This Row],[BB]]+MYRANKS_P[[#This Row],[H]])/(LGAVG_IP*(NUMPITCHERS-1)+MYRANKS_P[[#This Row],[IP]])-LGAVG_WHIP)/SGP_WHIP</f>
        <v>#REF!</v>
      </c>
      <c r="W209" s="72" t="e">
        <f>MYRANKS_P[[#This Row],[WSGP]]+MYRANKS_P[[#This Row],[SVSGP]]+MYRANKS_P[[#This Row],[SOSGP]]+MYRANKS_P[[#This Row],[ERASGP]]+MYRANKS_P[[#This Row],[WHIPSGP]]</f>
        <v>#REF!</v>
      </c>
      <c r="X209" s="171" t="e">
        <f>RANK(MYRANKS_P[[#This Row],[TTLSGP]],MYRANKS_P[TTLSGP],0)</f>
        <v>#REF!</v>
      </c>
      <c r="Y209" s="72" t="e">
        <f>IF(MYRANKS_P[[#This Row],[RAW_RANK]]&gt;NUM_P,MYRANKS_P[[#This Row],[TTLSGP]],0)</f>
        <v>#REF!</v>
      </c>
      <c r="Z209" s="22" t="e">
        <f>IF(MYRANKS_P[[#This Row],[BENCH_TTLSGP]]=0,"",RANK(MYRANKS_P[[#This Row],[BENCH_TTLSGP]],MYRANKS_P[BENCH_TTLSGP],0))</f>
        <v>#REF!</v>
      </c>
      <c r="AA209" s="22" t="e">
        <f>IF(MYRANKS_P[[#This Row],[RAW_RANK]]=NUM_P,"X","")</f>
        <v>#REF!</v>
      </c>
      <c r="AB209" s="10" t="e">
        <f>VLOOKUP(MYRANKS_P[[#This Row],[POS]],#REF!,COLUMN(#REF!),FALSE)</f>
        <v>#REF!</v>
      </c>
      <c r="AC209" s="10" t="e">
        <f>MYRANKS_P[[#This Row],[TTLSGP]]-MYRANKS_P[[#This Row],[REPL LVL]]</f>
        <v>#REF!</v>
      </c>
      <c r="AD209" s="19" t="e">
        <f>IF(MYRANKS_P[[#This Row],[RAW_RANK]]&lt;=Total_Pitchers_Drafted,MYRANKS_P[[#This Row],[SGP OVER REPL]],0)</f>
        <v>#REF!</v>
      </c>
      <c r="AE209" s="66" t="e">
        <f>MYRANKS_P[[#This Row],[SGP OVER REPL]]*Dollar_Value_Per_Pitcher_SGP+1</f>
        <v>#REF!</v>
      </c>
      <c r="AF209" s="27"/>
      <c r="AG209" s="30" t="e">
        <f>IF(AND(MYRANKS_P[[#This Row],[BENCH_RANK]]&lt;=Total_Pitchers_Drafted,MYRANKS_P[[#This Row],[$ACTUAL]]=""),MYRANKS_P[[#This Row],[USEFULSGP]],0)</f>
        <v>#REF!</v>
      </c>
      <c r="AH209" s="27" t="e">
        <f>IF(MYRANKS_P[[#This Row],[REMAIN_SGP]]=0,0,MYRANKS_P[[#This Row],[REMAIN_SGP]]*Remaining_Dollar_Value_Per_Pitcher_SGP+1)</f>
        <v>#REF!</v>
      </c>
      <c r="AI209" s="122"/>
    </row>
    <row r="210" spans="1:35" x14ac:dyDescent="0.25">
      <c r="A210" s="110" t="s">
        <v>1357</v>
      </c>
      <c r="B210" s="9" t="e">
        <f>VLOOKUP(MYRANKS_P[[#This Row],[PLAYERID]],#REF!,COLUMN(#REF!),FALSE)</f>
        <v>#REF!</v>
      </c>
      <c r="C210" s="9" t="e">
        <f>VLOOKUP(MYRANKS_P[[#This Row],[PLAYERID]],#REF!,COLUMN(#REF!),FALSE)</f>
        <v>#REF!</v>
      </c>
      <c r="D210" s="9" t="e">
        <f>VLOOKUP(MYRANKS_P[[#This Row],[PLAYERID]],#REF!,COLUMN(#REF!),FALSE)</f>
        <v>#REF!</v>
      </c>
      <c r="E210" s="9" t="e">
        <f>VLOOKUP(MYRANKS_P[[#This Row],[PLAYERID]],#REF!,COLUMN(#REF!),FALSE)</f>
        <v>#REF!</v>
      </c>
      <c r="F210" s="9" t="e">
        <f>VLOOKUP(MYRANKS_P[[#This Row],[PLAYERID]],#REF!,COLUMN(#REF!),FALSE)</f>
        <v>#REF!</v>
      </c>
      <c r="G210" s="9" t="e">
        <f>INDEX(#REF!,MATCH(MYRANKS_P[[#This Row],[PLAYERID]],#REF!,0),VLOOKUP(IDSYSTEM,#REF!,3,FALSE))</f>
        <v>#REF!</v>
      </c>
      <c r="H210" s="128" t="e">
        <f>IF(OR(LEAGUE="Mixed",LEAGUE=MYRANKS_P[[#This Row],[LG]]),IFERROR(INDEX(PITCHCSV[],MATCH(MYRANKS_P[[#This Row],[PROJID]],PITCHCSV[playerid],0),P_WCOL),0),0)</f>
        <v>#REF!</v>
      </c>
      <c r="I210" s="128" t="e">
        <f>IF(OR(LEAGUE="Mixed",LEAGUE=MYRANKS_P[[#This Row],[LG]]),IFERROR(INDEX(PITCHCSV[],MATCH(MYRANKS_P[[#This Row],[PROJID]],PITCHCSV[playerid],0),P_SVCOL),0),0)</f>
        <v>#REF!</v>
      </c>
      <c r="J210" s="128" t="e">
        <f>IF(OR(LEAGUE="Mixed",LEAGUE=MYRANKS_P[[#This Row],[LG]]),IFERROR(INDEX(PITCHCSV[],MATCH(MYRANKS_P[[#This Row],[PROJID]],PITCHCSV[playerid],0),P_IPCOL),0),0)</f>
        <v>#REF!</v>
      </c>
      <c r="K210" s="128" t="e">
        <f>IF(OR(LEAGUE="Mixed",LEAGUE=MYRANKS_P[[#This Row],[LG]]),IFERROR(INDEX(PITCHCSV[],MATCH(MYRANKS_P[[#This Row],[PROJID]],PITCHCSV[playerid],0),P_HCOL),0),0)</f>
        <v>#REF!</v>
      </c>
      <c r="L210" s="128" t="e">
        <f>IF(OR(LEAGUE="Mixed",LEAGUE=MYRANKS_P[[#This Row],[LG]]),IFERROR(INDEX(PITCHCSV[],MATCH(MYRANKS_P[[#This Row],[PROJID]],PITCHCSV[playerid],0),P_ERCOL),0),0)</f>
        <v>#REF!</v>
      </c>
      <c r="M210" s="128" t="e">
        <f>IF(OR(LEAGUE="Mixed",LEAGUE=MYRANKS_P[[#This Row],[LG]]),IFERROR(INDEX(PITCHCSV[],MATCH(MYRANKS_P[[#This Row],[PROJID]],PITCHCSV[playerid],0),P_HRCOL),0),0)</f>
        <v>#REF!</v>
      </c>
      <c r="N210" s="128" t="e">
        <f>IF(OR(LEAGUE="Mixed",LEAGUE=MYRANKS_P[[#This Row],[LG]]),IFERROR(INDEX(PITCHCSV[],MATCH(MYRANKS_P[[#This Row],[PROJID]],PITCHCSV[playerid],0),P_SOCOL),0),0)</f>
        <v>#REF!</v>
      </c>
      <c r="O210" s="128" t="e">
        <f>IF(OR(LEAGUE="Mixed",LEAGUE=MYRANKS_P[[#This Row],[LG]]),IFERROR(INDEX(PITCHCSV[],MATCH(MYRANKS_P[[#This Row],[PROJID]],PITCHCSV[playerid],0),P_BBCOL),0),0)</f>
        <v>#REF!</v>
      </c>
      <c r="P210" s="87" t="e">
        <f>IF(OR(LEAGUE="Mixed",LEAGUE=MYRANKS_P[[#This Row],[LG]]),IFERROR(MYRANKS_P[[#This Row],[ER]]*9/MYRANKS_P[[#This Row],[IP]],0),0)</f>
        <v>#REF!</v>
      </c>
      <c r="Q210" s="87" t="e">
        <f>IF(OR(LEAGUE="Mixed",LEAGUE=MYRANKS_P[[#This Row],[LG]]),IFERROR((MYRANKS_P[[#This Row],[BB]]+MYRANKS_P[[#This Row],[H]])/MYRANKS_P[[#This Row],[IP]],0),0)</f>
        <v>#REF!</v>
      </c>
      <c r="R210" s="87" t="e">
        <f>MYRANKS_P[[#This Row],[W]]/SGP_W</f>
        <v>#REF!</v>
      </c>
      <c r="S210" s="87" t="e">
        <f>MYRANKS_P[[#This Row],[SV]]/SGP_SV</f>
        <v>#REF!</v>
      </c>
      <c r="T210" s="87" t="e">
        <f>MYRANKS_P[[#This Row],[SO]]/SGP_K</f>
        <v>#REF!</v>
      </c>
      <c r="U210" s="87" t="e">
        <f>((LGAVG_ER*(NUMPITCHERS-1)+MYRANKS_P[[#This Row],[ER]])*9/((LGAVG_IP*(NUMPITCHERS-1)+MYRANKS_P[[#This Row],[IP]]))-LGAVG_ERA)/SGP_ERA</f>
        <v>#REF!</v>
      </c>
      <c r="V210" s="87" t="e">
        <f>((LGAVG_HBB*(NUMPITCHERS-1)+MYRANKS_P[[#This Row],[BB]]+MYRANKS_P[[#This Row],[H]])/(LGAVG_IP*(NUMPITCHERS-1)+MYRANKS_P[[#This Row],[IP]])-LGAVG_WHIP)/SGP_WHIP</f>
        <v>#REF!</v>
      </c>
      <c r="W210" s="92" t="e">
        <f>MYRANKS_P[[#This Row],[WSGP]]+MYRANKS_P[[#This Row],[SVSGP]]+MYRANKS_P[[#This Row],[SOSGP]]+MYRANKS_P[[#This Row],[ERASGP]]+MYRANKS_P[[#This Row],[WHIPSGP]]</f>
        <v>#REF!</v>
      </c>
      <c r="X210" s="173" t="e">
        <f>RANK(MYRANKS_P[[#This Row],[TTLSGP]],MYRANKS_P[TTLSGP],0)</f>
        <v>#REF!</v>
      </c>
      <c r="Y210" s="92" t="e">
        <f>IF(MYRANKS_P[[#This Row],[RAW_RANK]]&gt;NUM_P,MYRANKS_P[[#This Row],[TTLSGP]],0)</f>
        <v>#REF!</v>
      </c>
      <c r="Z210" s="96" t="e">
        <f>IF(MYRANKS_P[[#This Row],[BENCH_TTLSGP]]=0,"",RANK(MYRANKS_P[[#This Row],[BENCH_TTLSGP]],MYRANKS_P[BENCH_TTLSGP],0))</f>
        <v>#REF!</v>
      </c>
      <c r="AA210" s="96" t="e">
        <f>IF(MYRANKS_P[[#This Row],[RAW_RANK]]=NUM_P,"X","")</f>
        <v>#REF!</v>
      </c>
      <c r="AB210" s="87" t="e">
        <f>VLOOKUP(MYRANKS_P[[#This Row],[POS]],#REF!,COLUMN(#REF!),FALSE)</f>
        <v>#REF!</v>
      </c>
      <c r="AC210" s="87" t="e">
        <f>MYRANKS_P[[#This Row],[TTLSGP]]-MYRANKS_P[[#This Row],[REPL LVL]]</f>
        <v>#REF!</v>
      </c>
      <c r="AD210" s="87" t="e">
        <f>IF(MYRANKS_P[[#This Row],[RAW_RANK]]&lt;=Total_Pitchers_Drafted,MYRANKS_P[[#This Row],[SGP OVER REPL]],0)</f>
        <v>#REF!</v>
      </c>
      <c r="AE210" s="97" t="e">
        <f>MYRANKS_P[[#This Row],[SGP OVER REPL]]*Dollar_Value_Per_Pitcher_SGP+1</f>
        <v>#REF!</v>
      </c>
      <c r="AF210" s="87"/>
      <c r="AG210" s="87" t="e">
        <f>IF(AND(MYRANKS_P[[#This Row],[BENCH_RANK]]&lt;=Total_Pitchers_Drafted,MYRANKS_P[[#This Row],[$ACTUAL]]=""),MYRANKS_P[[#This Row],[USEFULSGP]],0)</f>
        <v>#REF!</v>
      </c>
      <c r="AH210" s="87" t="e">
        <f>IF(MYRANKS_P[[#This Row],[REMAIN_SGP]]=0,0,MYRANKS_P[[#This Row],[REMAIN_SGP]]*Remaining_Dollar_Value_Per_Pitcher_SGP+1)</f>
        <v>#REF!</v>
      </c>
      <c r="AI210" s="122"/>
    </row>
    <row r="211" spans="1:35" x14ac:dyDescent="0.25">
      <c r="A211" s="88" t="s">
        <v>2225</v>
      </c>
      <c r="B211" s="53" t="e">
        <f>VLOOKUP(MYRANKS_P[[#This Row],[PLAYERID]],#REF!,COLUMN(#REF!),FALSE)</f>
        <v>#REF!</v>
      </c>
      <c r="C211" s="53" t="e">
        <f>VLOOKUP(MYRANKS_P[[#This Row],[PLAYERID]],#REF!,COLUMN(#REF!),FALSE)</f>
        <v>#REF!</v>
      </c>
      <c r="D211" s="53" t="e">
        <f>VLOOKUP(MYRANKS_P[[#This Row],[PLAYERID]],#REF!,COLUMN(#REF!),FALSE)</f>
        <v>#REF!</v>
      </c>
      <c r="E211" s="9" t="e">
        <f>VLOOKUP(MYRANKS_P[[#This Row],[PLAYERID]],#REF!,COLUMN(#REF!),FALSE)</f>
        <v>#REF!</v>
      </c>
      <c r="F211" s="53" t="e">
        <f>VLOOKUP(MYRANKS_P[[#This Row],[PLAYERID]],#REF!,COLUMN(#REF!),FALSE)</f>
        <v>#REF!</v>
      </c>
      <c r="G211" s="9" t="e">
        <f>INDEX(#REF!,MATCH(MYRANKS_P[[#This Row],[PLAYERID]],#REF!,0),VLOOKUP(IDSYSTEM,#REF!,3,FALSE))</f>
        <v>#REF!</v>
      </c>
      <c r="H211" s="115" t="e">
        <f>IF(OR(LEAGUE="Mixed",LEAGUE=MYRANKS_P[[#This Row],[LG]]),IFERROR(INDEX(PITCHCSV[],MATCH(MYRANKS_P[[#This Row],[PROJID]],PITCHCSV[playerid],0),P_WCOL),0),0)</f>
        <v>#REF!</v>
      </c>
      <c r="I211" s="115" t="e">
        <f>IF(OR(LEAGUE="Mixed",LEAGUE=MYRANKS_P[[#This Row],[LG]]),IFERROR(INDEX(PITCHCSV[],MATCH(MYRANKS_P[[#This Row],[PROJID]],PITCHCSV[playerid],0),P_SVCOL),0),0)</f>
        <v>#REF!</v>
      </c>
      <c r="J211" s="115" t="e">
        <f>IF(OR(LEAGUE="Mixed",LEAGUE=MYRANKS_P[[#This Row],[LG]]),IFERROR(INDEX(PITCHCSV[],MATCH(MYRANKS_P[[#This Row],[PROJID]],PITCHCSV[playerid],0),P_IPCOL),0),0)</f>
        <v>#REF!</v>
      </c>
      <c r="K211" s="115" t="e">
        <f>IF(OR(LEAGUE="Mixed",LEAGUE=MYRANKS_P[[#This Row],[LG]]),IFERROR(INDEX(PITCHCSV[],MATCH(MYRANKS_P[[#This Row],[PROJID]],PITCHCSV[playerid],0),P_HCOL),0),0)</f>
        <v>#REF!</v>
      </c>
      <c r="L211" s="115" t="e">
        <f>IF(OR(LEAGUE="Mixed",LEAGUE=MYRANKS_P[[#This Row],[LG]]),IFERROR(INDEX(PITCHCSV[],MATCH(MYRANKS_P[[#This Row],[PROJID]],PITCHCSV[playerid],0),P_ERCOL),0),0)</f>
        <v>#REF!</v>
      </c>
      <c r="M211" s="115" t="e">
        <f>IF(OR(LEAGUE="Mixed",LEAGUE=MYRANKS_P[[#This Row],[LG]]),IFERROR(INDEX(PITCHCSV[],MATCH(MYRANKS_P[[#This Row],[PROJID]],PITCHCSV[playerid],0),P_HRCOL),0),0)</f>
        <v>#REF!</v>
      </c>
      <c r="N211" s="115" t="e">
        <f>IF(OR(LEAGUE="Mixed",LEAGUE=MYRANKS_P[[#This Row],[LG]]),IFERROR(INDEX(PITCHCSV[],MATCH(MYRANKS_P[[#This Row],[PROJID]],PITCHCSV[playerid],0),P_SOCOL),0),0)</f>
        <v>#REF!</v>
      </c>
      <c r="O211" s="115" t="e">
        <f>IF(OR(LEAGUE="Mixed",LEAGUE=MYRANKS_P[[#This Row],[LG]]),IFERROR(INDEX(PITCHCSV[],MATCH(MYRANKS_P[[#This Row],[PROJID]],PITCHCSV[playerid],0),P_BBCOL),0),0)</f>
        <v>#REF!</v>
      </c>
      <c r="P211" s="10" t="e">
        <f>IF(OR(LEAGUE="Mixed",LEAGUE=MYRANKS_P[[#This Row],[LG]]),IFERROR(MYRANKS_P[[#This Row],[ER]]*9/MYRANKS_P[[#This Row],[IP]],0),0)</f>
        <v>#REF!</v>
      </c>
      <c r="Q211" s="10" t="e">
        <f>IF(OR(LEAGUE="Mixed",LEAGUE=MYRANKS_P[[#This Row],[LG]]),IFERROR((MYRANKS_P[[#This Row],[BB]]+MYRANKS_P[[#This Row],[H]])/MYRANKS_P[[#This Row],[IP]],0),0)</f>
        <v>#REF!</v>
      </c>
      <c r="R211" s="10" t="e">
        <f>MYRANKS_P[[#This Row],[W]]/SGP_W</f>
        <v>#REF!</v>
      </c>
      <c r="S211" s="10" t="e">
        <f>MYRANKS_P[[#This Row],[SV]]/SGP_SV</f>
        <v>#REF!</v>
      </c>
      <c r="T211" s="10" t="e">
        <f>MYRANKS_P[[#This Row],[SO]]/SGP_K</f>
        <v>#REF!</v>
      </c>
      <c r="U211" s="10" t="e">
        <f>((LGAVG_ER*(NUMPITCHERS-1)+MYRANKS_P[[#This Row],[ER]])*9/((LGAVG_IP*(NUMPITCHERS-1)+MYRANKS_P[[#This Row],[IP]]))-LGAVG_ERA)/SGP_ERA</f>
        <v>#REF!</v>
      </c>
      <c r="V211" s="10" t="e">
        <f>((LGAVG_HBB*(NUMPITCHERS-1)+MYRANKS_P[[#This Row],[BB]]+MYRANKS_P[[#This Row],[H]])/(LGAVG_IP*(NUMPITCHERS-1)+MYRANKS_P[[#This Row],[IP]])-LGAVG_WHIP)/SGP_WHIP</f>
        <v>#REF!</v>
      </c>
      <c r="W211" s="72" t="e">
        <f>MYRANKS_P[[#This Row],[WSGP]]+MYRANKS_P[[#This Row],[SVSGP]]+MYRANKS_P[[#This Row],[SOSGP]]+MYRANKS_P[[#This Row],[ERASGP]]+MYRANKS_P[[#This Row],[WHIPSGP]]</f>
        <v>#REF!</v>
      </c>
      <c r="X211" s="171" t="e">
        <f>RANK(MYRANKS_P[[#This Row],[TTLSGP]],MYRANKS_P[TTLSGP],0)</f>
        <v>#REF!</v>
      </c>
      <c r="Y211" s="72" t="e">
        <f>IF(MYRANKS_P[[#This Row],[RAW_RANK]]&gt;NUM_P,MYRANKS_P[[#This Row],[TTLSGP]],0)</f>
        <v>#REF!</v>
      </c>
      <c r="Z211" s="22" t="e">
        <f>IF(MYRANKS_P[[#This Row],[BENCH_TTLSGP]]=0,"",RANK(MYRANKS_P[[#This Row],[BENCH_TTLSGP]],MYRANKS_P[BENCH_TTLSGP],0))</f>
        <v>#REF!</v>
      </c>
      <c r="AA211" s="22" t="e">
        <f>IF(MYRANKS_P[[#This Row],[RAW_RANK]]=NUM_P,"X","")</f>
        <v>#REF!</v>
      </c>
      <c r="AB211" s="10" t="e">
        <f>VLOOKUP(MYRANKS_P[[#This Row],[POS]],#REF!,COLUMN(#REF!),FALSE)</f>
        <v>#REF!</v>
      </c>
      <c r="AC211" s="10" t="e">
        <f>MYRANKS_P[[#This Row],[TTLSGP]]-MYRANKS_P[[#This Row],[REPL LVL]]</f>
        <v>#REF!</v>
      </c>
      <c r="AD211" s="19" t="e">
        <f>IF(MYRANKS_P[[#This Row],[RAW_RANK]]&lt;=Total_Pitchers_Drafted,MYRANKS_P[[#This Row],[SGP OVER REPL]],0)</f>
        <v>#REF!</v>
      </c>
      <c r="AE211" s="66" t="e">
        <f>MYRANKS_P[[#This Row],[SGP OVER REPL]]*Dollar_Value_Per_Pitcher_SGP+1</f>
        <v>#REF!</v>
      </c>
      <c r="AF211" s="27"/>
      <c r="AG211" s="30" t="e">
        <f>IF(AND(MYRANKS_P[[#This Row],[BENCH_RANK]]&lt;=Total_Pitchers_Drafted,MYRANKS_P[[#This Row],[$ACTUAL]]=""),MYRANKS_P[[#This Row],[USEFULSGP]],0)</f>
        <v>#REF!</v>
      </c>
      <c r="AH211" s="27" t="e">
        <f>IF(MYRANKS_P[[#This Row],[REMAIN_SGP]]=0,0,MYRANKS_P[[#This Row],[REMAIN_SGP]]*Remaining_Dollar_Value_Per_Pitcher_SGP+1)</f>
        <v>#REF!</v>
      </c>
      <c r="AI211" s="122"/>
    </row>
    <row r="212" spans="1:35" x14ac:dyDescent="0.25">
      <c r="A212" s="88" t="s">
        <v>1619</v>
      </c>
      <c r="B212" s="53" t="e">
        <f>VLOOKUP(MYRANKS_P[[#This Row],[PLAYERID]],#REF!,COLUMN(#REF!),FALSE)</f>
        <v>#REF!</v>
      </c>
      <c r="C212" s="53" t="e">
        <f>VLOOKUP(MYRANKS_P[[#This Row],[PLAYERID]],#REF!,COLUMN(#REF!),FALSE)</f>
        <v>#REF!</v>
      </c>
      <c r="D212" s="53" t="e">
        <f>VLOOKUP(MYRANKS_P[[#This Row],[PLAYERID]],#REF!,COLUMN(#REF!),FALSE)</f>
        <v>#REF!</v>
      </c>
      <c r="E212" s="9" t="e">
        <f>VLOOKUP(MYRANKS_P[[#This Row],[PLAYERID]],#REF!,COLUMN(#REF!),FALSE)</f>
        <v>#REF!</v>
      </c>
      <c r="F212" s="53" t="e">
        <f>VLOOKUP(MYRANKS_P[[#This Row],[PLAYERID]],#REF!,COLUMN(#REF!),FALSE)</f>
        <v>#REF!</v>
      </c>
      <c r="G212" s="9" t="e">
        <f>INDEX(#REF!,MATCH(MYRANKS_P[[#This Row],[PLAYERID]],#REF!,0),VLOOKUP(IDSYSTEM,#REF!,3,FALSE))</f>
        <v>#REF!</v>
      </c>
      <c r="H212" s="115" t="e">
        <f>IF(OR(LEAGUE="Mixed",LEAGUE=MYRANKS_P[[#This Row],[LG]]),IFERROR(INDEX(PITCHCSV[],MATCH(MYRANKS_P[[#This Row],[PROJID]],PITCHCSV[playerid],0),P_WCOL),0),0)</f>
        <v>#REF!</v>
      </c>
      <c r="I212" s="115" t="e">
        <f>IF(OR(LEAGUE="Mixed",LEAGUE=MYRANKS_P[[#This Row],[LG]]),IFERROR(INDEX(PITCHCSV[],MATCH(MYRANKS_P[[#This Row],[PROJID]],PITCHCSV[playerid],0),P_SVCOL),0),0)</f>
        <v>#REF!</v>
      </c>
      <c r="J212" s="115" t="e">
        <f>IF(OR(LEAGUE="Mixed",LEAGUE=MYRANKS_P[[#This Row],[LG]]),IFERROR(INDEX(PITCHCSV[],MATCH(MYRANKS_P[[#This Row],[PROJID]],PITCHCSV[playerid],0),P_IPCOL),0),0)</f>
        <v>#REF!</v>
      </c>
      <c r="K212" s="115" t="e">
        <f>IF(OR(LEAGUE="Mixed",LEAGUE=MYRANKS_P[[#This Row],[LG]]),IFERROR(INDEX(PITCHCSV[],MATCH(MYRANKS_P[[#This Row],[PROJID]],PITCHCSV[playerid],0),P_HCOL),0),0)</f>
        <v>#REF!</v>
      </c>
      <c r="L212" s="115" t="e">
        <f>IF(OR(LEAGUE="Mixed",LEAGUE=MYRANKS_P[[#This Row],[LG]]),IFERROR(INDEX(PITCHCSV[],MATCH(MYRANKS_P[[#This Row],[PROJID]],PITCHCSV[playerid],0),P_ERCOL),0),0)</f>
        <v>#REF!</v>
      </c>
      <c r="M212" s="115" t="e">
        <f>IF(OR(LEAGUE="Mixed",LEAGUE=MYRANKS_P[[#This Row],[LG]]),IFERROR(INDEX(PITCHCSV[],MATCH(MYRANKS_P[[#This Row],[PROJID]],PITCHCSV[playerid],0),P_HRCOL),0),0)</f>
        <v>#REF!</v>
      </c>
      <c r="N212" s="115" t="e">
        <f>IF(OR(LEAGUE="Mixed",LEAGUE=MYRANKS_P[[#This Row],[LG]]),IFERROR(INDEX(PITCHCSV[],MATCH(MYRANKS_P[[#This Row],[PROJID]],PITCHCSV[playerid],0),P_SOCOL),0),0)</f>
        <v>#REF!</v>
      </c>
      <c r="O212" s="115" t="e">
        <f>IF(OR(LEAGUE="Mixed",LEAGUE=MYRANKS_P[[#This Row],[LG]]),IFERROR(INDEX(PITCHCSV[],MATCH(MYRANKS_P[[#This Row],[PROJID]],PITCHCSV[playerid],0),P_BBCOL),0),0)</f>
        <v>#REF!</v>
      </c>
      <c r="P212" s="10" t="e">
        <f>IF(OR(LEAGUE="Mixed",LEAGUE=MYRANKS_P[[#This Row],[LG]]),IFERROR(MYRANKS_P[[#This Row],[ER]]*9/MYRANKS_P[[#This Row],[IP]],0),0)</f>
        <v>#REF!</v>
      </c>
      <c r="Q212" s="10" t="e">
        <f>IF(OR(LEAGUE="Mixed",LEAGUE=MYRANKS_P[[#This Row],[LG]]),IFERROR((MYRANKS_P[[#This Row],[BB]]+MYRANKS_P[[#This Row],[H]])/MYRANKS_P[[#This Row],[IP]],0),0)</f>
        <v>#REF!</v>
      </c>
      <c r="R212" s="10" t="e">
        <f>MYRANKS_P[[#This Row],[W]]/SGP_W</f>
        <v>#REF!</v>
      </c>
      <c r="S212" s="10" t="e">
        <f>MYRANKS_P[[#This Row],[SV]]/SGP_SV</f>
        <v>#REF!</v>
      </c>
      <c r="T212" s="10" t="e">
        <f>MYRANKS_P[[#This Row],[SO]]/SGP_K</f>
        <v>#REF!</v>
      </c>
      <c r="U212" s="10" t="e">
        <f>((LGAVG_ER*(NUMPITCHERS-1)+MYRANKS_P[[#This Row],[ER]])*9/((LGAVG_IP*(NUMPITCHERS-1)+MYRANKS_P[[#This Row],[IP]]))-LGAVG_ERA)/SGP_ERA</f>
        <v>#REF!</v>
      </c>
      <c r="V212" s="10" t="e">
        <f>((LGAVG_HBB*(NUMPITCHERS-1)+MYRANKS_P[[#This Row],[BB]]+MYRANKS_P[[#This Row],[H]])/(LGAVG_IP*(NUMPITCHERS-1)+MYRANKS_P[[#This Row],[IP]])-LGAVG_WHIP)/SGP_WHIP</f>
        <v>#REF!</v>
      </c>
      <c r="W212" s="72" t="e">
        <f>MYRANKS_P[[#This Row],[WSGP]]+MYRANKS_P[[#This Row],[SVSGP]]+MYRANKS_P[[#This Row],[SOSGP]]+MYRANKS_P[[#This Row],[ERASGP]]+MYRANKS_P[[#This Row],[WHIPSGP]]</f>
        <v>#REF!</v>
      </c>
      <c r="X212" s="171" t="e">
        <f>RANK(MYRANKS_P[[#This Row],[TTLSGP]],MYRANKS_P[TTLSGP],0)</f>
        <v>#REF!</v>
      </c>
      <c r="Y212" s="72" t="e">
        <f>IF(MYRANKS_P[[#This Row],[RAW_RANK]]&gt;NUM_P,MYRANKS_P[[#This Row],[TTLSGP]],0)</f>
        <v>#REF!</v>
      </c>
      <c r="Z212" s="22" t="e">
        <f>IF(MYRANKS_P[[#This Row],[BENCH_TTLSGP]]=0,"",RANK(MYRANKS_P[[#This Row],[BENCH_TTLSGP]],MYRANKS_P[BENCH_TTLSGP],0))</f>
        <v>#REF!</v>
      </c>
      <c r="AA212" s="22" t="e">
        <f>IF(MYRANKS_P[[#This Row],[RAW_RANK]]=NUM_P,"X","")</f>
        <v>#REF!</v>
      </c>
      <c r="AB212" s="10" t="e">
        <f>VLOOKUP(MYRANKS_P[[#This Row],[POS]],#REF!,COLUMN(#REF!),FALSE)</f>
        <v>#REF!</v>
      </c>
      <c r="AC212" s="10" t="e">
        <f>MYRANKS_P[[#This Row],[TTLSGP]]-MYRANKS_P[[#This Row],[REPL LVL]]</f>
        <v>#REF!</v>
      </c>
      <c r="AD212" s="19" t="e">
        <f>IF(MYRANKS_P[[#This Row],[RAW_RANK]]&lt;=Total_Pitchers_Drafted,MYRANKS_P[[#This Row],[SGP OVER REPL]],0)</f>
        <v>#REF!</v>
      </c>
      <c r="AE212" s="66" t="e">
        <f>MYRANKS_P[[#This Row],[SGP OVER REPL]]*Dollar_Value_Per_Pitcher_SGP+1</f>
        <v>#REF!</v>
      </c>
      <c r="AF212" s="27"/>
      <c r="AG212" s="30" t="e">
        <f>IF(AND(MYRANKS_P[[#This Row],[BENCH_RANK]]&lt;=Total_Pitchers_Drafted,MYRANKS_P[[#This Row],[$ACTUAL]]=""),MYRANKS_P[[#This Row],[USEFULSGP]],0)</f>
        <v>#REF!</v>
      </c>
      <c r="AH212" s="27" t="e">
        <f>IF(MYRANKS_P[[#This Row],[REMAIN_SGP]]=0,0,MYRANKS_P[[#This Row],[REMAIN_SGP]]*Remaining_Dollar_Value_Per_Pitcher_SGP+1)</f>
        <v>#REF!</v>
      </c>
      <c r="AI212" s="122"/>
    </row>
    <row r="213" spans="1:35" x14ac:dyDescent="0.25">
      <c r="A213" s="121" t="s">
        <v>6254</v>
      </c>
      <c r="B213" s="53" t="e">
        <f>VLOOKUP(MYRANKS_P[[#This Row],[PLAYERID]],#REF!,COLUMN(#REF!),FALSE)</f>
        <v>#REF!</v>
      </c>
      <c r="C213" s="53" t="e">
        <f>VLOOKUP(MYRANKS_P[[#This Row],[PLAYERID]],#REF!,COLUMN(#REF!),FALSE)</f>
        <v>#REF!</v>
      </c>
      <c r="D213" s="53" t="e">
        <f>VLOOKUP(MYRANKS_P[[#This Row],[PLAYERID]],#REF!,COLUMN(#REF!),FALSE)</f>
        <v>#REF!</v>
      </c>
      <c r="E213" s="9" t="e">
        <f>VLOOKUP(MYRANKS_P[[#This Row],[PLAYERID]],#REF!,COLUMN(#REF!),FALSE)</f>
        <v>#REF!</v>
      </c>
      <c r="F213" s="53" t="e">
        <f>VLOOKUP(MYRANKS_P[[#This Row],[PLAYERID]],#REF!,COLUMN(#REF!),FALSE)</f>
        <v>#REF!</v>
      </c>
      <c r="G213" s="9" t="e">
        <f>INDEX(#REF!,MATCH(MYRANKS_P[[#This Row],[PLAYERID]],#REF!,0),VLOOKUP(IDSYSTEM,#REF!,3,FALSE))</f>
        <v>#REF!</v>
      </c>
      <c r="H213" s="115" t="e">
        <f>IF(OR(LEAGUE="Mixed",LEAGUE=MYRANKS_P[[#This Row],[LG]]),IFERROR(INDEX(PITCHCSV[],MATCH(MYRANKS_P[[#This Row],[PROJID]],PITCHCSV[playerid],0),P_WCOL),0),0)</f>
        <v>#REF!</v>
      </c>
      <c r="I213" s="115" t="e">
        <f>IF(OR(LEAGUE="Mixed",LEAGUE=MYRANKS_P[[#This Row],[LG]]),IFERROR(INDEX(PITCHCSV[],MATCH(MYRANKS_P[[#This Row],[PROJID]],PITCHCSV[playerid],0),P_SVCOL),0),0)</f>
        <v>#REF!</v>
      </c>
      <c r="J213" s="115" t="e">
        <f>IF(OR(LEAGUE="Mixed",LEAGUE=MYRANKS_P[[#This Row],[LG]]),IFERROR(INDEX(PITCHCSV[],MATCH(MYRANKS_P[[#This Row],[PROJID]],PITCHCSV[playerid],0),P_IPCOL),0),0)</f>
        <v>#REF!</v>
      </c>
      <c r="K213" s="115" t="e">
        <f>IF(OR(LEAGUE="Mixed",LEAGUE=MYRANKS_P[[#This Row],[LG]]),IFERROR(INDEX(PITCHCSV[],MATCH(MYRANKS_P[[#This Row],[PROJID]],PITCHCSV[playerid],0),P_HCOL),0),0)</f>
        <v>#REF!</v>
      </c>
      <c r="L213" s="115" t="e">
        <f>IF(OR(LEAGUE="Mixed",LEAGUE=MYRANKS_P[[#This Row],[LG]]),IFERROR(INDEX(PITCHCSV[],MATCH(MYRANKS_P[[#This Row],[PROJID]],PITCHCSV[playerid],0),P_ERCOL),0),0)</f>
        <v>#REF!</v>
      </c>
      <c r="M213" s="115" t="e">
        <f>IF(OR(LEAGUE="Mixed",LEAGUE=MYRANKS_P[[#This Row],[LG]]),IFERROR(INDEX(PITCHCSV[],MATCH(MYRANKS_P[[#This Row],[PROJID]],PITCHCSV[playerid],0),P_HRCOL),0),0)</f>
        <v>#REF!</v>
      </c>
      <c r="N213" s="115" t="e">
        <f>IF(OR(LEAGUE="Mixed",LEAGUE=MYRANKS_P[[#This Row],[LG]]),IFERROR(INDEX(PITCHCSV[],MATCH(MYRANKS_P[[#This Row],[PROJID]],PITCHCSV[playerid],0),P_SOCOL),0),0)</f>
        <v>#REF!</v>
      </c>
      <c r="O213" s="115" t="e">
        <f>IF(OR(LEAGUE="Mixed",LEAGUE=MYRANKS_P[[#This Row],[LG]]),IFERROR(INDEX(PITCHCSV[],MATCH(MYRANKS_P[[#This Row],[PROJID]],PITCHCSV[playerid],0),P_BBCOL),0),0)</f>
        <v>#REF!</v>
      </c>
      <c r="P213" s="10" t="e">
        <f>IF(OR(LEAGUE="Mixed",LEAGUE=MYRANKS_P[[#This Row],[LG]]),IFERROR(MYRANKS_P[[#This Row],[ER]]*9/MYRANKS_P[[#This Row],[IP]],0),0)</f>
        <v>#REF!</v>
      </c>
      <c r="Q213" s="10" t="e">
        <f>IF(OR(LEAGUE="Mixed",LEAGUE=MYRANKS_P[[#This Row],[LG]]),IFERROR((MYRANKS_P[[#This Row],[BB]]+MYRANKS_P[[#This Row],[H]])/MYRANKS_P[[#This Row],[IP]],0),0)</f>
        <v>#REF!</v>
      </c>
      <c r="R213" s="10" t="e">
        <f>MYRANKS_P[[#This Row],[W]]/SGP_W</f>
        <v>#REF!</v>
      </c>
      <c r="S213" s="10" t="e">
        <f>MYRANKS_P[[#This Row],[SV]]/SGP_SV</f>
        <v>#REF!</v>
      </c>
      <c r="T213" s="10" t="e">
        <f>MYRANKS_P[[#This Row],[SO]]/SGP_K</f>
        <v>#REF!</v>
      </c>
      <c r="U213" s="10" t="e">
        <f>((LGAVG_ER*(NUMPITCHERS-1)+MYRANKS_P[[#This Row],[ER]])*9/((LGAVG_IP*(NUMPITCHERS-1)+MYRANKS_P[[#This Row],[IP]]))-LGAVG_ERA)/SGP_ERA</f>
        <v>#REF!</v>
      </c>
      <c r="V213" s="10" t="e">
        <f>((LGAVG_HBB*(NUMPITCHERS-1)+MYRANKS_P[[#This Row],[BB]]+MYRANKS_P[[#This Row],[H]])/(LGAVG_IP*(NUMPITCHERS-1)+MYRANKS_P[[#This Row],[IP]])-LGAVG_WHIP)/SGP_WHIP</f>
        <v>#REF!</v>
      </c>
      <c r="W213" s="72" t="e">
        <f>MYRANKS_P[[#This Row],[WSGP]]+MYRANKS_P[[#This Row],[SVSGP]]+MYRANKS_P[[#This Row],[SOSGP]]+MYRANKS_P[[#This Row],[ERASGP]]+MYRANKS_P[[#This Row],[WHIPSGP]]</f>
        <v>#REF!</v>
      </c>
      <c r="X213" s="171" t="e">
        <f>RANK(MYRANKS_P[[#This Row],[TTLSGP]],MYRANKS_P[TTLSGP],0)</f>
        <v>#REF!</v>
      </c>
      <c r="Y213" s="72" t="e">
        <f>IF(MYRANKS_P[[#This Row],[RAW_RANK]]&gt;NUM_P,MYRANKS_P[[#This Row],[TTLSGP]],0)</f>
        <v>#REF!</v>
      </c>
      <c r="Z213" s="22" t="e">
        <f>IF(MYRANKS_P[[#This Row],[BENCH_TTLSGP]]=0,"",RANK(MYRANKS_P[[#This Row],[BENCH_TTLSGP]],MYRANKS_P[BENCH_TTLSGP],0))</f>
        <v>#REF!</v>
      </c>
      <c r="AA213" s="22" t="e">
        <f>IF(MYRANKS_P[[#This Row],[RAW_RANK]]=NUM_P,"X","")</f>
        <v>#REF!</v>
      </c>
      <c r="AB213" s="10" t="e">
        <f>VLOOKUP(MYRANKS_P[[#This Row],[POS]],#REF!,COLUMN(#REF!),FALSE)</f>
        <v>#REF!</v>
      </c>
      <c r="AC213" s="10" t="e">
        <f>MYRANKS_P[[#This Row],[TTLSGP]]-MYRANKS_P[[#This Row],[REPL LVL]]</f>
        <v>#REF!</v>
      </c>
      <c r="AD213" s="19" t="e">
        <f>IF(MYRANKS_P[[#This Row],[RAW_RANK]]&lt;=Total_Pitchers_Drafted,MYRANKS_P[[#This Row],[SGP OVER REPL]],0)</f>
        <v>#REF!</v>
      </c>
      <c r="AE213" s="66" t="e">
        <f>MYRANKS_P[[#This Row],[SGP OVER REPL]]*Dollar_Value_Per_Pitcher_SGP+1</f>
        <v>#REF!</v>
      </c>
      <c r="AF213" s="27"/>
      <c r="AG213" s="30" t="e">
        <f>IF(AND(MYRANKS_P[[#This Row],[BENCH_RANK]]&lt;=Total_Pitchers_Drafted,MYRANKS_P[[#This Row],[$ACTUAL]]=""),MYRANKS_P[[#This Row],[USEFULSGP]],0)</f>
        <v>#REF!</v>
      </c>
      <c r="AH213" s="27" t="e">
        <f>IF(MYRANKS_P[[#This Row],[REMAIN_SGP]]=0,0,MYRANKS_P[[#This Row],[REMAIN_SGP]]*Remaining_Dollar_Value_Per_Pitcher_SGP+1)</f>
        <v>#REF!</v>
      </c>
      <c r="AI213" s="122"/>
    </row>
    <row r="214" spans="1:35" x14ac:dyDescent="0.25">
      <c r="A214" s="79" t="s">
        <v>6383</v>
      </c>
      <c r="B214" s="53" t="e">
        <f>VLOOKUP(MYRANKS_P[[#This Row],[PLAYERID]],#REF!,COLUMN(#REF!),FALSE)</f>
        <v>#REF!</v>
      </c>
      <c r="C214" s="53" t="e">
        <f>VLOOKUP(MYRANKS_P[[#This Row],[PLAYERID]],#REF!,COLUMN(#REF!),FALSE)</f>
        <v>#REF!</v>
      </c>
      <c r="D214" s="53" t="e">
        <f>VLOOKUP(MYRANKS_P[[#This Row],[PLAYERID]],#REF!,COLUMN(#REF!),FALSE)</f>
        <v>#REF!</v>
      </c>
      <c r="E214" s="9" t="e">
        <f>VLOOKUP(MYRANKS_P[[#This Row],[PLAYERID]],#REF!,COLUMN(#REF!),FALSE)</f>
        <v>#REF!</v>
      </c>
      <c r="F214" s="53" t="e">
        <f>VLOOKUP(MYRANKS_P[[#This Row],[PLAYERID]],#REF!,COLUMN(#REF!),FALSE)</f>
        <v>#REF!</v>
      </c>
      <c r="G214" s="9" t="e">
        <f>INDEX(#REF!,MATCH(MYRANKS_P[[#This Row],[PLAYERID]],#REF!,0),VLOOKUP(IDSYSTEM,#REF!,3,FALSE))</f>
        <v>#REF!</v>
      </c>
      <c r="H214" s="115" t="e">
        <f>IF(OR(LEAGUE="Mixed",LEAGUE=MYRANKS_P[[#This Row],[LG]]),IFERROR(INDEX(PITCHCSV[],MATCH(MYRANKS_P[[#This Row],[PROJID]],PITCHCSV[playerid],0),P_WCOL),0),0)</f>
        <v>#REF!</v>
      </c>
      <c r="I214" s="115" t="e">
        <f>IF(OR(LEAGUE="Mixed",LEAGUE=MYRANKS_P[[#This Row],[LG]]),IFERROR(INDEX(PITCHCSV[],MATCH(MYRANKS_P[[#This Row],[PROJID]],PITCHCSV[playerid],0),P_SVCOL),0),0)</f>
        <v>#REF!</v>
      </c>
      <c r="J214" s="115" t="e">
        <f>IF(OR(LEAGUE="Mixed",LEAGUE=MYRANKS_P[[#This Row],[LG]]),IFERROR(INDEX(PITCHCSV[],MATCH(MYRANKS_P[[#This Row],[PROJID]],PITCHCSV[playerid],0),P_IPCOL),0),0)</f>
        <v>#REF!</v>
      </c>
      <c r="K214" s="115" t="e">
        <f>IF(OR(LEAGUE="Mixed",LEAGUE=MYRANKS_P[[#This Row],[LG]]),IFERROR(INDEX(PITCHCSV[],MATCH(MYRANKS_P[[#This Row],[PROJID]],PITCHCSV[playerid],0),P_HCOL),0),0)</f>
        <v>#REF!</v>
      </c>
      <c r="L214" s="115" t="e">
        <f>IF(OR(LEAGUE="Mixed",LEAGUE=MYRANKS_P[[#This Row],[LG]]),IFERROR(INDEX(PITCHCSV[],MATCH(MYRANKS_P[[#This Row],[PROJID]],PITCHCSV[playerid],0),P_ERCOL),0),0)</f>
        <v>#REF!</v>
      </c>
      <c r="M214" s="115" t="e">
        <f>IF(OR(LEAGUE="Mixed",LEAGUE=MYRANKS_P[[#This Row],[LG]]),IFERROR(INDEX(PITCHCSV[],MATCH(MYRANKS_P[[#This Row],[PROJID]],PITCHCSV[playerid],0),P_HRCOL),0),0)</f>
        <v>#REF!</v>
      </c>
      <c r="N214" s="115" t="e">
        <f>IF(OR(LEAGUE="Mixed",LEAGUE=MYRANKS_P[[#This Row],[LG]]),IFERROR(INDEX(PITCHCSV[],MATCH(MYRANKS_P[[#This Row],[PROJID]],PITCHCSV[playerid],0),P_SOCOL),0),0)</f>
        <v>#REF!</v>
      </c>
      <c r="O214" s="115" t="e">
        <f>IF(OR(LEAGUE="Mixed",LEAGUE=MYRANKS_P[[#This Row],[LG]]),IFERROR(INDEX(PITCHCSV[],MATCH(MYRANKS_P[[#This Row],[PROJID]],PITCHCSV[playerid],0),P_BBCOL),0),0)</f>
        <v>#REF!</v>
      </c>
      <c r="P214" s="10" t="e">
        <f>IF(OR(LEAGUE="Mixed",LEAGUE=MYRANKS_P[[#This Row],[LG]]),IFERROR(MYRANKS_P[[#This Row],[ER]]*9/MYRANKS_P[[#This Row],[IP]],0),0)</f>
        <v>#REF!</v>
      </c>
      <c r="Q214" s="10" t="e">
        <f>IF(OR(LEAGUE="Mixed",LEAGUE=MYRANKS_P[[#This Row],[LG]]),IFERROR((MYRANKS_P[[#This Row],[BB]]+MYRANKS_P[[#This Row],[H]])/MYRANKS_P[[#This Row],[IP]],0),0)</f>
        <v>#REF!</v>
      </c>
      <c r="R214" s="55" t="e">
        <f>MYRANKS_P[[#This Row],[W]]/SGP_W</f>
        <v>#REF!</v>
      </c>
      <c r="S214" s="54" t="e">
        <f>MYRANKS_P[[#This Row],[SV]]/SGP_SV</f>
        <v>#REF!</v>
      </c>
      <c r="T214" s="55" t="e">
        <f>MYRANKS_P[[#This Row],[SO]]/SGP_K</f>
        <v>#REF!</v>
      </c>
      <c r="U214" s="10" t="e">
        <f>((LGAVG_ER*(NUMPITCHERS-1)+MYRANKS_P[[#This Row],[ER]])*9/((LGAVG_IP*(NUMPITCHERS-1)+MYRANKS_P[[#This Row],[IP]]))-LGAVG_ERA)/SGP_ERA</f>
        <v>#REF!</v>
      </c>
      <c r="V214" s="10" t="e">
        <f>((LGAVG_HBB*(NUMPITCHERS-1)+MYRANKS_P[[#This Row],[BB]]+MYRANKS_P[[#This Row],[H]])/(LGAVG_IP*(NUMPITCHERS-1)+MYRANKS_P[[#This Row],[IP]])-LGAVG_WHIP)/SGP_WHIP</f>
        <v>#REF!</v>
      </c>
      <c r="W214" s="74" t="e">
        <f>MYRANKS_P[[#This Row],[WSGP]]+MYRANKS_P[[#This Row],[SVSGP]]+MYRANKS_P[[#This Row],[SOSGP]]+MYRANKS_P[[#This Row],[ERASGP]]+MYRANKS_P[[#This Row],[WHIPSGP]]</f>
        <v>#REF!</v>
      </c>
      <c r="X214" s="172" t="e">
        <f>RANK(MYRANKS_P[[#This Row],[TTLSGP]],MYRANKS_P[TTLSGP],0)</f>
        <v>#REF!</v>
      </c>
      <c r="Y214" s="74" t="e">
        <f>IF(MYRANKS_P[[#This Row],[RAW_RANK]]&gt;NUM_P,MYRANKS_P[[#This Row],[TTLSGP]],0)</f>
        <v>#REF!</v>
      </c>
      <c r="Z214" s="56" t="e">
        <f>IF(MYRANKS_P[[#This Row],[BENCH_TTLSGP]]=0,"",RANK(MYRANKS_P[[#This Row],[BENCH_TTLSGP]],MYRANKS_P[BENCH_TTLSGP],0))</f>
        <v>#REF!</v>
      </c>
      <c r="AA214" s="56" t="e">
        <f>IF(MYRANKS_P[[#This Row],[RAW_RANK]]=NUM_P,"X","")</f>
        <v>#REF!</v>
      </c>
      <c r="AB214" s="54" t="e">
        <f>VLOOKUP(MYRANKS_P[[#This Row],[POS]],#REF!,COLUMN(#REF!),FALSE)</f>
        <v>#REF!</v>
      </c>
      <c r="AC214" s="54" t="e">
        <f>MYRANKS_P[[#This Row],[TTLSGP]]-MYRANKS_P[[#This Row],[REPL LVL]]</f>
        <v>#REF!</v>
      </c>
      <c r="AD214" s="55" t="e">
        <f>IF(MYRANKS_P[[#This Row],[RAW_RANK]]&lt;=Total_Pitchers_Drafted,MYRANKS_P[[#This Row],[SGP OVER REPL]],0)</f>
        <v>#REF!</v>
      </c>
      <c r="AE214" s="68" t="e">
        <f>MYRANKS_P[[#This Row],[SGP OVER REPL]]*Dollar_Value_Per_Pitcher_SGP+1</f>
        <v>#REF!</v>
      </c>
      <c r="AF214" s="55"/>
      <c r="AG214" s="54" t="e">
        <f>IF(AND(MYRANKS_P[[#This Row],[BENCH_RANK]]&lt;=Total_Pitchers_Drafted,MYRANKS_P[[#This Row],[$ACTUAL]]=""),MYRANKS_P[[#This Row],[USEFULSGP]],0)</f>
        <v>#REF!</v>
      </c>
      <c r="AH214" s="55" t="e">
        <f>IF(MYRANKS_P[[#This Row],[REMAIN_SGP]]=0,0,MYRANKS_P[[#This Row],[REMAIN_SGP]]*Remaining_Dollar_Value_Per_Pitcher_SGP+1)</f>
        <v>#REF!</v>
      </c>
      <c r="AI214" s="122"/>
    </row>
    <row r="215" spans="1:35" x14ac:dyDescent="0.25">
      <c r="A215" s="88" t="s">
        <v>6147</v>
      </c>
      <c r="B215" s="9" t="e">
        <f>VLOOKUP(MYRANKS_P[[#This Row],[PLAYERID]],#REF!,COLUMN(#REF!),FALSE)</f>
        <v>#REF!</v>
      </c>
      <c r="C215" s="9" t="e">
        <f>VLOOKUP(MYRANKS_P[[#This Row],[PLAYERID]],#REF!,COLUMN(#REF!),FALSE)</f>
        <v>#REF!</v>
      </c>
      <c r="D215" s="9" t="e">
        <f>VLOOKUP(MYRANKS_P[[#This Row],[PLAYERID]],#REF!,COLUMN(#REF!),FALSE)</f>
        <v>#REF!</v>
      </c>
      <c r="E215" s="9" t="e">
        <f>VLOOKUP(MYRANKS_P[[#This Row],[PLAYERID]],#REF!,COLUMN(#REF!),FALSE)</f>
        <v>#REF!</v>
      </c>
      <c r="F215" s="9" t="e">
        <f>VLOOKUP(MYRANKS_P[[#This Row],[PLAYERID]],#REF!,COLUMN(#REF!),FALSE)</f>
        <v>#REF!</v>
      </c>
      <c r="G215" s="9" t="e">
        <f>INDEX(#REF!,MATCH(MYRANKS_P[[#This Row],[PLAYERID]],#REF!,0),VLOOKUP(IDSYSTEM,#REF!,3,FALSE))</f>
        <v>#REF!</v>
      </c>
      <c r="H215" s="115" t="e">
        <f>IF(OR(LEAGUE="Mixed",LEAGUE=MYRANKS_P[[#This Row],[LG]]),IFERROR(INDEX(PITCHCSV[],MATCH(MYRANKS_P[[#This Row],[PROJID]],PITCHCSV[playerid],0),P_WCOL),0),0)</f>
        <v>#REF!</v>
      </c>
      <c r="I215" s="115" t="e">
        <f>IF(OR(LEAGUE="Mixed",LEAGUE=MYRANKS_P[[#This Row],[LG]]),IFERROR(INDEX(PITCHCSV[],MATCH(MYRANKS_P[[#This Row],[PROJID]],PITCHCSV[playerid],0),P_SVCOL),0),0)</f>
        <v>#REF!</v>
      </c>
      <c r="J215" s="115" t="e">
        <f>IF(OR(LEAGUE="Mixed",LEAGUE=MYRANKS_P[[#This Row],[LG]]),IFERROR(INDEX(PITCHCSV[],MATCH(MYRANKS_P[[#This Row],[PROJID]],PITCHCSV[playerid],0),P_IPCOL),0),0)</f>
        <v>#REF!</v>
      </c>
      <c r="K215" s="115" t="e">
        <f>IF(OR(LEAGUE="Mixed",LEAGUE=MYRANKS_P[[#This Row],[LG]]),IFERROR(INDEX(PITCHCSV[],MATCH(MYRANKS_P[[#This Row],[PROJID]],PITCHCSV[playerid],0),P_HCOL),0),0)</f>
        <v>#REF!</v>
      </c>
      <c r="L215" s="115" t="e">
        <f>IF(OR(LEAGUE="Mixed",LEAGUE=MYRANKS_P[[#This Row],[LG]]),IFERROR(INDEX(PITCHCSV[],MATCH(MYRANKS_P[[#This Row],[PROJID]],PITCHCSV[playerid],0),P_ERCOL),0),0)</f>
        <v>#REF!</v>
      </c>
      <c r="M215" s="115" t="e">
        <f>IF(OR(LEAGUE="Mixed",LEAGUE=MYRANKS_P[[#This Row],[LG]]),IFERROR(INDEX(PITCHCSV[],MATCH(MYRANKS_P[[#This Row],[PROJID]],PITCHCSV[playerid],0),P_HRCOL),0),0)</f>
        <v>#REF!</v>
      </c>
      <c r="N215" s="115" t="e">
        <f>IF(OR(LEAGUE="Mixed",LEAGUE=MYRANKS_P[[#This Row],[LG]]),IFERROR(INDEX(PITCHCSV[],MATCH(MYRANKS_P[[#This Row],[PROJID]],PITCHCSV[playerid],0),P_SOCOL),0),0)</f>
        <v>#REF!</v>
      </c>
      <c r="O215" s="115" t="e">
        <f>IF(OR(LEAGUE="Mixed",LEAGUE=MYRANKS_P[[#This Row],[LG]]),IFERROR(INDEX(PITCHCSV[],MATCH(MYRANKS_P[[#This Row],[PROJID]],PITCHCSV[playerid],0),P_BBCOL),0),0)</f>
        <v>#REF!</v>
      </c>
      <c r="P215" s="10" t="e">
        <f>IF(OR(LEAGUE="Mixed",LEAGUE=MYRANKS_P[[#This Row],[LG]]),IFERROR(MYRANKS_P[[#This Row],[ER]]*9/MYRANKS_P[[#This Row],[IP]],0),0)</f>
        <v>#REF!</v>
      </c>
      <c r="Q215" s="10" t="e">
        <f>IF(OR(LEAGUE="Mixed",LEAGUE=MYRANKS_P[[#This Row],[LG]]),IFERROR((MYRANKS_P[[#This Row],[BB]]+MYRANKS_P[[#This Row],[H]])/MYRANKS_P[[#This Row],[IP]],0),0)</f>
        <v>#REF!</v>
      </c>
      <c r="R215" s="10" t="e">
        <f>MYRANKS_P[[#This Row],[W]]/SGP_W</f>
        <v>#REF!</v>
      </c>
      <c r="S215" s="10" t="e">
        <f>MYRANKS_P[[#This Row],[SV]]/SGP_SV</f>
        <v>#REF!</v>
      </c>
      <c r="T215" s="10" t="e">
        <f>MYRANKS_P[[#This Row],[SO]]/SGP_K</f>
        <v>#REF!</v>
      </c>
      <c r="U215" s="10" t="e">
        <f>((LGAVG_ER*(NUMPITCHERS-1)+MYRANKS_P[[#This Row],[ER]])*9/((LGAVG_IP*(NUMPITCHERS-1)+MYRANKS_P[[#This Row],[IP]]))-LGAVG_ERA)/SGP_ERA</f>
        <v>#REF!</v>
      </c>
      <c r="V215" s="10" t="e">
        <f>((LGAVG_HBB*(NUMPITCHERS-1)+MYRANKS_P[[#This Row],[BB]]+MYRANKS_P[[#This Row],[H]])/(LGAVG_IP*(NUMPITCHERS-1)+MYRANKS_P[[#This Row],[IP]])-LGAVG_WHIP)/SGP_WHIP</f>
        <v>#REF!</v>
      </c>
      <c r="W215" s="72" t="e">
        <f>MYRANKS_P[[#This Row],[WSGP]]+MYRANKS_P[[#This Row],[SVSGP]]+MYRANKS_P[[#This Row],[SOSGP]]+MYRANKS_P[[#This Row],[ERASGP]]+MYRANKS_P[[#This Row],[WHIPSGP]]</f>
        <v>#REF!</v>
      </c>
      <c r="X215" s="171" t="e">
        <f>RANK(MYRANKS_P[[#This Row],[TTLSGP]],MYRANKS_P[TTLSGP],0)</f>
        <v>#REF!</v>
      </c>
      <c r="Y215" s="72" t="e">
        <f>IF(MYRANKS_P[[#This Row],[RAW_RANK]]&gt;NUM_P,MYRANKS_P[[#This Row],[TTLSGP]],0)</f>
        <v>#REF!</v>
      </c>
      <c r="Z215" s="22" t="e">
        <f>IF(MYRANKS_P[[#This Row],[BENCH_TTLSGP]]=0,"",RANK(MYRANKS_P[[#This Row],[BENCH_TTLSGP]],MYRANKS_P[BENCH_TTLSGP],0))</f>
        <v>#REF!</v>
      </c>
      <c r="AA215" s="22" t="e">
        <f>IF(MYRANKS_P[[#This Row],[RAW_RANK]]=NUM_P,"X","")</f>
        <v>#REF!</v>
      </c>
      <c r="AB215" s="10" t="e">
        <f>VLOOKUP(MYRANKS_P[[#This Row],[POS]],#REF!,COLUMN(#REF!),FALSE)</f>
        <v>#REF!</v>
      </c>
      <c r="AC215" s="10" t="e">
        <f>MYRANKS_P[[#This Row],[TTLSGP]]-MYRANKS_P[[#This Row],[REPL LVL]]</f>
        <v>#REF!</v>
      </c>
      <c r="AD215" s="19" t="e">
        <f>IF(MYRANKS_P[[#This Row],[RAW_RANK]]&lt;=Total_Pitchers_Drafted,MYRANKS_P[[#This Row],[SGP OVER REPL]],0)</f>
        <v>#REF!</v>
      </c>
      <c r="AE215" s="66" t="e">
        <f>MYRANKS_P[[#This Row],[SGP OVER REPL]]*Dollar_Value_Per_Pitcher_SGP+1</f>
        <v>#REF!</v>
      </c>
      <c r="AF215" s="27"/>
      <c r="AG215" s="30" t="e">
        <f>IF(AND(MYRANKS_P[[#This Row],[BENCH_RANK]]&lt;=Total_Pitchers_Drafted,MYRANKS_P[[#This Row],[$ACTUAL]]=""),MYRANKS_P[[#This Row],[USEFULSGP]],0)</f>
        <v>#REF!</v>
      </c>
      <c r="AH215" s="27" t="e">
        <f>IF(MYRANKS_P[[#This Row],[REMAIN_SGP]]=0,0,MYRANKS_P[[#This Row],[REMAIN_SGP]]*Remaining_Dollar_Value_Per_Pitcher_SGP+1)</f>
        <v>#REF!</v>
      </c>
      <c r="AI215" s="122"/>
    </row>
    <row r="216" spans="1:35" x14ac:dyDescent="0.25">
      <c r="A216" s="79" t="s">
        <v>1408</v>
      </c>
      <c r="B216" s="9" t="e">
        <f>VLOOKUP(MYRANKS_P[[#This Row],[PLAYERID]],#REF!,COLUMN(#REF!),FALSE)</f>
        <v>#REF!</v>
      </c>
      <c r="C216" s="9" t="e">
        <f>VLOOKUP(MYRANKS_P[[#This Row],[PLAYERID]],#REF!,COLUMN(#REF!),FALSE)</f>
        <v>#REF!</v>
      </c>
      <c r="D216" s="9" t="e">
        <f>VLOOKUP(MYRANKS_P[[#This Row],[PLAYERID]],#REF!,COLUMN(#REF!),FALSE)</f>
        <v>#REF!</v>
      </c>
      <c r="E216" s="9" t="e">
        <f>VLOOKUP(MYRANKS_P[[#This Row],[PLAYERID]],#REF!,COLUMN(#REF!),FALSE)</f>
        <v>#REF!</v>
      </c>
      <c r="F216" s="9" t="e">
        <f>VLOOKUP(MYRANKS_P[[#This Row],[PLAYERID]],#REF!,COLUMN(#REF!),FALSE)</f>
        <v>#REF!</v>
      </c>
      <c r="G216" s="9" t="e">
        <f>INDEX(#REF!,MATCH(MYRANKS_P[[#This Row],[PLAYERID]],#REF!,0),VLOOKUP(IDSYSTEM,#REF!,3,FALSE))</f>
        <v>#REF!</v>
      </c>
      <c r="H216" s="115" t="e">
        <f>IF(OR(LEAGUE="Mixed",LEAGUE=MYRANKS_P[[#This Row],[LG]]),IFERROR(INDEX(PITCHCSV[],MATCH(MYRANKS_P[[#This Row],[PROJID]],PITCHCSV[playerid],0),P_WCOL),0),0)</f>
        <v>#REF!</v>
      </c>
      <c r="I216" s="115" t="e">
        <f>IF(OR(LEAGUE="Mixed",LEAGUE=MYRANKS_P[[#This Row],[LG]]),IFERROR(INDEX(PITCHCSV[],MATCH(MYRANKS_P[[#This Row],[PROJID]],PITCHCSV[playerid],0),P_SVCOL),0),0)</f>
        <v>#REF!</v>
      </c>
      <c r="J216" s="115" t="e">
        <f>IF(OR(LEAGUE="Mixed",LEAGUE=MYRANKS_P[[#This Row],[LG]]),IFERROR(INDEX(PITCHCSV[],MATCH(MYRANKS_P[[#This Row],[PROJID]],PITCHCSV[playerid],0),P_IPCOL),0),0)</f>
        <v>#REF!</v>
      </c>
      <c r="K216" s="115" t="e">
        <f>IF(OR(LEAGUE="Mixed",LEAGUE=MYRANKS_P[[#This Row],[LG]]),IFERROR(INDEX(PITCHCSV[],MATCH(MYRANKS_P[[#This Row],[PROJID]],PITCHCSV[playerid],0),P_HCOL),0),0)</f>
        <v>#REF!</v>
      </c>
      <c r="L216" s="115" t="e">
        <f>IF(OR(LEAGUE="Mixed",LEAGUE=MYRANKS_P[[#This Row],[LG]]),IFERROR(INDEX(PITCHCSV[],MATCH(MYRANKS_P[[#This Row],[PROJID]],PITCHCSV[playerid],0),P_ERCOL),0),0)</f>
        <v>#REF!</v>
      </c>
      <c r="M216" s="115" t="e">
        <f>IF(OR(LEAGUE="Mixed",LEAGUE=MYRANKS_P[[#This Row],[LG]]),IFERROR(INDEX(PITCHCSV[],MATCH(MYRANKS_P[[#This Row],[PROJID]],PITCHCSV[playerid],0),P_HRCOL),0),0)</f>
        <v>#REF!</v>
      </c>
      <c r="N216" s="115" t="e">
        <f>IF(OR(LEAGUE="Mixed",LEAGUE=MYRANKS_P[[#This Row],[LG]]),IFERROR(INDEX(PITCHCSV[],MATCH(MYRANKS_P[[#This Row],[PROJID]],PITCHCSV[playerid],0),P_SOCOL),0),0)</f>
        <v>#REF!</v>
      </c>
      <c r="O216" s="115" t="e">
        <f>IF(OR(LEAGUE="Mixed",LEAGUE=MYRANKS_P[[#This Row],[LG]]),IFERROR(INDEX(PITCHCSV[],MATCH(MYRANKS_P[[#This Row],[PROJID]],PITCHCSV[playerid],0),P_BBCOL),0),0)</f>
        <v>#REF!</v>
      </c>
      <c r="P216" s="10" t="e">
        <f>IF(OR(LEAGUE="Mixed",LEAGUE=MYRANKS_P[[#This Row],[LG]]),IFERROR(MYRANKS_P[[#This Row],[ER]]*9/MYRANKS_P[[#This Row],[IP]],0),0)</f>
        <v>#REF!</v>
      </c>
      <c r="Q216" s="10" t="e">
        <f>IF(OR(LEAGUE="Mixed",LEAGUE=MYRANKS_P[[#This Row],[LG]]),IFERROR((MYRANKS_P[[#This Row],[BB]]+MYRANKS_P[[#This Row],[H]])/MYRANKS_P[[#This Row],[IP]],0),0)</f>
        <v>#REF!</v>
      </c>
      <c r="R216" s="10" t="e">
        <f>MYRANKS_P[[#This Row],[W]]/SGP_W</f>
        <v>#REF!</v>
      </c>
      <c r="S216" s="10" t="e">
        <f>MYRANKS_P[[#This Row],[SV]]/SGP_SV</f>
        <v>#REF!</v>
      </c>
      <c r="T216" s="10" t="e">
        <f>MYRANKS_P[[#This Row],[SO]]/SGP_K</f>
        <v>#REF!</v>
      </c>
      <c r="U216" s="10" t="e">
        <f>((LGAVG_ER*(NUMPITCHERS-1)+MYRANKS_P[[#This Row],[ER]])*9/((LGAVG_IP*(NUMPITCHERS-1)+MYRANKS_P[[#This Row],[IP]]))-LGAVG_ERA)/SGP_ERA</f>
        <v>#REF!</v>
      </c>
      <c r="V216" s="10" t="e">
        <f>((LGAVG_HBB*(NUMPITCHERS-1)+MYRANKS_P[[#This Row],[BB]]+MYRANKS_P[[#This Row],[H]])/(LGAVG_IP*(NUMPITCHERS-1)+MYRANKS_P[[#This Row],[IP]])-LGAVG_WHIP)/SGP_WHIP</f>
        <v>#REF!</v>
      </c>
      <c r="W216" s="72" t="e">
        <f>MYRANKS_P[[#This Row],[WSGP]]+MYRANKS_P[[#This Row],[SVSGP]]+MYRANKS_P[[#This Row],[SOSGP]]+MYRANKS_P[[#This Row],[ERASGP]]+MYRANKS_P[[#This Row],[WHIPSGP]]</f>
        <v>#REF!</v>
      </c>
      <c r="X216" s="171" t="e">
        <f>RANK(MYRANKS_P[[#This Row],[TTLSGP]],MYRANKS_P[TTLSGP],0)</f>
        <v>#REF!</v>
      </c>
      <c r="Y216" s="72" t="e">
        <f>IF(MYRANKS_P[[#This Row],[RAW_RANK]]&gt;NUM_P,MYRANKS_P[[#This Row],[TTLSGP]],0)</f>
        <v>#REF!</v>
      </c>
      <c r="Z216" s="22" t="e">
        <f>IF(MYRANKS_P[[#This Row],[BENCH_TTLSGP]]=0,"",RANK(MYRANKS_P[[#This Row],[BENCH_TTLSGP]],MYRANKS_P[BENCH_TTLSGP],0))</f>
        <v>#REF!</v>
      </c>
      <c r="AA216" s="22" t="e">
        <f>IF(MYRANKS_P[[#This Row],[RAW_RANK]]=NUM_P,"X","")</f>
        <v>#REF!</v>
      </c>
      <c r="AB216" s="10" t="e">
        <f>VLOOKUP(MYRANKS_P[[#This Row],[POS]],#REF!,COLUMN(#REF!),FALSE)</f>
        <v>#REF!</v>
      </c>
      <c r="AC216" s="10" t="e">
        <f>MYRANKS_P[[#This Row],[TTLSGP]]-MYRANKS_P[[#This Row],[REPL LVL]]</f>
        <v>#REF!</v>
      </c>
      <c r="AD216" s="19" t="e">
        <f>IF(MYRANKS_P[[#This Row],[RAW_RANK]]&lt;=Total_Pitchers_Drafted,MYRANKS_P[[#This Row],[SGP OVER REPL]],0)</f>
        <v>#REF!</v>
      </c>
      <c r="AE216" s="66" t="e">
        <f>MYRANKS_P[[#This Row],[SGP OVER REPL]]*Dollar_Value_Per_Pitcher_SGP+1</f>
        <v>#REF!</v>
      </c>
      <c r="AF216" s="27"/>
      <c r="AG216" s="30" t="e">
        <f>IF(AND(MYRANKS_P[[#This Row],[BENCH_RANK]]&lt;=Total_Pitchers_Drafted,MYRANKS_P[[#This Row],[$ACTUAL]]=""),MYRANKS_P[[#This Row],[USEFULSGP]],0)</f>
        <v>#REF!</v>
      </c>
      <c r="AH216" s="27" t="e">
        <f>IF(MYRANKS_P[[#This Row],[REMAIN_SGP]]=0,0,MYRANKS_P[[#This Row],[REMAIN_SGP]]*Remaining_Dollar_Value_Per_Pitcher_SGP+1)</f>
        <v>#REF!</v>
      </c>
      <c r="AI216" s="122"/>
    </row>
    <row r="217" spans="1:35" x14ac:dyDescent="0.25">
      <c r="A217" s="88" t="s">
        <v>2194</v>
      </c>
      <c r="B217" s="9" t="e">
        <f>VLOOKUP(MYRANKS_P[[#This Row],[PLAYERID]],#REF!,COLUMN(#REF!),FALSE)</f>
        <v>#REF!</v>
      </c>
      <c r="C217" s="9" t="e">
        <f>VLOOKUP(MYRANKS_P[[#This Row],[PLAYERID]],#REF!,COLUMN(#REF!),FALSE)</f>
        <v>#REF!</v>
      </c>
      <c r="D217" s="9" t="e">
        <f>VLOOKUP(MYRANKS_P[[#This Row],[PLAYERID]],#REF!,COLUMN(#REF!),FALSE)</f>
        <v>#REF!</v>
      </c>
      <c r="E217" s="9" t="e">
        <f>VLOOKUP(MYRANKS_P[[#This Row],[PLAYERID]],#REF!,COLUMN(#REF!),FALSE)</f>
        <v>#REF!</v>
      </c>
      <c r="F217" s="9" t="e">
        <f>VLOOKUP(MYRANKS_P[[#This Row],[PLAYERID]],#REF!,COLUMN(#REF!),FALSE)</f>
        <v>#REF!</v>
      </c>
      <c r="G217" s="9" t="e">
        <f>INDEX(#REF!,MATCH(MYRANKS_P[[#This Row],[PLAYERID]],#REF!,0),VLOOKUP(IDSYSTEM,#REF!,3,FALSE))</f>
        <v>#REF!</v>
      </c>
      <c r="H217" s="115" t="e">
        <f>IF(OR(LEAGUE="Mixed",LEAGUE=MYRANKS_P[[#This Row],[LG]]),IFERROR(INDEX(PITCHCSV[],MATCH(MYRANKS_P[[#This Row],[PROJID]],PITCHCSV[playerid],0),P_WCOL),0),0)</f>
        <v>#REF!</v>
      </c>
      <c r="I217" s="115" t="e">
        <f>IF(OR(LEAGUE="Mixed",LEAGUE=MYRANKS_P[[#This Row],[LG]]),IFERROR(INDEX(PITCHCSV[],MATCH(MYRANKS_P[[#This Row],[PROJID]],PITCHCSV[playerid],0),P_SVCOL),0),0)</f>
        <v>#REF!</v>
      </c>
      <c r="J217" s="115" t="e">
        <f>IF(OR(LEAGUE="Mixed",LEAGUE=MYRANKS_P[[#This Row],[LG]]),IFERROR(INDEX(PITCHCSV[],MATCH(MYRANKS_P[[#This Row],[PROJID]],PITCHCSV[playerid],0),P_IPCOL),0),0)</f>
        <v>#REF!</v>
      </c>
      <c r="K217" s="115" t="e">
        <f>IF(OR(LEAGUE="Mixed",LEAGUE=MYRANKS_P[[#This Row],[LG]]),IFERROR(INDEX(PITCHCSV[],MATCH(MYRANKS_P[[#This Row],[PROJID]],PITCHCSV[playerid],0),P_HCOL),0),0)</f>
        <v>#REF!</v>
      </c>
      <c r="L217" s="115" t="e">
        <f>IF(OR(LEAGUE="Mixed",LEAGUE=MYRANKS_P[[#This Row],[LG]]),IFERROR(INDEX(PITCHCSV[],MATCH(MYRANKS_P[[#This Row],[PROJID]],PITCHCSV[playerid],0),P_ERCOL),0),0)</f>
        <v>#REF!</v>
      </c>
      <c r="M217" s="115" t="e">
        <f>IF(OR(LEAGUE="Mixed",LEAGUE=MYRANKS_P[[#This Row],[LG]]),IFERROR(INDEX(PITCHCSV[],MATCH(MYRANKS_P[[#This Row],[PROJID]],PITCHCSV[playerid],0),P_HRCOL),0),0)</f>
        <v>#REF!</v>
      </c>
      <c r="N217" s="115" t="e">
        <f>IF(OR(LEAGUE="Mixed",LEAGUE=MYRANKS_P[[#This Row],[LG]]),IFERROR(INDEX(PITCHCSV[],MATCH(MYRANKS_P[[#This Row],[PROJID]],PITCHCSV[playerid],0),P_SOCOL),0),0)</f>
        <v>#REF!</v>
      </c>
      <c r="O217" s="115" t="e">
        <f>IF(OR(LEAGUE="Mixed",LEAGUE=MYRANKS_P[[#This Row],[LG]]),IFERROR(INDEX(PITCHCSV[],MATCH(MYRANKS_P[[#This Row],[PROJID]],PITCHCSV[playerid],0),P_BBCOL),0),0)</f>
        <v>#REF!</v>
      </c>
      <c r="P217" s="10" t="e">
        <f>IF(OR(LEAGUE="Mixed",LEAGUE=MYRANKS_P[[#This Row],[LG]]),IFERROR(MYRANKS_P[[#This Row],[ER]]*9/MYRANKS_P[[#This Row],[IP]],0),0)</f>
        <v>#REF!</v>
      </c>
      <c r="Q217" s="10" t="e">
        <f>IF(OR(LEAGUE="Mixed",LEAGUE=MYRANKS_P[[#This Row],[LG]]),IFERROR((MYRANKS_P[[#This Row],[BB]]+MYRANKS_P[[#This Row],[H]])/MYRANKS_P[[#This Row],[IP]],0),0)</f>
        <v>#REF!</v>
      </c>
      <c r="R217" s="10" t="e">
        <f>MYRANKS_P[[#This Row],[W]]/SGP_W</f>
        <v>#REF!</v>
      </c>
      <c r="S217" s="10" t="e">
        <f>MYRANKS_P[[#This Row],[SV]]/SGP_SV</f>
        <v>#REF!</v>
      </c>
      <c r="T217" s="10" t="e">
        <f>MYRANKS_P[[#This Row],[SO]]/SGP_K</f>
        <v>#REF!</v>
      </c>
      <c r="U217" s="10" t="e">
        <f>((LGAVG_ER*(NUMPITCHERS-1)+MYRANKS_P[[#This Row],[ER]])*9/((LGAVG_IP*(NUMPITCHERS-1)+MYRANKS_P[[#This Row],[IP]]))-LGAVG_ERA)/SGP_ERA</f>
        <v>#REF!</v>
      </c>
      <c r="V217" s="10" t="e">
        <f>((LGAVG_HBB*(NUMPITCHERS-1)+MYRANKS_P[[#This Row],[BB]]+MYRANKS_P[[#This Row],[H]])/(LGAVG_IP*(NUMPITCHERS-1)+MYRANKS_P[[#This Row],[IP]])-LGAVG_WHIP)/SGP_WHIP</f>
        <v>#REF!</v>
      </c>
      <c r="W217" s="72" t="e">
        <f>MYRANKS_P[[#This Row],[WSGP]]+MYRANKS_P[[#This Row],[SVSGP]]+MYRANKS_P[[#This Row],[SOSGP]]+MYRANKS_P[[#This Row],[ERASGP]]+MYRANKS_P[[#This Row],[WHIPSGP]]</f>
        <v>#REF!</v>
      </c>
      <c r="X217" s="171" t="e">
        <f>RANK(MYRANKS_P[[#This Row],[TTLSGP]],MYRANKS_P[TTLSGP],0)</f>
        <v>#REF!</v>
      </c>
      <c r="Y217" s="72" t="e">
        <f>IF(MYRANKS_P[[#This Row],[RAW_RANK]]&gt;NUM_P,MYRANKS_P[[#This Row],[TTLSGP]],0)</f>
        <v>#REF!</v>
      </c>
      <c r="Z217" s="22" t="e">
        <f>IF(MYRANKS_P[[#This Row],[BENCH_TTLSGP]]=0,"",RANK(MYRANKS_P[[#This Row],[BENCH_TTLSGP]],MYRANKS_P[BENCH_TTLSGP],0))</f>
        <v>#REF!</v>
      </c>
      <c r="AA217" s="22" t="e">
        <f>IF(MYRANKS_P[[#This Row],[RAW_RANK]]=NUM_P,"X","")</f>
        <v>#REF!</v>
      </c>
      <c r="AB217" s="10" t="e">
        <f>VLOOKUP(MYRANKS_P[[#This Row],[POS]],#REF!,COLUMN(#REF!),FALSE)</f>
        <v>#REF!</v>
      </c>
      <c r="AC217" s="10" t="e">
        <f>MYRANKS_P[[#This Row],[TTLSGP]]-MYRANKS_P[[#This Row],[REPL LVL]]</f>
        <v>#REF!</v>
      </c>
      <c r="AD217" s="19" t="e">
        <f>IF(MYRANKS_P[[#This Row],[RAW_RANK]]&lt;=Total_Pitchers_Drafted,MYRANKS_P[[#This Row],[SGP OVER REPL]],0)</f>
        <v>#REF!</v>
      </c>
      <c r="AE217" s="66" t="e">
        <f>MYRANKS_P[[#This Row],[SGP OVER REPL]]*Dollar_Value_Per_Pitcher_SGP+1</f>
        <v>#REF!</v>
      </c>
      <c r="AF217" s="27"/>
      <c r="AG217" s="30" t="e">
        <f>IF(AND(MYRANKS_P[[#This Row],[BENCH_RANK]]&lt;=Total_Pitchers_Drafted,MYRANKS_P[[#This Row],[$ACTUAL]]=""),MYRANKS_P[[#This Row],[USEFULSGP]],0)</f>
        <v>#REF!</v>
      </c>
      <c r="AH217" s="27" t="e">
        <f>IF(MYRANKS_P[[#This Row],[REMAIN_SGP]]=0,0,MYRANKS_P[[#This Row],[REMAIN_SGP]]*Remaining_Dollar_Value_Per_Pitcher_SGP+1)</f>
        <v>#REF!</v>
      </c>
      <c r="AI217" s="122"/>
    </row>
    <row r="218" spans="1:35" x14ac:dyDescent="0.25">
      <c r="A218" s="88" t="s">
        <v>1396</v>
      </c>
      <c r="B218" s="9" t="e">
        <f>VLOOKUP(MYRANKS_P[[#This Row],[PLAYERID]],#REF!,COLUMN(#REF!),FALSE)</f>
        <v>#REF!</v>
      </c>
      <c r="C218" s="9" t="e">
        <f>VLOOKUP(MYRANKS_P[[#This Row],[PLAYERID]],#REF!,COLUMN(#REF!),FALSE)</f>
        <v>#REF!</v>
      </c>
      <c r="D218" s="9" t="e">
        <f>VLOOKUP(MYRANKS_P[[#This Row],[PLAYERID]],#REF!,COLUMN(#REF!),FALSE)</f>
        <v>#REF!</v>
      </c>
      <c r="E218" s="9" t="e">
        <f>VLOOKUP(MYRANKS_P[[#This Row],[PLAYERID]],#REF!,COLUMN(#REF!),FALSE)</f>
        <v>#REF!</v>
      </c>
      <c r="F218" s="9" t="e">
        <f>VLOOKUP(MYRANKS_P[[#This Row],[PLAYERID]],#REF!,COLUMN(#REF!),FALSE)</f>
        <v>#REF!</v>
      </c>
      <c r="G218" s="9" t="e">
        <f>INDEX(#REF!,MATCH(MYRANKS_P[[#This Row],[PLAYERID]],#REF!,0),VLOOKUP(IDSYSTEM,#REF!,3,FALSE))</f>
        <v>#REF!</v>
      </c>
      <c r="H218" s="115" t="e">
        <f>IF(OR(LEAGUE="Mixed",LEAGUE=MYRANKS_P[[#This Row],[LG]]),IFERROR(INDEX(PITCHCSV[],MATCH(MYRANKS_P[[#This Row],[PROJID]],PITCHCSV[playerid],0),P_WCOL),0),0)</f>
        <v>#REF!</v>
      </c>
      <c r="I218" s="115" t="e">
        <f>IF(OR(LEAGUE="Mixed",LEAGUE=MYRANKS_P[[#This Row],[LG]]),IFERROR(INDEX(PITCHCSV[],MATCH(MYRANKS_P[[#This Row],[PROJID]],PITCHCSV[playerid],0),P_SVCOL),0),0)</f>
        <v>#REF!</v>
      </c>
      <c r="J218" s="115" t="e">
        <f>IF(OR(LEAGUE="Mixed",LEAGUE=MYRANKS_P[[#This Row],[LG]]),IFERROR(INDEX(PITCHCSV[],MATCH(MYRANKS_P[[#This Row],[PROJID]],PITCHCSV[playerid],0),P_IPCOL),0),0)</f>
        <v>#REF!</v>
      </c>
      <c r="K218" s="115" t="e">
        <f>IF(OR(LEAGUE="Mixed",LEAGUE=MYRANKS_P[[#This Row],[LG]]),IFERROR(INDEX(PITCHCSV[],MATCH(MYRANKS_P[[#This Row],[PROJID]],PITCHCSV[playerid],0),P_HCOL),0),0)</f>
        <v>#REF!</v>
      </c>
      <c r="L218" s="115" t="e">
        <f>IF(OR(LEAGUE="Mixed",LEAGUE=MYRANKS_P[[#This Row],[LG]]),IFERROR(INDEX(PITCHCSV[],MATCH(MYRANKS_P[[#This Row],[PROJID]],PITCHCSV[playerid],0),P_ERCOL),0),0)</f>
        <v>#REF!</v>
      </c>
      <c r="M218" s="115" t="e">
        <f>IF(OR(LEAGUE="Mixed",LEAGUE=MYRANKS_P[[#This Row],[LG]]),IFERROR(INDEX(PITCHCSV[],MATCH(MYRANKS_P[[#This Row],[PROJID]],PITCHCSV[playerid],0),P_HRCOL),0),0)</f>
        <v>#REF!</v>
      </c>
      <c r="N218" s="115" t="e">
        <f>IF(OR(LEAGUE="Mixed",LEAGUE=MYRANKS_P[[#This Row],[LG]]),IFERROR(INDEX(PITCHCSV[],MATCH(MYRANKS_P[[#This Row],[PROJID]],PITCHCSV[playerid],0),P_SOCOL),0),0)</f>
        <v>#REF!</v>
      </c>
      <c r="O218" s="115" t="e">
        <f>IF(OR(LEAGUE="Mixed",LEAGUE=MYRANKS_P[[#This Row],[LG]]),IFERROR(INDEX(PITCHCSV[],MATCH(MYRANKS_P[[#This Row],[PROJID]],PITCHCSV[playerid],0),P_BBCOL),0),0)</f>
        <v>#REF!</v>
      </c>
      <c r="P218" s="10" t="e">
        <f>IF(OR(LEAGUE="Mixed",LEAGUE=MYRANKS_P[[#This Row],[LG]]),IFERROR(MYRANKS_P[[#This Row],[ER]]*9/MYRANKS_P[[#This Row],[IP]],0),0)</f>
        <v>#REF!</v>
      </c>
      <c r="Q218" s="10" t="e">
        <f>IF(OR(LEAGUE="Mixed",LEAGUE=MYRANKS_P[[#This Row],[LG]]),IFERROR((MYRANKS_P[[#This Row],[BB]]+MYRANKS_P[[#This Row],[H]])/MYRANKS_P[[#This Row],[IP]],0),0)</f>
        <v>#REF!</v>
      </c>
      <c r="R218" s="10" t="e">
        <f>MYRANKS_P[[#This Row],[W]]/SGP_W</f>
        <v>#REF!</v>
      </c>
      <c r="S218" s="10" t="e">
        <f>MYRANKS_P[[#This Row],[SV]]/SGP_SV</f>
        <v>#REF!</v>
      </c>
      <c r="T218" s="10" t="e">
        <f>MYRANKS_P[[#This Row],[SO]]/SGP_K</f>
        <v>#REF!</v>
      </c>
      <c r="U218" s="10" t="e">
        <f>((LGAVG_ER*(NUMPITCHERS-1)+MYRANKS_P[[#This Row],[ER]])*9/((LGAVG_IP*(NUMPITCHERS-1)+MYRANKS_P[[#This Row],[IP]]))-LGAVG_ERA)/SGP_ERA</f>
        <v>#REF!</v>
      </c>
      <c r="V218" s="10" t="e">
        <f>((LGAVG_HBB*(NUMPITCHERS-1)+MYRANKS_P[[#This Row],[BB]]+MYRANKS_P[[#This Row],[H]])/(LGAVG_IP*(NUMPITCHERS-1)+MYRANKS_P[[#This Row],[IP]])-LGAVG_WHIP)/SGP_WHIP</f>
        <v>#REF!</v>
      </c>
      <c r="W218" s="72" t="e">
        <f>MYRANKS_P[[#This Row],[WSGP]]+MYRANKS_P[[#This Row],[SVSGP]]+MYRANKS_P[[#This Row],[SOSGP]]+MYRANKS_P[[#This Row],[ERASGP]]+MYRANKS_P[[#This Row],[WHIPSGP]]</f>
        <v>#REF!</v>
      </c>
      <c r="X218" s="171" t="e">
        <f>RANK(MYRANKS_P[[#This Row],[TTLSGP]],MYRANKS_P[TTLSGP],0)</f>
        <v>#REF!</v>
      </c>
      <c r="Y218" s="72" t="e">
        <f>IF(MYRANKS_P[[#This Row],[RAW_RANK]]&gt;NUM_P,MYRANKS_P[[#This Row],[TTLSGP]],0)</f>
        <v>#REF!</v>
      </c>
      <c r="Z218" s="22" t="e">
        <f>IF(MYRANKS_P[[#This Row],[BENCH_TTLSGP]]=0,"",RANK(MYRANKS_P[[#This Row],[BENCH_TTLSGP]],MYRANKS_P[BENCH_TTLSGP],0))</f>
        <v>#REF!</v>
      </c>
      <c r="AA218" s="22" t="e">
        <f>IF(MYRANKS_P[[#This Row],[RAW_RANK]]=NUM_P,"X","")</f>
        <v>#REF!</v>
      </c>
      <c r="AB218" s="10" t="e">
        <f>VLOOKUP(MYRANKS_P[[#This Row],[POS]],#REF!,COLUMN(#REF!),FALSE)</f>
        <v>#REF!</v>
      </c>
      <c r="AC218" s="10" t="e">
        <f>MYRANKS_P[[#This Row],[TTLSGP]]-MYRANKS_P[[#This Row],[REPL LVL]]</f>
        <v>#REF!</v>
      </c>
      <c r="AD218" s="19" t="e">
        <f>IF(MYRANKS_P[[#This Row],[RAW_RANK]]&lt;=Total_Pitchers_Drafted,MYRANKS_P[[#This Row],[SGP OVER REPL]],0)</f>
        <v>#REF!</v>
      </c>
      <c r="AE218" s="66" t="e">
        <f>MYRANKS_P[[#This Row],[SGP OVER REPL]]*Dollar_Value_Per_Pitcher_SGP+1</f>
        <v>#REF!</v>
      </c>
      <c r="AF218" s="27"/>
      <c r="AG218" s="30" t="e">
        <f>IF(AND(MYRANKS_P[[#This Row],[BENCH_RANK]]&lt;=Total_Pitchers_Drafted,MYRANKS_P[[#This Row],[$ACTUAL]]=""),MYRANKS_P[[#This Row],[USEFULSGP]],0)</f>
        <v>#REF!</v>
      </c>
      <c r="AH218" s="27" t="e">
        <f>IF(MYRANKS_P[[#This Row],[REMAIN_SGP]]=0,0,MYRANKS_P[[#This Row],[REMAIN_SGP]]*Remaining_Dollar_Value_Per_Pitcher_SGP+1)</f>
        <v>#REF!</v>
      </c>
      <c r="AI218" s="122"/>
    </row>
    <row r="219" spans="1:35" x14ac:dyDescent="0.25">
      <c r="A219" s="110" t="s">
        <v>2073</v>
      </c>
      <c r="B219" s="53" t="e">
        <f>VLOOKUP(MYRANKS_P[[#This Row],[PLAYERID]],#REF!,COLUMN(#REF!),FALSE)</f>
        <v>#REF!</v>
      </c>
      <c r="C219" s="53" t="e">
        <f>VLOOKUP(MYRANKS_P[[#This Row],[PLAYERID]],#REF!,COLUMN(#REF!),FALSE)</f>
        <v>#REF!</v>
      </c>
      <c r="D219" s="53" t="e">
        <f>VLOOKUP(MYRANKS_P[[#This Row],[PLAYERID]],#REF!,COLUMN(#REF!),FALSE)</f>
        <v>#REF!</v>
      </c>
      <c r="E219" s="9" t="e">
        <f>VLOOKUP(MYRANKS_P[[#This Row],[PLAYERID]],#REF!,COLUMN(#REF!),FALSE)</f>
        <v>#REF!</v>
      </c>
      <c r="F219" s="53" t="e">
        <f>VLOOKUP(MYRANKS_P[[#This Row],[PLAYERID]],#REF!,COLUMN(#REF!),FALSE)</f>
        <v>#REF!</v>
      </c>
      <c r="G219" s="9" t="e">
        <f>INDEX(#REF!,MATCH(MYRANKS_P[[#This Row],[PLAYERID]],#REF!,0),VLOOKUP(IDSYSTEM,#REF!,3,FALSE))</f>
        <v>#REF!</v>
      </c>
      <c r="H219" s="115" t="e">
        <f>IF(OR(LEAGUE="Mixed",LEAGUE=MYRANKS_P[[#This Row],[LG]]),IFERROR(INDEX(PITCHCSV[],MATCH(MYRANKS_P[[#This Row],[PROJID]],PITCHCSV[playerid],0),P_WCOL),0),0)</f>
        <v>#REF!</v>
      </c>
      <c r="I219" s="115" t="e">
        <f>IF(OR(LEAGUE="Mixed",LEAGUE=MYRANKS_P[[#This Row],[LG]]),IFERROR(INDEX(PITCHCSV[],MATCH(MYRANKS_P[[#This Row],[PROJID]],PITCHCSV[playerid],0),P_SVCOL),0),0)</f>
        <v>#REF!</v>
      </c>
      <c r="J219" s="115" t="e">
        <f>IF(OR(LEAGUE="Mixed",LEAGUE=MYRANKS_P[[#This Row],[LG]]),IFERROR(INDEX(PITCHCSV[],MATCH(MYRANKS_P[[#This Row],[PROJID]],PITCHCSV[playerid],0),P_IPCOL),0),0)</f>
        <v>#REF!</v>
      </c>
      <c r="K219" s="115" t="e">
        <f>IF(OR(LEAGUE="Mixed",LEAGUE=MYRANKS_P[[#This Row],[LG]]),IFERROR(INDEX(PITCHCSV[],MATCH(MYRANKS_P[[#This Row],[PROJID]],PITCHCSV[playerid],0),P_HCOL),0),0)</f>
        <v>#REF!</v>
      </c>
      <c r="L219" s="115" t="e">
        <f>IF(OR(LEAGUE="Mixed",LEAGUE=MYRANKS_P[[#This Row],[LG]]),IFERROR(INDEX(PITCHCSV[],MATCH(MYRANKS_P[[#This Row],[PROJID]],PITCHCSV[playerid],0),P_ERCOL),0),0)</f>
        <v>#REF!</v>
      </c>
      <c r="M219" s="115" t="e">
        <f>IF(OR(LEAGUE="Mixed",LEAGUE=MYRANKS_P[[#This Row],[LG]]),IFERROR(INDEX(PITCHCSV[],MATCH(MYRANKS_P[[#This Row],[PROJID]],PITCHCSV[playerid],0),P_HRCOL),0),0)</f>
        <v>#REF!</v>
      </c>
      <c r="N219" s="115" t="e">
        <f>IF(OR(LEAGUE="Mixed",LEAGUE=MYRANKS_P[[#This Row],[LG]]),IFERROR(INDEX(PITCHCSV[],MATCH(MYRANKS_P[[#This Row],[PROJID]],PITCHCSV[playerid],0),P_SOCOL),0),0)</f>
        <v>#REF!</v>
      </c>
      <c r="O219" s="115" t="e">
        <f>IF(OR(LEAGUE="Mixed",LEAGUE=MYRANKS_P[[#This Row],[LG]]),IFERROR(INDEX(PITCHCSV[],MATCH(MYRANKS_P[[#This Row],[PROJID]],PITCHCSV[playerid],0),P_BBCOL),0),0)</f>
        <v>#REF!</v>
      </c>
      <c r="P219" s="10" t="e">
        <f>IF(OR(LEAGUE="Mixed",LEAGUE=MYRANKS_P[[#This Row],[LG]]),IFERROR(MYRANKS_P[[#This Row],[ER]]*9/MYRANKS_P[[#This Row],[IP]],0),0)</f>
        <v>#REF!</v>
      </c>
      <c r="Q219" s="10" t="e">
        <f>IF(OR(LEAGUE="Mixed",LEAGUE=MYRANKS_P[[#This Row],[LG]]),IFERROR((MYRANKS_P[[#This Row],[BB]]+MYRANKS_P[[#This Row],[H]])/MYRANKS_P[[#This Row],[IP]],0),0)</f>
        <v>#REF!</v>
      </c>
      <c r="R219" s="87" t="e">
        <f>MYRANKS_P[[#This Row],[W]]/SGP_W</f>
        <v>#REF!</v>
      </c>
      <c r="S219" s="87" t="e">
        <f>MYRANKS_P[[#This Row],[SV]]/SGP_SV</f>
        <v>#REF!</v>
      </c>
      <c r="T219" s="87" t="e">
        <f>MYRANKS_P[[#This Row],[SO]]/SGP_K</f>
        <v>#REF!</v>
      </c>
      <c r="U219" s="10" t="e">
        <f>((LGAVG_ER*(NUMPITCHERS-1)+MYRANKS_P[[#This Row],[ER]])*9/((LGAVG_IP*(NUMPITCHERS-1)+MYRANKS_P[[#This Row],[IP]]))-LGAVG_ERA)/SGP_ERA</f>
        <v>#REF!</v>
      </c>
      <c r="V219" s="10" t="e">
        <f>((LGAVG_HBB*(NUMPITCHERS-1)+MYRANKS_P[[#This Row],[BB]]+MYRANKS_P[[#This Row],[H]])/(LGAVG_IP*(NUMPITCHERS-1)+MYRANKS_P[[#This Row],[IP]])-LGAVG_WHIP)/SGP_WHIP</f>
        <v>#REF!</v>
      </c>
      <c r="W219" s="92" t="e">
        <f>MYRANKS_P[[#This Row],[WSGP]]+MYRANKS_P[[#This Row],[SVSGP]]+MYRANKS_P[[#This Row],[SOSGP]]+MYRANKS_P[[#This Row],[ERASGP]]+MYRANKS_P[[#This Row],[WHIPSGP]]</f>
        <v>#REF!</v>
      </c>
      <c r="X219" s="173" t="e">
        <f>RANK(MYRANKS_P[[#This Row],[TTLSGP]],MYRANKS_P[TTLSGP],0)</f>
        <v>#REF!</v>
      </c>
      <c r="Y219" s="92" t="e">
        <f>IF(MYRANKS_P[[#This Row],[RAW_RANK]]&gt;NUM_P,MYRANKS_P[[#This Row],[TTLSGP]],0)</f>
        <v>#REF!</v>
      </c>
      <c r="Z219" s="96" t="e">
        <f>IF(MYRANKS_P[[#This Row],[BENCH_TTLSGP]]=0,"",RANK(MYRANKS_P[[#This Row],[BENCH_TTLSGP]],MYRANKS_P[BENCH_TTLSGP],0))</f>
        <v>#REF!</v>
      </c>
      <c r="AA219" s="96" t="e">
        <f>IF(MYRANKS_P[[#This Row],[RAW_RANK]]=NUM_P,"X","")</f>
        <v>#REF!</v>
      </c>
      <c r="AB219" s="87" t="e">
        <f>VLOOKUP(MYRANKS_P[[#This Row],[POS]],#REF!,COLUMN(#REF!),FALSE)</f>
        <v>#REF!</v>
      </c>
      <c r="AC219" s="87" t="e">
        <f>MYRANKS_P[[#This Row],[TTLSGP]]-MYRANKS_P[[#This Row],[REPL LVL]]</f>
        <v>#REF!</v>
      </c>
      <c r="AD219" s="87" t="e">
        <f>IF(MYRANKS_P[[#This Row],[RAW_RANK]]&lt;=Total_Pitchers_Drafted,MYRANKS_P[[#This Row],[SGP OVER REPL]],0)</f>
        <v>#REF!</v>
      </c>
      <c r="AE219" s="97" t="e">
        <f>MYRANKS_P[[#This Row],[SGP OVER REPL]]*Dollar_Value_Per_Pitcher_SGP+1</f>
        <v>#REF!</v>
      </c>
      <c r="AF219" s="87"/>
      <c r="AG219" s="87" t="e">
        <f>IF(AND(MYRANKS_P[[#This Row],[BENCH_RANK]]&lt;=Total_Pitchers_Drafted,MYRANKS_P[[#This Row],[$ACTUAL]]=""),MYRANKS_P[[#This Row],[USEFULSGP]],0)</f>
        <v>#REF!</v>
      </c>
      <c r="AH219" s="87" t="e">
        <f>IF(MYRANKS_P[[#This Row],[REMAIN_SGP]]=0,0,MYRANKS_P[[#This Row],[REMAIN_SGP]]*Remaining_Dollar_Value_Per_Pitcher_SGP+1)</f>
        <v>#REF!</v>
      </c>
      <c r="AI219" s="122"/>
    </row>
    <row r="220" spans="1:35" x14ac:dyDescent="0.25">
      <c r="A220" s="121" t="s">
        <v>1857</v>
      </c>
      <c r="B220" s="53" t="e">
        <f>VLOOKUP(MYRANKS_P[[#This Row],[PLAYERID]],#REF!,COLUMN(#REF!),FALSE)</f>
        <v>#REF!</v>
      </c>
      <c r="C220" s="53" t="e">
        <f>VLOOKUP(MYRANKS_P[[#This Row],[PLAYERID]],#REF!,COLUMN(#REF!),FALSE)</f>
        <v>#REF!</v>
      </c>
      <c r="D220" s="53" t="e">
        <f>VLOOKUP(MYRANKS_P[[#This Row],[PLAYERID]],#REF!,COLUMN(#REF!),FALSE)</f>
        <v>#REF!</v>
      </c>
      <c r="E220" s="9" t="e">
        <f>VLOOKUP(MYRANKS_P[[#This Row],[PLAYERID]],#REF!,COLUMN(#REF!),FALSE)</f>
        <v>#REF!</v>
      </c>
      <c r="F220" s="53" t="e">
        <f>VLOOKUP(MYRANKS_P[[#This Row],[PLAYERID]],#REF!,COLUMN(#REF!),FALSE)</f>
        <v>#REF!</v>
      </c>
      <c r="G220" s="9" t="e">
        <f>INDEX(#REF!,MATCH(MYRANKS_P[[#This Row],[PLAYERID]],#REF!,0),VLOOKUP(IDSYSTEM,#REF!,3,FALSE))</f>
        <v>#REF!</v>
      </c>
      <c r="H220" s="115" t="e">
        <f>IF(OR(LEAGUE="Mixed",LEAGUE=MYRANKS_P[[#This Row],[LG]]),IFERROR(INDEX(PITCHCSV[],MATCH(MYRANKS_P[[#This Row],[PROJID]],PITCHCSV[playerid],0),P_WCOL),0),0)</f>
        <v>#REF!</v>
      </c>
      <c r="I220" s="115" t="e">
        <f>IF(OR(LEAGUE="Mixed",LEAGUE=MYRANKS_P[[#This Row],[LG]]),IFERROR(INDEX(PITCHCSV[],MATCH(MYRANKS_P[[#This Row],[PROJID]],PITCHCSV[playerid],0),P_SVCOL),0),0)</f>
        <v>#REF!</v>
      </c>
      <c r="J220" s="115" t="e">
        <f>IF(OR(LEAGUE="Mixed",LEAGUE=MYRANKS_P[[#This Row],[LG]]),IFERROR(INDEX(PITCHCSV[],MATCH(MYRANKS_P[[#This Row],[PROJID]],PITCHCSV[playerid],0),P_IPCOL),0),0)</f>
        <v>#REF!</v>
      </c>
      <c r="K220" s="115" t="e">
        <f>IF(OR(LEAGUE="Mixed",LEAGUE=MYRANKS_P[[#This Row],[LG]]),IFERROR(INDEX(PITCHCSV[],MATCH(MYRANKS_P[[#This Row],[PROJID]],PITCHCSV[playerid],0),P_HCOL),0),0)</f>
        <v>#REF!</v>
      </c>
      <c r="L220" s="115" t="e">
        <f>IF(OR(LEAGUE="Mixed",LEAGUE=MYRANKS_P[[#This Row],[LG]]),IFERROR(INDEX(PITCHCSV[],MATCH(MYRANKS_P[[#This Row],[PROJID]],PITCHCSV[playerid],0),P_ERCOL),0),0)</f>
        <v>#REF!</v>
      </c>
      <c r="M220" s="115" t="e">
        <f>IF(OR(LEAGUE="Mixed",LEAGUE=MYRANKS_P[[#This Row],[LG]]),IFERROR(INDEX(PITCHCSV[],MATCH(MYRANKS_P[[#This Row],[PROJID]],PITCHCSV[playerid],0),P_HRCOL),0),0)</f>
        <v>#REF!</v>
      </c>
      <c r="N220" s="115" t="e">
        <f>IF(OR(LEAGUE="Mixed",LEAGUE=MYRANKS_P[[#This Row],[LG]]),IFERROR(INDEX(PITCHCSV[],MATCH(MYRANKS_P[[#This Row],[PROJID]],PITCHCSV[playerid],0),P_SOCOL),0),0)</f>
        <v>#REF!</v>
      </c>
      <c r="O220" s="115" t="e">
        <f>IF(OR(LEAGUE="Mixed",LEAGUE=MYRANKS_P[[#This Row],[LG]]),IFERROR(INDEX(PITCHCSV[],MATCH(MYRANKS_P[[#This Row],[PROJID]],PITCHCSV[playerid],0),P_BBCOL),0),0)</f>
        <v>#REF!</v>
      </c>
      <c r="P220" s="10" t="e">
        <f>IF(OR(LEAGUE="Mixed",LEAGUE=MYRANKS_P[[#This Row],[LG]]),IFERROR(MYRANKS_P[[#This Row],[ER]]*9/MYRANKS_P[[#This Row],[IP]],0),0)</f>
        <v>#REF!</v>
      </c>
      <c r="Q220" s="10" t="e">
        <f>IF(OR(LEAGUE="Mixed",LEAGUE=MYRANKS_P[[#This Row],[LG]]),IFERROR((MYRANKS_P[[#This Row],[BB]]+MYRANKS_P[[#This Row],[H]])/MYRANKS_P[[#This Row],[IP]],0),0)</f>
        <v>#REF!</v>
      </c>
      <c r="R220" s="10" t="e">
        <f>MYRANKS_P[[#This Row],[W]]/SGP_W</f>
        <v>#REF!</v>
      </c>
      <c r="S220" s="10" t="e">
        <f>MYRANKS_P[[#This Row],[SV]]/SGP_SV</f>
        <v>#REF!</v>
      </c>
      <c r="T220" s="10" t="e">
        <f>MYRANKS_P[[#This Row],[SO]]/SGP_K</f>
        <v>#REF!</v>
      </c>
      <c r="U220" s="10" t="e">
        <f>((LGAVG_ER*(NUMPITCHERS-1)+MYRANKS_P[[#This Row],[ER]])*9/((LGAVG_IP*(NUMPITCHERS-1)+MYRANKS_P[[#This Row],[IP]]))-LGAVG_ERA)/SGP_ERA</f>
        <v>#REF!</v>
      </c>
      <c r="V220" s="10" t="e">
        <f>((LGAVG_HBB*(NUMPITCHERS-1)+MYRANKS_P[[#This Row],[BB]]+MYRANKS_P[[#This Row],[H]])/(LGAVG_IP*(NUMPITCHERS-1)+MYRANKS_P[[#This Row],[IP]])-LGAVG_WHIP)/SGP_WHIP</f>
        <v>#REF!</v>
      </c>
      <c r="W220" s="72" t="e">
        <f>MYRANKS_P[[#This Row],[WSGP]]+MYRANKS_P[[#This Row],[SVSGP]]+MYRANKS_P[[#This Row],[SOSGP]]+MYRANKS_P[[#This Row],[ERASGP]]+MYRANKS_P[[#This Row],[WHIPSGP]]</f>
        <v>#REF!</v>
      </c>
      <c r="X220" s="171" t="e">
        <f>RANK(MYRANKS_P[[#This Row],[TTLSGP]],MYRANKS_P[TTLSGP],0)</f>
        <v>#REF!</v>
      </c>
      <c r="Y220" s="72" t="e">
        <f>IF(MYRANKS_P[[#This Row],[RAW_RANK]]&gt;NUM_P,MYRANKS_P[[#This Row],[TTLSGP]],0)</f>
        <v>#REF!</v>
      </c>
      <c r="Z220" s="22" t="e">
        <f>IF(MYRANKS_P[[#This Row],[BENCH_TTLSGP]]=0,"",RANK(MYRANKS_P[[#This Row],[BENCH_TTLSGP]],MYRANKS_P[BENCH_TTLSGP],0))</f>
        <v>#REF!</v>
      </c>
      <c r="AA220" s="22" t="e">
        <f>IF(MYRANKS_P[[#This Row],[RAW_RANK]]=NUM_P,"X","")</f>
        <v>#REF!</v>
      </c>
      <c r="AB220" s="10" t="e">
        <f>VLOOKUP(MYRANKS_P[[#This Row],[POS]],#REF!,COLUMN(#REF!),FALSE)</f>
        <v>#REF!</v>
      </c>
      <c r="AC220" s="10" t="e">
        <f>MYRANKS_P[[#This Row],[TTLSGP]]-MYRANKS_P[[#This Row],[REPL LVL]]</f>
        <v>#REF!</v>
      </c>
      <c r="AD220" s="19" t="e">
        <f>IF(MYRANKS_P[[#This Row],[RAW_RANK]]&lt;=Total_Pitchers_Drafted,MYRANKS_P[[#This Row],[SGP OVER REPL]],0)</f>
        <v>#REF!</v>
      </c>
      <c r="AE220" s="66" t="e">
        <f>MYRANKS_P[[#This Row],[SGP OVER REPL]]*Dollar_Value_Per_Pitcher_SGP+1</f>
        <v>#REF!</v>
      </c>
      <c r="AF220" s="27"/>
      <c r="AG220" s="30" t="e">
        <f>IF(AND(MYRANKS_P[[#This Row],[BENCH_RANK]]&lt;=Total_Pitchers_Drafted,MYRANKS_P[[#This Row],[$ACTUAL]]=""),MYRANKS_P[[#This Row],[USEFULSGP]],0)</f>
        <v>#REF!</v>
      </c>
      <c r="AH220" s="27" t="e">
        <f>IF(MYRANKS_P[[#This Row],[REMAIN_SGP]]=0,0,MYRANKS_P[[#This Row],[REMAIN_SGP]]*Remaining_Dollar_Value_Per_Pitcher_SGP+1)</f>
        <v>#REF!</v>
      </c>
      <c r="AI220" s="122"/>
    </row>
    <row r="221" spans="1:35" x14ac:dyDescent="0.25">
      <c r="A221" s="79" t="s">
        <v>6817</v>
      </c>
      <c r="B221" s="53" t="e">
        <f>VLOOKUP(MYRANKS_P[[#This Row],[PLAYERID]],#REF!,COLUMN(#REF!),FALSE)</f>
        <v>#REF!</v>
      </c>
      <c r="C221" s="53" t="e">
        <f>VLOOKUP(MYRANKS_P[[#This Row],[PLAYERID]],#REF!,COLUMN(#REF!),FALSE)</f>
        <v>#REF!</v>
      </c>
      <c r="D221" s="53" t="e">
        <f>VLOOKUP(MYRANKS_P[[#This Row],[PLAYERID]],#REF!,COLUMN(#REF!),FALSE)</f>
        <v>#REF!</v>
      </c>
      <c r="E221" s="9" t="e">
        <f>VLOOKUP(MYRANKS_P[[#This Row],[PLAYERID]],#REF!,COLUMN(#REF!),FALSE)</f>
        <v>#REF!</v>
      </c>
      <c r="F221" s="53" t="e">
        <f>VLOOKUP(MYRANKS_P[[#This Row],[PLAYERID]],#REF!,COLUMN(#REF!),FALSE)</f>
        <v>#REF!</v>
      </c>
      <c r="G221" s="9" t="e">
        <f>INDEX(#REF!,MATCH(MYRANKS_P[[#This Row],[PLAYERID]],#REF!,0),VLOOKUP(IDSYSTEM,#REF!,3,FALSE))</f>
        <v>#REF!</v>
      </c>
      <c r="H221" s="115" t="e">
        <f>IF(OR(LEAGUE="Mixed",LEAGUE=MYRANKS_P[[#This Row],[LG]]),IFERROR(INDEX(PITCHCSV[],MATCH(MYRANKS_P[[#This Row],[PROJID]],PITCHCSV[playerid],0),P_WCOL),0),0)</f>
        <v>#REF!</v>
      </c>
      <c r="I221" s="115" t="e">
        <f>IF(OR(LEAGUE="Mixed",LEAGUE=MYRANKS_P[[#This Row],[LG]]),IFERROR(INDEX(PITCHCSV[],MATCH(MYRANKS_P[[#This Row],[PROJID]],PITCHCSV[playerid],0),P_SVCOL),0),0)</f>
        <v>#REF!</v>
      </c>
      <c r="J221" s="115" t="e">
        <f>IF(OR(LEAGUE="Mixed",LEAGUE=MYRANKS_P[[#This Row],[LG]]),IFERROR(INDEX(PITCHCSV[],MATCH(MYRANKS_P[[#This Row],[PROJID]],PITCHCSV[playerid],0),P_IPCOL),0),0)</f>
        <v>#REF!</v>
      </c>
      <c r="K221" s="115" t="e">
        <f>IF(OR(LEAGUE="Mixed",LEAGUE=MYRANKS_P[[#This Row],[LG]]),IFERROR(INDEX(PITCHCSV[],MATCH(MYRANKS_P[[#This Row],[PROJID]],PITCHCSV[playerid],0),P_HCOL),0),0)</f>
        <v>#REF!</v>
      </c>
      <c r="L221" s="115" t="e">
        <f>IF(OR(LEAGUE="Mixed",LEAGUE=MYRANKS_P[[#This Row],[LG]]),IFERROR(INDEX(PITCHCSV[],MATCH(MYRANKS_P[[#This Row],[PROJID]],PITCHCSV[playerid],0),P_ERCOL),0),0)</f>
        <v>#REF!</v>
      </c>
      <c r="M221" s="115" t="e">
        <f>IF(OR(LEAGUE="Mixed",LEAGUE=MYRANKS_P[[#This Row],[LG]]),IFERROR(INDEX(PITCHCSV[],MATCH(MYRANKS_P[[#This Row],[PROJID]],PITCHCSV[playerid],0),P_HRCOL),0),0)</f>
        <v>#REF!</v>
      </c>
      <c r="N221" s="115" t="e">
        <f>IF(OR(LEAGUE="Mixed",LEAGUE=MYRANKS_P[[#This Row],[LG]]),IFERROR(INDEX(PITCHCSV[],MATCH(MYRANKS_P[[#This Row],[PROJID]],PITCHCSV[playerid],0),P_SOCOL),0),0)</f>
        <v>#REF!</v>
      </c>
      <c r="O221" s="115" t="e">
        <f>IF(OR(LEAGUE="Mixed",LEAGUE=MYRANKS_P[[#This Row],[LG]]),IFERROR(INDEX(PITCHCSV[],MATCH(MYRANKS_P[[#This Row],[PROJID]],PITCHCSV[playerid],0),P_BBCOL),0),0)</f>
        <v>#REF!</v>
      </c>
      <c r="P221" s="10" t="e">
        <f>IF(OR(LEAGUE="Mixed",LEAGUE=MYRANKS_P[[#This Row],[LG]]),IFERROR(MYRANKS_P[[#This Row],[ER]]*9/MYRANKS_P[[#This Row],[IP]],0),0)</f>
        <v>#REF!</v>
      </c>
      <c r="Q221" s="10" t="e">
        <f>IF(OR(LEAGUE="Mixed",LEAGUE=MYRANKS_P[[#This Row],[LG]]),IFERROR((MYRANKS_P[[#This Row],[BB]]+MYRANKS_P[[#This Row],[H]])/MYRANKS_P[[#This Row],[IP]],0),0)</f>
        <v>#REF!</v>
      </c>
      <c r="R221" s="10" t="e">
        <f>MYRANKS_P[[#This Row],[W]]/SGP_W</f>
        <v>#REF!</v>
      </c>
      <c r="S221" s="10" t="e">
        <f>MYRANKS_P[[#This Row],[SV]]/SGP_SV</f>
        <v>#REF!</v>
      </c>
      <c r="T221" s="10" t="e">
        <f>MYRANKS_P[[#This Row],[SO]]/SGP_K</f>
        <v>#REF!</v>
      </c>
      <c r="U221" s="10" t="e">
        <f>((LGAVG_ER*(NUMPITCHERS-1)+MYRANKS_P[[#This Row],[ER]])*9/((LGAVG_IP*(NUMPITCHERS-1)+MYRANKS_P[[#This Row],[IP]]))-LGAVG_ERA)/SGP_ERA</f>
        <v>#REF!</v>
      </c>
      <c r="V221" s="10" t="e">
        <f>((LGAVG_HBB*(NUMPITCHERS-1)+MYRANKS_P[[#This Row],[BB]]+MYRANKS_P[[#This Row],[H]])/(LGAVG_IP*(NUMPITCHERS-1)+MYRANKS_P[[#This Row],[IP]])-LGAVG_WHIP)/SGP_WHIP</f>
        <v>#REF!</v>
      </c>
      <c r="W221" s="72" t="e">
        <f>MYRANKS_P[[#This Row],[WSGP]]+MYRANKS_P[[#This Row],[SVSGP]]+MYRANKS_P[[#This Row],[SOSGP]]+MYRANKS_P[[#This Row],[ERASGP]]+MYRANKS_P[[#This Row],[WHIPSGP]]</f>
        <v>#REF!</v>
      </c>
      <c r="X221" s="171" t="e">
        <f>RANK(MYRANKS_P[[#This Row],[TTLSGP]],MYRANKS_P[TTLSGP],0)</f>
        <v>#REF!</v>
      </c>
      <c r="Y221" s="72" t="e">
        <f>IF(MYRANKS_P[[#This Row],[RAW_RANK]]&gt;NUM_P,MYRANKS_P[[#This Row],[TTLSGP]],0)</f>
        <v>#REF!</v>
      </c>
      <c r="Z221" s="22" t="e">
        <f>IF(MYRANKS_P[[#This Row],[BENCH_TTLSGP]]=0,"",RANK(MYRANKS_P[[#This Row],[BENCH_TTLSGP]],MYRANKS_P[BENCH_TTLSGP],0))</f>
        <v>#REF!</v>
      </c>
      <c r="AA221" s="22" t="e">
        <f>IF(MYRANKS_P[[#This Row],[RAW_RANK]]=NUM_P,"X","")</f>
        <v>#REF!</v>
      </c>
      <c r="AB221" s="10" t="e">
        <f>VLOOKUP(MYRANKS_P[[#This Row],[POS]],#REF!,COLUMN(#REF!),FALSE)</f>
        <v>#REF!</v>
      </c>
      <c r="AC221" s="10" t="e">
        <f>MYRANKS_P[[#This Row],[TTLSGP]]-MYRANKS_P[[#This Row],[REPL LVL]]</f>
        <v>#REF!</v>
      </c>
      <c r="AD221" s="19" t="e">
        <f>IF(MYRANKS_P[[#This Row],[RAW_RANK]]&lt;=Total_Pitchers_Drafted,MYRANKS_P[[#This Row],[SGP OVER REPL]],0)</f>
        <v>#REF!</v>
      </c>
      <c r="AE221" s="66" t="e">
        <f>MYRANKS_P[[#This Row],[SGP OVER REPL]]*Dollar_Value_Per_Pitcher_SGP+1</f>
        <v>#REF!</v>
      </c>
      <c r="AF221" s="27"/>
      <c r="AG221" s="30" t="e">
        <f>IF(AND(MYRANKS_P[[#This Row],[BENCH_RANK]]&lt;=Total_Pitchers_Drafted,MYRANKS_P[[#This Row],[$ACTUAL]]=""),MYRANKS_P[[#This Row],[USEFULSGP]],0)</f>
        <v>#REF!</v>
      </c>
      <c r="AH221" s="27" t="e">
        <f>IF(MYRANKS_P[[#This Row],[REMAIN_SGP]]=0,0,MYRANKS_P[[#This Row],[REMAIN_SGP]]*Remaining_Dollar_Value_Per_Pitcher_SGP+1)</f>
        <v>#REF!</v>
      </c>
      <c r="AI221" s="122"/>
    </row>
    <row r="222" spans="1:35" x14ac:dyDescent="0.25">
      <c r="A222" s="79" t="s">
        <v>6797</v>
      </c>
      <c r="B222" s="53" t="e">
        <f>VLOOKUP(MYRANKS_P[[#This Row],[PLAYERID]],#REF!,COLUMN(#REF!),FALSE)</f>
        <v>#REF!</v>
      </c>
      <c r="C222" s="53" t="e">
        <f>VLOOKUP(MYRANKS_P[[#This Row],[PLAYERID]],#REF!,COLUMN(#REF!),FALSE)</f>
        <v>#REF!</v>
      </c>
      <c r="D222" s="53" t="e">
        <f>VLOOKUP(MYRANKS_P[[#This Row],[PLAYERID]],#REF!,COLUMN(#REF!),FALSE)</f>
        <v>#REF!</v>
      </c>
      <c r="E222" s="9" t="e">
        <f>VLOOKUP(MYRANKS_P[[#This Row],[PLAYERID]],#REF!,COLUMN(#REF!),FALSE)</f>
        <v>#REF!</v>
      </c>
      <c r="F222" s="53" t="e">
        <f>VLOOKUP(MYRANKS_P[[#This Row],[PLAYERID]],#REF!,COLUMN(#REF!),FALSE)</f>
        <v>#REF!</v>
      </c>
      <c r="G222" s="9" t="e">
        <f>INDEX(#REF!,MATCH(MYRANKS_P[[#This Row],[PLAYERID]],#REF!,0),VLOOKUP(IDSYSTEM,#REF!,3,FALSE))</f>
        <v>#REF!</v>
      </c>
      <c r="H222" s="115" t="e">
        <f>IF(OR(LEAGUE="Mixed",LEAGUE=MYRANKS_P[[#This Row],[LG]]),IFERROR(INDEX(PITCHCSV[],MATCH(MYRANKS_P[[#This Row],[PROJID]],PITCHCSV[playerid],0),P_WCOL),0),0)</f>
        <v>#REF!</v>
      </c>
      <c r="I222" s="115" t="e">
        <f>IF(OR(LEAGUE="Mixed",LEAGUE=MYRANKS_P[[#This Row],[LG]]),IFERROR(INDEX(PITCHCSV[],MATCH(MYRANKS_P[[#This Row],[PROJID]],PITCHCSV[playerid],0),P_SVCOL),0),0)</f>
        <v>#REF!</v>
      </c>
      <c r="J222" s="115" t="e">
        <f>IF(OR(LEAGUE="Mixed",LEAGUE=MYRANKS_P[[#This Row],[LG]]),IFERROR(INDEX(PITCHCSV[],MATCH(MYRANKS_P[[#This Row],[PROJID]],PITCHCSV[playerid],0),P_IPCOL),0),0)</f>
        <v>#REF!</v>
      </c>
      <c r="K222" s="115" t="e">
        <f>IF(OR(LEAGUE="Mixed",LEAGUE=MYRANKS_P[[#This Row],[LG]]),IFERROR(INDEX(PITCHCSV[],MATCH(MYRANKS_P[[#This Row],[PROJID]],PITCHCSV[playerid],0),P_HCOL),0),0)</f>
        <v>#REF!</v>
      </c>
      <c r="L222" s="115" t="e">
        <f>IF(OR(LEAGUE="Mixed",LEAGUE=MYRANKS_P[[#This Row],[LG]]),IFERROR(INDEX(PITCHCSV[],MATCH(MYRANKS_P[[#This Row],[PROJID]],PITCHCSV[playerid],0),P_ERCOL),0),0)</f>
        <v>#REF!</v>
      </c>
      <c r="M222" s="115" t="e">
        <f>IF(OR(LEAGUE="Mixed",LEAGUE=MYRANKS_P[[#This Row],[LG]]),IFERROR(INDEX(PITCHCSV[],MATCH(MYRANKS_P[[#This Row],[PROJID]],PITCHCSV[playerid],0),P_HRCOL),0),0)</f>
        <v>#REF!</v>
      </c>
      <c r="N222" s="115" t="e">
        <f>IF(OR(LEAGUE="Mixed",LEAGUE=MYRANKS_P[[#This Row],[LG]]),IFERROR(INDEX(PITCHCSV[],MATCH(MYRANKS_P[[#This Row],[PROJID]],PITCHCSV[playerid],0),P_SOCOL),0),0)</f>
        <v>#REF!</v>
      </c>
      <c r="O222" s="115" t="e">
        <f>IF(OR(LEAGUE="Mixed",LEAGUE=MYRANKS_P[[#This Row],[LG]]),IFERROR(INDEX(PITCHCSV[],MATCH(MYRANKS_P[[#This Row],[PROJID]],PITCHCSV[playerid],0),P_BBCOL),0),0)</f>
        <v>#REF!</v>
      </c>
      <c r="P222" s="10" t="e">
        <f>IF(OR(LEAGUE="Mixed",LEAGUE=MYRANKS_P[[#This Row],[LG]]),IFERROR(MYRANKS_P[[#This Row],[ER]]*9/MYRANKS_P[[#This Row],[IP]],0),0)</f>
        <v>#REF!</v>
      </c>
      <c r="Q222" s="10" t="e">
        <f>IF(OR(LEAGUE="Mixed",LEAGUE=MYRANKS_P[[#This Row],[LG]]),IFERROR((MYRANKS_P[[#This Row],[BB]]+MYRANKS_P[[#This Row],[H]])/MYRANKS_P[[#This Row],[IP]],0),0)</f>
        <v>#REF!</v>
      </c>
      <c r="R222" s="10" t="e">
        <f>MYRANKS_P[[#This Row],[W]]/SGP_W</f>
        <v>#REF!</v>
      </c>
      <c r="S222" s="10" t="e">
        <f>MYRANKS_P[[#This Row],[SV]]/SGP_SV</f>
        <v>#REF!</v>
      </c>
      <c r="T222" s="10" t="e">
        <f>MYRANKS_P[[#This Row],[SO]]/SGP_K</f>
        <v>#REF!</v>
      </c>
      <c r="U222" s="10" t="e">
        <f>((LGAVG_ER*(NUMPITCHERS-1)+MYRANKS_P[[#This Row],[ER]])*9/((LGAVG_IP*(NUMPITCHERS-1)+MYRANKS_P[[#This Row],[IP]]))-LGAVG_ERA)/SGP_ERA</f>
        <v>#REF!</v>
      </c>
      <c r="V222" s="10" t="e">
        <f>((LGAVG_HBB*(NUMPITCHERS-1)+MYRANKS_P[[#This Row],[BB]]+MYRANKS_P[[#This Row],[H]])/(LGAVG_IP*(NUMPITCHERS-1)+MYRANKS_P[[#This Row],[IP]])-LGAVG_WHIP)/SGP_WHIP</f>
        <v>#REF!</v>
      </c>
      <c r="W222" s="72" t="e">
        <f>MYRANKS_P[[#This Row],[WSGP]]+MYRANKS_P[[#This Row],[SVSGP]]+MYRANKS_P[[#This Row],[SOSGP]]+MYRANKS_P[[#This Row],[ERASGP]]+MYRANKS_P[[#This Row],[WHIPSGP]]</f>
        <v>#REF!</v>
      </c>
      <c r="X222" s="171" t="e">
        <f>RANK(MYRANKS_P[[#This Row],[TTLSGP]],MYRANKS_P[TTLSGP],0)</f>
        <v>#REF!</v>
      </c>
      <c r="Y222" s="72" t="e">
        <f>IF(MYRANKS_P[[#This Row],[RAW_RANK]]&gt;NUM_P,MYRANKS_P[[#This Row],[TTLSGP]],0)</f>
        <v>#REF!</v>
      </c>
      <c r="Z222" s="22" t="e">
        <f>IF(MYRANKS_P[[#This Row],[BENCH_TTLSGP]]=0,"",RANK(MYRANKS_P[[#This Row],[BENCH_TTLSGP]],MYRANKS_P[BENCH_TTLSGP],0))</f>
        <v>#REF!</v>
      </c>
      <c r="AA222" s="22" t="e">
        <f>IF(MYRANKS_P[[#This Row],[RAW_RANK]]=NUM_P,"X","")</f>
        <v>#REF!</v>
      </c>
      <c r="AB222" s="10" t="e">
        <f>VLOOKUP(MYRANKS_P[[#This Row],[POS]],#REF!,COLUMN(#REF!),FALSE)</f>
        <v>#REF!</v>
      </c>
      <c r="AC222" s="10" t="e">
        <f>MYRANKS_P[[#This Row],[TTLSGP]]-MYRANKS_P[[#This Row],[REPL LVL]]</f>
        <v>#REF!</v>
      </c>
      <c r="AD222" s="19" t="e">
        <f>IF(MYRANKS_P[[#This Row],[RAW_RANK]]&lt;=Total_Pitchers_Drafted,MYRANKS_P[[#This Row],[SGP OVER REPL]],0)</f>
        <v>#REF!</v>
      </c>
      <c r="AE222" s="66" t="e">
        <f>MYRANKS_P[[#This Row],[SGP OVER REPL]]*Dollar_Value_Per_Pitcher_SGP+1</f>
        <v>#REF!</v>
      </c>
      <c r="AF222" s="27"/>
      <c r="AG222" s="30" t="e">
        <f>IF(AND(MYRANKS_P[[#This Row],[BENCH_RANK]]&lt;=Total_Pitchers_Drafted,MYRANKS_P[[#This Row],[$ACTUAL]]=""),MYRANKS_P[[#This Row],[USEFULSGP]],0)</f>
        <v>#REF!</v>
      </c>
      <c r="AH222" s="27" t="e">
        <f>IF(MYRANKS_P[[#This Row],[REMAIN_SGP]]=0,0,MYRANKS_P[[#This Row],[REMAIN_SGP]]*Remaining_Dollar_Value_Per_Pitcher_SGP+1)</f>
        <v>#REF!</v>
      </c>
      <c r="AI222" s="122"/>
    </row>
    <row r="223" spans="1:35" x14ac:dyDescent="0.25">
      <c r="A223" s="88" t="s">
        <v>1320</v>
      </c>
      <c r="B223" s="9" t="e">
        <f>VLOOKUP(MYRANKS_P[[#This Row],[PLAYERID]],#REF!,COLUMN(#REF!),FALSE)</f>
        <v>#REF!</v>
      </c>
      <c r="C223" s="9" t="e">
        <f>VLOOKUP(MYRANKS_P[[#This Row],[PLAYERID]],#REF!,COLUMN(#REF!),FALSE)</f>
        <v>#REF!</v>
      </c>
      <c r="D223" s="9" t="e">
        <f>VLOOKUP(MYRANKS_P[[#This Row],[PLAYERID]],#REF!,COLUMN(#REF!),FALSE)</f>
        <v>#REF!</v>
      </c>
      <c r="E223" s="9" t="e">
        <f>VLOOKUP(MYRANKS_P[[#This Row],[PLAYERID]],#REF!,COLUMN(#REF!),FALSE)</f>
        <v>#REF!</v>
      </c>
      <c r="F223" s="9" t="e">
        <f>VLOOKUP(MYRANKS_P[[#This Row],[PLAYERID]],#REF!,COLUMN(#REF!),FALSE)</f>
        <v>#REF!</v>
      </c>
      <c r="G223" s="9" t="e">
        <f>INDEX(#REF!,MATCH(MYRANKS_P[[#This Row],[PLAYERID]],#REF!,0),VLOOKUP(IDSYSTEM,#REF!,3,FALSE))</f>
        <v>#REF!</v>
      </c>
      <c r="H223" s="115" t="e">
        <f>IF(OR(LEAGUE="Mixed",LEAGUE=MYRANKS_P[[#This Row],[LG]]),IFERROR(INDEX(PITCHCSV[],MATCH(MYRANKS_P[[#This Row],[PROJID]],PITCHCSV[playerid],0),P_WCOL),0),0)</f>
        <v>#REF!</v>
      </c>
      <c r="I223" s="115" t="e">
        <f>IF(OR(LEAGUE="Mixed",LEAGUE=MYRANKS_P[[#This Row],[LG]]),IFERROR(INDEX(PITCHCSV[],MATCH(MYRANKS_P[[#This Row],[PROJID]],PITCHCSV[playerid],0),P_SVCOL),0),0)</f>
        <v>#REF!</v>
      </c>
      <c r="J223" s="115" t="e">
        <f>IF(OR(LEAGUE="Mixed",LEAGUE=MYRANKS_P[[#This Row],[LG]]),IFERROR(INDEX(PITCHCSV[],MATCH(MYRANKS_P[[#This Row],[PROJID]],PITCHCSV[playerid],0),P_IPCOL),0),0)</f>
        <v>#REF!</v>
      </c>
      <c r="K223" s="115" t="e">
        <f>IF(OR(LEAGUE="Mixed",LEAGUE=MYRANKS_P[[#This Row],[LG]]),IFERROR(INDEX(PITCHCSV[],MATCH(MYRANKS_P[[#This Row],[PROJID]],PITCHCSV[playerid],0),P_HCOL),0),0)</f>
        <v>#REF!</v>
      </c>
      <c r="L223" s="115" t="e">
        <f>IF(OR(LEAGUE="Mixed",LEAGUE=MYRANKS_P[[#This Row],[LG]]),IFERROR(INDEX(PITCHCSV[],MATCH(MYRANKS_P[[#This Row],[PROJID]],PITCHCSV[playerid],0),P_ERCOL),0),0)</f>
        <v>#REF!</v>
      </c>
      <c r="M223" s="115" t="e">
        <f>IF(OR(LEAGUE="Mixed",LEAGUE=MYRANKS_P[[#This Row],[LG]]),IFERROR(INDEX(PITCHCSV[],MATCH(MYRANKS_P[[#This Row],[PROJID]],PITCHCSV[playerid],0),P_HRCOL),0),0)</f>
        <v>#REF!</v>
      </c>
      <c r="N223" s="115" t="e">
        <f>IF(OR(LEAGUE="Mixed",LEAGUE=MYRANKS_P[[#This Row],[LG]]),IFERROR(INDEX(PITCHCSV[],MATCH(MYRANKS_P[[#This Row],[PROJID]],PITCHCSV[playerid],0),P_SOCOL),0),0)</f>
        <v>#REF!</v>
      </c>
      <c r="O223" s="115" t="e">
        <f>IF(OR(LEAGUE="Mixed",LEAGUE=MYRANKS_P[[#This Row],[LG]]),IFERROR(INDEX(PITCHCSV[],MATCH(MYRANKS_P[[#This Row],[PROJID]],PITCHCSV[playerid],0),P_BBCOL),0),0)</f>
        <v>#REF!</v>
      </c>
      <c r="P223" s="10" t="e">
        <f>IF(OR(LEAGUE="Mixed",LEAGUE=MYRANKS_P[[#This Row],[LG]]),IFERROR(MYRANKS_P[[#This Row],[ER]]*9/MYRANKS_P[[#This Row],[IP]],0),0)</f>
        <v>#REF!</v>
      </c>
      <c r="Q223" s="10" t="e">
        <f>IF(OR(LEAGUE="Mixed",LEAGUE=MYRANKS_P[[#This Row],[LG]]),IFERROR((MYRANKS_P[[#This Row],[BB]]+MYRANKS_P[[#This Row],[H]])/MYRANKS_P[[#This Row],[IP]],0),0)</f>
        <v>#REF!</v>
      </c>
      <c r="R223" s="10" t="e">
        <f>MYRANKS_P[[#This Row],[W]]/SGP_W</f>
        <v>#REF!</v>
      </c>
      <c r="S223" s="10" t="e">
        <f>MYRANKS_P[[#This Row],[SV]]/SGP_SV</f>
        <v>#REF!</v>
      </c>
      <c r="T223" s="10" t="e">
        <f>MYRANKS_P[[#This Row],[SO]]/SGP_K</f>
        <v>#REF!</v>
      </c>
      <c r="U223" s="10" t="e">
        <f>((LGAVG_ER*(NUMPITCHERS-1)+MYRANKS_P[[#This Row],[ER]])*9/((LGAVG_IP*(NUMPITCHERS-1)+MYRANKS_P[[#This Row],[IP]]))-LGAVG_ERA)/SGP_ERA</f>
        <v>#REF!</v>
      </c>
      <c r="V223" s="10" t="e">
        <f>((LGAVG_HBB*(NUMPITCHERS-1)+MYRANKS_P[[#This Row],[BB]]+MYRANKS_P[[#This Row],[H]])/(LGAVG_IP*(NUMPITCHERS-1)+MYRANKS_P[[#This Row],[IP]])-LGAVG_WHIP)/SGP_WHIP</f>
        <v>#REF!</v>
      </c>
      <c r="W223" s="72" t="e">
        <f>MYRANKS_P[[#This Row],[WSGP]]+MYRANKS_P[[#This Row],[SVSGP]]+MYRANKS_P[[#This Row],[SOSGP]]+MYRANKS_P[[#This Row],[ERASGP]]+MYRANKS_P[[#This Row],[WHIPSGP]]</f>
        <v>#REF!</v>
      </c>
      <c r="X223" s="171" t="e">
        <f>RANK(MYRANKS_P[[#This Row],[TTLSGP]],MYRANKS_P[TTLSGP],0)</f>
        <v>#REF!</v>
      </c>
      <c r="Y223" s="72" t="e">
        <f>IF(MYRANKS_P[[#This Row],[RAW_RANK]]&gt;NUM_P,MYRANKS_P[[#This Row],[TTLSGP]],0)</f>
        <v>#REF!</v>
      </c>
      <c r="Z223" s="22" t="e">
        <f>IF(MYRANKS_P[[#This Row],[BENCH_TTLSGP]]=0,"",RANK(MYRANKS_P[[#This Row],[BENCH_TTLSGP]],MYRANKS_P[BENCH_TTLSGP],0))</f>
        <v>#REF!</v>
      </c>
      <c r="AA223" s="22" t="e">
        <f>IF(MYRANKS_P[[#This Row],[RAW_RANK]]=NUM_P,"X","")</f>
        <v>#REF!</v>
      </c>
      <c r="AB223" s="10" t="e">
        <f>VLOOKUP(MYRANKS_P[[#This Row],[POS]],#REF!,COLUMN(#REF!),FALSE)</f>
        <v>#REF!</v>
      </c>
      <c r="AC223" s="10" t="e">
        <f>MYRANKS_P[[#This Row],[TTLSGP]]-MYRANKS_P[[#This Row],[REPL LVL]]</f>
        <v>#REF!</v>
      </c>
      <c r="AD223" s="19" t="e">
        <f>IF(MYRANKS_P[[#This Row],[RAW_RANK]]&lt;=Total_Pitchers_Drafted,MYRANKS_P[[#This Row],[SGP OVER REPL]],0)</f>
        <v>#REF!</v>
      </c>
      <c r="AE223" s="66" t="e">
        <f>MYRANKS_P[[#This Row],[SGP OVER REPL]]*Dollar_Value_Per_Pitcher_SGP+1</f>
        <v>#REF!</v>
      </c>
      <c r="AF223" s="27"/>
      <c r="AG223" s="30" t="e">
        <f>IF(AND(MYRANKS_P[[#This Row],[BENCH_RANK]]&lt;=Total_Pitchers_Drafted,MYRANKS_P[[#This Row],[$ACTUAL]]=""),MYRANKS_P[[#This Row],[USEFULSGP]],0)</f>
        <v>#REF!</v>
      </c>
      <c r="AH223" s="27" t="e">
        <f>IF(MYRANKS_P[[#This Row],[REMAIN_SGP]]=0,0,MYRANKS_P[[#This Row],[REMAIN_SGP]]*Remaining_Dollar_Value_Per_Pitcher_SGP+1)</f>
        <v>#REF!</v>
      </c>
      <c r="AI223" s="122"/>
    </row>
    <row r="224" spans="1:35" x14ac:dyDescent="0.25">
      <c r="A224" s="88" t="s">
        <v>1595</v>
      </c>
      <c r="B224" s="53" t="e">
        <f>VLOOKUP(MYRANKS_P[[#This Row],[PLAYERID]],#REF!,COLUMN(#REF!),FALSE)</f>
        <v>#REF!</v>
      </c>
      <c r="C224" s="53" t="e">
        <f>VLOOKUP(MYRANKS_P[[#This Row],[PLAYERID]],#REF!,COLUMN(#REF!),FALSE)</f>
        <v>#REF!</v>
      </c>
      <c r="D224" s="53" t="e">
        <f>VLOOKUP(MYRANKS_P[[#This Row],[PLAYERID]],#REF!,COLUMN(#REF!),FALSE)</f>
        <v>#REF!</v>
      </c>
      <c r="E224" s="9" t="e">
        <f>VLOOKUP(MYRANKS_P[[#This Row],[PLAYERID]],#REF!,COLUMN(#REF!),FALSE)</f>
        <v>#REF!</v>
      </c>
      <c r="F224" s="53" t="e">
        <f>VLOOKUP(MYRANKS_P[[#This Row],[PLAYERID]],#REF!,COLUMN(#REF!),FALSE)</f>
        <v>#REF!</v>
      </c>
      <c r="G224" s="9" t="e">
        <f>INDEX(#REF!,MATCH(MYRANKS_P[[#This Row],[PLAYERID]],#REF!,0),VLOOKUP(IDSYSTEM,#REF!,3,FALSE))</f>
        <v>#REF!</v>
      </c>
      <c r="H224" s="115" t="e">
        <f>IF(OR(LEAGUE="Mixed",LEAGUE=MYRANKS_P[[#This Row],[LG]]),IFERROR(INDEX(PITCHCSV[],MATCH(MYRANKS_P[[#This Row],[PROJID]],PITCHCSV[playerid],0),P_WCOL),0),0)</f>
        <v>#REF!</v>
      </c>
      <c r="I224" s="115" t="e">
        <f>IF(OR(LEAGUE="Mixed",LEAGUE=MYRANKS_P[[#This Row],[LG]]),IFERROR(INDEX(PITCHCSV[],MATCH(MYRANKS_P[[#This Row],[PROJID]],PITCHCSV[playerid],0),P_SVCOL),0),0)</f>
        <v>#REF!</v>
      </c>
      <c r="J224" s="115" t="e">
        <f>IF(OR(LEAGUE="Mixed",LEAGUE=MYRANKS_P[[#This Row],[LG]]),IFERROR(INDEX(PITCHCSV[],MATCH(MYRANKS_P[[#This Row],[PROJID]],PITCHCSV[playerid],0),P_IPCOL),0),0)</f>
        <v>#REF!</v>
      </c>
      <c r="K224" s="115" t="e">
        <f>IF(OR(LEAGUE="Mixed",LEAGUE=MYRANKS_P[[#This Row],[LG]]),IFERROR(INDEX(PITCHCSV[],MATCH(MYRANKS_P[[#This Row],[PROJID]],PITCHCSV[playerid],0),P_HCOL),0),0)</f>
        <v>#REF!</v>
      </c>
      <c r="L224" s="115" t="e">
        <f>IF(OR(LEAGUE="Mixed",LEAGUE=MYRANKS_P[[#This Row],[LG]]),IFERROR(INDEX(PITCHCSV[],MATCH(MYRANKS_P[[#This Row],[PROJID]],PITCHCSV[playerid],0),P_ERCOL),0),0)</f>
        <v>#REF!</v>
      </c>
      <c r="M224" s="115" t="e">
        <f>IF(OR(LEAGUE="Mixed",LEAGUE=MYRANKS_P[[#This Row],[LG]]),IFERROR(INDEX(PITCHCSV[],MATCH(MYRANKS_P[[#This Row],[PROJID]],PITCHCSV[playerid],0),P_HRCOL),0),0)</f>
        <v>#REF!</v>
      </c>
      <c r="N224" s="115" t="e">
        <f>IF(OR(LEAGUE="Mixed",LEAGUE=MYRANKS_P[[#This Row],[LG]]),IFERROR(INDEX(PITCHCSV[],MATCH(MYRANKS_P[[#This Row],[PROJID]],PITCHCSV[playerid],0),P_SOCOL),0),0)</f>
        <v>#REF!</v>
      </c>
      <c r="O224" s="115" t="e">
        <f>IF(OR(LEAGUE="Mixed",LEAGUE=MYRANKS_P[[#This Row],[LG]]),IFERROR(INDEX(PITCHCSV[],MATCH(MYRANKS_P[[#This Row],[PROJID]],PITCHCSV[playerid],0),P_BBCOL),0),0)</f>
        <v>#REF!</v>
      </c>
      <c r="P224" s="10" t="e">
        <f>IF(OR(LEAGUE="Mixed",LEAGUE=MYRANKS_P[[#This Row],[LG]]),IFERROR(MYRANKS_P[[#This Row],[ER]]*9/MYRANKS_P[[#This Row],[IP]],0),0)</f>
        <v>#REF!</v>
      </c>
      <c r="Q224" s="10" t="e">
        <f>IF(OR(LEAGUE="Mixed",LEAGUE=MYRANKS_P[[#This Row],[LG]]),IFERROR((MYRANKS_P[[#This Row],[BB]]+MYRANKS_P[[#This Row],[H]])/MYRANKS_P[[#This Row],[IP]],0),0)</f>
        <v>#REF!</v>
      </c>
      <c r="R224" s="10" t="e">
        <f>MYRANKS_P[[#This Row],[W]]/SGP_W</f>
        <v>#REF!</v>
      </c>
      <c r="S224" s="10" t="e">
        <f>MYRANKS_P[[#This Row],[SV]]/SGP_SV</f>
        <v>#REF!</v>
      </c>
      <c r="T224" s="10" t="e">
        <f>MYRANKS_P[[#This Row],[SO]]/SGP_K</f>
        <v>#REF!</v>
      </c>
      <c r="U224" s="10" t="e">
        <f>((LGAVG_ER*(NUMPITCHERS-1)+MYRANKS_P[[#This Row],[ER]])*9/((LGAVG_IP*(NUMPITCHERS-1)+MYRANKS_P[[#This Row],[IP]]))-LGAVG_ERA)/SGP_ERA</f>
        <v>#REF!</v>
      </c>
      <c r="V224" s="10" t="e">
        <f>((LGAVG_HBB*(NUMPITCHERS-1)+MYRANKS_P[[#This Row],[BB]]+MYRANKS_P[[#This Row],[H]])/(LGAVG_IP*(NUMPITCHERS-1)+MYRANKS_P[[#This Row],[IP]])-LGAVG_WHIP)/SGP_WHIP</f>
        <v>#REF!</v>
      </c>
      <c r="W224" s="72" t="e">
        <f>MYRANKS_P[[#This Row],[WSGP]]+MYRANKS_P[[#This Row],[SVSGP]]+MYRANKS_P[[#This Row],[SOSGP]]+MYRANKS_P[[#This Row],[ERASGP]]+MYRANKS_P[[#This Row],[WHIPSGP]]</f>
        <v>#REF!</v>
      </c>
      <c r="X224" s="171" t="e">
        <f>RANK(MYRANKS_P[[#This Row],[TTLSGP]],MYRANKS_P[TTLSGP],0)</f>
        <v>#REF!</v>
      </c>
      <c r="Y224" s="72" t="e">
        <f>IF(MYRANKS_P[[#This Row],[RAW_RANK]]&gt;NUM_P,MYRANKS_P[[#This Row],[TTLSGP]],0)</f>
        <v>#REF!</v>
      </c>
      <c r="Z224" s="22" t="e">
        <f>IF(MYRANKS_P[[#This Row],[BENCH_TTLSGP]]=0,"",RANK(MYRANKS_P[[#This Row],[BENCH_TTLSGP]],MYRANKS_P[BENCH_TTLSGP],0))</f>
        <v>#REF!</v>
      </c>
      <c r="AA224" s="22" t="e">
        <f>IF(MYRANKS_P[[#This Row],[RAW_RANK]]=NUM_P,"X","")</f>
        <v>#REF!</v>
      </c>
      <c r="AB224" s="10" t="e">
        <f>VLOOKUP(MYRANKS_P[[#This Row],[POS]],#REF!,COLUMN(#REF!),FALSE)</f>
        <v>#REF!</v>
      </c>
      <c r="AC224" s="10" t="e">
        <f>MYRANKS_P[[#This Row],[TTLSGP]]-MYRANKS_P[[#This Row],[REPL LVL]]</f>
        <v>#REF!</v>
      </c>
      <c r="AD224" s="19" t="e">
        <f>IF(MYRANKS_P[[#This Row],[RAW_RANK]]&lt;=Total_Pitchers_Drafted,MYRANKS_P[[#This Row],[SGP OVER REPL]],0)</f>
        <v>#REF!</v>
      </c>
      <c r="AE224" s="66" t="e">
        <f>MYRANKS_P[[#This Row],[SGP OVER REPL]]*Dollar_Value_Per_Pitcher_SGP+1</f>
        <v>#REF!</v>
      </c>
      <c r="AF224" s="27"/>
      <c r="AG224" s="30" t="e">
        <f>IF(AND(MYRANKS_P[[#This Row],[BENCH_RANK]]&lt;=Total_Pitchers_Drafted,MYRANKS_P[[#This Row],[$ACTUAL]]=""),MYRANKS_P[[#This Row],[USEFULSGP]],0)</f>
        <v>#REF!</v>
      </c>
      <c r="AH224" s="27" t="e">
        <f>IF(MYRANKS_P[[#This Row],[REMAIN_SGP]]=0,0,MYRANKS_P[[#This Row],[REMAIN_SGP]]*Remaining_Dollar_Value_Per_Pitcher_SGP+1)</f>
        <v>#REF!</v>
      </c>
      <c r="AI224" s="122"/>
    </row>
    <row r="225" spans="1:35" x14ac:dyDescent="0.25">
      <c r="A225" s="110" t="s">
        <v>4040</v>
      </c>
      <c r="B225" s="53" t="e">
        <f>VLOOKUP(MYRANKS_P[[#This Row],[PLAYERID]],#REF!,COLUMN(#REF!),FALSE)</f>
        <v>#REF!</v>
      </c>
      <c r="C225" s="53" t="e">
        <f>VLOOKUP(MYRANKS_P[[#This Row],[PLAYERID]],#REF!,COLUMN(#REF!),FALSE)</f>
        <v>#REF!</v>
      </c>
      <c r="D225" s="53" t="e">
        <f>VLOOKUP(MYRANKS_P[[#This Row],[PLAYERID]],#REF!,COLUMN(#REF!),FALSE)</f>
        <v>#REF!</v>
      </c>
      <c r="E225" s="9" t="e">
        <f>VLOOKUP(MYRANKS_P[[#This Row],[PLAYERID]],#REF!,COLUMN(#REF!),FALSE)</f>
        <v>#REF!</v>
      </c>
      <c r="F225" s="53" t="e">
        <f>VLOOKUP(MYRANKS_P[[#This Row],[PLAYERID]],#REF!,COLUMN(#REF!),FALSE)</f>
        <v>#REF!</v>
      </c>
      <c r="G225" s="9" t="e">
        <f>INDEX(#REF!,MATCH(MYRANKS_P[[#This Row],[PLAYERID]],#REF!,0),VLOOKUP(IDSYSTEM,#REF!,3,FALSE))</f>
        <v>#REF!</v>
      </c>
      <c r="H225" s="115" t="e">
        <f>IF(OR(LEAGUE="Mixed",LEAGUE=MYRANKS_P[[#This Row],[LG]]),IFERROR(INDEX(PITCHCSV[],MATCH(MYRANKS_P[[#This Row],[PROJID]],PITCHCSV[playerid],0),P_WCOL),0),0)</f>
        <v>#REF!</v>
      </c>
      <c r="I225" s="115" t="e">
        <f>IF(OR(LEAGUE="Mixed",LEAGUE=MYRANKS_P[[#This Row],[LG]]),IFERROR(INDEX(PITCHCSV[],MATCH(MYRANKS_P[[#This Row],[PROJID]],PITCHCSV[playerid],0),P_SVCOL),0),0)</f>
        <v>#REF!</v>
      </c>
      <c r="J225" s="115" t="e">
        <f>IF(OR(LEAGUE="Mixed",LEAGUE=MYRANKS_P[[#This Row],[LG]]),IFERROR(INDEX(PITCHCSV[],MATCH(MYRANKS_P[[#This Row],[PROJID]],PITCHCSV[playerid],0),P_IPCOL),0),0)</f>
        <v>#REF!</v>
      </c>
      <c r="K225" s="115" t="e">
        <f>IF(OR(LEAGUE="Mixed",LEAGUE=MYRANKS_P[[#This Row],[LG]]),IFERROR(INDEX(PITCHCSV[],MATCH(MYRANKS_P[[#This Row],[PROJID]],PITCHCSV[playerid],0),P_HCOL),0),0)</f>
        <v>#REF!</v>
      </c>
      <c r="L225" s="115" t="e">
        <f>IF(OR(LEAGUE="Mixed",LEAGUE=MYRANKS_P[[#This Row],[LG]]),IFERROR(INDEX(PITCHCSV[],MATCH(MYRANKS_P[[#This Row],[PROJID]],PITCHCSV[playerid],0),P_ERCOL),0),0)</f>
        <v>#REF!</v>
      </c>
      <c r="M225" s="115" t="e">
        <f>IF(OR(LEAGUE="Mixed",LEAGUE=MYRANKS_P[[#This Row],[LG]]),IFERROR(INDEX(PITCHCSV[],MATCH(MYRANKS_P[[#This Row],[PROJID]],PITCHCSV[playerid],0),P_HRCOL),0),0)</f>
        <v>#REF!</v>
      </c>
      <c r="N225" s="115" t="e">
        <f>IF(OR(LEAGUE="Mixed",LEAGUE=MYRANKS_P[[#This Row],[LG]]),IFERROR(INDEX(PITCHCSV[],MATCH(MYRANKS_P[[#This Row],[PROJID]],PITCHCSV[playerid],0),P_SOCOL),0),0)</f>
        <v>#REF!</v>
      </c>
      <c r="O225" s="115" t="e">
        <f>IF(OR(LEAGUE="Mixed",LEAGUE=MYRANKS_P[[#This Row],[LG]]),IFERROR(INDEX(PITCHCSV[],MATCH(MYRANKS_P[[#This Row],[PROJID]],PITCHCSV[playerid],0),P_BBCOL),0),0)</f>
        <v>#REF!</v>
      </c>
      <c r="P225" s="10" t="e">
        <f>IF(OR(LEAGUE="Mixed",LEAGUE=MYRANKS_P[[#This Row],[LG]]),IFERROR(MYRANKS_P[[#This Row],[ER]]*9/MYRANKS_P[[#This Row],[IP]],0),0)</f>
        <v>#REF!</v>
      </c>
      <c r="Q225" s="10" t="e">
        <f>IF(OR(LEAGUE="Mixed",LEAGUE=MYRANKS_P[[#This Row],[LG]]),IFERROR((MYRANKS_P[[#This Row],[BB]]+MYRANKS_P[[#This Row],[H]])/MYRANKS_P[[#This Row],[IP]],0),0)</f>
        <v>#REF!</v>
      </c>
      <c r="R225" s="87" t="e">
        <f>MYRANKS_P[[#This Row],[W]]/SGP_W</f>
        <v>#REF!</v>
      </c>
      <c r="S225" s="87" t="e">
        <f>MYRANKS_P[[#This Row],[SV]]/SGP_SV</f>
        <v>#REF!</v>
      </c>
      <c r="T225" s="87" t="e">
        <f>MYRANKS_P[[#This Row],[SO]]/SGP_K</f>
        <v>#REF!</v>
      </c>
      <c r="U225" s="10" t="e">
        <f>((LGAVG_ER*(NUMPITCHERS-1)+MYRANKS_P[[#This Row],[ER]])*9/((LGAVG_IP*(NUMPITCHERS-1)+MYRANKS_P[[#This Row],[IP]]))-LGAVG_ERA)/SGP_ERA</f>
        <v>#REF!</v>
      </c>
      <c r="V225" s="10" t="e">
        <f>((LGAVG_HBB*(NUMPITCHERS-1)+MYRANKS_P[[#This Row],[BB]]+MYRANKS_P[[#This Row],[H]])/(LGAVG_IP*(NUMPITCHERS-1)+MYRANKS_P[[#This Row],[IP]])-LGAVG_WHIP)/SGP_WHIP</f>
        <v>#REF!</v>
      </c>
      <c r="W225" s="92" t="e">
        <f>MYRANKS_P[[#This Row],[WSGP]]+MYRANKS_P[[#This Row],[SVSGP]]+MYRANKS_P[[#This Row],[SOSGP]]+MYRANKS_P[[#This Row],[ERASGP]]+MYRANKS_P[[#This Row],[WHIPSGP]]</f>
        <v>#REF!</v>
      </c>
      <c r="X225" s="173" t="e">
        <f>RANK(MYRANKS_P[[#This Row],[TTLSGP]],MYRANKS_P[TTLSGP],0)</f>
        <v>#REF!</v>
      </c>
      <c r="Y225" s="92" t="e">
        <f>IF(MYRANKS_P[[#This Row],[RAW_RANK]]&gt;NUM_P,MYRANKS_P[[#This Row],[TTLSGP]],0)</f>
        <v>#REF!</v>
      </c>
      <c r="Z225" s="96" t="e">
        <f>IF(MYRANKS_P[[#This Row],[BENCH_TTLSGP]]=0,"",RANK(MYRANKS_P[[#This Row],[BENCH_TTLSGP]],MYRANKS_P[BENCH_TTLSGP],0))</f>
        <v>#REF!</v>
      </c>
      <c r="AA225" s="96" t="e">
        <f>IF(MYRANKS_P[[#This Row],[RAW_RANK]]=NUM_P,"X","")</f>
        <v>#REF!</v>
      </c>
      <c r="AB225" s="87" t="e">
        <f>VLOOKUP(MYRANKS_P[[#This Row],[POS]],#REF!,COLUMN(#REF!),FALSE)</f>
        <v>#REF!</v>
      </c>
      <c r="AC225" s="87" t="e">
        <f>MYRANKS_P[[#This Row],[TTLSGP]]-MYRANKS_P[[#This Row],[REPL LVL]]</f>
        <v>#REF!</v>
      </c>
      <c r="AD225" s="87" t="e">
        <f>IF(MYRANKS_P[[#This Row],[RAW_RANK]]&lt;=Total_Pitchers_Drafted,MYRANKS_P[[#This Row],[SGP OVER REPL]],0)</f>
        <v>#REF!</v>
      </c>
      <c r="AE225" s="97" t="e">
        <f>MYRANKS_P[[#This Row],[SGP OVER REPL]]*Dollar_Value_Per_Pitcher_SGP+1</f>
        <v>#REF!</v>
      </c>
      <c r="AF225" s="87"/>
      <c r="AG225" s="87" t="e">
        <f>IF(AND(MYRANKS_P[[#This Row],[BENCH_RANK]]&lt;=Total_Pitchers_Drafted,MYRANKS_P[[#This Row],[$ACTUAL]]=""),MYRANKS_P[[#This Row],[USEFULSGP]],0)</f>
        <v>#REF!</v>
      </c>
      <c r="AH225" s="87" t="e">
        <f>IF(MYRANKS_P[[#This Row],[REMAIN_SGP]]=0,0,MYRANKS_P[[#This Row],[REMAIN_SGP]]*Remaining_Dollar_Value_Per_Pitcher_SGP+1)</f>
        <v>#REF!</v>
      </c>
      <c r="AI225" s="122"/>
    </row>
    <row r="226" spans="1:35" x14ac:dyDescent="0.25">
      <c r="A226" s="88" t="s">
        <v>3666</v>
      </c>
      <c r="B226" s="53" t="e">
        <f>VLOOKUP(MYRANKS_P[[#This Row],[PLAYERID]],#REF!,COLUMN(#REF!),FALSE)</f>
        <v>#REF!</v>
      </c>
      <c r="C226" s="53" t="e">
        <f>VLOOKUP(MYRANKS_P[[#This Row],[PLAYERID]],#REF!,COLUMN(#REF!),FALSE)</f>
        <v>#REF!</v>
      </c>
      <c r="D226" s="53" t="e">
        <f>VLOOKUP(MYRANKS_P[[#This Row],[PLAYERID]],#REF!,COLUMN(#REF!),FALSE)</f>
        <v>#REF!</v>
      </c>
      <c r="E226" s="9" t="e">
        <f>VLOOKUP(MYRANKS_P[[#This Row],[PLAYERID]],#REF!,COLUMN(#REF!),FALSE)</f>
        <v>#REF!</v>
      </c>
      <c r="F226" s="53" t="e">
        <f>VLOOKUP(MYRANKS_P[[#This Row],[PLAYERID]],#REF!,COLUMN(#REF!),FALSE)</f>
        <v>#REF!</v>
      </c>
      <c r="G226" s="9" t="e">
        <f>INDEX(#REF!,MATCH(MYRANKS_P[[#This Row],[PLAYERID]],#REF!,0),VLOOKUP(IDSYSTEM,#REF!,3,FALSE))</f>
        <v>#REF!</v>
      </c>
      <c r="H226" s="115" t="e">
        <f>IF(OR(LEAGUE="Mixed",LEAGUE=MYRANKS_P[[#This Row],[LG]]),IFERROR(INDEX(PITCHCSV[],MATCH(MYRANKS_P[[#This Row],[PROJID]],PITCHCSV[playerid],0),P_WCOL),0),0)</f>
        <v>#REF!</v>
      </c>
      <c r="I226" s="115" t="e">
        <f>IF(OR(LEAGUE="Mixed",LEAGUE=MYRANKS_P[[#This Row],[LG]]),IFERROR(INDEX(PITCHCSV[],MATCH(MYRANKS_P[[#This Row],[PROJID]],PITCHCSV[playerid],0),P_SVCOL),0),0)</f>
        <v>#REF!</v>
      </c>
      <c r="J226" s="115" t="e">
        <f>IF(OR(LEAGUE="Mixed",LEAGUE=MYRANKS_P[[#This Row],[LG]]),IFERROR(INDEX(PITCHCSV[],MATCH(MYRANKS_P[[#This Row],[PROJID]],PITCHCSV[playerid],0),P_IPCOL),0),0)</f>
        <v>#REF!</v>
      </c>
      <c r="K226" s="115" t="e">
        <f>IF(OR(LEAGUE="Mixed",LEAGUE=MYRANKS_P[[#This Row],[LG]]),IFERROR(INDEX(PITCHCSV[],MATCH(MYRANKS_P[[#This Row],[PROJID]],PITCHCSV[playerid],0),P_HCOL),0),0)</f>
        <v>#REF!</v>
      </c>
      <c r="L226" s="115" t="e">
        <f>IF(OR(LEAGUE="Mixed",LEAGUE=MYRANKS_P[[#This Row],[LG]]),IFERROR(INDEX(PITCHCSV[],MATCH(MYRANKS_P[[#This Row],[PROJID]],PITCHCSV[playerid],0),P_ERCOL),0),0)</f>
        <v>#REF!</v>
      </c>
      <c r="M226" s="115" t="e">
        <f>IF(OR(LEAGUE="Mixed",LEAGUE=MYRANKS_P[[#This Row],[LG]]),IFERROR(INDEX(PITCHCSV[],MATCH(MYRANKS_P[[#This Row],[PROJID]],PITCHCSV[playerid],0),P_HRCOL),0),0)</f>
        <v>#REF!</v>
      </c>
      <c r="N226" s="115" t="e">
        <f>IF(OR(LEAGUE="Mixed",LEAGUE=MYRANKS_P[[#This Row],[LG]]),IFERROR(INDEX(PITCHCSV[],MATCH(MYRANKS_P[[#This Row],[PROJID]],PITCHCSV[playerid],0),P_SOCOL),0),0)</f>
        <v>#REF!</v>
      </c>
      <c r="O226" s="115" t="e">
        <f>IF(OR(LEAGUE="Mixed",LEAGUE=MYRANKS_P[[#This Row],[LG]]),IFERROR(INDEX(PITCHCSV[],MATCH(MYRANKS_P[[#This Row],[PROJID]],PITCHCSV[playerid],0),P_BBCOL),0),0)</f>
        <v>#REF!</v>
      </c>
      <c r="P226" s="10" t="e">
        <f>IF(OR(LEAGUE="Mixed",LEAGUE=MYRANKS_P[[#This Row],[LG]]),IFERROR(MYRANKS_P[[#This Row],[ER]]*9/MYRANKS_P[[#This Row],[IP]],0),0)</f>
        <v>#REF!</v>
      </c>
      <c r="Q226" s="10" t="e">
        <f>IF(OR(LEAGUE="Mixed",LEAGUE=MYRANKS_P[[#This Row],[LG]]),IFERROR((MYRANKS_P[[#This Row],[BB]]+MYRANKS_P[[#This Row],[H]])/MYRANKS_P[[#This Row],[IP]],0),0)</f>
        <v>#REF!</v>
      </c>
      <c r="R226" s="10" t="e">
        <f>MYRANKS_P[[#This Row],[W]]/SGP_W</f>
        <v>#REF!</v>
      </c>
      <c r="S226" s="10" t="e">
        <f>MYRANKS_P[[#This Row],[SV]]/SGP_SV</f>
        <v>#REF!</v>
      </c>
      <c r="T226" s="10" t="e">
        <f>MYRANKS_P[[#This Row],[SO]]/SGP_K</f>
        <v>#REF!</v>
      </c>
      <c r="U226" s="10" t="e">
        <f>((LGAVG_ER*(NUMPITCHERS-1)+MYRANKS_P[[#This Row],[ER]])*9/((LGAVG_IP*(NUMPITCHERS-1)+MYRANKS_P[[#This Row],[IP]]))-LGAVG_ERA)/SGP_ERA</f>
        <v>#REF!</v>
      </c>
      <c r="V226" s="10" t="e">
        <f>((LGAVG_HBB*(NUMPITCHERS-1)+MYRANKS_P[[#This Row],[BB]]+MYRANKS_P[[#This Row],[H]])/(LGAVG_IP*(NUMPITCHERS-1)+MYRANKS_P[[#This Row],[IP]])-LGAVG_WHIP)/SGP_WHIP</f>
        <v>#REF!</v>
      </c>
      <c r="W226" s="72" t="e">
        <f>MYRANKS_P[[#This Row],[WSGP]]+MYRANKS_P[[#This Row],[SVSGP]]+MYRANKS_P[[#This Row],[SOSGP]]+MYRANKS_P[[#This Row],[ERASGP]]+MYRANKS_P[[#This Row],[WHIPSGP]]</f>
        <v>#REF!</v>
      </c>
      <c r="X226" s="171" t="e">
        <f>RANK(MYRANKS_P[[#This Row],[TTLSGP]],MYRANKS_P[TTLSGP],0)</f>
        <v>#REF!</v>
      </c>
      <c r="Y226" s="72" t="e">
        <f>IF(MYRANKS_P[[#This Row],[RAW_RANK]]&gt;NUM_P,MYRANKS_P[[#This Row],[TTLSGP]],0)</f>
        <v>#REF!</v>
      </c>
      <c r="Z226" s="22" t="e">
        <f>IF(MYRANKS_P[[#This Row],[BENCH_TTLSGP]]=0,"",RANK(MYRANKS_P[[#This Row],[BENCH_TTLSGP]],MYRANKS_P[BENCH_TTLSGP],0))</f>
        <v>#REF!</v>
      </c>
      <c r="AA226" s="22" t="e">
        <f>IF(MYRANKS_P[[#This Row],[RAW_RANK]]=NUM_P,"X","")</f>
        <v>#REF!</v>
      </c>
      <c r="AB226" s="10" t="e">
        <f>VLOOKUP(MYRANKS_P[[#This Row],[POS]],#REF!,COLUMN(#REF!),FALSE)</f>
        <v>#REF!</v>
      </c>
      <c r="AC226" s="10" t="e">
        <f>MYRANKS_P[[#This Row],[TTLSGP]]-MYRANKS_P[[#This Row],[REPL LVL]]</f>
        <v>#REF!</v>
      </c>
      <c r="AD226" s="19" t="e">
        <f>IF(MYRANKS_P[[#This Row],[RAW_RANK]]&lt;=Total_Pitchers_Drafted,MYRANKS_P[[#This Row],[SGP OVER REPL]],0)</f>
        <v>#REF!</v>
      </c>
      <c r="AE226" s="66" t="e">
        <f>MYRANKS_P[[#This Row],[SGP OVER REPL]]*Dollar_Value_Per_Pitcher_SGP+1</f>
        <v>#REF!</v>
      </c>
      <c r="AF226" s="27"/>
      <c r="AG226" s="30" t="e">
        <f>IF(AND(MYRANKS_P[[#This Row],[BENCH_RANK]]&lt;=Total_Pitchers_Drafted,MYRANKS_P[[#This Row],[$ACTUAL]]=""),MYRANKS_P[[#This Row],[USEFULSGP]],0)</f>
        <v>#REF!</v>
      </c>
      <c r="AH226" s="27" t="e">
        <f>IF(MYRANKS_P[[#This Row],[REMAIN_SGP]]=0,0,MYRANKS_P[[#This Row],[REMAIN_SGP]]*Remaining_Dollar_Value_Per_Pitcher_SGP+1)</f>
        <v>#REF!</v>
      </c>
      <c r="AI226" s="122"/>
    </row>
    <row r="227" spans="1:35" x14ac:dyDescent="0.25">
      <c r="A227" s="79" t="s">
        <v>1139</v>
      </c>
      <c r="B227" s="32" t="e">
        <f>VLOOKUP(MYRANKS_P[[#This Row],[PLAYERID]],#REF!,COLUMN(#REF!),FALSE)</f>
        <v>#REF!</v>
      </c>
      <c r="C227" s="32" t="e">
        <f>VLOOKUP(MYRANKS_P[[#This Row],[PLAYERID]],#REF!,COLUMN(#REF!),FALSE)</f>
        <v>#REF!</v>
      </c>
      <c r="D227" s="32" t="e">
        <f>VLOOKUP(MYRANKS_P[[#This Row],[PLAYERID]],#REF!,COLUMN(#REF!),FALSE)</f>
        <v>#REF!</v>
      </c>
      <c r="E227" s="9" t="e">
        <f>VLOOKUP(MYRANKS_P[[#This Row],[PLAYERID]],#REF!,COLUMN(#REF!),FALSE)</f>
        <v>#REF!</v>
      </c>
      <c r="F227" s="32" t="e">
        <f>VLOOKUP(MYRANKS_P[[#This Row],[PLAYERID]],#REF!,COLUMN(#REF!),FALSE)</f>
        <v>#REF!</v>
      </c>
      <c r="G227" s="9" t="e">
        <f>INDEX(#REF!,MATCH(MYRANKS_P[[#This Row],[PLAYERID]],#REF!,0),VLOOKUP(IDSYSTEM,#REF!,3,FALSE))</f>
        <v>#REF!</v>
      </c>
      <c r="H227" s="115" t="e">
        <f>IF(OR(LEAGUE="Mixed",LEAGUE=MYRANKS_P[[#This Row],[LG]]),IFERROR(INDEX(PITCHCSV[],MATCH(MYRANKS_P[[#This Row],[PROJID]],PITCHCSV[playerid],0),P_WCOL),0),0)</f>
        <v>#REF!</v>
      </c>
      <c r="I227" s="115" t="e">
        <f>IF(OR(LEAGUE="Mixed",LEAGUE=MYRANKS_P[[#This Row],[LG]]),IFERROR(INDEX(PITCHCSV[],MATCH(MYRANKS_P[[#This Row],[PROJID]],PITCHCSV[playerid],0),P_SVCOL),0),0)</f>
        <v>#REF!</v>
      </c>
      <c r="J227" s="115" t="e">
        <f>IF(OR(LEAGUE="Mixed",LEAGUE=MYRANKS_P[[#This Row],[LG]]),IFERROR(INDEX(PITCHCSV[],MATCH(MYRANKS_P[[#This Row],[PROJID]],PITCHCSV[playerid],0),P_IPCOL),0),0)</f>
        <v>#REF!</v>
      </c>
      <c r="K227" s="115" t="e">
        <f>IF(OR(LEAGUE="Mixed",LEAGUE=MYRANKS_P[[#This Row],[LG]]),IFERROR(INDEX(PITCHCSV[],MATCH(MYRANKS_P[[#This Row],[PROJID]],PITCHCSV[playerid],0),P_HCOL),0),0)</f>
        <v>#REF!</v>
      </c>
      <c r="L227" s="115" t="e">
        <f>IF(OR(LEAGUE="Mixed",LEAGUE=MYRANKS_P[[#This Row],[LG]]),IFERROR(INDEX(PITCHCSV[],MATCH(MYRANKS_P[[#This Row],[PROJID]],PITCHCSV[playerid],0),P_ERCOL),0),0)</f>
        <v>#REF!</v>
      </c>
      <c r="M227" s="115" t="e">
        <f>IF(OR(LEAGUE="Mixed",LEAGUE=MYRANKS_P[[#This Row],[LG]]),IFERROR(INDEX(PITCHCSV[],MATCH(MYRANKS_P[[#This Row],[PROJID]],PITCHCSV[playerid],0),P_HRCOL),0),0)</f>
        <v>#REF!</v>
      </c>
      <c r="N227" s="115" t="e">
        <f>IF(OR(LEAGUE="Mixed",LEAGUE=MYRANKS_P[[#This Row],[LG]]),IFERROR(INDEX(PITCHCSV[],MATCH(MYRANKS_P[[#This Row],[PROJID]],PITCHCSV[playerid],0),P_SOCOL),0),0)</f>
        <v>#REF!</v>
      </c>
      <c r="O227" s="115" t="e">
        <f>IF(OR(LEAGUE="Mixed",LEAGUE=MYRANKS_P[[#This Row],[LG]]),IFERROR(INDEX(PITCHCSV[],MATCH(MYRANKS_P[[#This Row],[PROJID]],PITCHCSV[playerid],0),P_BBCOL),0),0)</f>
        <v>#REF!</v>
      </c>
      <c r="P227" s="10" t="e">
        <f>IF(OR(LEAGUE="Mixed",LEAGUE=MYRANKS_P[[#This Row],[LG]]),IFERROR(MYRANKS_P[[#This Row],[ER]]*9/MYRANKS_P[[#This Row],[IP]],0),0)</f>
        <v>#REF!</v>
      </c>
      <c r="Q227" s="10" t="e">
        <f>IF(OR(LEAGUE="Mixed",LEAGUE=MYRANKS_P[[#This Row],[LG]]),IFERROR((MYRANKS_P[[#This Row],[BB]]+MYRANKS_P[[#This Row],[H]])/MYRANKS_P[[#This Row],[IP]],0),0)</f>
        <v>#REF!</v>
      </c>
      <c r="R227" s="33" t="e">
        <f>MYRANKS_P[[#This Row],[W]]/SGP_W</f>
        <v>#REF!</v>
      </c>
      <c r="S227" s="35" t="e">
        <f>MYRANKS_P[[#This Row],[SV]]/SGP_SV</f>
        <v>#REF!</v>
      </c>
      <c r="T227" s="33" t="e">
        <f>MYRANKS_P[[#This Row],[SO]]/SGP_K</f>
        <v>#REF!</v>
      </c>
      <c r="U227" s="10" t="e">
        <f>((LGAVG_ER*(NUMPITCHERS-1)+MYRANKS_P[[#This Row],[ER]])*9/((LGAVG_IP*(NUMPITCHERS-1)+MYRANKS_P[[#This Row],[IP]]))-LGAVG_ERA)/SGP_ERA</f>
        <v>#REF!</v>
      </c>
      <c r="V227" s="10" t="e">
        <f>((LGAVG_HBB*(NUMPITCHERS-1)+MYRANKS_P[[#This Row],[BB]]+MYRANKS_P[[#This Row],[H]])/(LGAVG_IP*(NUMPITCHERS-1)+MYRANKS_P[[#This Row],[IP]])-LGAVG_WHIP)/SGP_WHIP</f>
        <v>#REF!</v>
      </c>
      <c r="W227" s="73" t="e">
        <f>MYRANKS_P[[#This Row],[WSGP]]+MYRANKS_P[[#This Row],[SVSGP]]+MYRANKS_P[[#This Row],[SOSGP]]+MYRANKS_P[[#This Row],[ERASGP]]+MYRANKS_P[[#This Row],[WHIPSGP]]</f>
        <v>#REF!</v>
      </c>
      <c r="X227" s="174" t="e">
        <f>RANK(MYRANKS_P[[#This Row],[TTLSGP]],MYRANKS_P[TTLSGP],0)</f>
        <v>#REF!</v>
      </c>
      <c r="Y227" s="73" t="e">
        <f>IF(MYRANKS_P[[#This Row],[RAW_RANK]]&gt;NUM_P,MYRANKS_P[[#This Row],[TTLSGP]],0)</f>
        <v>#REF!</v>
      </c>
      <c r="Z227" s="34" t="e">
        <f>IF(MYRANKS_P[[#This Row],[BENCH_TTLSGP]]=0,"",RANK(MYRANKS_P[[#This Row],[BENCH_TTLSGP]],MYRANKS_P[BENCH_TTLSGP],0))</f>
        <v>#REF!</v>
      </c>
      <c r="AA227" s="34" t="e">
        <f>IF(MYRANKS_P[[#This Row],[RAW_RANK]]=NUM_P,"X","")</f>
        <v>#REF!</v>
      </c>
      <c r="AB227" s="35" t="e">
        <f>VLOOKUP(MYRANKS_P[[#This Row],[POS]],#REF!,COLUMN(#REF!),FALSE)</f>
        <v>#REF!</v>
      </c>
      <c r="AC227" s="35" t="e">
        <f>MYRANKS_P[[#This Row],[TTLSGP]]-MYRANKS_P[[#This Row],[REPL LVL]]</f>
        <v>#REF!</v>
      </c>
      <c r="AD227" s="33" t="e">
        <f>IF(MYRANKS_P[[#This Row],[RAW_RANK]]&lt;=Total_Pitchers_Drafted,MYRANKS_P[[#This Row],[SGP OVER REPL]],0)</f>
        <v>#REF!</v>
      </c>
      <c r="AE227" s="67" t="e">
        <f>MYRANKS_P[[#This Row],[SGP OVER REPL]]*Dollar_Value_Per_Pitcher_SGP+1</f>
        <v>#REF!</v>
      </c>
      <c r="AF227" s="33"/>
      <c r="AG227" s="35" t="e">
        <f>IF(AND(MYRANKS_P[[#This Row],[BENCH_RANK]]&lt;=Total_Pitchers_Drafted,MYRANKS_P[[#This Row],[$ACTUAL]]=""),MYRANKS_P[[#This Row],[USEFULSGP]],0)</f>
        <v>#REF!</v>
      </c>
      <c r="AH227" s="33" t="e">
        <f>IF(MYRANKS_P[[#This Row],[REMAIN_SGP]]=0,0,MYRANKS_P[[#This Row],[REMAIN_SGP]]*Remaining_Dollar_Value_Per_Pitcher_SGP+1)</f>
        <v>#REF!</v>
      </c>
      <c r="AI227" s="122"/>
    </row>
    <row r="228" spans="1:35" x14ac:dyDescent="0.25">
      <c r="A228" s="79" t="s">
        <v>6788</v>
      </c>
      <c r="B228" s="53" t="e">
        <f>VLOOKUP(MYRANKS_P[[#This Row],[PLAYERID]],#REF!,COLUMN(#REF!),FALSE)</f>
        <v>#REF!</v>
      </c>
      <c r="C228" s="53" t="e">
        <f>VLOOKUP(MYRANKS_P[[#This Row],[PLAYERID]],#REF!,COLUMN(#REF!),FALSE)</f>
        <v>#REF!</v>
      </c>
      <c r="D228" s="53" t="e">
        <f>VLOOKUP(MYRANKS_P[[#This Row],[PLAYERID]],#REF!,COLUMN(#REF!),FALSE)</f>
        <v>#REF!</v>
      </c>
      <c r="E228" s="9" t="e">
        <f>VLOOKUP(MYRANKS_P[[#This Row],[PLAYERID]],#REF!,COLUMN(#REF!),FALSE)</f>
        <v>#REF!</v>
      </c>
      <c r="F228" s="53" t="e">
        <f>VLOOKUP(MYRANKS_P[[#This Row],[PLAYERID]],#REF!,COLUMN(#REF!),FALSE)</f>
        <v>#REF!</v>
      </c>
      <c r="G228" s="9" t="e">
        <f>INDEX(#REF!,MATCH(MYRANKS_P[[#This Row],[PLAYERID]],#REF!,0),VLOOKUP(IDSYSTEM,#REF!,3,FALSE))</f>
        <v>#REF!</v>
      </c>
      <c r="H228" s="115" t="e">
        <f>IF(OR(LEAGUE="Mixed",LEAGUE=MYRANKS_P[[#This Row],[LG]]),IFERROR(INDEX(PITCHCSV[],MATCH(MYRANKS_P[[#This Row],[PROJID]],PITCHCSV[playerid],0),P_WCOL),0),0)</f>
        <v>#REF!</v>
      </c>
      <c r="I228" s="115" t="e">
        <f>IF(OR(LEAGUE="Mixed",LEAGUE=MYRANKS_P[[#This Row],[LG]]),IFERROR(INDEX(PITCHCSV[],MATCH(MYRANKS_P[[#This Row],[PROJID]],PITCHCSV[playerid],0),P_SVCOL),0),0)</f>
        <v>#REF!</v>
      </c>
      <c r="J228" s="115" t="e">
        <f>IF(OR(LEAGUE="Mixed",LEAGUE=MYRANKS_P[[#This Row],[LG]]),IFERROR(INDEX(PITCHCSV[],MATCH(MYRANKS_P[[#This Row],[PROJID]],PITCHCSV[playerid],0),P_IPCOL),0),0)</f>
        <v>#REF!</v>
      </c>
      <c r="K228" s="115" t="e">
        <f>IF(OR(LEAGUE="Mixed",LEAGUE=MYRANKS_P[[#This Row],[LG]]),IFERROR(INDEX(PITCHCSV[],MATCH(MYRANKS_P[[#This Row],[PROJID]],PITCHCSV[playerid],0),P_HCOL),0),0)</f>
        <v>#REF!</v>
      </c>
      <c r="L228" s="115" t="e">
        <f>IF(OR(LEAGUE="Mixed",LEAGUE=MYRANKS_P[[#This Row],[LG]]),IFERROR(INDEX(PITCHCSV[],MATCH(MYRANKS_P[[#This Row],[PROJID]],PITCHCSV[playerid],0),P_ERCOL),0),0)</f>
        <v>#REF!</v>
      </c>
      <c r="M228" s="115" t="e">
        <f>IF(OR(LEAGUE="Mixed",LEAGUE=MYRANKS_P[[#This Row],[LG]]),IFERROR(INDEX(PITCHCSV[],MATCH(MYRANKS_P[[#This Row],[PROJID]],PITCHCSV[playerid],0),P_HRCOL),0),0)</f>
        <v>#REF!</v>
      </c>
      <c r="N228" s="115" t="e">
        <f>IF(OR(LEAGUE="Mixed",LEAGUE=MYRANKS_P[[#This Row],[LG]]),IFERROR(INDEX(PITCHCSV[],MATCH(MYRANKS_P[[#This Row],[PROJID]],PITCHCSV[playerid],0),P_SOCOL),0),0)</f>
        <v>#REF!</v>
      </c>
      <c r="O228" s="115" t="e">
        <f>IF(OR(LEAGUE="Mixed",LEAGUE=MYRANKS_P[[#This Row],[LG]]),IFERROR(INDEX(PITCHCSV[],MATCH(MYRANKS_P[[#This Row],[PROJID]],PITCHCSV[playerid],0),P_BBCOL),0),0)</f>
        <v>#REF!</v>
      </c>
      <c r="P228" s="10" t="e">
        <f>IF(OR(LEAGUE="Mixed",LEAGUE=MYRANKS_P[[#This Row],[LG]]),IFERROR(MYRANKS_P[[#This Row],[ER]]*9/MYRANKS_P[[#This Row],[IP]],0),0)</f>
        <v>#REF!</v>
      </c>
      <c r="Q228" s="10" t="e">
        <f>IF(OR(LEAGUE="Mixed",LEAGUE=MYRANKS_P[[#This Row],[LG]]),IFERROR((MYRANKS_P[[#This Row],[BB]]+MYRANKS_P[[#This Row],[H]])/MYRANKS_P[[#This Row],[IP]],0),0)</f>
        <v>#REF!</v>
      </c>
      <c r="R228" s="33" t="e">
        <f>MYRANKS_P[[#This Row],[W]]/SGP_W</f>
        <v>#REF!</v>
      </c>
      <c r="S228" s="35" t="e">
        <f>MYRANKS_P[[#This Row],[SV]]/SGP_SV</f>
        <v>#REF!</v>
      </c>
      <c r="T228" s="33" t="e">
        <f>MYRANKS_P[[#This Row],[SO]]/SGP_K</f>
        <v>#REF!</v>
      </c>
      <c r="U228" s="10" t="e">
        <f>((LGAVG_ER*(NUMPITCHERS-1)+MYRANKS_P[[#This Row],[ER]])*9/((LGAVG_IP*(NUMPITCHERS-1)+MYRANKS_P[[#This Row],[IP]]))-LGAVG_ERA)/SGP_ERA</f>
        <v>#REF!</v>
      </c>
      <c r="V228" s="10" t="e">
        <f>((LGAVG_HBB*(NUMPITCHERS-1)+MYRANKS_P[[#This Row],[BB]]+MYRANKS_P[[#This Row],[H]])/(LGAVG_IP*(NUMPITCHERS-1)+MYRANKS_P[[#This Row],[IP]])-LGAVG_WHIP)/SGP_WHIP</f>
        <v>#REF!</v>
      </c>
      <c r="W228" s="73" t="e">
        <f>MYRANKS_P[[#This Row],[WSGP]]+MYRANKS_P[[#This Row],[SVSGP]]+MYRANKS_P[[#This Row],[SOSGP]]+MYRANKS_P[[#This Row],[ERASGP]]+MYRANKS_P[[#This Row],[WHIPSGP]]</f>
        <v>#REF!</v>
      </c>
      <c r="X228" s="174" t="e">
        <f>RANK(MYRANKS_P[[#This Row],[TTLSGP]],MYRANKS_P[TTLSGP],0)</f>
        <v>#REF!</v>
      </c>
      <c r="Y228" s="73" t="e">
        <f>IF(MYRANKS_P[[#This Row],[RAW_RANK]]&gt;NUM_P,MYRANKS_P[[#This Row],[TTLSGP]],0)</f>
        <v>#REF!</v>
      </c>
      <c r="Z228" s="34" t="e">
        <f>IF(MYRANKS_P[[#This Row],[BENCH_TTLSGP]]=0,"",RANK(MYRANKS_P[[#This Row],[BENCH_TTLSGP]],MYRANKS_P[BENCH_TTLSGP],0))</f>
        <v>#REF!</v>
      </c>
      <c r="AA228" s="34" t="e">
        <f>IF(MYRANKS_P[[#This Row],[RAW_RANK]]=NUM_P,"X","")</f>
        <v>#REF!</v>
      </c>
      <c r="AB228" s="35" t="e">
        <f>VLOOKUP(MYRANKS_P[[#This Row],[POS]],#REF!,COLUMN(#REF!),FALSE)</f>
        <v>#REF!</v>
      </c>
      <c r="AC228" s="35" t="e">
        <f>MYRANKS_P[[#This Row],[TTLSGP]]-MYRANKS_P[[#This Row],[REPL LVL]]</f>
        <v>#REF!</v>
      </c>
      <c r="AD228" s="33" t="e">
        <f>IF(MYRANKS_P[[#This Row],[RAW_RANK]]&lt;=Total_Pitchers_Drafted,MYRANKS_P[[#This Row],[SGP OVER REPL]],0)</f>
        <v>#REF!</v>
      </c>
      <c r="AE228" s="67" t="e">
        <f>MYRANKS_P[[#This Row],[SGP OVER REPL]]*Dollar_Value_Per_Pitcher_SGP+1</f>
        <v>#REF!</v>
      </c>
      <c r="AF228" s="33"/>
      <c r="AG228" s="35" t="e">
        <f>IF(AND(MYRANKS_P[[#This Row],[BENCH_RANK]]&lt;=Total_Pitchers_Drafted,MYRANKS_P[[#This Row],[$ACTUAL]]=""),MYRANKS_P[[#This Row],[USEFULSGP]],0)</f>
        <v>#REF!</v>
      </c>
      <c r="AH228" s="33" t="e">
        <f>IF(MYRANKS_P[[#This Row],[REMAIN_SGP]]=0,0,MYRANKS_P[[#This Row],[REMAIN_SGP]]*Remaining_Dollar_Value_Per_Pitcher_SGP+1)</f>
        <v>#REF!</v>
      </c>
      <c r="AI228" s="122"/>
    </row>
    <row r="229" spans="1:35" x14ac:dyDescent="0.25">
      <c r="A229" s="79" t="s">
        <v>1848</v>
      </c>
      <c r="B229" s="53" t="e">
        <f>VLOOKUP(MYRANKS_P[[#This Row],[PLAYERID]],#REF!,COLUMN(#REF!),FALSE)</f>
        <v>#REF!</v>
      </c>
      <c r="C229" s="53" t="e">
        <f>VLOOKUP(MYRANKS_P[[#This Row],[PLAYERID]],#REF!,COLUMN(#REF!),FALSE)</f>
        <v>#REF!</v>
      </c>
      <c r="D229" s="53" t="e">
        <f>VLOOKUP(MYRANKS_P[[#This Row],[PLAYERID]],#REF!,COLUMN(#REF!),FALSE)</f>
        <v>#REF!</v>
      </c>
      <c r="E229" s="9" t="e">
        <f>VLOOKUP(MYRANKS_P[[#This Row],[PLAYERID]],#REF!,COLUMN(#REF!),FALSE)</f>
        <v>#REF!</v>
      </c>
      <c r="F229" s="53" t="e">
        <f>VLOOKUP(MYRANKS_P[[#This Row],[PLAYERID]],#REF!,COLUMN(#REF!),FALSE)</f>
        <v>#REF!</v>
      </c>
      <c r="G229" s="9" t="e">
        <f>INDEX(#REF!,MATCH(MYRANKS_P[[#This Row],[PLAYERID]],#REF!,0),VLOOKUP(IDSYSTEM,#REF!,3,FALSE))</f>
        <v>#REF!</v>
      </c>
      <c r="H229" s="115" t="e">
        <f>IF(OR(LEAGUE="Mixed",LEAGUE=MYRANKS_P[[#This Row],[LG]]),IFERROR(INDEX(PITCHCSV[],MATCH(MYRANKS_P[[#This Row],[PROJID]],PITCHCSV[playerid],0),P_WCOL),0),0)</f>
        <v>#REF!</v>
      </c>
      <c r="I229" s="115" t="e">
        <f>IF(OR(LEAGUE="Mixed",LEAGUE=MYRANKS_P[[#This Row],[LG]]),IFERROR(INDEX(PITCHCSV[],MATCH(MYRANKS_P[[#This Row],[PROJID]],PITCHCSV[playerid],0),P_SVCOL),0),0)</f>
        <v>#REF!</v>
      </c>
      <c r="J229" s="115" t="e">
        <f>IF(OR(LEAGUE="Mixed",LEAGUE=MYRANKS_P[[#This Row],[LG]]),IFERROR(INDEX(PITCHCSV[],MATCH(MYRANKS_P[[#This Row],[PROJID]],PITCHCSV[playerid],0),P_IPCOL),0),0)</f>
        <v>#REF!</v>
      </c>
      <c r="K229" s="115" t="e">
        <f>IF(OR(LEAGUE="Mixed",LEAGUE=MYRANKS_P[[#This Row],[LG]]),IFERROR(INDEX(PITCHCSV[],MATCH(MYRANKS_P[[#This Row],[PROJID]],PITCHCSV[playerid],0),P_HCOL),0),0)</f>
        <v>#REF!</v>
      </c>
      <c r="L229" s="115" t="e">
        <f>IF(OR(LEAGUE="Mixed",LEAGUE=MYRANKS_P[[#This Row],[LG]]),IFERROR(INDEX(PITCHCSV[],MATCH(MYRANKS_P[[#This Row],[PROJID]],PITCHCSV[playerid],0),P_ERCOL),0),0)</f>
        <v>#REF!</v>
      </c>
      <c r="M229" s="115" t="e">
        <f>IF(OR(LEAGUE="Mixed",LEAGUE=MYRANKS_P[[#This Row],[LG]]),IFERROR(INDEX(PITCHCSV[],MATCH(MYRANKS_P[[#This Row],[PROJID]],PITCHCSV[playerid],0),P_HRCOL),0),0)</f>
        <v>#REF!</v>
      </c>
      <c r="N229" s="115" t="e">
        <f>IF(OR(LEAGUE="Mixed",LEAGUE=MYRANKS_P[[#This Row],[LG]]),IFERROR(INDEX(PITCHCSV[],MATCH(MYRANKS_P[[#This Row],[PROJID]],PITCHCSV[playerid],0),P_SOCOL),0),0)</f>
        <v>#REF!</v>
      </c>
      <c r="O229" s="115" t="e">
        <f>IF(OR(LEAGUE="Mixed",LEAGUE=MYRANKS_P[[#This Row],[LG]]),IFERROR(INDEX(PITCHCSV[],MATCH(MYRANKS_P[[#This Row],[PROJID]],PITCHCSV[playerid],0),P_BBCOL),0),0)</f>
        <v>#REF!</v>
      </c>
      <c r="P229" s="10" t="e">
        <f>IF(OR(LEAGUE="Mixed",LEAGUE=MYRANKS_P[[#This Row],[LG]]),IFERROR(MYRANKS_P[[#This Row],[ER]]*9/MYRANKS_P[[#This Row],[IP]],0),0)</f>
        <v>#REF!</v>
      </c>
      <c r="Q229" s="10" t="e">
        <f>IF(OR(LEAGUE="Mixed",LEAGUE=MYRANKS_P[[#This Row],[LG]]),IFERROR((MYRANKS_P[[#This Row],[BB]]+MYRANKS_P[[#This Row],[H]])/MYRANKS_P[[#This Row],[IP]],0),0)</f>
        <v>#REF!</v>
      </c>
      <c r="R229" s="10" t="e">
        <f>MYRANKS_P[[#This Row],[W]]/SGP_W</f>
        <v>#REF!</v>
      </c>
      <c r="S229" s="10" t="e">
        <f>MYRANKS_P[[#This Row],[SV]]/SGP_SV</f>
        <v>#REF!</v>
      </c>
      <c r="T229" s="10" t="e">
        <f>MYRANKS_P[[#This Row],[SO]]/SGP_K</f>
        <v>#REF!</v>
      </c>
      <c r="U229" s="10" t="e">
        <f>((LGAVG_ER*(NUMPITCHERS-1)+MYRANKS_P[[#This Row],[ER]])*9/((LGAVG_IP*(NUMPITCHERS-1)+MYRANKS_P[[#This Row],[IP]]))-LGAVG_ERA)/SGP_ERA</f>
        <v>#REF!</v>
      </c>
      <c r="V229" s="10" t="e">
        <f>((LGAVG_HBB*(NUMPITCHERS-1)+MYRANKS_P[[#This Row],[BB]]+MYRANKS_P[[#This Row],[H]])/(LGAVG_IP*(NUMPITCHERS-1)+MYRANKS_P[[#This Row],[IP]])-LGAVG_WHIP)/SGP_WHIP</f>
        <v>#REF!</v>
      </c>
      <c r="W229" s="72" t="e">
        <f>MYRANKS_P[[#This Row],[WSGP]]+MYRANKS_P[[#This Row],[SVSGP]]+MYRANKS_P[[#This Row],[SOSGP]]+MYRANKS_P[[#This Row],[ERASGP]]+MYRANKS_P[[#This Row],[WHIPSGP]]</f>
        <v>#REF!</v>
      </c>
      <c r="X229" s="171" t="e">
        <f>RANK(MYRANKS_P[[#This Row],[TTLSGP]],MYRANKS_P[TTLSGP],0)</f>
        <v>#REF!</v>
      </c>
      <c r="Y229" s="72" t="e">
        <f>IF(MYRANKS_P[[#This Row],[RAW_RANK]]&gt;NUM_P,MYRANKS_P[[#This Row],[TTLSGP]],0)</f>
        <v>#REF!</v>
      </c>
      <c r="Z229" s="22" t="e">
        <f>IF(MYRANKS_P[[#This Row],[BENCH_TTLSGP]]=0,"",RANK(MYRANKS_P[[#This Row],[BENCH_TTLSGP]],MYRANKS_P[BENCH_TTLSGP],0))</f>
        <v>#REF!</v>
      </c>
      <c r="AA229" s="22" t="e">
        <f>IF(MYRANKS_P[[#This Row],[RAW_RANK]]=NUM_P,"X","")</f>
        <v>#REF!</v>
      </c>
      <c r="AB229" s="10" t="e">
        <f>VLOOKUP(MYRANKS_P[[#This Row],[POS]],#REF!,COLUMN(#REF!),FALSE)</f>
        <v>#REF!</v>
      </c>
      <c r="AC229" s="10" t="e">
        <f>MYRANKS_P[[#This Row],[TTLSGP]]-MYRANKS_P[[#This Row],[REPL LVL]]</f>
        <v>#REF!</v>
      </c>
      <c r="AD229" s="19" t="e">
        <f>IF(MYRANKS_P[[#This Row],[RAW_RANK]]&lt;=Total_Pitchers_Drafted,MYRANKS_P[[#This Row],[SGP OVER REPL]],0)</f>
        <v>#REF!</v>
      </c>
      <c r="AE229" s="66" t="e">
        <f>MYRANKS_P[[#This Row],[SGP OVER REPL]]*Dollar_Value_Per_Pitcher_SGP+1</f>
        <v>#REF!</v>
      </c>
      <c r="AF229" s="27"/>
      <c r="AG229" s="30" t="e">
        <f>IF(AND(MYRANKS_P[[#This Row],[BENCH_RANK]]&lt;=Total_Pitchers_Drafted,MYRANKS_P[[#This Row],[$ACTUAL]]=""),MYRANKS_P[[#This Row],[USEFULSGP]],0)</f>
        <v>#REF!</v>
      </c>
      <c r="AH229" s="27" t="e">
        <f>IF(MYRANKS_P[[#This Row],[REMAIN_SGP]]=0,0,MYRANKS_P[[#This Row],[REMAIN_SGP]]*Remaining_Dollar_Value_Per_Pitcher_SGP+1)</f>
        <v>#REF!</v>
      </c>
      <c r="AI229" s="122"/>
    </row>
    <row r="230" spans="1:35" x14ac:dyDescent="0.25">
      <c r="A230" s="121" t="s">
        <v>6703</v>
      </c>
      <c r="B230" s="53" t="e">
        <f>VLOOKUP(MYRANKS_P[[#This Row],[PLAYERID]],#REF!,COLUMN(#REF!),FALSE)</f>
        <v>#REF!</v>
      </c>
      <c r="C230" s="53" t="e">
        <f>VLOOKUP(MYRANKS_P[[#This Row],[PLAYERID]],#REF!,COLUMN(#REF!),FALSE)</f>
        <v>#REF!</v>
      </c>
      <c r="D230" s="53" t="e">
        <f>VLOOKUP(MYRANKS_P[[#This Row],[PLAYERID]],#REF!,COLUMN(#REF!),FALSE)</f>
        <v>#REF!</v>
      </c>
      <c r="E230" s="9" t="e">
        <f>VLOOKUP(MYRANKS_P[[#This Row],[PLAYERID]],#REF!,COLUMN(#REF!),FALSE)</f>
        <v>#REF!</v>
      </c>
      <c r="F230" s="53" t="e">
        <f>VLOOKUP(MYRANKS_P[[#This Row],[PLAYERID]],#REF!,COLUMN(#REF!),FALSE)</f>
        <v>#REF!</v>
      </c>
      <c r="G230" s="9" t="e">
        <f>INDEX(#REF!,MATCH(MYRANKS_P[[#This Row],[PLAYERID]],#REF!,0),VLOOKUP(IDSYSTEM,#REF!,3,FALSE))</f>
        <v>#REF!</v>
      </c>
      <c r="H230" s="115" t="e">
        <f>IF(OR(LEAGUE="Mixed",LEAGUE=MYRANKS_P[[#This Row],[LG]]),IFERROR(INDEX(PITCHCSV[],MATCH(MYRANKS_P[[#This Row],[PROJID]],PITCHCSV[playerid],0),P_WCOL),0),0)</f>
        <v>#REF!</v>
      </c>
      <c r="I230" s="115" t="e">
        <f>IF(OR(LEAGUE="Mixed",LEAGUE=MYRANKS_P[[#This Row],[LG]]),IFERROR(INDEX(PITCHCSV[],MATCH(MYRANKS_P[[#This Row],[PROJID]],PITCHCSV[playerid],0),P_SVCOL),0),0)</f>
        <v>#REF!</v>
      </c>
      <c r="J230" s="115" t="e">
        <f>IF(OR(LEAGUE="Mixed",LEAGUE=MYRANKS_P[[#This Row],[LG]]),IFERROR(INDEX(PITCHCSV[],MATCH(MYRANKS_P[[#This Row],[PROJID]],PITCHCSV[playerid],0),P_IPCOL),0),0)</f>
        <v>#REF!</v>
      </c>
      <c r="K230" s="115" t="e">
        <f>IF(OR(LEAGUE="Mixed",LEAGUE=MYRANKS_P[[#This Row],[LG]]),IFERROR(INDEX(PITCHCSV[],MATCH(MYRANKS_P[[#This Row],[PROJID]],PITCHCSV[playerid],0),P_HCOL),0),0)</f>
        <v>#REF!</v>
      </c>
      <c r="L230" s="115" t="e">
        <f>IF(OR(LEAGUE="Mixed",LEAGUE=MYRANKS_P[[#This Row],[LG]]),IFERROR(INDEX(PITCHCSV[],MATCH(MYRANKS_P[[#This Row],[PROJID]],PITCHCSV[playerid],0),P_ERCOL),0),0)</f>
        <v>#REF!</v>
      </c>
      <c r="M230" s="115" t="e">
        <f>IF(OR(LEAGUE="Mixed",LEAGUE=MYRANKS_P[[#This Row],[LG]]),IFERROR(INDEX(PITCHCSV[],MATCH(MYRANKS_P[[#This Row],[PROJID]],PITCHCSV[playerid],0),P_HRCOL),0),0)</f>
        <v>#REF!</v>
      </c>
      <c r="N230" s="115" t="e">
        <f>IF(OR(LEAGUE="Mixed",LEAGUE=MYRANKS_P[[#This Row],[LG]]),IFERROR(INDEX(PITCHCSV[],MATCH(MYRANKS_P[[#This Row],[PROJID]],PITCHCSV[playerid],0),P_SOCOL),0),0)</f>
        <v>#REF!</v>
      </c>
      <c r="O230" s="115" t="e">
        <f>IF(OR(LEAGUE="Mixed",LEAGUE=MYRANKS_P[[#This Row],[LG]]),IFERROR(INDEX(PITCHCSV[],MATCH(MYRANKS_P[[#This Row],[PROJID]],PITCHCSV[playerid],0),P_BBCOL),0),0)</f>
        <v>#REF!</v>
      </c>
      <c r="P230" s="10" t="e">
        <f>IF(OR(LEAGUE="Mixed",LEAGUE=MYRANKS_P[[#This Row],[LG]]),IFERROR(MYRANKS_P[[#This Row],[ER]]*9/MYRANKS_P[[#This Row],[IP]],0),0)</f>
        <v>#REF!</v>
      </c>
      <c r="Q230" s="10" t="e">
        <f>IF(OR(LEAGUE="Mixed",LEAGUE=MYRANKS_P[[#This Row],[LG]]),IFERROR((MYRANKS_P[[#This Row],[BB]]+MYRANKS_P[[#This Row],[H]])/MYRANKS_P[[#This Row],[IP]],0),0)</f>
        <v>#REF!</v>
      </c>
      <c r="R230" s="55" t="e">
        <f>MYRANKS_P[[#This Row],[W]]/SGP_W</f>
        <v>#REF!</v>
      </c>
      <c r="S230" s="54" t="e">
        <f>MYRANKS_P[[#This Row],[SV]]/SGP_SV</f>
        <v>#REF!</v>
      </c>
      <c r="T230" s="55" t="e">
        <f>MYRANKS_P[[#This Row],[SO]]/SGP_K</f>
        <v>#REF!</v>
      </c>
      <c r="U230" s="10" t="e">
        <f>((LGAVG_ER*(NUMPITCHERS-1)+MYRANKS_P[[#This Row],[ER]])*9/((LGAVG_IP*(NUMPITCHERS-1)+MYRANKS_P[[#This Row],[IP]]))-LGAVG_ERA)/SGP_ERA</f>
        <v>#REF!</v>
      </c>
      <c r="V230" s="10" t="e">
        <f>((LGAVG_HBB*(NUMPITCHERS-1)+MYRANKS_P[[#This Row],[BB]]+MYRANKS_P[[#This Row],[H]])/(LGAVG_IP*(NUMPITCHERS-1)+MYRANKS_P[[#This Row],[IP]])-LGAVG_WHIP)/SGP_WHIP</f>
        <v>#REF!</v>
      </c>
      <c r="W230" s="74" t="e">
        <f>MYRANKS_P[[#This Row],[WSGP]]+MYRANKS_P[[#This Row],[SVSGP]]+MYRANKS_P[[#This Row],[SOSGP]]+MYRANKS_P[[#This Row],[ERASGP]]+MYRANKS_P[[#This Row],[WHIPSGP]]</f>
        <v>#REF!</v>
      </c>
      <c r="X230" s="172" t="e">
        <f>RANK(MYRANKS_P[[#This Row],[TTLSGP]],MYRANKS_P[TTLSGP],0)</f>
        <v>#REF!</v>
      </c>
      <c r="Y230" s="74" t="e">
        <f>IF(MYRANKS_P[[#This Row],[RAW_RANK]]&gt;NUM_P,MYRANKS_P[[#This Row],[TTLSGP]],0)</f>
        <v>#REF!</v>
      </c>
      <c r="Z230" s="56" t="e">
        <f>IF(MYRANKS_P[[#This Row],[BENCH_TTLSGP]]=0,"",RANK(MYRANKS_P[[#This Row],[BENCH_TTLSGP]],MYRANKS_P[BENCH_TTLSGP],0))</f>
        <v>#REF!</v>
      </c>
      <c r="AA230" s="56" t="e">
        <f>IF(MYRANKS_P[[#This Row],[RAW_RANK]]=NUM_P,"X","")</f>
        <v>#REF!</v>
      </c>
      <c r="AB230" s="54" t="e">
        <f>VLOOKUP(MYRANKS_P[[#This Row],[POS]],#REF!,COLUMN(#REF!),FALSE)</f>
        <v>#REF!</v>
      </c>
      <c r="AC230" s="54" t="e">
        <f>MYRANKS_P[[#This Row],[TTLSGP]]-MYRANKS_P[[#This Row],[REPL LVL]]</f>
        <v>#REF!</v>
      </c>
      <c r="AD230" s="55" t="e">
        <f>IF(MYRANKS_P[[#This Row],[RAW_RANK]]&lt;=Total_Pitchers_Drafted,MYRANKS_P[[#This Row],[SGP OVER REPL]],0)</f>
        <v>#REF!</v>
      </c>
      <c r="AE230" s="68" t="e">
        <f>MYRANKS_P[[#This Row],[SGP OVER REPL]]*Dollar_Value_Per_Pitcher_SGP+1</f>
        <v>#REF!</v>
      </c>
      <c r="AF230" s="55"/>
      <c r="AG230" s="54" t="e">
        <f>IF(AND(MYRANKS_P[[#This Row],[BENCH_RANK]]&lt;=Total_Pitchers_Drafted,MYRANKS_P[[#This Row],[$ACTUAL]]=""),MYRANKS_P[[#This Row],[USEFULSGP]],0)</f>
        <v>#REF!</v>
      </c>
      <c r="AH230" s="55" t="e">
        <f>IF(MYRANKS_P[[#This Row],[REMAIN_SGP]]=0,0,MYRANKS_P[[#This Row],[REMAIN_SGP]]*Remaining_Dollar_Value_Per_Pitcher_SGP+1)</f>
        <v>#REF!</v>
      </c>
      <c r="AI230" s="122"/>
    </row>
    <row r="231" spans="1:35" x14ac:dyDescent="0.25">
      <c r="A231" s="88" t="s">
        <v>3635</v>
      </c>
      <c r="B231" s="9" t="e">
        <f>VLOOKUP(MYRANKS_P[[#This Row],[PLAYERID]],#REF!,COLUMN(#REF!),FALSE)</f>
        <v>#REF!</v>
      </c>
      <c r="C231" s="9" t="e">
        <f>VLOOKUP(MYRANKS_P[[#This Row],[PLAYERID]],#REF!,COLUMN(#REF!),FALSE)</f>
        <v>#REF!</v>
      </c>
      <c r="D231" s="9" t="e">
        <f>VLOOKUP(MYRANKS_P[[#This Row],[PLAYERID]],#REF!,COLUMN(#REF!),FALSE)</f>
        <v>#REF!</v>
      </c>
      <c r="E231" s="9" t="e">
        <f>VLOOKUP(MYRANKS_P[[#This Row],[PLAYERID]],#REF!,COLUMN(#REF!),FALSE)</f>
        <v>#REF!</v>
      </c>
      <c r="F231" s="9" t="e">
        <f>VLOOKUP(MYRANKS_P[[#This Row],[PLAYERID]],#REF!,COLUMN(#REF!),FALSE)</f>
        <v>#REF!</v>
      </c>
      <c r="G231" s="9" t="e">
        <f>INDEX(#REF!,MATCH(MYRANKS_P[[#This Row],[PLAYERID]],#REF!,0),VLOOKUP(IDSYSTEM,#REF!,3,FALSE))</f>
        <v>#REF!</v>
      </c>
      <c r="H231" s="115" t="e">
        <f>IF(OR(LEAGUE="Mixed",LEAGUE=MYRANKS_P[[#This Row],[LG]]),IFERROR(INDEX(PITCHCSV[],MATCH(MYRANKS_P[[#This Row],[PROJID]],PITCHCSV[playerid],0),P_WCOL),0),0)</f>
        <v>#REF!</v>
      </c>
      <c r="I231" s="115" t="e">
        <f>IF(OR(LEAGUE="Mixed",LEAGUE=MYRANKS_P[[#This Row],[LG]]),IFERROR(INDEX(PITCHCSV[],MATCH(MYRANKS_P[[#This Row],[PROJID]],PITCHCSV[playerid],0),P_SVCOL),0),0)</f>
        <v>#REF!</v>
      </c>
      <c r="J231" s="115" t="e">
        <f>IF(OR(LEAGUE="Mixed",LEAGUE=MYRANKS_P[[#This Row],[LG]]),IFERROR(INDEX(PITCHCSV[],MATCH(MYRANKS_P[[#This Row],[PROJID]],PITCHCSV[playerid],0),P_IPCOL),0),0)</f>
        <v>#REF!</v>
      </c>
      <c r="K231" s="115" t="e">
        <f>IF(OR(LEAGUE="Mixed",LEAGUE=MYRANKS_P[[#This Row],[LG]]),IFERROR(INDEX(PITCHCSV[],MATCH(MYRANKS_P[[#This Row],[PROJID]],PITCHCSV[playerid],0),P_HCOL),0),0)</f>
        <v>#REF!</v>
      </c>
      <c r="L231" s="115" t="e">
        <f>IF(OR(LEAGUE="Mixed",LEAGUE=MYRANKS_P[[#This Row],[LG]]),IFERROR(INDEX(PITCHCSV[],MATCH(MYRANKS_P[[#This Row],[PROJID]],PITCHCSV[playerid],0),P_ERCOL),0),0)</f>
        <v>#REF!</v>
      </c>
      <c r="M231" s="115" t="e">
        <f>IF(OR(LEAGUE="Mixed",LEAGUE=MYRANKS_P[[#This Row],[LG]]),IFERROR(INDEX(PITCHCSV[],MATCH(MYRANKS_P[[#This Row],[PROJID]],PITCHCSV[playerid],0),P_HRCOL),0),0)</f>
        <v>#REF!</v>
      </c>
      <c r="N231" s="115" t="e">
        <f>IF(OR(LEAGUE="Mixed",LEAGUE=MYRANKS_P[[#This Row],[LG]]),IFERROR(INDEX(PITCHCSV[],MATCH(MYRANKS_P[[#This Row],[PROJID]],PITCHCSV[playerid],0),P_SOCOL),0),0)</f>
        <v>#REF!</v>
      </c>
      <c r="O231" s="115" t="e">
        <f>IF(OR(LEAGUE="Mixed",LEAGUE=MYRANKS_P[[#This Row],[LG]]),IFERROR(INDEX(PITCHCSV[],MATCH(MYRANKS_P[[#This Row],[PROJID]],PITCHCSV[playerid],0),P_BBCOL),0),0)</f>
        <v>#REF!</v>
      </c>
      <c r="P231" s="10" t="e">
        <f>IF(OR(LEAGUE="Mixed",LEAGUE=MYRANKS_P[[#This Row],[LG]]),IFERROR(MYRANKS_P[[#This Row],[ER]]*9/MYRANKS_P[[#This Row],[IP]],0),0)</f>
        <v>#REF!</v>
      </c>
      <c r="Q231" s="10" t="e">
        <f>IF(OR(LEAGUE="Mixed",LEAGUE=MYRANKS_P[[#This Row],[LG]]),IFERROR((MYRANKS_P[[#This Row],[BB]]+MYRANKS_P[[#This Row],[H]])/MYRANKS_P[[#This Row],[IP]],0),0)</f>
        <v>#REF!</v>
      </c>
      <c r="R231" s="10" t="e">
        <f>MYRANKS_P[[#This Row],[W]]/SGP_W</f>
        <v>#REF!</v>
      </c>
      <c r="S231" s="10" t="e">
        <f>MYRANKS_P[[#This Row],[SV]]/SGP_SV</f>
        <v>#REF!</v>
      </c>
      <c r="T231" s="10" t="e">
        <f>MYRANKS_P[[#This Row],[SO]]/SGP_K</f>
        <v>#REF!</v>
      </c>
      <c r="U231" s="10" t="e">
        <f>((LGAVG_ER*(NUMPITCHERS-1)+MYRANKS_P[[#This Row],[ER]])*9/((LGAVG_IP*(NUMPITCHERS-1)+MYRANKS_P[[#This Row],[IP]]))-LGAVG_ERA)/SGP_ERA</f>
        <v>#REF!</v>
      </c>
      <c r="V231" s="10" t="e">
        <f>((LGAVG_HBB*(NUMPITCHERS-1)+MYRANKS_P[[#This Row],[BB]]+MYRANKS_P[[#This Row],[H]])/(LGAVG_IP*(NUMPITCHERS-1)+MYRANKS_P[[#This Row],[IP]])-LGAVG_WHIP)/SGP_WHIP</f>
        <v>#REF!</v>
      </c>
      <c r="W231" s="72" t="e">
        <f>MYRANKS_P[[#This Row],[WSGP]]+MYRANKS_P[[#This Row],[SVSGP]]+MYRANKS_P[[#This Row],[SOSGP]]+MYRANKS_P[[#This Row],[ERASGP]]+MYRANKS_P[[#This Row],[WHIPSGP]]</f>
        <v>#REF!</v>
      </c>
      <c r="X231" s="171" t="e">
        <f>RANK(MYRANKS_P[[#This Row],[TTLSGP]],MYRANKS_P[TTLSGP],0)</f>
        <v>#REF!</v>
      </c>
      <c r="Y231" s="72" t="e">
        <f>IF(MYRANKS_P[[#This Row],[RAW_RANK]]&gt;NUM_P,MYRANKS_P[[#This Row],[TTLSGP]],0)</f>
        <v>#REF!</v>
      </c>
      <c r="Z231" s="22" t="e">
        <f>IF(MYRANKS_P[[#This Row],[BENCH_TTLSGP]]=0,"",RANK(MYRANKS_P[[#This Row],[BENCH_TTLSGP]],MYRANKS_P[BENCH_TTLSGP],0))</f>
        <v>#REF!</v>
      </c>
      <c r="AA231" s="22" t="e">
        <f>IF(MYRANKS_P[[#This Row],[RAW_RANK]]=NUM_P,"X","")</f>
        <v>#REF!</v>
      </c>
      <c r="AB231" s="10" t="e">
        <f>VLOOKUP(MYRANKS_P[[#This Row],[POS]],#REF!,COLUMN(#REF!),FALSE)</f>
        <v>#REF!</v>
      </c>
      <c r="AC231" s="10" t="e">
        <f>MYRANKS_P[[#This Row],[TTLSGP]]-MYRANKS_P[[#This Row],[REPL LVL]]</f>
        <v>#REF!</v>
      </c>
      <c r="AD231" s="19" t="e">
        <f>IF(MYRANKS_P[[#This Row],[RAW_RANK]]&lt;=Total_Pitchers_Drafted,MYRANKS_P[[#This Row],[SGP OVER REPL]],0)</f>
        <v>#REF!</v>
      </c>
      <c r="AE231" s="66" t="e">
        <f>MYRANKS_P[[#This Row],[SGP OVER REPL]]*Dollar_Value_Per_Pitcher_SGP+1</f>
        <v>#REF!</v>
      </c>
      <c r="AF231" s="27"/>
      <c r="AG231" s="30" t="e">
        <f>IF(AND(MYRANKS_P[[#This Row],[BENCH_RANK]]&lt;=Total_Pitchers_Drafted,MYRANKS_P[[#This Row],[$ACTUAL]]=""),MYRANKS_P[[#This Row],[USEFULSGP]],0)</f>
        <v>#REF!</v>
      </c>
      <c r="AH231" s="27" t="e">
        <f>IF(MYRANKS_P[[#This Row],[REMAIN_SGP]]=0,0,MYRANKS_P[[#This Row],[REMAIN_SGP]]*Remaining_Dollar_Value_Per_Pitcher_SGP+1)</f>
        <v>#REF!</v>
      </c>
      <c r="AI231" s="122"/>
    </row>
    <row r="232" spans="1:35" x14ac:dyDescent="0.25">
      <c r="A232" s="88" t="s">
        <v>1712</v>
      </c>
      <c r="B232" s="53" t="e">
        <f>VLOOKUP(MYRANKS_P[[#This Row],[PLAYERID]],#REF!,COLUMN(#REF!),FALSE)</f>
        <v>#REF!</v>
      </c>
      <c r="C232" s="53" t="e">
        <f>VLOOKUP(MYRANKS_P[[#This Row],[PLAYERID]],#REF!,COLUMN(#REF!),FALSE)</f>
        <v>#REF!</v>
      </c>
      <c r="D232" s="53" t="e">
        <f>VLOOKUP(MYRANKS_P[[#This Row],[PLAYERID]],#REF!,COLUMN(#REF!),FALSE)</f>
        <v>#REF!</v>
      </c>
      <c r="E232" s="9" t="e">
        <f>VLOOKUP(MYRANKS_P[[#This Row],[PLAYERID]],#REF!,COLUMN(#REF!),FALSE)</f>
        <v>#REF!</v>
      </c>
      <c r="F232" s="53" t="e">
        <f>VLOOKUP(MYRANKS_P[[#This Row],[PLAYERID]],#REF!,COLUMN(#REF!),FALSE)</f>
        <v>#REF!</v>
      </c>
      <c r="G232" s="9" t="e">
        <f>INDEX(#REF!,MATCH(MYRANKS_P[[#This Row],[PLAYERID]],#REF!,0),VLOOKUP(IDSYSTEM,#REF!,3,FALSE))</f>
        <v>#REF!</v>
      </c>
      <c r="H232" s="115" t="e">
        <f>IF(OR(LEAGUE="Mixed",LEAGUE=MYRANKS_P[[#This Row],[LG]]),IFERROR(INDEX(PITCHCSV[],MATCH(MYRANKS_P[[#This Row],[PROJID]],PITCHCSV[playerid],0),P_WCOL),0),0)</f>
        <v>#REF!</v>
      </c>
      <c r="I232" s="115" t="e">
        <f>IF(OR(LEAGUE="Mixed",LEAGUE=MYRANKS_P[[#This Row],[LG]]),IFERROR(INDEX(PITCHCSV[],MATCH(MYRANKS_P[[#This Row],[PROJID]],PITCHCSV[playerid],0),P_SVCOL),0),0)</f>
        <v>#REF!</v>
      </c>
      <c r="J232" s="115" t="e">
        <f>IF(OR(LEAGUE="Mixed",LEAGUE=MYRANKS_P[[#This Row],[LG]]),IFERROR(INDEX(PITCHCSV[],MATCH(MYRANKS_P[[#This Row],[PROJID]],PITCHCSV[playerid],0),P_IPCOL),0),0)</f>
        <v>#REF!</v>
      </c>
      <c r="K232" s="115" t="e">
        <f>IF(OR(LEAGUE="Mixed",LEAGUE=MYRANKS_P[[#This Row],[LG]]),IFERROR(INDEX(PITCHCSV[],MATCH(MYRANKS_P[[#This Row],[PROJID]],PITCHCSV[playerid],0),P_HCOL),0),0)</f>
        <v>#REF!</v>
      </c>
      <c r="L232" s="115" t="e">
        <f>IF(OR(LEAGUE="Mixed",LEAGUE=MYRANKS_P[[#This Row],[LG]]),IFERROR(INDEX(PITCHCSV[],MATCH(MYRANKS_P[[#This Row],[PROJID]],PITCHCSV[playerid],0),P_ERCOL),0),0)</f>
        <v>#REF!</v>
      </c>
      <c r="M232" s="115" t="e">
        <f>IF(OR(LEAGUE="Mixed",LEAGUE=MYRANKS_P[[#This Row],[LG]]),IFERROR(INDEX(PITCHCSV[],MATCH(MYRANKS_P[[#This Row],[PROJID]],PITCHCSV[playerid],0),P_HRCOL),0),0)</f>
        <v>#REF!</v>
      </c>
      <c r="N232" s="115" t="e">
        <f>IF(OR(LEAGUE="Mixed",LEAGUE=MYRANKS_P[[#This Row],[LG]]),IFERROR(INDEX(PITCHCSV[],MATCH(MYRANKS_P[[#This Row],[PROJID]],PITCHCSV[playerid],0),P_SOCOL),0),0)</f>
        <v>#REF!</v>
      </c>
      <c r="O232" s="115" t="e">
        <f>IF(OR(LEAGUE="Mixed",LEAGUE=MYRANKS_P[[#This Row],[LG]]),IFERROR(INDEX(PITCHCSV[],MATCH(MYRANKS_P[[#This Row],[PROJID]],PITCHCSV[playerid],0),P_BBCOL),0),0)</f>
        <v>#REF!</v>
      </c>
      <c r="P232" s="10" t="e">
        <f>IF(OR(LEAGUE="Mixed",LEAGUE=MYRANKS_P[[#This Row],[LG]]),IFERROR(MYRANKS_P[[#This Row],[ER]]*9/MYRANKS_P[[#This Row],[IP]],0),0)</f>
        <v>#REF!</v>
      </c>
      <c r="Q232" s="10" t="e">
        <f>IF(OR(LEAGUE="Mixed",LEAGUE=MYRANKS_P[[#This Row],[LG]]),IFERROR((MYRANKS_P[[#This Row],[BB]]+MYRANKS_P[[#This Row],[H]])/MYRANKS_P[[#This Row],[IP]],0),0)</f>
        <v>#REF!</v>
      </c>
      <c r="R232" s="10" t="e">
        <f>MYRANKS_P[[#This Row],[W]]/SGP_W</f>
        <v>#REF!</v>
      </c>
      <c r="S232" s="10" t="e">
        <f>MYRANKS_P[[#This Row],[SV]]/SGP_SV</f>
        <v>#REF!</v>
      </c>
      <c r="T232" s="10" t="e">
        <f>MYRANKS_P[[#This Row],[SO]]/SGP_K</f>
        <v>#REF!</v>
      </c>
      <c r="U232" s="10" t="e">
        <f>((LGAVG_ER*(NUMPITCHERS-1)+MYRANKS_P[[#This Row],[ER]])*9/((LGAVG_IP*(NUMPITCHERS-1)+MYRANKS_P[[#This Row],[IP]]))-LGAVG_ERA)/SGP_ERA</f>
        <v>#REF!</v>
      </c>
      <c r="V232" s="10" t="e">
        <f>((LGAVG_HBB*(NUMPITCHERS-1)+MYRANKS_P[[#This Row],[BB]]+MYRANKS_P[[#This Row],[H]])/(LGAVG_IP*(NUMPITCHERS-1)+MYRANKS_P[[#This Row],[IP]])-LGAVG_WHIP)/SGP_WHIP</f>
        <v>#REF!</v>
      </c>
      <c r="W232" s="72" t="e">
        <f>MYRANKS_P[[#This Row],[WSGP]]+MYRANKS_P[[#This Row],[SVSGP]]+MYRANKS_P[[#This Row],[SOSGP]]+MYRANKS_P[[#This Row],[ERASGP]]+MYRANKS_P[[#This Row],[WHIPSGP]]</f>
        <v>#REF!</v>
      </c>
      <c r="X232" s="171" t="e">
        <f>RANK(MYRANKS_P[[#This Row],[TTLSGP]],MYRANKS_P[TTLSGP],0)</f>
        <v>#REF!</v>
      </c>
      <c r="Y232" s="72" t="e">
        <f>IF(MYRANKS_P[[#This Row],[RAW_RANK]]&gt;NUM_P,MYRANKS_P[[#This Row],[TTLSGP]],0)</f>
        <v>#REF!</v>
      </c>
      <c r="Z232" s="22" t="e">
        <f>IF(MYRANKS_P[[#This Row],[BENCH_TTLSGP]]=0,"",RANK(MYRANKS_P[[#This Row],[BENCH_TTLSGP]],MYRANKS_P[BENCH_TTLSGP],0))</f>
        <v>#REF!</v>
      </c>
      <c r="AA232" s="22" t="e">
        <f>IF(MYRANKS_P[[#This Row],[RAW_RANK]]=NUM_P,"X","")</f>
        <v>#REF!</v>
      </c>
      <c r="AB232" s="10" t="e">
        <f>VLOOKUP(MYRANKS_P[[#This Row],[POS]],#REF!,COLUMN(#REF!),FALSE)</f>
        <v>#REF!</v>
      </c>
      <c r="AC232" s="10" t="e">
        <f>MYRANKS_P[[#This Row],[TTLSGP]]-MYRANKS_P[[#This Row],[REPL LVL]]</f>
        <v>#REF!</v>
      </c>
      <c r="AD232" s="19" t="e">
        <f>IF(MYRANKS_P[[#This Row],[RAW_RANK]]&lt;=Total_Pitchers_Drafted,MYRANKS_P[[#This Row],[SGP OVER REPL]],0)</f>
        <v>#REF!</v>
      </c>
      <c r="AE232" s="66" t="e">
        <f>MYRANKS_P[[#This Row],[SGP OVER REPL]]*Dollar_Value_Per_Pitcher_SGP+1</f>
        <v>#REF!</v>
      </c>
      <c r="AF232" s="27"/>
      <c r="AG232" s="30" t="e">
        <f>IF(AND(MYRANKS_P[[#This Row],[BENCH_RANK]]&lt;=Total_Pitchers_Drafted,MYRANKS_P[[#This Row],[$ACTUAL]]=""),MYRANKS_P[[#This Row],[USEFULSGP]],0)</f>
        <v>#REF!</v>
      </c>
      <c r="AH232" s="27" t="e">
        <f>IF(MYRANKS_P[[#This Row],[REMAIN_SGP]]=0,0,MYRANKS_P[[#This Row],[REMAIN_SGP]]*Remaining_Dollar_Value_Per_Pitcher_SGP+1)</f>
        <v>#REF!</v>
      </c>
      <c r="AI232" s="122"/>
    </row>
    <row r="233" spans="1:35" x14ac:dyDescent="0.25">
      <c r="A233" s="110" t="s">
        <v>1206</v>
      </c>
      <c r="B233" s="9" t="e">
        <f>VLOOKUP(MYRANKS_P[[#This Row],[PLAYERID]],#REF!,COLUMN(#REF!),FALSE)</f>
        <v>#REF!</v>
      </c>
      <c r="C233" s="9" t="e">
        <f>VLOOKUP(MYRANKS_P[[#This Row],[PLAYERID]],#REF!,COLUMN(#REF!),FALSE)</f>
        <v>#REF!</v>
      </c>
      <c r="D233" s="9" t="e">
        <f>VLOOKUP(MYRANKS_P[[#This Row],[PLAYERID]],#REF!,COLUMN(#REF!),FALSE)</f>
        <v>#REF!</v>
      </c>
      <c r="E233" s="9" t="e">
        <f>VLOOKUP(MYRANKS_P[[#This Row],[PLAYERID]],#REF!,COLUMN(#REF!),FALSE)</f>
        <v>#REF!</v>
      </c>
      <c r="F233" s="9" t="e">
        <f>VLOOKUP(MYRANKS_P[[#This Row],[PLAYERID]],#REF!,COLUMN(#REF!),FALSE)</f>
        <v>#REF!</v>
      </c>
      <c r="G233" s="9" t="e">
        <f>INDEX(#REF!,MATCH(MYRANKS_P[[#This Row],[PLAYERID]],#REF!,0),VLOOKUP(IDSYSTEM,#REF!,3,FALSE))</f>
        <v>#REF!</v>
      </c>
      <c r="H233" s="128" t="e">
        <f>IF(OR(LEAGUE="Mixed",LEAGUE=MYRANKS_P[[#This Row],[LG]]),IFERROR(INDEX(PITCHCSV[],MATCH(MYRANKS_P[[#This Row],[PROJID]],PITCHCSV[playerid],0),P_WCOL),0),0)</f>
        <v>#REF!</v>
      </c>
      <c r="I233" s="128" t="e">
        <f>IF(OR(LEAGUE="Mixed",LEAGUE=MYRANKS_P[[#This Row],[LG]]),IFERROR(INDEX(PITCHCSV[],MATCH(MYRANKS_P[[#This Row],[PROJID]],PITCHCSV[playerid],0),P_SVCOL),0),0)</f>
        <v>#REF!</v>
      </c>
      <c r="J233" s="128" t="e">
        <f>IF(OR(LEAGUE="Mixed",LEAGUE=MYRANKS_P[[#This Row],[LG]]),IFERROR(INDEX(PITCHCSV[],MATCH(MYRANKS_P[[#This Row],[PROJID]],PITCHCSV[playerid],0),P_IPCOL),0),0)</f>
        <v>#REF!</v>
      </c>
      <c r="K233" s="128" t="e">
        <f>IF(OR(LEAGUE="Mixed",LEAGUE=MYRANKS_P[[#This Row],[LG]]),IFERROR(INDEX(PITCHCSV[],MATCH(MYRANKS_P[[#This Row],[PROJID]],PITCHCSV[playerid],0),P_HCOL),0),0)</f>
        <v>#REF!</v>
      </c>
      <c r="L233" s="128" t="e">
        <f>IF(OR(LEAGUE="Mixed",LEAGUE=MYRANKS_P[[#This Row],[LG]]),IFERROR(INDEX(PITCHCSV[],MATCH(MYRANKS_P[[#This Row],[PROJID]],PITCHCSV[playerid],0),P_ERCOL),0),0)</f>
        <v>#REF!</v>
      </c>
      <c r="M233" s="128" t="e">
        <f>IF(OR(LEAGUE="Mixed",LEAGUE=MYRANKS_P[[#This Row],[LG]]),IFERROR(INDEX(PITCHCSV[],MATCH(MYRANKS_P[[#This Row],[PROJID]],PITCHCSV[playerid],0),P_HRCOL),0),0)</f>
        <v>#REF!</v>
      </c>
      <c r="N233" s="128" t="e">
        <f>IF(OR(LEAGUE="Mixed",LEAGUE=MYRANKS_P[[#This Row],[LG]]),IFERROR(INDEX(PITCHCSV[],MATCH(MYRANKS_P[[#This Row],[PROJID]],PITCHCSV[playerid],0),P_SOCOL),0),0)</f>
        <v>#REF!</v>
      </c>
      <c r="O233" s="128" t="e">
        <f>IF(OR(LEAGUE="Mixed",LEAGUE=MYRANKS_P[[#This Row],[LG]]),IFERROR(INDEX(PITCHCSV[],MATCH(MYRANKS_P[[#This Row],[PROJID]],PITCHCSV[playerid],0),P_BBCOL),0),0)</f>
        <v>#REF!</v>
      </c>
      <c r="P233" s="87" t="e">
        <f>IF(OR(LEAGUE="Mixed",LEAGUE=MYRANKS_P[[#This Row],[LG]]),IFERROR(MYRANKS_P[[#This Row],[ER]]*9/MYRANKS_P[[#This Row],[IP]],0),0)</f>
        <v>#REF!</v>
      </c>
      <c r="Q233" s="87" t="e">
        <f>IF(OR(LEAGUE="Mixed",LEAGUE=MYRANKS_P[[#This Row],[LG]]),IFERROR((MYRANKS_P[[#This Row],[BB]]+MYRANKS_P[[#This Row],[H]])/MYRANKS_P[[#This Row],[IP]],0),0)</f>
        <v>#REF!</v>
      </c>
      <c r="R233" s="87" t="e">
        <f>MYRANKS_P[[#This Row],[W]]/SGP_W</f>
        <v>#REF!</v>
      </c>
      <c r="S233" s="87" t="e">
        <f>MYRANKS_P[[#This Row],[SV]]/SGP_SV</f>
        <v>#REF!</v>
      </c>
      <c r="T233" s="87" t="e">
        <f>MYRANKS_P[[#This Row],[SO]]/SGP_K</f>
        <v>#REF!</v>
      </c>
      <c r="U233" s="87" t="e">
        <f>((LGAVG_ER*(NUMPITCHERS-1)+MYRANKS_P[[#This Row],[ER]])*9/((LGAVG_IP*(NUMPITCHERS-1)+MYRANKS_P[[#This Row],[IP]]))-LGAVG_ERA)/SGP_ERA</f>
        <v>#REF!</v>
      </c>
      <c r="V233" s="87" t="e">
        <f>((LGAVG_HBB*(NUMPITCHERS-1)+MYRANKS_P[[#This Row],[BB]]+MYRANKS_P[[#This Row],[H]])/(LGAVG_IP*(NUMPITCHERS-1)+MYRANKS_P[[#This Row],[IP]])-LGAVG_WHIP)/SGP_WHIP</f>
        <v>#REF!</v>
      </c>
      <c r="W233" s="92" t="e">
        <f>MYRANKS_P[[#This Row],[WSGP]]+MYRANKS_P[[#This Row],[SVSGP]]+MYRANKS_P[[#This Row],[SOSGP]]+MYRANKS_P[[#This Row],[ERASGP]]+MYRANKS_P[[#This Row],[WHIPSGP]]</f>
        <v>#REF!</v>
      </c>
      <c r="X233" s="173" t="e">
        <f>RANK(MYRANKS_P[[#This Row],[TTLSGP]],MYRANKS_P[TTLSGP],0)</f>
        <v>#REF!</v>
      </c>
      <c r="Y233" s="92" t="e">
        <f>IF(MYRANKS_P[[#This Row],[RAW_RANK]]&gt;NUM_P,MYRANKS_P[[#This Row],[TTLSGP]],0)</f>
        <v>#REF!</v>
      </c>
      <c r="Z233" s="96" t="e">
        <f>IF(MYRANKS_P[[#This Row],[BENCH_TTLSGP]]=0,"",RANK(MYRANKS_P[[#This Row],[BENCH_TTLSGP]],MYRANKS_P[BENCH_TTLSGP],0))</f>
        <v>#REF!</v>
      </c>
      <c r="AA233" s="96" t="e">
        <f>IF(MYRANKS_P[[#This Row],[RAW_RANK]]=NUM_P,"X","")</f>
        <v>#REF!</v>
      </c>
      <c r="AB233" s="87" t="e">
        <f>VLOOKUP(MYRANKS_P[[#This Row],[POS]],#REF!,COLUMN(#REF!),FALSE)</f>
        <v>#REF!</v>
      </c>
      <c r="AC233" s="87" t="e">
        <f>MYRANKS_P[[#This Row],[TTLSGP]]-MYRANKS_P[[#This Row],[REPL LVL]]</f>
        <v>#REF!</v>
      </c>
      <c r="AD233" s="87" t="e">
        <f>IF(MYRANKS_P[[#This Row],[RAW_RANK]]&lt;=Total_Pitchers_Drafted,MYRANKS_P[[#This Row],[SGP OVER REPL]],0)</f>
        <v>#REF!</v>
      </c>
      <c r="AE233" s="97" t="e">
        <f>MYRANKS_P[[#This Row],[SGP OVER REPL]]*Dollar_Value_Per_Pitcher_SGP+1</f>
        <v>#REF!</v>
      </c>
      <c r="AF233" s="87"/>
      <c r="AG233" s="87" t="e">
        <f>IF(AND(MYRANKS_P[[#This Row],[BENCH_RANK]]&lt;=Total_Pitchers_Drafted,MYRANKS_P[[#This Row],[$ACTUAL]]=""),MYRANKS_P[[#This Row],[USEFULSGP]],0)</f>
        <v>#REF!</v>
      </c>
      <c r="AH233" s="87" t="e">
        <f>IF(MYRANKS_P[[#This Row],[REMAIN_SGP]]=0,0,MYRANKS_P[[#This Row],[REMAIN_SGP]]*Remaining_Dollar_Value_Per_Pitcher_SGP+1)</f>
        <v>#REF!</v>
      </c>
      <c r="AI233" s="122"/>
    </row>
    <row r="234" spans="1:35" x14ac:dyDescent="0.25">
      <c r="A234" s="88" t="s">
        <v>1229</v>
      </c>
      <c r="B234" s="9" t="e">
        <f>VLOOKUP(MYRANKS_P[[#This Row],[PLAYERID]],#REF!,COLUMN(#REF!),FALSE)</f>
        <v>#REF!</v>
      </c>
      <c r="C234" s="9" t="e">
        <f>VLOOKUP(MYRANKS_P[[#This Row],[PLAYERID]],#REF!,COLUMN(#REF!),FALSE)</f>
        <v>#REF!</v>
      </c>
      <c r="D234" s="9" t="e">
        <f>VLOOKUP(MYRANKS_P[[#This Row],[PLAYERID]],#REF!,COLUMN(#REF!),FALSE)</f>
        <v>#REF!</v>
      </c>
      <c r="E234" s="9" t="e">
        <f>VLOOKUP(MYRANKS_P[[#This Row],[PLAYERID]],#REF!,COLUMN(#REF!),FALSE)</f>
        <v>#REF!</v>
      </c>
      <c r="F234" s="9" t="e">
        <f>VLOOKUP(MYRANKS_P[[#This Row],[PLAYERID]],#REF!,COLUMN(#REF!),FALSE)</f>
        <v>#REF!</v>
      </c>
      <c r="G234" s="9" t="e">
        <f>INDEX(#REF!,MATCH(MYRANKS_P[[#This Row],[PLAYERID]],#REF!,0),VLOOKUP(IDSYSTEM,#REF!,3,FALSE))</f>
        <v>#REF!</v>
      </c>
      <c r="H234" s="115" t="e">
        <f>IF(OR(LEAGUE="Mixed",LEAGUE=MYRANKS_P[[#This Row],[LG]]),IFERROR(INDEX(PITCHCSV[],MATCH(MYRANKS_P[[#This Row],[PROJID]],PITCHCSV[playerid],0),P_WCOL),0),0)</f>
        <v>#REF!</v>
      </c>
      <c r="I234" s="115" t="e">
        <f>IF(OR(LEAGUE="Mixed",LEAGUE=MYRANKS_P[[#This Row],[LG]]),IFERROR(INDEX(PITCHCSV[],MATCH(MYRANKS_P[[#This Row],[PROJID]],PITCHCSV[playerid],0),P_SVCOL),0),0)</f>
        <v>#REF!</v>
      </c>
      <c r="J234" s="115" t="e">
        <f>IF(OR(LEAGUE="Mixed",LEAGUE=MYRANKS_P[[#This Row],[LG]]),IFERROR(INDEX(PITCHCSV[],MATCH(MYRANKS_P[[#This Row],[PROJID]],PITCHCSV[playerid],0),P_IPCOL),0),0)</f>
        <v>#REF!</v>
      </c>
      <c r="K234" s="115" t="e">
        <f>IF(OR(LEAGUE="Mixed",LEAGUE=MYRANKS_P[[#This Row],[LG]]),IFERROR(INDEX(PITCHCSV[],MATCH(MYRANKS_P[[#This Row],[PROJID]],PITCHCSV[playerid],0),P_HCOL),0),0)</f>
        <v>#REF!</v>
      </c>
      <c r="L234" s="115" t="e">
        <f>IF(OR(LEAGUE="Mixed",LEAGUE=MYRANKS_P[[#This Row],[LG]]),IFERROR(INDEX(PITCHCSV[],MATCH(MYRANKS_P[[#This Row],[PROJID]],PITCHCSV[playerid],0),P_ERCOL),0),0)</f>
        <v>#REF!</v>
      </c>
      <c r="M234" s="115" t="e">
        <f>IF(OR(LEAGUE="Mixed",LEAGUE=MYRANKS_P[[#This Row],[LG]]),IFERROR(INDEX(PITCHCSV[],MATCH(MYRANKS_P[[#This Row],[PROJID]],PITCHCSV[playerid],0),P_HRCOL),0),0)</f>
        <v>#REF!</v>
      </c>
      <c r="N234" s="115" t="e">
        <f>IF(OR(LEAGUE="Mixed",LEAGUE=MYRANKS_P[[#This Row],[LG]]),IFERROR(INDEX(PITCHCSV[],MATCH(MYRANKS_P[[#This Row],[PROJID]],PITCHCSV[playerid],0),P_SOCOL),0),0)</f>
        <v>#REF!</v>
      </c>
      <c r="O234" s="115" t="e">
        <f>IF(OR(LEAGUE="Mixed",LEAGUE=MYRANKS_P[[#This Row],[LG]]),IFERROR(INDEX(PITCHCSV[],MATCH(MYRANKS_P[[#This Row],[PROJID]],PITCHCSV[playerid],0),P_BBCOL),0),0)</f>
        <v>#REF!</v>
      </c>
      <c r="P234" s="10" t="e">
        <f>IF(OR(LEAGUE="Mixed",LEAGUE=MYRANKS_P[[#This Row],[LG]]),IFERROR(MYRANKS_P[[#This Row],[ER]]*9/MYRANKS_P[[#This Row],[IP]],0),0)</f>
        <v>#REF!</v>
      </c>
      <c r="Q234" s="10" t="e">
        <f>IF(OR(LEAGUE="Mixed",LEAGUE=MYRANKS_P[[#This Row],[LG]]),IFERROR((MYRANKS_P[[#This Row],[BB]]+MYRANKS_P[[#This Row],[H]])/MYRANKS_P[[#This Row],[IP]],0),0)</f>
        <v>#REF!</v>
      </c>
      <c r="R234" s="10" t="e">
        <f>MYRANKS_P[[#This Row],[W]]/SGP_W</f>
        <v>#REF!</v>
      </c>
      <c r="S234" s="10" t="e">
        <f>MYRANKS_P[[#This Row],[SV]]/SGP_SV</f>
        <v>#REF!</v>
      </c>
      <c r="T234" s="10" t="e">
        <f>MYRANKS_P[[#This Row],[SO]]/SGP_K</f>
        <v>#REF!</v>
      </c>
      <c r="U234" s="10" t="e">
        <f>((LGAVG_ER*(NUMPITCHERS-1)+MYRANKS_P[[#This Row],[ER]])*9/((LGAVG_IP*(NUMPITCHERS-1)+MYRANKS_P[[#This Row],[IP]]))-LGAVG_ERA)/SGP_ERA</f>
        <v>#REF!</v>
      </c>
      <c r="V234" s="10" t="e">
        <f>((LGAVG_HBB*(NUMPITCHERS-1)+MYRANKS_P[[#This Row],[BB]]+MYRANKS_P[[#This Row],[H]])/(LGAVG_IP*(NUMPITCHERS-1)+MYRANKS_P[[#This Row],[IP]])-LGAVG_WHIP)/SGP_WHIP</f>
        <v>#REF!</v>
      </c>
      <c r="W234" s="72" t="e">
        <f>MYRANKS_P[[#This Row],[WSGP]]+MYRANKS_P[[#This Row],[SVSGP]]+MYRANKS_P[[#This Row],[SOSGP]]+MYRANKS_P[[#This Row],[ERASGP]]+MYRANKS_P[[#This Row],[WHIPSGP]]</f>
        <v>#REF!</v>
      </c>
      <c r="X234" s="171" t="e">
        <f>RANK(MYRANKS_P[[#This Row],[TTLSGP]],MYRANKS_P[TTLSGP],0)</f>
        <v>#REF!</v>
      </c>
      <c r="Y234" s="72" t="e">
        <f>IF(MYRANKS_P[[#This Row],[RAW_RANK]]&gt;NUM_P,MYRANKS_P[[#This Row],[TTLSGP]],0)</f>
        <v>#REF!</v>
      </c>
      <c r="Z234" s="22" t="e">
        <f>IF(MYRANKS_P[[#This Row],[BENCH_TTLSGP]]=0,"",RANK(MYRANKS_P[[#This Row],[BENCH_TTLSGP]],MYRANKS_P[BENCH_TTLSGP],0))</f>
        <v>#REF!</v>
      </c>
      <c r="AA234" s="22" t="e">
        <f>IF(MYRANKS_P[[#This Row],[RAW_RANK]]=NUM_P,"X","")</f>
        <v>#REF!</v>
      </c>
      <c r="AB234" s="10" t="e">
        <f>VLOOKUP(MYRANKS_P[[#This Row],[POS]],#REF!,COLUMN(#REF!),FALSE)</f>
        <v>#REF!</v>
      </c>
      <c r="AC234" s="10" t="e">
        <f>MYRANKS_P[[#This Row],[TTLSGP]]-MYRANKS_P[[#This Row],[REPL LVL]]</f>
        <v>#REF!</v>
      </c>
      <c r="AD234" s="19" t="e">
        <f>IF(MYRANKS_P[[#This Row],[RAW_RANK]]&lt;=Total_Pitchers_Drafted,MYRANKS_P[[#This Row],[SGP OVER REPL]],0)</f>
        <v>#REF!</v>
      </c>
      <c r="AE234" s="66" t="e">
        <f>MYRANKS_P[[#This Row],[SGP OVER REPL]]*Dollar_Value_Per_Pitcher_SGP+1</f>
        <v>#REF!</v>
      </c>
      <c r="AF234" s="27"/>
      <c r="AG234" s="30" t="e">
        <f>IF(AND(MYRANKS_P[[#This Row],[BENCH_RANK]]&lt;=Total_Pitchers_Drafted,MYRANKS_P[[#This Row],[$ACTUAL]]=""),MYRANKS_P[[#This Row],[USEFULSGP]],0)</f>
        <v>#REF!</v>
      </c>
      <c r="AH234" s="27" t="e">
        <f>IF(MYRANKS_P[[#This Row],[REMAIN_SGP]]=0,0,MYRANKS_P[[#This Row],[REMAIN_SGP]]*Remaining_Dollar_Value_Per_Pitcher_SGP+1)</f>
        <v>#REF!</v>
      </c>
      <c r="AI234" s="122"/>
    </row>
    <row r="235" spans="1:35" x14ac:dyDescent="0.25">
      <c r="A235" s="79" t="s">
        <v>6198</v>
      </c>
      <c r="B235" s="53" t="e">
        <f>VLOOKUP(MYRANKS_P[[#This Row],[PLAYERID]],#REF!,COLUMN(#REF!),FALSE)</f>
        <v>#REF!</v>
      </c>
      <c r="C235" s="53" t="e">
        <f>VLOOKUP(MYRANKS_P[[#This Row],[PLAYERID]],#REF!,COLUMN(#REF!),FALSE)</f>
        <v>#REF!</v>
      </c>
      <c r="D235" s="53" t="e">
        <f>VLOOKUP(MYRANKS_P[[#This Row],[PLAYERID]],#REF!,COLUMN(#REF!),FALSE)</f>
        <v>#REF!</v>
      </c>
      <c r="E235" s="9" t="e">
        <f>VLOOKUP(MYRANKS_P[[#This Row],[PLAYERID]],#REF!,COLUMN(#REF!),FALSE)</f>
        <v>#REF!</v>
      </c>
      <c r="F235" s="53" t="e">
        <f>VLOOKUP(MYRANKS_P[[#This Row],[PLAYERID]],#REF!,COLUMN(#REF!),FALSE)</f>
        <v>#REF!</v>
      </c>
      <c r="G235" s="9" t="e">
        <f>INDEX(#REF!,MATCH(MYRANKS_P[[#This Row],[PLAYERID]],#REF!,0),VLOOKUP(IDSYSTEM,#REF!,3,FALSE))</f>
        <v>#REF!</v>
      </c>
      <c r="H235" s="115" t="e">
        <f>IF(OR(LEAGUE="Mixed",LEAGUE=MYRANKS_P[[#This Row],[LG]]),IFERROR(INDEX(PITCHCSV[],MATCH(MYRANKS_P[[#This Row],[PROJID]],PITCHCSV[playerid],0),P_WCOL),0),0)</f>
        <v>#REF!</v>
      </c>
      <c r="I235" s="115" t="e">
        <f>IF(OR(LEAGUE="Mixed",LEAGUE=MYRANKS_P[[#This Row],[LG]]),IFERROR(INDEX(PITCHCSV[],MATCH(MYRANKS_P[[#This Row],[PROJID]],PITCHCSV[playerid],0),P_SVCOL),0),0)</f>
        <v>#REF!</v>
      </c>
      <c r="J235" s="115" t="e">
        <f>IF(OR(LEAGUE="Mixed",LEAGUE=MYRANKS_P[[#This Row],[LG]]),IFERROR(INDEX(PITCHCSV[],MATCH(MYRANKS_P[[#This Row],[PROJID]],PITCHCSV[playerid],0),P_IPCOL),0),0)</f>
        <v>#REF!</v>
      </c>
      <c r="K235" s="115" t="e">
        <f>IF(OR(LEAGUE="Mixed",LEAGUE=MYRANKS_P[[#This Row],[LG]]),IFERROR(INDEX(PITCHCSV[],MATCH(MYRANKS_P[[#This Row],[PROJID]],PITCHCSV[playerid],0),P_HCOL),0),0)</f>
        <v>#REF!</v>
      </c>
      <c r="L235" s="115" t="e">
        <f>IF(OR(LEAGUE="Mixed",LEAGUE=MYRANKS_P[[#This Row],[LG]]),IFERROR(INDEX(PITCHCSV[],MATCH(MYRANKS_P[[#This Row],[PROJID]],PITCHCSV[playerid],0),P_ERCOL),0),0)</f>
        <v>#REF!</v>
      </c>
      <c r="M235" s="115" t="e">
        <f>IF(OR(LEAGUE="Mixed",LEAGUE=MYRANKS_P[[#This Row],[LG]]),IFERROR(INDEX(PITCHCSV[],MATCH(MYRANKS_P[[#This Row],[PROJID]],PITCHCSV[playerid],0),P_HRCOL),0),0)</f>
        <v>#REF!</v>
      </c>
      <c r="N235" s="115" t="e">
        <f>IF(OR(LEAGUE="Mixed",LEAGUE=MYRANKS_P[[#This Row],[LG]]),IFERROR(INDEX(PITCHCSV[],MATCH(MYRANKS_P[[#This Row],[PROJID]],PITCHCSV[playerid],0),P_SOCOL),0),0)</f>
        <v>#REF!</v>
      </c>
      <c r="O235" s="115" t="e">
        <f>IF(OR(LEAGUE="Mixed",LEAGUE=MYRANKS_P[[#This Row],[LG]]),IFERROR(INDEX(PITCHCSV[],MATCH(MYRANKS_P[[#This Row],[PROJID]],PITCHCSV[playerid],0),P_BBCOL),0),0)</f>
        <v>#REF!</v>
      </c>
      <c r="P235" s="10" t="e">
        <f>IF(OR(LEAGUE="Mixed",LEAGUE=MYRANKS_P[[#This Row],[LG]]),IFERROR(MYRANKS_P[[#This Row],[ER]]*9/MYRANKS_P[[#This Row],[IP]],0),0)</f>
        <v>#REF!</v>
      </c>
      <c r="Q235" s="10" t="e">
        <f>IF(OR(LEAGUE="Mixed",LEAGUE=MYRANKS_P[[#This Row],[LG]]),IFERROR((MYRANKS_P[[#This Row],[BB]]+MYRANKS_P[[#This Row],[H]])/MYRANKS_P[[#This Row],[IP]],0),0)</f>
        <v>#REF!</v>
      </c>
      <c r="R235" s="55" t="e">
        <f>MYRANKS_P[[#This Row],[W]]/SGP_W</f>
        <v>#REF!</v>
      </c>
      <c r="S235" s="54" t="e">
        <f>MYRANKS_P[[#This Row],[SV]]/SGP_SV</f>
        <v>#REF!</v>
      </c>
      <c r="T235" s="55" t="e">
        <f>MYRANKS_P[[#This Row],[SO]]/SGP_K</f>
        <v>#REF!</v>
      </c>
      <c r="U235" s="10" t="e">
        <f>((LGAVG_ER*(NUMPITCHERS-1)+MYRANKS_P[[#This Row],[ER]])*9/((LGAVG_IP*(NUMPITCHERS-1)+MYRANKS_P[[#This Row],[IP]]))-LGAVG_ERA)/SGP_ERA</f>
        <v>#REF!</v>
      </c>
      <c r="V235" s="10" t="e">
        <f>((LGAVG_HBB*(NUMPITCHERS-1)+MYRANKS_P[[#This Row],[BB]]+MYRANKS_P[[#This Row],[H]])/(LGAVG_IP*(NUMPITCHERS-1)+MYRANKS_P[[#This Row],[IP]])-LGAVG_WHIP)/SGP_WHIP</f>
        <v>#REF!</v>
      </c>
      <c r="W235" s="74" t="e">
        <f>MYRANKS_P[[#This Row],[WSGP]]+MYRANKS_P[[#This Row],[SVSGP]]+MYRANKS_P[[#This Row],[SOSGP]]+MYRANKS_P[[#This Row],[ERASGP]]+MYRANKS_P[[#This Row],[WHIPSGP]]</f>
        <v>#REF!</v>
      </c>
      <c r="X235" s="172" t="e">
        <f>RANK(MYRANKS_P[[#This Row],[TTLSGP]],MYRANKS_P[TTLSGP],0)</f>
        <v>#REF!</v>
      </c>
      <c r="Y235" s="74" t="e">
        <f>IF(MYRANKS_P[[#This Row],[RAW_RANK]]&gt;NUM_P,MYRANKS_P[[#This Row],[TTLSGP]],0)</f>
        <v>#REF!</v>
      </c>
      <c r="Z235" s="56" t="e">
        <f>IF(MYRANKS_P[[#This Row],[BENCH_TTLSGP]]=0,"",RANK(MYRANKS_P[[#This Row],[BENCH_TTLSGP]],MYRANKS_P[BENCH_TTLSGP],0))</f>
        <v>#REF!</v>
      </c>
      <c r="AA235" s="56" t="e">
        <f>IF(MYRANKS_P[[#This Row],[RAW_RANK]]=NUM_P,"X","")</f>
        <v>#REF!</v>
      </c>
      <c r="AB235" s="54" t="e">
        <f>VLOOKUP(MYRANKS_P[[#This Row],[POS]],#REF!,COLUMN(#REF!),FALSE)</f>
        <v>#REF!</v>
      </c>
      <c r="AC235" s="54" t="e">
        <f>MYRANKS_P[[#This Row],[TTLSGP]]-MYRANKS_P[[#This Row],[REPL LVL]]</f>
        <v>#REF!</v>
      </c>
      <c r="AD235" s="55" t="e">
        <f>IF(MYRANKS_P[[#This Row],[RAW_RANK]]&lt;=Total_Pitchers_Drafted,MYRANKS_P[[#This Row],[SGP OVER REPL]],0)</f>
        <v>#REF!</v>
      </c>
      <c r="AE235" s="68" t="e">
        <f>MYRANKS_P[[#This Row],[SGP OVER REPL]]*Dollar_Value_Per_Pitcher_SGP+1</f>
        <v>#REF!</v>
      </c>
      <c r="AF235" s="55"/>
      <c r="AG235" s="54" t="e">
        <f>IF(AND(MYRANKS_P[[#This Row],[BENCH_RANK]]&lt;=Total_Pitchers_Drafted,MYRANKS_P[[#This Row],[$ACTUAL]]=""),MYRANKS_P[[#This Row],[USEFULSGP]],0)</f>
        <v>#REF!</v>
      </c>
      <c r="AH235" s="55" t="e">
        <f>IF(MYRANKS_P[[#This Row],[REMAIN_SGP]]=0,0,MYRANKS_P[[#This Row],[REMAIN_SGP]]*Remaining_Dollar_Value_Per_Pitcher_SGP+1)</f>
        <v>#REF!</v>
      </c>
      <c r="AI235" s="122"/>
    </row>
    <row r="236" spans="1:35" x14ac:dyDescent="0.25">
      <c r="A236" s="110" t="s">
        <v>3636</v>
      </c>
      <c r="B236" s="53" t="e">
        <f>VLOOKUP(MYRANKS_P[[#This Row],[PLAYERID]],#REF!,COLUMN(#REF!),FALSE)</f>
        <v>#REF!</v>
      </c>
      <c r="C236" s="53" t="e">
        <f>VLOOKUP(MYRANKS_P[[#This Row],[PLAYERID]],#REF!,COLUMN(#REF!),FALSE)</f>
        <v>#REF!</v>
      </c>
      <c r="D236" s="53" t="e">
        <f>VLOOKUP(MYRANKS_P[[#This Row],[PLAYERID]],#REF!,COLUMN(#REF!),FALSE)</f>
        <v>#REF!</v>
      </c>
      <c r="E236" s="9" t="e">
        <f>VLOOKUP(MYRANKS_P[[#This Row],[PLAYERID]],#REF!,COLUMN(#REF!),FALSE)</f>
        <v>#REF!</v>
      </c>
      <c r="F236" s="53" t="e">
        <f>VLOOKUP(MYRANKS_P[[#This Row],[PLAYERID]],#REF!,COLUMN(#REF!),FALSE)</f>
        <v>#REF!</v>
      </c>
      <c r="G236" s="9" t="e">
        <f>INDEX(#REF!,MATCH(MYRANKS_P[[#This Row],[PLAYERID]],#REF!,0),VLOOKUP(IDSYSTEM,#REF!,3,FALSE))</f>
        <v>#REF!</v>
      </c>
      <c r="H236" s="128" t="e">
        <f>IF(OR(LEAGUE="Mixed",LEAGUE=MYRANKS_P[[#This Row],[LG]]),IFERROR(INDEX(PITCHCSV[],MATCH(MYRANKS_P[[#This Row],[PROJID]],PITCHCSV[playerid],0),P_WCOL),0),0)</f>
        <v>#REF!</v>
      </c>
      <c r="I236" s="128" t="e">
        <f>IF(OR(LEAGUE="Mixed",LEAGUE=MYRANKS_P[[#This Row],[LG]]),IFERROR(INDEX(PITCHCSV[],MATCH(MYRANKS_P[[#This Row],[PROJID]],PITCHCSV[playerid],0),P_SVCOL),0),0)</f>
        <v>#REF!</v>
      </c>
      <c r="J236" s="128" t="e">
        <f>IF(OR(LEAGUE="Mixed",LEAGUE=MYRANKS_P[[#This Row],[LG]]),IFERROR(INDEX(PITCHCSV[],MATCH(MYRANKS_P[[#This Row],[PROJID]],PITCHCSV[playerid],0),P_IPCOL),0),0)</f>
        <v>#REF!</v>
      </c>
      <c r="K236" s="128" t="e">
        <f>IF(OR(LEAGUE="Mixed",LEAGUE=MYRANKS_P[[#This Row],[LG]]),IFERROR(INDEX(PITCHCSV[],MATCH(MYRANKS_P[[#This Row],[PROJID]],PITCHCSV[playerid],0),P_HCOL),0),0)</f>
        <v>#REF!</v>
      </c>
      <c r="L236" s="128" t="e">
        <f>IF(OR(LEAGUE="Mixed",LEAGUE=MYRANKS_P[[#This Row],[LG]]),IFERROR(INDEX(PITCHCSV[],MATCH(MYRANKS_P[[#This Row],[PROJID]],PITCHCSV[playerid],0),P_ERCOL),0),0)</f>
        <v>#REF!</v>
      </c>
      <c r="M236" s="128" t="e">
        <f>IF(OR(LEAGUE="Mixed",LEAGUE=MYRANKS_P[[#This Row],[LG]]),IFERROR(INDEX(PITCHCSV[],MATCH(MYRANKS_P[[#This Row],[PROJID]],PITCHCSV[playerid],0),P_HRCOL),0),0)</f>
        <v>#REF!</v>
      </c>
      <c r="N236" s="128" t="e">
        <f>IF(OR(LEAGUE="Mixed",LEAGUE=MYRANKS_P[[#This Row],[LG]]),IFERROR(INDEX(PITCHCSV[],MATCH(MYRANKS_P[[#This Row],[PROJID]],PITCHCSV[playerid],0),P_SOCOL),0),0)</f>
        <v>#REF!</v>
      </c>
      <c r="O236" s="128" t="e">
        <f>IF(OR(LEAGUE="Mixed",LEAGUE=MYRANKS_P[[#This Row],[LG]]),IFERROR(INDEX(PITCHCSV[],MATCH(MYRANKS_P[[#This Row],[PROJID]],PITCHCSV[playerid],0),P_BBCOL),0),0)</f>
        <v>#REF!</v>
      </c>
      <c r="P236" s="87" t="e">
        <f>IF(OR(LEAGUE="Mixed",LEAGUE=MYRANKS_P[[#This Row],[LG]]),IFERROR(MYRANKS_P[[#This Row],[ER]]*9/MYRANKS_P[[#This Row],[IP]],0),0)</f>
        <v>#REF!</v>
      </c>
      <c r="Q236" s="87" t="e">
        <f>IF(OR(LEAGUE="Mixed",LEAGUE=MYRANKS_P[[#This Row],[LG]]),IFERROR((MYRANKS_P[[#This Row],[BB]]+MYRANKS_P[[#This Row],[H]])/MYRANKS_P[[#This Row],[IP]],0),0)</f>
        <v>#REF!</v>
      </c>
      <c r="R236" s="87" t="e">
        <f>MYRANKS_P[[#This Row],[W]]/SGP_W</f>
        <v>#REF!</v>
      </c>
      <c r="S236" s="87" t="e">
        <f>MYRANKS_P[[#This Row],[SV]]/SGP_SV</f>
        <v>#REF!</v>
      </c>
      <c r="T236" s="87" t="e">
        <f>MYRANKS_P[[#This Row],[SO]]/SGP_K</f>
        <v>#REF!</v>
      </c>
      <c r="U236" s="87" t="e">
        <f>((LGAVG_ER*(NUMPITCHERS-1)+MYRANKS_P[[#This Row],[ER]])*9/((LGAVG_IP*(NUMPITCHERS-1)+MYRANKS_P[[#This Row],[IP]]))-LGAVG_ERA)/SGP_ERA</f>
        <v>#REF!</v>
      </c>
      <c r="V236" s="87" t="e">
        <f>((LGAVG_HBB*(NUMPITCHERS-1)+MYRANKS_P[[#This Row],[BB]]+MYRANKS_P[[#This Row],[H]])/(LGAVG_IP*(NUMPITCHERS-1)+MYRANKS_P[[#This Row],[IP]])-LGAVG_WHIP)/SGP_WHIP</f>
        <v>#REF!</v>
      </c>
      <c r="W236" s="92" t="e">
        <f>MYRANKS_P[[#This Row],[WSGP]]+MYRANKS_P[[#This Row],[SVSGP]]+MYRANKS_P[[#This Row],[SOSGP]]+MYRANKS_P[[#This Row],[ERASGP]]+MYRANKS_P[[#This Row],[WHIPSGP]]</f>
        <v>#REF!</v>
      </c>
      <c r="X236" s="173" t="e">
        <f>RANK(MYRANKS_P[[#This Row],[TTLSGP]],MYRANKS_P[TTLSGP],0)</f>
        <v>#REF!</v>
      </c>
      <c r="Y236" s="92" t="e">
        <f>IF(MYRANKS_P[[#This Row],[RAW_RANK]]&gt;NUM_P,MYRANKS_P[[#This Row],[TTLSGP]],0)</f>
        <v>#REF!</v>
      </c>
      <c r="Z236" s="96" t="e">
        <f>IF(MYRANKS_P[[#This Row],[BENCH_TTLSGP]]=0,"",RANK(MYRANKS_P[[#This Row],[BENCH_TTLSGP]],MYRANKS_P[BENCH_TTLSGP],0))</f>
        <v>#REF!</v>
      </c>
      <c r="AA236" s="96" t="e">
        <f>IF(MYRANKS_P[[#This Row],[RAW_RANK]]=NUM_P,"X","")</f>
        <v>#REF!</v>
      </c>
      <c r="AB236" s="87" t="e">
        <f>VLOOKUP(MYRANKS_P[[#This Row],[POS]],#REF!,COLUMN(#REF!),FALSE)</f>
        <v>#REF!</v>
      </c>
      <c r="AC236" s="87" t="e">
        <f>MYRANKS_P[[#This Row],[TTLSGP]]-MYRANKS_P[[#This Row],[REPL LVL]]</f>
        <v>#REF!</v>
      </c>
      <c r="AD236" s="87" t="e">
        <f>IF(MYRANKS_P[[#This Row],[RAW_RANK]]&lt;=Total_Pitchers_Drafted,MYRANKS_P[[#This Row],[SGP OVER REPL]],0)</f>
        <v>#REF!</v>
      </c>
      <c r="AE236" s="97" t="e">
        <f>MYRANKS_P[[#This Row],[SGP OVER REPL]]*Dollar_Value_Per_Pitcher_SGP+1</f>
        <v>#REF!</v>
      </c>
      <c r="AF236" s="87"/>
      <c r="AG236" s="87" t="e">
        <f>IF(AND(MYRANKS_P[[#This Row],[BENCH_RANK]]&lt;=Total_Pitchers_Drafted,MYRANKS_P[[#This Row],[$ACTUAL]]=""),MYRANKS_P[[#This Row],[USEFULSGP]],0)</f>
        <v>#REF!</v>
      </c>
      <c r="AH236" s="87" t="e">
        <f>IF(MYRANKS_P[[#This Row],[REMAIN_SGP]]=0,0,MYRANKS_P[[#This Row],[REMAIN_SGP]]*Remaining_Dollar_Value_Per_Pitcher_SGP+1)</f>
        <v>#REF!</v>
      </c>
      <c r="AI236" s="122"/>
    </row>
    <row r="237" spans="1:35" x14ac:dyDescent="0.25">
      <c r="A237" s="88" t="s">
        <v>1424</v>
      </c>
      <c r="B237" s="53" t="e">
        <f>VLOOKUP(MYRANKS_P[[#This Row],[PLAYERID]],#REF!,COLUMN(#REF!),FALSE)</f>
        <v>#REF!</v>
      </c>
      <c r="C237" s="53" t="e">
        <f>VLOOKUP(MYRANKS_P[[#This Row],[PLAYERID]],#REF!,COLUMN(#REF!),FALSE)</f>
        <v>#REF!</v>
      </c>
      <c r="D237" s="53" t="e">
        <f>VLOOKUP(MYRANKS_P[[#This Row],[PLAYERID]],#REF!,COLUMN(#REF!),FALSE)</f>
        <v>#REF!</v>
      </c>
      <c r="E237" s="9" t="e">
        <f>VLOOKUP(MYRANKS_P[[#This Row],[PLAYERID]],#REF!,COLUMN(#REF!),FALSE)</f>
        <v>#REF!</v>
      </c>
      <c r="F237" s="53" t="e">
        <f>VLOOKUP(MYRANKS_P[[#This Row],[PLAYERID]],#REF!,COLUMN(#REF!),FALSE)</f>
        <v>#REF!</v>
      </c>
      <c r="G237" s="9" t="e">
        <f>INDEX(#REF!,MATCH(MYRANKS_P[[#This Row],[PLAYERID]],#REF!,0),VLOOKUP(IDSYSTEM,#REF!,3,FALSE))</f>
        <v>#REF!</v>
      </c>
      <c r="H237" s="115" t="e">
        <f>IF(OR(LEAGUE="Mixed",LEAGUE=MYRANKS_P[[#This Row],[LG]]),IFERROR(INDEX(PITCHCSV[],MATCH(MYRANKS_P[[#This Row],[PROJID]],PITCHCSV[playerid],0),P_WCOL),0),0)</f>
        <v>#REF!</v>
      </c>
      <c r="I237" s="115" t="e">
        <f>IF(OR(LEAGUE="Mixed",LEAGUE=MYRANKS_P[[#This Row],[LG]]),IFERROR(INDEX(PITCHCSV[],MATCH(MYRANKS_P[[#This Row],[PROJID]],PITCHCSV[playerid],0),P_SVCOL),0),0)</f>
        <v>#REF!</v>
      </c>
      <c r="J237" s="115" t="e">
        <f>IF(OR(LEAGUE="Mixed",LEAGUE=MYRANKS_P[[#This Row],[LG]]),IFERROR(INDEX(PITCHCSV[],MATCH(MYRANKS_P[[#This Row],[PROJID]],PITCHCSV[playerid],0),P_IPCOL),0),0)</f>
        <v>#REF!</v>
      </c>
      <c r="K237" s="115" t="e">
        <f>IF(OR(LEAGUE="Mixed",LEAGUE=MYRANKS_P[[#This Row],[LG]]),IFERROR(INDEX(PITCHCSV[],MATCH(MYRANKS_P[[#This Row],[PROJID]],PITCHCSV[playerid],0),P_HCOL),0),0)</f>
        <v>#REF!</v>
      </c>
      <c r="L237" s="115" t="e">
        <f>IF(OR(LEAGUE="Mixed",LEAGUE=MYRANKS_P[[#This Row],[LG]]),IFERROR(INDEX(PITCHCSV[],MATCH(MYRANKS_P[[#This Row],[PROJID]],PITCHCSV[playerid],0),P_ERCOL),0),0)</f>
        <v>#REF!</v>
      </c>
      <c r="M237" s="115" t="e">
        <f>IF(OR(LEAGUE="Mixed",LEAGUE=MYRANKS_P[[#This Row],[LG]]),IFERROR(INDEX(PITCHCSV[],MATCH(MYRANKS_P[[#This Row],[PROJID]],PITCHCSV[playerid],0),P_HRCOL),0),0)</f>
        <v>#REF!</v>
      </c>
      <c r="N237" s="115" t="e">
        <f>IF(OR(LEAGUE="Mixed",LEAGUE=MYRANKS_P[[#This Row],[LG]]),IFERROR(INDEX(PITCHCSV[],MATCH(MYRANKS_P[[#This Row],[PROJID]],PITCHCSV[playerid],0),P_SOCOL),0),0)</f>
        <v>#REF!</v>
      </c>
      <c r="O237" s="115" t="e">
        <f>IF(OR(LEAGUE="Mixed",LEAGUE=MYRANKS_P[[#This Row],[LG]]),IFERROR(INDEX(PITCHCSV[],MATCH(MYRANKS_P[[#This Row],[PROJID]],PITCHCSV[playerid],0),P_BBCOL),0),0)</f>
        <v>#REF!</v>
      </c>
      <c r="P237" s="10" t="e">
        <f>IF(OR(LEAGUE="Mixed",LEAGUE=MYRANKS_P[[#This Row],[LG]]),IFERROR(MYRANKS_P[[#This Row],[ER]]*9/MYRANKS_P[[#This Row],[IP]],0),0)</f>
        <v>#REF!</v>
      </c>
      <c r="Q237" s="10" t="e">
        <f>IF(OR(LEAGUE="Mixed",LEAGUE=MYRANKS_P[[#This Row],[LG]]),IFERROR((MYRANKS_P[[#This Row],[BB]]+MYRANKS_P[[#This Row],[H]])/MYRANKS_P[[#This Row],[IP]],0),0)</f>
        <v>#REF!</v>
      </c>
      <c r="R237" s="55" t="e">
        <f>MYRANKS_P[[#This Row],[W]]/SGP_W</f>
        <v>#REF!</v>
      </c>
      <c r="S237" s="54" t="e">
        <f>MYRANKS_P[[#This Row],[SV]]/SGP_SV</f>
        <v>#REF!</v>
      </c>
      <c r="T237" s="55" t="e">
        <f>MYRANKS_P[[#This Row],[SO]]/SGP_K</f>
        <v>#REF!</v>
      </c>
      <c r="U237" s="10" t="e">
        <f>((LGAVG_ER*(NUMPITCHERS-1)+MYRANKS_P[[#This Row],[ER]])*9/((LGAVG_IP*(NUMPITCHERS-1)+MYRANKS_P[[#This Row],[IP]]))-LGAVG_ERA)/SGP_ERA</f>
        <v>#REF!</v>
      </c>
      <c r="V237" s="10" t="e">
        <f>((LGAVG_HBB*(NUMPITCHERS-1)+MYRANKS_P[[#This Row],[BB]]+MYRANKS_P[[#This Row],[H]])/(LGAVG_IP*(NUMPITCHERS-1)+MYRANKS_P[[#This Row],[IP]])-LGAVG_WHIP)/SGP_WHIP</f>
        <v>#REF!</v>
      </c>
      <c r="W237" s="74" t="e">
        <f>MYRANKS_P[[#This Row],[WSGP]]+MYRANKS_P[[#This Row],[SVSGP]]+MYRANKS_P[[#This Row],[SOSGP]]+MYRANKS_P[[#This Row],[ERASGP]]+MYRANKS_P[[#This Row],[WHIPSGP]]</f>
        <v>#REF!</v>
      </c>
      <c r="X237" s="172" t="e">
        <f>RANK(MYRANKS_P[[#This Row],[TTLSGP]],MYRANKS_P[TTLSGP],0)</f>
        <v>#REF!</v>
      </c>
      <c r="Y237" s="74" t="e">
        <f>IF(MYRANKS_P[[#This Row],[RAW_RANK]]&gt;NUM_P,MYRANKS_P[[#This Row],[TTLSGP]],0)</f>
        <v>#REF!</v>
      </c>
      <c r="Z237" s="56" t="e">
        <f>IF(MYRANKS_P[[#This Row],[BENCH_TTLSGP]]=0,"",RANK(MYRANKS_P[[#This Row],[BENCH_TTLSGP]],MYRANKS_P[BENCH_TTLSGP],0))</f>
        <v>#REF!</v>
      </c>
      <c r="AA237" s="56" t="e">
        <f>IF(MYRANKS_P[[#This Row],[RAW_RANK]]=NUM_P,"X","")</f>
        <v>#REF!</v>
      </c>
      <c r="AB237" s="54" t="e">
        <f>VLOOKUP(MYRANKS_P[[#This Row],[POS]],#REF!,COLUMN(#REF!),FALSE)</f>
        <v>#REF!</v>
      </c>
      <c r="AC237" s="54" t="e">
        <f>MYRANKS_P[[#This Row],[TTLSGP]]-MYRANKS_P[[#This Row],[REPL LVL]]</f>
        <v>#REF!</v>
      </c>
      <c r="AD237" s="55" t="e">
        <f>IF(MYRANKS_P[[#This Row],[RAW_RANK]]&lt;=Total_Pitchers_Drafted,MYRANKS_P[[#This Row],[SGP OVER REPL]],0)</f>
        <v>#REF!</v>
      </c>
      <c r="AE237" s="68" t="e">
        <f>MYRANKS_P[[#This Row],[SGP OVER REPL]]*Dollar_Value_Per_Pitcher_SGP+1</f>
        <v>#REF!</v>
      </c>
      <c r="AF237" s="55"/>
      <c r="AG237" s="54" t="e">
        <f>IF(AND(MYRANKS_P[[#This Row],[BENCH_RANK]]&lt;=Total_Pitchers_Drafted,MYRANKS_P[[#This Row],[$ACTUAL]]=""),MYRANKS_P[[#This Row],[USEFULSGP]],0)</f>
        <v>#REF!</v>
      </c>
      <c r="AH237" s="55" t="e">
        <f>IF(MYRANKS_P[[#This Row],[REMAIN_SGP]]=0,0,MYRANKS_P[[#This Row],[REMAIN_SGP]]*Remaining_Dollar_Value_Per_Pitcher_SGP+1)</f>
        <v>#REF!</v>
      </c>
      <c r="AI237" s="122"/>
    </row>
    <row r="238" spans="1:35" x14ac:dyDescent="0.25">
      <c r="A238" s="79" t="s">
        <v>6267</v>
      </c>
      <c r="B238" s="9" t="e">
        <f>VLOOKUP(MYRANKS_P[[#This Row],[PLAYERID]],#REF!,COLUMN(#REF!),FALSE)</f>
        <v>#REF!</v>
      </c>
      <c r="C238" s="9" t="e">
        <f>VLOOKUP(MYRANKS_P[[#This Row],[PLAYERID]],#REF!,COLUMN(#REF!),FALSE)</f>
        <v>#REF!</v>
      </c>
      <c r="D238" s="9" t="e">
        <f>VLOOKUP(MYRANKS_P[[#This Row],[PLAYERID]],#REF!,COLUMN(#REF!),FALSE)</f>
        <v>#REF!</v>
      </c>
      <c r="E238" s="9" t="e">
        <f>VLOOKUP(MYRANKS_P[[#This Row],[PLAYERID]],#REF!,COLUMN(#REF!),FALSE)</f>
        <v>#REF!</v>
      </c>
      <c r="F238" s="9" t="e">
        <f>VLOOKUP(MYRANKS_P[[#This Row],[PLAYERID]],#REF!,COLUMN(#REF!),FALSE)</f>
        <v>#REF!</v>
      </c>
      <c r="G238" s="9" t="e">
        <f>INDEX(#REF!,MATCH(MYRANKS_P[[#This Row],[PLAYERID]],#REF!,0),VLOOKUP(IDSYSTEM,#REF!,3,FALSE))</f>
        <v>#REF!</v>
      </c>
      <c r="H238" s="115" t="e">
        <f>IF(OR(LEAGUE="Mixed",LEAGUE=MYRANKS_P[[#This Row],[LG]]),IFERROR(INDEX(PITCHCSV[],MATCH(MYRANKS_P[[#This Row],[PROJID]],PITCHCSV[playerid],0),P_WCOL),0),0)</f>
        <v>#REF!</v>
      </c>
      <c r="I238" s="115" t="e">
        <f>IF(OR(LEAGUE="Mixed",LEAGUE=MYRANKS_P[[#This Row],[LG]]),IFERROR(INDEX(PITCHCSV[],MATCH(MYRANKS_P[[#This Row],[PROJID]],PITCHCSV[playerid],0),P_SVCOL),0),0)</f>
        <v>#REF!</v>
      </c>
      <c r="J238" s="115" t="e">
        <f>IF(OR(LEAGUE="Mixed",LEAGUE=MYRANKS_P[[#This Row],[LG]]),IFERROR(INDEX(PITCHCSV[],MATCH(MYRANKS_P[[#This Row],[PROJID]],PITCHCSV[playerid],0),P_IPCOL),0),0)</f>
        <v>#REF!</v>
      </c>
      <c r="K238" s="115" t="e">
        <f>IF(OR(LEAGUE="Mixed",LEAGUE=MYRANKS_P[[#This Row],[LG]]),IFERROR(INDEX(PITCHCSV[],MATCH(MYRANKS_P[[#This Row],[PROJID]],PITCHCSV[playerid],0),P_HCOL),0),0)</f>
        <v>#REF!</v>
      </c>
      <c r="L238" s="115" t="e">
        <f>IF(OR(LEAGUE="Mixed",LEAGUE=MYRANKS_P[[#This Row],[LG]]),IFERROR(INDEX(PITCHCSV[],MATCH(MYRANKS_P[[#This Row],[PROJID]],PITCHCSV[playerid],0),P_ERCOL),0),0)</f>
        <v>#REF!</v>
      </c>
      <c r="M238" s="115" t="e">
        <f>IF(OR(LEAGUE="Mixed",LEAGUE=MYRANKS_P[[#This Row],[LG]]),IFERROR(INDEX(PITCHCSV[],MATCH(MYRANKS_P[[#This Row],[PROJID]],PITCHCSV[playerid],0),P_HRCOL),0),0)</f>
        <v>#REF!</v>
      </c>
      <c r="N238" s="115" t="e">
        <f>IF(OR(LEAGUE="Mixed",LEAGUE=MYRANKS_P[[#This Row],[LG]]),IFERROR(INDEX(PITCHCSV[],MATCH(MYRANKS_P[[#This Row],[PROJID]],PITCHCSV[playerid],0),P_SOCOL),0),0)</f>
        <v>#REF!</v>
      </c>
      <c r="O238" s="115" t="e">
        <f>IF(OR(LEAGUE="Mixed",LEAGUE=MYRANKS_P[[#This Row],[LG]]),IFERROR(INDEX(PITCHCSV[],MATCH(MYRANKS_P[[#This Row],[PROJID]],PITCHCSV[playerid],0),P_BBCOL),0),0)</f>
        <v>#REF!</v>
      </c>
      <c r="P238" s="10" t="e">
        <f>IF(OR(LEAGUE="Mixed",LEAGUE=MYRANKS_P[[#This Row],[LG]]),IFERROR(MYRANKS_P[[#This Row],[ER]]*9/MYRANKS_P[[#This Row],[IP]],0),0)</f>
        <v>#REF!</v>
      </c>
      <c r="Q238" s="10" t="e">
        <f>IF(OR(LEAGUE="Mixed",LEAGUE=MYRANKS_P[[#This Row],[LG]]),IFERROR((MYRANKS_P[[#This Row],[BB]]+MYRANKS_P[[#This Row],[H]])/MYRANKS_P[[#This Row],[IP]],0),0)</f>
        <v>#REF!</v>
      </c>
      <c r="R238" s="10" t="e">
        <f>MYRANKS_P[[#This Row],[W]]/SGP_W</f>
        <v>#REF!</v>
      </c>
      <c r="S238" s="10" t="e">
        <f>MYRANKS_P[[#This Row],[SV]]/SGP_SV</f>
        <v>#REF!</v>
      </c>
      <c r="T238" s="10" t="e">
        <f>MYRANKS_P[[#This Row],[SO]]/SGP_K</f>
        <v>#REF!</v>
      </c>
      <c r="U238" s="10" t="e">
        <f>((LGAVG_ER*(NUMPITCHERS-1)+MYRANKS_P[[#This Row],[ER]])*9/((LGAVG_IP*(NUMPITCHERS-1)+MYRANKS_P[[#This Row],[IP]]))-LGAVG_ERA)/SGP_ERA</f>
        <v>#REF!</v>
      </c>
      <c r="V238" s="10" t="e">
        <f>((LGAVG_HBB*(NUMPITCHERS-1)+MYRANKS_P[[#This Row],[BB]]+MYRANKS_P[[#This Row],[H]])/(LGAVG_IP*(NUMPITCHERS-1)+MYRANKS_P[[#This Row],[IP]])-LGAVG_WHIP)/SGP_WHIP</f>
        <v>#REF!</v>
      </c>
      <c r="W238" s="72" t="e">
        <f>MYRANKS_P[[#This Row],[WSGP]]+MYRANKS_P[[#This Row],[SVSGP]]+MYRANKS_P[[#This Row],[SOSGP]]+MYRANKS_P[[#This Row],[ERASGP]]+MYRANKS_P[[#This Row],[WHIPSGP]]</f>
        <v>#REF!</v>
      </c>
      <c r="X238" s="171" t="e">
        <f>RANK(MYRANKS_P[[#This Row],[TTLSGP]],MYRANKS_P[TTLSGP],0)</f>
        <v>#REF!</v>
      </c>
      <c r="Y238" s="72" t="e">
        <f>IF(MYRANKS_P[[#This Row],[RAW_RANK]]&gt;NUM_P,MYRANKS_P[[#This Row],[TTLSGP]],0)</f>
        <v>#REF!</v>
      </c>
      <c r="Z238" s="22" t="e">
        <f>IF(MYRANKS_P[[#This Row],[BENCH_TTLSGP]]=0,"",RANK(MYRANKS_P[[#This Row],[BENCH_TTLSGP]],MYRANKS_P[BENCH_TTLSGP],0))</f>
        <v>#REF!</v>
      </c>
      <c r="AA238" s="22" t="e">
        <f>IF(MYRANKS_P[[#This Row],[RAW_RANK]]=NUM_P,"X","")</f>
        <v>#REF!</v>
      </c>
      <c r="AB238" s="10" t="e">
        <f>VLOOKUP(MYRANKS_P[[#This Row],[POS]],#REF!,COLUMN(#REF!),FALSE)</f>
        <v>#REF!</v>
      </c>
      <c r="AC238" s="10" t="e">
        <f>MYRANKS_P[[#This Row],[TTLSGP]]-MYRANKS_P[[#This Row],[REPL LVL]]</f>
        <v>#REF!</v>
      </c>
      <c r="AD238" s="19" t="e">
        <f>IF(MYRANKS_P[[#This Row],[RAW_RANK]]&lt;=Total_Pitchers_Drafted,MYRANKS_P[[#This Row],[SGP OVER REPL]],0)</f>
        <v>#REF!</v>
      </c>
      <c r="AE238" s="66" t="e">
        <f>MYRANKS_P[[#This Row],[SGP OVER REPL]]*Dollar_Value_Per_Pitcher_SGP+1</f>
        <v>#REF!</v>
      </c>
      <c r="AF238" s="27"/>
      <c r="AG238" s="30" t="e">
        <f>IF(AND(MYRANKS_P[[#This Row],[BENCH_RANK]]&lt;=Total_Pitchers_Drafted,MYRANKS_P[[#This Row],[$ACTUAL]]=""),MYRANKS_P[[#This Row],[USEFULSGP]],0)</f>
        <v>#REF!</v>
      </c>
      <c r="AH238" s="27" t="e">
        <f>IF(MYRANKS_P[[#This Row],[REMAIN_SGP]]=0,0,MYRANKS_P[[#This Row],[REMAIN_SGP]]*Remaining_Dollar_Value_Per_Pitcher_SGP+1)</f>
        <v>#REF!</v>
      </c>
      <c r="AI238" s="122"/>
    </row>
    <row r="239" spans="1:35" x14ac:dyDescent="0.25">
      <c r="A239" s="88" t="s">
        <v>5169</v>
      </c>
      <c r="B239" s="53" t="e">
        <f>VLOOKUP(MYRANKS_P[[#This Row],[PLAYERID]],#REF!,COLUMN(#REF!),FALSE)</f>
        <v>#REF!</v>
      </c>
      <c r="C239" s="53" t="e">
        <f>VLOOKUP(MYRANKS_P[[#This Row],[PLAYERID]],#REF!,COLUMN(#REF!),FALSE)</f>
        <v>#REF!</v>
      </c>
      <c r="D239" s="53" t="e">
        <f>VLOOKUP(MYRANKS_P[[#This Row],[PLAYERID]],#REF!,COLUMN(#REF!),FALSE)</f>
        <v>#REF!</v>
      </c>
      <c r="E239" s="9" t="e">
        <f>VLOOKUP(MYRANKS_P[[#This Row],[PLAYERID]],#REF!,COLUMN(#REF!),FALSE)</f>
        <v>#REF!</v>
      </c>
      <c r="F239" s="53" t="e">
        <f>VLOOKUP(MYRANKS_P[[#This Row],[PLAYERID]],#REF!,COLUMN(#REF!),FALSE)</f>
        <v>#REF!</v>
      </c>
      <c r="G239" s="9" t="e">
        <f>INDEX(#REF!,MATCH(MYRANKS_P[[#This Row],[PLAYERID]],#REF!,0),VLOOKUP(IDSYSTEM,#REF!,3,FALSE))</f>
        <v>#REF!</v>
      </c>
      <c r="H239" s="115" t="e">
        <f>IF(OR(LEAGUE="Mixed",LEAGUE=MYRANKS_P[[#This Row],[LG]]),IFERROR(INDEX(PITCHCSV[],MATCH(MYRANKS_P[[#This Row],[PROJID]],PITCHCSV[playerid],0),P_WCOL),0),0)</f>
        <v>#REF!</v>
      </c>
      <c r="I239" s="115" t="e">
        <f>IF(OR(LEAGUE="Mixed",LEAGUE=MYRANKS_P[[#This Row],[LG]]),IFERROR(INDEX(PITCHCSV[],MATCH(MYRANKS_P[[#This Row],[PROJID]],PITCHCSV[playerid],0),P_SVCOL),0),0)</f>
        <v>#REF!</v>
      </c>
      <c r="J239" s="115" t="e">
        <f>IF(OR(LEAGUE="Mixed",LEAGUE=MYRANKS_P[[#This Row],[LG]]),IFERROR(INDEX(PITCHCSV[],MATCH(MYRANKS_P[[#This Row],[PROJID]],PITCHCSV[playerid],0),P_IPCOL),0),0)</f>
        <v>#REF!</v>
      </c>
      <c r="K239" s="115" t="e">
        <f>IF(OR(LEAGUE="Mixed",LEAGUE=MYRANKS_P[[#This Row],[LG]]),IFERROR(INDEX(PITCHCSV[],MATCH(MYRANKS_P[[#This Row],[PROJID]],PITCHCSV[playerid],0),P_HCOL),0),0)</f>
        <v>#REF!</v>
      </c>
      <c r="L239" s="115" t="e">
        <f>IF(OR(LEAGUE="Mixed",LEAGUE=MYRANKS_P[[#This Row],[LG]]),IFERROR(INDEX(PITCHCSV[],MATCH(MYRANKS_P[[#This Row],[PROJID]],PITCHCSV[playerid],0),P_ERCOL),0),0)</f>
        <v>#REF!</v>
      </c>
      <c r="M239" s="115" t="e">
        <f>IF(OR(LEAGUE="Mixed",LEAGUE=MYRANKS_P[[#This Row],[LG]]),IFERROR(INDEX(PITCHCSV[],MATCH(MYRANKS_P[[#This Row],[PROJID]],PITCHCSV[playerid],0),P_HRCOL),0),0)</f>
        <v>#REF!</v>
      </c>
      <c r="N239" s="115" t="e">
        <f>IF(OR(LEAGUE="Mixed",LEAGUE=MYRANKS_P[[#This Row],[LG]]),IFERROR(INDEX(PITCHCSV[],MATCH(MYRANKS_P[[#This Row],[PROJID]],PITCHCSV[playerid],0),P_SOCOL),0),0)</f>
        <v>#REF!</v>
      </c>
      <c r="O239" s="115" t="e">
        <f>IF(OR(LEAGUE="Mixed",LEAGUE=MYRANKS_P[[#This Row],[LG]]),IFERROR(INDEX(PITCHCSV[],MATCH(MYRANKS_P[[#This Row],[PROJID]],PITCHCSV[playerid],0),P_BBCOL),0),0)</f>
        <v>#REF!</v>
      </c>
      <c r="P239" s="10" t="e">
        <f>IF(OR(LEAGUE="Mixed",LEAGUE=MYRANKS_P[[#This Row],[LG]]),IFERROR(MYRANKS_P[[#This Row],[ER]]*9/MYRANKS_P[[#This Row],[IP]],0),0)</f>
        <v>#REF!</v>
      </c>
      <c r="Q239" s="10" t="e">
        <f>IF(OR(LEAGUE="Mixed",LEAGUE=MYRANKS_P[[#This Row],[LG]]),IFERROR((MYRANKS_P[[#This Row],[BB]]+MYRANKS_P[[#This Row],[H]])/MYRANKS_P[[#This Row],[IP]],0),0)</f>
        <v>#REF!</v>
      </c>
      <c r="R239" s="10" t="e">
        <f>MYRANKS_P[[#This Row],[W]]/SGP_W</f>
        <v>#REF!</v>
      </c>
      <c r="S239" s="10" t="e">
        <f>MYRANKS_P[[#This Row],[SV]]/SGP_SV</f>
        <v>#REF!</v>
      </c>
      <c r="T239" s="10" t="e">
        <f>MYRANKS_P[[#This Row],[SO]]/SGP_K</f>
        <v>#REF!</v>
      </c>
      <c r="U239" s="10" t="e">
        <f>((LGAVG_ER*(NUMPITCHERS-1)+MYRANKS_P[[#This Row],[ER]])*9/((LGAVG_IP*(NUMPITCHERS-1)+MYRANKS_P[[#This Row],[IP]]))-LGAVG_ERA)/SGP_ERA</f>
        <v>#REF!</v>
      </c>
      <c r="V239" s="10" t="e">
        <f>((LGAVG_HBB*(NUMPITCHERS-1)+MYRANKS_P[[#This Row],[BB]]+MYRANKS_P[[#This Row],[H]])/(LGAVG_IP*(NUMPITCHERS-1)+MYRANKS_P[[#This Row],[IP]])-LGAVG_WHIP)/SGP_WHIP</f>
        <v>#REF!</v>
      </c>
      <c r="W239" s="72" t="e">
        <f>MYRANKS_P[[#This Row],[WSGP]]+MYRANKS_P[[#This Row],[SVSGP]]+MYRANKS_P[[#This Row],[SOSGP]]+MYRANKS_P[[#This Row],[ERASGP]]+MYRANKS_P[[#This Row],[WHIPSGP]]</f>
        <v>#REF!</v>
      </c>
      <c r="X239" s="171" t="e">
        <f>RANK(MYRANKS_P[[#This Row],[TTLSGP]],MYRANKS_P[TTLSGP],0)</f>
        <v>#REF!</v>
      </c>
      <c r="Y239" s="72" t="e">
        <f>IF(MYRANKS_P[[#This Row],[RAW_RANK]]&gt;NUM_P,MYRANKS_P[[#This Row],[TTLSGP]],0)</f>
        <v>#REF!</v>
      </c>
      <c r="Z239" s="22" t="e">
        <f>IF(MYRANKS_P[[#This Row],[BENCH_TTLSGP]]=0,"",RANK(MYRANKS_P[[#This Row],[BENCH_TTLSGP]],MYRANKS_P[BENCH_TTLSGP],0))</f>
        <v>#REF!</v>
      </c>
      <c r="AA239" s="22" t="e">
        <f>IF(MYRANKS_P[[#This Row],[RAW_RANK]]=NUM_P,"X","")</f>
        <v>#REF!</v>
      </c>
      <c r="AB239" s="10" t="e">
        <f>VLOOKUP(MYRANKS_P[[#This Row],[POS]],#REF!,COLUMN(#REF!),FALSE)</f>
        <v>#REF!</v>
      </c>
      <c r="AC239" s="10" t="e">
        <f>MYRANKS_P[[#This Row],[TTLSGP]]-MYRANKS_P[[#This Row],[REPL LVL]]</f>
        <v>#REF!</v>
      </c>
      <c r="AD239" s="19" t="e">
        <f>IF(MYRANKS_P[[#This Row],[RAW_RANK]]&lt;=Total_Pitchers_Drafted,MYRANKS_P[[#This Row],[SGP OVER REPL]],0)</f>
        <v>#REF!</v>
      </c>
      <c r="AE239" s="66" t="e">
        <f>MYRANKS_P[[#This Row],[SGP OVER REPL]]*Dollar_Value_Per_Pitcher_SGP+1</f>
        <v>#REF!</v>
      </c>
      <c r="AF239" s="27"/>
      <c r="AG239" s="30" t="e">
        <f>IF(AND(MYRANKS_P[[#This Row],[BENCH_RANK]]&lt;=Total_Pitchers_Drafted,MYRANKS_P[[#This Row],[$ACTUAL]]=""),MYRANKS_P[[#This Row],[USEFULSGP]],0)</f>
        <v>#REF!</v>
      </c>
      <c r="AH239" s="27" t="e">
        <f>IF(MYRANKS_P[[#This Row],[REMAIN_SGP]]=0,0,MYRANKS_P[[#This Row],[REMAIN_SGP]]*Remaining_Dollar_Value_Per_Pitcher_SGP+1)</f>
        <v>#REF!</v>
      </c>
      <c r="AI239" s="122"/>
    </row>
    <row r="240" spans="1:35" x14ac:dyDescent="0.25">
      <c r="A240" s="79" t="s">
        <v>1287</v>
      </c>
      <c r="B240" s="53" t="e">
        <f>VLOOKUP(MYRANKS_P[[#This Row],[PLAYERID]],#REF!,COLUMN(#REF!),FALSE)</f>
        <v>#REF!</v>
      </c>
      <c r="C240" s="53" t="e">
        <f>VLOOKUP(MYRANKS_P[[#This Row],[PLAYERID]],#REF!,COLUMN(#REF!),FALSE)</f>
        <v>#REF!</v>
      </c>
      <c r="D240" s="53" t="e">
        <f>VLOOKUP(MYRANKS_P[[#This Row],[PLAYERID]],#REF!,COLUMN(#REF!),FALSE)</f>
        <v>#REF!</v>
      </c>
      <c r="E240" s="9" t="e">
        <f>VLOOKUP(MYRANKS_P[[#This Row],[PLAYERID]],#REF!,COLUMN(#REF!),FALSE)</f>
        <v>#REF!</v>
      </c>
      <c r="F240" s="53" t="e">
        <f>VLOOKUP(MYRANKS_P[[#This Row],[PLAYERID]],#REF!,COLUMN(#REF!),FALSE)</f>
        <v>#REF!</v>
      </c>
      <c r="G240" s="9" t="e">
        <f>INDEX(#REF!,MATCH(MYRANKS_P[[#This Row],[PLAYERID]],#REF!,0),VLOOKUP(IDSYSTEM,#REF!,3,FALSE))</f>
        <v>#REF!</v>
      </c>
      <c r="H240" s="115" t="e">
        <f>IF(OR(LEAGUE="Mixed",LEAGUE=MYRANKS_P[[#This Row],[LG]]),IFERROR(INDEX(PITCHCSV[],MATCH(MYRANKS_P[[#This Row],[PROJID]],PITCHCSV[playerid],0),P_WCOL),0),0)</f>
        <v>#REF!</v>
      </c>
      <c r="I240" s="115" t="e">
        <f>IF(OR(LEAGUE="Mixed",LEAGUE=MYRANKS_P[[#This Row],[LG]]),IFERROR(INDEX(PITCHCSV[],MATCH(MYRANKS_P[[#This Row],[PROJID]],PITCHCSV[playerid],0),P_SVCOL),0),0)</f>
        <v>#REF!</v>
      </c>
      <c r="J240" s="115" t="e">
        <f>IF(OR(LEAGUE="Mixed",LEAGUE=MYRANKS_P[[#This Row],[LG]]),IFERROR(INDEX(PITCHCSV[],MATCH(MYRANKS_P[[#This Row],[PROJID]],PITCHCSV[playerid],0),P_IPCOL),0),0)</f>
        <v>#REF!</v>
      </c>
      <c r="K240" s="115" t="e">
        <f>IF(OR(LEAGUE="Mixed",LEAGUE=MYRANKS_P[[#This Row],[LG]]),IFERROR(INDEX(PITCHCSV[],MATCH(MYRANKS_P[[#This Row],[PROJID]],PITCHCSV[playerid],0),P_HCOL),0),0)</f>
        <v>#REF!</v>
      </c>
      <c r="L240" s="115" t="e">
        <f>IF(OR(LEAGUE="Mixed",LEAGUE=MYRANKS_P[[#This Row],[LG]]),IFERROR(INDEX(PITCHCSV[],MATCH(MYRANKS_P[[#This Row],[PROJID]],PITCHCSV[playerid],0),P_ERCOL),0),0)</f>
        <v>#REF!</v>
      </c>
      <c r="M240" s="115" t="e">
        <f>IF(OR(LEAGUE="Mixed",LEAGUE=MYRANKS_P[[#This Row],[LG]]),IFERROR(INDEX(PITCHCSV[],MATCH(MYRANKS_P[[#This Row],[PROJID]],PITCHCSV[playerid],0),P_HRCOL),0),0)</f>
        <v>#REF!</v>
      </c>
      <c r="N240" s="115" t="e">
        <f>IF(OR(LEAGUE="Mixed",LEAGUE=MYRANKS_P[[#This Row],[LG]]),IFERROR(INDEX(PITCHCSV[],MATCH(MYRANKS_P[[#This Row],[PROJID]],PITCHCSV[playerid],0),P_SOCOL),0),0)</f>
        <v>#REF!</v>
      </c>
      <c r="O240" s="115" t="e">
        <f>IF(OR(LEAGUE="Mixed",LEAGUE=MYRANKS_P[[#This Row],[LG]]),IFERROR(INDEX(PITCHCSV[],MATCH(MYRANKS_P[[#This Row],[PROJID]],PITCHCSV[playerid],0),P_BBCOL),0),0)</f>
        <v>#REF!</v>
      </c>
      <c r="P240" s="10" t="e">
        <f>IF(OR(LEAGUE="Mixed",LEAGUE=MYRANKS_P[[#This Row],[LG]]),IFERROR(MYRANKS_P[[#This Row],[ER]]*9/MYRANKS_P[[#This Row],[IP]],0),0)</f>
        <v>#REF!</v>
      </c>
      <c r="Q240" s="10" t="e">
        <f>IF(OR(LEAGUE="Mixed",LEAGUE=MYRANKS_P[[#This Row],[LG]]),IFERROR((MYRANKS_P[[#This Row],[BB]]+MYRANKS_P[[#This Row],[H]])/MYRANKS_P[[#This Row],[IP]],0),0)</f>
        <v>#REF!</v>
      </c>
      <c r="R240" s="55" t="e">
        <f>MYRANKS_P[[#This Row],[W]]/SGP_W</f>
        <v>#REF!</v>
      </c>
      <c r="S240" s="54" t="e">
        <f>MYRANKS_P[[#This Row],[SV]]/SGP_SV</f>
        <v>#REF!</v>
      </c>
      <c r="T240" s="55" t="e">
        <f>MYRANKS_P[[#This Row],[SO]]/SGP_K</f>
        <v>#REF!</v>
      </c>
      <c r="U240" s="10" t="e">
        <f>((LGAVG_ER*(NUMPITCHERS-1)+MYRANKS_P[[#This Row],[ER]])*9/((LGAVG_IP*(NUMPITCHERS-1)+MYRANKS_P[[#This Row],[IP]]))-LGAVG_ERA)/SGP_ERA</f>
        <v>#REF!</v>
      </c>
      <c r="V240" s="10" t="e">
        <f>((LGAVG_HBB*(NUMPITCHERS-1)+MYRANKS_P[[#This Row],[BB]]+MYRANKS_P[[#This Row],[H]])/(LGAVG_IP*(NUMPITCHERS-1)+MYRANKS_P[[#This Row],[IP]])-LGAVG_WHIP)/SGP_WHIP</f>
        <v>#REF!</v>
      </c>
      <c r="W240" s="74" t="e">
        <f>MYRANKS_P[[#This Row],[WSGP]]+MYRANKS_P[[#This Row],[SVSGP]]+MYRANKS_P[[#This Row],[SOSGP]]+MYRANKS_P[[#This Row],[ERASGP]]+MYRANKS_P[[#This Row],[WHIPSGP]]</f>
        <v>#REF!</v>
      </c>
      <c r="X240" s="172" t="e">
        <f>RANK(MYRANKS_P[[#This Row],[TTLSGP]],MYRANKS_P[TTLSGP],0)</f>
        <v>#REF!</v>
      </c>
      <c r="Y240" s="74" t="e">
        <f>IF(MYRANKS_P[[#This Row],[RAW_RANK]]&gt;NUM_P,MYRANKS_P[[#This Row],[TTLSGP]],0)</f>
        <v>#REF!</v>
      </c>
      <c r="Z240" s="56" t="e">
        <f>IF(MYRANKS_P[[#This Row],[BENCH_TTLSGP]]=0,"",RANK(MYRANKS_P[[#This Row],[BENCH_TTLSGP]],MYRANKS_P[BENCH_TTLSGP],0))</f>
        <v>#REF!</v>
      </c>
      <c r="AA240" s="56" t="e">
        <f>IF(MYRANKS_P[[#This Row],[RAW_RANK]]=NUM_P,"X","")</f>
        <v>#REF!</v>
      </c>
      <c r="AB240" s="54" t="e">
        <f>VLOOKUP(MYRANKS_P[[#This Row],[POS]],#REF!,COLUMN(#REF!),FALSE)</f>
        <v>#REF!</v>
      </c>
      <c r="AC240" s="54" t="e">
        <f>MYRANKS_P[[#This Row],[TTLSGP]]-MYRANKS_P[[#This Row],[REPL LVL]]</f>
        <v>#REF!</v>
      </c>
      <c r="AD240" s="55" t="e">
        <f>IF(MYRANKS_P[[#This Row],[RAW_RANK]]&lt;=Total_Pitchers_Drafted,MYRANKS_P[[#This Row],[SGP OVER REPL]],0)</f>
        <v>#REF!</v>
      </c>
      <c r="AE240" s="68" t="e">
        <f>MYRANKS_P[[#This Row],[SGP OVER REPL]]*Dollar_Value_Per_Pitcher_SGP+1</f>
        <v>#REF!</v>
      </c>
      <c r="AF240" s="55"/>
      <c r="AG240" s="54" t="e">
        <f>IF(AND(MYRANKS_P[[#This Row],[BENCH_RANK]]&lt;=Total_Pitchers_Drafted,MYRANKS_P[[#This Row],[$ACTUAL]]=""),MYRANKS_P[[#This Row],[USEFULSGP]],0)</f>
        <v>#REF!</v>
      </c>
      <c r="AH240" s="55" t="e">
        <f>IF(MYRANKS_P[[#This Row],[REMAIN_SGP]]=0,0,MYRANKS_P[[#This Row],[REMAIN_SGP]]*Remaining_Dollar_Value_Per_Pitcher_SGP+1)</f>
        <v>#REF!</v>
      </c>
      <c r="AI240" s="122"/>
    </row>
    <row r="241" spans="1:35" x14ac:dyDescent="0.25">
      <c r="A241" s="88" t="s">
        <v>1324</v>
      </c>
      <c r="B241" s="9" t="e">
        <f>VLOOKUP(MYRANKS_P[[#This Row],[PLAYERID]],#REF!,COLUMN(#REF!),FALSE)</f>
        <v>#REF!</v>
      </c>
      <c r="C241" s="9" t="e">
        <f>VLOOKUP(MYRANKS_P[[#This Row],[PLAYERID]],#REF!,COLUMN(#REF!),FALSE)</f>
        <v>#REF!</v>
      </c>
      <c r="D241" s="9" t="e">
        <f>VLOOKUP(MYRANKS_P[[#This Row],[PLAYERID]],#REF!,COLUMN(#REF!),FALSE)</f>
        <v>#REF!</v>
      </c>
      <c r="E241" s="9" t="e">
        <f>VLOOKUP(MYRANKS_P[[#This Row],[PLAYERID]],#REF!,COLUMN(#REF!),FALSE)</f>
        <v>#REF!</v>
      </c>
      <c r="F241" s="9" t="e">
        <f>VLOOKUP(MYRANKS_P[[#This Row],[PLAYERID]],#REF!,COLUMN(#REF!),FALSE)</f>
        <v>#REF!</v>
      </c>
      <c r="G241" s="9" t="e">
        <f>INDEX(#REF!,MATCH(MYRANKS_P[[#This Row],[PLAYERID]],#REF!,0),VLOOKUP(IDSYSTEM,#REF!,3,FALSE))</f>
        <v>#REF!</v>
      </c>
      <c r="H241" s="115" t="e">
        <f>IF(OR(LEAGUE="Mixed",LEAGUE=MYRANKS_P[[#This Row],[LG]]),IFERROR(INDEX(PITCHCSV[],MATCH(MYRANKS_P[[#This Row],[PROJID]],PITCHCSV[playerid],0),P_WCOL),0),0)</f>
        <v>#REF!</v>
      </c>
      <c r="I241" s="115" t="e">
        <f>IF(OR(LEAGUE="Mixed",LEAGUE=MYRANKS_P[[#This Row],[LG]]),IFERROR(INDEX(PITCHCSV[],MATCH(MYRANKS_P[[#This Row],[PROJID]],PITCHCSV[playerid],0),P_SVCOL),0),0)</f>
        <v>#REF!</v>
      </c>
      <c r="J241" s="115" t="e">
        <f>IF(OR(LEAGUE="Mixed",LEAGUE=MYRANKS_P[[#This Row],[LG]]),IFERROR(INDEX(PITCHCSV[],MATCH(MYRANKS_P[[#This Row],[PROJID]],PITCHCSV[playerid],0),P_IPCOL),0),0)</f>
        <v>#REF!</v>
      </c>
      <c r="K241" s="115" t="e">
        <f>IF(OR(LEAGUE="Mixed",LEAGUE=MYRANKS_P[[#This Row],[LG]]),IFERROR(INDEX(PITCHCSV[],MATCH(MYRANKS_P[[#This Row],[PROJID]],PITCHCSV[playerid],0),P_HCOL),0),0)</f>
        <v>#REF!</v>
      </c>
      <c r="L241" s="115" t="e">
        <f>IF(OR(LEAGUE="Mixed",LEAGUE=MYRANKS_P[[#This Row],[LG]]),IFERROR(INDEX(PITCHCSV[],MATCH(MYRANKS_P[[#This Row],[PROJID]],PITCHCSV[playerid],0),P_ERCOL),0),0)</f>
        <v>#REF!</v>
      </c>
      <c r="M241" s="115" t="e">
        <f>IF(OR(LEAGUE="Mixed",LEAGUE=MYRANKS_P[[#This Row],[LG]]),IFERROR(INDEX(PITCHCSV[],MATCH(MYRANKS_P[[#This Row],[PROJID]],PITCHCSV[playerid],0),P_HRCOL),0),0)</f>
        <v>#REF!</v>
      </c>
      <c r="N241" s="115" t="e">
        <f>IF(OR(LEAGUE="Mixed",LEAGUE=MYRANKS_P[[#This Row],[LG]]),IFERROR(INDEX(PITCHCSV[],MATCH(MYRANKS_P[[#This Row],[PROJID]],PITCHCSV[playerid],0),P_SOCOL),0),0)</f>
        <v>#REF!</v>
      </c>
      <c r="O241" s="115" t="e">
        <f>IF(OR(LEAGUE="Mixed",LEAGUE=MYRANKS_P[[#This Row],[LG]]),IFERROR(INDEX(PITCHCSV[],MATCH(MYRANKS_P[[#This Row],[PROJID]],PITCHCSV[playerid],0),P_BBCOL),0),0)</f>
        <v>#REF!</v>
      </c>
      <c r="P241" s="10" t="e">
        <f>IF(OR(LEAGUE="Mixed",LEAGUE=MYRANKS_P[[#This Row],[LG]]),IFERROR(MYRANKS_P[[#This Row],[ER]]*9/MYRANKS_P[[#This Row],[IP]],0),0)</f>
        <v>#REF!</v>
      </c>
      <c r="Q241" s="10" t="e">
        <f>IF(OR(LEAGUE="Mixed",LEAGUE=MYRANKS_P[[#This Row],[LG]]),IFERROR((MYRANKS_P[[#This Row],[BB]]+MYRANKS_P[[#This Row],[H]])/MYRANKS_P[[#This Row],[IP]],0),0)</f>
        <v>#REF!</v>
      </c>
      <c r="R241" s="10" t="e">
        <f>MYRANKS_P[[#This Row],[W]]/SGP_W</f>
        <v>#REF!</v>
      </c>
      <c r="S241" s="10" t="e">
        <f>MYRANKS_P[[#This Row],[SV]]/SGP_SV</f>
        <v>#REF!</v>
      </c>
      <c r="T241" s="10" t="e">
        <f>MYRANKS_P[[#This Row],[SO]]/SGP_K</f>
        <v>#REF!</v>
      </c>
      <c r="U241" s="10" t="e">
        <f>((LGAVG_ER*(NUMPITCHERS-1)+MYRANKS_P[[#This Row],[ER]])*9/((LGAVG_IP*(NUMPITCHERS-1)+MYRANKS_P[[#This Row],[IP]]))-LGAVG_ERA)/SGP_ERA</f>
        <v>#REF!</v>
      </c>
      <c r="V241" s="10" t="e">
        <f>((LGAVG_HBB*(NUMPITCHERS-1)+MYRANKS_P[[#This Row],[BB]]+MYRANKS_P[[#This Row],[H]])/(LGAVG_IP*(NUMPITCHERS-1)+MYRANKS_P[[#This Row],[IP]])-LGAVG_WHIP)/SGP_WHIP</f>
        <v>#REF!</v>
      </c>
      <c r="W241" s="72" t="e">
        <f>MYRANKS_P[[#This Row],[WSGP]]+MYRANKS_P[[#This Row],[SVSGP]]+MYRANKS_P[[#This Row],[SOSGP]]+MYRANKS_P[[#This Row],[ERASGP]]+MYRANKS_P[[#This Row],[WHIPSGP]]</f>
        <v>#REF!</v>
      </c>
      <c r="X241" s="171" t="e">
        <f>RANK(MYRANKS_P[[#This Row],[TTLSGP]],MYRANKS_P[TTLSGP],0)</f>
        <v>#REF!</v>
      </c>
      <c r="Y241" s="72" t="e">
        <f>IF(MYRANKS_P[[#This Row],[RAW_RANK]]&gt;NUM_P,MYRANKS_P[[#This Row],[TTLSGP]],0)</f>
        <v>#REF!</v>
      </c>
      <c r="Z241" s="22" t="e">
        <f>IF(MYRANKS_P[[#This Row],[BENCH_TTLSGP]]=0,"",RANK(MYRANKS_P[[#This Row],[BENCH_TTLSGP]],MYRANKS_P[BENCH_TTLSGP],0))</f>
        <v>#REF!</v>
      </c>
      <c r="AA241" s="22" t="e">
        <f>IF(MYRANKS_P[[#This Row],[RAW_RANK]]=NUM_P,"X","")</f>
        <v>#REF!</v>
      </c>
      <c r="AB241" s="10" t="e">
        <f>VLOOKUP(MYRANKS_P[[#This Row],[POS]],#REF!,COLUMN(#REF!),FALSE)</f>
        <v>#REF!</v>
      </c>
      <c r="AC241" s="10" t="e">
        <f>MYRANKS_P[[#This Row],[TTLSGP]]-MYRANKS_P[[#This Row],[REPL LVL]]</f>
        <v>#REF!</v>
      </c>
      <c r="AD241" s="19" t="e">
        <f>IF(MYRANKS_P[[#This Row],[RAW_RANK]]&lt;=Total_Pitchers_Drafted,MYRANKS_P[[#This Row],[SGP OVER REPL]],0)</f>
        <v>#REF!</v>
      </c>
      <c r="AE241" s="66" t="e">
        <f>MYRANKS_P[[#This Row],[SGP OVER REPL]]*Dollar_Value_Per_Pitcher_SGP+1</f>
        <v>#REF!</v>
      </c>
      <c r="AF241" s="27"/>
      <c r="AG241" s="30" t="e">
        <f>IF(AND(MYRANKS_P[[#This Row],[BENCH_RANK]]&lt;=Total_Pitchers_Drafted,MYRANKS_P[[#This Row],[$ACTUAL]]=""),MYRANKS_P[[#This Row],[USEFULSGP]],0)</f>
        <v>#REF!</v>
      </c>
      <c r="AH241" s="27" t="e">
        <f>IF(MYRANKS_P[[#This Row],[REMAIN_SGP]]=0,0,MYRANKS_P[[#This Row],[REMAIN_SGP]]*Remaining_Dollar_Value_Per_Pitcher_SGP+1)</f>
        <v>#REF!</v>
      </c>
      <c r="AI241" s="122"/>
    </row>
    <row r="242" spans="1:35" x14ac:dyDescent="0.25">
      <c r="A242" s="79" t="s">
        <v>1484</v>
      </c>
      <c r="B242" s="53" t="e">
        <f>VLOOKUP(MYRANKS_P[[#This Row],[PLAYERID]],#REF!,COLUMN(#REF!),FALSE)</f>
        <v>#REF!</v>
      </c>
      <c r="C242" s="53" t="e">
        <f>VLOOKUP(MYRANKS_P[[#This Row],[PLAYERID]],#REF!,COLUMN(#REF!),FALSE)</f>
        <v>#REF!</v>
      </c>
      <c r="D242" s="53" t="e">
        <f>VLOOKUP(MYRANKS_P[[#This Row],[PLAYERID]],#REF!,COLUMN(#REF!),FALSE)</f>
        <v>#REF!</v>
      </c>
      <c r="E242" s="9" t="e">
        <f>VLOOKUP(MYRANKS_P[[#This Row],[PLAYERID]],#REF!,COLUMN(#REF!),FALSE)</f>
        <v>#REF!</v>
      </c>
      <c r="F242" s="53" t="e">
        <f>VLOOKUP(MYRANKS_P[[#This Row],[PLAYERID]],#REF!,COLUMN(#REF!),FALSE)</f>
        <v>#REF!</v>
      </c>
      <c r="G242" s="9" t="e">
        <f>INDEX(#REF!,MATCH(MYRANKS_P[[#This Row],[PLAYERID]],#REF!,0),VLOOKUP(IDSYSTEM,#REF!,3,FALSE))</f>
        <v>#REF!</v>
      </c>
      <c r="H242" s="115" t="e">
        <f>IF(OR(LEAGUE="Mixed",LEAGUE=MYRANKS_P[[#This Row],[LG]]),IFERROR(INDEX(PITCHCSV[],MATCH(MYRANKS_P[[#This Row],[PROJID]],PITCHCSV[playerid],0),P_WCOL),0),0)</f>
        <v>#REF!</v>
      </c>
      <c r="I242" s="115" t="e">
        <f>IF(OR(LEAGUE="Mixed",LEAGUE=MYRANKS_P[[#This Row],[LG]]),IFERROR(INDEX(PITCHCSV[],MATCH(MYRANKS_P[[#This Row],[PROJID]],PITCHCSV[playerid],0),P_SVCOL),0),0)</f>
        <v>#REF!</v>
      </c>
      <c r="J242" s="115" t="e">
        <f>IF(OR(LEAGUE="Mixed",LEAGUE=MYRANKS_P[[#This Row],[LG]]),IFERROR(INDEX(PITCHCSV[],MATCH(MYRANKS_P[[#This Row],[PROJID]],PITCHCSV[playerid],0),P_IPCOL),0),0)</f>
        <v>#REF!</v>
      </c>
      <c r="K242" s="115" t="e">
        <f>IF(OR(LEAGUE="Mixed",LEAGUE=MYRANKS_P[[#This Row],[LG]]),IFERROR(INDEX(PITCHCSV[],MATCH(MYRANKS_P[[#This Row],[PROJID]],PITCHCSV[playerid],0),P_HCOL),0),0)</f>
        <v>#REF!</v>
      </c>
      <c r="L242" s="115" t="e">
        <f>IF(OR(LEAGUE="Mixed",LEAGUE=MYRANKS_P[[#This Row],[LG]]),IFERROR(INDEX(PITCHCSV[],MATCH(MYRANKS_P[[#This Row],[PROJID]],PITCHCSV[playerid],0),P_ERCOL),0),0)</f>
        <v>#REF!</v>
      </c>
      <c r="M242" s="115" t="e">
        <f>IF(OR(LEAGUE="Mixed",LEAGUE=MYRANKS_P[[#This Row],[LG]]),IFERROR(INDEX(PITCHCSV[],MATCH(MYRANKS_P[[#This Row],[PROJID]],PITCHCSV[playerid],0),P_HRCOL),0),0)</f>
        <v>#REF!</v>
      </c>
      <c r="N242" s="115" t="e">
        <f>IF(OR(LEAGUE="Mixed",LEAGUE=MYRANKS_P[[#This Row],[LG]]),IFERROR(INDEX(PITCHCSV[],MATCH(MYRANKS_P[[#This Row],[PROJID]],PITCHCSV[playerid],0),P_SOCOL),0),0)</f>
        <v>#REF!</v>
      </c>
      <c r="O242" s="115" t="e">
        <f>IF(OR(LEAGUE="Mixed",LEAGUE=MYRANKS_P[[#This Row],[LG]]),IFERROR(INDEX(PITCHCSV[],MATCH(MYRANKS_P[[#This Row],[PROJID]],PITCHCSV[playerid],0),P_BBCOL),0),0)</f>
        <v>#REF!</v>
      </c>
      <c r="P242" s="10" t="e">
        <f>IF(OR(LEAGUE="Mixed",LEAGUE=MYRANKS_P[[#This Row],[LG]]),IFERROR(MYRANKS_P[[#This Row],[ER]]*9/MYRANKS_P[[#This Row],[IP]],0),0)</f>
        <v>#REF!</v>
      </c>
      <c r="Q242" s="10" t="e">
        <f>IF(OR(LEAGUE="Mixed",LEAGUE=MYRANKS_P[[#This Row],[LG]]),IFERROR((MYRANKS_P[[#This Row],[BB]]+MYRANKS_P[[#This Row],[H]])/MYRANKS_P[[#This Row],[IP]],0),0)</f>
        <v>#REF!</v>
      </c>
      <c r="R242" s="10" t="e">
        <f>MYRANKS_P[[#This Row],[W]]/SGP_W</f>
        <v>#REF!</v>
      </c>
      <c r="S242" s="10" t="e">
        <f>MYRANKS_P[[#This Row],[SV]]/SGP_SV</f>
        <v>#REF!</v>
      </c>
      <c r="T242" s="10" t="e">
        <f>MYRANKS_P[[#This Row],[SO]]/SGP_K</f>
        <v>#REF!</v>
      </c>
      <c r="U242" s="10" t="e">
        <f>((LGAVG_ER*(NUMPITCHERS-1)+MYRANKS_P[[#This Row],[ER]])*9/((LGAVG_IP*(NUMPITCHERS-1)+MYRANKS_P[[#This Row],[IP]]))-LGAVG_ERA)/SGP_ERA</f>
        <v>#REF!</v>
      </c>
      <c r="V242" s="10" t="e">
        <f>((LGAVG_HBB*(NUMPITCHERS-1)+MYRANKS_P[[#This Row],[BB]]+MYRANKS_P[[#This Row],[H]])/(LGAVG_IP*(NUMPITCHERS-1)+MYRANKS_P[[#This Row],[IP]])-LGAVG_WHIP)/SGP_WHIP</f>
        <v>#REF!</v>
      </c>
      <c r="W242" s="72" t="e">
        <f>MYRANKS_P[[#This Row],[WSGP]]+MYRANKS_P[[#This Row],[SVSGP]]+MYRANKS_P[[#This Row],[SOSGP]]+MYRANKS_P[[#This Row],[ERASGP]]+MYRANKS_P[[#This Row],[WHIPSGP]]</f>
        <v>#REF!</v>
      </c>
      <c r="X242" s="171" t="e">
        <f>RANK(MYRANKS_P[[#This Row],[TTLSGP]],MYRANKS_P[TTLSGP],0)</f>
        <v>#REF!</v>
      </c>
      <c r="Y242" s="72" t="e">
        <f>IF(MYRANKS_P[[#This Row],[RAW_RANK]]&gt;NUM_P,MYRANKS_P[[#This Row],[TTLSGP]],0)</f>
        <v>#REF!</v>
      </c>
      <c r="Z242" s="22" t="e">
        <f>IF(MYRANKS_P[[#This Row],[BENCH_TTLSGP]]=0,"",RANK(MYRANKS_P[[#This Row],[BENCH_TTLSGP]],MYRANKS_P[BENCH_TTLSGP],0))</f>
        <v>#REF!</v>
      </c>
      <c r="AA242" s="22" t="e">
        <f>IF(MYRANKS_P[[#This Row],[RAW_RANK]]=NUM_P,"X","")</f>
        <v>#REF!</v>
      </c>
      <c r="AB242" s="10" t="e">
        <f>VLOOKUP(MYRANKS_P[[#This Row],[POS]],#REF!,COLUMN(#REF!),FALSE)</f>
        <v>#REF!</v>
      </c>
      <c r="AC242" s="10" t="e">
        <f>MYRANKS_P[[#This Row],[TTLSGP]]-MYRANKS_P[[#This Row],[REPL LVL]]</f>
        <v>#REF!</v>
      </c>
      <c r="AD242" s="19" t="e">
        <f>IF(MYRANKS_P[[#This Row],[RAW_RANK]]&lt;=Total_Pitchers_Drafted,MYRANKS_P[[#This Row],[SGP OVER REPL]],0)</f>
        <v>#REF!</v>
      </c>
      <c r="AE242" s="66" t="e">
        <f>MYRANKS_P[[#This Row],[SGP OVER REPL]]*Dollar_Value_Per_Pitcher_SGP+1</f>
        <v>#REF!</v>
      </c>
      <c r="AF242" s="27"/>
      <c r="AG242" s="30" t="e">
        <f>IF(AND(MYRANKS_P[[#This Row],[BENCH_RANK]]&lt;=Total_Pitchers_Drafted,MYRANKS_P[[#This Row],[$ACTUAL]]=""),MYRANKS_P[[#This Row],[USEFULSGP]],0)</f>
        <v>#REF!</v>
      </c>
      <c r="AH242" s="27" t="e">
        <f>IF(MYRANKS_P[[#This Row],[REMAIN_SGP]]=0,0,MYRANKS_P[[#This Row],[REMAIN_SGP]]*Remaining_Dollar_Value_Per_Pitcher_SGP+1)</f>
        <v>#REF!</v>
      </c>
      <c r="AI242" s="122"/>
    </row>
    <row r="243" spans="1:35" x14ac:dyDescent="0.25">
      <c r="A243" s="79" t="s">
        <v>2128</v>
      </c>
      <c r="B243" s="53" t="e">
        <f>VLOOKUP(MYRANKS_P[[#This Row],[PLAYERID]],#REF!,COLUMN(#REF!),FALSE)</f>
        <v>#REF!</v>
      </c>
      <c r="C243" s="53" t="e">
        <f>VLOOKUP(MYRANKS_P[[#This Row],[PLAYERID]],#REF!,COLUMN(#REF!),FALSE)</f>
        <v>#REF!</v>
      </c>
      <c r="D243" s="53" t="e">
        <f>VLOOKUP(MYRANKS_P[[#This Row],[PLAYERID]],#REF!,COLUMN(#REF!),FALSE)</f>
        <v>#REF!</v>
      </c>
      <c r="E243" s="9" t="e">
        <f>VLOOKUP(MYRANKS_P[[#This Row],[PLAYERID]],#REF!,COLUMN(#REF!),FALSE)</f>
        <v>#REF!</v>
      </c>
      <c r="F243" s="53" t="e">
        <f>VLOOKUP(MYRANKS_P[[#This Row],[PLAYERID]],#REF!,COLUMN(#REF!),FALSE)</f>
        <v>#REF!</v>
      </c>
      <c r="G243" s="32" t="e">
        <f>INDEX(#REF!,MATCH(MYRANKS_P[[#This Row],[PLAYERID]],#REF!,0),VLOOKUP(IDSYSTEM,#REF!,3,FALSE))</f>
        <v>#REF!</v>
      </c>
      <c r="H243" s="155" t="e">
        <f>IF(OR(LEAGUE="Mixed",LEAGUE=MYRANKS_P[[#This Row],[LG]]),IFERROR(INDEX(PITCHCSV[],MATCH(MYRANKS_P[[#This Row],[PROJID]],PITCHCSV[playerid],0),P_WCOL),0),0)</f>
        <v>#REF!</v>
      </c>
      <c r="I243" s="155" t="e">
        <f>IF(OR(LEAGUE="Mixed",LEAGUE=MYRANKS_P[[#This Row],[LG]]),IFERROR(INDEX(PITCHCSV[],MATCH(MYRANKS_P[[#This Row],[PROJID]],PITCHCSV[playerid],0),P_SVCOL),0),0)</f>
        <v>#REF!</v>
      </c>
      <c r="J243" s="155" t="e">
        <f>IF(OR(LEAGUE="Mixed",LEAGUE=MYRANKS_P[[#This Row],[LG]]),IFERROR(INDEX(PITCHCSV[],MATCH(MYRANKS_P[[#This Row],[PROJID]],PITCHCSV[playerid],0),P_IPCOL),0),0)</f>
        <v>#REF!</v>
      </c>
      <c r="K243" s="155" t="e">
        <f>IF(OR(LEAGUE="Mixed",LEAGUE=MYRANKS_P[[#This Row],[LG]]),IFERROR(INDEX(PITCHCSV[],MATCH(MYRANKS_P[[#This Row],[PROJID]],PITCHCSV[playerid],0),P_HCOL),0),0)</f>
        <v>#REF!</v>
      </c>
      <c r="L243" s="155" t="e">
        <f>IF(OR(LEAGUE="Mixed",LEAGUE=MYRANKS_P[[#This Row],[LG]]),IFERROR(INDEX(PITCHCSV[],MATCH(MYRANKS_P[[#This Row],[PROJID]],PITCHCSV[playerid],0),P_ERCOL),0),0)</f>
        <v>#REF!</v>
      </c>
      <c r="M243" s="155" t="e">
        <f>IF(OR(LEAGUE="Mixed",LEAGUE=MYRANKS_P[[#This Row],[LG]]),IFERROR(INDEX(PITCHCSV[],MATCH(MYRANKS_P[[#This Row],[PROJID]],PITCHCSV[playerid],0),P_HRCOL),0),0)</f>
        <v>#REF!</v>
      </c>
      <c r="N243" s="155" t="e">
        <f>IF(OR(LEAGUE="Mixed",LEAGUE=MYRANKS_P[[#This Row],[LG]]),IFERROR(INDEX(PITCHCSV[],MATCH(MYRANKS_P[[#This Row],[PROJID]],PITCHCSV[playerid],0),P_SOCOL),0),0)</f>
        <v>#REF!</v>
      </c>
      <c r="O243" s="155" t="e">
        <f>IF(OR(LEAGUE="Mixed",LEAGUE=MYRANKS_P[[#This Row],[LG]]),IFERROR(INDEX(PITCHCSV[],MATCH(MYRANKS_P[[#This Row],[PROJID]],PITCHCSV[playerid],0),P_BBCOL),0),0)</f>
        <v>#REF!</v>
      </c>
      <c r="P243" s="33" t="e">
        <f>IF(OR(LEAGUE="Mixed",LEAGUE=MYRANKS_P[[#This Row],[LG]]),IFERROR(MYRANKS_P[[#This Row],[ER]]*9/MYRANKS_P[[#This Row],[IP]],0),0)</f>
        <v>#REF!</v>
      </c>
      <c r="Q243" s="33" t="e">
        <f>IF(OR(LEAGUE="Mixed",LEAGUE=MYRANKS_P[[#This Row],[LG]]),IFERROR((MYRANKS_P[[#This Row],[BB]]+MYRANKS_P[[#This Row],[H]])/MYRANKS_P[[#This Row],[IP]],0),0)</f>
        <v>#REF!</v>
      </c>
      <c r="R243" s="33" t="e">
        <f>MYRANKS_P[[#This Row],[W]]/SGP_W</f>
        <v>#REF!</v>
      </c>
      <c r="S243" s="33" t="e">
        <f>MYRANKS_P[[#This Row],[SV]]/SGP_SV</f>
        <v>#REF!</v>
      </c>
      <c r="T243" s="33" t="e">
        <f>MYRANKS_P[[#This Row],[SO]]/SGP_K</f>
        <v>#REF!</v>
      </c>
      <c r="U243" s="33" t="e">
        <f>((LGAVG_ER*(NUMPITCHERS-1)+MYRANKS_P[[#This Row],[ER]])*9/((LGAVG_IP*(NUMPITCHERS-1)+MYRANKS_P[[#This Row],[IP]]))-LGAVG_ERA)/SGP_ERA</f>
        <v>#REF!</v>
      </c>
      <c r="V243" s="33" t="e">
        <f>((LGAVG_HBB*(NUMPITCHERS-1)+MYRANKS_P[[#This Row],[BB]]+MYRANKS_P[[#This Row],[H]])/(LGAVG_IP*(NUMPITCHERS-1)+MYRANKS_P[[#This Row],[IP]])-LGAVG_WHIP)/SGP_WHIP</f>
        <v>#REF!</v>
      </c>
      <c r="W243" s="73" t="e">
        <f>MYRANKS_P[[#This Row],[WSGP]]+MYRANKS_P[[#This Row],[SVSGP]]+MYRANKS_P[[#This Row],[SOSGP]]+MYRANKS_P[[#This Row],[ERASGP]]+MYRANKS_P[[#This Row],[WHIPSGP]]</f>
        <v>#REF!</v>
      </c>
      <c r="X243" s="174" t="e">
        <f>RANK(MYRANKS_P[[#This Row],[TTLSGP]],MYRANKS_P[TTLSGP],0)</f>
        <v>#REF!</v>
      </c>
      <c r="Y243" s="73" t="e">
        <f>IF(MYRANKS_P[[#This Row],[RAW_RANK]]&gt;NUM_P,MYRANKS_P[[#This Row],[TTLSGP]],0)</f>
        <v>#REF!</v>
      </c>
      <c r="Z243" s="34" t="e">
        <f>IF(MYRANKS_P[[#This Row],[BENCH_TTLSGP]]=0,"",RANK(MYRANKS_P[[#This Row],[BENCH_TTLSGP]],MYRANKS_P[BENCH_TTLSGP],0))</f>
        <v>#REF!</v>
      </c>
      <c r="AA243" s="34" t="e">
        <f>IF(MYRANKS_P[[#This Row],[RAW_RANK]]=NUM_P,"X","")</f>
        <v>#REF!</v>
      </c>
      <c r="AB243" s="33" t="e">
        <f>VLOOKUP(MYRANKS_P[[#This Row],[POS]],#REF!,COLUMN(#REF!),FALSE)</f>
        <v>#REF!</v>
      </c>
      <c r="AC243" s="33" t="e">
        <f>MYRANKS_P[[#This Row],[TTLSGP]]-MYRANKS_P[[#This Row],[REPL LVL]]</f>
        <v>#REF!</v>
      </c>
      <c r="AD243" s="33" t="e">
        <f>IF(MYRANKS_P[[#This Row],[RAW_RANK]]&lt;=Total_Pitchers_Drafted,MYRANKS_P[[#This Row],[SGP OVER REPL]],0)</f>
        <v>#REF!</v>
      </c>
      <c r="AE243" s="67" t="e">
        <f>MYRANKS_P[[#This Row],[SGP OVER REPL]]*Dollar_Value_Per_Pitcher_SGP+1</f>
        <v>#REF!</v>
      </c>
      <c r="AF243" s="33"/>
      <c r="AG243" s="33" t="e">
        <f>IF(AND(MYRANKS_P[[#This Row],[BENCH_RANK]]&lt;=Total_Pitchers_Drafted,MYRANKS_P[[#This Row],[$ACTUAL]]=""),MYRANKS_P[[#This Row],[USEFULSGP]],0)</f>
        <v>#REF!</v>
      </c>
      <c r="AH243" s="33" t="e">
        <f>IF(MYRANKS_P[[#This Row],[REMAIN_SGP]]=0,0,MYRANKS_P[[#This Row],[REMAIN_SGP]]*Remaining_Dollar_Value_Per_Pitcher_SGP+1)</f>
        <v>#REF!</v>
      </c>
      <c r="AI243" s="170"/>
    </row>
    <row r="244" spans="1:35" x14ac:dyDescent="0.25">
      <c r="A244" s="79" t="s">
        <v>6286</v>
      </c>
      <c r="B244" s="53" t="e">
        <f>VLOOKUP(MYRANKS_P[[#This Row],[PLAYERID]],#REF!,COLUMN(#REF!),FALSE)</f>
        <v>#REF!</v>
      </c>
      <c r="C244" s="53" t="e">
        <f>VLOOKUP(MYRANKS_P[[#This Row],[PLAYERID]],#REF!,COLUMN(#REF!),FALSE)</f>
        <v>#REF!</v>
      </c>
      <c r="D244" s="53" t="e">
        <f>VLOOKUP(MYRANKS_P[[#This Row],[PLAYERID]],#REF!,COLUMN(#REF!),FALSE)</f>
        <v>#REF!</v>
      </c>
      <c r="E244" s="9" t="e">
        <f>VLOOKUP(MYRANKS_P[[#This Row],[PLAYERID]],#REF!,COLUMN(#REF!),FALSE)</f>
        <v>#REF!</v>
      </c>
      <c r="F244" s="53" t="e">
        <f>VLOOKUP(MYRANKS_P[[#This Row],[PLAYERID]],#REF!,COLUMN(#REF!),FALSE)</f>
        <v>#REF!</v>
      </c>
      <c r="G244" s="9" t="e">
        <f>INDEX(#REF!,MATCH(MYRANKS_P[[#This Row],[PLAYERID]],#REF!,0),VLOOKUP(IDSYSTEM,#REF!,3,FALSE))</f>
        <v>#REF!</v>
      </c>
      <c r="H244" s="115" t="e">
        <f>IF(OR(LEAGUE="Mixed",LEAGUE=MYRANKS_P[[#This Row],[LG]]),IFERROR(INDEX(PITCHCSV[],MATCH(MYRANKS_P[[#This Row],[PROJID]],PITCHCSV[playerid],0),P_WCOL),0),0)</f>
        <v>#REF!</v>
      </c>
      <c r="I244" s="115" t="e">
        <f>IF(OR(LEAGUE="Mixed",LEAGUE=MYRANKS_P[[#This Row],[LG]]),IFERROR(INDEX(PITCHCSV[],MATCH(MYRANKS_P[[#This Row],[PROJID]],PITCHCSV[playerid],0),P_SVCOL),0),0)</f>
        <v>#REF!</v>
      </c>
      <c r="J244" s="115" t="e">
        <f>IF(OR(LEAGUE="Mixed",LEAGUE=MYRANKS_P[[#This Row],[LG]]),IFERROR(INDEX(PITCHCSV[],MATCH(MYRANKS_P[[#This Row],[PROJID]],PITCHCSV[playerid],0),P_IPCOL),0),0)</f>
        <v>#REF!</v>
      </c>
      <c r="K244" s="115" t="e">
        <f>IF(OR(LEAGUE="Mixed",LEAGUE=MYRANKS_P[[#This Row],[LG]]),IFERROR(INDEX(PITCHCSV[],MATCH(MYRANKS_P[[#This Row],[PROJID]],PITCHCSV[playerid],0),P_HCOL),0),0)</f>
        <v>#REF!</v>
      </c>
      <c r="L244" s="115" t="e">
        <f>IF(OR(LEAGUE="Mixed",LEAGUE=MYRANKS_P[[#This Row],[LG]]),IFERROR(INDEX(PITCHCSV[],MATCH(MYRANKS_P[[#This Row],[PROJID]],PITCHCSV[playerid],0),P_ERCOL),0),0)</f>
        <v>#REF!</v>
      </c>
      <c r="M244" s="115" t="e">
        <f>IF(OR(LEAGUE="Mixed",LEAGUE=MYRANKS_P[[#This Row],[LG]]),IFERROR(INDEX(PITCHCSV[],MATCH(MYRANKS_P[[#This Row],[PROJID]],PITCHCSV[playerid],0),P_HRCOL),0),0)</f>
        <v>#REF!</v>
      </c>
      <c r="N244" s="115" t="e">
        <f>IF(OR(LEAGUE="Mixed",LEAGUE=MYRANKS_P[[#This Row],[LG]]),IFERROR(INDEX(PITCHCSV[],MATCH(MYRANKS_P[[#This Row],[PROJID]],PITCHCSV[playerid],0),P_SOCOL),0),0)</f>
        <v>#REF!</v>
      </c>
      <c r="O244" s="115" t="e">
        <f>IF(OR(LEAGUE="Mixed",LEAGUE=MYRANKS_P[[#This Row],[LG]]),IFERROR(INDEX(PITCHCSV[],MATCH(MYRANKS_P[[#This Row],[PROJID]],PITCHCSV[playerid],0),P_BBCOL),0),0)</f>
        <v>#REF!</v>
      </c>
      <c r="P244" s="10" t="e">
        <f>IF(OR(LEAGUE="Mixed",LEAGUE=MYRANKS_P[[#This Row],[LG]]),IFERROR(MYRANKS_P[[#This Row],[ER]]*9/MYRANKS_P[[#This Row],[IP]],0),0)</f>
        <v>#REF!</v>
      </c>
      <c r="Q244" s="10" t="e">
        <f>IF(OR(LEAGUE="Mixed",LEAGUE=MYRANKS_P[[#This Row],[LG]]),IFERROR((MYRANKS_P[[#This Row],[BB]]+MYRANKS_P[[#This Row],[H]])/MYRANKS_P[[#This Row],[IP]],0),0)</f>
        <v>#REF!</v>
      </c>
      <c r="R244" s="10" t="e">
        <f>MYRANKS_P[[#This Row],[W]]/SGP_W</f>
        <v>#REF!</v>
      </c>
      <c r="S244" s="10" t="e">
        <f>MYRANKS_P[[#This Row],[SV]]/SGP_SV</f>
        <v>#REF!</v>
      </c>
      <c r="T244" s="10" t="e">
        <f>MYRANKS_P[[#This Row],[SO]]/SGP_K</f>
        <v>#REF!</v>
      </c>
      <c r="U244" s="10" t="e">
        <f>((LGAVG_ER*(NUMPITCHERS-1)+MYRANKS_P[[#This Row],[ER]])*9/((LGAVG_IP*(NUMPITCHERS-1)+MYRANKS_P[[#This Row],[IP]]))-LGAVG_ERA)/SGP_ERA</f>
        <v>#REF!</v>
      </c>
      <c r="V244" s="10" t="e">
        <f>((LGAVG_HBB*(NUMPITCHERS-1)+MYRANKS_P[[#This Row],[BB]]+MYRANKS_P[[#This Row],[H]])/(LGAVG_IP*(NUMPITCHERS-1)+MYRANKS_P[[#This Row],[IP]])-LGAVG_WHIP)/SGP_WHIP</f>
        <v>#REF!</v>
      </c>
      <c r="W244" s="72" t="e">
        <f>MYRANKS_P[[#This Row],[WSGP]]+MYRANKS_P[[#This Row],[SVSGP]]+MYRANKS_P[[#This Row],[SOSGP]]+MYRANKS_P[[#This Row],[ERASGP]]+MYRANKS_P[[#This Row],[WHIPSGP]]</f>
        <v>#REF!</v>
      </c>
      <c r="X244" s="171" t="e">
        <f>RANK(MYRANKS_P[[#This Row],[TTLSGP]],MYRANKS_P[TTLSGP],0)</f>
        <v>#REF!</v>
      </c>
      <c r="Y244" s="72" t="e">
        <f>IF(MYRANKS_P[[#This Row],[RAW_RANK]]&gt;NUM_P,MYRANKS_P[[#This Row],[TTLSGP]],0)</f>
        <v>#REF!</v>
      </c>
      <c r="Z244" s="22" t="e">
        <f>IF(MYRANKS_P[[#This Row],[BENCH_TTLSGP]]=0,"",RANK(MYRANKS_P[[#This Row],[BENCH_TTLSGP]],MYRANKS_P[BENCH_TTLSGP],0))</f>
        <v>#REF!</v>
      </c>
      <c r="AA244" s="22" t="e">
        <f>IF(MYRANKS_P[[#This Row],[RAW_RANK]]=NUM_P,"X","")</f>
        <v>#REF!</v>
      </c>
      <c r="AB244" s="10" t="e">
        <f>VLOOKUP(MYRANKS_P[[#This Row],[POS]],#REF!,COLUMN(#REF!),FALSE)</f>
        <v>#REF!</v>
      </c>
      <c r="AC244" s="10" t="e">
        <f>MYRANKS_P[[#This Row],[TTLSGP]]-MYRANKS_P[[#This Row],[REPL LVL]]</f>
        <v>#REF!</v>
      </c>
      <c r="AD244" s="19" t="e">
        <f>IF(MYRANKS_P[[#This Row],[RAW_RANK]]&lt;=Total_Pitchers_Drafted,MYRANKS_P[[#This Row],[SGP OVER REPL]],0)</f>
        <v>#REF!</v>
      </c>
      <c r="AE244" s="66" t="e">
        <f>MYRANKS_P[[#This Row],[SGP OVER REPL]]*Dollar_Value_Per_Pitcher_SGP+1</f>
        <v>#REF!</v>
      </c>
      <c r="AF244" s="27"/>
      <c r="AG244" s="30" t="e">
        <f>IF(AND(MYRANKS_P[[#This Row],[BENCH_RANK]]&lt;=Total_Pitchers_Drafted,MYRANKS_P[[#This Row],[$ACTUAL]]=""),MYRANKS_P[[#This Row],[USEFULSGP]],0)</f>
        <v>#REF!</v>
      </c>
      <c r="AH244" s="27" t="e">
        <f>IF(MYRANKS_P[[#This Row],[REMAIN_SGP]]=0,0,MYRANKS_P[[#This Row],[REMAIN_SGP]]*Remaining_Dollar_Value_Per_Pitcher_SGP+1)</f>
        <v>#REF!</v>
      </c>
      <c r="AI244" s="122"/>
    </row>
    <row r="245" spans="1:35" x14ac:dyDescent="0.25">
      <c r="A245" s="88" t="s">
        <v>2297</v>
      </c>
      <c r="B245" s="32" t="e">
        <f>VLOOKUP(MYRANKS_P[[#This Row],[PLAYERID]],#REF!,COLUMN(#REF!),FALSE)</f>
        <v>#REF!</v>
      </c>
      <c r="C245" s="32" t="e">
        <f>VLOOKUP(MYRANKS_P[[#This Row],[PLAYERID]],#REF!,COLUMN(#REF!),FALSE)</f>
        <v>#REF!</v>
      </c>
      <c r="D245" s="32" t="e">
        <f>VLOOKUP(MYRANKS_P[[#This Row],[PLAYERID]],#REF!,COLUMN(#REF!),FALSE)</f>
        <v>#REF!</v>
      </c>
      <c r="E245" s="9" t="e">
        <f>VLOOKUP(MYRANKS_P[[#This Row],[PLAYERID]],#REF!,COLUMN(#REF!),FALSE)</f>
        <v>#REF!</v>
      </c>
      <c r="F245" s="32" t="e">
        <f>VLOOKUP(MYRANKS_P[[#This Row],[PLAYERID]],#REF!,COLUMN(#REF!),FALSE)</f>
        <v>#REF!</v>
      </c>
      <c r="G245" s="9" t="e">
        <f>INDEX(#REF!,MATCH(MYRANKS_P[[#This Row],[PLAYERID]],#REF!,0),VLOOKUP(IDSYSTEM,#REF!,3,FALSE))</f>
        <v>#REF!</v>
      </c>
      <c r="H245" s="115" t="e">
        <f>IF(OR(LEAGUE="Mixed",LEAGUE=MYRANKS_P[[#This Row],[LG]]),IFERROR(INDEX(PITCHCSV[],MATCH(MYRANKS_P[[#This Row],[PROJID]],PITCHCSV[playerid],0),P_WCOL),0),0)</f>
        <v>#REF!</v>
      </c>
      <c r="I245" s="115" t="e">
        <f>IF(OR(LEAGUE="Mixed",LEAGUE=MYRANKS_P[[#This Row],[LG]]),IFERROR(INDEX(PITCHCSV[],MATCH(MYRANKS_P[[#This Row],[PROJID]],PITCHCSV[playerid],0),P_SVCOL),0),0)</f>
        <v>#REF!</v>
      </c>
      <c r="J245" s="115" t="e">
        <f>IF(OR(LEAGUE="Mixed",LEAGUE=MYRANKS_P[[#This Row],[LG]]),IFERROR(INDEX(PITCHCSV[],MATCH(MYRANKS_P[[#This Row],[PROJID]],PITCHCSV[playerid],0),P_IPCOL),0),0)</f>
        <v>#REF!</v>
      </c>
      <c r="K245" s="115" t="e">
        <f>IF(OR(LEAGUE="Mixed",LEAGUE=MYRANKS_P[[#This Row],[LG]]),IFERROR(INDEX(PITCHCSV[],MATCH(MYRANKS_P[[#This Row],[PROJID]],PITCHCSV[playerid],0),P_HCOL),0),0)</f>
        <v>#REF!</v>
      </c>
      <c r="L245" s="115" t="e">
        <f>IF(OR(LEAGUE="Mixed",LEAGUE=MYRANKS_P[[#This Row],[LG]]),IFERROR(INDEX(PITCHCSV[],MATCH(MYRANKS_P[[#This Row],[PROJID]],PITCHCSV[playerid],0),P_ERCOL),0),0)</f>
        <v>#REF!</v>
      </c>
      <c r="M245" s="115" t="e">
        <f>IF(OR(LEAGUE="Mixed",LEAGUE=MYRANKS_P[[#This Row],[LG]]),IFERROR(INDEX(PITCHCSV[],MATCH(MYRANKS_P[[#This Row],[PROJID]],PITCHCSV[playerid],0),P_HRCOL),0),0)</f>
        <v>#REF!</v>
      </c>
      <c r="N245" s="115" t="e">
        <f>IF(OR(LEAGUE="Mixed",LEAGUE=MYRANKS_P[[#This Row],[LG]]),IFERROR(INDEX(PITCHCSV[],MATCH(MYRANKS_P[[#This Row],[PROJID]],PITCHCSV[playerid],0),P_SOCOL),0),0)</f>
        <v>#REF!</v>
      </c>
      <c r="O245" s="115" t="e">
        <f>IF(OR(LEAGUE="Mixed",LEAGUE=MYRANKS_P[[#This Row],[LG]]),IFERROR(INDEX(PITCHCSV[],MATCH(MYRANKS_P[[#This Row],[PROJID]],PITCHCSV[playerid],0),P_BBCOL),0),0)</f>
        <v>#REF!</v>
      </c>
      <c r="P245" s="10" t="e">
        <f>IF(OR(LEAGUE="Mixed",LEAGUE=MYRANKS_P[[#This Row],[LG]]),IFERROR(MYRANKS_P[[#This Row],[ER]]*9/MYRANKS_P[[#This Row],[IP]],0),0)</f>
        <v>#REF!</v>
      </c>
      <c r="Q245" s="10" t="e">
        <f>IF(OR(LEAGUE="Mixed",LEAGUE=MYRANKS_P[[#This Row],[LG]]),IFERROR((MYRANKS_P[[#This Row],[BB]]+MYRANKS_P[[#This Row],[H]])/MYRANKS_P[[#This Row],[IP]],0),0)</f>
        <v>#REF!</v>
      </c>
      <c r="R245" s="33" t="e">
        <f>MYRANKS_P[[#This Row],[W]]/SGP_W</f>
        <v>#REF!</v>
      </c>
      <c r="S245" s="35" t="e">
        <f>MYRANKS_P[[#This Row],[SV]]/SGP_SV</f>
        <v>#REF!</v>
      </c>
      <c r="T245" s="33" t="e">
        <f>MYRANKS_P[[#This Row],[SO]]/SGP_K</f>
        <v>#REF!</v>
      </c>
      <c r="U245" s="10" t="e">
        <f>((LGAVG_ER*(NUMPITCHERS-1)+MYRANKS_P[[#This Row],[ER]])*9/((LGAVG_IP*(NUMPITCHERS-1)+MYRANKS_P[[#This Row],[IP]]))-LGAVG_ERA)/SGP_ERA</f>
        <v>#REF!</v>
      </c>
      <c r="V245" s="10" t="e">
        <f>((LGAVG_HBB*(NUMPITCHERS-1)+MYRANKS_P[[#This Row],[BB]]+MYRANKS_P[[#This Row],[H]])/(LGAVG_IP*(NUMPITCHERS-1)+MYRANKS_P[[#This Row],[IP]])-LGAVG_WHIP)/SGP_WHIP</f>
        <v>#REF!</v>
      </c>
      <c r="W245" s="73" t="e">
        <f>MYRANKS_P[[#This Row],[WSGP]]+MYRANKS_P[[#This Row],[SVSGP]]+MYRANKS_P[[#This Row],[SOSGP]]+MYRANKS_P[[#This Row],[ERASGP]]+MYRANKS_P[[#This Row],[WHIPSGP]]</f>
        <v>#REF!</v>
      </c>
      <c r="X245" s="174" t="e">
        <f>RANK(MYRANKS_P[[#This Row],[TTLSGP]],MYRANKS_P[TTLSGP],0)</f>
        <v>#REF!</v>
      </c>
      <c r="Y245" s="73" t="e">
        <f>IF(MYRANKS_P[[#This Row],[RAW_RANK]]&gt;NUM_P,MYRANKS_P[[#This Row],[TTLSGP]],0)</f>
        <v>#REF!</v>
      </c>
      <c r="Z245" s="34" t="e">
        <f>IF(MYRANKS_P[[#This Row],[BENCH_TTLSGP]]=0,"",RANK(MYRANKS_P[[#This Row],[BENCH_TTLSGP]],MYRANKS_P[BENCH_TTLSGP],0))</f>
        <v>#REF!</v>
      </c>
      <c r="AA245" s="34" t="e">
        <f>IF(MYRANKS_P[[#This Row],[RAW_RANK]]=NUM_P,"X","")</f>
        <v>#REF!</v>
      </c>
      <c r="AB245" s="35" t="e">
        <f>VLOOKUP(MYRANKS_P[[#This Row],[POS]],#REF!,COLUMN(#REF!),FALSE)</f>
        <v>#REF!</v>
      </c>
      <c r="AC245" s="35" t="e">
        <f>MYRANKS_P[[#This Row],[TTLSGP]]-MYRANKS_P[[#This Row],[REPL LVL]]</f>
        <v>#REF!</v>
      </c>
      <c r="AD245" s="33" t="e">
        <f>IF(MYRANKS_P[[#This Row],[RAW_RANK]]&lt;=Total_Pitchers_Drafted,MYRANKS_P[[#This Row],[SGP OVER REPL]],0)</f>
        <v>#REF!</v>
      </c>
      <c r="AE245" s="67" t="e">
        <f>MYRANKS_P[[#This Row],[SGP OVER REPL]]*Dollar_Value_Per_Pitcher_SGP+1</f>
        <v>#REF!</v>
      </c>
      <c r="AF245" s="33"/>
      <c r="AG245" s="35" t="e">
        <f>IF(AND(MYRANKS_P[[#This Row],[BENCH_RANK]]&lt;=Total_Pitchers_Drafted,MYRANKS_P[[#This Row],[$ACTUAL]]=""),MYRANKS_P[[#This Row],[USEFULSGP]],0)</f>
        <v>#REF!</v>
      </c>
      <c r="AH245" s="33" t="e">
        <f>IF(MYRANKS_P[[#This Row],[REMAIN_SGP]]=0,0,MYRANKS_P[[#This Row],[REMAIN_SGP]]*Remaining_Dollar_Value_Per_Pitcher_SGP+1)</f>
        <v>#REF!</v>
      </c>
      <c r="AI245" s="122"/>
    </row>
    <row r="246" spans="1:35" x14ac:dyDescent="0.25">
      <c r="A246" s="110" t="s">
        <v>1461</v>
      </c>
      <c r="B246" s="53" t="e">
        <f>VLOOKUP(MYRANKS_P[[#This Row],[PLAYERID]],#REF!,COLUMN(#REF!),FALSE)</f>
        <v>#REF!</v>
      </c>
      <c r="C246" s="53" t="e">
        <f>VLOOKUP(MYRANKS_P[[#This Row],[PLAYERID]],#REF!,COLUMN(#REF!),FALSE)</f>
        <v>#REF!</v>
      </c>
      <c r="D246" s="53" t="e">
        <f>VLOOKUP(MYRANKS_P[[#This Row],[PLAYERID]],#REF!,COLUMN(#REF!),FALSE)</f>
        <v>#REF!</v>
      </c>
      <c r="E246" s="9" t="e">
        <f>VLOOKUP(MYRANKS_P[[#This Row],[PLAYERID]],#REF!,COLUMN(#REF!),FALSE)</f>
        <v>#REF!</v>
      </c>
      <c r="F246" s="53" t="e">
        <f>VLOOKUP(MYRANKS_P[[#This Row],[PLAYERID]],#REF!,COLUMN(#REF!),FALSE)</f>
        <v>#REF!</v>
      </c>
      <c r="G246" s="9" t="e">
        <f>INDEX(#REF!,MATCH(MYRANKS_P[[#This Row],[PLAYERID]],#REF!,0),VLOOKUP(IDSYSTEM,#REF!,3,FALSE))</f>
        <v>#REF!</v>
      </c>
      <c r="H246" s="128" t="e">
        <f>IF(OR(LEAGUE="Mixed",LEAGUE=MYRANKS_P[[#This Row],[LG]]),IFERROR(INDEX(PITCHCSV[],MATCH(MYRANKS_P[[#This Row],[PROJID]],PITCHCSV[playerid],0),P_WCOL),0),0)</f>
        <v>#REF!</v>
      </c>
      <c r="I246" s="128" t="e">
        <f>IF(OR(LEAGUE="Mixed",LEAGUE=MYRANKS_P[[#This Row],[LG]]),IFERROR(INDEX(PITCHCSV[],MATCH(MYRANKS_P[[#This Row],[PROJID]],PITCHCSV[playerid],0),P_SVCOL),0),0)</f>
        <v>#REF!</v>
      </c>
      <c r="J246" s="128" t="e">
        <f>IF(OR(LEAGUE="Mixed",LEAGUE=MYRANKS_P[[#This Row],[LG]]),IFERROR(INDEX(PITCHCSV[],MATCH(MYRANKS_P[[#This Row],[PROJID]],PITCHCSV[playerid],0),P_IPCOL),0),0)</f>
        <v>#REF!</v>
      </c>
      <c r="K246" s="128" t="e">
        <f>IF(OR(LEAGUE="Mixed",LEAGUE=MYRANKS_P[[#This Row],[LG]]),IFERROR(INDEX(PITCHCSV[],MATCH(MYRANKS_P[[#This Row],[PROJID]],PITCHCSV[playerid],0),P_HCOL),0),0)</f>
        <v>#REF!</v>
      </c>
      <c r="L246" s="128" t="e">
        <f>IF(OR(LEAGUE="Mixed",LEAGUE=MYRANKS_P[[#This Row],[LG]]),IFERROR(INDEX(PITCHCSV[],MATCH(MYRANKS_P[[#This Row],[PROJID]],PITCHCSV[playerid],0),P_ERCOL),0),0)</f>
        <v>#REF!</v>
      </c>
      <c r="M246" s="128" t="e">
        <f>IF(OR(LEAGUE="Mixed",LEAGUE=MYRANKS_P[[#This Row],[LG]]),IFERROR(INDEX(PITCHCSV[],MATCH(MYRANKS_P[[#This Row],[PROJID]],PITCHCSV[playerid],0),P_HRCOL),0),0)</f>
        <v>#REF!</v>
      </c>
      <c r="N246" s="128" t="e">
        <f>IF(OR(LEAGUE="Mixed",LEAGUE=MYRANKS_P[[#This Row],[LG]]),IFERROR(INDEX(PITCHCSV[],MATCH(MYRANKS_P[[#This Row],[PROJID]],PITCHCSV[playerid],0),P_SOCOL),0),0)</f>
        <v>#REF!</v>
      </c>
      <c r="O246" s="128" t="e">
        <f>IF(OR(LEAGUE="Mixed",LEAGUE=MYRANKS_P[[#This Row],[LG]]),IFERROR(INDEX(PITCHCSV[],MATCH(MYRANKS_P[[#This Row],[PROJID]],PITCHCSV[playerid],0),P_BBCOL),0),0)</f>
        <v>#REF!</v>
      </c>
      <c r="P246" s="87" t="e">
        <f>IF(OR(LEAGUE="Mixed",LEAGUE=MYRANKS_P[[#This Row],[LG]]),IFERROR(MYRANKS_P[[#This Row],[ER]]*9/MYRANKS_P[[#This Row],[IP]],0),0)</f>
        <v>#REF!</v>
      </c>
      <c r="Q246" s="87" t="e">
        <f>IF(OR(LEAGUE="Mixed",LEAGUE=MYRANKS_P[[#This Row],[LG]]),IFERROR((MYRANKS_P[[#This Row],[BB]]+MYRANKS_P[[#This Row],[H]])/MYRANKS_P[[#This Row],[IP]],0),0)</f>
        <v>#REF!</v>
      </c>
      <c r="R246" s="87" t="e">
        <f>MYRANKS_P[[#This Row],[W]]/SGP_W</f>
        <v>#REF!</v>
      </c>
      <c r="S246" s="87" t="e">
        <f>MYRANKS_P[[#This Row],[SV]]/SGP_SV</f>
        <v>#REF!</v>
      </c>
      <c r="T246" s="87" t="e">
        <f>MYRANKS_P[[#This Row],[SO]]/SGP_K</f>
        <v>#REF!</v>
      </c>
      <c r="U246" s="87" t="e">
        <f>((LGAVG_ER*(NUMPITCHERS-1)+MYRANKS_P[[#This Row],[ER]])*9/((LGAVG_IP*(NUMPITCHERS-1)+MYRANKS_P[[#This Row],[IP]]))-LGAVG_ERA)/SGP_ERA</f>
        <v>#REF!</v>
      </c>
      <c r="V246" s="87" t="e">
        <f>((LGAVG_HBB*(NUMPITCHERS-1)+MYRANKS_P[[#This Row],[BB]]+MYRANKS_P[[#This Row],[H]])/(LGAVG_IP*(NUMPITCHERS-1)+MYRANKS_P[[#This Row],[IP]])-LGAVG_WHIP)/SGP_WHIP</f>
        <v>#REF!</v>
      </c>
      <c r="W246" s="92" t="e">
        <f>MYRANKS_P[[#This Row],[WSGP]]+MYRANKS_P[[#This Row],[SVSGP]]+MYRANKS_P[[#This Row],[SOSGP]]+MYRANKS_P[[#This Row],[ERASGP]]+MYRANKS_P[[#This Row],[WHIPSGP]]</f>
        <v>#REF!</v>
      </c>
      <c r="X246" s="173" t="e">
        <f>RANK(MYRANKS_P[[#This Row],[TTLSGP]],MYRANKS_P[TTLSGP],0)</f>
        <v>#REF!</v>
      </c>
      <c r="Y246" s="92" t="e">
        <f>IF(MYRANKS_P[[#This Row],[RAW_RANK]]&gt;NUM_P,MYRANKS_P[[#This Row],[TTLSGP]],0)</f>
        <v>#REF!</v>
      </c>
      <c r="Z246" s="96" t="e">
        <f>IF(MYRANKS_P[[#This Row],[BENCH_TTLSGP]]=0,"",RANK(MYRANKS_P[[#This Row],[BENCH_TTLSGP]],MYRANKS_P[BENCH_TTLSGP],0))</f>
        <v>#REF!</v>
      </c>
      <c r="AA246" s="96" t="e">
        <f>IF(MYRANKS_P[[#This Row],[RAW_RANK]]=NUM_P,"X","")</f>
        <v>#REF!</v>
      </c>
      <c r="AB246" s="87" t="e">
        <f>VLOOKUP(MYRANKS_P[[#This Row],[POS]],#REF!,COLUMN(#REF!),FALSE)</f>
        <v>#REF!</v>
      </c>
      <c r="AC246" s="87" t="e">
        <f>MYRANKS_P[[#This Row],[TTLSGP]]-MYRANKS_P[[#This Row],[REPL LVL]]</f>
        <v>#REF!</v>
      </c>
      <c r="AD246" s="87" t="e">
        <f>IF(MYRANKS_P[[#This Row],[RAW_RANK]]&lt;=Total_Pitchers_Drafted,MYRANKS_P[[#This Row],[SGP OVER REPL]],0)</f>
        <v>#REF!</v>
      </c>
      <c r="AE246" s="97" t="e">
        <f>MYRANKS_P[[#This Row],[SGP OVER REPL]]*Dollar_Value_Per_Pitcher_SGP+1</f>
        <v>#REF!</v>
      </c>
      <c r="AF246" s="87"/>
      <c r="AG246" s="87" t="e">
        <f>IF(AND(MYRANKS_P[[#This Row],[BENCH_RANK]]&lt;=Total_Pitchers_Drafted,MYRANKS_P[[#This Row],[$ACTUAL]]=""),MYRANKS_P[[#This Row],[USEFULSGP]],0)</f>
        <v>#REF!</v>
      </c>
      <c r="AH246" s="87" t="e">
        <f>IF(MYRANKS_P[[#This Row],[REMAIN_SGP]]=0,0,MYRANKS_P[[#This Row],[REMAIN_SGP]]*Remaining_Dollar_Value_Per_Pitcher_SGP+1)</f>
        <v>#REF!</v>
      </c>
      <c r="AI246" s="122"/>
    </row>
    <row r="247" spans="1:35" x14ac:dyDescent="0.25">
      <c r="A247" s="79" t="s">
        <v>2103</v>
      </c>
      <c r="B247" s="53" t="e">
        <f>VLOOKUP(MYRANKS_P[[#This Row],[PLAYERID]],#REF!,COLUMN(#REF!),FALSE)</f>
        <v>#REF!</v>
      </c>
      <c r="C247" s="53" t="e">
        <f>VLOOKUP(MYRANKS_P[[#This Row],[PLAYERID]],#REF!,COLUMN(#REF!),FALSE)</f>
        <v>#REF!</v>
      </c>
      <c r="D247" s="53" t="e">
        <f>VLOOKUP(MYRANKS_P[[#This Row],[PLAYERID]],#REF!,COLUMN(#REF!),FALSE)</f>
        <v>#REF!</v>
      </c>
      <c r="E247" s="9" t="e">
        <f>VLOOKUP(MYRANKS_P[[#This Row],[PLAYERID]],#REF!,COLUMN(#REF!),FALSE)</f>
        <v>#REF!</v>
      </c>
      <c r="F247" s="53" t="e">
        <f>VLOOKUP(MYRANKS_P[[#This Row],[PLAYERID]],#REF!,COLUMN(#REF!),FALSE)</f>
        <v>#REF!</v>
      </c>
      <c r="G247" s="32" t="e">
        <f>INDEX(#REF!,MATCH(MYRANKS_P[[#This Row],[PLAYERID]],#REF!,0),VLOOKUP(IDSYSTEM,#REF!,3,FALSE))</f>
        <v>#REF!</v>
      </c>
      <c r="H247" s="155" t="e">
        <f>IF(OR(LEAGUE="Mixed",LEAGUE=MYRANKS_P[[#This Row],[LG]]),IFERROR(INDEX(PITCHCSV[],MATCH(MYRANKS_P[[#This Row],[PROJID]],PITCHCSV[playerid],0),P_WCOL),0),0)</f>
        <v>#REF!</v>
      </c>
      <c r="I247" s="155" t="e">
        <f>IF(OR(LEAGUE="Mixed",LEAGUE=MYRANKS_P[[#This Row],[LG]]),IFERROR(INDEX(PITCHCSV[],MATCH(MYRANKS_P[[#This Row],[PROJID]],PITCHCSV[playerid],0),P_SVCOL),0),0)</f>
        <v>#REF!</v>
      </c>
      <c r="J247" s="155" t="e">
        <f>IF(OR(LEAGUE="Mixed",LEAGUE=MYRANKS_P[[#This Row],[LG]]),IFERROR(INDEX(PITCHCSV[],MATCH(MYRANKS_P[[#This Row],[PROJID]],PITCHCSV[playerid],0),P_IPCOL),0),0)</f>
        <v>#REF!</v>
      </c>
      <c r="K247" s="155" t="e">
        <f>IF(OR(LEAGUE="Mixed",LEAGUE=MYRANKS_P[[#This Row],[LG]]),IFERROR(INDEX(PITCHCSV[],MATCH(MYRANKS_P[[#This Row],[PROJID]],PITCHCSV[playerid],0),P_HCOL),0),0)</f>
        <v>#REF!</v>
      </c>
      <c r="L247" s="155" t="e">
        <f>IF(OR(LEAGUE="Mixed",LEAGUE=MYRANKS_P[[#This Row],[LG]]),IFERROR(INDEX(PITCHCSV[],MATCH(MYRANKS_P[[#This Row],[PROJID]],PITCHCSV[playerid],0),P_ERCOL),0),0)</f>
        <v>#REF!</v>
      </c>
      <c r="M247" s="155" t="e">
        <f>IF(OR(LEAGUE="Mixed",LEAGUE=MYRANKS_P[[#This Row],[LG]]),IFERROR(INDEX(PITCHCSV[],MATCH(MYRANKS_P[[#This Row],[PROJID]],PITCHCSV[playerid],0),P_HRCOL),0),0)</f>
        <v>#REF!</v>
      </c>
      <c r="N247" s="155" t="e">
        <f>IF(OR(LEAGUE="Mixed",LEAGUE=MYRANKS_P[[#This Row],[LG]]),IFERROR(INDEX(PITCHCSV[],MATCH(MYRANKS_P[[#This Row],[PROJID]],PITCHCSV[playerid],0),P_SOCOL),0),0)</f>
        <v>#REF!</v>
      </c>
      <c r="O247" s="155" t="e">
        <f>IF(OR(LEAGUE="Mixed",LEAGUE=MYRANKS_P[[#This Row],[LG]]),IFERROR(INDEX(PITCHCSV[],MATCH(MYRANKS_P[[#This Row],[PROJID]],PITCHCSV[playerid],0),P_BBCOL),0),0)</f>
        <v>#REF!</v>
      </c>
      <c r="P247" s="33" t="e">
        <f>IF(OR(LEAGUE="Mixed",LEAGUE=MYRANKS_P[[#This Row],[LG]]),IFERROR(MYRANKS_P[[#This Row],[ER]]*9/MYRANKS_P[[#This Row],[IP]],0),0)</f>
        <v>#REF!</v>
      </c>
      <c r="Q247" s="33" t="e">
        <f>IF(OR(LEAGUE="Mixed",LEAGUE=MYRANKS_P[[#This Row],[LG]]),IFERROR((MYRANKS_P[[#This Row],[BB]]+MYRANKS_P[[#This Row],[H]])/MYRANKS_P[[#This Row],[IP]],0),0)</f>
        <v>#REF!</v>
      </c>
      <c r="R247" s="33" t="e">
        <f>MYRANKS_P[[#This Row],[W]]/SGP_W</f>
        <v>#REF!</v>
      </c>
      <c r="S247" s="33" t="e">
        <f>MYRANKS_P[[#This Row],[SV]]/SGP_SV</f>
        <v>#REF!</v>
      </c>
      <c r="T247" s="33" t="e">
        <f>MYRANKS_P[[#This Row],[SO]]/SGP_K</f>
        <v>#REF!</v>
      </c>
      <c r="U247" s="33" t="e">
        <f>((LGAVG_ER*(NUMPITCHERS-1)+MYRANKS_P[[#This Row],[ER]])*9/((LGAVG_IP*(NUMPITCHERS-1)+MYRANKS_P[[#This Row],[IP]]))-LGAVG_ERA)/SGP_ERA</f>
        <v>#REF!</v>
      </c>
      <c r="V247" s="33" t="e">
        <f>((LGAVG_HBB*(NUMPITCHERS-1)+MYRANKS_P[[#This Row],[BB]]+MYRANKS_P[[#This Row],[H]])/(LGAVG_IP*(NUMPITCHERS-1)+MYRANKS_P[[#This Row],[IP]])-LGAVG_WHIP)/SGP_WHIP</f>
        <v>#REF!</v>
      </c>
      <c r="W247" s="73" t="e">
        <f>MYRANKS_P[[#This Row],[WSGP]]+MYRANKS_P[[#This Row],[SVSGP]]+MYRANKS_P[[#This Row],[SOSGP]]+MYRANKS_P[[#This Row],[ERASGP]]+MYRANKS_P[[#This Row],[WHIPSGP]]</f>
        <v>#REF!</v>
      </c>
      <c r="X247" s="174" t="e">
        <f>RANK(MYRANKS_P[[#This Row],[TTLSGP]],MYRANKS_P[TTLSGP],0)</f>
        <v>#REF!</v>
      </c>
      <c r="Y247" s="73" t="e">
        <f>IF(MYRANKS_P[[#This Row],[RAW_RANK]]&gt;NUM_P,MYRANKS_P[[#This Row],[TTLSGP]],0)</f>
        <v>#REF!</v>
      </c>
      <c r="Z247" s="34" t="e">
        <f>IF(MYRANKS_P[[#This Row],[BENCH_TTLSGP]]=0,"",RANK(MYRANKS_P[[#This Row],[BENCH_TTLSGP]],MYRANKS_P[BENCH_TTLSGP],0))</f>
        <v>#REF!</v>
      </c>
      <c r="AA247" s="34" t="e">
        <f>IF(MYRANKS_P[[#This Row],[RAW_RANK]]=NUM_P,"X","")</f>
        <v>#REF!</v>
      </c>
      <c r="AB247" s="33" t="e">
        <f>VLOOKUP(MYRANKS_P[[#This Row],[POS]],#REF!,COLUMN(#REF!),FALSE)</f>
        <v>#REF!</v>
      </c>
      <c r="AC247" s="33" t="e">
        <f>MYRANKS_P[[#This Row],[TTLSGP]]-MYRANKS_P[[#This Row],[REPL LVL]]</f>
        <v>#REF!</v>
      </c>
      <c r="AD247" s="33" t="e">
        <f>IF(MYRANKS_P[[#This Row],[RAW_RANK]]&lt;=Total_Pitchers_Drafted,MYRANKS_P[[#This Row],[SGP OVER REPL]],0)</f>
        <v>#REF!</v>
      </c>
      <c r="AE247" s="67" t="e">
        <f>MYRANKS_P[[#This Row],[SGP OVER REPL]]*Dollar_Value_Per_Pitcher_SGP+1</f>
        <v>#REF!</v>
      </c>
      <c r="AF247" s="33"/>
      <c r="AG247" s="33" t="e">
        <f>IF(AND(MYRANKS_P[[#This Row],[BENCH_RANK]]&lt;=Total_Pitchers_Drafted,MYRANKS_P[[#This Row],[$ACTUAL]]=""),MYRANKS_P[[#This Row],[USEFULSGP]],0)</f>
        <v>#REF!</v>
      </c>
      <c r="AH247" s="33" t="e">
        <f>IF(MYRANKS_P[[#This Row],[REMAIN_SGP]]=0,0,MYRANKS_P[[#This Row],[REMAIN_SGP]]*Remaining_Dollar_Value_Per_Pitcher_SGP+1)</f>
        <v>#REF!</v>
      </c>
      <c r="AI247" s="170"/>
    </row>
    <row r="248" spans="1:35" x14ac:dyDescent="0.25">
      <c r="A248" s="88" t="s">
        <v>3641</v>
      </c>
      <c r="B248" s="53" t="e">
        <f>VLOOKUP(MYRANKS_P[[#This Row],[PLAYERID]],#REF!,COLUMN(#REF!),FALSE)</f>
        <v>#REF!</v>
      </c>
      <c r="C248" s="53" t="e">
        <f>VLOOKUP(MYRANKS_P[[#This Row],[PLAYERID]],#REF!,COLUMN(#REF!),FALSE)</f>
        <v>#REF!</v>
      </c>
      <c r="D248" s="53" t="e">
        <f>VLOOKUP(MYRANKS_P[[#This Row],[PLAYERID]],#REF!,COLUMN(#REF!),FALSE)</f>
        <v>#REF!</v>
      </c>
      <c r="E248" s="9" t="e">
        <f>VLOOKUP(MYRANKS_P[[#This Row],[PLAYERID]],#REF!,COLUMN(#REF!),FALSE)</f>
        <v>#REF!</v>
      </c>
      <c r="F248" s="53" t="e">
        <f>VLOOKUP(MYRANKS_P[[#This Row],[PLAYERID]],#REF!,COLUMN(#REF!),FALSE)</f>
        <v>#REF!</v>
      </c>
      <c r="G248" s="9" t="e">
        <f>INDEX(#REF!,MATCH(MYRANKS_P[[#This Row],[PLAYERID]],#REF!,0),VLOOKUP(IDSYSTEM,#REF!,3,FALSE))</f>
        <v>#REF!</v>
      </c>
      <c r="H248" s="115" t="e">
        <f>IF(OR(LEAGUE="Mixed",LEAGUE=MYRANKS_P[[#This Row],[LG]]),IFERROR(INDEX(PITCHCSV[],MATCH(MYRANKS_P[[#This Row],[PROJID]],PITCHCSV[playerid],0),P_WCOL),0),0)</f>
        <v>#REF!</v>
      </c>
      <c r="I248" s="115" t="e">
        <f>IF(OR(LEAGUE="Mixed",LEAGUE=MYRANKS_P[[#This Row],[LG]]),IFERROR(INDEX(PITCHCSV[],MATCH(MYRANKS_P[[#This Row],[PROJID]],PITCHCSV[playerid],0),P_SVCOL),0),0)</f>
        <v>#REF!</v>
      </c>
      <c r="J248" s="115" t="e">
        <f>IF(OR(LEAGUE="Mixed",LEAGUE=MYRANKS_P[[#This Row],[LG]]),IFERROR(INDEX(PITCHCSV[],MATCH(MYRANKS_P[[#This Row],[PROJID]],PITCHCSV[playerid],0),P_IPCOL),0),0)</f>
        <v>#REF!</v>
      </c>
      <c r="K248" s="115" t="e">
        <f>IF(OR(LEAGUE="Mixed",LEAGUE=MYRANKS_P[[#This Row],[LG]]),IFERROR(INDEX(PITCHCSV[],MATCH(MYRANKS_P[[#This Row],[PROJID]],PITCHCSV[playerid],0),P_HCOL),0),0)</f>
        <v>#REF!</v>
      </c>
      <c r="L248" s="115" t="e">
        <f>IF(OR(LEAGUE="Mixed",LEAGUE=MYRANKS_P[[#This Row],[LG]]),IFERROR(INDEX(PITCHCSV[],MATCH(MYRANKS_P[[#This Row],[PROJID]],PITCHCSV[playerid],0),P_ERCOL),0),0)</f>
        <v>#REF!</v>
      </c>
      <c r="M248" s="115" t="e">
        <f>IF(OR(LEAGUE="Mixed",LEAGUE=MYRANKS_P[[#This Row],[LG]]),IFERROR(INDEX(PITCHCSV[],MATCH(MYRANKS_P[[#This Row],[PROJID]],PITCHCSV[playerid],0),P_HRCOL),0),0)</f>
        <v>#REF!</v>
      </c>
      <c r="N248" s="115" t="e">
        <f>IF(OR(LEAGUE="Mixed",LEAGUE=MYRANKS_P[[#This Row],[LG]]),IFERROR(INDEX(PITCHCSV[],MATCH(MYRANKS_P[[#This Row],[PROJID]],PITCHCSV[playerid],0),P_SOCOL),0),0)</f>
        <v>#REF!</v>
      </c>
      <c r="O248" s="115" t="e">
        <f>IF(OR(LEAGUE="Mixed",LEAGUE=MYRANKS_P[[#This Row],[LG]]),IFERROR(INDEX(PITCHCSV[],MATCH(MYRANKS_P[[#This Row],[PROJID]],PITCHCSV[playerid],0),P_BBCOL),0),0)</f>
        <v>#REF!</v>
      </c>
      <c r="P248" s="10" t="e">
        <f>IF(OR(LEAGUE="Mixed",LEAGUE=MYRANKS_P[[#This Row],[LG]]),IFERROR(MYRANKS_P[[#This Row],[ER]]*9/MYRANKS_P[[#This Row],[IP]],0),0)</f>
        <v>#REF!</v>
      </c>
      <c r="Q248" s="10" t="e">
        <f>IF(OR(LEAGUE="Mixed",LEAGUE=MYRANKS_P[[#This Row],[LG]]),IFERROR((MYRANKS_P[[#This Row],[BB]]+MYRANKS_P[[#This Row],[H]])/MYRANKS_P[[#This Row],[IP]],0),0)</f>
        <v>#REF!</v>
      </c>
      <c r="R248" s="55" t="e">
        <f>MYRANKS_P[[#This Row],[W]]/SGP_W</f>
        <v>#REF!</v>
      </c>
      <c r="S248" s="54" t="e">
        <f>MYRANKS_P[[#This Row],[SV]]/SGP_SV</f>
        <v>#REF!</v>
      </c>
      <c r="T248" s="55" t="e">
        <f>MYRANKS_P[[#This Row],[SO]]/SGP_K</f>
        <v>#REF!</v>
      </c>
      <c r="U248" s="10" t="e">
        <f>((LGAVG_ER*(NUMPITCHERS-1)+MYRANKS_P[[#This Row],[ER]])*9/((LGAVG_IP*(NUMPITCHERS-1)+MYRANKS_P[[#This Row],[IP]]))-LGAVG_ERA)/SGP_ERA</f>
        <v>#REF!</v>
      </c>
      <c r="V248" s="10" t="e">
        <f>((LGAVG_HBB*(NUMPITCHERS-1)+MYRANKS_P[[#This Row],[BB]]+MYRANKS_P[[#This Row],[H]])/(LGAVG_IP*(NUMPITCHERS-1)+MYRANKS_P[[#This Row],[IP]])-LGAVG_WHIP)/SGP_WHIP</f>
        <v>#REF!</v>
      </c>
      <c r="W248" s="74" t="e">
        <f>MYRANKS_P[[#This Row],[WSGP]]+MYRANKS_P[[#This Row],[SVSGP]]+MYRANKS_P[[#This Row],[SOSGP]]+MYRANKS_P[[#This Row],[ERASGP]]+MYRANKS_P[[#This Row],[WHIPSGP]]</f>
        <v>#REF!</v>
      </c>
      <c r="X248" s="172" t="e">
        <f>RANK(MYRANKS_P[[#This Row],[TTLSGP]],MYRANKS_P[TTLSGP],0)</f>
        <v>#REF!</v>
      </c>
      <c r="Y248" s="74" t="e">
        <f>IF(MYRANKS_P[[#This Row],[RAW_RANK]]&gt;NUM_P,MYRANKS_P[[#This Row],[TTLSGP]],0)</f>
        <v>#REF!</v>
      </c>
      <c r="Z248" s="56" t="e">
        <f>IF(MYRANKS_P[[#This Row],[BENCH_TTLSGP]]=0,"",RANK(MYRANKS_P[[#This Row],[BENCH_TTLSGP]],MYRANKS_P[BENCH_TTLSGP],0))</f>
        <v>#REF!</v>
      </c>
      <c r="AA248" s="56" t="e">
        <f>IF(MYRANKS_P[[#This Row],[RAW_RANK]]=NUM_P,"X","")</f>
        <v>#REF!</v>
      </c>
      <c r="AB248" s="54" t="e">
        <f>VLOOKUP(MYRANKS_P[[#This Row],[POS]],#REF!,COLUMN(#REF!),FALSE)</f>
        <v>#REF!</v>
      </c>
      <c r="AC248" s="54" t="e">
        <f>MYRANKS_P[[#This Row],[TTLSGP]]-MYRANKS_P[[#This Row],[REPL LVL]]</f>
        <v>#REF!</v>
      </c>
      <c r="AD248" s="55" t="e">
        <f>IF(MYRANKS_P[[#This Row],[RAW_RANK]]&lt;=Total_Pitchers_Drafted,MYRANKS_P[[#This Row],[SGP OVER REPL]],0)</f>
        <v>#REF!</v>
      </c>
      <c r="AE248" s="68" t="e">
        <f>MYRANKS_P[[#This Row],[SGP OVER REPL]]*Dollar_Value_Per_Pitcher_SGP+1</f>
        <v>#REF!</v>
      </c>
      <c r="AF248" s="55"/>
      <c r="AG248" s="54" t="e">
        <f>IF(AND(MYRANKS_P[[#This Row],[BENCH_RANK]]&lt;=Total_Pitchers_Drafted,MYRANKS_P[[#This Row],[$ACTUAL]]=""),MYRANKS_P[[#This Row],[USEFULSGP]],0)</f>
        <v>#REF!</v>
      </c>
      <c r="AH248" s="55" t="e">
        <f>IF(MYRANKS_P[[#This Row],[REMAIN_SGP]]=0,0,MYRANKS_P[[#This Row],[REMAIN_SGP]]*Remaining_Dollar_Value_Per_Pitcher_SGP+1)</f>
        <v>#REF!</v>
      </c>
      <c r="AI248" s="122"/>
    </row>
    <row r="249" spans="1:35" x14ac:dyDescent="0.25">
      <c r="A249" s="79" t="s">
        <v>1550</v>
      </c>
      <c r="B249" s="53" t="e">
        <f>VLOOKUP(MYRANKS_P[[#This Row],[PLAYERID]],#REF!,COLUMN(#REF!),FALSE)</f>
        <v>#REF!</v>
      </c>
      <c r="C249" s="53" t="e">
        <f>VLOOKUP(MYRANKS_P[[#This Row],[PLAYERID]],#REF!,COLUMN(#REF!),FALSE)</f>
        <v>#REF!</v>
      </c>
      <c r="D249" s="53" t="e">
        <f>VLOOKUP(MYRANKS_P[[#This Row],[PLAYERID]],#REF!,COLUMN(#REF!),FALSE)</f>
        <v>#REF!</v>
      </c>
      <c r="E249" s="9" t="e">
        <f>VLOOKUP(MYRANKS_P[[#This Row],[PLAYERID]],#REF!,COLUMN(#REF!),FALSE)</f>
        <v>#REF!</v>
      </c>
      <c r="F249" s="53" t="e">
        <f>VLOOKUP(MYRANKS_P[[#This Row],[PLAYERID]],#REF!,COLUMN(#REF!),FALSE)</f>
        <v>#REF!</v>
      </c>
      <c r="G249" s="9" t="e">
        <f>INDEX(#REF!,MATCH(MYRANKS_P[[#This Row],[PLAYERID]],#REF!,0),VLOOKUP(IDSYSTEM,#REF!,3,FALSE))</f>
        <v>#REF!</v>
      </c>
      <c r="H249" s="115" t="e">
        <f>IF(OR(LEAGUE="Mixed",LEAGUE=MYRANKS_P[[#This Row],[LG]]),IFERROR(INDEX(PITCHCSV[],MATCH(MYRANKS_P[[#This Row],[PROJID]],PITCHCSV[playerid],0),P_WCOL),0),0)</f>
        <v>#REF!</v>
      </c>
      <c r="I249" s="115" t="e">
        <f>IF(OR(LEAGUE="Mixed",LEAGUE=MYRANKS_P[[#This Row],[LG]]),IFERROR(INDEX(PITCHCSV[],MATCH(MYRANKS_P[[#This Row],[PROJID]],PITCHCSV[playerid],0),P_SVCOL),0),0)</f>
        <v>#REF!</v>
      </c>
      <c r="J249" s="115" t="e">
        <f>IF(OR(LEAGUE="Mixed",LEAGUE=MYRANKS_P[[#This Row],[LG]]),IFERROR(INDEX(PITCHCSV[],MATCH(MYRANKS_P[[#This Row],[PROJID]],PITCHCSV[playerid],0),P_IPCOL),0),0)</f>
        <v>#REF!</v>
      </c>
      <c r="K249" s="115" t="e">
        <f>IF(OR(LEAGUE="Mixed",LEAGUE=MYRANKS_P[[#This Row],[LG]]),IFERROR(INDEX(PITCHCSV[],MATCH(MYRANKS_P[[#This Row],[PROJID]],PITCHCSV[playerid],0),P_HCOL),0),0)</f>
        <v>#REF!</v>
      </c>
      <c r="L249" s="115" t="e">
        <f>IF(OR(LEAGUE="Mixed",LEAGUE=MYRANKS_P[[#This Row],[LG]]),IFERROR(INDEX(PITCHCSV[],MATCH(MYRANKS_P[[#This Row],[PROJID]],PITCHCSV[playerid],0),P_ERCOL),0),0)</f>
        <v>#REF!</v>
      </c>
      <c r="M249" s="115" t="e">
        <f>IF(OR(LEAGUE="Mixed",LEAGUE=MYRANKS_P[[#This Row],[LG]]),IFERROR(INDEX(PITCHCSV[],MATCH(MYRANKS_P[[#This Row],[PROJID]],PITCHCSV[playerid],0),P_HRCOL),0),0)</f>
        <v>#REF!</v>
      </c>
      <c r="N249" s="115" t="e">
        <f>IF(OR(LEAGUE="Mixed",LEAGUE=MYRANKS_P[[#This Row],[LG]]),IFERROR(INDEX(PITCHCSV[],MATCH(MYRANKS_P[[#This Row],[PROJID]],PITCHCSV[playerid],0),P_SOCOL),0),0)</f>
        <v>#REF!</v>
      </c>
      <c r="O249" s="115" t="e">
        <f>IF(OR(LEAGUE="Mixed",LEAGUE=MYRANKS_P[[#This Row],[LG]]),IFERROR(INDEX(PITCHCSV[],MATCH(MYRANKS_P[[#This Row],[PROJID]],PITCHCSV[playerid],0),P_BBCOL),0),0)</f>
        <v>#REF!</v>
      </c>
      <c r="P249" s="10" t="e">
        <f>IF(OR(LEAGUE="Mixed",LEAGUE=MYRANKS_P[[#This Row],[LG]]),IFERROR(MYRANKS_P[[#This Row],[ER]]*9/MYRANKS_P[[#This Row],[IP]],0),0)</f>
        <v>#REF!</v>
      </c>
      <c r="Q249" s="10" t="e">
        <f>IF(OR(LEAGUE="Mixed",LEAGUE=MYRANKS_P[[#This Row],[LG]]),IFERROR((MYRANKS_P[[#This Row],[BB]]+MYRANKS_P[[#This Row],[H]])/MYRANKS_P[[#This Row],[IP]],0),0)</f>
        <v>#REF!</v>
      </c>
      <c r="R249" s="87" t="e">
        <f>MYRANKS_P[[#This Row],[W]]/SGP_W</f>
        <v>#REF!</v>
      </c>
      <c r="S249" s="87" t="e">
        <f>MYRANKS_P[[#This Row],[SV]]/SGP_SV</f>
        <v>#REF!</v>
      </c>
      <c r="T249" s="87" t="e">
        <f>MYRANKS_P[[#This Row],[SO]]/SGP_K</f>
        <v>#REF!</v>
      </c>
      <c r="U249" s="10" t="e">
        <f>((LGAVG_ER*(NUMPITCHERS-1)+MYRANKS_P[[#This Row],[ER]])*9/((LGAVG_IP*(NUMPITCHERS-1)+MYRANKS_P[[#This Row],[IP]]))-LGAVG_ERA)/SGP_ERA</f>
        <v>#REF!</v>
      </c>
      <c r="V249" s="10" t="e">
        <f>((LGAVG_HBB*(NUMPITCHERS-1)+MYRANKS_P[[#This Row],[BB]]+MYRANKS_P[[#This Row],[H]])/(LGAVG_IP*(NUMPITCHERS-1)+MYRANKS_P[[#This Row],[IP]])-LGAVG_WHIP)/SGP_WHIP</f>
        <v>#REF!</v>
      </c>
      <c r="W249" s="92" t="e">
        <f>MYRANKS_P[[#This Row],[WSGP]]+MYRANKS_P[[#This Row],[SVSGP]]+MYRANKS_P[[#This Row],[SOSGP]]+MYRANKS_P[[#This Row],[ERASGP]]+MYRANKS_P[[#This Row],[WHIPSGP]]</f>
        <v>#REF!</v>
      </c>
      <c r="X249" s="173" t="e">
        <f>RANK(MYRANKS_P[[#This Row],[TTLSGP]],MYRANKS_P[TTLSGP],0)</f>
        <v>#REF!</v>
      </c>
      <c r="Y249" s="92" t="e">
        <f>IF(MYRANKS_P[[#This Row],[RAW_RANK]]&gt;NUM_P,MYRANKS_P[[#This Row],[TTLSGP]],0)</f>
        <v>#REF!</v>
      </c>
      <c r="Z249" s="96" t="e">
        <f>IF(MYRANKS_P[[#This Row],[BENCH_TTLSGP]]=0,"",RANK(MYRANKS_P[[#This Row],[BENCH_TTLSGP]],MYRANKS_P[BENCH_TTLSGP],0))</f>
        <v>#REF!</v>
      </c>
      <c r="AA249" s="96" t="e">
        <f>IF(MYRANKS_P[[#This Row],[RAW_RANK]]=NUM_P,"X","")</f>
        <v>#REF!</v>
      </c>
      <c r="AB249" s="87" t="e">
        <f>VLOOKUP(MYRANKS_P[[#This Row],[POS]],#REF!,COLUMN(#REF!),FALSE)</f>
        <v>#REF!</v>
      </c>
      <c r="AC249" s="87" t="e">
        <f>MYRANKS_P[[#This Row],[TTLSGP]]-MYRANKS_P[[#This Row],[REPL LVL]]</f>
        <v>#REF!</v>
      </c>
      <c r="AD249" s="87" t="e">
        <f>IF(MYRANKS_P[[#This Row],[RAW_RANK]]&lt;=Total_Pitchers_Drafted,MYRANKS_P[[#This Row],[SGP OVER REPL]],0)</f>
        <v>#REF!</v>
      </c>
      <c r="AE249" s="97" t="e">
        <f>MYRANKS_P[[#This Row],[SGP OVER REPL]]*Dollar_Value_Per_Pitcher_SGP+1</f>
        <v>#REF!</v>
      </c>
      <c r="AF249" s="87"/>
      <c r="AG249" s="87" t="e">
        <f>IF(AND(MYRANKS_P[[#This Row],[BENCH_RANK]]&lt;=Total_Pitchers_Drafted,MYRANKS_P[[#This Row],[$ACTUAL]]=""),MYRANKS_P[[#This Row],[USEFULSGP]],0)</f>
        <v>#REF!</v>
      </c>
      <c r="AH249" s="87" t="e">
        <f>IF(MYRANKS_P[[#This Row],[REMAIN_SGP]]=0,0,MYRANKS_P[[#This Row],[REMAIN_SGP]]*Remaining_Dollar_Value_Per_Pitcher_SGP+1)</f>
        <v>#REF!</v>
      </c>
      <c r="AI249" s="122"/>
    </row>
    <row r="250" spans="1:35" x14ac:dyDescent="0.25">
      <c r="A250" s="110" t="s">
        <v>1361</v>
      </c>
      <c r="B250" s="9" t="e">
        <f>VLOOKUP(MYRANKS_P[[#This Row],[PLAYERID]],#REF!,COLUMN(#REF!),FALSE)</f>
        <v>#REF!</v>
      </c>
      <c r="C250" s="9" t="e">
        <f>VLOOKUP(MYRANKS_P[[#This Row],[PLAYERID]],#REF!,COLUMN(#REF!),FALSE)</f>
        <v>#REF!</v>
      </c>
      <c r="D250" s="9" t="e">
        <f>VLOOKUP(MYRANKS_P[[#This Row],[PLAYERID]],#REF!,COLUMN(#REF!),FALSE)</f>
        <v>#REF!</v>
      </c>
      <c r="E250" s="9" t="e">
        <f>VLOOKUP(MYRANKS_P[[#This Row],[PLAYERID]],#REF!,COLUMN(#REF!),FALSE)</f>
        <v>#REF!</v>
      </c>
      <c r="F250" s="9" t="e">
        <f>VLOOKUP(MYRANKS_P[[#This Row],[PLAYERID]],#REF!,COLUMN(#REF!),FALSE)</f>
        <v>#REF!</v>
      </c>
      <c r="G250" s="9" t="e">
        <f>INDEX(#REF!,MATCH(MYRANKS_P[[#This Row],[PLAYERID]],#REF!,0),VLOOKUP(IDSYSTEM,#REF!,3,FALSE))</f>
        <v>#REF!</v>
      </c>
      <c r="H250" s="128" t="e">
        <f>IF(OR(LEAGUE="Mixed",LEAGUE=MYRANKS_P[[#This Row],[LG]]),IFERROR(INDEX(PITCHCSV[],MATCH(MYRANKS_P[[#This Row],[PROJID]],PITCHCSV[playerid],0),P_WCOL),0),0)</f>
        <v>#REF!</v>
      </c>
      <c r="I250" s="128" t="e">
        <f>IF(OR(LEAGUE="Mixed",LEAGUE=MYRANKS_P[[#This Row],[LG]]),IFERROR(INDEX(PITCHCSV[],MATCH(MYRANKS_P[[#This Row],[PROJID]],PITCHCSV[playerid],0),P_SVCOL),0),0)</f>
        <v>#REF!</v>
      </c>
      <c r="J250" s="128" t="e">
        <f>IF(OR(LEAGUE="Mixed",LEAGUE=MYRANKS_P[[#This Row],[LG]]),IFERROR(INDEX(PITCHCSV[],MATCH(MYRANKS_P[[#This Row],[PROJID]],PITCHCSV[playerid],0),P_IPCOL),0),0)</f>
        <v>#REF!</v>
      </c>
      <c r="K250" s="128" t="e">
        <f>IF(OR(LEAGUE="Mixed",LEAGUE=MYRANKS_P[[#This Row],[LG]]),IFERROR(INDEX(PITCHCSV[],MATCH(MYRANKS_P[[#This Row],[PROJID]],PITCHCSV[playerid],0),P_HCOL),0),0)</f>
        <v>#REF!</v>
      </c>
      <c r="L250" s="128" t="e">
        <f>IF(OR(LEAGUE="Mixed",LEAGUE=MYRANKS_P[[#This Row],[LG]]),IFERROR(INDEX(PITCHCSV[],MATCH(MYRANKS_P[[#This Row],[PROJID]],PITCHCSV[playerid],0),P_ERCOL),0),0)</f>
        <v>#REF!</v>
      </c>
      <c r="M250" s="128" t="e">
        <f>IF(OR(LEAGUE="Mixed",LEAGUE=MYRANKS_P[[#This Row],[LG]]),IFERROR(INDEX(PITCHCSV[],MATCH(MYRANKS_P[[#This Row],[PROJID]],PITCHCSV[playerid],0),P_HRCOL),0),0)</f>
        <v>#REF!</v>
      </c>
      <c r="N250" s="128" t="e">
        <f>IF(OR(LEAGUE="Mixed",LEAGUE=MYRANKS_P[[#This Row],[LG]]),IFERROR(INDEX(PITCHCSV[],MATCH(MYRANKS_P[[#This Row],[PROJID]],PITCHCSV[playerid],0),P_SOCOL),0),0)</f>
        <v>#REF!</v>
      </c>
      <c r="O250" s="128" t="e">
        <f>IF(OR(LEAGUE="Mixed",LEAGUE=MYRANKS_P[[#This Row],[LG]]),IFERROR(INDEX(PITCHCSV[],MATCH(MYRANKS_P[[#This Row],[PROJID]],PITCHCSV[playerid],0),P_BBCOL),0),0)</f>
        <v>#REF!</v>
      </c>
      <c r="P250" s="87" t="e">
        <f>IF(OR(LEAGUE="Mixed",LEAGUE=MYRANKS_P[[#This Row],[LG]]),IFERROR(MYRANKS_P[[#This Row],[ER]]*9/MYRANKS_P[[#This Row],[IP]],0),0)</f>
        <v>#REF!</v>
      </c>
      <c r="Q250" s="87" t="e">
        <f>IF(OR(LEAGUE="Mixed",LEAGUE=MYRANKS_P[[#This Row],[LG]]),IFERROR((MYRANKS_P[[#This Row],[BB]]+MYRANKS_P[[#This Row],[H]])/MYRANKS_P[[#This Row],[IP]],0),0)</f>
        <v>#REF!</v>
      </c>
      <c r="R250" s="87" t="e">
        <f>MYRANKS_P[[#This Row],[W]]/SGP_W</f>
        <v>#REF!</v>
      </c>
      <c r="S250" s="87" t="e">
        <f>MYRANKS_P[[#This Row],[SV]]/SGP_SV</f>
        <v>#REF!</v>
      </c>
      <c r="T250" s="87" t="e">
        <f>MYRANKS_P[[#This Row],[SO]]/SGP_K</f>
        <v>#REF!</v>
      </c>
      <c r="U250" s="87" t="e">
        <f>((LGAVG_ER*(NUMPITCHERS-1)+MYRANKS_P[[#This Row],[ER]])*9/((LGAVG_IP*(NUMPITCHERS-1)+MYRANKS_P[[#This Row],[IP]]))-LGAVG_ERA)/SGP_ERA</f>
        <v>#REF!</v>
      </c>
      <c r="V250" s="87" t="e">
        <f>((LGAVG_HBB*(NUMPITCHERS-1)+MYRANKS_P[[#This Row],[BB]]+MYRANKS_P[[#This Row],[H]])/(LGAVG_IP*(NUMPITCHERS-1)+MYRANKS_P[[#This Row],[IP]])-LGAVG_WHIP)/SGP_WHIP</f>
        <v>#REF!</v>
      </c>
      <c r="W250" s="92" t="e">
        <f>MYRANKS_P[[#This Row],[WSGP]]+MYRANKS_P[[#This Row],[SVSGP]]+MYRANKS_P[[#This Row],[SOSGP]]+MYRANKS_P[[#This Row],[ERASGP]]+MYRANKS_P[[#This Row],[WHIPSGP]]</f>
        <v>#REF!</v>
      </c>
      <c r="X250" s="173" t="e">
        <f>RANK(MYRANKS_P[[#This Row],[TTLSGP]],MYRANKS_P[TTLSGP],0)</f>
        <v>#REF!</v>
      </c>
      <c r="Y250" s="92" t="e">
        <f>IF(MYRANKS_P[[#This Row],[RAW_RANK]]&gt;NUM_P,MYRANKS_P[[#This Row],[TTLSGP]],0)</f>
        <v>#REF!</v>
      </c>
      <c r="Z250" s="96" t="e">
        <f>IF(MYRANKS_P[[#This Row],[BENCH_TTLSGP]]=0,"",RANK(MYRANKS_P[[#This Row],[BENCH_TTLSGP]],MYRANKS_P[BENCH_TTLSGP],0))</f>
        <v>#REF!</v>
      </c>
      <c r="AA250" s="96" t="e">
        <f>IF(MYRANKS_P[[#This Row],[RAW_RANK]]=NUM_P,"X","")</f>
        <v>#REF!</v>
      </c>
      <c r="AB250" s="87" t="e">
        <f>VLOOKUP(MYRANKS_P[[#This Row],[POS]],#REF!,COLUMN(#REF!),FALSE)</f>
        <v>#REF!</v>
      </c>
      <c r="AC250" s="87" t="e">
        <f>MYRANKS_P[[#This Row],[TTLSGP]]-MYRANKS_P[[#This Row],[REPL LVL]]</f>
        <v>#REF!</v>
      </c>
      <c r="AD250" s="87" t="e">
        <f>IF(MYRANKS_P[[#This Row],[RAW_RANK]]&lt;=Total_Pitchers_Drafted,MYRANKS_P[[#This Row],[SGP OVER REPL]],0)</f>
        <v>#REF!</v>
      </c>
      <c r="AE250" s="97" t="e">
        <f>MYRANKS_P[[#This Row],[SGP OVER REPL]]*Dollar_Value_Per_Pitcher_SGP+1</f>
        <v>#REF!</v>
      </c>
      <c r="AF250" s="87"/>
      <c r="AG250" s="87" t="e">
        <f>IF(AND(MYRANKS_P[[#This Row],[BENCH_RANK]]&lt;=Total_Pitchers_Drafted,MYRANKS_P[[#This Row],[$ACTUAL]]=""),MYRANKS_P[[#This Row],[USEFULSGP]],0)</f>
        <v>#REF!</v>
      </c>
      <c r="AH250" s="87" t="e">
        <f>IF(MYRANKS_P[[#This Row],[REMAIN_SGP]]=0,0,MYRANKS_P[[#This Row],[REMAIN_SGP]]*Remaining_Dollar_Value_Per_Pitcher_SGP+1)</f>
        <v>#REF!</v>
      </c>
      <c r="AI250" s="122"/>
    </row>
    <row r="251" spans="1:35" x14ac:dyDescent="0.25">
      <c r="A251" s="88" t="s">
        <v>6767</v>
      </c>
      <c r="B251" s="53" t="e">
        <f>VLOOKUP(MYRANKS_P[[#This Row],[PLAYERID]],#REF!,COLUMN(#REF!),FALSE)</f>
        <v>#REF!</v>
      </c>
      <c r="C251" s="53" t="e">
        <f>VLOOKUP(MYRANKS_P[[#This Row],[PLAYERID]],#REF!,COLUMN(#REF!),FALSE)</f>
        <v>#REF!</v>
      </c>
      <c r="D251" s="53" t="e">
        <f>VLOOKUP(MYRANKS_P[[#This Row],[PLAYERID]],#REF!,COLUMN(#REF!),FALSE)</f>
        <v>#REF!</v>
      </c>
      <c r="E251" s="9" t="e">
        <f>VLOOKUP(MYRANKS_P[[#This Row],[PLAYERID]],#REF!,COLUMN(#REF!),FALSE)</f>
        <v>#REF!</v>
      </c>
      <c r="F251" s="53" t="e">
        <f>VLOOKUP(MYRANKS_P[[#This Row],[PLAYERID]],#REF!,COLUMN(#REF!),FALSE)</f>
        <v>#REF!</v>
      </c>
      <c r="G251" s="9" t="e">
        <f>INDEX(#REF!,MATCH(MYRANKS_P[[#This Row],[PLAYERID]],#REF!,0),VLOOKUP(IDSYSTEM,#REF!,3,FALSE))</f>
        <v>#REF!</v>
      </c>
      <c r="H251" s="115" t="e">
        <f>IF(OR(LEAGUE="Mixed",LEAGUE=MYRANKS_P[[#This Row],[LG]]),IFERROR(INDEX(PITCHCSV[],MATCH(MYRANKS_P[[#This Row],[PROJID]],PITCHCSV[playerid],0),P_WCOL),0),0)</f>
        <v>#REF!</v>
      </c>
      <c r="I251" s="115" t="e">
        <f>IF(OR(LEAGUE="Mixed",LEAGUE=MYRANKS_P[[#This Row],[LG]]),IFERROR(INDEX(PITCHCSV[],MATCH(MYRANKS_P[[#This Row],[PROJID]],PITCHCSV[playerid],0),P_SVCOL),0),0)</f>
        <v>#REF!</v>
      </c>
      <c r="J251" s="115" t="e">
        <f>IF(OR(LEAGUE="Mixed",LEAGUE=MYRANKS_P[[#This Row],[LG]]),IFERROR(INDEX(PITCHCSV[],MATCH(MYRANKS_P[[#This Row],[PROJID]],PITCHCSV[playerid],0),P_IPCOL),0),0)</f>
        <v>#REF!</v>
      </c>
      <c r="K251" s="115" t="e">
        <f>IF(OR(LEAGUE="Mixed",LEAGUE=MYRANKS_P[[#This Row],[LG]]),IFERROR(INDEX(PITCHCSV[],MATCH(MYRANKS_P[[#This Row],[PROJID]],PITCHCSV[playerid],0),P_HCOL),0),0)</f>
        <v>#REF!</v>
      </c>
      <c r="L251" s="115" t="e">
        <f>IF(OR(LEAGUE="Mixed",LEAGUE=MYRANKS_P[[#This Row],[LG]]),IFERROR(INDEX(PITCHCSV[],MATCH(MYRANKS_P[[#This Row],[PROJID]],PITCHCSV[playerid],0),P_ERCOL),0),0)</f>
        <v>#REF!</v>
      </c>
      <c r="M251" s="115" t="e">
        <f>IF(OR(LEAGUE="Mixed",LEAGUE=MYRANKS_P[[#This Row],[LG]]),IFERROR(INDEX(PITCHCSV[],MATCH(MYRANKS_P[[#This Row],[PROJID]],PITCHCSV[playerid],0),P_HRCOL),0),0)</f>
        <v>#REF!</v>
      </c>
      <c r="N251" s="115" t="e">
        <f>IF(OR(LEAGUE="Mixed",LEAGUE=MYRANKS_P[[#This Row],[LG]]),IFERROR(INDEX(PITCHCSV[],MATCH(MYRANKS_P[[#This Row],[PROJID]],PITCHCSV[playerid],0),P_SOCOL),0),0)</f>
        <v>#REF!</v>
      </c>
      <c r="O251" s="115" t="e">
        <f>IF(OR(LEAGUE="Mixed",LEAGUE=MYRANKS_P[[#This Row],[LG]]),IFERROR(INDEX(PITCHCSV[],MATCH(MYRANKS_P[[#This Row],[PROJID]],PITCHCSV[playerid],0),P_BBCOL),0),0)</f>
        <v>#REF!</v>
      </c>
      <c r="P251" s="10" t="e">
        <f>IF(OR(LEAGUE="Mixed",LEAGUE=MYRANKS_P[[#This Row],[LG]]),IFERROR(MYRANKS_P[[#This Row],[ER]]*9/MYRANKS_P[[#This Row],[IP]],0),0)</f>
        <v>#REF!</v>
      </c>
      <c r="Q251" s="10" t="e">
        <f>IF(OR(LEAGUE="Mixed",LEAGUE=MYRANKS_P[[#This Row],[LG]]),IFERROR((MYRANKS_P[[#This Row],[BB]]+MYRANKS_P[[#This Row],[H]])/MYRANKS_P[[#This Row],[IP]],0),0)</f>
        <v>#REF!</v>
      </c>
      <c r="R251" s="10" t="e">
        <f>MYRANKS_P[[#This Row],[W]]/SGP_W</f>
        <v>#REF!</v>
      </c>
      <c r="S251" s="10" t="e">
        <f>MYRANKS_P[[#This Row],[SV]]/SGP_SV</f>
        <v>#REF!</v>
      </c>
      <c r="T251" s="10" t="e">
        <f>MYRANKS_P[[#This Row],[SO]]/SGP_K</f>
        <v>#REF!</v>
      </c>
      <c r="U251" s="10" t="e">
        <f>((LGAVG_ER*(NUMPITCHERS-1)+MYRANKS_P[[#This Row],[ER]])*9/((LGAVG_IP*(NUMPITCHERS-1)+MYRANKS_P[[#This Row],[IP]]))-LGAVG_ERA)/SGP_ERA</f>
        <v>#REF!</v>
      </c>
      <c r="V251" s="10" t="e">
        <f>((LGAVG_HBB*(NUMPITCHERS-1)+MYRANKS_P[[#This Row],[BB]]+MYRANKS_P[[#This Row],[H]])/(LGAVG_IP*(NUMPITCHERS-1)+MYRANKS_P[[#This Row],[IP]])-LGAVG_WHIP)/SGP_WHIP</f>
        <v>#REF!</v>
      </c>
      <c r="W251" s="72" t="e">
        <f>MYRANKS_P[[#This Row],[WSGP]]+MYRANKS_P[[#This Row],[SVSGP]]+MYRANKS_P[[#This Row],[SOSGP]]+MYRANKS_P[[#This Row],[ERASGP]]+MYRANKS_P[[#This Row],[WHIPSGP]]</f>
        <v>#REF!</v>
      </c>
      <c r="X251" s="171" t="e">
        <f>RANK(MYRANKS_P[[#This Row],[TTLSGP]],MYRANKS_P[TTLSGP],0)</f>
        <v>#REF!</v>
      </c>
      <c r="Y251" s="72" t="e">
        <f>IF(MYRANKS_P[[#This Row],[RAW_RANK]]&gt;NUM_P,MYRANKS_P[[#This Row],[TTLSGP]],0)</f>
        <v>#REF!</v>
      </c>
      <c r="Z251" s="22" t="e">
        <f>IF(MYRANKS_P[[#This Row],[BENCH_TTLSGP]]=0,"",RANK(MYRANKS_P[[#This Row],[BENCH_TTLSGP]],MYRANKS_P[BENCH_TTLSGP],0))</f>
        <v>#REF!</v>
      </c>
      <c r="AA251" s="22" t="e">
        <f>IF(MYRANKS_P[[#This Row],[RAW_RANK]]=NUM_P,"X","")</f>
        <v>#REF!</v>
      </c>
      <c r="AB251" s="10" t="e">
        <f>VLOOKUP(MYRANKS_P[[#This Row],[POS]],#REF!,COLUMN(#REF!),FALSE)</f>
        <v>#REF!</v>
      </c>
      <c r="AC251" s="10" t="e">
        <f>MYRANKS_P[[#This Row],[TTLSGP]]-MYRANKS_P[[#This Row],[REPL LVL]]</f>
        <v>#REF!</v>
      </c>
      <c r="AD251" s="19" t="e">
        <f>IF(MYRANKS_P[[#This Row],[RAW_RANK]]&lt;=Total_Pitchers_Drafted,MYRANKS_P[[#This Row],[SGP OVER REPL]],0)</f>
        <v>#REF!</v>
      </c>
      <c r="AE251" s="66" t="e">
        <f>MYRANKS_P[[#This Row],[SGP OVER REPL]]*Dollar_Value_Per_Pitcher_SGP+1</f>
        <v>#REF!</v>
      </c>
      <c r="AF251" s="27"/>
      <c r="AG251" s="30" t="e">
        <f>IF(AND(MYRANKS_P[[#This Row],[BENCH_RANK]]&lt;=Total_Pitchers_Drafted,MYRANKS_P[[#This Row],[$ACTUAL]]=""),MYRANKS_P[[#This Row],[USEFULSGP]],0)</f>
        <v>#REF!</v>
      </c>
      <c r="AH251" s="27" t="e">
        <f>IF(MYRANKS_P[[#This Row],[REMAIN_SGP]]=0,0,MYRANKS_P[[#This Row],[REMAIN_SGP]]*Remaining_Dollar_Value_Per_Pitcher_SGP+1)</f>
        <v>#REF!</v>
      </c>
      <c r="AI251" s="122"/>
    </row>
    <row r="252" spans="1:35" x14ac:dyDescent="0.25">
      <c r="A252" s="88" t="s">
        <v>1582</v>
      </c>
      <c r="B252" s="53" t="e">
        <f>VLOOKUP(MYRANKS_P[[#This Row],[PLAYERID]],#REF!,COLUMN(#REF!),FALSE)</f>
        <v>#REF!</v>
      </c>
      <c r="C252" s="53" t="e">
        <f>VLOOKUP(MYRANKS_P[[#This Row],[PLAYERID]],#REF!,COLUMN(#REF!),FALSE)</f>
        <v>#REF!</v>
      </c>
      <c r="D252" s="53" t="e">
        <f>VLOOKUP(MYRANKS_P[[#This Row],[PLAYERID]],#REF!,COLUMN(#REF!),FALSE)</f>
        <v>#REF!</v>
      </c>
      <c r="E252" s="9" t="e">
        <f>VLOOKUP(MYRANKS_P[[#This Row],[PLAYERID]],#REF!,COLUMN(#REF!),FALSE)</f>
        <v>#REF!</v>
      </c>
      <c r="F252" s="53" t="e">
        <f>VLOOKUP(MYRANKS_P[[#This Row],[PLAYERID]],#REF!,COLUMN(#REF!),FALSE)</f>
        <v>#REF!</v>
      </c>
      <c r="G252" s="9" t="e">
        <f>INDEX(#REF!,MATCH(MYRANKS_P[[#This Row],[PLAYERID]],#REF!,0),VLOOKUP(IDSYSTEM,#REF!,3,FALSE))</f>
        <v>#REF!</v>
      </c>
      <c r="H252" s="115" t="e">
        <f>IF(OR(LEAGUE="Mixed",LEAGUE=MYRANKS_P[[#This Row],[LG]]),IFERROR(INDEX(PITCHCSV[],MATCH(MYRANKS_P[[#This Row],[PROJID]],PITCHCSV[playerid],0),P_WCOL),0),0)</f>
        <v>#REF!</v>
      </c>
      <c r="I252" s="115" t="e">
        <f>IF(OR(LEAGUE="Mixed",LEAGUE=MYRANKS_P[[#This Row],[LG]]),IFERROR(INDEX(PITCHCSV[],MATCH(MYRANKS_P[[#This Row],[PROJID]],PITCHCSV[playerid],0),P_SVCOL),0),0)</f>
        <v>#REF!</v>
      </c>
      <c r="J252" s="115" t="e">
        <f>IF(OR(LEAGUE="Mixed",LEAGUE=MYRANKS_P[[#This Row],[LG]]),IFERROR(INDEX(PITCHCSV[],MATCH(MYRANKS_P[[#This Row],[PROJID]],PITCHCSV[playerid],0),P_IPCOL),0),0)</f>
        <v>#REF!</v>
      </c>
      <c r="K252" s="115" t="e">
        <f>IF(OR(LEAGUE="Mixed",LEAGUE=MYRANKS_P[[#This Row],[LG]]),IFERROR(INDEX(PITCHCSV[],MATCH(MYRANKS_P[[#This Row],[PROJID]],PITCHCSV[playerid],0),P_HCOL),0),0)</f>
        <v>#REF!</v>
      </c>
      <c r="L252" s="115" t="e">
        <f>IF(OR(LEAGUE="Mixed",LEAGUE=MYRANKS_P[[#This Row],[LG]]),IFERROR(INDEX(PITCHCSV[],MATCH(MYRANKS_P[[#This Row],[PROJID]],PITCHCSV[playerid],0),P_ERCOL),0),0)</f>
        <v>#REF!</v>
      </c>
      <c r="M252" s="115" t="e">
        <f>IF(OR(LEAGUE="Mixed",LEAGUE=MYRANKS_P[[#This Row],[LG]]),IFERROR(INDEX(PITCHCSV[],MATCH(MYRANKS_P[[#This Row],[PROJID]],PITCHCSV[playerid],0),P_HRCOL),0),0)</f>
        <v>#REF!</v>
      </c>
      <c r="N252" s="115" t="e">
        <f>IF(OR(LEAGUE="Mixed",LEAGUE=MYRANKS_P[[#This Row],[LG]]),IFERROR(INDEX(PITCHCSV[],MATCH(MYRANKS_P[[#This Row],[PROJID]],PITCHCSV[playerid],0),P_SOCOL),0),0)</f>
        <v>#REF!</v>
      </c>
      <c r="O252" s="115" t="e">
        <f>IF(OR(LEAGUE="Mixed",LEAGUE=MYRANKS_P[[#This Row],[LG]]),IFERROR(INDEX(PITCHCSV[],MATCH(MYRANKS_P[[#This Row],[PROJID]],PITCHCSV[playerid],0),P_BBCOL),0),0)</f>
        <v>#REF!</v>
      </c>
      <c r="P252" s="10" t="e">
        <f>IF(OR(LEAGUE="Mixed",LEAGUE=MYRANKS_P[[#This Row],[LG]]),IFERROR(MYRANKS_P[[#This Row],[ER]]*9/MYRANKS_P[[#This Row],[IP]],0),0)</f>
        <v>#REF!</v>
      </c>
      <c r="Q252" s="10" t="e">
        <f>IF(OR(LEAGUE="Mixed",LEAGUE=MYRANKS_P[[#This Row],[LG]]),IFERROR((MYRANKS_P[[#This Row],[BB]]+MYRANKS_P[[#This Row],[H]])/MYRANKS_P[[#This Row],[IP]],0),0)</f>
        <v>#REF!</v>
      </c>
      <c r="R252" s="10" t="e">
        <f>MYRANKS_P[[#This Row],[W]]/SGP_W</f>
        <v>#REF!</v>
      </c>
      <c r="S252" s="10" t="e">
        <f>MYRANKS_P[[#This Row],[SV]]/SGP_SV</f>
        <v>#REF!</v>
      </c>
      <c r="T252" s="10" t="e">
        <f>MYRANKS_P[[#This Row],[SO]]/SGP_K</f>
        <v>#REF!</v>
      </c>
      <c r="U252" s="10" t="e">
        <f>((LGAVG_ER*(NUMPITCHERS-1)+MYRANKS_P[[#This Row],[ER]])*9/((LGAVG_IP*(NUMPITCHERS-1)+MYRANKS_P[[#This Row],[IP]]))-LGAVG_ERA)/SGP_ERA</f>
        <v>#REF!</v>
      </c>
      <c r="V252" s="10" t="e">
        <f>((LGAVG_HBB*(NUMPITCHERS-1)+MYRANKS_P[[#This Row],[BB]]+MYRANKS_P[[#This Row],[H]])/(LGAVG_IP*(NUMPITCHERS-1)+MYRANKS_P[[#This Row],[IP]])-LGAVG_WHIP)/SGP_WHIP</f>
        <v>#REF!</v>
      </c>
      <c r="W252" s="72" t="e">
        <f>MYRANKS_P[[#This Row],[WSGP]]+MYRANKS_P[[#This Row],[SVSGP]]+MYRANKS_P[[#This Row],[SOSGP]]+MYRANKS_P[[#This Row],[ERASGP]]+MYRANKS_P[[#This Row],[WHIPSGP]]</f>
        <v>#REF!</v>
      </c>
      <c r="X252" s="171" t="e">
        <f>RANK(MYRANKS_P[[#This Row],[TTLSGP]],MYRANKS_P[TTLSGP],0)</f>
        <v>#REF!</v>
      </c>
      <c r="Y252" s="72" t="e">
        <f>IF(MYRANKS_P[[#This Row],[RAW_RANK]]&gt;NUM_P,MYRANKS_P[[#This Row],[TTLSGP]],0)</f>
        <v>#REF!</v>
      </c>
      <c r="Z252" s="22" t="e">
        <f>IF(MYRANKS_P[[#This Row],[BENCH_TTLSGP]]=0,"",RANK(MYRANKS_P[[#This Row],[BENCH_TTLSGP]],MYRANKS_P[BENCH_TTLSGP],0))</f>
        <v>#REF!</v>
      </c>
      <c r="AA252" s="22" t="e">
        <f>IF(MYRANKS_P[[#This Row],[RAW_RANK]]=NUM_P,"X","")</f>
        <v>#REF!</v>
      </c>
      <c r="AB252" s="10" t="e">
        <f>VLOOKUP(MYRANKS_P[[#This Row],[POS]],#REF!,COLUMN(#REF!),FALSE)</f>
        <v>#REF!</v>
      </c>
      <c r="AC252" s="10" t="e">
        <f>MYRANKS_P[[#This Row],[TTLSGP]]-MYRANKS_P[[#This Row],[REPL LVL]]</f>
        <v>#REF!</v>
      </c>
      <c r="AD252" s="19" t="e">
        <f>IF(MYRANKS_P[[#This Row],[RAW_RANK]]&lt;=Total_Pitchers_Drafted,MYRANKS_P[[#This Row],[SGP OVER REPL]],0)</f>
        <v>#REF!</v>
      </c>
      <c r="AE252" s="66" t="e">
        <f>MYRANKS_P[[#This Row],[SGP OVER REPL]]*Dollar_Value_Per_Pitcher_SGP+1</f>
        <v>#REF!</v>
      </c>
      <c r="AF252" s="27"/>
      <c r="AG252" s="30" t="e">
        <f>IF(AND(MYRANKS_P[[#This Row],[BENCH_RANK]]&lt;=Total_Pitchers_Drafted,MYRANKS_P[[#This Row],[$ACTUAL]]=""),MYRANKS_P[[#This Row],[USEFULSGP]],0)</f>
        <v>#REF!</v>
      </c>
      <c r="AH252" s="27" t="e">
        <f>IF(MYRANKS_P[[#This Row],[REMAIN_SGP]]=0,0,MYRANKS_P[[#This Row],[REMAIN_SGP]]*Remaining_Dollar_Value_Per_Pitcher_SGP+1)</f>
        <v>#REF!</v>
      </c>
      <c r="AI252" s="122"/>
    </row>
    <row r="253" spans="1:35" x14ac:dyDescent="0.25">
      <c r="A253" s="79" t="s">
        <v>1059</v>
      </c>
      <c r="B253" s="9" t="e">
        <f>VLOOKUP(MYRANKS_P[[#This Row],[PLAYERID]],#REF!,COLUMN(#REF!),FALSE)</f>
        <v>#REF!</v>
      </c>
      <c r="C253" s="9" t="e">
        <f>VLOOKUP(MYRANKS_P[[#This Row],[PLAYERID]],#REF!,COLUMN(#REF!),FALSE)</f>
        <v>#REF!</v>
      </c>
      <c r="D253" s="9" t="e">
        <f>VLOOKUP(MYRANKS_P[[#This Row],[PLAYERID]],#REF!,COLUMN(#REF!),FALSE)</f>
        <v>#REF!</v>
      </c>
      <c r="E253" s="9" t="e">
        <f>VLOOKUP(MYRANKS_P[[#This Row],[PLAYERID]],#REF!,COLUMN(#REF!),FALSE)</f>
        <v>#REF!</v>
      </c>
      <c r="F253" s="9" t="e">
        <f>VLOOKUP(MYRANKS_P[[#This Row],[PLAYERID]],#REF!,COLUMN(#REF!),FALSE)</f>
        <v>#REF!</v>
      </c>
      <c r="G253" s="9" t="e">
        <f>INDEX(#REF!,MATCH(MYRANKS_P[[#This Row],[PLAYERID]],#REF!,0),VLOOKUP(IDSYSTEM,#REF!,3,FALSE))</f>
        <v>#REF!</v>
      </c>
      <c r="H253" s="115" t="e">
        <f>IF(OR(LEAGUE="Mixed",LEAGUE=MYRANKS_P[[#This Row],[LG]]),IFERROR(INDEX(PITCHCSV[],MATCH(MYRANKS_P[[#This Row],[PROJID]],PITCHCSV[playerid],0),P_WCOL),0),0)</f>
        <v>#REF!</v>
      </c>
      <c r="I253" s="115" t="e">
        <f>IF(OR(LEAGUE="Mixed",LEAGUE=MYRANKS_P[[#This Row],[LG]]),IFERROR(INDEX(PITCHCSV[],MATCH(MYRANKS_P[[#This Row],[PROJID]],PITCHCSV[playerid],0),P_SVCOL),0),0)</f>
        <v>#REF!</v>
      </c>
      <c r="J253" s="115" t="e">
        <f>IF(OR(LEAGUE="Mixed",LEAGUE=MYRANKS_P[[#This Row],[LG]]),IFERROR(INDEX(PITCHCSV[],MATCH(MYRANKS_P[[#This Row],[PROJID]],PITCHCSV[playerid],0),P_IPCOL),0),0)</f>
        <v>#REF!</v>
      </c>
      <c r="K253" s="115" t="e">
        <f>IF(OR(LEAGUE="Mixed",LEAGUE=MYRANKS_P[[#This Row],[LG]]),IFERROR(INDEX(PITCHCSV[],MATCH(MYRANKS_P[[#This Row],[PROJID]],PITCHCSV[playerid],0),P_HCOL),0),0)</f>
        <v>#REF!</v>
      </c>
      <c r="L253" s="115" t="e">
        <f>IF(OR(LEAGUE="Mixed",LEAGUE=MYRANKS_P[[#This Row],[LG]]),IFERROR(INDEX(PITCHCSV[],MATCH(MYRANKS_P[[#This Row],[PROJID]],PITCHCSV[playerid],0),P_ERCOL),0),0)</f>
        <v>#REF!</v>
      </c>
      <c r="M253" s="115" t="e">
        <f>IF(OR(LEAGUE="Mixed",LEAGUE=MYRANKS_P[[#This Row],[LG]]),IFERROR(INDEX(PITCHCSV[],MATCH(MYRANKS_P[[#This Row],[PROJID]],PITCHCSV[playerid],0),P_HRCOL),0),0)</f>
        <v>#REF!</v>
      </c>
      <c r="N253" s="115" t="e">
        <f>IF(OR(LEAGUE="Mixed",LEAGUE=MYRANKS_P[[#This Row],[LG]]),IFERROR(INDEX(PITCHCSV[],MATCH(MYRANKS_P[[#This Row],[PROJID]],PITCHCSV[playerid],0),P_SOCOL),0),0)</f>
        <v>#REF!</v>
      </c>
      <c r="O253" s="115" t="e">
        <f>IF(OR(LEAGUE="Mixed",LEAGUE=MYRANKS_P[[#This Row],[LG]]),IFERROR(INDEX(PITCHCSV[],MATCH(MYRANKS_P[[#This Row],[PROJID]],PITCHCSV[playerid],0),P_BBCOL),0),0)</f>
        <v>#REF!</v>
      </c>
      <c r="P253" s="10" t="e">
        <f>IF(OR(LEAGUE="Mixed",LEAGUE=MYRANKS_P[[#This Row],[LG]]),IFERROR(MYRANKS_P[[#This Row],[ER]]*9/MYRANKS_P[[#This Row],[IP]],0),0)</f>
        <v>#REF!</v>
      </c>
      <c r="Q253" s="10" t="e">
        <f>IF(OR(LEAGUE="Mixed",LEAGUE=MYRANKS_P[[#This Row],[LG]]),IFERROR((MYRANKS_P[[#This Row],[BB]]+MYRANKS_P[[#This Row],[H]])/MYRANKS_P[[#This Row],[IP]],0),0)</f>
        <v>#REF!</v>
      </c>
      <c r="R253" s="10" t="e">
        <f>MYRANKS_P[[#This Row],[W]]/SGP_W</f>
        <v>#REF!</v>
      </c>
      <c r="S253" s="10" t="e">
        <f>MYRANKS_P[[#This Row],[SV]]/SGP_SV</f>
        <v>#REF!</v>
      </c>
      <c r="T253" s="10" t="e">
        <f>MYRANKS_P[[#This Row],[SO]]/SGP_K</f>
        <v>#REF!</v>
      </c>
      <c r="U253" s="10" t="e">
        <f>((LGAVG_ER*(NUMPITCHERS-1)+MYRANKS_P[[#This Row],[ER]])*9/((LGAVG_IP*(NUMPITCHERS-1)+MYRANKS_P[[#This Row],[IP]]))-LGAVG_ERA)/SGP_ERA</f>
        <v>#REF!</v>
      </c>
      <c r="V253" s="10" t="e">
        <f>((LGAVG_HBB*(NUMPITCHERS-1)+MYRANKS_P[[#This Row],[BB]]+MYRANKS_P[[#This Row],[H]])/(LGAVG_IP*(NUMPITCHERS-1)+MYRANKS_P[[#This Row],[IP]])-LGAVG_WHIP)/SGP_WHIP</f>
        <v>#REF!</v>
      </c>
      <c r="W253" s="72" t="e">
        <f>MYRANKS_P[[#This Row],[WSGP]]+MYRANKS_P[[#This Row],[SVSGP]]+MYRANKS_P[[#This Row],[SOSGP]]+MYRANKS_P[[#This Row],[ERASGP]]+MYRANKS_P[[#This Row],[WHIPSGP]]</f>
        <v>#REF!</v>
      </c>
      <c r="X253" s="171" t="e">
        <f>RANK(MYRANKS_P[[#This Row],[TTLSGP]],MYRANKS_P[TTLSGP],0)</f>
        <v>#REF!</v>
      </c>
      <c r="Y253" s="72" t="e">
        <f>IF(MYRANKS_P[[#This Row],[RAW_RANK]]&gt;NUM_P,MYRANKS_P[[#This Row],[TTLSGP]],0)</f>
        <v>#REF!</v>
      </c>
      <c r="Z253" s="22" t="e">
        <f>IF(MYRANKS_P[[#This Row],[BENCH_TTLSGP]]=0,"",RANK(MYRANKS_P[[#This Row],[BENCH_TTLSGP]],MYRANKS_P[BENCH_TTLSGP],0))</f>
        <v>#REF!</v>
      </c>
      <c r="AA253" s="22" t="e">
        <f>IF(MYRANKS_P[[#This Row],[RAW_RANK]]=NUM_P,"X","")</f>
        <v>#REF!</v>
      </c>
      <c r="AB253" s="10" t="e">
        <f>VLOOKUP(MYRANKS_P[[#This Row],[POS]],#REF!,COLUMN(#REF!),FALSE)</f>
        <v>#REF!</v>
      </c>
      <c r="AC253" s="10" t="e">
        <f>MYRANKS_P[[#This Row],[TTLSGP]]-MYRANKS_P[[#This Row],[REPL LVL]]</f>
        <v>#REF!</v>
      </c>
      <c r="AD253" s="19" t="e">
        <f>IF(MYRANKS_P[[#This Row],[RAW_RANK]]&lt;=Total_Pitchers_Drafted,MYRANKS_P[[#This Row],[SGP OVER REPL]],0)</f>
        <v>#REF!</v>
      </c>
      <c r="AE253" s="66" t="e">
        <f>MYRANKS_P[[#This Row],[SGP OVER REPL]]*Dollar_Value_Per_Pitcher_SGP+1</f>
        <v>#REF!</v>
      </c>
      <c r="AF253" s="27"/>
      <c r="AG253" s="30" t="e">
        <f>IF(AND(MYRANKS_P[[#This Row],[BENCH_RANK]]&lt;=Total_Pitchers_Drafted,MYRANKS_P[[#This Row],[$ACTUAL]]=""),MYRANKS_P[[#This Row],[USEFULSGP]],0)</f>
        <v>#REF!</v>
      </c>
      <c r="AH253" s="27" t="e">
        <f>IF(MYRANKS_P[[#This Row],[REMAIN_SGP]]=0,0,MYRANKS_P[[#This Row],[REMAIN_SGP]]*Remaining_Dollar_Value_Per_Pitcher_SGP+1)</f>
        <v>#REF!</v>
      </c>
      <c r="AI253" s="122"/>
    </row>
    <row r="254" spans="1:35" x14ac:dyDescent="0.25">
      <c r="A254" s="88" t="s">
        <v>1722</v>
      </c>
      <c r="B254" s="53" t="e">
        <f>VLOOKUP(MYRANKS_P[[#This Row],[PLAYERID]],#REF!,COLUMN(#REF!),FALSE)</f>
        <v>#REF!</v>
      </c>
      <c r="C254" s="53" t="e">
        <f>VLOOKUP(MYRANKS_P[[#This Row],[PLAYERID]],#REF!,COLUMN(#REF!),FALSE)</f>
        <v>#REF!</v>
      </c>
      <c r="D254" s="53" t="e">
        <f>VLOOKUP(MYRANKS_P[[#This Row],[PLAYERID]],#REF!,COLUMN(#REF!),FALSE)</f>
        <v>#REF!</v>
      </c>
      <c r="E254" s="9" t="e">
        <f>VLOOKUP(MYRANKS_P[[#This Row],[PLAYERID]],#REF!,COLUMN(#REF!),FALSE)</f>
        <v>#REF!</v>
      </c>
      <c r="F254" s="53" t="e">
        <f>VLOOKUP(MYRANKS_P[[#This Row],[PLAYERID]],#REF!,COLUMN(#REF!),FALSE)</f>
        <v>#REF!</v>
      </c>
      <c r="G254" s="9" t="e">
        <f>INDEX(#REF!,MATCH(MYRANKS_P[[#This Row],[PLAYERID]],#REF!,0),VLOOKUP(IDSYSTEM,#REF!,3,FALSE))</f>
        <v>#REF!</v>
      </c>
      <c r="H254" s="115" t="e">
        <f>IF(OR(LEAGUE="Mixed",LEAGUE=MYRANKS_P[[#This Row],[LG]]),IFERROR(INDEX(PITCHCSV[],MATCH(MYRANKS_P[[#This Row],[PROJID]],PITCHCSV[playerid],0),P_WCOL),0),0)</f>
        <v>#REF!</v>
      </c>
      <c r="I254" s="115" t="e">
        <f>IF(OR(LEAGUE="Mixed",LEAGUE=MYRANKS_P[[#This Row],[LG]]),IFERROR(INDEX(PITCHCSV[],MATCH(MYRANKS_P[[#This Row],[PROJID]],PITCHCSV[playerid],0),P_SVCOL),0),0)</f>
        <v>#REF!</v>
      </c>
      <c r="J254" s="115" t="e">
        <f>IF(OR(LEAGUE="Mixed",LEAGUE=MYRANKS_P[[#This Row],[LG]]),IFERROR(INDEX(PITCHCSV[],MATCH(MYRANKS_P[[#This Row],[PROJID]],PITCHCSV[playerid],0),P_IPCOL),0),0)</f>
        <v>#REF!</v>
      </c>
      <c r="K254" s="115" t="e">
        <f>IF(OR(LEAGUE="Mixed",LEAGUE=MYRANKS_P[[#This Row],[LG]]),IFERROR(INDEX(PITCHCSV[],MATCH(MYRANKS_P[[#This Row],[PROJID]],PITCHCSV[playerid],0),P_HCOL),0),0)</f>
        <v>#REF!</v>
      </c>
      <c r="L254" s="115" t="e">
        <f>IF(OR(LEAGUE="Mixed",LEAGUE=MYRANKS_P[[#This Row],[LG]]),IFERROR(INDEX(PITCHCSV[],MATCH(MYRANKS_P[[#This Row],[PROJID]],PITCHCSV[playerid],0),P_ERCOL),0),0)</f>
        <v>#REF!</v>
      </c>
      <c r="M254" s="115" t="e">
        <f>IF(OR(LEAGUE="Mixed",LEAGUE=MYRANKS_P[[#This Row],[LG]]),IFERROR(INDEX(PITCHCSV[],MATCH(MYRANKS_P[[#This Row],[PROJID]],PITCHCSV[playerid],0),P_HRCOL),0),0)</f>
        <v>#REF!</v>
      </c>
      <c r="N254" s="115" t="e">
        <f>IF(OR(LEAGUE="Mixed",LEAGUE=MYRANKS_P[[#This Row],[LG]]),IFERROR(INDEX(PITCHCSV[],MATCH(MYRANKS_P[[#This Row],[PROJID]],PITCHCSV[playerid],0),P_SOCOL),0),0)</f>
        <v>#REF!</v>
      </c>
      <c r="O254" s="115" t="e">
        <f>IF(OR(LEAGUE="Mixed",LEAGUE=MYRANKS_P[[#This Row],[LG]]),IFERROR(INDEX(PITCHCSV[],MATCH(MYRANKS_P[[#This Row],[PROJID]],PITCHCSV[playerid],0),P_BBCOL),0),0)</f>
        <v>#REF!</v>
      </c>
      <c r="P254" s="10" t="e">
        <f>IF(OR(LEAGUE="Mixed",LEAGUE=MYRANKS_P[[#This Row],[LG]]),IFERROR(MYRANKS_P[[#This Row],[ER]]*9/MYRANKS_P[[#This Row],[IP]],0),0)</f>
        <v>#REF!</v>
      </c>
      <c r="Q254" s="10" t="e">
        <f>IF(OR(LEAGUE="Mixed",LEAGUE=MYRANKS_P[[#This Row],[LG]]),IFERROR((MYRANKS_P[[#This Row],[BB]]+MYRANKS_P[[#This Row],[H]])/MYRANKS_P[[#This Row],[IP]],0),0)</f>
        <v>#REF!</v>
      </c>
      <c r="R254" s="55" t="e">
        <f>MYRANKS_P[[#This Row],[W]]/SGP_W</f>
        <v>#REF!</v>
      </c>
      <c r="S254" s="54" t="e">
        <f>MYRANKS_P[[#This Row],[SV]]/SGP_SV</f>
        <v>#REF!</v>
      </c>
      <c r="T254" s="55" t="e">
        <f>MYRANKS_P[[#This Row],[SO]]/SGP_K</f>
        <v>#REF!</v>
      </c>
      <c r="U254" s="10" t="e">
        <f>((LGAVG_ER*(NUMPITCHERS-1)+MYRANKS_P[[#This Row],[ER]])*9/((LGAVG_IP*(NUMPITCHERS-1)+MYRANKS_P[[#This Row],[IP]]))-LGAVG_ERA)/SGP_ERA</f>
        <v>#REF!</v>
      </c>
      <c r="V254" s="10" t="e">
        <f>((LGAVG_HBB*(NUMPITCHERS-1)+MYRANKS_P[[#This Row],[BB]]+MYRANKS_P[[#This Row],[H]])/(LGAVG_IP*(NUMPITCHERS-1)+MYRANKS_P[[#This Row],[IP]])-LGAVG_WHIP)/SGP_WHIP</f>
        <v>#REF!</v>
      </c>
      <c r="W254" s="74" t="e">
        <f>MYRANKS_P[[#This Row],[WSGP]]+MYRANKS_P[[#This Row],[SVSGP]]+MYRANKS_P[[#This Row],[SOSGP]]+MYRANKS_P[[#This Row],[ERASGP]]+MYRANKS_P[[#This Row],[WHIPSGP]]</f>
        <v>#REF!</v>
      </c>
      <c r="X254" s="172" t="e">
        <f>RANK(MYRANKS_P[[#This Row],[TTLSGP]],MYRANKS_P[TTLSGP],0)</f>
        <v>#REF!</v>
      </c>
      <c r="Y254" s="74" t="e">
        <f>IF(MYRANKS_P[[#This Row],[RAW_RANK]]&gt;NUM_P,MYRANKS_P[[#This Row],[TTLSGP]],0)</f>
        <v>#REF!</v>
      </c>
      <c r="Z254" s="56" t="e">
        <f>IF(MYRANKS_P[[#This Row],[BENCH_TTLSGP]]=0,"",RANK(MYRANKS_P[[#This Row],[BENCH_TTLSGP]],MYRANKS_P[BENCH_TTLSGP],0))</f>
        <v>#REF!</v>
      </c>
      <c r="AA254" s="56" t="e">
        <f>IF(MYRANKS_P[[#This Row],[RAW_RANK]]=NUM_P,"X","")</f>
        <v>#REF!</v>
      </c>
      <c r="AB254" s="54" t="e">
        <f>VLOOKUP(MYRANKS_P[[#This Row],[POS]],#REF!,COLUMN(#REF!),FALSE)</f>
        <v>#REF!</v>
      </c>
      <c r="AC254" s="54" t="e">
        <f>MYRANKS_P[[#This Row],[TTLSGP]]-MYRANKS_P[[#This Row],[REPL LVL]]</f>
        <v>#REF!</v>
      </c>
      <c r="AD254" s="55" t="e">
        <f>IF(MYRANKS_P[[#This Row],[RAW_RANK]]&lt;=Total_Pitchers_Drafted,MYRANKS_P[[#This Row],[SGP OVER REPL]],0)</f>
        <v>#REF!</v>
      </c>
      <c r="AE254" s="68" t="e">
        <f>MYRANKS_P[[#This Row],[SGP OVER REPL]]*Dollar_Value_Per_Pitcher_SGP+1</f>
        <v>#REF!</v>
      </c>
      <c r="AF254" s="55"/>
      <c r="AG254" s="54" t="e">
        <f>IF(AND(MYRANKS_P[[#This Row],[BENCH_RANK]]&lt;=Total_Pitchers_Drafted,MYRANKS_P[[#This Row],[$ACTUAL]]=""),MYRANKS_P[[#This Row],[USEFULSGP]],0)</f>
        <v>#REF!</v>
      </c>
      <c r="AH254" s="55" t="e">
        <f>IF(MYRANKS_P[[#This Row],[REMAIN_SGP]]=0,0,MYRANKS_P[[#This Row],[REMAIN_SGP]]*Remaining_Dollar_Value_Per_Pitcher_SGP+1)</f>
        <v>#REF!</v>
      </c>
      <c r="AI254" s="122"/>
    </row>
    <row r="255" spans="1:35" x14ac:dyDescent="0.25">
      <c r="A255" s="88" t="s">
        <v>6294</v>
      </c>
      <c r="B255" s="9" t="e">
        <f>VLOOKUP(MYRANKS_P[[#This Row],[PLAYERID]],#REF!,COLUMN(#REF!),FALSE)</f>
        <v>#REF!</v>
      </c>
      <c r="C255" s="9" t="e">
        <f>VLOOKUP(MYRANKS_P[[#This Row],[PLAYERID]],#REF!,COLUMN(#REF!),FALSE)</f>
        <v>#REF!</v>
      </c>
      <c r="D255" s="9" t="e">
        <f>VLOOKUP(MYRANKS_P[[#This Row],[PLAYERID]],#REF!,COLUMN(#REF!),FALSE)</f>
        <v>#REF!</v>
      </c>
      <c r="E255" s="9" t="e">
        <f>VLOOKUP(MYRANKS_P[[#This Row],[PLAYERID]],#REF!,COLUMN(#REF!),FALSE)</f>
        <v>#REF!</v>
      </c>
      <c r="F255" s="9" t="e">
        <f>VLOOKUP(MYRANKS_P[[#This Row],[PLAYERID]],#REF!,COLUMN(#REF!),FALSE)</f>
        <v>#REF!</v>
      </c>
      <c r="G255" s="9" t="e">
        <f>INDEX(#REF!,MATCH(MYRANKS_P[[#This Row],[PLAYERID]],#REF!,0),VLOOKUP(IDSYSTEM,#REF!,3,FALSE))</f>
        <v>#REF!</v>
      </c>
      <c r="H255" s="115" t="e">
        <f>IF(OR(LEAGUE="Mixed",LEAGUE=MYRANKS_P[[#This Row],[LG]]),IFERROR(INDEX(PITCHCSV[],MATCH(MYRANKS_P[[#This Row],[PROJID]],PITCHCSV[playerid],0),P_WCOL),0),0)</f>
        <v>#REF!</v>
      </c>
      <c r="I255" s="115" t="e">
        <f>IF(OR(LEAGUE="Mixed",LEAGUE=MYRANKS_P[[#This Row],[LG]]),IFERROR(INDEX(PITCHCSV[],MATCH(MYRANKS_P[[#This Row],[PROJID]],PITCHCSV[playerid],0),P_SVCOL),0),0)</f>
        <v>#REF!</v>
      </c>
      <c r="J255" s="115" t="e">
        <f>IF(OR(LEAGUE="Mixed",LEAGUE=MYRANKS_P[[#This Row],[LG]]),IFERROR(INDEX(PITCHCSV[],MATCH(MYRANKS_P[[#This Row],[PROJID]],PITCHCSV[playerid],0),P_IPCOL),0),0)</f>
        <v>#REF!</v>
      </c>
      <c r="K255" s="115" t="e">
        <f>IF(OR(LEAGUE="Mixed",LEAGUE=MYRANKS_P[[#This Row],[LG]]),IFERROR(INDEX(PITCHCSV[],MATCH(MYRANKS_P[[#This Row],[PROJID]],PITCHCSV[playerid],0),P_HCOL),0),0)</f>
        <v>#REF!</v>
      </c>
      <c r="L255" s="115" t="e">
        <f>IF(OR(LEAGUE="Mixed",LEAGUE=MYRANKS_P[[#This Row],[LG]]),IFERROR(INDEX(PITCHCSV[],MATCH(MYRANKS_P[[#This Row],[PROJID]],PITCHCSV[playerid],0),P_ERCOL),0),0)</f>
        <v>#REF!</v>
      </c>
      <c r="M255" s="115" t="e">
        <f>IF(OR(LEAGUE="Mixed",LEAGUE=MYRANKS_P[[#This Row],[LG]]),IFERROR(INDEX(PITCHCSV[],MATCH(MYRANKS_P[[#This Row],[PROJID]],PITCHCSV[playerid],0),P_HRCOL),0),0)</f>
        <v>#REF!</v>
      </c>
      <c r="N255" s="115" t="e">
        <f>IF(OR(LEAGUE="Mixed",LEAGUE=MYRANKS_P[[#This Row],[LG]]),IFERROR(INDEX(PITCHCSV[],MATCH(MYRANKS_P[[#This Row],[PROJID]],PITCHCSV[playerid],0),P_SOCOL),0),0)</f>
        <v>#REF!</v>
      </c>
      <c r="O255" s="115" t="e">
        <f>IF(OR(LEAGUE="Mixed",LEAGUE=MYRANKS_P[[#This Row],[LG]]),IFERROR(INDEX(PITCHCSV[],MATCH(MYRANKS_P[[#This Row],[PROJID]],PITCHCSV[playerid],0),P_BBCOL),0),0)</f>
        <v>#REF!</v>
      </c>
      <c r="P255" s="10" t="e">
        <f>IF(OR(LEAGUE="Mixed",LEAGUE=MYRANKS_P[[#This Row],[LG]]),IFERROR(MYRANKS_P[[#This Row],[ER]]*9/MYRANKS_P[[#This Row],[IP]],0),0)</f>
        <v>#REF!</v>
      </c>
      <c r="Q255" s="10" t="e">
        <f>IF(OR(LEAGUE="Mixed",LEAGUE=MYRANKS_P[[#This Row],[LG]]),IFERROR((MYRANKS_P[[#This Row],[BB]]+MYRANKS_P[[#This Row],[H]])/MYRANKS_P[[#This Row],[IP]],0),0)</f>
        <v>#REF!</v>
      </c>
      <c r="R255" s="10" t="e">
        <f>MYRANKS_P[[#This Row],[W]]/SGP_W</f>
        <v>#REF!</v>
      </c>
      <c r="S255" s="10" t="e">
        <f>MYRANKS_P[[#This Row],[SV]]/SGP_SV</f>
        <v>#REF!</v>
      </c>
      <c r="T255" s="10" t="e">
        <f>MYRANKS_P[[#This Row],[SO]]/SGP_K</f>
        <v>#REF!</v>
      </c>
      <c r="U255" s="10" t="e">
        <f>((LGAVG_ER*(NUMPITCHERS-1)+MYRANKS_P[[#This Row],[ER]])*9/((LGAVG_IP*(NUMPITCHERS-1)+MYRANKS_P[[#This Row],[IP]]))-LGAVG_ERA)/SGP_ERA</f>
        <v>#REF!</v>
      </c>
      <c r="V255" s="10" t="e">
        <f>((LGAVG_HBB*(NUMPITCHERS-1)+MYRANKS_P[[#This Row],[BB]]+MYRANKS_P[[#This Row],[H]])/(LGAVG_IP*(NUMPITCHERS-1)+MYRANKS_P[[#This Row],[IP]])-LGAVG_WHIP)/SGP_WHIP</f>
        <v>#REF!</v>
      </c>
      <c r="W255" s="72" t="e">
        <f>MYRANKS_P[[#This Row],[WSGP]]+MYRANKS_P[[#This Row],[SVSGP]]+MYRANKS_P[[#This Row],[SOSGP]]+MYRANKS_P[[#This Row],[ERASGP]]+MYRANKS_P[[#This Row],[WHIPSGP]]</f>
        <v>#REF!</v>
      </c>
      <c r="X255" s="171" t="e">
        <f>RANK(MYRANKS_P[[#This Row],[TTLSGP]],MYRANKS_P[TTLSGP],0)</f>
        <v>#REF!</v>
      </c>
      <c r="Y255" s="72" t="e">
        <f>IF(MYRANKS_P[[#This Row],[RAW_RANK]]&gt;NUM_P,MYRANKS_P[[#This Row],[TTLSGP]],0)</f>
        <v>#REF!</v>
      </c>
      <c r="Z255" s="22" t="e">
        <f>IF(MYRANKS_P[[#This Row],[BENCH_TTLSGP]]=0,"",RANK(MYRANKS_P[[#This Row],[BENCH_TTLSGP]],MYRANKS_P[BENCH_TTLSGP],0))</f>
        <v>#REF!</v>
      </c>
      <c r="AA255" s="22" t="e">
        <f>IF(MYRANKS_P[[#This Row],[RAW_RANK]]=NUM_P,"X","")</f>
        <v>#REF!</v>
      </c>
      <c r="AB255" s="10" t="e">
        <f>VLOOKUP(MYRANKS_P[[#This Row],[POS]],#REF!,COLUMN(#REF!),FALSE)</f>
        <v>#REF!</v>
      </c>
      <c r="AC255" s="10" t="e">
        <f>MYRANKS_P[[#This Row],[TTLSGP]]-MYRANKS_P[[#This Row],[REPL LVL]]</f>
        <v>#REF!</v>
      </c>
      <c r="AD255" s="19" t="e">
        <f>IF(MYRANKS_P[[#This Row],[RAW_RANK]]&lt;=Total_Pitchers_Drafted,MYRANKS_P[[#This Row],[SGP OVER REPL]],0)</f>
        <v>#REF!</v>
      </c>
      <c r="AE255" s="66" t="e">
        <f>MYRANKS_P[[#This Row],[SGP OVER REPL]]*Dollar_Value_Per_Pitcher_SGP+1</f>
        <v>#REF!</v>
      </c>
      <c r="AF255" s="27"/>
      <c r="AG255" s="30" t="e">
        <f>IF(AND(MYRANKS_P[[#This Row],[BENCH_RANK]]&lt;=Total_Pitchers_Drafted,MYRANKS_P[[#This Row],[$ACTUAL]]=""),MYRANKS_P[[#This Row],[USEFULSGP]],0)</f>
        <v>#REF!</v>
      </c>
      <c r="AH255" s="27" t="e">
        <f>IF(MYRANKS_P[[#This Row],[REMAIN_SGP]]=0,0,MYRANKS_P[[#This Row],[REMAIN_SGP]]*Remaining_Dollar_Value_Per_Pitcher_SGP+1)</f>
        <v>#REF!</v>
      </c>
      <c r="AI255" s="122"/>
    </row>
    <row r="256" spans="1:35" x14ac:dyDescent="0.25">
      <c r="A256" s="79" t="s">
        <v>6814</v>
      </c>
      <c r="B256" s="53" t="e">
        <f>VLOOKUP(MYRANKS_P[[#This Row],[PLAYERID]],#REF!,COLUMN(#REF!),FALSE)</f>
        <v>#REF!</v>
      </c>
      <c r="C256" s="53" t="e">
        <f>VLOOKUP(MYRANKS_P[[#This Row],[PLAYERID]],#REF!,COLUMN(#REF!),FALSE)</f>
        <v>#REF!</v>
      </c>
      <c r="D256" s="53" t="e">
        <f>VLOOKUP(MYRANKS_P[[#This Row],[PLAYERID]],#REF!,COLUMN(#REF!),FALSE)</f>
        <v>#REF!</v>
      </c>
      <c r="E256" s="9" t="e">
        <f>VLOOKUP(MYRANKS_P[[#This Row],[PLAYERID]],#REF!,COLUMN(#REF!),FALSE)</f>
        <v>#REF!</v>
      </c>
      <c r="F256" s="53" t="e">
        <f>VLOOKUP(MYRANKS_P[[#This Row],[PLAYERID]],#REF!,COLUMN(#REF!),FALSE)</f>
        <v>#REF!</v>
      </c>
      <c r="G256" s="9" t="e">
        <f>INDEX(#REF!,MATCH(MYRANKS_P[[#This Row],[PLAYERID]],#REF!,0),VLOOKUP(IDSYSTEM,#REF!,3,FALSE))</f>
        <v>#REF!</v>
      </c>
      <c r="H256" s="115" t="e">
        <f>IF(OR(LEAGUE="Mixed",LEAGUE=MYRANKS_P[[#This Row],[LG]]),IFERROR(INDEX(PITCHCSV[],MATCH(MYRANKS_P[[#This Row],[PROJID]],PITCHCSV[playerid],0),P_WCOL),0),0)</f>
        <v>#REF!</v>
      </c>
      <c r="I256" s="115" t="e">
        <f>IF(OR(LEAGUE="Mixed",LEAGUE=MYRANKS_P[[#This Row],[LG]]),IFERROR(INDEX(PITCHCSV[],MATCH(MYRANKS_P[[#This Row],[PROJID]],PITCHCSV[playerid],0),P_SVCOL),0),0)</f>
        <v>#REF!</v>
      </c>
      <c r="J256" s="115" t="e">
        <f>IF(OR(LEAGUE="Mixed",LEAGUE=MYRANKS_P[[#This Row],[LG]]),IFERROR(INDEX(PITCHCSV[],MATCH(MYRANKS_P[[#This Row],[PROJID]],PITCHCSV[playerid],0),P_IPCOL),0),0)</f>
        <v>#REF!</v>
      </c>
      <c r="K256" s="115" t="e">
        <f>IF(OR(LEAGUE="Mixed",LEAGUE=MYRANKS_P[[#This Row],[LG]]),IFERROR(INDEX(PITCHCSV[],MATCH(MYRANKS_P[[#This Row],[PROJID]],PITCHCSV[playerid],0),P_HCOL),0),0)</f>
        <v>#REF!</v>
      </c>
      <c r="L256" s="115" t="e">
        <f>IF(OR(LEAGUE="Mixed",LEAGUE=MYRANKS_P[[#This Row],[LG]]),IFERROR(INDEX(PITCHCSV[],MATCH(MYRANKS_P[[#This Row],[PROJID]],PITCHCSV[playerid],0),P_ERCOL),0),0)</f>
        <v>#REF!</v>
      </c>
      <c r="M256" s="115" t="e">
        <f>IF(OR(LEAGUE="Mixed",LEAGUE=MYRANKS_P[[#This Row],[LG]]),IFERROR(INDEX(PITCHCSV[],MATCH(MYRANKS_P[[#This Row],[PROJID]],PITCHCSV[playerid],0),P_HRCOL),0),0)</f>
        <v>#REF!</v>
      </c>
      <c r="N256" s="115" t="e">
        <f>IF(OR(LEAGUE="Mixed",LEAGUE=MYRANKS_P[[#This Row],[LG]]),IFERROR(INDEX(PITCHCSV[],MATCH(MYRANKS_P[[#This Row],[PROJID]],PITCHCSV[playerid],0),P_SOCOL),0),0)</f>
        <v>#REF!</v>
      </c>
      <c r="O256" s="115" t="e">
        <f>IF(OR(LEAGUE="Mixed",LEAGUE=MYRANKS_P[[#This Row],[LG]]),IFERROR(INDEX(PITCHCSV[],MATCH(MYRANKS_P[[#This Row],[PROJID]],PITCHCSV[playerid],0),P_BBCOL),0),0)</f>
        <v>#REF!</v>
      </c>
      <c r="P256" s="10" t="e">
        <f>IF(OR(LEAGUE="Mixed",LEAGUE=MYRANKS_P[[#This Row],[LG]]),IFERROR(MYRANKS_P[[#This Row],[ER]]*9/MYRANKS_P[[#This Row],[IP]],0),0)</f>
        <v>#REF!</v>
      </c>
      <c r="Q256" s="10" t="e">
        <f>IF(OR(LEAGUE="Mixed",LEAGUE=MYRANKS_P[[#This Row],[LG]]),IFERROR((MYRANKS_P[[#This Row],[BB]]+MYRANKS_P[[#This Row],[H]])/MYRANKS_P[[#This Row],[IP]],0),0)</f>
        <v>#REF!</v>
      </c>
      <c r="R256" s="33" t="e">
        <f>MYRANKS_P[[#This Row],[W]]/SGP_W</f>
        <v>#REF!</v>
      </c>
      <c r="S256" s="35" t="e">
        <f>MYRANKS_P[[#This Row],[SV]]/SGP_SV</f>
        <v>#REF!</v>
      </c>
      <c r="T256" s="33" t="e">
        <f>MYRANKS_P[[#This Row],[SO]]/SGP_K</f>
        <v>#REF!</v>
      </c>
      <c r="U256" s="10" t="e">
        <f>((LGAVG_ER*(NUMPITCHERS-1)+MYRANKS_P[[#This Row],[ER]])*9/((LGAVG_IP*(NUMPITCHERS-1)+MYRANKS_P[[#This Row],[IP]]))-LGAVG_ERA)/SGP_ERA</f>
        <v>#REF!</v>
      </c>
      <c r="V256" s="10" t="e">
        <f>((LGAVG_HBB*(NUMPITCHERS-1)+MYRANKS_P[[#This Row],[BB]]+MYRANKS_P[[#This Row],[H]])/(LGAVG_IP*(NUMPITCHERS-1)+MYRANKS_P[[#This Row],[IP]])-LGAVG_WHIP)/SGP_WHIP</f>
        <v>#REF!</v>
      </c>
      <c r="W256" s="73" t="e">
        <f>MYRANKS_P[[#This Row],[WSGP]]+MYRANKS_P[[#This Row],[SVSGP]]+MYRANKS_P[[#This Row],[SOSGP]]+MYRANKS_P[[#This Row],[ERASGP]]+MYRANKS_P[[#This Row],[WHIPSGP]]</f>
        <v>#REF!</v>
      </c>
      <c r="X256" s="174" t="e">
        <f>RANK(MYRANKS_P[[#This Row],[TTLSGP]],MYRANKS_P[TTLSGP],0)</f>
        <v>#REF!</v>
      </c>
      <c r="Y256" s="73" t="e">
        <f>IF(MYRANKS_P[[#This Row],[RAW_RANK]]&gt;NUM_P,MYRANKS_P[[#This Row],[TTLSGP]],0)</f>
        <v>#REF!</v>
      </c>
      <c r="Z256" s="34" t="e">
        <f>IF(MYRANKS_P[[#This Row],[BENCH_TTLSGP]]=0,"",RANK(MYRANKS_P[[#This Row],[BENCH_TTLSGP]],MYRANKS_P[BENCH_TTLSGP],0))</f>
        <v>#REF!</v>
      </c>
      <c r="AA256" s="34" t="e">
        <f>IF(MYRANKS_P[[#This Row],[RAW_RANK]]=NUM_P,"X","")</f>
        <v>#REF!</v>
      </c>
      <c r="AB256" s="35" t="e">
        <f>VLOOKUP(MYRANKS_P[[#This Row],[POS]],#REF!,COLUMN(#REF!),FALSE)</f>
        <v>#REF!</v>
      </c>
      <c r="AC256" s="35" t="e">
        <f>MYRANKS_P[[#This Row],[TTLSGP]]-MYRANKS_P[[#This Row],[REPL LVL]]</f>
        <v>#REF!</v>
      </c>
      <c r="AD256" s="33" t="e">
        <f>IF(MYRANKS_P[[#This Row],[RAW_RANK]]&lt;=Total_Pitchers_Drafted,MYRANKS_P[[#This Row],[SGP OVER REPL]],0)</f>
        <v>#REF!</v>
      </c>
      <c r="AE256" s="67" t="e">
        <f>MYRANKS_P[[#This Row],[SGP OVER REPL]]*Dollar_Value_Per_Pitcher_SGP+1</f>
        <v>#REF!</v>
      </c>
      <c r="AF256" s="33"/>
      <c r="AG256" s="35" t="e">
        <f>IF(AND(MYRANKS_P[[#This Row],[BENCH_RANK]]&lt;=Total_Pitchers_Drafted,MYRANKS_P[[#This Row],[$ACTUAL]]=""),MYRANKS_P[[#This Row],[USEFULSGP]],0)</f>
        <v>#REF!</v>
      </c>
      <c r="AH256" s="33" t="e">
        <f>IF(MYRANKS_P[[#This Row],[REMAIN_SGP]]=0,0,MYRANKS_P[[#This Row],[REMAIN_SGP]]*Remaining_Dollar_Value_Per_Pitcher_SGP+1)</f>
        <v>#REF!</v>
      </c>
      <c r="AI256" s="122"/>
    </row>
    <row r="257" spans="1:35" x14ac:dyDescent="0.25">
      <c r="A257" s="110" t="s">
        <v>1910</v>
      </c>
      <c r="B257" s="53" t="e">
        <f>VLOOKUP(MYRANKS_P[[#This Row],[PLAYERID]],#REF!,COLUMN(#REF!),FALSE)</f>
        <v>#REF!</v>
      </c>
      <c r="C257" s="53" t="e">
        <f>VLOOKUP(MYRANKS_P[[#This Row],[PLAYERID]],#REF!,COLUMN(#REF!),FALSE)</f>
        <v>#REF!</v>
      </c>
      <c r="D257" s="53" t="e">
        <f>VLOOKUP(MYRANKS_P[[#This Row],[PLAYERID]],#REF!,COLUMN(#REF!),FALSE)</f>
        <v>#REF!</v>
      </c>
      <c r="E257" s="9" t="e">
        <f>VLOOKUP(MYRANKS_P[[#This Row],[PLAYERID]],#REF!,COLUMN(#REF!),FALSE)</f>
        <v>#REF!</v>
      </c>
      <c r="F257" s="53" t="e">
        <f>VLOOKUP(MYRANKS_P[[#This Row],[PLAYERID]],#REF!,COLUMN(#REF!),FALSE)</f>
        <v>#REF!</v>
      </c>
      <c r="G257" s="9" t="e">
        <f>INDEX(#REF!,MATCH(MYRANKS_P[[#This Row],[PLAYERID]],#REF!,0),VLOOKUP(IDSYSTEM,#REF!,3,FALSE))</f>
        <v>#REF!</v>
      </c>
      <c r="H257" s="128" t="e">
        <f>IF(OR(LEAGUE="Mixed",LEAGUE=MYRANKS_P[[#This Row],[LG]]),IFERROR(INDEX(PITCHCSV[],MATCH(MYRANKS_P[[#This Row],[PROJID]],PITCHCSV[playerid],0),P_WCOL),0),0)</f>
        <v>#REF!</v>
      </c>
      <c r="I257" s="128" t="e">
        <f>IF(OR(LEAGUE="Mixed",LEAGUE=MYRANKS_P[[#This Row],[LG]]),IFERROR(INDEX(PITCHCSV[],MATCH(MYRANKS_P[[#This Row],[PROJID]],PITCHCSV[playerid],0),P_SVCOL),0),0)</f>
        <v>#REF!</v>
      </c>
      <c r="J257" s="128" t="e">
        <f>IF(OR(LEAGUE="Mixed",LEAGUE=MYRANKS_P[[#This Row],[LG]]),IFERROR(INDEX(PITCHCSV[],MATCH(MYRANKS_P[[#This Row],[PROJID]],PITCHCSV[playerid],0),P_IPCOL),0),0)</f>
        <v>#REF!</v>
      </c>
      <c r="K257" s="128" t="e">
        <f>IF(OR(LEAGUE="Mixed",LEAGUE=MYRANKS_P[[#This Row],[LG]]),IFERROR(INDEX(PITCHCSV[],MATCH(MYRANKS_P[[#This Row],[PROJID]],PITCHCSV[playerid],0),P_HCOL),0),0)</f>
        <v>#REF!</v>
      </c>
      <c r="L257" s="128" t="e">
        <f>IF(OR(LEAGUE="Mixed",LEAGUE=MYRANKS_P[[#This Row],[LG]]),IFERROR(INDEX(PITCHCSV[],MATCH(MYRANKS_P[[#This Row],[PROJID]],PITCHCSV[playerid],0),P_ERCOL),0),0)</f>
        <v>#REF!</v>
      </c>
      <c r="M257" s="128" t="e">
        <f>IF(OR(LEAGUE="Mixed",LEAGUE=MYRANKS_P[[#This Row],[LG]]),IFERROR(INDEX(PITCHCSV[],MATCH(MYRANKS_P[[#This Row],[PROJID]],PITCHCSV[playerid],0),P_HRCOL),0),0)</f>
        <v>#REF!</v>
      </c>
      <c r="N257" s="128" t="e">
        <f>IF(OR(LEAGUE="Mixed",LEAGUE=MYRANKS_P[[#This Row],[LG]]),IFERROR(INDEX(PITCHCSV[],MATCH(MYRANKS_P[[#This Row],[PROJID]],PITCHCSV[playerid],0),P_SOCOL),0),0)</f>
        <v>#REF!</v>
      </c>
      <c r="O257" s="128" t="e">
        <f>IF(OR(LEAGUE="Mixed",LEAGUE=MYRANKS_P[[#This Row],[LG]]),IFERROR(INDEX(PITCHCSV[],MATCH(MYRANKS_P[[#This Row],[PROJID]],PITCHCSV[playerid],0),P_BBCOL),0),0)</f>
        <v>#REF!</v>
      </c>
      <c r="P257" s="87" t="e">
        <f>IF(OR(LEAGUE="Mixed",LEAGUE=MYRANKS_P[[#This Row],[LG]]),IFERROR(MYRANKS_P[[#This Row],[ER]]*9/MYRANKS_P[[#This Row],[IP]],0),0)</f>
        <v>#REF!</v>
      </c>
      <c r="Q257" s="87" t="e">
        <f>IF(OR(LEAGUE="Mixed",LEAGUE=MYRANKS_P[[#This Row],[LG]]),IFERROR((MYRANKS_P[[#This Row],[BB]]+MYRANKS_P[[#This Row],[H]])/MYRANKS_P[[#This Row],[IP]],0),0)</f>
        <v>#REF!</v>
      </c>
      <c r="R257" s="87" t="e">
        <f>MYRANKS_P[[#This Row],[W]]/SGP_W</f>
        <v>#REF!</v>
      </c>
      <c r="S257" s="87" t="e">
        <f>MYRANKS_P[[#This Row],[SV]]/SGP_SV</f>
        <v>#REF!</v>
      </c>
      <c r="T257" s="87" t="e">
        <f>MYRANKS_P[[#This Row],[SO]]/SGP_K</f>
        <v>#REF!</v>
      </c>
      <c r="U257" s="87" t="e">
        <f>((LGAVG_ER*(NUMPITCHERS-1)+MYRANKS_P[[#This Row],[ER]])*9/((LGAVG_IP*(NUMPITCHERS-1)+MYRANKS_P[[#This Row],[IP]]))-LGAVG_ERA)/SGP_ERA</f>
        <v>#REF!</v>
      </c>
      <c r="V257" s="87" t="e">
        <f>((LGAVG_HBB*(NUMPITCHERS-1)+MYRANKS_P[[#This Row],[BB]]+MYRANKS_P[[#This Row],[H]])/(LGAVG_IP*(NUMPITCHERS-1)+MYRANKS_P[[#This Row],[IP]])-LGAVG_WHIP)/SGP_WHIP</f>
        <v>#REF!</v>
      </c>
      <c r="W257" s="92" t="e">
        <f>MYRANKS_P[[#This Row],[WSGP]]+MYRANKS_P[[#This Row],[SVSGP]]+MYRANKS_P[[#This Row],[SOSGP]]+MYRANKS_P[[#This Row],[ERASGP]]+MYRANKS_P[[#This Row],[WHIPSGP]]</f>
        <v>#REF!</v>
      </c>
      <c r="X257" s="173" t="e">
        <f>RANK(MYRANKS_P[[#This Row],[TTLSGP]],MYRANKS_P[TTLSGP],0)</f>
        <v>#REF!</v>
      </c>
      <c r="Y257" s="92" t="e">
        <f>IF(MYRANKS_P[[#This Row],[RAW_RANK]]&gt;NUM_P,MYRANKS_P[[#This Row],[TTLSGP]],0)</f>
        <v>#REF!</v>
      </c>
      <c r="Z257" s="96" t="e">
        <f>IF(MYRANKS_P[[#This Row],[BENCH_TTLSGP]]=0,"",RANK(MYRANKS_P[[#This Row],[BENCH_TTLSGP]],MYRANKS_P[BENCH_TTLSGP],0))</f>
        <v>#REF!</v>
      </c>
      <c r="AA257" s="96" t="e">
        <f>IF(MYRANKS_P[[#This Row],[RAW_RANK]]=NUM_P,"X","")</f>
        <v>#REF!</v>
      </c>
      <c r="AB257" s="87" t="e">
        <f>VLOOKUP(MYRANKS_P[[#This Row],[POS]],#REF!,COLUMN(#REF!),FALSE)</f>
        <v>#REF!</v>
      </c>
      <c r="AC257" s="87" t="e">
        <f>MYRANKS_P[[#This Row],[TTLSGP]]-MYRANKS_P[[#This Row],[REPL LVL]]</f>
        <v>#REF!</v>
      </c>
      <c r="AD257" s="87" t="e">
        <f>IF(MYRANKS_P[[#This Row],[RAW_RANK]]&lt;=Total_Pitchers_Drafted,MYRANKS_P[[#This Row],[SGP OVER REPL]],0)</f>
        <v>#REF!</v>
      </c>
      <c r="AE257" s="97" t="e">
        <f>MYRANKS_P[[#This Row],[SGP OVER REPL]]*Dollar_Value_Per_Pitcher_SGP+1</f>
        <v>#REF!</v>
      </c>
      <c r="AF257" s="87"/>
      <c r="AG257" s="87" t="e">
        <f>IF(AND(MYRANKS_P[[#This Row],[BENCH_RANK]]&lt;=Total_Pitchers_Drafted,MYRANKS_P[[#This Row],[$ACTUAL]]=""),MYRANKS_P[[#This Row],[USEFULSGP]],0)</f>
        <v>#REF!</v>
      </c>
      <c r="AH257" s="87" t="e">
        <f>IF(MYRANKS_P[[#This Row],[REMAIN_SGP]]=0,0,MYRANKS_P[[#This Row],[REMAIN_SGP]]*Remaining_Dollar_Value_Per_Pitcher_SGP+1)</f>
        <v>#REF!</v>
      </c>
      <c r="AI257" s="122"/>
    </row>
    <row r="258" spans="1:35" x14ac:dyDescent="0.25">
      <c r="A258" s="79" t="s">
        <v>6246</v>
      </c>
      <c r="B258" s="53" t="e">
        <f>VLOOKUP(MYRANKS_P[[#This Row],[PLAYERID]],#REF!,COLUMN(#REF!),FALSE)</f>
        <v>#REF!</v>
      </c>
      <c r="C258" s="53" t="e">
        <f>VLOOKUP(MYRANKS_P[[#This Row],[PLAYERID]],#REF!,COLUMN(#REF!),FALSE)</f>
        <v>#REF!</v>
      </c>
      <c r="D258" s="53" t="e">
        <f>VLOOKUP(MYRANKS_P[[#This Row],[PLAYERID]],#REF!,COLUMN(#REF!),FALSE)</f>
        <v>#REF!</v>
      </c>
      <c r="E258" s="9" t="e">
        <f>VLOOKUP(MYRANKS_P[[#This Row],[PLAYERID]],#REF!,COLUMN(#REF!),FALSE)</f>
        <v>#REF!</v>
      </c>
      <c r="F258" s="53" t="e">
        <f>VLOOKUP(MYRANKS_P[[#This Row],[PLAYERID]],#REF!,COLUMN(#REF!),FALSE)</f>
        <v>#REF!</v>
      </c>
      <c r="G258" s="9" t="e">
        <f>INDEX(#REF!,MATCH(MYRANKS_P[[#This Row],[PLAYERID]],#REF!,0),VLOOKUP(IDSYSTEM,#REF!,3,FALSE))</f>
        <v>#REF!</v>
      </c>
      <c r="H258" s="115" t="e">
        <f>IF(OR(LEAGUE="Mixed",LEAGUE=MYRANKS_P[[#This Row],[LG]]),IFERROR(INDEX(PITCHCSV[],MATCH(MYRANKS_P[[#This Row],[PROJID]],PITCHCSV[playerid],0),P_WCOL),0),0)</f>
        <v>#REF!</v>
      </c>
      <c r="I258" s="115" t="e">
        <f>IF(OR(LEAGUE="Mixed",LEAGUE=MYRANKS_P[[#This Row],[LG]]),IFERROR(INDEX(PITCHCSV[],MATCH(MYRANKS_P[[#This Row],[PROJID]],PITCHCSV[playerid],0),P_SVCOL),0),0)</f>
        <v>#REF!</v>
      </c>
      <c r="J258" s="115" t="e">
        <f>IF(OR(LEAGUE="Mixed",LEAGUE=MYRANKS_P[[#This Row],[LG]]),IFERROR(INDEX(PITCHCSV[],MATCH(MYRANKS_P[[#This Row],[PROJID]],PITCHCSV[playerid],0),P_IPCOL),0),0)</f>
        <v>#REF!</v>
      </c>
      <c r="K258" s="115" t="e">
        <f>IF(OR(LEAGUE="Mixed",LEAGUE=MYRANKS_P[[#This Row],[LG]]),IFERROR(INDEX(PITCHCSV[],MATCH(MYRANKS_P[[#This Row],[PROJID]],PITCHCSV[playerid],0),P_HCOL),0),0)</f>
        <v>#REF!</v>
      </c>
      <c r="L258" s="115" t="e">
        <f>IF(OR(LEAGUE="Mixed",LEAGUE=MYRANKS_P[[#This Row],[LG]]),IFERROR(INDEX(PITCHCSV[],MATCH(MYRANKS_P[[#This Row],[PROJID]],PITCHCSV[playerid],0),P_ERCOL),0),0)</f>
        <v>#REF!</v>
      </c>
      <c r="M258" s="115" t="e">
        <f>IF(OR(LEAGUE="Mixed",LEAGUE=MYRANKS_P[[#This Row],[LG]]),IFERROR(INDEX(PITCHCSV[],MATCH(MYRANKS_P[[#This Row],[PROJID]],PITCHCSV[playerid],0),P_HRCOL),0),0)</f>
        <v>#REF!</v>
      </c>
      <c r="N258" s="115" t="e">
        <f>IF(OR(LEAGUE="Mixed",LEAGUE=MYRANKS_P[[#This Row],[LG]]),IFERROR(INDEX(PITCHCSV[],MATCH(MYRANKS_P[[#This Row],[PROJID]],PITCHCSV[playerid],0),P_SOCOL),0),0)</f>
        <v>#REF!</v>
      </c>
      <c r="O258" s="115" t="e">
        <f>IF(OR(LEAGUE="Mixed",LEAGUE=MYRANKS_P[[#This Row],[LG]]),IFERROR(INDEX(PITCHCSV[],MATCH(MYRANKS_P[[#This Row],[PROJID]],PITCHCSV[playerid],0),P_BBCOL),0),0)</f>
        <v>#REF!</v>
      </c>
      <c r="P258" s="10" t="e">
        <f>IF(OR(LEAGUE="Mixed",LEAGUE=MYRANKS_P[[#This Row],[LG]]),IFERROR(MYRANKS_P[[#This Row],[ER]]*9/MYRANKS_P[[#This Row],[IP]],0),0)</f>
        <v>#REF!</v>
      </c>
      <c r="Q258" s="10" t="e">
        <f>IF(OR(LEAGUE="Mixed",LEAGUE=MYRANKS_P[[#This Row],[LG]]),IFERROR((MYRANKS_P[[#This Row],[BB]]+MYRANKS_P[[#This Row],[H]])/MYRANKS_P[[#This Row],[IP]],0),0)</f>
        <v>#REF!</v>
      </c>
      <c r="R258" s="10" t="e">
        <f>MYRANKS_P[[#This Row],[W]]/SGP_W</f>
        <v>#REF!</v>
      </c>
      <c r="S258" s="10" t="e">
        <f>MYRANKS_P[[#This Row],[SV]]/SGP_SV</f>
        <v>#REF!</v>
      </c>
      <c r="T258" s="10" t="e">
        <f>MYRANKS_P[[#This Row],[SO]]/SGP_K</f>
        <v>#REF!</v>
      </c>
      <c r="U258" s="10" t="e">
        <f>((LGAVG_ER*(NUMPITCHERS-1)+MYRANKS_P[[#This Row],[ER]])*9/((LGAVG_IP*(NUMPITCHERS-1)+MYRANKS_P[[#This Row],[IP]]))-LGAVG_ERA)/SGP_ERA</f>
        <v>#REF!</v>
      </c>
      <c r="V258" s="10" t="e">
        <f>((LGAVG_HBB*(NUMPITCHERS-1)+MYRANKS_P[[#This Row],[BB]]+MYRANKS_P[[#This Row],[H]])/(LGAVG_IP*(NUMPITCHERS-1)+MYRANKS_P[[#This Row],[IP]])-LGAVG_WHIP)/SGP_WHIP</f>
        <v>#REF!</v>
      </c>
      <c r="W258" s="72" t="e">
        <f>MYRANKS_P[[#This Row],[WSGP]]+MYRANKS_P[[#This Row],[SVSGP]]+MYRANKS_P[[#This Row],[SOSGP]]+MYRANKS_P[[#This Row],[ERASGP]]+MYRANKS_P[[#This Row],[WHIPSGP]]</f>
        <v>#REF!</v>
      </c>
      <c r="X258" s="171" t="e">
        <f>RANK(MYRANKS_P[[#This Row],[TTLSGP]],MYRANKS_P[TTLSGP],0)</f>
        <v>#REF!</v>
      </c>
      <c r="Y258" s="72" t="e">
        <f>IF(MYRANKS_P[[#This Row],[RAW_RANK]]&gt;NUM_P,MYRANKS_P[[#This Row],[TTLSGP]],0)</f>
        <v>#REF!</v>
      </c>
      <c r="Z258" s="22" t="e">
        <f>IF(MYRANKS_P[[#This Row],[BENCH_TTLSGP]]=0,"",RANK(MYRANKS_P[[#This Row],[BENCH_TTLSGP]],MYRANKS_P[BENCH_TTLSGP],0))</f>
        <v>#REF!</v>
      </c>
      <c r="AA258" s="22" t="e">
        <f>IF(MYRANKS_P[[#This Row],[RAW_RANK]]=NUM_P,"X","")</f>
        <v>#REF!</v>
      </c>
      <c r="AB258" s="10" t="e">
        <f>VLOOKUP(MYRANKS_P[[#This Row],[POS]],#REF!,COLUMN(#REF!),FALSE)</f>
        <v>#REF!</v>
      </c>
      <c r="AC258" s="10" t="e">
        <f>MYRANKS_P[[#This Row],[TTLSGP]]-MYRANKS_P[[#This Row],[REPL LVL]]</f>
        <v>#REF!</v>
      </c>
      <c r="AD258" s="19" t="e">
        <f>IF(MYRANKS_P[[#This Row],[RAW_RANK]]&lt;=Total_Pitchers_Drafted,MYRANKS_P[[#This Row],[SGP OVER REPL]],0)</f>
        <v>#REF!</v>
      </c>
      <c r="AE258" s="66" t="e">
        <f>MYRANKS_P[[#This Row],[SGP OVER REPL]]*Dollar_Value_Per_Pitcher_SGP+1</f>
        <v>#REF!</v>
      </c>
      <c r="AF258" s="27"/>
      <c r="AG258" s="30" t="e">
        <f>IF(AND(MYRANKS_P[[#This Row],[BENCH_RANK]]&lt;=Total_Pitchers_Drafted,MYRANKS_P[[#This Row],[$ACTUAL]]=""),MYRANKS_P[[#This Row],[USEFULSGP]],0)</f>
        <v>#REF!</v>
      </c>
      <c r="AH258" s="27" t="e">
        <f>IF(MYRANKS_P[[#This Row],[REMAIN_SGP]]=0,0,MYRANKS_P[[#This Row],[REMAIN_SGP]]*Remaining_Dollar_Value_Per_Pitcher_SGP+1)</f>
        <v>#REF!</v>
      </c>
      <c r="AI258" s="122"/>
    </row>
    <row r="259" spans="1:35" x14ac:dyDescent="0.25">
      <c r="A259" s="110" t="s">
        <v>6285</v>
      </c>
      <c r="B259" s="53" t="e">
        <f>VLOOKUP(MYRANKS_P[[#This Row],[PLAYERID]],#REF!,COLUMN(#REF!),FALSE)</f>
        <v>#REF!</v>
      </c>
      <c r="C259" s="53" t="e">
        <f>VLOOKUP(MYRANKS_P[[#This Row],[PLAYERID]],#REF!,COLUMN(#REF!),FALSE)</f>
        <v>#REF!</v>
      </c>
      <c r="D259" s="53" t="e">
        <f>VLOOKUP(MYRANKS_P[[#This Row],[PLAYERID]],#REF!,COLUMN(#REF!),FALSE)</f>
        <v>#REF!</v>
      </c>
      <c r="E259" s="9" t="e">
        <f>VLOOKUP(MYRANKS_P[[#This Row],[PLAYERID]],#REF!,COLUMN(#REF!),FALSE)</f>
        <v>#REF!</v>
      </c>
      <c r="F259" s="53" t="e">
        <f>VLOOKUP(MYRANKS_P[[#This Row],[PLAYERID]],#REF!,COLUMN(#REF!),FALSE)</f>
        <v>#REF!</v>
      </c>
      <c r="G259" s="9" t="e">
        <f>INDEX(#REF!,MATCH(MYRANKS_P[[#This Row],[PLAYERID]],#REF!,0),VLOOKUP(IDSYSTEM,#REF!,3,FALSE))</f>
        <v>#REF!</v>
      </c>
      <c r="H259" s="115" t="e">
        <f>IF(OR(LEAGUE="Mixed",LEAGUE=MYRANKS_P[[#This Row],[LG]]),IFERROR(INDEX(PITCHCSV[],MATCH(MYRANKS_P[[#This Row],[PROJID]],PITCHCSV[playerid],0),P_WCOL),0),0)</f>
        <v>#REF!</v>
      </c>
      <c r="I259" s="115" t="e">
        <f>IF(OR(LEAGUE="Mixed",LEAGUE=MYRANKS_P[[#This Row],[LG]]),IFERROR(INDEX(PITCHCSV[],MATCH(MYRANKS_P[[#This Row],[PROJID]],PITCHCSV[playerid],0),P_SVCOL),0),0)</f>
        <v>#REF!</v>
      </c>
      <c r="J259" s="115" t="e">
        <f>IF(OR(LEAGUE="Mixed",LEAGUE=MYRANKS_P[[#This Row],[LG]]),IFERROR(INDEX(PITCHCSV[],MATCH(MYRANKS_P[[#This Row],[PROJID]],PITCHCSV[playerid],0),P_IPCOL),0),0)</f>
        <v>#REF!</v>
      </c>
      <c r="K259" s="115" t="e">
        <f>IF(OR(LEAGUE="Mixed",LEAGUE=MYRANKS_P[[#This Row],[LG]]),IFERROR(INDEX(PITCHCSV[],MATCH(MYRANKS_P[[#This Row],[PROJID]],PITCHCSV[playerid],0),P_HCOL),0),0)</f>
        <v>#REF!</v>
      </c>
      <c r="L259" s="115" t="e">
        <f>IF(OR(LEAGUE="Mixed",LEAGUE=MYRANKS_P[[#This Row],[LG]]),IFERROR(INDEX(PITCHCSV[],MATCH(MYRANKS_P[[#This Row],[PROJID]],PITCHCSV[playerid],0),P_ERCOL),0),0)</f>
        <v>#REF!</v>
      </c>
      <c r="M259" s="115" t="e">
        <f>IF(OR(LEAGUE="Mixed",LEAGUE=MYRANKS_P[[#This Row],[LG]]),IFERROR(INDEX(PITCHCSV[],MATCH(MYRANKS_P[[#This Row],[PROJID]],PITCHCSV[playerid],0),P_HRCOL),0),0)</f>
        <v>#REF!</v>
      </c>
      <c r="N259" s="115" t="e">
        <f>IF(OR(LEAGUE="Mixed",LEAGUE=MYRANKS_P[[#This Row],[LG]]),IFERROR(INDEX(PITCHCSV[],MATCH(MYRANKS_P[[#This Row],[PROJID]],PITCHCSV[playerid],0),P_SOCOL),0),0)</f>
        <v>#REF!</v>
      </c>
      <c r="O259" s="115" t="e">
        <f>IF(OR(LEAGUE="Mixed",LEAGUE=MYRANKS_P[[#This Row],[LG]]),IFERROR(INDEX(PITCHCSV[],MATCH(MYRANKS_P[[#This Row],[PROJID]],PITCHCSV[playerid],0),P_BBCOL),0),0)</f>
        <v>#REF!</v>
      </c>
      <c r="P259" s="10" t="e">
        <f>IF(OR(LEAGUE="Mixed",LEAGUE=MYRANKS_P[[#This Row],[LG]]),IFERROR(MYRANKS_P[[#This Row],[ER]]*9/MYRANKS_P[[#This Row],[IP]],0),0)</f>
        <v>#REF!</v>
      </c>
      <c r="Q259" s="10" t="e">
        <f>IF(OR(LEAGUE="Mixed",LEAGUE=MYRANKS_P[[#This Row],[LG]]),IFERROR((MYRANKS_P[[#This Row],[BB]]+MYRANKS_P[[#This Row],[H]])/MYRANKS_P[[#This Row],[IP]],0),0)</f>
        <v>#REF!</v>
      </c>
      <c r="R259" s="87" t="e">
        <f>MYRANKS_P[[#This Row],[W]]/SGP_W</f>
        <v>#REF!</v>
      </c>
      <c r="S259" s="87" t="e">
        <f>MYRANKS_P[[#This Row],[SV]]/SGP_SV</f>
        <v>#REF!</v>
      </c>
      <c r="T259" s="87" t="e">
        <f>MYRANKS_P[[#This Row],[SO]]/SGP_K</f>
        <v>#REF!</v>
      </c>
      <c r="U259" s="10" t="e">
        <f>((LGAVG_ER*(NUMPITCHERS-1)+MYRANKS_P[[#This Row],[ER]])*9/((LGAVG_IP*(NUMPITCHERS-1)+MYRANKS_P[[#This Row],[IP]]))-LGAVG_ERA)/SGP_ERA</f>
        <v>#REF!</v>
      </c>
      <c r="V259" s="10" t="e">
        <f>((LGAVG_HBB*(NUMPITCHERS-1)+MYRANKS_P[[#This Row],[BB]]+MYRANKS_P[[#This Row],[H]])/(LGAVG_IP*(NUMPITCHERS-1)+MYRANKS_P[[#This Row],[IP]])-LGAVG_WHIP)/SGP_WHIP</f>
        <v>#REF!</v>
      </c>
      <c r="W259" s="92" t="e">
        <f>MYRANKS_P[[#This Row],[WSGP]]+MYRANKS_P[[#This Row],[SVSGP]]+MYRANKS_P[[#This Row],[SOSGP]]+MYRANKS_P[[#This Row],[ERASGP]]+MYRANKS_P[[#This Row],[WHIPSGP]]</f>
        <v>#REF!</v>
      </c>
      <c r="X259" s="173" t="e">
        <f>RANK(MYRANKS_P[[#This Row],[TTLSGP]],MYRANKS_P[TTLSGP],0)</f>
        <v>#REF!</v>
      </c>
      <c r="Y259" s="92" t="e">
        <f>IF(MYRANKS_P[[#This Row],[RAW_RANK]]&gt;NUM_P,MYRANKS_P[[#This Row],[TTLSGP]],0)</f>
        <v>#REF!</v>
      </c>
      <c r="Z259" s="96" t="e">
        <f>IF(MYRANKS_P[[#This Row],[BENCH_TTLSGP]]=0,"",RANK(MYRANKS_P[[#This Row],[BENCH_TTLSGP]],MYRANKS_P[BENCH_TTLSGP],0))</f>
        <v>#REF!</v>
      </c>
      <c r="AA259" s="96" t="e">
        <f>IF(MYRANKS_P[[#This Row],[RAW_RANK]]=NUM_P,"X","")</f>
        <v>#REF!</v>
      </c>
      <c r="AB259" s="87" t="e">
        <f>VLOOKUP(MYRANKS_P[[#This Row],[POS]],#REF!,COLUMN(#REF!),FALSE)</f>
        <v>#REF!</v>
      </c>
      <c r="AC259" s="87" t="e">
        <f>MYRANKS_P[[#This Row],[TTLSGP]]-MYRANKS_P[[#This Row],[REPL LVL]]</f>
        <v>#REF!</v>
      </c>
      <c r="AD259" s="87" t="e">
        <f>IF(MYRANKS_P[[#This Row],[RAW_RANK]]&lt;=Total_Pitchers_Drafted,MYRANKS_P[[#This Row],[SGP OVER REPL]],0)</f>
        <v>#REF!</v>
      </c>
      <c r="AE259" s="97" t="e">
        <f>MYRANKS_P[[#This Row],[SGP OVER REPL]]*Dollar_Value_Per_Pitcher_SGP+1</f>
        <v>#REF!</v>
      </c>
      <c r="AF259" s="87"/>
      <c r="AG259" s="87" t="e">
        <f>IF(AND(MYRANKS_P[[#This Row],[BENCH_RANK]]&lt;=Total_Pitchers_Drafted,MYRANKS_P[[#This Row],[$ACTUAL]]=""),MYRANKS_P[[#This Row],[USEFULSGP]],0)</f>
        <v>#REF!</v>
      </c>
      <c r="AH259" s="87" t="e">
        <f>IF(MYRANKS_P[[#This Row],[REMAIN_SGP]]=0,0,MYRANKS_P[[#This Row],[REMAIN_SGP]]*Remaining_Dollar_Value_Per_Pitcher_SGP+1)</f>
        <v>#REF!</v>
      </c>
      <c r="AI259" s="122"/>
    </row>
    <row r="260" spans="1:35" x14ac:dyDescent="0.25">
      <c r="A260" s="88" t="s">
        <v>3622</v>
      </c>
      <c r="B260" s="53" t="e">
        <f>VLOOKUP(MYRANKS_P[[#This Row],[PLAYERID]],#REF!,COLUMN(#REF!),FALSE)</f>
        <v>#REF!</v>
      </c>
      <c r="C260" s="53" t="e">
        <f>VLOOKUP(MYRANKS_P[[#This Row],[PLAYERID]],#REF!,COLUMN(#REF!),FALSE)</f>
        <v>#REF!</v>
      </c>
      <c r="D260" s="53" t="e">
        <f>VLOOKUP(MYRANKS_P[[#This Row],[PLAYERID]],#REF!,COLUMN(#REF!),FALSE)</f>
        <v>#REF!</v>
      </c>
      <c r="E260" s="9" t="e">
        <f>VLOOKUP(MYRANKS_P[[#This Row],[PLAYERID]],#REF!,COLUMN(#REF!),FALSE)</f>
        <v>#REF!</v>
      </c>
      <c r="F260" s="53" t="e">
        <f>VLOOKUP(MYRANKS_P[[#This Row],[PLAYERID]],#REF!,COLUMN(#REF!),FALSE)</f>
        <v>#REF!</v>
      </c>
      <c r="G260" s="9" t="e">
        <f>INDEX(#REF!,MATCH(MYRANKS_P[[#This Row],[PLAYERID]],#REF!,0),VLOOKUP(IDSYSTEM,#REF!,3,FALSE))</f>
        <v>#REF!</v>
      </c>
      <c r="H260" s="115" t="e">
        <f>IF(OR(LEAGUE="Mixed",LEAGUE=MYRANKS_P[[#This Row],[LG]]),IFERROR(INDEX(PITCHCSV[],MATCH(MYRANKS_P[[#This Row],[PROJID]],PITCHCSV[playerid],0),P_WCOL),0),0)</f>
        <v>#REF!</v>
      </c>
      <c r="I260" s="115" t="e">
        <f>IF(OR(LEAGUE="Mixed",LEAGUE=MYRANKS_P[[#This Row],[LG]]),IFERROR(INDEX(PITCHCSV[],MATCH(MYRANKS_P[[#This Row],[PROJID]],PITCHCSV[playerid],0),P_SVCOL),0),0)</f>
        <v>#REF!</v>
      </c>
      <c r="J260" s="115" t="e">
        <f>IF(OR(LEAGUE="Mixed",LEAGUE=MYRANKS_P[[#This Row],[LG]]),IFERROR(INDEX(PITCHCSV[],MATCH(MYRANKS_P[[#This Row],[PROJID]],PITCHCSV[playerid],0),P_IPCOL),0),0)</f>
        <v>#REF!</v>
      </c>
      <c r="K260" s="115" t="e">
        <f>IF(OR(LEAGUE="Mixed",LEAGUE=MYRANKS_P[[#This Row],[LG]]),IFERROR(INDEX(PITCHCSV[],MATCH(MYRANKS_P[[#This Row],[PROJID]],PITCHCSV[playerid],0),P_HCOL),0),0)</f>
        <v>#REF!</v>
      </c>
      <c r="L260" s="115" t="e">
        <f>IF(OR(LEAGUE="Mixed",LEAGUE=MYRANKS_P[[#This Row],[LG]]),IFERROR(INDEX(PITCHCSV[],MATCH(MYRANKS_P[[#This Row],[PROJID]],PITCHCSV[playerid],0),P_ERCOL),0),0)</f>
        <v>#REF!</v>
      </c>
      <c r="M260" s="115" t="e">
        <f>IF(OR(LEAGUE="Mixed",LEAGUE=MYRANKS_P[[#This Row],[LG]]),IFERROR(INDEX(PITCHCSV[],MATCH(MYRANKS_P[[#This Row],[PROJID]],PITCHCSV[playerid],0),P_HRCOL),0),0)</f>
        <v>#REF!</v>
      </c>
      <c r="N260" s="115" t="e">
        <f>IF(OR(LEAGUE="Mixed",LEAGUE=MYRANKS_P[[#This Row],[LG]]),IFERROR(INDEX(PITCHCSV[],MATCH(MYRANKS_P[[#This Row],[PROJID]],PITCHCSV[playerid],0),P_SOCOL),0),0)</f>
        <v>#REF!</v>
      </c>
      <c r="O260" s="115" t="e">
        <f>IF(OR(LEAGUE="Mixed",LEAGUE=MYRANKS_P[[#This Row],[LG]]),IFERROR(INDEX(PITCHCSV[],MATCH(MYRANKS_P[[#This Row],[PROJID]],PITCHCSV[playerid],0),P_BBCOL),0),0)</f>
        <v>#REF!</v>
      </c>
      <c r="P260" s="10" t="e">
        <f>IF(OR(LEAGUE="Mixed",LEAGUE=MYRANKS_P[[#This Row],[LG]]),IFERROR(MYRANKS_P[[#This Row],[ER]]*9/MYRANKS_P[[#This Row],[IP]],0),0)</f>
        <v>#REF!</v>
      </c>
      <c r="Q260" s="10" t="e">
        <f>IF(OR(LEAGUE="Mixed",LEAGUE=MYRANKS_P[[#This Row],[LG]]),IFERROR((MYRANKS_P[[#This Row],[BB]]+MYRANKS_P[[#This Row],[H]])/MYRANKS_P[[#This Row],[IP]],0),0)</f>
        <v>#REF!</v>
      </c>
      <c r="R260" s="10" t="e">
        <f>MYRANKS_P[[#This Row],[W]]/SGP_W</f>
        <v>#REF!</v>
      </c>
      <c r="S260" s="10" t="e">
        <f>MYRANKS_P[[#This Row],[SV]]/SGP_SV</f>
        <v>#REF!</v>
      </c>
      <c r="T260" s="10" t="e">
        <f>MYRANKS_P[[#This Row],[SO]]/SGP_K</f>
        <v>#REF!</v>
      </c>
      <c r="U260" s="10" t="e">
        <f>((LGAVG_ER*(NUMPITCHERS-1)+MYRANKS_P[[#This Row],[ER]])*9/((LGAVG_IP*(NUMPITCHERS-1)+MYRANKS_P[[#This Row],[IP]]))-LGAVG_ERA)/SGP_ERA</f>
        <v>#REF!</v>
      </c>
      <c r="V260" s="10" t="e">
        <f>((LGAVG_HBB*(NUMPITCHERS-1)+MYRANKS_P[[#This Row],[BB]]+MYRANKS_P[[#This Row],[H]])/(LGAVG_IP*(NUMPITCHERS-1)+MYRANKS_P[[#This Row],[IP]])-LGAVG_WHIP)/SGP_WHIP</f>
        <v>#REF!</v>
      </c>
      <c r="W260" s="72" t="e">
        <f>MYRANKS_P[[#This Row],[WSGP]]+MYRANKS_P[[#This Row],[SVSGP]]+MYRANKS_P[[#This Row],[SOSGP]]+MYRANKS_P[[#This Row],[ERASGP]]+MYRANKS_P[[#This Row],[WHIPSGP]]</f>
        <v>#REF!</v>
      </c>
      <c r="X260" s="171" t="e">
        <f>RANK(MYRANKS_P[[#This Row],[TTLSGP]],MYRANKS_P[TTLSGP],0)</f>
        <v>#REF!</v>
      </c>
      <c r="Y260" s="72" t="e">
        <f>IF(MYRANKS_P[[#This Row],[RAW_RANK]]&gt;NUM_P,MYRANKS_P[[#This Row],[TTLSGP]],0)</f>
        <v>#REF!</v>
      </c>
      <c r="Z260" s="22" t="e">
        <f>IF(MYRANKS_P[[#This Row],[BENCH_TTLSGP]]=0,"",RANK(MYRANKS_P[[#This Row],[BENCH_TTLSGP]],MYRANKS_P[BENCH_TTLSGP],0))</f>
        <v>#REF!</v>
      </c>
      <c r="AA260" s="22" t="e">
        <f>IF(MYRANKS_P[[#This Row],[RAW_RANK]]=NUM_P,"X","")</f>
        <v>#REF!</v>
      </c>
      <c r="AB260" s="10" t="e">
        <f>VLOOKUP(MYRANKS_P[[#This Row],[POS]],#REF!,COLUMN(#REF!),FALSE)</f>
        <v>#REF!</v>
      </c>
      <c r="AC260" s="10" t="e">
        <f>MYRANKS_P[[#This Row],[TTLSGP]]-MYRANKS_P[[#This Row],[REPL LVL]]</f>
        <v>#REF!</v>
      </c>
      <c r="AD260" s="19" t="e">
        <f>IF(MYRANKS_P[[#This Row],[RAW_RANK]]&lt;=Total_Pitchers_Drafted,MYRANKS_P[[#This Row],[SGP OVER REPL]],0)</f>
        <v>#REF!</v>
      </c>
      <c r="AE260" s="66" t="e">
        <f>MYRANKS_P[[#This Row],[SGP OVER REPL]]*Dollar_Value_Per_Pitcher_SGP+1</f>
        <v>#REF!</v>
      </c>
      <c r="AF260" s="27"/>
      <c r="AG260" s="30" t="e">
        <f>IF(AND(MYRANKS_P[[#This Row],[BENCH_RANK]]&lt;=Total_Pitchers_Drafted,MYRANKS_P[[#This Row],[$ACTUAL]]=""),MYRANKS_P[[#This Row],[USEFULSGP]],0)</f>
        <v>#REF!</v>
      </c>
      <c r="AH260" s="27" t="e">
        <f>IF(MYRANKS_P[[#This Row],[REMAIN_SGP]]=0,0,MYRANKS_P[[#This Row],[REMAIN_SGP]]*Remaining_Dollar_Value_Per_Pitcher_SGP+1)</f>
        <v>#REF!</v>
      </c>
      <c r="AI260" s="122"/>
    </row>
    <row r="261" spans="1:35" x14ac:dyDescent="0.25">
      <c r="A261" s="79" t="s">
        <v>1000</v>
      </c>
      <c r="B261" s="32" t="e">
        <f>VLOOKUP(MYRANKS_P[[#This Row],[PLAYERID]],#REF!,COLUMN(#REF!),FALSE)</f>
        <v>#REF!</v>
      </c>
      <c r="C261" s="32" t="e">
        <f>VLOOKUP(MYRANKS_P[[#This Row],[PLAYERID]],#REF!,COLUMN(#REF!),FALSE)</f>
        <v>#REF!</v>
      </c>
      <c r="D261" s="32" t="e">
        <f>VLOOKUP(MYRANKS_P[[#This Row],[PLAYERID]],#REF!,COLUMN(#REF!),FALSE)</f>
        <v>#REF!</v>
      </c>
      <c r="E261" s="9" t="e">
        <f>VLOOKUP(MYRANKS_P[[#This Row],[PLAYERID]],#REF!,COLUMN(#REF!),FALSE)</f>
        <v>#REF!</v>
      </c>
      <c r="F261" s="32" t="e">
        <f>VLOOKUP(MYRANKS_P[[#This Row],[PLAYERID]],#REF!,COLUMN(#REF!),FALSE)</f>
        <v>#REF!</v>
      </c>
      <c r="G261" s="9" t="e">
        <f>INDEX(#REF!,MATCH(MYRANKS_P[[#This Row],[PLAYERID]],#REF!,0),VLOOKUP(IDSYSTEM,#REF!,3,FALSE))</f>
        <v>#REF!</v>
      </c>
      <c r="H261" s="115" t="e">
        <f>IF(OR(LEAGUE="Mixed",LEAGUE=MYRANKS_P[[#This Row],[LG]]),IFERROR(INDEX(PITCHCSV[],MATCH(MYRANKS_P[[#This Row],[PROJID]],PITCHCSV[playerid],0),P_WCOL),0),0)</f>
        <v>#REF!</v>
      </c>
      <c r="I261" s="115" t="e">
        <f>IF(OR(LEAGUE="Mixed",LEAGUE=MYRANKS_P[[#This Row],[LG]]),IFERROR(INDEX(PITCHCSV[],MATCH(MYRANKS_P[[#This Row],[PROJID]],PITCHCSV[playerid],0),P_SVCOL),0),0)</f>
        <v>#REF!</v>
      </c>
      <c r="J261" s="115" t="e">
        <f>IF(OR(LEAGUE="Mixed",LEAGUE=MYRANKS_P[[#This Row],[LG]]),IFERROR(INDEX(PITCHCSV[],MATCH(MYRANKS_P[[#This Row],[PROJID]],PITCHCSV[playerid],0),P_IPCOL),0),0)</f>
        <v>#REF!</v>
      </c>
      <c r="K261" s="115" t="e">
        <f>IF(OR(LEAGUE="Mixed",LEAGUE=MYRANKS_P[[#This Row],[LG]]),IFERROR(INDEX(PITCHCSV[],MATCH(MYRANKS_P[[#This Row],[PROJID]],PITCHCSV[playerid],0),P_HCOL),0),0)</f>
        <v>#REF!</v>
      </c>
      <c r="L261" s="115" t="e">
        <f>IF(OR(LEAGUE="Mixed",LEAGUE=MYRANKS_P[[#This Row],[LG]]),IFERROR(INDEX(PITCHCSV[],MATCH(MYRANKS_P[[#This Row],[PROJID]],PITCHCSV[playerid],0),P_ERCOL),0),0)</f>
        <v>#REF!</v>
      </c>
      <c r="M261" s="115" t="e">
        <f>IF(OR(LEAGUE="Mixed",LEAGUE=MYRANKS_P[[#This Row],[LG]]),IFERROR(INDEX(PITCHCSV[],MATCH(MYRANKS_P[[#This Row],[PROJID]],PITCHCSV[playerid],0),P_HRCOL),0),0)</f>
        <v>#REF!</v>
      </c>
      <c r="N261" s="115" t="e">
        <f>IF(OR(LEAGUE="Mixed",LEAGUE=MYRANKS_P[[#This Row],[LG]]),IFERROR(INDEX(PITCHCSV[],MATCH(MYRANKS_P[[#This Row],[PROJID]],PITCHCSV[playerid],0),P_SOCOL),0),0)</f>
        <v>#REF!</v>
      </c>
      <c r="O261" s="115" t="e">
        <f>IF(OR(LEAGUE="Mixed",LEAGUE=MYRANKS_P[[#This Row],[LG]]),IFERROR(INDEX(PITCHCSV[],MATCH(MYRANKS_P[[#This Row],[PROJID]],PITCHCSV[playerid],0),P_BBCOL),0),0)</f>
        <v>#REF!</v>
      </c>
      <c r="P261" s="10" t="e">
        <f>IF(OR(LEAGUE="Mixed",LEAGUE=MYRANKS_P[[#This Row],[LG]]),IFERROR(MYRANKS_P[[#This Row],[ER]]*9/MYRANKS_P[[#This Row],[IP]],0),0)</f>
        <v>#REF!</v>
      </c>
      <c r="Q261" s="10" t="e">
        <f>IF(OR(LEAGUE="Mixed",LEAGUE=MYRANKS_P[[#This Row],[LG]]),IFERROR((MYRANKS_P[[#This Row],[BB]]+MYRANKS_P[[#This Row],[H]])/MYRANKS_P[[#This Row],[IP]],0),0)</f>
        <v>#REF!</v>
      </c>
      <c r="R261" s="33" t="e">
        <f>MYRANKS_P[[#This Row],[W]]/SGP_W</f>
        <v>#REF!</v>
      </c>
      <c r="S261" s="33" t="e">
        <f>MYRANKS_P[[#This Row],[SV]]/SGP_SV</f>
        <v>#REF!</v>
      </c>
      <c r="T261" s="33" t="e">
        <f>MYRANKS_P[[#This Row],[SO]]/SGP_K</f>
        <v>#REF!</v>
      </c>
      <c r="U261" s="10" t="e">
        <f>((LGAVG_ER*(NUMPITCHERS-1)+MYRANKS_P[[#This Row],[ER]])*9/((LGAVG_IP*(NUMPITCHERS-1)+MYRANKS_P[[#This Row],[IP]]))-LGAVG_ERA)/SGP_ERA</f>
        <v>#REF!</v>
      </c>
      <c r="V261" s="10" t="e">
        <f>((LGAVG_HBB*(NUMPITCHERS-1)+MYRANKS_P[[#This Row],[BB]]+MYRANKS_P[[#This Row],[H]])/(LGAVG_IP*(NUMPITCHERS-1)+MYRANKS_P[[#This Row],[IP]])-LGAVG_WHIP)/SGP_WHIP</f>
        <v>#REF!</v>
      </c>
      <c r="W261" s="73" t="e">
        <f>MYRANKS_P[[#This Row],[WSGP]]+MYRANKS_P[[#This Row],[SVSGP]]+MYRANKS_P[[#This Row],[SOSGP]]+MYRANKS_P[[#This Row],[ERASGP]]+MYRANKS_P[[#This Row],[WHIPSGP]]</f>
        <v>#REF!</v>
      </c>
      <c r="X261" s="174" t="e">
        <f>RANK(MYRANKS_P[[#This Row],[TTLSGP]],MYRANKS_P[TTLSGP],0)</f>
        <v>#REF!</v>
      </c>
      <c r="Y261" s="73" t="e">
        <f>IF(MYRANKS_P[[#This Row],[RAW_RANK]]&gt;NUM_P,MYRANKS_P[[#This Row],[TTLSGP]],0)</f>
        <v>#REF!</v>
      </c>
      <c r="Z261" s="34" t="e">
        <f>IF(MYRANKS_P[[#This Row],[BENCH_TTLSGP]]=0,"",RANK(MYRANKS_P[[#This Row],[BENCH_TTLSGP]],MYRANKS_P[BENCH_TTLSGP],0))</f>
        <v>#REF!</v>
      </c>
      <c r="AA261" s="34" t="e">
        <f>IF(MYRANKS_P[[#This Row],[RAW_RANK]]=NUM_P,"X","")</f>
        <v>#REF!</v>
      </c>
      <c r="AB261" s="33" t="e">
        <f>VLOOKUP(MYRANKS_P[[#This Row],[POS]],#REF!,COLUMN(#REF!),FALSE)</f>
        <v>#REF!</v>
      </c>
      <c r="AC261" s="33" t="e">
        <f>MYRANKS_P[[#This Row],[TTLSGP]]-MYRANKS_P[[#This Row],[REPL LVL]]</f>
        <v>#REF!</v>
      </c>
      <c r="AD261" s="33" t="e">
        <f>IF(MYRANKS_P[[#This Row],[RAW_RANK]]&lt;=Total_Pitchers_Drafted,MYRANKS_P[[#This Row],[SGP OVER REPL]],0)</f>
        <v>#REF!</v>
      </c>
      <c r="AE261" s="67" t="e">
        <f>MYRANKS_P[[#This Row],[SGP OVER REPL]]*Dollar_Value_Per_Pitcher_SGP+1</f>
        <v>#REF!</v>
      </c>
      <c r="AF261" s="33"/>
      <c r="AG261" s="33" t="e">
        <f>IF(AND(MYRANKS_P[[#This Row],[BENCH_RANK]]&lt;=Total_Pitchers_Drafted,MYRANKS_P[[#This Row],[$ACTUAL]]=""),MYRANKS_P[[#This Row],[USEFULSGP]],0)</f>
        <v>#REF!</v>
      </c>
      <c r="AH261" s="33" t="e">
        <f>IF(MYRANKS_P[[#This Row],[REMAIN_SGP]]=0,0,MYRANKS_P[[#This Row],[REMAIN_SGP]]*Remaining_Dollar_Value_Per_Pitcher_SGP+1)</f>
        <v>#REF!</v>
      </c>
      <c r="AI261" s="122"/>
    </row>
    <row r="262" spans="1:35" x14ac:dyDescent="0.25">
      <c r="A262" s="110" t="s">
        <v>2212</v>
      </c>
      <c r="B262" s="9" t="e">
        <f>VLOOKUP(MYRANKS_P[[#This Row],[PLAYERID]],#REF!,COLUMN(#REF!),FALSE)</f>
        <v>#REF!</v>
      </c>
      <c r="C262" s="9" t="e">
        <f>VLOOKUP(MYRANKS_P[[#This Row],[PLAYERID]],#REF!,COLUMN(#REF!),FALSE)</f>
        <v>#REF!</v>
      </c>
      <c r="D262" s="9" t="e">
        <f>VLOOKUP(MYRANKS_P[[#This Row],[PLAYERID]],#REF!,COLUMN(#REF!),FALSE)</f>
        <v>#REF!</v>
      </c>
      <c r="E262" s="9" t="e">
        <f>VLOOKUP(MYRANKS_P[[#This Row],[PLAYERID]],#REF!,COLUMN(#REF!),FALSE)</f>
        <v>#REF!</v>
      </c>
      <c r="F262" s="9" t="e">
        <f>VLOOKUP(MYRANKS_P[[#This Row],[PLAYERID]],#REF!,COLUMN(#REF!),FALSE)</f>
        <v>#REF!</v>
      </c>
      <c r="G262" s="9" t="e">
        <f>INDEX(#REF!,MATCH(MYRANKS_P[[#This Row],[PLAYERID]],#REF!,0),VLOOKUP(IDSYSTEM,#REF!,3,FALSE))</f>
        <v>#REF!</v>
      </c>
      <c r="H262" s="128" t="e">
        <f>IF(OR(LEAGUE="Mixed",LEAGUE=MYRANKS_P[[#This Row],[LG]]),IFERROR(INDEX(PITCHCSV[],MATCH(MYRANKS_P[[#This Row],[PROJID]],PITCHCSV[playerid],0),P_WCOL),0),0)</f>
        <v>#REF!</v>
      </c>
      <c r="I262" s="128" t="e">
        <f>IF(OR(LEAGUE="Mixed",LEAGUE=MYRANKS_P[[#This Row],[LG]]),IFERROR(INDEX(PITCHCSV[],MATCH(MYRANKS_P[[#This Row],[PROJID]],PITCHCSV[playerid],0),P_SVCOL),0),0)</f>
        <v>#REF!</v>
      </c>
      <c r="J262" s="128" t="e">
        <f>IF(OR(LEAGUE="Mixed",LEAGUE=MYRANKS_P[[#This Row],[LG]]),IFERROR(INDEX(PITCHCSV[],MATCH(MYRANKS_P[[#This Row],[PROJID]],PITCHCSV[playerid],0),P_IPCOL),0),0)</f>
        <v>#REF!</v>
      </c>
      <c r="K262" s="128" t="e">
        <f>IF(OR(LEAGUE="Mixed",LEAGUE=MYRANKS_P[[#This Row],[LG]]),IFERROR(INDEX(PITCHCSV[],MATCH(MYRANKS_P[[#This Row],[PROJID]],PITCHCSV[playerid],0),P_HCOL),0),0)</f>
        <v>#REF!</v>
      </c>
      <c r="L262" s="128" t="e">
        <f>IF(OR(LEAGUE="Mixed",LEAGUE=MYRANKS_P[[#This Row],[LG]]),IFERROR(INDEX(PITCHCSV[],MATCH(MYRANKS_P[[#This Row],[PROJID]],PITCHCSV[playerid],0),P_ERCOL),0),0)</f>
        <v>#REF!</v>
      </c>
      <c r="M262" s="128" t="e">
        <f>IF(OR(LEAGUE="Mixed",LEAGUE=MYRANKS_P[[#This Row],[LG]]),IFERROR(INDEX(PITCHCSV[],MATCH(MYRANKS_P[[#This Row],[PROJID]],PITCHCSV[playerid],0),P_HRCOL),0),0)</f>
        <v>#REF!</v>
      </c>
      <c r="N262" s="128" t="e">
        <f>IF(OR(LEAGUE="Mixed",LEAGUE=MYRANKS_P[[#This Row],[LG]]),IFERROR(INDEX(PITCHCSV[],MATCH(MYRANKS_P[[#This Row],[PROJID]],PITCHCSV[playerid],0),P_SOCOL),0),0)</f>
        <v>#REF!</v>
      </c>
      <c r="O262" s="128" t="e">
        <f>IF(OR(LEAGUE="Mixed",LEAGUE=MYRANKS_P[[#This Row],[LG]]),IFERROR(INDEX(PITCHCSV[],MATCH(MYRANKS_P[[#This Row],[PROJID]],PITCHCSV[playerid],0),P_BBCOL),0),0)</f>
        <v>#REF!</v>
      </c>
      <c r="P262" s="87" t="e">
        <f>IF(OR(LEAGUE="Mixed",LEAGUE=MYRANKS_P[[#This Row],[LG]]),IFERROR(MYRANKS_P[[#This Row],[ER]]*9/MYRANKS_P[[#This Row],[IP]],0),0)</f>
        <v>#REF!</v>
      </c>
      <c r="Q262" s="87" t="e">
        <f>IF(OR(LEAGUE="Mixed",LEAGUE=MYRANKS_P[[#This Row],[LG]]),IFERROR((MYRANKS_P[[#This Row],[BB]]+MYRANKS_P[[#This Row],[H]])/MYRANKS_P[[#This Row],[IP]],0),0)</f>
        <v>#REF!</v>
      </c>
      <c r="R262" s="87" t="e">
        <f>MYRANKS_P[[#This Row],[W]]/SGP_W</f>
        <v>#REF!</v>
      </c>
      <c r="S262" s="87" t="e">
        <f>MYRANKS_P[[#This Row],[SV]]/SGP_SV</f>
        <v>#REF!</v>
      </c>
      <c r="T262" s="87" t="e">
        <f>MYRANKS_P[[#This Row],[SO]]/SGP_K</f>
        <v>#REF!</v>
      </c>
      <c r="U262" s="87" t="e">
        <f>((LGAVG_ER*(NUMPITCHERS-1)+MYRANKS_P[[#This Row],[ER]])*9/((LGAVG_IP*(NUMPITCHERS-1)+MYRANKS_P[[#This Row],[IP]]))-LGAVG_ERA)/SGP_ERA</f>
        <v>#REF!</v>
      </c>
      <c r="V262" s="87" t="e">
        <f>((LGAVG_HBB*(NUMPITCHERS-1)+MYRANKS_P[[#This Row],[BB]]+MYRANKS_P[[#This Row],[H]])/(LGAVG_IP*(NUMPITCHERS-1)+MYRANKS_P[[#This Row],[IP]])-LGAVG_WHIP)/SGP_WHIP</f>
        <v>#REF!</v>
      </c>
      <c r="W262" s="92" t="e">
        <f>MYRANKS_P[[#This Row],[WSGP]]+MYRANKS_P[[#This Row],[SVSGP]]+MYRANKS_P[[#This Row],[SOSGP]]+MYRANKS_P[[#This Row],[ERASGP]]+MYRANKS_P[[#This Row],[WHIPSGP]]</f>
        <v>#REF!</v>
      </c>
      <c r="X262" s="173" t="e">
        <f>RANK(MYRANKS_P[[#This Row],[TTLSGP]],MYRANKS_P[TTLSGP],0)</f>
        <v>#REF!</v>
      </c>
      <c r="Y262" s="92" t="e">
        <f>IF(MYRANKS_P[[#This Row],[RAW_RANK]]&gt;NUM_P,MYRANKS_P[[#This Row],[TTLSGP]],0)</f>
        <v>#REF!</v>
      </c>
      <c r="Z262" s="96" t="e">
        <f>IF(MYRANKS_P[[#This Row],[BENCH_TTLSGP]]=0,"",RANK(MYRANKS_P[[#This Row],[BENCH_TTLSGP]],MYRANKS_P[BENCH_TTLSGP],0))</f>
        <v>#REF!</v>
      </c>
      <c r="AA262" s="96" t="e">
        <f>IF(MYRANKS_P[[#This Row],[RAW_RANK]]=NUM_P,"X","")</f>
        <v>#REF!</v>
      </c>
      <c r="AB262" s="87" t="e">
        <f>VLOOKUP(MYRANKS_P[[#This Row],[POS]],#REF!,COLUMN(#REF!),FALSE)</f>
        <v>#REF!</v>
      </c>
      <c r="AC262" s="87" t="e">
        <f>MYRANKS_P[[#This Row],[TTLSGP]]-MYRANKS_P[[#This Row],[REPL LVL]]</f>
        <v>#REF!</v>
      </c>
      <c r="AD262" s="87" t="e">
        <f>IF(MYRANKS_P[[#This Row],[RAW_RANK]]&lt;=Total_Pitchers_Drafted,MYRANKS_P[[#This Row],[SGP OVER REPL]],0)</f>
        <v>#REF!</v>
      </c>
      <c r="AE262" s="97" t="e">
        <f>MYRANKS_P[[#This Row],[SGP OVER REPL]]*Dollar_Value_Per_Pitcher_SGP+1</f>
        <v>#REF!</v>
      </c>
      <c r="AF262" s="87"/>
      <c r="AG262" s="87" t="e">
        <f>IF(AND(MYRANKS_P[[#This Row],[BENCH_RANK]]&lt;=Total_Pitchers_Drafted,MYRANKS_P[[#This Row],[$ACTUAL]]=""),MYRANKS_P[[#This Row],[USEFULSGP]],0)</f>
        <v>#REF!</v>
      </c>
      <c r="AH262" s="87" t="e">
        <f>IF(MYRANKS_P[[#This Row],[REMAIN_SGP]]=0,0,MYRANKS_P[[#This Row],[REMAIN_SGP]]*Remaining_Dollar_Value_Per_Pitcher_SGP+1)</f>
        <v>#REF!</v>
      </c>
      <c r="AI262" s="122"/>
    </row>
    <row r="263" spans="1:35" x14ac:dyDescent="0.25">
      <c r="A263" s="79" t="s">
        <v>3621</v>
      </c>
      <c r="B263" s="53" t="e">
        <f>VLOOKUP(MYRANKS_P[[#This Row],[PLAYERID]],#REF!,COLUMN(#REF!),FALSE)</f>
        <v>#REF!</v>
      </c>
      <c r="C263" s="53" t="e">
        <f>VLOOKUP(MYRANKS_P[[#This Row],[PLAYERID]],#REF!,COLUMN(#REF!),FALSE)</f>
        <v>#REF!</v>
      </c>
      <c r="D263" s="53" t="e">
        <f>VLOOKUP(MYRANKS_P[[#This Row],[PLAYERID]],#REF!,COLUMN(#REF!),FALSE)</f>
        <v>#REF!</v>
      </c>
      <c r="E263" s="9" t="e">
        <f>VLOOKUP(MYRANKS_P[[#This Row],[PLAYERID]],#REF!,COLUMN(#REF!),FALSE)</f>
        <v>#REF!</v>
      </c>
      <c r="F263" s="53" t="e">
        <f>VLOOKUP(MYRANKS_P[[#This Row],[PLAYERID]],#REF!,COLUMN(#REF!),FALSE)</f>
        <v>#REF!</v>
      </c>
      <c r="G263" s="9" t="e">
        <f>INDEX(#REF!,MATCH(MYRANKS_P[[#This Row],[PLAYERID]],#REF!,0),VLOOKUP(IDSYSTEM,#REF!,3,FALSE))</f>
        <v>#REF!</v>
      </c>
      <c r="H263" s="115" t="e">
        <f>IF(OR(LEAGUE="Mixed",LEAGUE=MYRANKS_P[[#This Row],[LG]]),IFERROR(INDEX(PITCHCSV[],MATCH(MYRANKS_P[[#This Row],[PROJID]],PITCHCSV[playerid],0),P_WCOL),0),0)</f>
        <v>#REF!</v>
      </c>
      <c r="I263" s="115" t="e">
        <f>IF(OR(LEAGUE="Mixed",LEAGUE=MYRANKS_P[[#This Row],[LG]]),IFERROR(INDEX(PITCHCSV[],MATCH(MYRANKS_P[[#This Row],[PROJID]],PITCHCSV[playerid],0),P_SVCOL),0),0)</f>
        <v>#REF!</v>
      </c>
      <c r="J263" s="115" t="e">
        <f>IF(OR(LEAGUE="Mixed",LEAGUE=MYRANKS_P[[#This Row],[LG]]),IFERROR(INDEX(PITCHCSV[],MATCH(MYRANKS_P[[#This Row],[PROJID]],PITCHCSV[playerid],0),P_IPCOL),0),0)</f>
        <v>#REF!</v>
      </c>
      <c r="K263" s="115" t="e">
        <f>IF(OR(LEAGUE="Mixed",LEAGUE=MYRANKS_P[[#This Row],[LG]]),IFERROR(INDEX(PITCHCSV[],MATCH(MYRANKS_P[[#This Row],[PROJID]],PITCHCSV[playerid],0),P_HCOL),0),0)</f>
        <v>#REF!</v>
      </c>
      <c r="L263" s="115" t="e">
        <f>IF(OR(LEAGUE="Mixed",LEAGUE=MYRANKS_P[[#This Row],[LG]]),IFERROR(INDEX(PITCHCSV[],MATCH(MYRANKS_P[[#This Row],[PROJID]],PITCHCSV[playerid],0),P_ERCOL),0),0)</f>
        <v>#REF!</v>
      </c>
      <c r="M263" s="115" t="e">
        <f>IF(OR(LEAGUE="Mixed",LEAGUE=MYRANKS_P[[#This Row],[LG]]),IFERROR(INDEX(PITCHCSV[],MATCH(MYRANKS_P[[#This Row],[PROJID]],PITCHCSV[playerid],0),P_HRCOL),0),0)</f>
        <v>#REF!</v>
      </c>
      <c r="N263" s="115" t="e">
        <f>IF(OR(LEAGUE="Mixed",LEAGUE=MYRANKS_P[[#This Row],[LG]]),IFERROR(INDEX(PITCHCSV[],MATCH(MYRANKS_P[[#This Row],[PROJID]],PITCHCSV[playerid],0),P_SOCOL),0),0)</f>
        <v>#REF!</v>
      </c>
      <c r="O263" s="115" t="e">
        <f>IF(OR(LEAGUE="Mixed",LEAGUE=MYRANKS_P[[#This Row],[LG]]),IFERROR(INDEX(PITCHCSV[],MATCH(MYRANKS_P[[#This Row],[PROJID]],PITCHCSV[playerid],0),P_BBCOL),0),0)</f>
        <v>#REF!</v>
      </c>
      <c r="P263" s="10" t="e">
        <f>IF(OR(LEAGUE="Mixed",LEAGUE=MYRANKS_P[[#This Row],[LG]]),IFERROR(MYRANKS_P[[#This Row],[ER]]*9/MYRANKS_P[[#This Row],[IP]],0),0)</f>
        <v>#REF!</v>
      </c>
      <c r="Q263" s="10" t="e">
        <f>IF(OR(LEAGUE="Mixed",LEAGUE=MYRANKS_P[[#This Row],[LG]]),IFERROR((MYRANKS_P[[#This Row],[BB]]+MYRANKS_P[[#This Row],[H]])/MYRANKS_P[[#This Row],[IP]],0),0)</f>
        <v>#REF!</v>
      </c>
      <c r="R263" s="10" t="e">
        <f>MYRANKS_P[[#This Row],[W]]/SGP_W</f>
        <v>#REF!</v>
      </c>
      <c r="S263" s="10" t="e">
        <f>MYRANKS_P[[#This Row],[SV]]/SGP_SV</f>
        <v>#REF!</v>
      </c>
      <c r="T263" s="10" t="e">
        <f>MYRANKS_P[[#This Row],[SO]]/SGP_K</f>
        <v>#REF!</v>
      </c>
      <c r="U263" s="10" t="e">
        <f>((LGAVG_ER*(NUMPITCHERS-1)+MYRANKS_P[[#This Row],[ER]])*9/((LGAVG_IP*(NUMPITCHERS-1)+MYRANKS_P[[#This Row],[IP]]))-LGAVG_ERA)/SGP_ERA</f>
        <v>#REF!</v>
      </c>
      <c r="V263" s="10" t="e">
        <f>((LGAVG_HBB*(NUMPITCHERS-1)+MYRANKS_P[[#This Row],[BB]]+MYRANKS_P[[#This Row],[H]])/(LGAVG_IP*(NUMPITCHERS-1)+MYRANKS_P[[#This Row],[IP]])-LGAVG_WHIP)/SGP_WHIP</f>
        <v>#REF!</v>
      </c>
      <c r="W263" s="72" t="e">
        <f>MYRANKS_P[[#This Row],[WSGP]]+MYRANKS_P[[#This Row],[SVSGP]]+MYRANKS_P[[#This Row],[SOSGP]]+MYRANKS_P[[#This Row],[ERASGP]]+MYRANKS_P[[#This Row],[WHIPSGP]]</f>
        <v>#REF!</v>
      </c>
      <c r="X263" s="171" t="e">
        <f>RANK(MYRANKS_P[[#This Row],[TTLSGP]],MYRANKS_P[TTLSGP],0)</f>
        <v>#REF!</v>
      </c>
      <c r="Y263" s="72" t="e">
        <f>IF(MYRANKS_P[[#This Row],[RAW_RANK]]&gt;NUM_P,MYRANKS_P[[#This Row],[TTLSGP]],0)</f>
        <v>#REF!</v>
      </c>
      <c r="Z263" s="22" t="e">
        <f>IF(MYRANKS_P[[#This Row],[BENCH_TTLSGP]]=0,"",RANK(MYRANKS_P[[#This Row],[BENCH_TTLSGP]],MYRANKS_P[BENCH_TTLSGP],0))</f>
        <v>#REF!</v>
      </c>
      <c r="AA263" s="22" t="e">
        <f>IF(MYRANKS_P[[#This Row],[RAW_RANK]]=NUM_P,"X","")</f>
        <v>#REF!</v>
      </c>
      <c r="AB263" s="10" t="e">
        <f>VLOOKUP(MYRANKS_P[[#This Row],[POS]],#REF!,COLUMN(#REF!),FALSE)</f>
        <v>#REF!</v>
      </c>
      <c r="AC263" s="10" t="e">
        <f>MYRANKS_P[[#This Row],[TTLSGP]]-MYRANKS_P[[#This Row],[REPL LVL]]</f>
        <v>#REF!</v>
      </c>
      <c r="AD263" s="19" t="e">
        <f>IF(MYRANKS_P[[#This Row],[RAW_RANK]]&lt;=Total_Pitchers_Drafted,MYRANKS_P[[#This Row],[SGP OVER REPL]],0)</f>
        <v>#REF!</v>
      </c>
      <c r="AE263" s="66" t="e">
        <f>MYRANKS_P[[#This Row],[SGP OVER REPL]]*Dollar_Value_Per_Pitcher_SGP+1</f>
        <v>#REF!</v>
      </c>
      <c r="AF263" s="27"/>
      <c r="AG263" s="30" t="e">
        <f>IF(AND(MYRANKS_P[[#This Row],[BENCH_RANK]]&lt;=Total_Pitchers_Drafted,MYRANKS_P[[#This Row],[$ACTUAL]]=""),MYRANKS_P[[#This Row],[USEFULSGP]],0)</f>
        <v>#REF!</v>
      </c>
      <c r="AH263" s="27" t="e">
        <f>IF(MYRANKS_P[[#This Row],[REMAIN_SGP]]=0,0,MYRANKS_P[[#This Row],[REMAIN_SGP]]*Remaining_Dollar_Value_Per_Pitcher_SGP+1)</f>
        <v>#REF!</v>
      </c>
      <c r="AI263" s="122"/>
    </row>
    <row r="264" spans="1:35" x14ac:dyDescent="0.25">
      <c r="A264" s="88" t="s">
        <v>6214</v>
      </c>
      <c r="B264" s="53" t="e">
        <f>VLOOKUP(MYRANKS_P[[#This Row],[PLAYERID]],#REF!,COLUMN(#REF!),FALSE)</f>
        <v>#REF!</v>
      </c>
      <c r="C264" s="53" t="e">
        <f>VLOOKUP(MYRANKS_P[[#This Row],[PLAYERID]],#REF!,COLUMN(#REF!),FALSE)</f>
        <v>#REF!</v>
      </c>
      <c r="D264" s="53" t="e">
        <f>VLOOKUP(MYRANKS_P[[#This Row],[PLAYERID]],#REF!,COLUMN(#REF!),FALSE)</f>
        <v>#REF!</v>
      </c>
      <c r="E264" s="9" t="e">
        <f>VLOOKUP(MYRANKS_P[[#This Row],[PLAYERID]],#REF!,COLUMN(#REF!),FALSE)</f>
        <v>#REF!</v>
      </c>
      <c r="F264" s="53" t="e">
        <f>VLOOKUP(MYRANKS_P[[#This Row],[PLAYERID]],#REF!,COLUMN(#REF!),FALSE)</f>
        <v>#REF!</v>
      </c>
      <c r="G264" s="9" t="e">
        <f>INDEX(#REF!,MATCH(MYRANKS_P[[#This Row],[PLAYERID]],#REF!,0),VLOOKUP(IDSYSTEM,#REF!,3,FALSE))</f>
        <v>#REF!</v>
      </c>
      <c r="H264" s="115" t="e">
        <f>IF(OR(LEAGUE="Mixed",LEAGUE=MYRANKS_P[[#This Row],[LG]]),IFERROR(INDEX(PITCHCSV[],MATCH(MYRANKS_P[[#This Row],[PROJID]],PITCHCSV[playerid],0),P_WCOL),0),0)</f>
        <v>#REF!</v>
      </c>
      <c r="I264" s="115" t="e">
        <f>IF(OR(LEAGUE="Mixed",LEAGUE=MYRANKS_P[[#This Row],[LG]]),IFERROR(INDEX(PITCHCSV[],MATCH(MYRANKS_P[[#This Row],[PROJID]],PITCHCSV[playerid],0),P_SVCOL),0),0)</f>
        <v>#REF!</v>
      </c>
      <c r="J264" s="115" t="e">
        <f>IF(OR(LEAGUE="Mixed",LEAGUE=MYRANKS_P[[#This Row],[LG]]),IFERROR(INDEX(PITCHCSV[],MATCH(MYRANKS_P[[#This Row],[PROJID]],PITCHCSV[playerid],0),P_IPCOL),0),0)</f>
        <v>#REF!</v>
      </c>
      <c r="K264" s="115" t="e">
        <f>IF(OR(LEAGUE="Mixed",LEAGUE=MYRANKS_P[[#This Row],[LG]]),IFERROR(INDEX(PITCHCSV[],MATCH(MYRANKS_P[[#This Row],[PROJID]],PITCHCSV[playerid],0),P_HCOL),0),0)</f>
        <v>#REF!</v>
      </c>
      <c r="L264" s="115" t="e">
        <f>IF(OR(LEAGUE="Mixed",LEAGUE=MYRANKS_P[[#This Row],[LG]]),IFERROR(INDEX(PITCHCSV[],MATCH(MYRANKS_P[[#This Row],[PROJID]],PITCHCSV[playerid],0),P_ERCOL),0),0)</f>
        <v>#REF!</v>
      </c>
      <c r="M264" s="115" t="e">
        <f>IF(OR(LEAGUE="Mixed",LEAGUE=MYRANKS_P[[#This Row],[LG]]),IFERROR(INDEX(PITCHCSV[],MATCH(MYRANKS_P[[#This Row],[PROJID]],PITCHCSV[playerid],0),P_HRCOL),0),0)</f>
        <v>#REF!</v>
      </c>
      <c r="N264" s="115" t="e">
        <f>IF(OR(LEAGUE="Mixed",LEAGUE=MYRANKS_P[[#This Row],[LG]]),IFERROR(INDEX(PITCHCSV[],MATCH(MYRANKS_P[[#This Row],[PROJID]],PITCHCSV[playerid],0),P_SOCOL),0),0)</f>
        <v>#REF!</v>
      </c>
      <c r="O264" s="115" t="e">
        <f>IF(OR(LEAGUE="Mixed",LEAGUE=MYRANKS_P[[#This Row],[LG]]),IFERROR(INDEX(PITCHCSV[],MATCH(MYRANKS_P[[#This Row],[PROJID]],PITCHCSV[playerid],0),P_BBCOL),0),0)</f>
        <v>#REF!</v>
      </c>
      <c r="P264" s="10" t="e">
        <f>IF(OR(LEAGUE="Mixed",LEAGUE=MYRANKS_P[[#This Row],[LG]]),IFERROR(MYRANKS_P[[#This Row],[ER]]*9/MYRANKS_P[[#This Row],[IP]],0),0)</f>
        <v>#REF!</v>
      </c>
      <c r="Q264" s="10" t="e">
        <f>IF(OR(LEAGUE="Mixed",LEAGUE=MYRANKS_P[[#This Row],[LG]]),IFERROR((MYRANKS_P[[#This Row],[BB]]+MYRANKS_P[[#This Row],[H]])/MYRANKS_P[[#This Row],[IP]],0),0)</f>
        <v>#REF!</v>
      </c>
      <c r="R264" s="10" t="e">
        <f>MYRANKS_P[[#This Row],[W]]/SGP_W</f>
        <v>#REF!</v>
      </c>
      <c r="S264" s="10" t="e">
        <f>MYRANKS_P[[#This Row],[SV]]/SGP_SV</f>
        <v>#REF!</v>
      </c>
      <c r="T264" s="10" t="e">
        <f>MYRANKS_P[[#This Row],[SO]]/SGP_K</f>
        <v>#REF!</v>
      </c>
      <c r="U264" s="10" t="e">
        <f>((LGAVG_ER*(NUMPITCHERS-1)+MYRANKS_P[[#This Row],[ER]])*9/((LGAVG_IP*(NUMPITCHERS-1)+MYRANKS_P[[#This Row],[IP]]))-LGAVG_ERA)/SGP_ERA</f>
        <v>#REF!</v>
      </c>
      <c r="V264" s="10" t="e">
        <f>((LGAVG_HBB*(NUMPITCHERS-1)+MYRANKS_P[[#This Row],[BB]]+MYRANKS_P[[#This Row],[H]])/(LGAVG_IP*(NUMPITCHERS-1)+MYRANKS_P[[#This Row],[IP]])-LGAVG_WHIP)/SGP_WHIP</f>
        <v>#REF!</v>
      </c>
      <c r="W264" s="72" t="e">
        <f>MYRANKS_P[[#This Row],[WSGP]]+MYRANKS_P[[#This Row],[SVSGP]]+MYRANKS_P[[#This Row],[SOSGP]]+MYRANKS_P[[#This Row],[ERASGP]]+MYRANKS_P[[#This Row],[WHIPSGP]]</f>
        <v>#REF!</v>
      </c>
      <c r="X264" s="171" t="e">
        <f>RANK(MYRANKS_P[[#This Row],[TTLSGP]],MYRANKS_P[TTLSGP],0)</f>
        <v>#REF!</v>
      </c>
      <c r="Y264" s="72" t="e">
        <f>IF(MYRANKS_P[[#This Row],[RAW_RANK]]&gt;NUM_P,MYRANKS_P[[#This Row],[TTLSGP]],0)</f>
        <v>#REF!</v>
      </c>
      <c r="Z264" s="22" t="e">
        <f>IF(MYRANKS_P[[#This Row],[BENCH_TTLSGP]]=0,"",RANK(MYRANKS_P[[#This Row],[BENCH_TTLSGP]],MYRANKS_P[BENCH_TTLSGP],0))</f>
        <v>#REF!</v>
      </c>
      <c r="AA264" s="22" t="e">
        <f>IF(MYRANKS_P[[#This Row],[RAW_RANK]]=NUM_P,"X","")</f>
        <v>#REF!</v>
      </c>
      <c r="AB264" s="10" t="e">
        <f>VLOOKUP(MYRANKS_P[[#This Row],[POS]],#REF!,COLUMN(#REF!),FALSE)</f>
        <v>#REF!</v>
      </c>
      <c r="AC264" s="10" t="e">
        <f>MYRANKS_P[[#This Row],[TTLSGP]]-MYRANKS_P[[#This Row],[REPL LVL]]</f>
        <v>#REF!</v>
      </c>
      <c r="AD264" s="19" t="e">
        <f>IF(MYRANKS_P[[#This Row],[RAW_RANK]]&lt;=Total_Pitchers_Drafted,MYRANKS_P[[#This Row],[SGP OVER REPL]],0)</f>
        <v>#REF!</v>
      </c>
      <c r="AE264" s="66" t="e">
        <f>MYRANKS_P[[#This Row],[SGP OVER REPL]]*Dollar_Value_Per_Pitcher_SGP+1</f>
        <v>#REF!</v>
      </c>
      <c r="AF264" s="27"/>
      <c r="AG264" s="30" t="e">
        <f>IF(AND(MYRANKS_P[[#This Row],[BENCH_RANK]]&lt;=Total_Pitchers_Drafted,MYRANKS_P[[#This Row],[$ACTUAL]]=""),MYRANKS_P[[#This Row],[USEFULSGP]],0)</f>
        <v>#REF!</v>
      </c>
      <c r="AH264" s="27" t="e">
        <f>IF(MYRANKS_P[[#This Row],[REMAIN_SGP]]=0,0,MYRANKS_P[[#This Row],[REMAIN_SGP]]*Remaining_Dollar_Value_Per_Pitcher_SGP+1)</f>
        <v>#REF!</v>
      </c>
      <c r="AI264" s="122"/>
    </row>
    <row r="265" spans="1:35" x14ac:dyDescent="0.25">
      <c r="A265" s="89" t="s">
        <v>6771</v>
      </c>
      <c r="B265" s="53" t="e">
        <f>VLOOKUP(MYRANKS_P[[#This Row],[PLAYERID]],#REF!,COLUMN(#REF!),FALSE)</f>
        <v>#REF!</v>
      </c>
      <c r="C265" s="53" t="e">
        <f>VLOOKUP(MYRANKS_P[[#This Row],[PLAYERID]],#REF!,COLUMN(#REF!),FALSE)</f>
        <v>#REF!</v>
      </c>
      <c r="D265" s="53" t="e">
        <f>VLOOKUP(MYRANKS_P[[#This Row],[PLAYERID]],#REF!,COLUMN(#REF!),FALSE)</f>
        <v>#REF!</v>
      </c>
      <c r="E265" s="9" t="e">
        <f>VLOOKUP(MYRANKS_P[[#This Row],[PLAYERID]],#REF!,COLUMN(#REF!),FALSE)</f>
        <v>#REF!</v>
      </c>
      <c r="F265" s="53" t="e">
        <f>VLOOKUP(MYRANKS_P[[#This Row],[PLAYERID]],#REF!,COLUMN(#REF!),FALSE)</f>
        <v>#REF!</v>
      </c>
      <c r="G265" s="9" t="e">
        <f>INDEX(#REF!,MATCH(MYRANKS_P[[#This Row],[PLAYERID]],#REF!,0),VLOOKUP(IDSYSTEM,#REF!,3,FALSE))</f>
        <v>#REF!</v>
      </c>
      <c r="H265" s="115" t="e">
        <f>IF(OR(LEAGUE="Mixed",LEAGUE=MYRANKS_P[[#This Row],[LG]]),IFERROR(INDEX(PITCHCSV[],MATCH(MYRANKS_P[[#This Row],[PROJID]],PITCHCSV[playerid],0),P_WCOL),0),0)</f>
        <v>#REF!</v>
      </c>
      <c r="I265" s="115" t="e">
        <f>IF(OR(LEAGUE="Mixed",LEAGUE=MYRANKS_P[[#This Row],[LG]]),IFERROR(INDEX(PITCHCSV[],MATCH(MYRANKS_P[[#This Row],[PROJID]],PITCHCSV[playerid],0),P_SVCOL),0),0)</f>
        <v>#REF!</v>
      </c>
      <c r="J265" s="115" t="e">
        <f>IF(OR(LEAGUE="Mixed",LEAGUE=MYRANKS_P[[#This Row],[LG]]),IFERROR(INDEX(PITCHCSV[],MATCH(MYRANKS_P[[#This Row],[PROJID]],PITCHCSV[playerid],0),P_IPCOL),0),0)</f>
        <v>#REF!</v>
      </c>
      <c r="K265" s="115" t="e">
        <f>IF(OR(LEAGUE="Mixed",LEAGUE=MYRANKS_P[[#This Row],[LG]]),IFERROR(INDEX(PITCHCSV[],MATCH(MYRANKS_P[[#This Row],[PROJID]],PITCHCSV[playerid],0),P_HCOL),0),0)</f>
        <v>#REF!</v>
      </c>
      <c r="L265" s="115" t="e">
        <f>IF(OR(LEAGUE="Mixed",LEAGUE=MYRANKS_P[[#This Row],[LG]]),IFERROR(INDEX(PITCHCSV[],MATCH(MYRANKS_P[[#This Row],[PROJID]],PITCHCSV[playerid],0),P_ERCOL),0),0)</f>
        <v>#REF!</v>
      </c>
      <c r="M265" s="115" t="e">
        <f>IF(OR(LEAGUE="Mixed",LEAGUE=MYRANKS_P[[#This Row],[LG]]),IFERROR(INDEX(PITCHCSV[],MATCH(MYRANKS_P[[#This Row],[PROJID]],PITCHCSV[playerid],0),P_HRCOL),0),0)</f>
        <v>#REF!</v>
      </c>
      <c r="N265" s="115" t="e">
        <f>IF(OR(LEAGUE="Mixed",LEAGUE=MYRANKS_P[[#This Row],[LG]]),IFERROR(INDEX(PITCHCSV[],MATCH(MYRANKS_P[[#This Row],[PROJID]],PITCHCSV[playerid],0),P_SOCOL),0),0)</f>
        <v>#REF!</v>
      </c>
      <c r="O265" s="115" t="e">
        <f>IF(OR(LEAGUE="Mixed",LEAGUE=MYRANKS_P[[#This Row],[LG]]),IFERROR(INDEX(PITCHCSV[],MATCH(MYRANKS_P[[#This Row],[PROJID]],PITCHCSV[playerid],0),P_BBCOL),0),0)</f>
        <v>#REF!</v>
      </c>
      <c r="P265" s="10" t="e">
        <f>IF(OR(LEAGUE="Mixed",LEAGUE=MYRANKS_P[[#This Row],[LG]]),IFERROR(MYRANKS_P[[#This Row],[ER]]*9/MYRANKS_P[[#This Row],[IP]],0),0)</f>
        <v>#REF!</v>
      </c>
      <c r="Q265" s="10" t="e">
        <f>IF(OR(LEAGUE="Mixed",LEAGUE=MYRANKS_P[[#This Row],[LG]]),IFERROR((MYRANKS_P[[#This Row],[BB]]+MYRANKS_P[[#This Row],[H]])/MYRANKS_P[[#This Row],[IP]],0),0)</f>
        <v>#REF!</v>
      </c>
      <c r="R265" s="10" t="e">
        <f>MYRANKS_P[[#This Row],[W]]/SGP_W</f>
        <v>#REF!</v>
      </c>
      <c r="S265" s="10" t="e">
        <f>MYRANKS_P[[#This Row],[SV]]/SGP_SV</f>
        <v>#REF!</v>
      </c>
      <c r="T265" s="10" t="e">
        <f>MYRANKS_P[[#This Row],[SO]]/SGP_K</f>
        <v>#REF!</v>
      </c>
      <c r="U265" s="10" t="e">
        <f>((LGAVG_ER*(NUMPITCHERS-1)+MYRANKS_P[[#This Row],[ER]])*9/((LGAVG_IP*(NUMPITCHERS-1)+MYRANKS_P[[#This Row],[IP]]))-LGAVG_ERA)/SGP_ERA</f>
        <v>#REF!</v>
      </c>
      <c r="V265" s="10" t="e">
        <f>((LGAVG_HBB*(NUMPITCHERS-1)+MYRANKS_P[[#This Row],[BB]]+MYRANKS_P[[#This Row],[H]])/(LGAVG_IP*(NUMPITCHERS-1)+MYRANKS_P[[#This Row],[IP]])-LGAVG_WHIP)/SGP_WHIP</f>
        <v>#REF!</v>
      </c>
      <c r="W265" s="72" t="e">
        <f>MYRANKS_P[[#This Row],[WSGP]]+MYRANKS_P[[#This Row],[SVSGP]]+MYRANKS_P[[#This Row],[SOSGP]]+MYRANKS_P[[#This Row],[ERASGP]]+MYRANKS_P[[#This Row],[WHIPSGP]]</f>
        <v>#REF!</v>
      </c>
      <c r="X265" s="171" t="e">
        <f>RANK(MYRANKS_P[[#This Row],[TTLSGP]],MYRANKS_P[TTLSGP],0)</f>
        <v>#REF!</v>
      </c>
      <c r="Y265" s="72" t="e">
        <f>IF(MYRANKS_P[[#This Row],[RAW_RANK]]&gt;NUM_P,MYRANKS_P[[#This Row],[TTLSGP]],0)</f>
        <v>#REF!</v>
      </c>
      <c r="Z265" s="22" t="e">
        <f>IF(MYRANKS_P[[#This Row],[BENCH_TTLSGP]]=0,"",RANK(MYRANKS_P[[#This Row],[BENCH_TTLSGP]],MYRANKS_P[BENCH_TTLSGP],0))</f>
        <v>#REF!</v>
      </c>
      <c r="AA265" s="22" t="e">
        <f>IF(MYRANKS_P[[#This Row],[RAW_RANK]]=NUM_P,"X","")</f>
        <v>#REF!</v>
      </c>
      <c r="AB265" s="10" t="e">
        <f>VLOOKUP(MYRANKS_P[[#This Row],[POS]],#REF!,COLUMN(#REF!),FALSE)</f>
        <v>#REF!</v>
      </c>
      <c r="AC265" s="10" t="e">
        <f>MYRANKS_P[[#This Row],[TTLSGP]]-MYRANKS_P[[#This Row],[REPL LVL]]</f>
        <v>#REF!</v>
      </c>
      <c r="AD265" s="19" t="e">
        <f>IF(MYRANKS_P[[#This Row],[RAW_RANK]]&lt;=Total_Pitchers_Drafted,MYRANKS_P[[#This Row],[SGP OVER REPL]],0)</f>
        <v>#REF!</v>
      </c>
      <c r="AE265" s="66" t="e">
        <f>MYRANKS_P[[#This Row],[SGP OVER REPL]]*Dollar_Value_Per_Pitcher_SGP+1</f>
        <v>#REF!</v>
      </c>
      <c r="AF265" s="27"/>
      <c r="AG265" s="30" t="e">
        <f>IF(AND(MYRANKS_P[[#This Row],[BENCH_RANK]]&lt;=Total_Pitchers_Drafted,MYRANKS_P[[#This Row],[$ACTUAL]]=""),MYRANKS_P[[#This Row],[USEFULSGP]],0)</f>
        <v>#REF!</v>
      </c>
      <c r="AH265" s="27" t="e">
        <f>IF(MYRANKS_P[[#This Row],[REMAIN_SGP]]=0,0,MYRANKS_P[[#This Row],[REMAIN_SGP]]*Remaining_Dollar_Value_Per_Pitcher_SGP+1)</f>
        <v>#REF!</v>
      </c>
      <c r="AI265" s="122"/>
    </row>
    <row r="266" spans="1:35" x14ac:dyDescent="0.25">
      <c r="A266" s="88" t="s">
        <v>6243</v>
      </c>
      <c r="B266" s="53" t="e">
        <f>VLOOKUP(MYRANKS_P[[#This Row],[PLAYERID]],#REF!,COLUMN(#REF!),FALSE)</f>
        <v>#REF!</v>
      </c>
      <c r="C266" s="53" t="e">
        <f>VLOOKUP(MYRANKS_P[[#This Row],[PLAYERID]],#REF!,COLUMN(#REF!),FALSE)</f>
        <v>#REF!</v>
      </c>
      <c r="D266" s="53" t="e">
        <f>VLOOKUP(MYRANKS_P[[#This Row],[PLAYERID]],#REF!,COLUMN(#REF!),FALSE)</f>
        <v>#REF!</v>
      </c>
      <c r="E266" s="9" t="e">
        <f>VLOOKUP(MYRANKS_P[[#This Row],[PLAYERID]],#REF!,COLUMN(#REF!),FALSE)</f>
        <v>#REF!</v>
      </c>
      <c r="F266" s="53" t="e">
        <f>VLOOKUP(MYRANKS_P[[#This Row],[PLAYERID]],#REF!,COLUMN(#REF!),FALSE)</f>
        <v>#REF!</v>
      </c>
      <c r="G266" s="9" t="e">
        <f>INDEX(#REF!,MATCH(MYRANKS_P[[#This Row],[PLAYERID]],#REF!,0),VLOOKUP(IDSYSTEM,#REF!,3,FALSE))</f>
        <v>#REF!</v>
      </c>
      <c r="H266" s="115" t="e">
        <f>IF(OR(LEAGUE="Mixed",LEAGUE=MYRANKS_P[[#This Row],[LG]]),IFERROR(INDEX(PITCHCSV[],MATCH(MYRANKS_P[[#This Row],[PROJID]],PITCHCSV[playerid],0),P_WCOL),0),0)</f>
        <v>#REF!</v>
      </c>
      <c r="I266" s="115" t="e">
        <f>IF(OR(LEAGUE="Mixed",LEAGUE=MYRANKS_P[[#This Row],[LG]]),IFERROR(INDEX(PITCHCSV[],MATCH(MYRANKS_P[[#This Row],[PROJID]],PITCHCSV[playerid],0),P_SVCOL),0),0)</f>
        <v>#REF!</v>
      </c>
      <c r="J266" s="115" t="e">
        <f>IF(OR(LEAGUE="Mixed",LEAGUE=MYRANKS_P[[#This Row],[LG]]),IFERROR(INDEX(PITCHCSV[],MATCH(MYRANKS_P[[#This Row],[PROJID]],PITCHCSV[playerid],0),P_IPCOL),0),0)</f>
        <v>#REF!</v>
      </c>
      <c r="K266" s="115" t="e">
        <f>IF(OR(LEAGUE="Mixed",LEAGUE=MYRANKS_P[[#This Row],[LG]]),IFERROR(INDEX(PITCHCSV[],MATCH(MYRANKS_P[[#This Row],[PROJID]],PITCHCSV[playerid],0),P_HCOL),0),0)</f>
        <v>#REF!</v>
      </c>
      <c r="L266" s="115" t="e">
        <f>IF(OR(LEAGUE="Mixed",LEAGUE=MYRANKS_P[[#This Row],[LG]]),IFERROR(INDEX(PITCHCSV[],MATCH(MYRANKS_P[[#This Row],[PROJID]],PITCHCSV[playerid],0),P_ERCOL),0),0)</f>
        <v>#REF!</v>
      </c>
      <c r="M266" s="115" t="e">
        <f>IF(OR(LEAGUE="Mixed",LEAGUE=MYRANKS_P[[#This Row],[LG]]),IFERROR(INDEX(PITCHCSV[],MATCH(MYRANKS_P[[#This Row],[PROJID]],PITCHCSV[playerid],0),P_HRCOL),0),0)</f>
        <v>#REF!</v>
      </c>
      <c r="N266" s="115" t="e">
        <f>IF(OR(LEAGUE="Mixed",LEAGUE=MYRANKS_P[[#This Row],[LG]]),IFERROR(INDEX(PITCHCSV[],MATCH(MYRANKS_P[[#This Row],[PROJID]],PITCHCSV[playerid],0),P_SOCOL),0),0)</f>
        <v>#REF!</v>
      </c>
      <c r="O266" s="115" t="e">
        <f>IF(OR(LEAGUE="Mixed",LEAGUE=MYRANKS_P[[#This Row],[LG]]),IFERROR(INDEX(PITCHCSV[],MATCH(MYRANKS_P[[#This Row],[PROJID]],PITCHCSV[playerid],0),P_BBCOL),0),0)</f>
        <v>#REF!</v>
      </c>
      <c r="P266" s="10" t="e">
        <f>IF(OR(LEAGUE="Mixed",LEAGUE=MYRANKS_P[[#This Row],[LG]]),IFERROR(MYRANKS_P[[#This Row],[ER]]*9/MYRANKS_P[[#This Row],[IP]],0),0)</f>
        <v>#REF!</v>
      </c>
      <c r="Q266" s="10" t="e">
        <f>IF(OR(LEAGUE="Mixed",LEAGUE=MYRANKS_P[[#This Row],[LG]]),IFERROR((MYRANKS_P[[#This Row],[BB]]+MYRANKS_P[[#This Row],[H]])/MYRANKS_P[[#This Row],[IP]],0),0)</f>
        <v>#REF!</v>
      </c>
      <c r="R266" s="55" t="e">
        <f>MYRANKS_P[[#This Row],[W]]/SGP_W</f>
        <v>#REF!</v>
      </c>
      <c r="S266" s="54" t="e">
        <f>MYRANKS_P[[#This Row],[SV]]/SGP_SV</f>
        <v>#REF!</v>
      </c>
      <c r="T266" s="55" t="e">
        <f>MYRANKS_P[[#This Row],[SO]]/SGP_K</f>
        <v>#REF!</v>
      </c>
      <c r="U266" s="10" t="e">
        <f>((LGAVG_ER*(NUMPITCHERS-1)+MYRANKS_P[[#This Row],[ER]])*9/((LGAVG_IP*(NUMPITCHERS-1)+MYRANKS_P[[#This Row],[IP]]))-LGAVG_ERA)/SGP_ERA</f>
        <v>#REF!</v>
      </c>
      <c r="V266" s="10" t="e">
        <f>((LGAVG_HBB*(NUMPITCHERS-1)+MYRANKS_P[[#This Row],[BB]]+MYRANKS_P[[#This Row],[H]])/(LGAVG_IP*(NUMPITCHERS-1)+MYRANKS_P[[#This Row],[IP]])-LGAVG_WHIP)/SGP_WHIP</f>
        <v>#REF!</v>
      </c>
      <c r="W266" s="74" t="e">
        <f>MYRANKS_P[[#This Row],[WSGP]]+MYRANKS_P[[#This Row],[SVSGP]]+MYRANKS_P[[#This Row],[SOSGP]]+MYRANKS_P[[#This Row],[ERASGP]]+MYRANKS_P[[#This Row],[WHIPSGP]]</f>
        <v>#REF!</v>
      </c>
      <c r="X266" s="172" t="e">
        <f>RANK(MYRANKS_P[[#This Row],[TTLSGP]],MYRANKS_P[TTLSGP],0)</f>
        <v>#REF!</v>
      </c>
      <c r="Y266" s="74" t="e">
        <f>IF(MYRANKS_P[[#This Row],[RAW_RANK]]&gt;NUM_P,MYRANKS_P[[#This Row],[TTLSGP]],0)</f>
        <v>#REF!</v>
      </c>
      <c r="Z266" s="56" t="e">
        <f>IF(MYRANKS_P[[#This Row],[BENCH_TTLSGP]]=0,"",RANK(MYRANKS_P[[#This Row],[BENCH_TTLSGP]],MYRANKS_P[BENCH_TTLSGP],0))</f>
        <v>#REF!</v>
      </c>
      <c r="AA266" s="56" t="e">
        <f>IF(MYRANKS_P[[#This Row],[RAW_RANK]]=NUM_P,"X","")</f>
        <v>#REF!</v>
      </c>
      <c r="AB266" s="54" t="e">
        <f>VLOOKUP(MYRANKS_P[[#This Row],[POS]],#REF!,COLUMN(#REF!),FALSE)</f>
        <v>#REF!</v>
      </c>
      <c r="AC266" s="54" t="e">
        <f>MYRANKS_P[[#This Row],[TTLSGP]]-MYRANKS_P[[#This Row],[REPL LVL]]</f>
        <v>#REF!</v>
      </c>
      <c r="AD266" s="55" t="e">
        <f>IF(MYRANKS_P[[#This Row],[RAW_RANK]]&lt;=Total_Pitchers_Drafted,MYRANKS_P[[#This Row],[SGP OVER REPL]],0)</f>
        <v>#REF!</v>
      </c>
      <c r="AE266" s="68" t="e">
        <f>MYRANKS_P[[#This Row],[SGP OVER REPL]]*Dollar_Value_Per_Pitcher_SGP+1</f>
        <v>#REF!</v>
      </c>
      <c r="AF266" s="55"/>
      <c r="AG266" s="54" t="e">
        <f>IF(AND(MYRANKS_P[[#This Row],[BENCH_RANK]]&lt;=Total_Pitchers_Drafted,MYRANKS_P[[#This Row],[$ACTUAL]]=""),MYRANKS_P[[#This Row],[USEFULSGP]],0)</f>
        <v>#REF!</v>
      </c>
      <c r="AH266" s="55" t="e">
        <f>IF(MYRANKS_P[[#This Row],[REMAIN_SGP]]=0,0,MYRANKS_P[[#This Row],[REMAIN_SGP]]*Remaining_Dollar_Value_Per_Pitcher_SGP+1)</f>
        <v>#REF!</v>
      </c>
      <c r="AI266" s="122"/>
    </row>
    <row r="267" spans="1:35" x14ac:dyDescent="0.25">
      <c r="A267" s="79" t="s">
        <v>1402</v>
      </c>
      <c r="B267" s="9" t="e">
        <f>VLOOKUP(MYRANKS_P[[#This Row],[PLAYERID]],#REF!,COLUMN(#REF!),FALSE)</f>
        <v>#REF!</v>
      </c>
      <c r="C267" s="9" t="e">
        <f>VLOOKUP(MYRANKS_P[[#This Row],[PLAYERID]],#REF!,COLUMN(#REF!),FALSE)</f>
        <v>#REF!</v>
      </c>
      <c r="D267" s="9" t="e">
        <f>VLOOKUP(MYRANKS_P[[#This Row],[PLAYERID]],#REF!,COLUMN(#REF!),FALSE)</f>
        <v>#REF!</v>
      </c>
      <c r="E267" s="9" t="e">
        <f>VLOOKUP(MYRANKS_P[[#This Row],[PLAYERID]],#REF!,COLUMN(#REF!),FALSE)</f>
        <v>#REF!</v>
      </c>
      <c r="F267" s="9" t="e">
        <f>VLOOKUP(MYRANKS_P[[#This Row],[PLAYERID]],#REF!,COLUMN(#REF!),FALSE)</f>
        <v>#REF!</v>
      </c>
      <c r="G267" s="9" t="e">
        <f>INDEX(#REF!,MATCH(MYRANKS_P[[#This Row],[PLAYERID]],#REF!,0),VLOOKUP(IDSYSTEM,#REF!,3,FALSE))</f>
        <v>#REF!</v>
      </c>
      <c r="H267" s="115" t="e">
        <f>IF(OR(LEAGUE="Mixed",LEAGUE=MYRANKS_P[[#This Row],[LG]]),IFERROR(INDEX(PITCHCSV[],MATCH(MYRANKS_P[[#This Row],[PROJID]],PITCHCSV[playerid],0),P_WCOL),0),0)</f>
        <v>#REF!</v>
      </c>
      <c r="I267" s="115" t="e">
        <f>IF(OR(LEAGUE="Mixed",LEAGUE=MYRANKS_P[[#This Row],[LG]]),IFERROR(INDEX(PITCHCSV[],MATCH(MYRANKS_P[[#This Row],[PROJID]],PITCHCSV[playerid],0),P_SVCOL),0),0)</f>
        <v>#REF!</v>
      </c>
      <c r="J267" s="115" t="e">
        <f>IF(OR(LEAGUE="Mixed",LEAGUE=MYRANKS_P[[#This Row],[LG]]),IFERROR(INDEX(PITCHCSV[],MATCH(MYRANKS_P[[#This Row],[PROJID]],PITCHCSV[playerid],0),P_IPCOL),0),0)</f>
        <v>#REF!</v>
      </c>
      <c r="K267" s="115" t="e">
        <f>IF(OR(LEAGUE="Mixed",LEAGUE=MYRANKS_P[[#This Row],[LG]]),IFERROR(INDEX(PITCHCSV[],MATCH(MYRANKS_P[[#This Row],[PROJID]],PITCHCSV[playerid],0),P_HCOL),0),0)</f>
        <v>#REF!</v>
      </c>
      <c r="L267" s="115" t="e">
        <f>IF(OR(LEAGUE="Mixed",LEAGUE=MYRANKS_P[[#This Row],[LG]]),IFERROR(INDEX(PITCHCSV[],MATCH(MYRANKS_P[[#This Row],[PROJID]],PITCHCSV[playerid],0),P_ERCOL),0),0)</f>
        <v>#REF!</v>
      </c>
      <c r="M267" s="115" t="e">
        <f>IF(OR(LEAGUE="Mixed",LEAGUE=MYRANKS_P[[#This Row],[LG]]),IFERROR(INDEX(PITCHCSV[],MATCH(MYRANKS_P[[#This Row],[PROJID]],PITCHCSV[playerid],0),P_HRCOL),0),0)</f>
        <v>#REF!</v>
      </c>
      <c r="N267" s="115" t="e">
        <f>IF(OR(LEAGUE="Mixed",LEAGUE=MYRANKS_P[[#This Row],[LG]]),IFERROR(INDEX(PITCHCSV[],MATCH(MYRANKS_P[[#This Row],[PROJID]],PITCHCSV[playerid],0),P_SOCOL),0),0)</f>
        <v>#REF!</v>
      </c>
      <c r="O267" s="115" t="e">
        <f>IF(OR(LEAGUE="Mixed",LEAGUE=MYRANKS_P[[#This Row],[LG]]),IFERROR(INDEX(PITCHCSV[],MATCH(MYRANKS_P[[#This Row],[PROJID]],PITCHCSV[playerid],0),P_BBCOL),0),0)</f>
        <v>#REF!</v>
      </c>
      <c r="P267" s="10" t="e">
        <f>IF(OR(LEAGUE="Mixed",LEAGUE=MYRANKS_P[[#This Row],[LG]]),IFERROR(MYRANKS_P[[#This Row],[ER]]*9/MYRANKS_P[[#This Row],[IP]],0),0)</f>
        <v>#REF!</v>
      </c>
      <c r="Q267" s="10" t="e">
        <f>IF(OR(LEAGUE="Mixed",LEAGUE=MYRANKS_P[[#This Row],[LG]]),IFERROR((MYRANKS_P[[#This Row],[BB]]+MYRANKS_P[[#This Row],[H]])/MYRANKS_P[[#This Row],[IP]],0),0)</f>
        <v>#REF!</v>
      </c>
      <c r="R267" s="10" t="e">
        <f>MYRANKS_P[[#This Row],[W]]/SGP_W</f>
        <v>#REF!</v>
      </c>
      <c r="S267" s="10" t="e">
        <f>MYRANKS_P[[#This Row],[SV]]/SGP_SV</f>
        <v>#REF!</v>
      </c>
      <c r="T267" s="10" t="e">
        <f>MYRANKS_P[[#This Row],[SO]]/SGP_K</f>
        <v>#REF!</v>
      </c>
      <c r="U267" s="10" t="e">
        <f>((LGAVG_ER*(NUMPITCHERS-1)+MYRANKS_P[[#This Row],[ER]])*9/((LGAVG_IP*(NUMPITCHERS-1)+MYRANKS_P[[#This Row],[IP]]))-LGAVG_ERA)/SGP_ERA</f>
        <v>#REF!</v>
      </c>
      <c r="V267" s="10" t="e">
        <f>((LGAVG_HBB*(NUMPITCHERS-1)+MYRANKS_P[[#This Row],[BB]]+MYRANKS_P[[#This Row],[H]])/(LGAVG_IP*(NUMPITCHERS-1)+MYRANKS_P[[#This Row],[IP]])-LGAVG_WHIP)/SGP_WHIP</f>
        <v>#REF!</v>
      </c>
      <c r="W267" s="72" t="e">
        <f>MYRANKS_P[[#This Row],[WSGP]]+MYRANKS_P[[#This Row],[SVSGP]]+MYRANKS_P[[#This Row],[SOSGP]]+MYRANKS_P[[#This Row],[ERASGP]]+MYRANKS_P[[#This Row],[WHIPSGP]]</f>
        <v>#REF!</v>
      </c>
      <c r="X267" s="171" t="e">
        <f>RANK(MYRANKS_P[[#This Row],[TTLSGP]],MYRANKS_P[TTLSGP],0)</f>
        <v>#REF!</v>
      </c>
      <c r="Y267" s="72" t="e">
        <f>IF(MYRANKS_P[[#This Row],[RAW_RANK]]&gt;NUM_P,MYRANKS_P[[#This Row],[TTLSGP]],0)</f>
        <v>#REF!</v>
      </c>
      <c r="Z267" s="22" t="e">
        <f>IF(MYRANKS_P[[#This Row],[BENCH_TTLSGP]]=0,"",RANK(MYRANKS_P[[#This Row],[BENCH_TTLSGP]],MYRANKS_P[BENCH_TTLSGP],0))</f>
        <v>#REF!</v>
      </c>
      <c r="AA267" s="22" t="e">
        <f>IF(MYRANKS_P[[#This Row],[RAW_RANK]]=NUM_P,"X","")</f>
        <v>#REF!</v>
      </c>
      <c r="AB267" s="10" t="e">
        <f>VLOOKUP(MYRANKS_P[[#This Row],[POS]],#REF!,COLUMN(#REF!),FALSE)</f>
        <v>#REF!</v>
      </c>
      <c r="AC267" s="10" t="e">
        <f>MYRANKS_P[[#This Row],[TTLSGP]]-MYRANKS_P[[#This Row],[REPL LVL]]</f>
        <v>#REF!</v>
      </c>
      <c r="AD267" s="19" t="e">
        <f>IF(MYRANKS_P[[#This Row],[RAW_RANK]]&lt;=Total_Pitchers_Drafted,MYRANKS_P[[#This Row],[SGP OVER REPL]],0)</f>
        <v>#REF!</v>
      </c>
      <c r="AE267" s="66" t="e">
        <f>MYRANKS_P[[#This Row],[SGP OVER REPL]]*Dollar_Value_Per_Pitcher_SGP+1</f>
        <v>#REF!</v>
      </c>
      <c r="AF267" s="27"/>
      <c r="AG267" s="30" t="e">
        <f>IF(AND(MYRANKS_P[[#This Row],[BENCH_RANK]]&lt;=Total_Pitchers_Drafted,MYRANKS_P[[#This Row],[$ACTUAL]]=""),MYRANKS_P[[#This Row],[USEFULSGP]],0)</f>
        <v>#REF!</v>
      </c>
      <c r="AH267" s="27" t="e">
        <f>IF(MYRANKS_P[[#This Row],[REMAIN_SGP]]=0,0,MYRANKS_P[[#This Row],[REMAIN_SGP]]*Remaining_Dollar_Value_Per_Pitcher_SGP+1)</f>
        <v>#REF!</v>
      </c>
      <c r="AI267" s="122"/>
    </row>
    <row r="268" spans="1:35" x14ac:dyDescent="0.25">
      <c r="A268" s="79" t="s">
        <v>6803</v>
      </c>
      <c r="B268" s="53" t="e">
        <f>VLOOKUP(MYRANKS_P[[#This Row],[PLAYERID]],#REF!,COLUMN(#REF!),FALSE)</f>
        <v>#REF!</v>
      </c>
      <c r="C268" s="53" t="e">
        <f>VLOOKUP(MYRANKS_P[[#This Row],[PLAYERID]],#REF!,COLUMN(#REF!),FALSE)</f>
        <v>#REF!</v>
      </c>
      <c r="D268" s="53" t="e">
        <f>VLOOKUP(MYRANKS_P[[#This Row],[PLAYERID]],#REF!,COLUMN(#REF!),FALSE)</f>
        <v>#REF!</v>
      </c>
      <c r="E268" s="9" t="e">
        <f>VLOOKUP(MYRANKS_P[[#This Row],[PLAYERID]],#REF!,COLUMN(#REF!),FALSE)</f>
        <v>#REF!</v>
      </c>
      <c r="F268" s="53" t="e">
        <f>VLOOKUP(MYRANKS_P[[#This Row],[PLAYERID]],#REF!,COLUMN(#REF!),FALSE)</f>
        <v>#REF!</v>
      </c>
      <c r="G268" s="9" t="e">
        <f>INDEX(#REF!,MATCH(MYRANKS_P[[#This Row],[PLAYERID]],#REF!,0),VLOOKUP(IDSYSTEM,#REF!,3,FALSE))</f>
        <v>#REF!</v>
      </c>
      <c r="H268" s="115" t="e">
        <f>IF(OR(LEAGUE="Mixed",LEAGUE=MYRANKS_P[[#This Row],[LG]]),IFERROR(INDEX(PITCHCSV[],MATCH(MYRANKS_P[[#This Row],[PROJID]],PITCHCSV[playerid],0),P_WCOL),0),0)</f>
        <v>#REF!</v>
      </c>
      <c r="I268" s="115" t="e">
        <f>IF(OR(LEAGUE="Mixed",LEAGUE=MYRANKS_P[[#This Row],[LG]]),IFERROR(INDEX(PITCHCSV[],MATCH(MYRANKS_P[[#This Row],[PROJID]],PITCHCSV[playerid],0),P_SVCOL),0),0)</f>
        <v>#REF!</v>
      </c>
      <c r="J268" s="115" t="e">
        <f>IF(OR(LEAGUE="Mixed",LEAGUE=MYRANKS_P[[#This Row],[LG]]),IFERROR(INDEX(PITCHCSV[],MATCH(MYRANKS_P[[#This Row],[PROJID]],PITCHCSV[playerid],0),P_IPCOL),0),0)</f>
        <v>#REF!</v>
      </c>
      <c r="K268" s="115" t="e">
        <f>IF(OR(LEAGUE="Mixed",LEAGUE=MYRANKS_P[[#This Row],[LG]]),IFERROR(INDEX(PITCHCSV[],MATCH(MYRANKS_P[[#This Row],[PROJID]],PITCHCSV[playerid],0),P_HCOL),0),0)</f>
        <v>#REF!</v>
      </c>
      <c r="L268" s="115" t="e">
        <f>IF(OR(LEAGUE="Mixed",LEAGUE=MYRANKS_P[[#This Row],[LG]]),IFERROR(INDEX(PITCHCSV[],MATCH(MYRANKS_P[[#This Row],[PROJID]],PITCHCSV[playerid],0),P_ERCOL),0),0)</f>
        <v>#REF!</v>
      </c>
      <c r="M268" s="115" t="e">
        <f>IF(OR(LEAGUE="Mixed",LEAGUE=MYRANKS_P[[#This Row],[LG]]),IFERROR(INDEX(PITCHCSV[],MATCH(MYRANKS_P[[#This Row],[PROJID]],PITCHCSV[playerid],0),P_HRCOL),0),0)</f>
        <v>#REF!</v>
      </c>
      <c r="N268" s="115" t="e">
        <f>IF(OR(LEAGUE="Mixed",LEAGUE=MYRANKS_P[[#This Row],[LG]]),IFERROR(INDEX(PITCHCSV[],MATCH(MYRANKS_P[[#This Row],[PROJID]],PITCHCSV[playerid],0),P_SOCOL),0),0)</f>
        <v>#REF!</v>
      </c>
      <c r="O268" s="115" t="e">
        <f>IF(OR(LEAGUE="Mixed",LEAGUE=MYRANKS_P[[#This Row],[LG]]),IFERROR(INDEX(PITCHCSV[],MATCH(MYRANKS_P[[#This Row],[PROJID]],PITCHCSV[playerid],0),P_BBCOL),0),0)</f>
        <v>#REF!</v>
      </c>
      <c r="P268" s="10" t="e">
        <f>IF(OR(LEAGUE="Mixed",LEAGUE=MYRANKS_P[[#This Row],[LG]]),IFERROR(MYRANKS_P[[#This Row],[ER]]*9/MYRANKS_P[[#This Row],[IP]],0),0)</f>
        <v>#REF!</v>
      </c>
      <c r="Q268" s="10" t="e">
        <f>IF(OR(LEAGUE="Mixed",LEAGUE=MYRANKS_P[[#This Row],[LG]]),IFERROR((MYRANKS_P[[#This Row],[BB]]+MYRANKS_P[[#This Row],[H]])/MYRANKS_P[[#This Row],[IP]],0),0)</f>
        <v>#REF!</v>
      </c>
      <c r="R268" s="10" t="e">
        <f>MYRANKS_P[[#This Row],[W]]/SGP_W</f>
        <v>#REF!</v>
      </c>
      <c r="S268" s="10" t="e">
        <f>MYRANKS_P[[#This Row],[SV]]/SGP_SV</f>
        <v>#REF!</v>
      </c>
      <c r="T268" s="10" t="e">
        <f>MYRANKS_P[[#This Row],[SO]]/SGP_K</f>
        <v>#REF!</v>
      </c>
      <c r="U268" s="10" t="e">
        <f>((LGAVG_ER*(NUMPITCHERS-1)+MYRANKS_P[[#This Row],[ER]])*9/((LGAVG_IP*(NUMPITCHERS-1)+MYRANKS_P[[#This Row],[IP]]))-LGAVG_ERA)/SGP_ERA</f>
        <v>#REF!</v>
      </c>
      <c r="V268" s="10" t="e">
        <f>((LGAVG_HBB*(NUMPITCHERS-1)+MYRANKS_P[[#This Row],[BB]]+MYRANKS_P[[#This Row],[H]])/(LGAVG_IP*(NUMPITCHERS-1)+MYRANKS_P[[#This Row],[IP]])-LGAVG_WHIP)/SGP_WHIP</f>
        <v>#REF!</v>
      </c>
      <c r="W268" s="72" t="e">
        <f>MYRANKS_P[[#This Row],[WSGP]]+MYRANKS_P[[#This Row],[SVSGP]]+MYRANKS_P[[#This Row],[SOSGP]]+MYRANKS_P[[#This Row],[ERASGP]]+MYRANKS_P[[#This Row],[WHIPSGP]]</f>
        <v>#REF!</v>
      </c>
      <c r="X268" s="171" t="e">
        <f>RANK(MYRANKS_P[[#This Row],[TTLSGP]],MYRANKS_P[TTLSGP],0)</f>
        <v>#REF!</v>
      </c>
      <c r="Y268" s="72" t="e">
        <f>IF(MYRANKS_P[[#This Row],[RAW_RANK]]&gt;NUM_P,MYRANKS_P[[#This Row],[TTLSGP]],0)</f>
        <v>#REF!</v>
      </c>
      <c r="Z268" s="22" t="e">
        <f>IF(MYRANKS_P[[#This Row],[BENCH_TTLSGP]]=0,"",RANK(MYRANKS_P[[#This Row],[BENCH_TTLSGP]],MYRANKS_P[BENCH_TTLSGP],0))</f>
        <v>#REF!</v>
      </c>
      <c r="AA268" s="22" t="e">
        <f>IF(MYRANKS_P[[#This Row],[RAW_RANK]]=NUM_P,"X","")</f>
        <v>#REF!</v>
      </c>
      <c r="AB268" s="10" t="e">
        <f>VLOOKUP(MYRANKS_P[[#This Row],[POS]],#REF!,COLUMN(#REF!),FALSE)</f>
        <v>#REF!</v>
      </c>
      <c r="AC268" s="10" t="e">
        <f>MYRANKS_P[[#This Row],[TTLSGP]]-MYRANKS_P[[#This Row],[REPL LVL]]</f>
        <v>#REF!</v>
      </c>
      <c r="AD268" s="19" t="e">
        <f>IF(MYRANKS_P[[#This Row],[RAW_RANK]]&lt;=Total_Pitchers_Drafted,MYRANKS_P[[#This Row],[SGP OVER REPL]],0)</f>
        <v>#REF!</v>
      </c>
      <c r="AE268" s="66" t="e">
        <f>MYRANKS_P[[#This Row],[SGP OVER REPL]]*Dollar_Value_Per_Pitcher_SGP+1</f>
        <v>#REF!</v>
      </c>
      <c r="AF268" s="27"/>
      <c r="AG268" s="30" t="e">
        <f>IF(AND(MYRANKS_P[[#This Row],[BENCH_RANK]]&lt;=Total_Pitchers_Drafted,MYRANKS_P[[#This Row],[$ACTUAL]]=""),MYRANKS_P[[#This Row],[USEFULSGP]],0)</f>
        <v>#REF!</v>
      </c>
      <c r="AH268" s="27" t="e">
        <f>IF(MYRANKS_P[[#This Row],[REMAIN_SGP]]=0,0,MYRANKS_P[[#This Row],[REMAIN_SGP]]*Remaining_Dollar_Value_Per_Pitcher_SGP+1)</f>
        <v>#REF!</v>
      </c>
      <c r="AI268" s="122"/>
    </row>
    <row r="269" spans="1:35" x14ac:dyDescent="0.25">
      <c r="A269" s="79" t="s">
        <v>1436</v>
      </c>
      <c r="B269" s="53" t="e">
        <f>VLOOKUP(MYRANKS_P[[#This Row],[PLAYERID]],#REF!,COLUMN(#REF!),FALSE)</f>
        <v>#REF!</v>
      </c>
      <c r="C269" s="53" t="e">
        <f>VLOOKUP(MYRANKS_P[[#This Row],[PLAYERID]],#REF!,COLUMN(#REF!),FALSE)</f>
        <v>#REF!</v>
      </c>
      <c r="D269" s="53" t="e">
        <f>VLOOKUP(MYRANKS_P[[#This Row],[PLAYERID]],#REF!,COLUMN(#REF!),FALSE)</f>
        <v>#REF!</v>
      </c>
      <c r="E269" s="9" t="e">
        <f>VLOOKUP(MYRANKS_P[[#This Row],[PLAYERID]],#REF!,COLUMN(#REF!),FALSE)</f>
        <v>#REF!</v>
      </c>
      <c r="F269" s="53" t="e">
        <f>VLOOKUP(MYRANKS_P[[#This Row],[PLAYERID]],#REF!,COLUMN(#REF!),FALSE)</f>
        <v>#REF!</v>
      </c>
      <c r="G269" s="9" t="e">
        <f>INDEX(#REF!,MATCH(MYRANKS_P[[#This Row],[PLAYERID]],#REF!,0),VLOOKUP(IDSYSTEM,#REF!,3,FALSE))</f>
        <v>#REF!</v>
      </c>
      <c r="H269" s="115" t="e">
        <f>IF(OR(LEAGUE="Mixed",LEAGUE=MYRANKS_P[[#This Row],[LG]]),IFERROR(INDEX(PITCHCSV[],MATCH(MYRANKS_P[[#This Row],[PROJID]],PITCHCSV[playerid],0),P_WCOL),0),0)</f>
        <v>#REF!</v>
      </c>
      <c r="I269" s="115" t="e">
        <f>IF(OR(LEAGUE="Mixed",LEAGUE=MYRANKS_P[[#This Row],[LG]]),IFERROR(INDEX(PITCHCSV[],MATCH(MYRANKS_P[[#This Row],[PROJID]],PITCHCSV[playerid],0),P_SVCOL),0),0)</f>
        <v>#REF!</v>
      </c>
      <c r="J269" s="115" t="e">
        <f>IF(OR(LEAGUE="Mixed",LEAGUE=MYRANKS_P[[#This Row],[LG]]),IFERROR(INDEX(PITCHCSV[],MATCH(MYRANKS_P[[#This Row],[PROJID]],PITCHCSV[playerid],0),P_IPCOL),0),0)</f>
        <v>#REF!</v>
      </c>
      <c r="K269" s="115" t="e">
        <f>IF(OR(LEAGUE="Mixed",LEAGUE=MYRANKS_P[[#This Row],[LG]]),IFERROR(INDEX(PITCHCSV[],MATCH(MYRANKS_P[[#This Row],[PROJID]],PITCHCSV[playerid],0),P_HCOL),0),0)</f>
        <v>#REF!</v>
      </c>
      <c r="L269" s="115" t="e">
        <f>IF(OR(LEAGUE="Mixed",LEAGUE=MYRANKS_P[[#This Row],[LG]]),IFERROR(INDEX(PITCHCSV[],MATCH(MYRANKS_P[[#This Row],[PROJID]],PITCHCSV[playerid],0),P_ERCOL),0),0)</f>
        <v>#REF!</v>
      </c>
      <c r="M269" s="115" t="e">
        <f>IF(OR(LEAGUE="Mixed",LEAGUE=MYRANKS_P[[#This Row],[LG]]),IFERROR(INDEX(PITCHCSV[],MATCH(MYRANKS_P[[#This Row],[PROJID]],PITCHCSV[playerid],0),P_HRCOL),0),0)</f>
        <v>#REF!</v>
      </c>
      <c r="N269" s="115" t="e">
        <f>IF(OR(LEAGUE="Mixed",LEAGUE=MYRANKS_P[[#This Row],[LG]]),IFERROR(INDEX(PITCHCSV[],MATCH(MYRANKS_P[[#This Row],[PROJID]],PITCHCSV[playerid],0),P_SOCOL),0),0)</f>
        <v>#REF!</v>
      </c>
      <c r="O269" s="115" t="e">
        <f>IF(OR(LEAGUE="Mixed",LEAGUE=MYRANKS_P[[#This Row],[LG]]),IFERROR(INDEX(PITCHCSV[],MATCH(MYRANKS_P[[#This Row],[PROJID]],PITCHCSV[playerid],0),P_BBCOL),0),0)</f>
        <v>#REF!</v>
      </c>
      <c r="P269" s="10" t="e">
        <f>IF(OR(LEAGUE="Mixed",LEAGUE=MYRANKS_P[[#This Row],[LG]]),IFERROR(MYRANKS_P[[#This Row],[ER]]*9/MYRANKS_P[[#This Row],[IP]],0),0)</f>
        <v>#REF!</v>
      </c>
      <c r="Q269" s="10" t="e">
        <f>IF(OR(LEAGUE="Mixed",LEAGUE=MYRANKS_P[[#This Row],[LG]]),IFERROR((MYRANKS_P[[#This Row],[BB]]+MYRANKS_P[[#This Row],[H]])/MYRANKS_P[[#This Row],[IP]],0),0)</f>
        <v>#REF!</v>
      </c>
      <c r="R269" s="55" t="e">
        <f>MYRANKS_P[[#This Row],[W]]/SGP_W</f>
        <v>#REF!</v>
      </c>
      <c r="S269" s="54" t="e">
        <f>MYRANKS_P[[#This Row],[SV]]/SGP_SV</f>
        <v>#REF!</v>
      </c>
      <c r="T269" s="55" t="e">
        <f>MYRANKS_P[[#This Row],[SO]]/SGP_K</f>
        <v>#REF!</v>
      </c>
      <c r="U269" s="10" t="e">
        <f>((LGAVG_ER*(NUMPITCHERS-1)+MYRANKS_P[[#This Row],[ER]])*9/((LGAVG_IP*(NUMPITCHERS-1)+MYRANKS_P[[#This Row],[IP]]))-LGAVG_ERA)/SGP_ERA</f>
        <v>#REF!</v>
      </c>
      <c r="V269" s="10" t="e">
        <f>((LGAVG_HBB*(NUMPITCHERS-1)+MYRANKS_P[[#This Row],[BB]]+MYRANKS_P[[#This Row],[H]])/(LGAVG_IP*(NUMPITCHERS-1)+MYRANKS_P[[#This Row],[IP]])-LGAVG_WHIP)/SGP_WHIP</f>
        <v>#REF!</v>
      </c>
      <c r="W269" s="74" t="e">
        <f>MYRANKS_P[[#This Row],[WSGP]]+MYRANKS_P[[#This Row],[SVSGP]]+MYRANKS_P[[#This Row],[SOSGP]]+MYRANKS_P[[#This Row],[ERASGP]]+MYRANKS_P[[#This Row],[WHIPSGP]]</f>
        <v>#REF!</v>
      </c>
      <c r="X269" s="172" t="e">
        <f>RANK(MYRANKS_P[[#This Row],[TTLSGP]],MYRANKS_P[TTLSGP],0)</f>
        <v>#REF!</v>
      </c>
      <c r="Y269" s="74" t="e">
        <f>IF(MYRANKS_P[[#This Row],[RAW_RANK]]&gt;NUM_P,MYRANKS_P[[#This Row],[TTLSGP]],0)</f>
        <v>#REF!</v>
      </c>
      <c r="Z269" s="56" t="e">
        <f>IF(MYRANKS_P[[#This Row],[BENCH_TTLSGP]]=0,"",RANK(MYRANKS_P[[#This Row],[BENCH_TTLSGP]],MYRANKS_P[BENCH_TTLSGP],0))</f>
        <v>#REF!</v>
      </c>
      <c r="AA269" s="56" t="e">
        <f>IF(MYRANKS_P[[#This Row],[RAW_RANK]]=NUM_P,"X","")</f>
        <v>#REF!</v>
      </c>
      <c r="AB269" s="54" t="e">
        <f>VLOOKUP(MYRANKS_P[[#This Row],[POS]],#REF!,COLUMN(#REF!),FALSE)</f>
        <v>#REF!</v>
      </c>
      <c r="AC269" s="54" t="e">
        <f>MYRANKS_P[[#This Row],[TTLSGP]]-MYRANKS_P[[#This Row],[REPL LVL]]</f>
        <v>#REF!</v>
      </c>
      <c r="AD269" s="55" t="e">
        <f>IF(MYRANKS_P[[#This Row],[RAW_RANK]]&lt;=Total_Pitchers_Drafted,MYRANKS_P[[#This Row],[SGP OVER REPL]],0)</f>
        <v>#REF!</v>
      </c>
      <c r="AE269" s="68" t="e">
        <f>MYRANKS_P[[#This Row],[SGP OVER REPL]]*Dollar_Value_Per_Pitcher_SGP+1</f>
        <v>#REF!</v>
      </c>
      <c r="AF269" s="55"/>
      <c r="AG269" s="54" t="e">
        <f>IF(AND(MYRANKS_P[[#This Row],[BENCH_RANK]]&lt;=Total_Pitchers_Drafted,MYRANKS_P[[#This Row],[$ACTUAL]]=""),MYRANKS_P[[#This Row],[USEFULSGP]],0)</f>
        <v>#REF!</v>
      </c>
      <c r="AH269" s="55" t="e">
        <f>IF(MYRANKS_P[[#This Row],[REMAIN_SGP]]=0,0,MYRANKS_P[[#This Row],[REMAIN_SGP]]*Remaining_Dollar_Value_Per_Pitcher_SGP+1)</f>
        <v>#REF!</v>
      </c>
      <c r="AI269" s="122"/>
    </row>
    <row r="270" spans="1:35" x14ac:dyDescent="0.25">
      <c r="A270" s="88" t="s">
        <v>1761</v>
      </c>
      <c r="B270" s="53" t="e">
        <f>VLOOKUP(MYRANKS_P[[#This Row],[PLAYERID]],#REF!,COLUMN(#REF!),FALSE)</f>
        <v>#REF!</v>
      </c>
      <c r="C270" s="53" t="e">
        <f>VLOOKUP(MYRANKS_P[[#This Row],[PLAYERID]],#REF!,COLUMN(#REF!),FALSE)</f>
        <v>#REF!</v>
      </c>
      <c r="D270" s="53" t="e">
        <f>VLOOKUP(MYRANKS_P[[#This Row],[PLAYERID]],#REF!,COLUMN(#REF!),FALSE)</f>
        <v>#REF!</v>
      </c>
      <c r="E270" s="9" t="e">
        <f>VLOOKUP(MYRANKS_P[[#This Row],[PLAYERID]],#REF!,COLUMN(#REF!),FALSE)</f>
        <v>#REF!</v>
      </c>
      <c r="F270" s="53" t="e">
        <f>VLOOKUP(MYRANKS_P[[#This Row],[PLAYERID]],#REF!,COLUMN(#REF!),FALSE)</f>
        <v>#REF!</v>
      </c>
      <c r="G270" s="9" t="e">
        <f>INDEX(#REF!,MATCH(MYRANKS_P[[#This Row],[PLAYERID]],#REF!,0),VLOOKUP(IDSYSTEM,#REF!,3,FALSE))</f>
        <v>#REF!</v>
      </c>
      <c r="H270" s="115" t="e">
        <f>IF(OR(LEAGUE="Mixed",LEAGUE=MYRANKS_P[[#This Row],[LG]]),IFERROR(INDEX(PITCHCSV[],MATCH(MYRANKS_P[[#This Row],[PROJID]],PITCHCSV[playerid],0),P_WCOL),0),0)</f>
        <v>#REF!</v>
      </c>
      <c r="I270" s="115" t="e">
        <f>IF(OR(LEAGUE="Mixed",LEAGUE=MYRANKS_P[[#This Row],[LG]]),IFERROR(INDEX(PITCHCSV[],MATCH(MYRANKS_P[[#This Row],[PROJID]],PITCHCSV[playerid],0),P_SVCOL),0),0)</f>
        <v>#REF!</v>
      </c>
      <c r="J270" s="115" t="e">
        <f>IF(OR(LEAGUE="Mixed",LEAGUE=MYRANKS_P[[#This Row],[LG]]),IFERROR(INDEX(PITCHCSV[],MATCH(MYRANKS_P[[#This Row],[PROJID]],PITCHCSV[playerid],0),P_IPCOL),0),0)</f>
        <v>#REF!</v>
      </c>
      <c r="K270" s="115" t="e">
        <f>IF(OR(LEAGUE="Mixed",LEAGUE=MYRANKS_P[[#This Row],[LG]]),IFERROR(INDEX(PITCHCSV[],MATCH(MYRANKS_P[[#This Row],[PROJID]],PITCHCSV[playerid],0),P_HCOL),0),0)</f>
        <v>#REF!</v>
      </c>
      <c r="L270" s="115" t="e">
        <f>IF(OR(LEAGUE="Mixed",LEAGUE=MYRANKS_P[[#This Row],[LG]]),IFERROR(INDEX(PITCHCSV[],MATCH(MYRANKS_P[[#This Row],[PROJID]],PITCHCSV[playerid],0),P_ERCOL),0),0)</f>
        <v>#REF!</v>
      </c>
      <c r="M270" s="115" t="e">
        <f>IF(OR(LEAGUE="Mixed",LEAGUE=MYRANKS_P[[#This Row],[LG]]),IFERROR(INDEX(PITCHCSV[],MATCH(MYRANKS_P[[#This Row],[PROJID]],PITCHCSV[playerid],0),P_HRCOL),0),0)</f>
        <v>#REF!</v>
      </c>
      <c r="N270" s="115" t="e">
        <f>IF(OR(LEAGUE="Mixed",LEAGUE=MYRANKS_P[[#This Row],[LG]]),IFERROR(INDEX(PITCHCSV[],MATCH(MYRANKS_P[[#This Row],[PROJID]],PITCHCSV[playerid],0),P_SOCOL),0),0)</f>
        <v>#REF!</v>
      </c>
      <c r="O270" s="115" t="e">
        <f>IF(OR(LEAGUE="Mixed",LEAGUE=MYRANKS_P[[#This Row],[LG]]),IFERROR(INDEX(PITCHCSV[],MATCH(MYRANKS_P[[#This Row],[PROJID]],PITCHCSV[playerid],0),P_BBCOL),0),0)</f>
        <v>#REF!</v>
      </c>
      <c r="P270" s="10" t="e">
        <f>IF(OR(LEAGUE="Mixed",LEAGUE=MYRANKS_P[[#This Row],[LG]]),IFERROR(MYRANKS_P[[#This Row],[ER]]*9/MYRANKS_P[[#This Row],[IP]],0),0)</f>
        <v>#REF!</v>
      </c>
      <c r="Q270" s="10" t="e">
        <f>IF(OR(LEAGUE="Mixed",LEAGUE=MYRANKS_P[[#This Row],[LG]]),IFERROR((MYRANKS_P[[#This Row],[BB]]+MYRANKS_P[[#This Row],[H]])/MYRANKS_P[[#This Row],[IP]],0),0)</f>
        <v>#REF!</v>
      </c>
      <c r="R270" s="10" t="e">
        <f>MYRANKS_P[[#This Row],[W]]/SGP_W</f>
        <v>#REF!</v>
      </c>
      <c r="S270" s="10" t="e">
        <f>MYRANKS_P[[#This Row],[SV]]/SGP_SV</f>
        <v>#REF!</v>
      </c>
      <c r="T270" s="10" t="e">
        <f>MYRANKS_P[[#This Row],[SO]]/SGP_K</f>
        <v>#REF!</v>
      </c>
      <c r="U270" s="10" t="e">
        <f>((LGAVG_ER*(NUMPITCHERS-1)+MYRANKS_P[[#This Row],[ER]])*9/((LGAVG_IP*(NUMPITCHERS-1)+MYRANKS_P[[#This Row],[IP]]))-LGAVG_ERA)/SGP_ERA</f>
        <v>#REF!</v>
      </c>
      <c r="V270" s="10" t="e">
        <f>((LGAVG_HBB*(NUMPITCHERS-1)+MYRANKS_P[[#This Row],[BB]]+MYRANKS_P[[#This Row],[H]])/(LGAVG_IP*(NUMPITCHERS-1)+MYRANKS_P[[#This Row],[IP]])-LGAVG_WHIP)/SGP_WHIP</f>
        <v>#REF!</v>
      </c>
      <c r="W270" s="72" t="e">
        <f>MYRANKS_P[[#This Row],[WSGP]]+MYRANKS_P[[#This Row],[SVSGP]]+MYRANKS_P[[#This Row],[SOSGP]]+MYRANKS_P[[#This Row],[ERASGP]]+MYRANKS_P[[#This Row],[WHIPSGP]]</f>
        <v>#REF!</v>
      </c>
      <c r="X270" s="171" t="e">
        <f>RANK(MYRANKS_P[[#This Row],[TTLSGP]],MYRANKS_P[TTLSGP],0)</f>
        <v>#REF!</v>
      </c>
      <c r="Y270" s="72" t="e">
        <f>IF(MYRANKS_P[[#This Row],[RAW_RANK]]&gt;NUM_P,MYRANKS_P[[#This Row],[TTLSGP]],0)</f>
        <v>#REF!</v>
      </c>
      <c r="Z270" s="22" t="e">
        <f>IF(MYRANKS_P[[#This Row],[BENCH_TTLSGP]]=0,"",RANK(MYRANKS_P[[#This Row],[BENCH_TTLSGP]],MYRANKS_P[BENCH_TTLSGP],0))</f>
        <v>#REF!</v>
      </c>
      <c r="AA270" s="22" t="e">
        <f>IF(MYRANKS_P[[#This Row],[RAW_RANK]]=NUM_P,"X","")</f>
        <v>#REF!</v>
      </c>
      <c r="AB270" s="10" t="e">
        <f>VLOOKUP(MYRANKS_P[[#This Row],[POS]],#REF!,COLUMN(#REF!),FALSE)</f>
        <v>#REF!</v>
      </c>
      <c r="AC270" s="10" t="e">
        <f>MYRANKS_P[[#This Row],[TTLSGP]]-MYRANKS_P[[#This Row],[REPL LVL]]</f>
        <v>#REF!</v>
      </c>
      <c r="AD270" s="19" t="e">
        <f>IF(MYRANKS_P[[#This Row],[RAW_RANK]]&lt;=Total_Pitchers_Drafted,MYRANKS_P[[#This Row],[SGP OVER REPL]],0)</f>
        <v>#REF!</v>
      </c>
      <c r="AE270" s="66" t="e">
        <f>MYRANKS_P[[#This Row],[SGP OVER REPL]]*Dollar_Value_Per_Pitcher_SGP+1</f>
        <v>#REF!</v>
      </c>
      <c r="AF270" s="27"/>
      <c r="AG270" s="30" t="e">
        <f>IF(AND(MYRANKS_P[[#This Row],[BENCH_RANK]]&lt;=Total_Pitchers_Drafted,MYRANKS_P[[#This Row],[$ACTUAL]]=""),MYRANKS_P[[#This Row],[USEFULSGP]],0)</f>
        <v>#REF!</v>
      </c>
      <c r="AH270" s="27" t="e">
        <f>IF(MYRANKS_P[[#This Row],[REMAIN_SGP]]=0,0,MYRANKS_P[[#This Row],[REMAIN_SGP]]*Remaining_Dollar_Value_Per_Pitcher_SGP+1)</f>
        <v>#REF!</v>
      </c>
      <c r="AI270" s="122"/>
    </row>
    <row r="271" spans="1:35" x14ac:dyDescent="0.25">
      <c r="A271" s="88" t="s">
        <v>1788</v>
      </c>
      <c r="B271" s="53" t="e">
        <f>VLOOKUP(MYRANKS_P[[#This Row],[PLAYERID]],#REF!,COLUMN(#REF!),FALSE)</f>
        <v>#REF!</v>
      </c>
      <c r="C271" s="53" t="e">
        <f>VLOOKUP(MYRANKS_P[[#This Row],[PLAYERID]],#REF!,COLUMN(#REF!),FALSE)</f>
        <v>#REF!</v>
      </c>
      <c r="D271" s="53" t="e">
        <f>VLOOKUP(MYRANKS_P[[#This Row],[PLAYERID]],#REF!,COLUMN(#REF!),FALSE)</f>
        <v>#REF!</v>
      </c>
      <c r="E271" s="9" t="e">
        <f>VLOOKUP(MYRANKS_P[[#This Row],[PLAYERID]],#REF!,COLUMN(#REF!),FALSE)</f>
        <v>#REF!</v>
      </c>
      <c r="F271" s="53" t="e">
        <f>VLOOKUP(MYRANKS_P[[#This Row],[PLAYERID]],#REF!,COLUMN(#REF!),FALSE)</f>
        <v>#REF!</v>
      </c>
      <c r="G271" s="9" t="e">
        <f>INDEX(#REF!,MATCH(MYRANKS_P[[#This Row],[PLAYERID]],#REF!,0),VLOOKUP(IDSYSTEM,#REF!,3,FALSE))</f>
        <v>#REF!</v>
      </c>
      <c r="H271" s="115" t="e">
        <f>IF(OR(LEAGUE="Mixed",LEAGUE=MYRANKS_P[[#This Row],[LG]]),IFERROR(INDEX(PITCHCSV[],MATCH(MYRANKS_P[[#This Row],[PROJID]],PITCHCSV[playerid],0),P_WCOL),0),0)</f>
        <v>#REF!</v>
      </c>
      <c r="I271" s="115" t="e">
        <f>IF(OR(LEAGUE="Mixed",LEAGUE=MYRANKS_P[[#This Row],[LG]]),IFERROR(INDEX(PITCHCSV[],MATCH(MYRANKS_P[[#This Row],[PROJID]],PITCHCSV[playerid],0),P_SVCOL),0),0)</f>
        <v>#REF!</v>
      </c>
      <c r="J271" s="115" t="e">
        <f>IF(OR(LEAGUE="Mixed",LEAGUE=MYRANKS_P[[#This Row],[LG]]),IFERROR(INDEX(PITCHCSV[],MATCH(MYRANKS_P[[#This Row],[PROJID]],PITCHCSV[playerid],0),P_IPCOL),0),0)</f>
        <v>#REF!</v>
      </c>
      <c r="K271" s="115" t="e">
        <f>IF(OR(LEAGUE="Mixed",LEAGUE=MYRANKS_P[[#This Row],[LG]]),IFERROR(INDEX(PITCHCSV[],MATCH(MYRANKS_P[[#This Row],[PROJID]],PITCHCSV[playerid],0),P_HCOL),0),0)</f>
        <v>#REF!</v>
      </c>
      <c r="L271" s="115" t="e">
        <f>IF(OR(LEAGUE="Mixed",LEAGUE=MYRANKS_P[[#This Row],[LG]]),IFERROR(INDEX(PITCHCSV[],MATCH(MYRANKS_P[[#This Row],[PROJID]],PITCHCSV[playerid],0),P_ERCOL),0),0)</f>
        <v>#REF!</v>
      </c>
      <c r="M271" s="115" t="e">
        <f>IF(OR(LEAGUE="Mixed",LEAGUE=MYRANKS_P[[#This Row],[LG]]),IFERROR(INDEX(PITCHCSV[],MATCH(MYRANKS_P[[#This Row],[PROJID]],PITCHCSV[playerid],0),P_HRCOL),0),0)</f>
        <v>#REF!</v>
      </c>
      <c r="N271" s="115" t="e">
        <f>IF(OR(LEAGUE="Mixed",LEAGUE=MYRANKS_P[[#This Row],[LG]]),IFERROR(INDEX(PITCHCSV[],MATCH(MYRANKS_P[[#This Row],[PROJID]],PITCHCSV[playerid],0),P_SOCOL),0),0)</f>
        <v>#REF!</v>
      </c>
      <c r="O271" s="115" t="e">
        <f>IF(OR(LEAGUE="Mixed",LEAGUE=MYRANKS_P[[#This Row],[LG]]),IFERROR(INDEX(PITCHCSV[],MATCH(MYRANKS_P[[#This Row],[PROJID]],PITCHCSV[playerid],0),P_BBCOL),0),0)</f>
        <v>#REF!</v>
      </c>
      <c r="P271" s="10" t="e">
        <f>IF(OR(LEAGUE="Mixed",LEAGUE=MYRANKS_P[[#This Row],[LG]]),IFERROR(MYRANKS_P[[#This Row],[ER]]*9/MYRANKS_P[[#This Row],[IP]],0),0)</f>
        <v>#REF!</v>
      </c>
      <c r="Q271" s="10" t="e">
        <f>IF(OR(LEAGUE="Mixed",LEAGUE=MYRANKS_P[[#This Row],[LG]]),IFERROR((MYRANKS_P[[#This Row],[BB]]+MYRANKS_P[[#This Row],[H]])/MYRANKS_P[[#This Row],[IP]],0),0)</f>
        <v>#REF!</v>
      </c>
      <c r="R271" s="10" t="e">
        <f>MYRANKS_P[[#This Row],[W]]/SGP_W</f>
        <v>#REF!</v>
      </c>
      <c r="S271" s="10" t="e">
        <f>MYRANKS_P[[#This Row],[SV]]/SGP_SV</f>
        <v>#REF!</v>
      </c>
      <c r="T271" s="10" t="e">
        <f>MYRANKS_P[[#This Row],[SO]]/SGP_K</f>
        <v>#REF!</v>
      </c>
      <c r="U271" s="10" t="e">
        <f>((LGAVG_ER*(NUMPITCHERS-1)+MYRANKS_P[[#This Row],[ER]])*9/((LGAVG_IP*(NUMPITCHERS-1)+MYRANKS_P[[#This Row],[IP]]))-LGAVG_ERA)/SGP_ERA</f>
        <v>#REF!</v>
      </c>
      <c r="V271" s="10" t="e">
        <f>((LGAVG_HBB*(NUMPITCHERS-1)+MYRANKS_P[[#This Row],[BB]]+MYRANKS_P[[#This Row],[H]])/(LGAVG_IP*(NUMPITCHERS-1)+MYRANKS_P[[#This Row],[IP]])-LGAVG_WHIP)/SGP_WHIP</f>
        <v>#REF!</v>
      </c>
      <c r="W271" s="72" t="e">
        <f>MYRANKS_P[[#This Row],[WSGP]]+MYRANKS_P[[#This Row],[SVSGP]]+MYRANKS_P[[#This Row],[SOSGP]]+MYRANKS_P[[#This Row],[ERASGP]]+MYRANKS_P[[#This Row],[WHIPSGP]]</f>
        <v>#REF!</v>
      </c>
      <c r="X271" s="171" t="e">
        <f>RANK(MYRANKS_P[[#This Row],[TTLSGP]],MYRANKS_P[TTLSGP],0)</f>
        <v>#REF!</v>
      </c>
      <c r="Y271" s="72" t="e">
        <f>IF(MYRANKS_P[[#This Row],[RAW_RANK]]&gt;NUM_P,MYRANKS_P[[#This Row],[TTLSGP]],0)</f>
        <v>#REF!</v>
      </c>
      <c r="Z271" s="22" t="e">
        <f>IF(MYRANKS_P[[#This Row],[BENCH_TTLSGP]]=0,"",RANK(MYRANKS_P[[#This Row],[BENCH_TTLSGP]],MYRANKS_P[BENCH_TTLSGP],0))</f>
        <v>#REF!</v>
      </c>
      <c r="AA271" s="22" t="e">
        <f>IF(MYRANKS_P[[#This Row],[RAW_RANK]]=NUM_P,"X","")</f>
        <v>#REF!</v>
      </c>
      <c r="AB271" s="10" t="e">
        <f>VLOOKUP(MYRANKS_P[[#This Row],[POS]],#REF!,COLUMN(#REF!),FALSE)</f>
        <v>#REF!</v>
      </c>
      <c r="AC271" s="10" t="e">
        <f>MYRANKS_P[[#This Row],[TTLSGP]]-MYRANKS_P[[#This Row],[REPL LVL]]</f>
        <v>#REF!</v>
      </c>
      <c r="AD271" s="19" t="e">
        <f>IF(MYRANKS_P[[#This Row],[RAW_RANK]]&lt;=Total_Pitchers_Drafted,MYRANKS_P[[#This Row],[SGP OVER REPL]],0)</f>
        <v>#REF!</v>
      </c>
      <c r="AE271" s="66" t="e">
        <f>MYRANKS_P[[#This Row],[SGP OVER REPL]]*Dollar_Value_Per_Pitcher_SGP+1</f>
        <v>#REF!</v>
      </c>
      <c r="AF271" s="27"/>
      <c r="AG271" s="30" t="e">
        <f>IF(AND(MYRANKS_P[[#This Row],[BENCH_RANK]]&lt;=Total_Pitchers_Drafted,MYRANKS_P[[#This Row],[$ACTUAL]]=""),MYRANKS_P[[#This Row],[USEFULSGP]],0)</f>
        <v>#REF!</v>
      </c>
      <c r="AH271" s="27" t="e">
        <f>IF(MYRANKS_P[[#This Row],[REMAIN_SGP]]=0,0,MYRANKS_P[[#This Row],[REMAIN_SGP]]*Remaining_Dollar_Value_Per_Pitcher_SGP+1)</f>
        <v>#REF!</v>
      </c>
      <c r="AI271" s="122"/>
    </row>
    <row r="272" spans="1:35" x14ac:dyDescent="0.25">
      <c r="A272" s="110" t="s">
        <v>5106</v>
      </c>
      <c r="B272" s="9" t="e">
        <f>VLOOKUP(MYRANKS_P[[#This Row],[PLAYERID]],#REF!,COLUMN(#REF!),FALSE)</f>
        <v>#REF!</v>
      </c>
      <c r="C272" s="9" t="e">
        <f>VLOOKUP(MYRANKS_P[[#This Row],[PLAYERID]],#REF!,COLUMN(#REF!),FALSE)</f>
        <v>#REF!</v>
      </c>
      <c r="D272" s="9" t="e">
        <f>VLOOKUP(MYRANKS_P[[#This Row],[PLAYERID]],#REF!,COLUMN(#REF!),FALSE)</f>
        <v>#REF!</v>
      </c>
      <c r="E272" s="9" t="e">
        <f>VLOOKUP(MYRANKS_P[[#This Row],[PLAYERID]],#REF!,COLUMN(#REF!),FALSE)</f>
        <v>#REF!</v>
      </c>
      <c r="F272" s="9" t="e">
        <f>VLOOKUP(MYRANKS_P[[#This Row],[PLAYERID]],#REF!,COLUMN(#REF!),FALSE)</f>
        <v>#REF!</v>
      </c>
      <c r="G272" s="9" t="e">
        <f>INDEX(#REF!,MATCH(MYRANKS_P[[#This Row],[PLAYERID]],#REF!,0),VLOOKUP(IDSYSTEM,#REF!,3,FALSE))</f>
        <v>#REF!</v>
      </c>
      <c r="H272" s="128" t="e">
        <f>IF(OR(LEAGUE="Mixed",LEAGUE=MYRANKS_P[[#This Row],[LG]]),IFERROR(INDEX(PITCHCSV[],MATCH(MYRANKS_P[[#This Row],[PROJID]],PITCHCSV[playerid],0),P_WCOL),0),0)</f>
        <v>#REF!</v>
      </c>
      <c r="I272" s="128" t="e">
        <f>IF(OR(LEAGUE="Mixed",LEAGUE=MYRANKS_P[[#This Row],[LG]]),IFERROR(INDEX(PITCHCSV[],MATCH(MYRANKS_P[[#This Row],[PROJID]],PITCHCSV[playerid],0),P_SVCOL),0),0)</f>
        <v>#REF!</v>
      </c>
      <c r="J272" s="128" t="e">
        <f>IF(OR(LEAGUE="Mixed",LEAGUE=MYRANKS_P[[#This Row],[LG]]),IFERROR(INDEX(PITCHCSV[],MATCH(MYRANKS_P[[#This Row],[PROJID]],PITCHCSV[playerid],0),P_IPCOL),0),0)</f>
        <v>#REF!</v>
      </c>
      <c r="K272" s="128" t="e">
        <f>IF(OR(LEAGUE="Mixed",LEAGUE=MYRANKS_P[[#This Row],[LG]]),IFERROR(INDEX(PITCHCSV[],MATCH(MYRANKS_P[[#This Row],[PROJID]],PITCHCSV[playerid],0),P_HCOL),0),0)</f>
        <v>#REF!</v>
      </c>
      <c r="L272" s="128" t="e">
        <f>IF(OR(LEAGUE="Mixed",LEAGUE=MYRANKS_P[[#This Row],[LG]]),IFERROR(INDEX(PITCHCSV[],MATCH(MYRANKS_P[[#This Row],[PROJID]],PITCHCSV[playerid],0),P_ERCOL),0),0)</f>
        <v>#REF!</v>
      </c>
      <c r="M272" s="128" t="e">
        <f>IF(OR(LEAGUE="Mixed",LEAGUE=MYRANKS_P[[#This Row],[LG]]),IFERROR(INDEX(PITCHCSV[],MATCH(MYRANKS_P[[#This Row],[PROJID]],PITCHCSV[playerid],0),P_HRCOL),0),0)</f>
        <v>#REF!</v>
      </c>
      <c r="N272" s="128" t="e">
        <f>IF(OR(LEAGUE="Mixed",LEAGUE=MYRANKS_P[[#This Row],[LG]]),IFERROR(INDEX(PITCHCSV[],MATCH(MYRANKS_P[[#This Row],[PROJID]],PITCHCSV[playerid],0),P_SOCOL),0),0)</f>
        <v>#REF!</v>
      </c>
      <c r="O272" s="128" t="e">
        <f>IF(OR(LEAGUE="Mixed",LEAGUE=MYRANKS_P[[#This Row],[LG]]),IFERROR(INDEX(PITCHCSV[],MATCH(MYRANKS_P[[#This Row],[PROJID]],PITCHCSV[playerid],0),P_BBCOL),0),0)</f>
        <v>#REF!</v>
      </c>
      <c r="P272" s="87" t="e">
        <f>IF(OR(LEAGUE="Mixed",LEAGUE=MYRANKS_P[[#This Row],[LG]]),IFERROR(MYRANKS_P[[#This Row],[ER]]*9/MYRANKS_P[[#This Row],[IP]],0),0)</f>
        <v>#REF!</v>
      </c>
      <c r="Q272" s="87" t="e">
        <f>IF(OR(LEAGUE="Mixed",LEAGUE=MYRANKS_P[[#This Row],[LG]]),IFERROR((MYRANKS_P[[#This Row],[BB]]+MYRANKS_P[[#This Row],[H]])/MYRANKS_P[[#This Row],[IP]],0),0)</f>
        <v>#REF!</v>
      </c>
      <c r="R272" s="87" t="e">
        <f>MYRANKS_P[[#This Row],[W]]/SGP_W</f>
        <v>#REF!</v>
      </c>
      <c r="S272" s="87" t="e">
        <f>MYRANKS_P[[#This Row],[SV]]/SGP_SV</f>
        <v>#REF!</v>
      </c>
      <c r="T272" s="87" t="e">
        <f>MYRANKS_P[[#This Row],[SO]]/SGP_K</f>
        <v>#REF!</v>
      </c>
      <c r="U272" s="87" t="e">
        <f>((LGAVG_ER*(NUMPITCHERS-1)+MYRANKS_P[[#This Row],[ER]])*9/((LGAVG_IP*(NUMPITCHERS-1)+MYRANKS_P[[#This Row],[IP]]))-LGAVG_ERA)/SGP_ERA</f>
        <v>#REF!</v>
      </c>
      <c r="V272" s="87" t="e">
        <f>((LGAVG_HBB*(NUMPITCHERS-1)+MYRANKS_P[[#This Row],[BB]]+MYRANKS_P[[#This Row],[H]])/(LGAVG_IP*(NUMPITCHERS-1)+MYRANKS_P[[#This Row],[IP]])-LGAVG_WHIP)/SGP_WHIP</f>
        <v>#REF!</v>
      </c>
      <c r="W272" s="92" t="e">
        <f>MYRANKS_P[[#This Row],[WSGP]]+MYRANKS_P[[#This Row],[SVSGP]]+MYRANKS_P[[#This Row],[SOSGP]]+MYRANKS_P[[#This Row],[ERASGP]]+MYRANKS_P[[#This Row],[WHIPSGP]]</f>
        <v>#REF!</v>
      </c>
      <c r="X272" s="173" t="e">
        <f>RANK(MYRANKS_P[[#This Row],[TTLSGP]],MYRANKS_P[TTLSGP],0)</f>
        <v>#REF!</v>
      </c>
      <c r="Y272" s="92" t="e">
        <f>IF(MYRANKS_P[[#This Row],[RAW_RANK]]&gt;NUM_P,MYRANKS_P[[#This Row],[TTLSGP]],0)</f>
        <v>#REF!</v>
      </c>
      <c r="Z272" s="96" t="e">
        <f>IF(MYRANKS_P[[#This Row],[BENCH_TTLSGP]]=0,"",RANK(MYRANKS_P[[#This Row],[BENCH_TTLSGP]],MYRANKS_P[BENCH_TTLSGP],0))</f>
        <v>#REF!</v>
      </c>
      <c r="AA272" s="96" t="e">
        <f>IF(MYRANKS_P[[#This Row],[RAW_RANK]]=NUM_P,"X","")</f>
        <v>#REF!</v>
      </c>
      <c r="AB272" s="87" t="e">
        <f>VLOOKUP(MYRANKS_P[[#This Row],[POS]],#REF!,COLUMN(#REF!),FALSE)</f>
        <v>#REF!</v>
      </c>
      <c r="AC272" s="87" t="e">
        <f>MYRANKS_P[[#This Row],[TTLSGP]]-MYRANKS_P[[#This Row],[REPL LVL]]</f>
        <v>#REF!</v>
      </c>
      <c r="AD272" s="87" t="e">
        <f>IF(MYRANKS_P[[#This Row],[RAW_RANK]]&lt;=Total_Pitchers_Drafted,MYRANKS_P[[#This Row],[SGP OVER REPL]],0)</f>
        <v>#REF!</v>
      </c>
      <c r="AE272" s="97" t="e">
        <f>MYRANKS_P[[#This Row],[SGP OVER REPL]]*Dollar_Value_Per_Pitcher_SGP+1</f>
        <v>#REF!</v>
      </c>
      <c r="AF272" s="87"/>
      <c r="AG272" s="87" t="e">
        <f>IF(AND(MYRANKS_P[[#This Row],[BENCH_RANK]]&lt;=Total_Pitchers_Drafted,MYRANKS_P[[#This Row],[$ACTUAL]]=""),MYRANKS_P[[#This Row],[USEFULSGP]],0)</f>
        <v>#REF!</v>
      </c>
      <c r="AH272" s="87" t="e">
        <f>IF(MYRANKS_P[[#This Row],[REMAIN_SGP]]=0,0,MYRANKS_P[[#This Row],[REMAIN_SGP]]*Remaining_Dollar_Value_Per_Pitcher_SGP+1)</f>
        <v>#REF!</v>
      </c>
      <c r="AI272" s="122"/>
    </row>
    <row r="273" spans="1:35" x14ac:dyDescent="0.25">
      <c r="A273" s="79" t="s">
        <v>2249</v>
      </c>
      <c r="B273" s="53" t="e">
        <f>VLOOKUP(MYRANKS_P[[#This Row],[PLAYERID]],#REF!,COLUMN(#REF!),FALSE)</f>
        <v>#REF!</v>
      </c>
      <c r="C273" s="53" t="e">
        <f>VLOOKUP(MYRANKS_P[[#This Row],[PLAYERID]],#REF!,COLUMN(#REF!),FALSE)</f>
        <v>#REF!</v>
      </c>
      <c r="D273" s="53" t="e">
        <f>VLOOKUP(MYRANKS_P[[#This Row],[PLAYERID]],#REF!,COLUMN(#REF!),FALSE)</f>
        <v>#REF!</v>
      </c>
      <c r="E273" s="9" t="e">
        <f>VLOOKUP(MYRANKS_P[[#This Row],[PLAYERID]],#REF!,COLUMN(#REF!),FALSE)</f>
        <v>#REF!</v>
      </c>
      <c r="F273" s="53" t="e">
        <f>VLOOKUP(MYRANKS_P[[#This Row],[PLAYERID]],#REF!,COLUMN(#REF!),FALSE)</f>
        <v>#REF!</v>
      </c>
      <c r="G273" s="9" t="e">
        <f>INDEX(#REF!,MATCH(MYRANKS_P[[#This Row],[PLAYERID]],#REF!,0),VLOOKUP(IDSYSTEM,#REF!,3,FALSE))</f>
        <v>#REF!</v>
      </c>
      <c r="H273" s="115" t="e">
        <f>IF(OR(LEAGUE="Mixed",LEAGUE=MYRANKS_P[[#This Row],[LG]]),IFERROR(INDEX(PITCHCSV[],MATCH(MYRANKS_P[[#This Row],[PROJID]],PITCHCSV[playerid],0),P_WCOL),0),0)</f>
        <v>#REF!</v>
      </c>
      <c r="I273" s="115" t="e">
        <f>IF(OR(LEAGUE="Mixed",LEAGUE=MYRANKS_P[[#This Row],[LG]]),IFERROR(INDEX(PITCHCSV[],MATCH(MYRANKS_P[[#This Row],[PROJID]],PITCHCSV[playerid],0),P_SVCOL),0),0)</f>
        <v>#REF!</v>
      </c>
      <c r="J273" s="115" t="e">
        <f>IF(OR(LEAGUE="Mixed",LEAGUE=MYRANKS_P[[#This Row],[LG]]),IFERROR(INDEX(PITCHCSV[],MATCH(MYRANKS_P[[#This Row],[PROJID]],PITCHCSV[playerid],0),P_IPCOL),0),0)</f>
        <v>#REF!</v>
      </c>
      <c r="K273" s="115" t="e">
        <f>IF(OR(LEAGUE="Mixed",LEAGUE=MYRANKS_P[[#This Row],[LG]]),IFERROR(INDEX(PITCHCSV[],MATCH(MYRANKS_P[[#This Row],[PROJID]],PITCHCSV[playerid],0),P_HCOL),0),0)</f>
        <v>#REF!</v>
      </c>
      <c r="L273" s="115" t="e">
        <f>IF(OR(LEAGUE="Mixed",LEAGUE=MYRANKS_P[[#This Row],[LG]]),IFERROR(INDEX(PITCHCSV[],MATCH(MYRANKS_P[[#This Row],[PROJID]],PITCHCSV[playerid],0),P_ERCOL),0),0)</f>
        <v>#REF!</v>
      </c>
      <c r="M273" s="115" t="e">
        <f>IF(OR(LEAGUE="Mixed",LEAGUE=MYRANKS_P[[#This Row],[LG]]),IFERROR(INDEX(PITCHCSV[],MATCH(MYRANKS_P[[#This Row],[PROJID]],PITCHCSV[playerid],0),P_HRCOL),0),0)</f>
        <v>#REF!</v>
      </c>
      <c r="N273" s="115" t="e">
        <f>IF(OR(LEAGUE="Mixed",LEAGUE=MYRANKS_P[[#This Row],[LG]]),IFERROR(INDEX(PITCHCSV[],MATCH(MYRANKS_P[[#This Row],[PROJID]],PITCHCSV[playerid],0),P_SOCOL),0),0)</f>
        <v>#REF!</v>
      </c>
      <c r="O273" s="115" t="e">
        <f>IF(OR(LEAGUE="Mixed",LEAGUE=MYRANKS_P[[#This Row],[LG]]),IFERROR(INDEX(PITCHCSV[],MATCH(MYRANKS_P[[#This Row],[PROJID]],PITCHCSV[playerid],0),P_BBCOL),0),0)</f>
        <v>#REF!</v>
      </c>
      <c r="P273" s="10" t="e">
        <f>IF(OR(LEAGUE="Mixed",LEAGUE=MYRANKS_P[[#This Row],[LG]]),IFERROR(MYRANKS_P[[#This Row],[ER]]*9/MYRANKS_P[[#This Row],[IP]],0),0)</f>
        <v>#REF!</v>
      </c>
      <c r="Q273" s="10" t="e">
        <f>IF(OR(LEAGUE="Mixed",LEAGUE=MYRANKS_P[[#This Row],[LG]]),IFERROR((MYRANKS_P[[#This Row],[BB]]+MYRANKS_P[[#This Row],[H]])/MYRANKS_P[[#This Row],[IP]],0),0)</f>
        <v>#REF!</v>
      </c>
      <c r="R273" s="10" t="e">
        <f>MYRANKS_P[[#This Row],[W]]/SGP_W</f>
        <v>#REF!</v>
      </c>
      <c r="S273" s="10" t="e">
        <f>MYRANKS_P[[#This Row],[SV]]/SGP_SV</f>
        <v>#REF!</v>
      </c>
      <c r="T273" s="10" t="e">
        <f>MYRANKS_P[[#This Row],[SO]]/SGP_K</f>
        <v>#REF!</v>
      </c>
      <c r="U273" s="10" t="e">
        <f>((LGAVG_ER*(NUMPITCHERS-1)+MYRANKS_P[[#This Row],[ER]])*9/((LGAVG_IP*(NUMPITCHERS-1)+MYRANKS_P[[#This Row],[IP]]))-LGAVG_ERA)/SGP_ERA</f>
        <v>#REF!</v>
      </c>
      <c r="V273" s="10" t="e">
        <f>((LGAVG_HBB*(NUMPITCHERS-1)+MYRANKS_P[[#This Row],[BB]]+MYRANKS_P[[#This Row],[H]])/(LGAVG_IP*(NUMPITCHERS-1)+MYRANKS_P[[#This Row],[IP]])-LGAVG_WHIP)/SGP_WHIP</f>
        <v>#REF!</v>
      </c>
      <c r="W273" s="72" t="e">
        <f>MYRANKS_P[[#This Row],[WSGP]]+MYRANKS_P[[#This Row],[SVSGP]]+MYRANKS_P[[#This Row],[SOSGP]]+MYRANKS_P[[#This Row],[ERASGP]]+MYRANKS_P[[#This Row],[WHIPSGP]]</f>
        <v>#REF!</v>
      </c>
      <c r="X273" s="171" t="e">
        <f>RANK(MYRANKS_P[[#This Row],[TTLSGP]],MYRANKS_P[TTLSGP],0)</f>
        <v>#REF!</v>
      </c>
      <c r="Y273" s="72" t="e">
        <f>IF(MYRANKS_P[[#This Row],[RAW_RANK]]&gt;NUM_P,MYRANKS_P[[#This Row],[TTLSGP]],0)</f>
        <v>#REF!</v>
      </c>
      <c r="Z273" s="22" t="e">
        <f>IF(MYRANKS_P[[#This Row],[BENCH_TTLSGP]]=0,"",RANK(MYRANKS_P[[#This Row],[BENCH_TTLSGP]],MYRANKS_P[BENCH_TTLSGP],0))</f>
        <v>#REF!</v>
      </c>
      <c r="AA273" s="22" t="e">
        <f>IF(MYRANKS_P[[#This Row],[RAW_RANK]]=NUM_P,"X","")</f>
        <v>#REF!</v>
      </c>
      <c r="AB273" s="10" t="e">
        <f>VLOOKUP(MYRANKS_P[[#This Row],[POS]],#REF!,COLUMN(#REF!),FALSE)</f>
        <v>#REF!</v>
      </c>
      <c r="AC273" s="10" t="e">
        <f>MYRANKS_P[[#This Row],[TTLSGP]]-MYRANKS_P[[#This Row],[REPL LVL]]</f>
        <v>#REF!</v>
      </c>
      <c r="AD273" s="19" t="e">
        <f>IF(MYRANKS_P[[#This Row],[RAW_RANK]]&lt;=Total_Pitchers_Drafted,MYRANKS_P[[#This Row],[SGP OVER REPL]],0)</f>
        <v>#REF!</v>
      </c>
      <c r="AE273" s="66" t="e">
        <f>MYRANKS_P[[#This Row],[SGP OVER REPL]]*Dollar_Value_Per_Pitcher_SGP+1</f>
        <v>#REF!</v>
      </c>
      <c r="AF273" s="27"/>
      <c r="AG273" s="30" t="e">
        <f>IF(AND(MYRANKS_P[[#This Row],[BENCH_RANK]]&lt;=Total_Pitchers_Drafted,MYRANKS_P[[#This Row],[$ACTUAL]]=""),MYRANKS_P[[#This Row],[USEFULSGP]],0)</f>
        <v>#REF!</v>
      </c>
      <c r="AH273" s="27" t="e">
        <f>IF(MYRANKS_P[[#This Row],[REMAIN_SGP]]=0,0,MYRANKS_P[[#This Row],[REMAIN_SGP]]*Remaining_Dollar_Value_Per_Pitcher_SGP+1)</f>
        <v>#REF!</v>
      </c>
      <c r="AI273" s="122"/>
    </row>
    <row r="274" spans="1:35" x14ac:dyDescent="0.25">
      <c r="A274" s="88" t="s">
        <v>6389</v>
      </c>
      <c r="B274" s="9" t="e">
        <f>VLOOKUP(MYRANKS_P[[#This Row],[PLAYERID]],#REF!,COLUMN(#REF!),FALSE)</f>
        <v>#REF!</v>
      </c>
      <c r="C274" s="9" t="e">
        <f>VLOOKUP(MYRANKS_P[[#This Row],[PLAYERID]],#REF!,COLUMN(#REF!),FALSE)</f>
        <v>#REF!</v>
      </c>
      <c r="D274" s="9" t="e">
        <f>VLOOKUP(MYRANKS_P[[#This Row],[PLAYERID]],#REF!,COLUMN(#REF!),FALSE)</f>
        <v>#REF!</v>
      </c>
      <c r="E274" s="9" t="e">
        <f>VLOOKUP(MYRANKS_P[[#This Row],[PLAYERID]],#REF!,COLUMN(#REF!),FALSE)</f>
        <v>#REF!</v>
      </c>
      <c r="F274" s="9" t="e">
        <f>VLOOKUP(MYRANKS_P[[#This Row],[PLAYERID]],#REF!,COLUMN(#REF!),FALSE)</f>
        <v>#REF!</v>
      </c>
      <c r="G274" s="9" t="e">
        <f>INDEX(#REF!,MATCH(MYRANKS_P[[#This Row],[PLAYERID]],#REF!,0),VLOOKUP(IDSYSTEM,#REF!,3,FALSE))</f>
        <v>#REF!</v>
      </c>
      <c r="H274" s="115" t="e">
        <f>IF(OR(LEAGUE="Mixed",LEAGUE=MYRANKS_P[[#This Row],[LG]]),IFERROR(INDEX(PITCHCSV[],MATCH(MYRANKS_P[[#This Row],[PROJID]],PITCHCSV[playerid],0),P_WCOL),0),0)</f>
        <v>#REF!</v>
      </c>
      <c r="I274" s="115" t="e">
        <f>IF(OR(LEAGUE="Mixed",LEAGUE=MYRANKS_P[[#This Row],[LG]]),IFERROR(INDEX(PITCHCSV[],MATCH(MYRANKS_P[[#This Row],[PROJID]],PITCHCSV[playerid],0),P_SVCOL),0),0)</f>
        <v>#REF!</v>
      </c>
      <c r="J274" s="115" t="e">
        <f>IF(OR(LEAGUE="Mixed",LEAGUE=MYRANKS_P[[#This Row],[LG]]),IFERROR(INDEX(PITCHCSV[],MATCH(MYRANKS_P[[#This Row],[PROJID]],PITCHCSV[playerid],0),P_IPCOL),0),0)</f>
        <v>#REF!</v>
      </c>
      <c r="K274" s="115" t="e">
        <f>IF(OR(LEAGUE="Mixed",LEAGUE=MYRANKS_P[[#This Row],[LG]]),IFERROR(INDEX(PITCHCSV[],MATCH(MYRANKS_P[[#This Row],[PROJID]],PITCHCSV[playerid],0),P_HCOL),0),0)</f>
        <v>#REF!</v>
      </c>
      <c r="L274" s="115" t="e">
        <f>IF(OR(LEAGUE="Mixed",LEAGUE=MYRANKS_P[[#This Row],[LG]]),IFERROR(INDEX(PITCHCSV[],MATCH(MYRANKS_P[[#This Row],[PROJID]],PITCHCSV[playerid],0),P_ERCOL),0),0)</f>
        <v>#REF!</v>
      </c>
      <c r="M274" s="115" t="e">
        <f>IF(OR(LEAGUE="Mixed",LEAGUE=MYRANKS_P[[#This Row],[LG]]),IFERROR(INDEX(PITCHCSV[],MATCH(MYRANKS_P[[#This Row],[PROJID]],PITCHCSV[playerid],0),P_HRCOL),0),0)</f>
        <v>#REF!</v>
      </c>
      <c r="N274" s="115" t="e">
        <f>IF(OR(LEAGUE="Mixed",LEAGUE=MYRANKS_P[[#This Row],[LG]]),IFERROR(INDEX(PITCHCSV[],MATCH(MYRANKS_P[[#This Row],[PROJID]],PITCHCSV[playerid],0),P_SOCOL),0),0)</f>
        <v>#REF!</v>
      </c>
      <c r="O274" s="115" t="e">
        <f>IF(OR(LEAGUE="Mixed",LEAGUE=MYRANKS_P[[#This Row],[LG]]),IFERROR(INDEX(PITCHCSV[],MATCH(MYRANKS_P[[#This Row],[PROJID]],PITCHCSV[playerid],0),P_BBCOL),0),0)</f>
        <v>#REF!</v>
      </c>
      <c r="P274" s="10" t="e">
        <f>IF(OR(LEAGUE="Mixed",LEAGUE=MYRANKS_P[[#This Row],[LG]]),IFERROR(MYRANKS_P[[#This Row],[ER]]*9/MYRANKS_P[[#This Row],[IP]],0),0)</f>
        <v>#REF!</v>
      </c>
      <c r="Q274" s="10" t="e">
        <f>IF(OR(LEAGUE="Mixed",LEAGUE=MYRANKS_P[[#This Row],[LG]]),IFERROR((MYRANKS_P[[#This Row],[BB]]+MYRANKS_P[[#This Row],[H]])/MYRANKS_P[[#This Row],[IP]],0),0)</f>
        <v>#REF!</v>
      </c>
      <c r="R274" s="10" t="e">
        <f>MYRANKS_P[[#This Row],[W]]/SGP_W</f>
        <v>#REF!</v>
      </c>
      <c r="S274" s="10" t="e">
        <f>MYRANKS_P[[#This Row],[SV]]/SGP_SV</f>
        <v>#REF!</v>
      </c>
      <c r="T274" s="10" t="e">
        <f>MYRANKS_P[[#This Row],[SO]]/SGP_K</f>
        <v>#REF!</v>
      </c>
      <c r="U274" s="10" t="e">
        <f>((LGAVG_ER*(NUMPITCHERS-1)+MYRANKS_P[[#This Row],[ER]])*9/((LGAVG_IP*(NUMPITCHERS-1)+MYRANKS_P[[#This Row],[IP]]))-LGAVG_ERA)/SGP_ERA</f>
        <v>#REF!</v>
      </c>
      <c r="V274" s="10" t="e">
        <f>((LGAVG_HBB*(NUMPITCHERS-1)+MYRANKS_P[[#This Row],[BB]]+MYRANKS_P[[#This Row],[H]])/(LGAVG_IP*(NUMPITCHERS-1)+MYRANKS_P[[#This Row],[IP]])-LGAVG_WHIP)/SGP_WHIP</f>
        <v>#REF!</v>
      </c>
      <c r="W274" s="72" t="e">
        <f>MYRANKS_P[[#This Row],[WSGP]]+MYRANKS_P[[#This Row],[SVSGP]]+MYRANKS_P[[#This Row],[SOSGP]]+MYRANKS_P[[#This Row],[ERASGP]]+MYRANKS_P[[#This Row],[WHIPSGP]]</f>
        <v>#REF!</v>
      </c>
      <c r="X274" s="171" t="e">
        <f>RANK(MYRANKS_P[[#This Row],[TTLSGP]],MYRANKS_P[TTLSGP],0)</f>
        <v>#REF!</v>
      </c>
      <c r="Y274" s="72" t="e">
        <f>IF(MYRANKS_P[[#This Row],[RAW_RANK]]&gt;NUM_P,MYRANKS_P[[#This Row],[TTLSGP]],0)</f>
        <v>#REF!</v>
      </c>
      <c r="Z274" s="22" t="e">
        <f>IF(MYRANKS_P[[#This Row],[BENCH_TTLSGP]]=0,"",RANK(MYRANKS_P[[#This Row],[BENCH_TTLSGP]],MYRANKS_P[BENCH_TTLSGP],0))</f>
        <v>#REF!</v>
      </c>
      <c r="AA274" s="22" t="e">
        <f>IF(MYRANKS_P[[#This Row],[RAW_RANK]]=NUM_P,"X","")</f>
        <v>#REF!</v>
      </c>
      <c r="AB274" s="10" t="e">
        <f>VLOOKUP(MYRANKS_P[[#This Row],[POS]],#REF!,COLUMN(#REF!),FALSE)</f>
        <v>#REF!</v>
      </c>
      <c r="AC274" s="10" t="e">
        <f>MYRANKS_P[[#This Row],[TTLSGP]]-MYRANKS_P[[#This Row],[REPL LVL]]</f>
        <v>#REF!</v>
      </c>
      <c r="AD274" s="19" t="e">
        <f>IF(MYRANKS_P[[#This Row],[RAW_RANK]]&lt;=Total_Pitchers_Drafted,MYRANKS_P[[#This Row],[SGP OVER REPL]],0)</f>
        <v>#REF!</v>
      </c>
      <c r="AE274" s="66" t="e">
        <f>MYRANKS_P[[#This Row],[SGP OVER REPL]]*Dollar_Value_Per_Pitcher_SGP+1</f>
        <v>#REF!</v>
      </c>
      <c r="AF274" s="27"/>
      <c r="AG274" s="30" t="e">
        <f>IF(AND(MYRANKS_P[[#This Row],[BENCH_RANK]]&lt;=Total_Pitchers_Drafted,MYRANKS_P[[#This Row],[$ACTUAL]]=""),MYRANKS_P[[#This Row],[USEFULSGP]],0)</f>
        <v>#REF!</v>
      </c>
      <c r="AH274" s="27" t="e">
        <f>IF(MYRANKS_P[[#This Row],[REMAIN_SGP]]=0,0,MYRANKS_P[[#This Row],[REMAIN_SGP]]*Remaining_Dollar_Value_Per_Pitcher_SGP+1)</f>
        <v>#REF!</v>
      </c>
      <c r="AI274" s="122"/>
    </row>
    <row r="275" spans="1:35" x14ac:dyDescent="0.25">
      <c r="A275" s="121" t="s">
        <v>1941</v>
      </c>
      <c r="B275" s="53" t="e">
        <f>VLOOKUP(MYRANKS_P[[#This Row],[PLAYERID]],#REF!,COLUMN(#REF!),FALSE)</f>
        <v>#REF!</v>
      </c>
      <c r="C275" s="53" t="e">
        <f>VLOOKUP(MYRANKS_P[[#This Row],[PLAYERID]],#REF!,COLUMN(#REF!),FALSE)</f>
        <v>#REF!</v>
      </c>
      <c r="D275" s="53" t="e">
        <f>VLOOKUP(MYRANKS_P[[#This Row],[PLAYERID]],#REF!,COLUMN(#REF!),FALSE)</f>
        <v>#REF!</v>
      </c>
      <c r="E275" s="9" t="e">
        <f>VLOOKUP(MYRANKS_P[[#This Row],[PLAYERID]],#REF!,COLUMN(#REF!),FALSE)</f>
        <v>#REF!</v>
      </c>
      <c r="F275" s="53" t="e">
        <f>VLOOKUP(MYRANKS_P[[#This Row],[PLAYERID]],#REF!,COLUMN(#REF!),FALSE)</f>
        <v>#REF!</v>
      </c>
      <c r="G275" s="9" t="e">
        <f>INDEX(#REF!,MATCH(MYRANKS_P[[#This Row],[PLAYERID]],#REF!,0),VLOOKUP(IDSYSTEM,#REF!,3,FALSE))</f>
        <v>#REF!</v>
      </c>
      <c r="H275" s="115" t="e">
        <f>IF(OR(LEAGUE="Mixed",LEAGUE=MYRANKS_P[[#This Row],[LG]]),IFERROR(INDEX(PITCHCSV[],MATCH(MYRANKS_P[[#This Row],[PROJID]],PITCHCSV[playerid],0),P_WCOL),0),0)</f>
        <v>#REF!</v>
      </c>
      <c r="I275" s="115" t="e">
        <f>IF(OR(LEAGUE="Mixed",LEAGUE=MYRANKS_P[[#This Row],[LG]]),IFERROR(INDEX(PITCHCSV[],MATCH(MYRANKS_P[[#This Row],[PROJID]],PITCHCSV[playerid],0),P_SVCOL),0),0)</f>
        <v>#REF!</v>
      </c>
      <c r="J275" s="115" t="e">
        <f>IF(OR(LEAGUE="Mixed",LEAGUE=MYRANKS_P[[#This Row],[LG]]),IFERROR(INDEX(PITCHCSV[],MATCH(MYRANKS_P[[#This Row],[PROJID]],PITCHCSV[playerid],0),P_IPCOL),0),0)</f>
        <v>#REF!</v>
      </c>
      <c r="K275" s="115" t="e">
        <f>IF(OR(LEAGUE="Mixed",LEAGUE=MYRANKS_P[[#This Row],[LG]]),IFERROR(INDEX(PITCHCSV[],MATCH(MYRANKS_P[[#This Row],[PROJID]],PITCHCSV[playerid],0),P_HCOL),0),0)</f>
        <v>#REF!</v>
      </c>
      <c r="L275" s="115" t="e">
        <f>IF(OR(LEAGUE="Mixed",LEAGUE=MYRANKS_P[[#This Row],[LG]]),IFERROR(INDEX(PITCHCSV[],MATCH(MYRANKS_P[[#This Row],[PROJID]],PITCHCSV[playerid],0),P_ERCOL),0),0)</f>
        <v>#REF!</v>
      </c>
      <c r="M275" s="115" t="e">
        <f>IF(OR(LEAGUE="Mixed",LEAGUE=MYRANKS_P[[#This Row],[LG]]),IFERROR(INDEX(PITCHCSV[],MATCH(MYRANKS_P[[#This Row],[PROJID]],PITCHCSV[playerid],0),P_HRCOL),0),0)</f>
        <v>#REF!</v>
      </c>
      <c r="N275" s="115" t="e">
        <f>IF(OR(LEAGUE="Mixed",LEAGUE=MYRANKS_P[[#This Row],[LG]]),IFERROR(INDEX(PITCHCSV[],MATCH(MYRANKS_P[[#This Row],[PROJID]],PITCHCSV[playerid],0),P_SOCOL),0),0)</f>
        <v>#REF!</v>
      </c>
      <c r="O275" s="115" t="e">
        <f>IF(OR(LEAGUE="Mixed",LEAGUE=MYRANKS_P[[#This Row],[LG]]),IFERROR(INDEX(PITCHCSV[],MATCH(MYRANKS_P[[#This Row],[PROJID]],PITCHCSV[playerid],0),P_BBCOL),0),0)</f>
        <v>#REF!</v>
      </c>
      <c r="P275" s="10" t="e">
        <f>IF(OR(LEAGUE="Mixed",LEAGUE=MYRANKS_P[[#This Row],[LG]]),IFERROR(MYRANKS_P[[#This Row],[ER]]*9/MYRANKS_P[[#This Row],[IP]],0),0)</f>
        <v>#REF!</v>
      </c>
      <c r="Q275" s="10" t="e">
        <f>IF(OR(LEAGUE="Mixed",LEAGUE=MYRANKS_P[[#This Row],[LG]]),IFERROR((MYRANKS_P[[#This Row],[BB]]+MYRANKS_P[[#This Row],[H]])/MYRANKS_P[[#This Row],[IP]],0),0)</f>
        <v>#REF!</v>
      </c>
      <c r="R275" s="10" t="e">
        <f>MYRANKS_P[[#This Row],[W]]/SGP_W</f>
        <v>#REF!</v>
      </c>
      <c r="S275" s="10" t="e">
        <f>MYRANKS_P[[#This Row],[SV]]/SGP_SV</f>
        <v>#REF!</v>
      </c>
      <c r="T275" s="10" t="e">
        <f>MYRANKS_P[[#This Row],[SO]]/SGP_K</f>
        <v>#REF!</v>
      </c>
      <c r="U275" s="10" t="e">
        <f>((LGAVG_ER*(NUMPITCHERS-1)+MYRANKS_P[[#This Row],[ER]])*9/((LGAVG_IP*(NUMPITCHERS-1)+MYRANKS_P[[#This Row],[IP]]))-LGAVG_ERA)/SGP_ERA</f>
        <v>#REF!</v>
      </c>
      <c r="V275" s="10" t="e">
        <f>((LGAVG_HBB*(NUMPITCHERS-1)+MYRANKS_P[[#This Row],[BB]]+MYRANKS_P[[#This Row],[H]])/(LGAVG_IP*(NUMPITCHERS-1)+MYRANKS_P[[#This Row],[IP]])-LGAVG_WHIP)/SGP_WHIP</f>
        <v>#REF!</v>
      </c>
      <c r="W275" s="72" t="e">
        <f>MYRANKS_P[[#This Row],[WSGP]]+MYRANKS_P[[#This Row],[SVSGP]]+MYRANKS_P[[#This Row],[SOSGP]]+MYRANKS_P[[#This Row],[ERASGP]]+MYRANKS_P[[#This Row],[WHIPSGP]]</f>
        <v>#REF!</v>
      </c>
      <c r="X275" s="171" t="e">
        <f>RANK(MYRANKS_P[[#This Row],[TTLSGP]],MYRANKS_P[TTLSGP],0)</f>
        <v>#REF!</v>
      </c>
      <c r="Y275" s="72" t="e">
        <f>IF(MYRANKS_P[[#This Row],[RAW_RANK]]&gt;NUM_P,MYRANKS_P[[#This Row],[TTLSGP]],0)</f>
        <v>#REF!</v>
      </c>
      <c r="Z275" s="22" t="e">
        <f>IF(MYRANKS_P[[#This Row],[BENCH_TTLSGP]]=0,"",RANK(MYRANKS_P[[#This Row],[BENCH_TTLSGP]],MYRANKS_P[BENCH_TTLSGP],0))</f>
        <v>#REF!</v>
      </c>
      <c r="AA275" s="22" t="e">
        <f>IF(MYRANKS_P[[#This Row],[RAW_RANK]]=NUM_P,"X","")</f>
        <v>#REF!</v>
      </c>
      <c r="AB275" s="10" t="e">
        <f>VLOOKUP(MYRANKS_P[[#This Row],[POS]],#REF!,COLUMN(#REF!),FALSE)</f>
        <v>#REF!</v>
      </c>
      <c r="AC275" s="10" t="e">
        <f>MYRANKS_P[[#This Row],[TTLSGP]]-MYRANKS_P[[#This Row],[REPL LVL]]</f>
        <v>#REF!</v>
      </c>
      <c r="AD275" s="19" t="e">
        <f>IF(MYRANKS_P[[#This Row],[RAW_RANK]]&lt;=Total_Pitchers_Drafted,MYRANKS_P[[#This Row],[SGP OVER REPL]],0)</f>
        <v>#REF!</v>
      </c>
      <c r="AE275" s="66" t="e">
        <f>MYRANKS_P[[#This Row],[SGP OVER REPL]]*Dollar_Value_Per_Pitcher_SGP+1</f>
        <v>#REF!</v>
      </c>
      <c r="AF275" s="27"/>
      <c r="AG275" s="30" t="e">
        <f>IF(AND(MYRANKS_P[[#This Row],[BENCH_RANK]]&lt;=Total_Pitchers_Drafted,MYRANKS_P[[#This Row],[$ACTUAL]]=""),MYRANKS_P[[#This Row],[USEFULSGP]],0)</f>
        <v>#REF!</v>
      </c>
      <c r="AH275" s="27" t="e">
        <f>IF(MYRANKS_P[[#This Row],[REMAIN_SGP]]=0,0,MYRANKS_P[[#This Row],[REMAIN_SGP]]*Remaining_Dollar_Value_Per_Pitcher_SGP+1)</f>
        <v>#REF!</v>
      </c>
      <c r="AI275" s="122"/>
    </row>
    <row r="276" spans="1:35" x14ac:dyDescent="0.25">
      <c r="A276" s="79" t="s">
        <v>6701</v>
      </c>
      <c r="B276" s="9" t="e">
        <f>VLOOKUP(MYRANKS_P[[#This Row],[PLAYERID]],#REF!,COLUMN(#REF!),FALSE)</f>
        <v>#REF!</v>
      </c>
      <c r="C276" s="9" t="e">
        <f>VLOOKUP(MYRANKS_P[[#This Row],[PLAYERID]],#REF!,COLUMN(#REF!),FALSE)</f>
        <v>#REF!</v>
      </c>
      <c r="D276" s="9" t="e">
        <f>VLOOKUP(MYRANKS_P[[#This Row],[PLAYERID]],#REF!,COLUMN(#REF!),FALSE)</f>
        <v>#REF!</v>
      </c>
      <c r="E276" s="9" t="e">
        <f>VLOOKUP(MYRANKS_P[[#This Row],[PLAYERID]],#REF!,COLUMN(#REF!),FALSE)</f>
        <v>#REF!</v>
      </c>
      <c r="F276" s="9" t="e">
        <f>VLOOKUP(MYRANKS_P[[#This Row],[PLAYERID]],#REF!,COLUMN(#REF!),FALSE)</f>
        <v>#REF!</v>
      </c>
      <c r="G276" s="9" t="e">
        <f>INDEX(#REF!,MATCH(MYRANKS_P[[#This Row],[PLAYERID]],#REF!,0),VLOOKUP(IDSYSTEM,#REF!,3,FALSE))</f>
        <v>#REF!</v>
      </c>
      <c r="H276" s="115" t="e">
        <f>IF(OR(LEAGUE="Mixed",LEAGUE=MYRANKS_P[[#This Row],[LG]]),IFERROR(INDEX(PITCHCSV[],MATCH(MYRANKS_P[[#This Row],[PROJID]],PITCHCSV[playerid],0),P_WCOL),0),0)</f>
        <v>#REF!</v>
      </c>
      <c r="I276" s="115" t="e">
        <f>IF(OR(LEAGUE="Mixed",LEAGUE=MYRANKS_P[[#This Row],[LG]]),IFERROR(INDEX(PITCHCSV[],MATCH(MYRANKS_P[[#This Row],[PROJID]],PITCHCSV[playerid],0),P_SVCOL),0),0)</f>
        <v>#REF!</v>
      </c>
      <c r="J276" s="115" t="e">
        <f>IF(OR(LEAGUE="Mixed",LEAGUE=MYRANKS_P[[#This Row],[LG]]),IFERROR(INDEX(PITCHCSV[],MATCH(MYRANKS_P[[#This Row],[PROJID]],PITCHCSV[playerid],0),P_IPCOL),0),0)</f>
        <v>#REF!</v>
      </c>
      <c r="K276" s="115" t="e">
        <f>IF(OR(LEAGUE="Mixed",LEAGUE=MYRANKS_P[[#This Row],[LG]]),IFERROR(INDEX(PITCHCSV[],MATCH(MYRANKS_P[[#This Row],[PROJID]],PITCHCSV[playerid],0),P_HCOL),0),0)</f>
        <v>#REF!</v>
      </c>
      <c r="L276" s="115" t="e">
        <f>IF(OR(LEAGUE="Mixed",LEAGUE=MYRANKS_P[[#This Row],[LG]]),IFERROR(INDEX(PITCHCSV[],MATCH(MYRANKS_P[[#This Row],[PROJID]],PITCHCSV[playerid],0),P_ERCOL),0),0)</f>
        <v>#REF!</v>
      </c>
      <c r="M276" s="115" t="e">
        <f>IF(OR(LEAGUE="Mixed",LEAGUE=MYRANKS_P[[#This Row],[LG]]),IFERROR(INDEX(PITCHCSV[],MATCH(MYRANKS_P[[#This Row],[PROJID]],PITCHCSV[playerid],0),P_HRCOL),0),0)</f>
        <v>#REF!</v>
      </c>
      <c r="N276" s="115" t="e">
        <f>IF(OR(LEAGUE="Mixed",LEAGUE=MYRANKS_P[[#This Row],[LG]]),IFERROR(INDEX(PITCHCSV[],MATCH(MYRANKS_P[[#This Row],[PROJID]],PITCHCSV[playerid],0),P_SOCOL),0),0)</f>
        <v>#REF!</v>
      </c>
      <c r="O276" s="115" t="e">
        <f>IF(OR(LEAGUE="Mixed",LEAGUE=MYRANKS_P[[#This Row],[LG]]),IFERROR(INDEX(PITCHCSV[],MATCH(MYRANKS_P[[#This Row],[PROJID]],PITCHCSV[playerid],0),P_BBCOL),0),0)</f>
        <v>#REF!</v>
      </c>
      <c r="P276" s="10" t="e">
        <f>IF(OR(LEAGUE="Mixed",LEAGUE=MYRANKS_P[[#This Row],[LG]]),IFERROR(MYRANKS_P[[#This Row],[ER]]*9/MYRANKS_P[[#This Row],[IP]],0),0)</f>
        <v>#REF!</v>
      </c>
      <c r="Q276" s="10" t="e">
        <f>IF(OR(LEAGUE="Mixed",LEAGUE=MYRANKS_P[[#This Row],[LG]]),IFERROR((MYRANKS_P[[#This Row],[BB]]+MYRANKS_P[[#This Row],[H]])/MYRANKS_P[[#This Row],[IP]],0),0)</f>
        <v>#REF!</v>
      </c>
      <c r="R276" s="10" t="e">
        <f>MYRANKS_P[[#This Row],[W]]/SGP_W</f>
        <v>#REF!</v>
      </c>
      <c r="S276" s="10" t="e">
        <f>MYRANKS_P[[#This Row],[SV]]/SGP_SV</f>
        <v>#REF!</v>
      </c>
      <c r="T276" s="10" t="e">
        <f>MYRANKS_P[[#This Row],[SO]]/SGP_K</f>
        <v>#REF!</v>
      </c>
      <c r="U276" s="10" t="e">
        <f>((LGAVG_ER*(NUMPITCHERS-1)+MYRANKS_P[[#This Row],[ER]])*9/((LGAVG_IP*(NUMPITCHERS-1)+MYRANKS_P[[#This Row],[IP]]))-LGAVG_ERA)/SGP_ERA</f>
        <v>#REF!</v>
      </c>
      <c r="V276" s="10" t="e">
        <f>((LGAVG_HBB*(NUMPITCHERS-1)+MYRANKS_P[[#This Row],[BB]]+MYRANKS_P[[#This Row],[H]])/(LGAVG_IP*(NUMPITCHERS-1)+MYRANKS_P[[#This Row],[IP]])-LGAVG_WHIP)/SGP_WHIP</f>
        <v>#REF!</v>
      </c>
      <c r="W276" s="72" t="e">
        <f>MYRANKS_P[[#This Row],[WSGP]]+MYRANKS_P[[#This Row],[SVSGP]]+MYRANKS_P[[#This Row],[SOSGP]]+MYRANKS_P[[#This Row],[ERASGP]]+MYRANKS_P[[#This Row],[WHIPSGP]]</f>
        <v>#REF!</v>
      </c>
      <c r="X276" s="171" t="e">
        <f>RANK(MYRANKS_P[[#This Row],[TTLSGP]],MYRANKS_P[TTLSGP],0)</f>
        <v>#REF!</v>
      </c>
      <c r="Y276" s="72" t="e">
        <f>IF(MYRANKS_P[[#This Row],[RAW_RANK]]&gt;NUM_P,MYRANKS_P[[#This Row],[TTLSGP]],0)</f>
        <v>#REF!</v>
      </c>
      <c r="Z276" s="22" t="e">
        <f>IF(MYRANKS_P[[#This Row],[BENCH_TTLSGP]]=0,"",RANK(MYRANKS_P[[#This Row],[BENCH_TTLSGP]],MYRANKS_P[BENCH_TTLSGP],0))</f>
        <v>#REF!</v>
      </c>
      <c r="AA276" s="22" t="e">
        <f>IF(MYRANKS_P[[#This Row],[RAW_RANK]]=NUM_P,"X","")</f>
        <v>#REF!</v>
      </c>
      <c r="AB276" s="10" t="e">
        <f>VLOOKUP(MYRANKS_P[[#This Row],[POS]],#REF!,COLUMN(#REF!),FALSE)</f>
        <v>#REF!</v>
      </c>
      <c r="AC276" s="10" t="e">
        <f>MYRANKS_P[[#This Row],[TTLSGP]]-MYRANKS_P[[#This Row],[REPL LVL]]</f>
        <v>#REF!</v>
      </c>
      <c r="AD276" s="19" t="e">
        <f>IF(MYRANKS_P[[#This Row],[RAW_RANK]]&lt;=Total_Pitchers_Drafted,MYRANKS_P[[#This Row],[SGP OVER REPL]],0)</f>
        <v>#REF!</v>
      </c>
      <c r="AE276" s="66" t="e">
        <f>MYRANKS_P[[#This Row],[SGP OVER REPL]]*Dollar_Value_Per_Pitcher_SGP+1</f>
        <v>#REF!</v>
      </c>
      <c r="AF276" s="27"/>
      <c r="AG276" s="30" t="e">
        <f>IF(AND(MYRANKS_P[[#This Row],[BENCH_RANK]]&lt;=Total_Pitchers_Drafted,MYRANKS_P[[#This Row],[$ACTUAL]]=""),MYRANKS_P[[#This Row],[USEFULSGP]],0)</f>
        <v>#REF!</v>
      </c>
      <c r="AH276" s="27" t="e">
        <f>IF(MYRANKS_P[[#This Row],[REMAIN_SGP]]=0,0,MYRANKS_P[[#This Row],[REMAIN_SGP]]*Remaining_Dollar_Value_Per_Pitcher_SGP+1)</f>
        <v>#REF!</v>
      </c>
      <c r="AI276" s="122"/>
    </row>
    <row r="277" spans="1:35" x14ac:dyDescent="0.25">
      <c r="A277" s="88" t="s">
        <v>1218</v>
      </c>
      <c r="B277" s="9" t="e">
        <f>VLOOKUP(MYRANKS_P[[#This Row],[PLAYERID]],#REF!,COLUMN(#REF!),FALSE)</f>
        <v>#REF!</v>
      </c>
      <c r="C277" s="9" t="e">
        <f>VLOOKUP(MYRANKS_P[[#This Row],[PLAYERID]],#REF!,COLUMN(#REF!),FALSE)</f>
        <v>#REF!</v>
      </c>
      <c r="D277" s="9" t="e">
        <f>VLOOKUP(MYRANKS_P[[#This Row],[PLAYERID]],#REF!,COLUMN(#REF!),FALSE)</f>
        <v>#REF!</v>
      </c>
      <c r="E277" s="9" t="e">
        <f>VLOOKUP(MYRANKS_P[[#This Row],[PLAYERID]],#REF!,COLUMN(#REF!),FALSE)</f>
        <v>#REF!</v>
      </c>
      <c r="F277" s="9" t="e">
        <f>VLOOKUP(MYRANKS_P[[#This Row],[PLAYERID]],#REF!,COLUMN(#REF!),FALSE)</f>
        <v>#REF!</v>
      </c>
      <c r="G277" s="9" t="e">
        <f>INDEX(#REF!,MATCH(MYRANKS_P[[#This Row],[PLAYERID]],#REF!,0),VLOOKUP(IDSYSTEM,#REF!,3,FALSE))</f>
        <v>#REF!</v>
      </c>
      <c r="H277" s="115" t="e">
        <f>IF(OR(LEAGUE="Mixed",LEAGUE=MYRANKS_P[[#This Row],[LG]]),IFERROR(INDEX(PITCHCSV[],MATCH(MYRANKS_P[[#This Row],[PROJID]],PITCHCSV[playerid],0),P_WCOL),0),0)</f>
        <v>#REF!</v>
      </c>
      <c r="I277" s="115" t="e">
        <f>IF(OR(LEAGUE="Mixed",LEAGUE=MYRANKS_P[[#This Row],[LG]]),IFERROR(INDEX(PITCHCSV[],MATCH(MYRANKS_P[[#This Row],[PROJID]],PITCHCSV[playerid],0),P_SVCOL),0),0)</f>
        <v>#REF!</v>
      </c>
      <c r="J277" s="115" t="e">
        <f>IF(OR(LEAGUE="Mixed",LEAGUE=MYRANKS_P[[#This Row],[LG]]),IFERROR(INDEX(PITCHCSV[],MATCH(MYRANKS_P[[#This Row],[PROJID]],PITCHCSV[playerid],0),P_IPCOL),0),0)</f>
        <v>#REF!</v>
      </c>
      <c r="K277" s="115" t="e">
        <f>IF(OR(LEAGUE="Mixed",LEAGUE=MYRANKS_P[[#This Row],[LG]]),IFERROR(INDEX(PITCHCSV[],MATCH(MYRANKS_P[[#This Row],[PROJID]],PITCHCSV[playerid],0),P_HCOL),0),0)</f>
        <v>#REF!</v>
      </c>
      <c r="L277" s="115" t="e">
        <f>IF(OR(LEAGUE="Mixed",LEAGUE=MYRANKS_P[[#This Row],[LG]]),IFERROR(INDEX(PITCHCSV[],MATCH(MYRANKS_P[[#This Row],[PROJID]],PITCHCSV[playerid],0),P_ERCOL),0),0)</f>
        <v>#REF!</v>
      </c>
      <c r="M277" s="115" t="e">
        <f>IF(OR(LEAGUE="Mixed",LEAGUE=MYRANKS_P[[#This Row],[LG]]),IFERROR(INDEX(PITCHCSV[],MATCH(MYRANKS_P[[#This Row],[PROJID]],PITCHCSV[playerid],0),P_HRCOL),0),0)</f>
        <v>#REF!</v>
      </c>
      <c r="N277" s="115" t="e">
        <f>IF(OR(LEAGUE="Mixed",LEAGUE=MYRANKS_P[[#This Row],[LG]]),IFERROR(INDEX(PITCHCSV[],MATCH(MYRANKS_P[[#This Row],[PROJID]],PITCHCSV[playerid],0),P_SOCOL),0),0)</f>
        <v>#REF!</v>
      </c>
      <c r="O277" s="115" t="e">
        <f>IF(OR(LEAGUE="Mixed",LEAGUE=MYRANKS_P[[#This Row],[LG]]),IFERROR(INDEX(PITCHCSV[],MATCH(MYRANKS_P[[#This Row],[PROJID]],PITCHCSV[playerid],0),P_BBCOL),0),0)</f>
        <v>#REF!</v>
      </c>
      <c r="P277" s="10" t="e">
        <f>IF(OR(LEAGUE="Mixed",LEAGUE=MYRANKS_P[[#This Row],[LG]]),IFERROR(MYRANKS_P[[#This Row],[ER]]*9/MYRANKS_P[[#This Row],[IP]],0),0)</f>
        <v>#REF!</v>
      </c>
      <c r="Q277" s="10" t="e">
        <f>IF(OR(LEAGUE="Mixed",LEAGUE=MYRANKS_P[[#This Row],[LG]]),IFERROR((MYRANKS_P[[#This Row],[BB]]+MYRANKS_P[[#This Row],[H]])/MYRANKS_P[[#This Row],[IP]],0),0)</f>
        <v>#REF!</v>
      </c>
      <c r="R277" s="10" t="e">
        <f>MYRANKS_P[[#This Row],[W]]/SGP_W</f>
        <v>#REF!</v>
      </c>
      <c r="S277" s="10" t="e">
        <f>MYRANKS_P[[#This Row],[SV]]/SGP_SV</f>
        <v>#REF!</v>
      </c>
      <c r="T277" s="10" t="e">
        <f>MYRANKS_P[[#This Row],[SO]]/SGP_K</f>
        <v>#REF!</v>
      </c>
      <c r="U277" s="10" t="e">
        <f>((LGAVG_ER*(NUMPITCHERS-1)+MYRANKS_P[[#This Row],[ER]])*9/((LGAVG_IP*(NUMPITCHERS-1)+MYRANKS_P[[#This Row],[IP]]))-LGAVG_ERA)/SGP_ERA</f>
        <v>#REF!</v>
      </c>
      <c r="V277" s="10" t="e">
        <f>((LGAVG_HBB*(NUMPITCHERS-1)+MYRANKS_P[[#This Row],[BB]]+MYRANKS_P[[#This Row],[H]])/(LGAVG_IP*(NUMPITCHERS-1)+MYRANKS_P[[#This Row],[IP]])-LGAVG_WHIP)/SGP_WHIP</f>
        <v>#REF!</v>
      </c>
      <c r="W277" s="72" t="e">
        <f>MYRANKS_P[[#This Row],[WSGP]]+MYRANKS_P[[#This Row],[SVSGP]]+MYRANKS_P[[#This Row],[SOSGP]]+MYRANKS_P[[#This Row],[ERASGP]]+MYRANKS_P[[#This Row],[WHIPSGP]]</f>
        <v>#REF!</v>
      </c>
      <c r="X277" s="171" t="e">
        <f>RANK(MYRANKS_P[[#This Row],[TTLSGP]],MYRANKS_P[TTLSGP],0)</f>
        <v>#REF!</v>
      </c>
      <c r="Y277" s="72" t="e">
        <f>IF(MYRANKS_P[[#This Row],[RAW_RANK]]&gt;NUM_P,MYRANKS_P[[#This Row],[TTLSGP]],0)</f>
        <v>#REF!</v>
      </c>
      <c r="Z277" s="22" t="e">
        <f>IF(MYRANKS_P[[#This Row],[BENCH_TTLSGP]]=0,"",RANK(MYRANKS_P[[#This Row],[BENCH_TTLSGP]],MYRANKS_P[BENCH_TTLSGP],0))</f>
        <v>#REF!</v>
      </c>
      <c r="AA277" s="22" t="e">
        <f>IF(MYRANKS_P[[#This Row],[RAW_RANK]]=NUM_P,"X","")</f>
        <v>#REF!</v>
      </c>
      <c r="AB277" s="10" t="e">
        <f>VLOOKUP(MYRANKS_P[[#This Row],[POS]],#REF!,COLUMN(#REF!),FALSE)</f>
        <v>#REF!</v>
      </c>
      <c r="AC277" s="10" t="e">
        <f>MYRANKS_P[[#This Row],[TTLSGP]]-MYRANKS_P[[#This Row],[REPL LVL]]</f>
        <v>#REF!</v>
      </c>
      <c r="AD277" s="19" t="e">
        <f>IF(MYRANKS_P[[#This Row],[RAW_RANK]]&lt;=Total_Pitchers_Drafted,MYRANKS_P[[#This Row],[SGP OVER REPL]],0)</f>
        <v>#REF!</v>
      </c>
      <c r="AE277" s="66" t="e">
        <f>MYRANKS_P[[#This Row],[SGP OVER REPL]]*Dollar_Value_Per_Pitcher_SGP+1</f>
        <v>#REF!</v>
      </c>
      <c r="AF277" s="27"/>
      <c r="AG277" s="30" t="e">
        <f>IF(AND(MYRANKS_P[[#This Row],[BENCH_RANK]]&lt;=Total_Pitchers_Drafted,MYRANKS_P[[#This Row],[$ACTUAL]]=""),MYRANKS_P[[#This Row],[USEFULSGP]],0)</f>
        <v>#REF!</v>
      </c>
      <c r="AH277" s="27" t="e">
        <f>IF(MYRANKS_P[[#This Row],[REMAIN_SGP]]=0,0,MYRANKS_P[[#This Row],[REMAIN_SGP]]*Remaining_Dollar_Value_Per_Pitcher_SGP+1)</f>
        <v>#REF!</v>
      </c>
      <c r="AI277" s="122"/>
    </row>
    <row r="278" spans="1:35" x14ac:dyDescent="0.25">
      <c r="A278" s="79" t="s">
        <v>4218</v>
      </c>
      <c r="B278" s="53" t="e">
        <f>VLOOKUP(MYRANKS_P[[#This Row],[PLAYERID]],#REF!,COLUMN(#REF!),FALSE)</f>
        <v>#REF!</v>
      </c>
      <c r="C278" s="53" t="e">
        <f>VLOOKUP(MYRANKS_P[[#This Row],[PLAYERID]],#REF!,COLUMN(#REF!),FALSE)</f>
        <v>#REF!</v>
      </c>
      <c r="D278" s="53" t="e">
        <f>VLOOKUP(MYRANKS_P[[#This Row],[PLAYERID]],#REF!,COLUMN(#REF!),FALSE)</f>
        <v>#REF!</v>
      </c>
      <c r="E278" s="9" t="e">
        <f>VLOOKUP(MYRANKS_P[[#This Row],[PLAYERID]],#REF!,COLUMN(#REF!),FALSE)</f>
        <v>#REF!</v>
      </c>
      <c r="F278" s="53" t="e">
        <f>VLOOKUP(MYRANKS_P[[#This Row],[PLAYERID]],#REF!,COLUMN(#REF!),FALSE)</f>
        <v>#REF!</v>
      </c>
      <c r="G278" s="9" t="e">
        <f>INDEX(#REF!,MATCH(MYRANKS_P[[#This Row],[PLAYERID]],#REF!,0),VLOOKUP(IDSYSTEM,#REF!,3,FALSE))</f>
        <v>#REF!</v>
      </c>
      <c r="H278" s="115" t="e">
        <f>IF(OR(LEAGUE="Mixed",LEAGUE=MYRANKS_P[[#This Row],[LG]]),IFERROR(INDEX(PITCHCSV[],MATCH(MYRANKS_P[[#This Row],[PROJID]],PITCHCSV[playerid],0),P_WCOL),0),0)</f>
        <v>#REF!</v>
      </c>
      <c r="I278" s="115" t="e">
        <f>IF(OR(LEAGUE="Mixed",LEAGUE=MYRANKS_P[[#This Row],[LG]]),IFERROR(INDEX(PITCHCSV[],MATCH(MYRANKS_P[[#This Row],[PROJID]],PITCHCSV[playerid],0),P_SVCOL),0),0)</f>
        <v>#REF!</v>
      </c>
      <c r="J278" s="115" t="e">
        <f>IF(OR(LEAGUE="Mixed",LEAGUE=MYRANKS_P[[#This Row],[LG]]),IFERROR(INDEX(PITCHCSV[],MATCH(MYRANKS_P[[#This Row],[PROJID]],PITCHCSV[playerid],0),P_IPCOL),0),0)</f>
        <v>#REF!</v>
      </c>
      <c r="K278" s="115" t="e">
        <f>IF(OR(LEAGUE="Mixed",LEAGUE=MYRANKS_P[[#This Row],[LG]]),IFERROR(INDEX(PITCHCSV[],MATCH(MYRANKS_P[[#This Row],[PROJID]],PITCHCSV[playerid],0),P_HCOL),0),0)</f>
        <v>#REF!</v>
      </c>
      <c r="L278" s="115" t="e">
        <f>IF(OR(LEAGUE="Mixed",LEAGUE=MYRANKS_P[[#This Row],[LG]]),IFERROR(INDEX(PITCHCSV[],MATCH(MYRANKS_P[[#This Row],[PROJID]],PITCHCSV[playerid],0),P_ERCOL),0),0)</f>
        <v>#REF!</v>
      </c>
      <c r="M278" s="115" t="e">
        <f>IF(OR(LEAGUE="Mixed",LEAGUE=MYRANKS_P[[#This Row],[LG]]),IFERROR(INDEX(PITCHCSV[],MATCH(MYRANKS_P[[#This Row],[PROJID]],PITCHCSV[playerid],0),P_HRCOL),0),0)</f>
        <v>#REF!</v>
      </c>
      <c r="N278" s="115" t="e">
        <f>IF(OR(LEAGUE="Mixed",LEAGUE=MYRANKS_P[[#This Row],[LG]]),IFERROR(INDEX(PITCHCSV[],MATCH(MYRANKS_P[[#This Row],[PROJID]],PITCHCSV[playerid],0),P_SOCOL),0),0)</f>
        <v>#REF!</v>
      </c>
      <c r="O278" s="115" t="e">
        <f>IF(OR(LEAGUE="Mixed",LEAGUE=MYRANKS_P[[#This Row],[LG]]),IFERROR(INDEX(PITCHCSV[],MATCH(MYRANKS_P[[#This Row],[PROJID]],PITCHCSV[playerid],0),P_BBCOL),0),0)</f>
        <v>#REF!</v>
      </c>
      <c r="P278" s="10" t="e">
        <f>IF(OR(LEAGUE="Mixed",LEAGUE=MYRANKS_P[[#This Row],[LG]]),IFERROR(MYRANKS_P[[#This Row],[ER]]*9/MYRANKS_P[[#This Row],[IP]],0),0)</f>
        <v>#REF!</v>
      </c>
      <c r="Q278" s="10" t="e">
        <f>IF(OR(LEAGUE="Mixed",LEAGUE=MYRANKS_P[[#This Row],[LG]]),IFERROR((MYRANKS_P[[#This Row],[BB]]+MYRANKS_P[[#This Row],[H]])/MYRANKS_P[[#This Row],[IP]],0),0)</f>
        <v>#REF!</v>
      </c>
      <c r="R278" s="10" t="e">
        <f>MYRANKS_P[[#This Row],[W]]/SGP_W</f>
        <v>#REF!</v>
      </c>
      <c r="S278" s="10" t="e">
        <f>MYRANKS_P[[#This Row],[SV]]/SGP_SV</f>
        <v>#REF!</v>
      </c>
      <c r="T278" s="10" t="e">
        <f>MYRANKS_P[[#This Row],[SO]]/SGP_K</f>
        <v>#REF!</v>
      </c>
      <c r="U278" s="10" t="e">
        <f>((LGAVG_ER*(NUMPITCHERS-1)+MYRANKS_P[[#This Row],[ER]])*9/((LGAVG_IP*(NUMPITCHERS-1)+MYRANKS_P[[#This Row],[IP]]))-LGAVG_ERA)/SGP_ERA</f>
        <v>#REF!</v>
      </c>
      <c r="V278" s="10" t="e">
        <f>((LGAVG_HBB*(NUMPITCHERS-1)+MYRANKS_P[[#This Row],[BB]]+MYRANKS_P[[#This Row],[H]])/(LGAVG_IP*(NUMPITCHERS-1)+MYRANKS_P[[#This Row],[IP]])-LGAVG_WHIP)/SGP_WHIP</f>
        <v>#REF!</v>
      </c>
      <c r="W278" s="72" t="e">
        <f>MYRANKS_P[[#This Row],[WSGP]]+MYRANKS_P[[#This Row],[SVSGP]]+MYRANKS_P[[#This Row],[SOSGP]]+MYRANKS_P[[#This Row],[ERASGP]]+MYRANKS_P[[#This Row],[WHIPSGP]]</f>
        <v>#REF!</v>
      </c>
      <c r="X278" s="171" t="e">
        <f>RANK(MYRANKS_P[[#This Row],[TTLSGP]],MYRANKS_P[TTLSGP],0)</f>
        <v>#REF!</v>
      </c>
      <c r="Y278" s="72" t="e">
        <f>IF(MYRANKS_P[[#This Row],[RAW_RANK]]&gt;NUM_P,MYRANKS_P[[#This Row],[TTLSGP]],0)</f>
        <v>#REF!</v>
      </c>
      <c r="Z278" s="22" t="e">
        <f>IF(MYRANKS_P[[#This Row],[BENCH_TTLSGP]]=0,"",RANK(MYRANKS_P[[#This Row],[BENCH_TTLSGP]],MYRANKS_P[BENCH_TTLSGP],0))</f>
        <v>#REF!</v>
      </c>
      <c r="AA278" s="22" t="e">
        <f>IF(MYRANKS_P[[#This Row],[RAW_RANK]]=NUM_P,"X","")</f>
        <v>#REF!</v>
      </c>
      <c r="AB278" s="10" t="e">
        <f>VLOOKUP(MYRANKS_P[[#This Row],[POS]],#REF!,COLUMN(#REF!),FALSE)</f>
        <v>#REF!</v>
      </c>
      <c r="AC278" s="10" t="e">
        <f>MYRANKS_P[[#This Row],[TTLSGP]]-MYRANKS_P[[#This Row],[REPL LVL]]</f>
        <v>#REF!</v>
      </c>
      <c r="AD278" s="19" t="e">
        <f>IF(MYRANKS_P[[#This Row],[RAW_RANK]]&lt;=Total_Pitchers_Drafted,MYRANKS_P[[#This Row],[SGP OVER REPL]],0)</f>
        <v>#REF!</v>
      </c>
      <c r="AE278" s="66" t="e">
        <f>MYRANKS_P[[#This Row],[SGP OVER REPL]]*Dollar_Value_Per_Pitcher_SGP+1</f>
        <v>#REF!</v>
      </c>
      <c r="AF278" s="27"/>
      <c r="AG278" s="30" t="e">
        <f>IF(AND(MYRANKS_P[[#This Row],[BENCH_RANK]]&lt;=Total_Pitchers_Drafted,MYRANKS_P[[#This Row],[$ACTUAL]]=""),MYRANKS_P[[#This Row],[USEFULSGP]],0)</f>
        <v>#REF!</v>
      </c>
      <c r="AH278" s="27" t="e">
        <f>IF(MYRANKS_P[[#This Row],[REMAIN_SGP]]=0,0,MYRANKS_P[[#This Row],[REMAIN_SGP]]*Remaining_Dollar_Value_Per_Pitcher_SGP+1)</f>
        <v>#REF!</v>
      </c>
      <c r="AI278" s="122"/>
    </row>
    <row r="279" spans="1:35" x14ac:dyDescent="0.25">
      <c r="A279" s="110" t="s">
        <v>1911</v>
      </c>
      <c r="B279" s="53" t="e">
        <f>VLOOKUP(MYRANKS_P[[#This Row],[PLAYERID]],#REF!,COLUMN(#REF!),FALSE)</f>
        <v>#REF!</v>
      </c>
      <c r="C279" s="53" t="e">
        <f>VLOOKUP(MYRANKS_P[[#This Row],[PLAYERID]],#REF!,COLUMN(#REF!),FALSE)</f>
        <v>#REF!</v>
      </c>
      <c r="D279" s="53" t="e">
        <f>VLOOKUP(MYRANKS_P[[#This Row],[PLAYERID]],#REF!,COLUMN(#REF!),FALSE)</f>
        <v>#REF!</v>
      </c>
      <c r="E279" s="9" t="e">
        <f>VLOOKUP(MYRANKS_P[[#This Row],[PLAYERID]],#REF!,COLUMN(#REF!),FALSE)</f>
        <v>#REF!</v>
      </c>
      <c r="F279" s="53" t="e">
        <f>VLOOKUP(MYRANKS_P[[#This Row],[PLAYERID]],#REF!,COLUMN(#REF!),FALSE)</f>
        <v>#REF!</v>
      </c>
      <c r="G279" s="9" t="e">
        <f>INDEX(#REF!,MATCH(MYRANKS_P[[#This Row],[PLAYERID]],#REF!,0),VLOOKUP(IDSYSTEM,#REF!,3,FALSE))</f>
        <v>#REF!</v>
      </c>
      <c r="H279" s="128" t="e">
        <f>IF(OR(LEAGUE="Mixed",LEAGUE=MYRANKS_P[[#This Row],[LG]]),IFERROR(INDEX(PITCHCSV[],MATCH(MYRANKS_P[[#This Row],[PROJID]],PITCHCSV[playerid],0),P_WCOL),0),0)</f>
        <v>#REF!</v>
      </c>
      <c r="I279" s="128" t="e">
        <f>IF(OR(LEAGUE="Mixed",LEAGUE=MYRANKS_P[[#This Row],[LG]]),IFERROR(INDEX(PITCHCSV[],MATCH(MYRANKS_P[[#This Row],[PROJID]],PITCHCSV[playerid],0),P_SVCOL),0),0)</f>
        <v>#REF!</v>
      </c>
      <c r="J279" s="128" t="e">
        <f>IF(OR(LEAGUE="Mixed",LEAGUE=MYRANKS_P[[#This Row],[LG]]),IFERROR(INDEX(PITCHCSV[],MATCH(MYRANKS_P[[#This Row],[PROJID]],PITCHCSV[playerid],0),P_IPCOL),0),0)</f>
        <v>#REF!</v>
      </c>
      <c r="K279" s="128" t="e">
        <f>IF(OR(LEAGUE="Mixed",LEAGUE=MYRANKS_P[[#This Row],[LG]]),IFERROR(INDEX(PITCHCSV[],MATCH(MYRANKS_P[[#This Row],[PROJID]],PITCHCSV[playerid],0),P_HCOL),0),0)</f>
        <v>#REF!</v>
      </c>
      <c r="L279" s="128" t="e">
        <f>IF(OR(LEAGUE="Mixed",LEAGUE=MYRANKS_P[[#This Row],[LG]]),IFERROR(INDEX(PITCHCSV[],MATCH(MYRANKS_P[[#This Row],[PROJID]],PITCHCSV[playerid],0),P_ERCOL),0),0)</f>
        <v>#REF!</v>
      </c>
      <c r="M279" s="128" t="e">
        <f>IF(OR(LEAGUE="Mixed",LEAGUE=MYRANKS_P[[#This Row],[LG]]),IFERROR(INDEX(PITCHCSV[],MATCH(MYRANKS_P[[#This Row],[PROJID]],PITCHCSV[playerid],0),P_HRCOL),0),0)</f>
        <v>#REF!</v>
      </c>
      <c r="N279" s="128" t="e">
        <f>IF(OR(LEAGUE="Mixed",LEAGUE=MYRANKS_P[[#This Row],[LG]]),IFERROR(INDEX(PITCHCSV[],MATCH(MYRANKS_P[[#This Row],[PROJID]],PITCHCSV[playerid],0),P_SOCOL),0),0)</f>
        <v>#REF!</v>
      </c>
      <c r="O279" s="128" t="e">
        <f>IF(OR(LEAGUE="Mixed",LEAGUE=MYRANKS_P[[#This Row],[LG]]),IFERROR(INDEX(PITCHCSV[],MATCH(MYRANKS_P[[#This Row],[PROJID]],PITCHCSV[playerid],0),P_BBCOL),0),0)</f>
        <v>#REF!</v>
      </c>
      <c r="P279" s="87" t="e">
        <f>IF(OR(LEAGUE="Mixed",LEAGUE=MYRANKS_P[[#This Row],[LG]]),IFERROR(MYRANKS_P[[#This Row],[ER]]*9/MYRANKS_P[[#This Row],[IP]],0),0)</f>
        <v>#REF!</v>
      </c>
      <c r="Q279" s="87" t="e">
        <f>IF(OR(LEAGUE="Mixed",LEAGUE=MYRANKS_P[[#This Row],[LG]]),IFERROR((MYRANKS_P[[#This Row],[BB]]+MYRANKS_P[[#This Row],[H]])/MYRANKS_P[[#This Row],[IP]],0),0)</f>
        <v>#REF!</v>
      </c>
      <c r="R279" s="87" t="e">
        <f>MYRANKS_P[[#This Row],[W]]/SGP_W</f>
        <v>#REF!</v>
      </c>
      <c r="S279" s="87" t="e">
        <f>MYRANKS_P[[#This Row],[SV]]/SGP_SV</f>
        <v>#REF!</v>
      </c>
      <c r="T279" s="87" t="e">
        <f>MYRANKS_P[[#This Row],[SO]]/SGP_K</f>
        <v>#REF!</v>
      </c>
      <c r="U279" s="87" t="e">
        <f>((LGAVG_ER*(NUMPITCHERS-1)+MYRANKS_P[[#This Row],[ER]])*9/((LGAVG_IP*(NUMPITCHERS-1)+MYRANKS_P[[#This Row],[IP]]))-LGAVG_ERA)/SGP_ERA</f>
        <v>#REF!</v>
      </c>
      <c r="V279" s="87" t="e">
        <f>((LGAVG_HBB*(NUMPITCHERS-1)+MYRANKS_P[[#This Row],[BB]]+MYRANKS_P[[#This Row],[H]])/(LGAVG_IP*(NUMPITCHERS-1)+MYRANKS_P[[#This Row],[IP]])-LGAVG_WHIP)/SGP_WHIP</f>
        <v>#REF!</v>
      </c>
      <c r="W279" s="92" t="e">
        <f>MYRANKS_P[[#This Row],[WSGP]]+MYRANKS_P[[#This Row],[SVSGP]]+MYRANKS_P[[#This Row],[SOSGP]]+MYRANKS_P[[#This Row],[ERASGP]]+MYRANKS_P[[#This Row],[WHIPSGP]]</f>
        <v>#REF!</v>
      </c>
      <c r="X279" s="173" t="e">
        <f>RANK(MYRANKS_P[[#This Row],[TTLSGP]],MYRANKS_P[TTLSGP],0)</f>
        <v>#REF!</v>
      </c>
      <c r="Y279" s="92" t="e">
        <f>IF(MYRANKS_P[[#This Row],[RAW_RANK]]&gt;NUM_P,MYRANKS_P[[#This Row],[TTLSGP]],0)</f>
        <v>#REF!</v>
      </c>
      <c r="Z279" s="96" t="e">
        <f>IF(MYRANKS_P[[#This Row],[BENCH_TTLSGP]]=0,"",RANK(MYRANKS_P[[#This Row],[BENCH_TTLSGP]],MYRANKS_P[BENCH_TTLSGP],0))</f>
        <v>#REF!</v>
      </c>
      <c r="AA279" s="96" t="e">
        <f>IF(MYRANKS_P[[#This Row],[RAW_RANK]]=NUM_P,"X","")</f>
        <v>#REF!</v>
      </c>
      <c r="AB279" s="87" t="e">
        <f>VLOOKUP(MYRANKS_P[[#This Row],[POS]],#REF!,COLUMN(#REF!),FALSE)</f>
        <v>#REF!</v>
      </c>
      <c r="AC279" s="87" t="e">
        <f>MYRANKS_P[[#This Row],[TTLSGP]]-MYRANKS_P[[#This Row],[REPL LVL]]</f>
        <v>#REF!</v>
      </c>
      <c r="AD279" s="87" t="e">
        <f>IF(MYRANKS_P[[#This Row],[RAW_RANK]]&lt;=Total_Pitchers_Drafted,MYRANKS_P[[#This Row],[SGP OVER REPL]],0)</f>
        <v>#REF!</v>
      </c>
      <c r="AE279" s="97" t="e">
        <f>MYRANKS_P[[#This Row],[SGP OVER REPL]]*Dollar_Value_Per_Pitcher_SGP+1</f>
        <v>#REF!</v>
      </c>
      <c r="AF279" s="87"/>
      <c r="AG279" s="87" t="e">
        <f>IF(AND(MYRANKS_P[[#This Row],[BENCH_RANK]]&lt;=Total_Pitchers_Drafted,MYRANKS_P[[#This Row],[$ACTUAL]]=""),MYRANKS_P[[#This Row],[USEFULSGP]],0)</f>
        <v>#REF!</v>
      </c>
      <c r="AH279" s="87" t="e">
        <f>IF(MYRANKS_P[[#This Row],[REMAIN_SGP]]=0,0,MYRANKS_P[[#This Row],[REMAIN_SGP]]*Remaining_Dollar_Value_Per_Pitcher_SGP+1)</f>
        <v>#REF!</v>
      </c>
      <c r="AI279" s="122"/>
    </row>
    <row r="280" spans="1:35" x14ac:dyDescent="0.25">
      <c r="A280" s="79" t="s">
        <v>6590</v>
      </c>
      <c r="B280" s="53" t="e">
        <f>VLOOKUP(MYRANKS_P[[#This Row],[PLAYERID]],#REF!,COLUMN(#REF!),FALSE)</f>
        <v>#REF!</v>
      </c>
      <c r="C280" s="53" t="e">
        <f>VLOOKUP(MYRANKS_P[[#This Row],[PLAYERID]],#REF!,COLUMN(#REF!),FALSE)</f>
        <v>#REF!</v>
      </c>
      <c r="D280" s="53" t="e">
        <f>VLOOKUP(MYRANKS_P[[#This Row],[PLAYERID]],#REF!,COLUMN(#REF!),FALSE)</f>
        <v>#REF!</v>
      </c>
      <c r="E280" s="9" t="e">
        <f>VLOOKUP(MYRANKS_P[[#This Row],[PLAYERID]],#REF!,COLUMN(#REF!),FALSE)</f>
        <v>#REF!</v>
      </c>
      <c r="F280" s="53" t="e">
        <f>VLOOKUP(MYRANKS_P[[#This Row],[PLAYERID]],#REF!,COLUMN(#REF!),FALSE)</f>
        <v>#REF!</v>
      </c>
      <c r="G280" s="9" t="e">
        <f>INDEX(#REF!,MATCH(MYRANKS_P[[#This Row],[PLAYERID]],#REF!,0),VLOOKUP(IDSYSTEM,#REF!,3,FALSE))</f>
        <v>#REF!</v>
      </c>
      <c r="H280" s="115" t="e">
        <f>IF(OR(LEAGUE="Mixed",LEAGUE=MYRANKS_P[[#This Row],[LG]]),IFERROR(INDEX(PITCHCSV[],MATCH(MYRANKS_P[[#This Row],[PROJID]],PITCHCSV[playerid],0),P_WCOL),0),0)</f>
        <v>#REF!</v>
      </c>
      <c r="I280" s="115" t="e">
        <f>IF(OR(LEAGUE="Mixed",LEAGUE=MYRANKS_P[[#This Row],[LG]]),IFERROR(INDEX(PITCHCSV[],MATCH(MYRANKS_P[[#This Row],[PROJID]],PITCHCSV[playerid],0),P_SVCOL),0),0)</f>
        <v>#REF!</v>
      </c>
      <c r="J280" s="115" t="e">
        <f>IF(OR(LEAGUE="Mixed",LEAGUE=MYRANKS_P[[#This Row],[LG]]),IFERROR(INDEX(PITCHCSV[],MATCH(MYRANKS_P[[#This Row],[PROJID]],PITCHCSV[playerid],0),P_IPCOL),0),0)</f>
        <v>#REF!</v>
      </c>
      <c r="K280" s="115" t="e">
        <f>IF(OR(LEAGUE="Mixed",LEAGUE=MYRANKS_P[[#This Row],[LG]]),IFERROR(INDEX(PITCHCSV[],MATCH(MYRANKS_P[[#This Row],[PROJID]],PITCHCSV[playerid],0),P_HCOL),0),0)</f>
        <v>#REF!</v>
      </c>
      <c r="L280" s="115" t="e">
        <f>IF(OR(LEAGUE="Mixed",LEAGUE=MYRANKS_P[[#This Row],[LG]]),IFERROR(INDEX(PITCHCSV[],MATCH(MYRANKS_P[[#This Row],[PROJID]],PITCHCSV[playerid],0),P_ERCOL),0),0)</f>
        <v>#REF!</v>
      </c>
      <c r="M280" s="115" t="e">
        <f>IF(OR(LEAGUE="Mixed",LEAGUE=MYRANKS_P[[#This Row],[LG]]),IFERROR(INDEX(PITCHCSV[],MATCH(MYRANKS_P[[#This Row],[PROJID]],PITCHCSV[playerid],0),P_HRCOL),0),0)</f>
        <v>#REF!</v>
      </c>
      <c r="N280" s="115" t="e">
        <f>IF(OR(LEAGUE="Mixed",LEAGUE=MYRANKS_P[[#This Row],[LG]]),IFERROR(INDEX(PITCHCSV[],MATCH(MYRANKS_P[[#This Row],[PROJID]],PITCHCSV[playerid],0),P_SOCOL),0),0)</f>
        <v>#REF!</v>
      </c>
      <c r="O280" s="115" t="e">
        <f>IF(OR(LEAGUE="Mixed",LEAGUE=MYRANKS_P[[#This Row],[LG]]),IFERROR(INDEX(PITCHCSV[],MATCH(MYRANKS_P[[#This Row],[PROJID]],PITCHCSV[playerid],0),P_BBCOL),0),0)</f>
        <v>#REF!</v>
      </c>
      <c r="P280" s="10" t="e">
        <f>IF(OR(LEAGUE="Mixed",LEAGUE=MYRANKS_P[[#This Row],[LG]]),IFERROR(MYRANKS_P[[#This Row],[ER]]*9/MYRANKS_P[[#This Row],[IP]],0),0)</f>
        <v>#REF!</v>
      </c>
      <c r="Q280" s="10" t="e">
        <f>IF(OR(LEAGUE="Mixed",LEAGUE=MYRANKS_P[[#This Row],[LG]]),IFERROR((MYRANKS_P[[#This Row],[BB]]+MYRANKS_P[[#This Row],[H]])/MYRANKS_P[[#This Row],[IP]],0),0)</f>
        <v>#REF!</v>
      </c>
      <c r="R280" s="10" t="e">
        <f>MYRANKS_P[[#This Row],[W]]/SGP_W</f>
        <v>#REF!</v>
      </c>
      <c r="S280" s="10" t="e">
        <f>MYRANKS_P[[#This Row],[SV]]/SGP_SV</f>
        <v>#REF!</v>
      </c>
      <c r="T280" s="10" t="e">
        <f>MYRANKS_P[[#This Row],[SO]]/SGP_K</f>
        <v>#REF!</v>
      </c>
      <c r="U280" s="10" t="e">
        <f>((LGAVG_ER*(NUMPITCHERS-1)+MYRANKS_P[[#This Row],[ER]])*9/((LGAVG_IP*(NUMPITCHERS-1)+MYRANKS_P[[#This Row],[IP]]))-LGAVG_ERA)/SGP_ERA</f>
        <v>#REF!</v>
      </c>
      <c r="V280" s="10" t="e">
        <f>((LGAVG_HBB*(NUMPITCHERS-1)+MYRANKS_P[[#This Row],[BB]]+MYRANKS_P[[#This Row],[H]])/(LGAVG_IP*(NUMPITCHERS-1)+MYRANKS_P[[#This Row],[IP]])-LGAVG_WHIP)/SGP_WHIP</f>
        <v>#REF!</v>
      </c>
      <c r="W280" s="72" t="e">
        <f>MYRANKS_P[[#This Row],[WSGP]]+MYRANKS_P[[#This Row],[SVSGP]]+MYRANKS_P[[#This Row],[SOSGP]]+MYRANKS_P[[#This Row],[ERASGP]]+MYRANKS_P[[#This Row],[WHIPSGP]]</f>
        <v>#REF!</v>
      </c>
      <c r="X280" s="171" t="e">
        <f>RANK(MYRANKS_P[[#This Row],[TTLSGP]],MYRANKS_P[TTLSGP],0)</f>
        <v>#REF!</v>
      </c>
      <c r="Y280" s="72" t="e">
        <f>IF(MYRANKS_P[[#This Row],[RAW_RANK]]&gt;NUM_P,MYRANKS_P[[#This Row],[TTLSGP]],0)</f>
        <v>#REF!</v>
      </c>
      <c r="Z280" s="22" t="e">
        <f>IF(MYRANKS_P[[#This Row],[BENCH_TTLSGP]]=0,"",RANK(MYRANKS_P[[#This Row],[BENCH_TTLSGP]],MYRANKS_P[BENCH_TTLSGP],0))</f>
        <v>#REF!</v>
      </c>
      <c r="AA280" s="22" t="e">
        <f>IF(MYRANKS_P[[#This Row],[RAW_RANK]]=NUM_P,"X","")</f>
        <v>#REF!</v>
      </c>
      <c r="AB280" s="10" t="e">
        <f>VLOOKUP(MYRANKS_P[[#This Row],[POS]],#REF!,COLUMN(#REF!),FALSE)</f>
        <v>#REF!</v>
      </c>
      <c r="AC280" s="10" t="e">
        <f>MYRANKS_P[[#This Row],[TTLSGP]]-MYRANKS_P[[#This Row],[REPL LVL]]</f>
        <v>#REF!</v>
      </c>
      <c r="AD280" s="19" t="e">
        <f>IF(MYRANKS_P[[#This Row],[RAW_RANK]]&lt;=Total_Pitchers_Drafted,MYRANKS_P[[#This Row],[SGP OVER REPL]],0)</f>
        <v>#REF!</v>
      </c>
      <c r="AE280" s="66" t="e">
        <f>MYRANKS_P[[#This Row],[SGP OVER REPL]]*Dollar_Value_Per_Pitcher_SGP+1</f>
        <v>#REF!</v>
      </c>
      <c r="AF280" s="27"/>
      <c r="AG280" s="30" t="e">
        <f>IF(AND(MYRANKS_P[[#This Row],[BENCH_RANK]]&lt;=Total_Pitchers_Drafted,MYRANKS_P[[#This Row],[$ACTUAL]]=""),MYRANKS_P[[#This Row],[USEFULSGP]],0)</f>
        <v>#REF!</v>
      </c>
      <c r="AH280" s="27" t="e">
        <f>IF(MYRANKS_P[[#This Row],[REMAIN_SGP]]=0,0,MYRANKS_P[[#This Row],[REMAIN_SGP]]*Remaining_Dollar_Value_Per_Pitcher_SGP+1)</f>
        <v>#REF!</v>
      </c>
      <c r="AI280" s="122"/>
    </row>
    <row r="281" spans="1:35" x14ac:dyDescent="0.25">
      <c r="A281" s="79" t="s">
        <v>6795</v>
      </c>
      <c r="B281" s="53" t="e">
        <f>VLOOKUP(MYRANKS_P[[#This Row],[PLAYERID]],#REF!,COLUMN(#REF!),FALSE)</f>
        <v>#REF!</v>
      </c>
      <c r="C281" s="53" t="e">
        <f>VLOOKUP(MYRANKS_P[[#This Row],[PLAYERID]],#REF!,COLUMN(#REF!),FALSE)</f>
        <v>#REF!</v>
      </c>
      <c r="D281" s="53" t="e">
        <f>VLOOKUP(MYRANKS_P[[#This Row],[PLAYERID]],#REF!,COLUMN(#REF!),FALSE)</f>
        <v>#REF!</v>
      </c>
      <c r="E281" s="9" t="e">
        <f>VLOOKUP(MYRANKS_P[[#This Row],[PLAYERID]],#REF!,COLUMN(#REF!),FALSE)</f>
        <v>#REF!</v>
      </c>
      <c r="F281" s="53" t="e">
        <f>VLOOKUP(MYRANKS_P[[#This Row],[PLAYERID]],#REF!,COLUMN(#REF!),FALSE)</f>
        <v>#REF!</v>
      </c>
      <c r="G281" s="9" t="e">
        <f>INDEX(#REF!,MATCH(MYRANKS_P[[#This Row],[PLAYERID]],#REF!,0),VLOOKUP(IDSYSTEM,#REF!,3,FALSE))</f>
        <v>#REF!</v>
      </c>
      <c r="H281" s="115" t="e">
        <f>IF(OR(LEAGUE="Mixed",LEAGUE=MYRANKS_P[[#This Row],[LG]]),IFERROR(INDEX(PITCHCSV[],MATCH(MYRANKS_P[[#This Row],[PROJID]],PITCHCSV[playerid],0),P_WCOL),0),0)</f>
        <v>#REF!</v>
      </c>
      <c r="I281" s="115" t="e">
        <f>IF(OR(LEAGUE="Mixed",LEAGUE=MYRANKS_P[[#This Row],[LG]]),IFERROR(INDEX(PITCHCSV[],MATCH(MYRANKS_P[[#This Row],[PROJID]],PITCHCSV[playerid],0),P_SVCOL),0),0)</f>
        <v>#REF!</v>
      </c>
      <c r="J281" s="115" t="e">
        <f>IF(OR(LEAGUE="Mixed",LEAGUE=MYRANKS_P[[#This Row],[LG]]),IFERROR(INDEX(PITCHCSV[],MATCH(MYRANKS_P[[#This Row],[PROJID]],PITCHCSV[playerid],0),P_IPCOL),0),0)</f>
        <v>#REF!</v>
      </c>
      <c r="K281" s="115" t="e">
        <f>IF(OR(LEAGUE="Mixed",LEAGUE=MYRANKS_P[[#This Row],[LG]]),IFERROR(INDEX(PITCHCSV[],MATCH(MYRANKS_P[[#This Row],[PROJID]],PITCHCSV[playerid],0),P_HCOL),0),0)</f>
        <v>#REF!</v>
      </c>
      <c r="L281" s="115" t="e">
        <f>IF(OR(LEAGUE="Mixed",LEAGUE=MYRANKS_P[[#This Row],[LG]]),IFERROR(INDEX(PITCHCSV[],MATCH(MYRANKS_P[[#This Row],[PROJID]],PITCHCSV[playerid],0),P_ERCOL),0),0)</f>
        <v>#REF!</v>
      </c>
      <c r="M281" s="115" t="e">
        <f>IF(OR(LEAGUE="Mixed",LEAGUE=MYRANKS_P[[#This Row],[LG]]),IFERROR(INDEX(PITCHCSV[],MATCH(MYRANKS_P[[#This Row],[PROJID]],PITCHCSV[playerid],0),P_HRCOL),0),0)</f>
        <v>#REF!</v>
      </c>
      <c r="N281" s="115" t="e">
        <f>IF(OR(LEAGUE="Mixed",LEAGUE=MYRANKS_P[[#This Row],[LG]]),IFERROR(INDEX(PITCHCSV[],MATCH(MYRANKS_P[[#This Row],[PROJID]],PITCHCSV[playerid],0),P_SOCOL),0),0)</f>
        <v>#REF!</v>
      </c>
      <c r="O281" s="115" t="e">
        <f>IF(OR(LEAGUE="Mixed",LEAGUE=MYRANKS_P[[#This Row],[LG]]),IFERROR(INDEX(PITCHCSV[],MATCH(MYRANKS_P[[#This Row],[PROJID]],PITCHCSV[playerid],0),P_BBCOL),0),0)</f>
        <v>#REF!</v>
      </c>
      <c r="P281" s="10" t="e">
        <f>IF(OR(LEAGUE="Mixed",LEAGUE=MYRANKS_P[[#This Row],[LG]]),IFERROR(MYRANKS_P[[#This Row],[ER]]*9/MYRANKS_P[[#This Row],[IP]],0),0)</f>
        <v>#REF!</v>
      </c>
      <c r="Q281" s="10" t="e">
        <f>IF(OR(LEAGUE="Mixed",LEAGUE=MYRANKS_P[[#This Row],[LG]]),IFERROR((MYRANKS_P[[#This Row],[BB]]+MYRANKS_P[[#This Row],[H]])/MYRANKS_P[[#This Row],[IP]],0),0)</f>
        <v>#REF!</v>
      </c>
      <c r="R281" s="10" t="e">
        <f>MYRANKS_P[[#This Row],[W]]/SGP_W</f>
        <v>#REF!</v>
      </c>
      <c r="S281" s="10" t="e">
        <f>MYRANKS_P[[#This Row],[SV]]/SGP_SV</f>
        <v>#REF!</v>
      </c>
      <c r="T281" s="10" t="e">
        <f>MYRANKS_P[[#This Row],[SO]]/SGP_K</f>
        <v>#REF!</v>
      </c>
      <c r="U281" s="10" t="e">
        <f>((LGAVG_ER*(NUMPITCHERS-1)+MYRANKS_P[[#This Row],[ER]])*9/((LGAVG_IP*(NUMPITCHERS-1)+MYRANKS_P[[#This Row],[IP]]))-LGAVG_ERA)/SGP_ERA</f>
        <v>#REF!</v>
      </c>
      <c r="V281" s="10" t="e">
        <f>((LGAVG_HBB*(NUMPITCHERS-1)+MYRANKS_P[[#This Row],[BB]]+MYRANKS_P[[#This Row],[H]])/(LGAVG_IP*(NUMPITCHERS-1)+MYRANKS_P[[#This Row],[IP]])-LGAVG_WHIP)/SGP_WHIP</f>
        <v>#REF!</v>
      </c>
      <c r="W281" s="72" t="e">
        <f>MYRANKS_P[[#This Row],[WSGP]]+MYRANKS_P[[#This Row],[SVSGP]]+MYRANKS_P[[#This Row],[SOSGP]]+MYRANKS_P[[#This Row],[ERASGP]]+MYRANKS_P[[#This Row],[WHIPSGP]]</f>
        <v>#REF!</v>
      </c>
      <c r="X281" s="171" t="e">
        <f>RANK(MYRANKS_P[[#This Row],[TTLSGP]],MYRANKS_P[TTLSGP],0)</f>
        <v>#REF!</v>
      </c>
      <c r="Y281" s="72" t="e">
        <f>IF(MYRANKS_P[[#This Row],[RAW_RANK]]&gt;NUM_P,MYRANKS_P[[#This Row],[TTLSGP]],0)</f>
        <v>#REF!</v>
      </c>
      <c r="Z281" s="22" t="e">
        <f>IF(MYRANKS_P[[#This Row],[BENCH_TTLSGP]]=0,"",RANK(MYRANKS_P[[#This Row],[BENCH_TTLSGP]],MYRANKS_P[BENCH_TTLSGP],0))</f>
        <v>#REF!</v>
      </c>
      <c r="AA281" s="22" t="e">
        <f>IF(MYRANKS_P[[#This Row],[RAW_RANK]]=NUM_P,"X","")</f>
        <v>#REF!</v>
      </c>
      <c r="AB281" s="10" t="e">
        <f>VLOOKUP(MYRANKS_P[[#This Row],[POS]],#REF!,COLUMN(#REF!),FALSE)</f>
        <v>#REF!</v>
      </c>
      <c r="AC281" s="10" t="e">
        <f>MYRANKS_P[[#This Row],[TTLSGP]]-MYRANKS_P[[#This Row],[REPL LVL]]</f>
        <v>#REF!</v>
      </c>
      <c r="AD281" s="19" t="e">
        <f>IF(MYRANKS_P[[#This Row],[RAW_RANK]]&lt;=Total_Pitchers_Drafted,MYRANKS_P[[#This Row],[SGP OVER REPL]],0)</f>
        <v>#REF!</v>
      </c>
      <c r="AE281" s="66" t="e">
        <f>MYRANKS_P[[#This Row],[SGP OVER REPL]]*Dollar_Value_Per_Pitcher_SGP+1</f>
        <v>#REF!</v>
      </c>
      <c r="AF281" s="27"/>
      <c r="AG281" s="30" t="e">
        <f>IF(AND(MYRANKS_P[[#This Row],[BENCH_RANK]]&lt;=Total_Pitchers_Drafted,MYRANKS_P[[#This Row],[$ACTUAL]]=""),MYRANKS_P[[#This Row],[USEFULSGP]],0)</f>
        <v>#REF!</v>
      </c>
      <c r="AH281" s="27" t="e">
        <f>IF(MYRANKS_P[[#This Row],[REMAIN_SGP]]=0,0,MYRANKS_P[[#This Row],[REMAIN_SGP]]*Remaining_Dollar_Value_Per_Pitcher_SGP+1)</f>
        <v>#REF!</v>
      </c>
      <c r="AI281" s="122"/>
    </row>
    <row r="282" spans="1:35" x14ac:dyDescent="0.25">
      <c r="A282" s="88" t="s">
        <v>1347</v>
      </c>
      <c r="B282" s="9" t="e">
        <f>VLOOKUP(MYRANKS_P[[#This Row],[PLAYERID]],#REF!,COLUMN(#REF!),FALSE)</f>
        <v>#REF!</v>
      </c>
      <c r="C282" s="9" t="e">
        <f>VLOOKUP(MYRANKS_P[[#This Row],[PLAYERID]],#REF!,COLUMN(#REF!),FALSE)</f>
        <v>#REF!</v>
      </c>
      <c r="D282" s="9" t="e">
        <f>VLOOKUP(MYRANKS_P[[#This Row],[PLAYERID]],#REF!,COLUMN(#REF!),FALSE)</f>
        <v>#REF!</v>
      </c>
      <c r="E282" s="9" t="e">
        <f>VLOOKUP(MYRANKS_P[[#This Row],[PLAYERID]],#REF!,COLUMN(#REF!),FALSE)</f>
        <v>#REF!</v>
      </c>
      <c r="F282" s="9" t="e">
        <f>VLOOKUP(MYRANKS_P[[#This Row],[PLAYERID]],#REF!,COLUMN(#REF!),FALSE)</f>
        <v>#REF!</v>
      </c>
      <c r="G282" s="9" t="e">
        <f>INDEX(#REF!,MATCH(MYRANKS_P[[#This Row],[PLAYERID]],#REF!,0),VLOOKUP(IDSYSTEM,#REF!,3,FALSE))</f>
        <v>#REF!</v>
      </c>
      <c r="H282" s="115" t="e">
        <f>IF(OR(LEAGUE="Mixed",LEAGUE=MYRANKS_P[[#This Row],[LG]]),IFERROR(INDEX(PITCHCSV[],MATCH(MYRANKS_P[[#This Row],[PROJID]],PITCHCSV[playerid],0),P_WCOL),0),0)</f>
        <v>#REF!</v>
      </c>
      <c r="I282" s="115" t="e">
        <f>IF(OR(LEAGUE="Mixed",LEAGUE=MYRANKS_P[[#This Row],[LG]]),IFERROR(INDEX(PITCHCSV[],MATCH(MYRANKS_P[[#This Row],[PROJID]],PITCHCSV[playerid],0),P_SVCOL),0),0)</f>
        <v>#REF!</v>
      </c>
      <c r="J282" s="115" t="e">
        <f>IF(OR(LEAGUE="Mixed",LEAGUE=MYRANKS_P[[#This Row],[LG]]),IFERROR(INDEX(PITCHCSV[],MATCH(MYRANKS_P[[#This Row],[PROJID]],PITCHCSV[playerid],0),P_IPCOL),0),0)</f>
        <v>#REF!</v>
      </c>
      <c r="K282" s="115" t="e">
        <f>IF(OR(LEAGUE="Mixed",LEAGUE=MYRANKS_P[[#This Row],[LG]]),IFERROR(INDEX(PITCHCSV[],MATCH(MYRANKS_P[[#This Row],[PROJID]],PITCHCSV[playerid],0),P_HCOL),0),0)</f>
        <v>#REF!</v>
      </c>
      <c r="L282" s="115" t="e">
        <f>IF(OR(LEAGUE="Mixed",LEAGUE=MYRANKS_P[[#This Row],[LG]]),IFERROR(INDEX(PITCHCSV[],MATCH(MYRANKS_P[[#This Row],[PROJID]],PITCHCSV[playerid],0),P_ERCOL),0),0)</f>
        <v>#REF!</v>
      </c>
      <c r="M282" s="115" t="e">
        <f>IF(OR(LEAGUE="Mixed",LEAGUE=MYRANKS_P[[#This Row],[LG]]),IFERROR(INDEX(PITCHCSV[],MATCH(MYRANKS_P[[#This Row],[PROJID]],PITCHCSV[playerid],0),P_HRCOL),0),0)</f>
        <v>#REF!</v>
      </c>
      <c r="N282" s="115" t="e">
        <f>IF(OR(LEAGUE="Mixed",LEAGUE=MYRANKS_P[[#This Row],[LG]]),IFERROR(INDEX(PITCHCSV[],MATCH(MYRANKS_P[[#This Row],[PROJID]],PITCHCSV[playerid],0),P_SOCOL),0),0)</f>
        <v>#REF!</v>
      </c>
      <c r="O282" s="115" t="e">
        <f>IF(OR(LEAGUE="Mixed",LEAGUE=MYRANKS_P[[#This Row],[LG]]),IFERROR(INDEX(PITCHCSV[],MATCH(MYRANKS_P[[#This Row],[PROJID]],PITCHCSV[playerid],0),P_BBCOL),0),0)</f>
        <v>#REF!</v>
      </c>
      <c r="P282" s="10" t="e">
        <f>IF(OR(LEAGUE="Mixed",LEAGUE=MYRANKS_P[[#This Row],[LG]]),IFERROR(MYRANKS_P[[#This Row],[ER]]*9/MYRANKS_P[[#This Row],[IP]],0),0)</f>
        <v>#REF!</v>
      </c>
      <c r="Q282" s="10" t="e">
        <f>IF(OR(LEAGUE="Mixed",LEAGUE=MYRANKS_P[[#This Row],[LG]]),IFERROR((MYRANKS_P[[#This Row],[BB]]+MYRANKS_P[[#This Row],[H]])/MYRANKS_P[[#This Row],[IP]],0),0)</f>
        <v>#REF!</v>
      </c>
      <c r="R282" s="10" t="e">
        <f>MYRANKS_P[[#This Row],[W]]/SGP_W</f>
        <v>#REF!</v>
      </c>
      <c r="S282" s="10" t="e">
        <f>MYRANKS_P[[#This Row],[SV]]/SGP_SV</f>
        <v>#REF!</v>
      </c>
      <c r="T282" s="10" t="e">
        <f>MYRANKS_P[[#This Row],[SO]]/SGP_K</f>
        <v>#REF!</v>
      </c>
      <c r="U282" s="10" t="e">
        <f>((LGAVG_ER*(NUMPITCHERS-1)+MYRANKS_P[[#This Row],[ER]])*9/((LGAVG_IP*(NUMPITCHERS-1)+MYRANKS_P[[#This Row],[IP]]))-LGAVG_ERA)/SGP_ERA</f>
        <v>#REF!</v>
      </c>
      <c r="V282" s="10" t="e">
        <f>((LGAVG_HBB*(NUMPITCHERS-1)+MYRANKS_P[[#This Row],[BB]]+MYRANKS_P[[#This Row],[H]])/(LGAVG_IP*(NUMPITCHERS-1)+MYRANKS_P[[#This Row],[IP]])-LGAVG_WHIP)/SGP_WHIP</f>
        <v>#REF!</v>
      </c>
      <c r="W282" s="72" t="e">
        <f>MYRANKS_P[[#This Row],[WSGP]]+MYRANKS_P[[#This Row],[SVSGP]]+MYRANKS_P[[#This Row],[SOSGP]]+MYRANKS_P[[#This Row],[ERASGP]]+MYRANKS_P[[#This Row],[WHIPSGP]]</f>
        <v>#REF!</v>
      </c>
      <c r="X282" s="171" t="e">
        <f>RANK(MYRANKS_P[[#This Row],[TTLSGP]],MYRANKS_P[TTLSGP],0)</f>
        <v>#REF!</v>
      </c>
      <c r="Y282" s="72" t="e">
        <f>IF(MYRANKS_P[[#This Row],[RAW_RANK]]&gt;NUM_P,MYRANKS_P[[#This Row],[TTLSGP]],0)</f>
        <v>#REF!</v>
      </c>
      <c r="Z282" s="22" t="e">
        <f>IF(MYRANKS_P[[#This Row],[BENCH_TTLSGP]]=0,"",RANK(MYRANKS_P[[#This Row],[BENCH_TTLSGP]],MYRANKS_P[BENCH_TTLSGP],0))</f>
        <v>#REF!</v>
      </c>
      <c r="AA282" s="22" t="e">
        <f>IF(MYRANKS_P[[#This Row],[RAW_RANK]]=NUM_P,"X","")</f>
        <v>#REF!</v>
      </c>
      <c r="AB282" s="10" t="e">
        <f>VLOOKUP(MYRANKS_P[[#This Row],[POS]],#REF!,COLUMN(#REF!),FALSE)</f>
        <v>#REF!</v>
      </c>
      <c r="AC282" s="10" t="e">
        <f>MYRANKS_P[[#This Row],[TTLSGP]]-MYRANKS_P[[#This Row],[REPL LVL]]</f>
        <v>#REF!</v>
      </c>
      <c r="AD282" s="19" t="e">
        <f>IF(MYRANKS_P[[#This Row],[RAW_RANK]]&lt;=Total_Pitchers_Drafted,MYRANKS_P[[#This Row],[SGP OVER REPL]],0)</f>
        <v>#REF!</v>
      </c>
      <c r="AE282" s="66" t="e">
        <f>MYRANKS_P[[#This Row],[SGP OVER REPL]]*Dollar_Value_Per_Pitcher_SGP+1</f>
        <v>#REF!</v>
      </c>
      <c r="AF282" s="27"/>
      <c r="AG282" s="30" t="e">
        <f>IF(AND(MYRANKS_P[[#This Row],[BENCH_RANK]]&lt;=Total_Pitchers_Drafted,MYRANKS_P[[#This Row],[$ACTUAL]]=""),MYRANKS_P[[#This Row],[USEFULSGP]],0)</f>
        <v>#REF!</v>
      </c>
      <c r="AH282" s="27" t="e">
        <f>IF(MYRANKS_P[[#This Row],[REMAIN_SGP]]=0,0,MYRANKS_P[[#This Row],[REMAIN_SGP]]*Remaining_Dollar_Value_Per_Pitcher_SGP+1)</f>
        <v>#REF!</v>
      </c>
      <c r="AI282" s="122"/>
    </row>
    <row r="283" spans="1:35" x14ac:dyDescent="0.25">
      <c r="A283" s="79" t="s">
        <v>6768</v>
      </c>
      <c r="B283" s="53" t="e">
        <f>VLOOKUP(MYRANKS_P[[#This Row],[PLAYERID]],#REF!,COLUMN(#REF!),FALSE)</f>
        <v>#REF!</v>
      </c>
      <c r="C283" s="53" t="e">
        <f>VLOOKUP(MYRANKS_P[[#This Row],[PLAYERID]],#REF!,COLUMN(#REF!),FALSE)</f>
        <v>#REF!</v>
      </c>
      <c r="D283" s="53" t="e">
        <f>VLOOKUP(MYRANKS_P[[#This Row],[PLAYERID]],#REF!,COLUMN(#REF!),FALSE)</f>
        <v>#REF!</v>
      </c>
      <c r="E283" s="9" t="e">
        <f>VLOOKUP(MYRANKS_P[[#This Row],[PLAYERID]],#REF!,COLUMN(#REF!),FALSE)</f>
        <v>#REF!</v>
      </c>
      <c r="F283" s="53" t="e">
        <f>VLOOKUP(MYRANKS_P[[#This Row],[PLAYERID]],#REF!,COLUMN(#REF!),FALSE)</f>
        <v>#REF!</v>
      </c>
      <c r="G283" s="9" t="e">
        <f>INDEX(#REF!,MATCH(MYRANKS_P[[#This Row],[PLAYERID]],#REF!,0),VLOOKUP(IDSYSTEM,#REF!,3,FALSE))</f>
        <v>#REF!</v>
      </c>
      <c r="H283" s="115" t="e">
        <f>IF(OR(LEAGUE="Mixed",LEAGUE=MYRANKS_P[[#This Row],[LG]]),IFERROR(INDEX(PITCHCSV[],MATCH(MYRANKS_P[[#This Row],[PROJID]],PITCHCSV[playerid],0),P_WCOL),0),0)</f>
        <v>#REF!</v>
      </c>
      <c r="I283" s="115" t="e">
        <f>IF(OR(LEAGUE="Mixed",LEAGUE=MYRANKS_P[[#This Row],[LG]]),IFERROR(INDEX(PITCHCSV[],MATCH(MYRANKS_P[[#This Row],[PROJID]],PITCHCSV[playerid],0),P_SVCOL),0),0)</f>
        <v>#REF!</v>
      </c>
      <c r="J283" s="115" t="e">
        <f>IF(OR(LEAGUE="Mixed",LEAGUE=MYRANKS_P[[#This Row],[LG]]),IFERROR(INDEX(PITCHCSV[],MATCH(MYRANKS_P[[#This Row],[PROJID]],PITCHCSV[playerid],0),P_IPCOL),0),0)</f>
        <v>#REF!</v>
      </c>
      <c r="K283" s="115" t="e">
        <f>IF(OR(LEAGUE="Mixed",LEAGUE=MYRANKS_P[[#This Row],[LG]]),IFERROR(INDEX(PITCHCSV[],MATCH(MYRANKS_P[[#This Row],[PROJID]],PITCHCSV[playerid],0),P_HCOL),0),0)</f>
        <v>#REF!</v>
      </c>
      <c r="L283" s="115" t="e">
        <f>IF(OR(LEAGUE="Mixed",LEAGUE=MYRANKS_P[[#This Row],[LG]]),IFERROR(INDEX(PITCHCSV[],MATCH(MYRANKS_P[[#This Row],[PROJID]],PITCHCSV[playerid],0),P_ERCOL),0),0)</f>
        <v>#REF!</v>
      </c>
      <c r="M283" s="115" t="e">
        <f>IF(OR(LEAGUE="Mixed",LEAGUE=MYRANKS_P[[#This Row],[LG]]),IFERROR(INDEX(PITCHCSV[],MATCH(MYRANKS_P[[#This Row],[PROJID]],PITCHCSV[playerid],0),P_HRCOL),0),0)</f>
        <v>#REF!</v>
      </c>
      <c r="N283" s="115" t="e">
        <f>IF(OR(LEAGUE="Mixed",LEAGUE=MYRANKS_P[[#This Row],[LG]]),IFERROR(INDEX(PITCHCSV[],MATCH(MYRANKS_P[[#This Row],[PROJID]],PITCHCSV[playerid],0),P_SOCOL),0),0)</f>
        <v>#REF!</v>
      </c>
      <c r="O283" s="115" t="e">
        <f>IF(OR(LEAGUE="Mixed",LEAGUE=MYRANKS_P[[#This Row],[LG]]),IFERROR(INDEX(PITCHCSV[],MATCH(MYRANKS_P[[#This Row],[PROJID]],PITCHCSV[playerid],0),P_BBCOL),0),0)</f>
        <v>#REF!</v>
      </c>
      <c r="P283" s="10" t="e">
        <f>IF(OR(LEAGUE="Mixed",LEAGUE=MYRANKS_P[[#This Row],[LG]]),IFERROR(MYRANKS_P[[#This Row],[ER]]*9/MYRANKS_P[[#This Row],[IP]],0),0)</f>
        <v>#REF!</v>
      </c>
      <c r="Q283" s="10" t="e">
        <f>IF(OR(LEAGUE="Mixed",LEAGUE=MYRANKS_P[[#This Row],[LG]]),IFERROR((MYRANKS_P[[#This Row],[BB]]+MYRANKS_P[[#This Row],[H]])/MYRANKS_P[[#This Row],[IP]],0),0)</f>
        <v>#REF!</v>
      </c>
      <c r="R283" s="10" t="e">
        <f>MYRANKS_P[[#This Row],[W]]/SGP_W</f>
        <v>#REF!</v>
      </c>
      <c r="S283" s="10" t="e">
        <f>MYRANKS_P[[#This Row],[SV]]/SGP_SV</f>
        <v>#REF!</v>
      </c>
      <c r="T283" s="10" t="e">
        <f>MYRANKS_P[[#This Row],[SO]]/SGP_K</f>
        <v>#REF!</v>
      </c>
      <c r="U283" s="10" t="e">
        <f>((LGAVG_ER*(NUMPITCHERS-1)+MYRANKS_P[[#This Row],[ER]])*9/((LGAVG_IP*(NUMPITCHERS-1)+MYRANKS_P[[#This Row],[IP]]))-LGAVG_ERA)/SGP_ERA</f>
        <v>#REF!</v>
      </c>
      <c r="V283" s="10" t="e">
        <f>((LGAVG_HBB*(NUMPITCHERS-1)+MYRANKS_P[[#This Row],[BB]]+MYRANKS_P[[#This Row],[H]])/(LGAVG_IP*(NUMPITCHERS-1)+MYRANKS_P[[#This Row],[IP]])-LGAVG_WHIP)/SGP_WHIP</f>
        <v>#REF!</v>
      </c>
      <c r="W283" s="72" t="e">
        <f>MYRANKS_P[[#This Row],[WSGP]]+MYRANKS_P[[#This Row],[SVSGP]]+MYRANKS_P[[#This Row],[SOSGP]]+MYRANKS_P[[#This Row],[ERASGP]]+MYRANKS_P[[#This Row],[WHIPSGP]]</f>
        <v>#REF!</v>
      </c>
      <c r="X283" s="171" t="e">
        <f>RANK(MYRANKS_P[[#This Row],[TTLSGP]],MYRANKS_P[TTLSGP],0)</f>
        <v>#REF!</v>
      </c>
      <c r="Y283" s="72" t="e">
        <f>IF(MYRANKS_P[[#This Row],[RAW_RANK]]&gt;NUM_P,MYRANKS_P[[#This Row],[TTLSGP]],0)</f>
        <v>#REF!</v>
      </c>
      <c r="Z283" s="22" t="e">
        <f>IF(MYRANKS_P[[#This Row],[BENCH_TTLSGP]]=0,"",RANK(MYRANKS_P[[#This Row],[BENCH_TTLSGP]],MYRANKS_P[BENCH_TTLSGP],0))</f>
        <v>#REF!</v>
      </c>
      <c r="AA283" s="22" t="e">
        <f>IF(MYRANKS_P[[#This Row],[RAW_RANK]]=NUM_P,"X","")</f>
        <v>#REF!</v>
      </c>
      <c r="AB283" s="10" t="e">
        <f>VLOOKUP(MYRANKS_P[[#This Row],[POS]],#REF!,COLUMN(#REF!),FALSE)</f>
        <v>#REF!</v>
      </c>
      <c r="AC283" s="10" t="e">
        <f>MYRANKS_P[[#This Row],[TTLSGP]]-MYRANKS_P[[#This Row],[REPL LVL]]</f>
        <v>#REF!</v>
      </c>
      <c r="AD283" s="19" t="e">
        <f>IF(MYRANKS_P[[#This Row],[RAW_RANK]]&lt;=Total_Pitchers_Drafted,MYRANKS_P[[#This Row],[SGP OVER REPL]],0)</f>
        <v>#REF!</v>
      </c>
      <c r="AE283" s="66" t="e">
        <f>MYRANKS_P[[#This Row],[SGP OVER REPL]]*Dollar_Value_Per_Pitcher_SGP+1</f>
        <v>#REF!</v>
      </c>
      <c r="AF283" s="27"/>
      <c r="AG283" s="30" t="e">
        <f>IF(AND(MYRANKS_P[[#This Row],[BENCH_RANK]]&lt;=Total_Pitchers_Drafted,MYRANKS_P[[#This Row],[$ACTUAL]]=""),MYRANKS_P[[#This Row],[USEFULSGP]],0)</f>
        <v>#REF!</v>
      </c>
      <c r="AH283" s="27" t="e">
        <f>IF(MYRANKS_P[[#This Row],[REMAIN_SGP]]=0,0,MYRANKS_P[[#This Row],[REMAIN_SGP]]*Remaining_Dollar_Value_Per_Pitcher_SGP+1)</f>
        <v>#REF!</v>
      </c>
      <c r="AI283" s="122"/>
    </row>
    <row r="284" spans="1:35" x14ac:dyDescent="0.25">
      <c r="A284" s="79" t="s">
        <v>2025</v>
      </c>
      <c r="B284" s="53" t="e">
        <f>VLOOKUP(MYRANKS_P[[#This Row],[PLAYERID]],#REF!,COLUMN(#REF!),FALSE)</f>
        <v>#REF!</v>
      </c>
      <c r="C284" s="53" t="e">
        <f>VLOOKUP(MYRANKS_P[[#This Row],[PLAYERID]],#REF!,COLUMN(#REF!),FALSE)</f>
        <v>#REF!</v>
      </c>
      <c r="D284" s="53" t="e">
        <f>VLOOKUP(MYRANKS_P[[#This Row],[PLAYERID]],#REF!,COLUMN(#REF!),FALSE)</f>
        <v>#REF!</v>
      </c>
      <c r="E284" s="9" t="e">
        <f>VLOOKUP(MYRANKS_P[[#This Row],[PLAYERID]],#REF!,COLUMN(#REF!),FALSE)</f>
        <v>#REF!</v>
      </c>
      <c r="F284" s="53" t="e">
        <f>VLOOKUP(MYRANKS_P[[#This Row],[PLAYERID]],#REF!,COLUMN(#REF!),FALSE)</f>
        <v>#REF!</v>
      </c>
      <c r="G284" s="9" t="e">
        <f>INDEX(#REF!,MATCH(MYRANKS_P[[#This Row],[PLAYERID]],#REF!,0),VLOOKUP(IDSYSTEM,#REF!,3,FALSE))</f>
        <v>#REF!</v>
      </c>
      <c r="H284" s="115" t="e">
        <f>IF(OR(LEAGUE="Mixed",LEAGUE=MYRANKS_P[[#This Row],[LG]]),IFERROR(INDEX(PITCHCSV[],MATCH(MYRANKS_P[[#This Row],[PROJID]],PITCHCSV[playerid],0),P_WCOL),0),0)</f>
        <v>#REF!</v>
      </c>
      <c r="I284" s="115" t="e">
        <f>IF(OR(LEAGUE="Mixed",LEAGUE=MYRANKS_P[[#This Row],[LG]]),IFERROR(INDEX(PITCHCSV[],MATCH(MYRANKS_P[[#This Row],[PROJID]],PITCHCSV[playerid],0),P_SVCOL),0),0)</f>
        <v>#REF!</v>
      </c>
      <c r="J284" s="115" t="e">
        <f>IF(OR(LEAGUE="Mixed",LEAGUE=MYRANKS_P[[#This Row],[LG]]),IFERROR(INDEX(PITCHCSV[],MATCH(MYRANKS_P[[#This Row],[PROJID]],PITCHCSV[playerid],0),P_IPCOL),0),0)</f>
        <v>#REF!</v>
      </c>
      <c r="K284" s="115" t="e">
        <f>IF(OR(LEAGUE="Mixed",LEAGUE=MYRANKS_P[[#This Row],[LG]]),IFERROR(INDEX(PITCHCSV[],MATCH(MYRANKS_P[[#This Row],[PROJID]],PITCHCSV[playerid],0),P_HCOL),0),0)</f>
        <v>#REF!</v>
      </c>
      <c r="L284" s="115" t="e">
        <f>IF(OR(LEAGUE="Mixed",LEAGUE=MYRANKS_P[[#This Row],[LG]]),IFERROR(INDEX(PITCHCSV[],MATCH(MYRANKS_P[[#This Row],[PROJID]],PITCHCSV[playerid],0),P_ERCOL),0),0)</f>
        <v>#REF!</v>
      </c>
      <c r="M284" s="115" t="e">
        <f>IF(OR(LEAGUE="Mixed",LEAGUE=MYRANKS_P[[#This Row],[LG]]),IFERROR(INDEX(PITCHCSV[],MATCH(MYRANKS_P[[#This Row],[PROJID]],PITCHCSV[playerid],0),P_HRCOL),0),0)</f>
        <v>#REF!</v>
      </c>
      <c r="N284" s="115" t="e">
        <f>IF(OR(LEAGUE="Mixed",LEAGUE=MYRANKS_P[[#This Row],[LG]]),IFERROR(INDEX(PITCHCSV[],MATCH(MYRANKS_P[[#This Row],[PROJID]],PITCHCSV[playerid],0),P_SOCOL),0),0)</f>
        <v>#REF!</v>
      </c>
      <c r="O284" s="115" t="e">
        <f>IF(OR(LEAGUE="Mixed",LEAGUE=MYRANKS_P[[#This Row],[LG]]),IFERROR(INDEX(PITCHCSV[],MATCH(MYRANKS_P[[#This Row],[PROJID]],PITCHCSV[playerid],0),P_BBCOL),0),0)</f>
        <v>#REF!</v>
      </c>
      <c r="P284" s="10" t="e">
        <f>IF(OR(LEAGUE="Mixed",LEAGUE=MYRANKS_P[[#This Row],[LG]]),IFERROR(MYRANKS_P[[#This Row],[ER]]*9/MYRANKS_P[[#This Row],[IP]],0),0)</f>
        <v>#REF!</v>
      </c>
      <c r="Q284" s="10" t="e">
        <f>IF(OR(LEAGUE="Mixed",LEAGUE=MYRANKS_P[[#This Row],[LG]]),IFERROR((MYRANKS_P[[#This Row],[BB]]+MYRANKS_P[[#This Row],[H]])/MYRANKS_P[[#This Row],[IP]],0),0)</f>
        <v>#REF!</v>
      </c>
      <c r="R284" s="55" t="e">
        <f>MYRANKS_P[[#This Row],[W]]/SGP_W</f>
        <v>#REF!</v>
      </c>
      <c r="S284" s="54" t="e">
        <f>MYRANKS_P[[#This Row],[SV]]/SGP_SV</f>
        <v>#REF!</v>
      </c>
      <c r="T284" s="55" t="e">
        <f>MYRANKS_P[[#This Row],[SO]]/SGP_K</f>
        <v>#REF!</v>
      </c>
      <c r="U284" s="10" t="e">
        <f>((LGAVG_ER*(NUMPITCHERS-1)+MYRANKS_P[[#This Row],[ER]])*9/((LGAVG_IP*(NUMPITCHERS-1)+MYRANKS_P[[#This Row],[IP]]))-LGAVG_ERA)/SGP_ERA</f>
        <v>#REF!</v>
      </c>
      <c r="V284" s="10" t="e">
        <f>((LGAVG_HBB*(NUMPITCHERS-1)+MYRANKS_P[[#This Row],[BB]]+MYRANKS_P[[#This Row],[H]])/(LGAVG_IP*(NUMPITCHERS-1)+MYRANKS_P[[#This Row],[IP]])-LGAVG_WHIP)/SGP_WHIP</f>
        <v>#REF!</v>
      </c>
      <c r="W284" s="74" t="e">
        <f>MYRANKS_P[[#This Row],[WSGP]]+MYRANKS_P[[#This Row],[SVSGP]]+MYRANKS_P[[#This Row],[SOSGP]]+MYRANKS_P[[#This Row],[ERASGP]]+MYRANKS_P[[#This Row],[WHIPSGP]]</f>
        <v>#REF!</v>
      </c>
      <c r="X284" s="172" t="e">
        <f>RANK(MYRANKS_P[[#This Row],[TTLSGP]],MYRANKS_P[TTLSGP],0)</f>
        <v>#REF!</v>
      </c>
      <c r="Y284" s="74" t="e">
        <f>IF(MYRANKS_P[[#This Row],[RAW_RANK]]&gt;NUM_P,MYRANKS_P[[#This Row],[TTLSGP]],0)</f>
        <v>#REF!</v>
      </c>
      <c r="Z284" s="56" t="e">
        <f>IF(MYRANKS_P[[#This Row],[BENCH_TTLSGP]]=0,"",RANK(MYRANKS_P[[#This Row],[BENCH_TTLSGP]],MYRANKS_P[BENCH_TTLSGP],0))</f>
        <v>#REF!</v>
      </c>
      <c r="AA284" s="56" t="e">
        <f>IF(MYRANKS_P[[#This Row],[RAW_RANK]]=NUM_P,"X","")</f>
        <v>#REF!</v>
      </c>
      <c r="AB284" s="54" t="e">
        <f>VLOOKUP(MYRANKS_P[[#This Row],[POS]],#REF!,COLUMN(#REF!),FALSE)</f>
        <v>#REF!</v>
      </c>
      <c r="AC284" s="54" t="e">
        <f>MYRANKS_P[[#This Row],[TTLSGP]]-MYRANKS_P[[#This Row],[REPL LVL]]</f>
        <v>#REF!</v>
      </c>
      <c r="AD284" s="55" t="e">
        <f>IF(MYRANKS_P[[#This Row],[RAW_RANK]]&lt;=Total_Pitchers_Drafted,MYRANKS_P[[#This Row],[SGP OVER REPL]],0)</f>
        <v>#REF!</v>
      </c>
      <c r="AE284" s="68" t="e">
        <f>MYRANKS_P[[#This Row],[SGP OVER REPL]]*Dollar_Value_Per_Pitcher_SGP+1</f>
        <v>#REF!</v>
      </c>
      <c r="AF284" s="55"/>
      <c r="AG284" s="54" t="e">
        <f>IF(AND(MYRANKS_P[[#This Row],[BENCH_RANK]]&lt;=Total_Pitchers_Drafted,MYRANKS_P[[#This Row],[$ACTUAL]]=""),MYRANKS_P[[#This Row],[USEFULSGP]],0)</f>
        <v>#REF!</v>
      </c>
      <c r="AH284" s="55" t="e">
        <f>IF(MYRANKS_P[[#This Row],[REMAIN_SGP]]=0,0,MYRANKS_P[[#This Row],[REMAIN_SGP]]*Remaining_Dollar_Value_Per_Pitcher_SGP+1)</f>
        <v>#REF!</v>
      </c>
      <c r="AI284" s="122"/>
    </row>
    <row r="285" spans="1:35" x14ac:dyDescent="0.25">
      <c r="A285" s="88" t="s">
        <v>6272</v>
      </c>
      <c r="B285" s="53" t="e">
        <f>VLOOKUP(MYRANKS_P[[#This Row],[PLAYERID]],#REF!,COLUMN(#REF!),FALSE)</f>
        <v>#REF!</v>
      </c>
      <c r="C285" s="53" t="e">
        <f>VLOOKUP(MYRANKS_P[[#This Row],[PLAYERID]],#REF!,COLUMN(#REF!),FALSE)</f>
        <v>#REF!</v>
      </c>
      <c r="D285" s="53" t="e">
        <f>VLOOKUP(MYRANKS_P[[#This Row],[PLAYERID]],#REF!,COLUMN(#REF!),FALSE)</f>
        <v>#REF!</v>
      </c>
      <c r="E285" s="9" t="e">
        <f>VLOOKUP(MYRANKS_P[[#This Row],[PLAYERID]],#REF!,COLUMN(#REF!),FALSE)</f>
        <v>#REF!</v>
      </c>
      <c r="F285" s="53" t="e">
        <f>VLOOKUP(MYRANKS_P[[#This Row],[PLAYERID]],#REF!,COLUMN(#REF!),FALSE)</f>
        <v>#REF!</v>
      </c>
      <c r="G285" s="9" t="e">
        <f>INDEX(#REF!,MATCH(MYRANKS_P[[#This Row],[PLAYERID]],#REF!,0),VLOOKUP(IDSYSTEM,#REF!,3,FALSE))</f>
        <v>#REF!</v>
      </c>
      <c r="H285" s="115" t="e">
        <f>IF(OR(LEAGUE="Mixed",LEAGUE=MYRANKS_P[[#This Row],[LG]]),IFERROR(INDEX(PITCHCSV[],MATCH(MYRANKS_P[[#This Row],[PROJID]],PITCHCSV[playerid],0),P_WCOL),0),0)</f>
        <v>#REF!</v>
      </c>
      <c r="I285" s="115" t="e">
        <f>IF(OR(LEAGUE="Mixed",LEAGUE=MYRANKS_P[[#This Row],[LG]]),IFERROR(INDEX(PITCHCSV[],MATCH(MYRANKS_P[[#This Row],[PROJID]],PITCHCSV[playerid],0),P_SVCOL),0),0)</f>
        <v>#REF!</v>
      </c>
      <c r="J285" s="115" t="e">
        <f>IF(OR(LEAGUE="Mixed",LEAGUE=MYRANKS_P[[#This Row],[LG]]),IFERROR(INDEX(PITCHCSV[],MATCH(MYRANKS_P[[#This Row],[PROJID]],PITCHCSV[playerid],0),P_IPCOL),0),0)</f>
        <v>#REF!</v>
      </c>
      <c r="K285" s="115" t="e">
        <f>IF(OR(LEAGUE="Mixed",LEAGUE=MYRANKS_P[[#This Row],[LG]]),IFERROR(INDEX(PITCHCSV[],MATCH(MYRANKS_P[[#This Row],[PROJID]],PITCHCSV[playerid],0),P_HCOL),0),0)</f>
        <v>#REF!</v>
      </c>
      <c r="L285" s="115" t="e">
        <f>IF(OR(LEAGUE="Mixed",LEAGUE=MYRANKS_P[[#This Row],[LG]]),IFERROR(INDEX(PITCHCSV[],MATCH(MYRANKS_P[[#This Row],[PROJID]],PITCHCSV[playerid],0),P_ERCOL),0),0)</f>
        <v>#REF!</v>
      </c>
      <c r="M285" s="115" t="e">
        <f>IF(OR(LEAGUE="Mixed",LEAGUE=MYRANKS_P[[#This Row],[LG]]),IFERROR(INDEX(PITCHCSV[],MATCH(MYRANKS_P[[#This Row],[PROJID]],PITCHCSV[playerid],0),P_HRCOL),0),0)</f>
        <v>#REF!</v>
      </c>
      <c r="N285" s="115" t="e">
        <f>IF(OR(LEAGUE="Mixed",LEAGUE=MYRANKS_P[[#This Row],[LG]]),IFERROR(INDEX(PITCHCSV[],MATCH(MYRANKS_P[[#This Row],[PROJID]],PITCHCSV[playerid],0),P_SOCOL),0),0)</f>
        <v>#REF!</v>
      </c>
      <c r="O285" s="115" t="e">
        <f>IF(OR(LEAGUE="Mixed",LEAGUE=MYRANKS_P[[#This Row],[LG]]),IFERROR(INDEX(PITCHCSV[],MATCH(MYRANKS_P[[#This Row],[PROJID]],PITCHCSV[playerid],0),P_BBCOL),0),0)</f>
        <v>#REF!</v>
      </c>
      <c r="P285" s="10" t="e">
        <f>IF(OR(LEAGUE="Mixed",LEAGUE=MYRANKS_P[[#This Row],[LG]]),IFERROR(MYRANKS_P[[#This Row],[ER]]*9/MYRANKS_P[[#This Row],[IP]],0),0)</f>
        <v>#REF!</v>
      </c>
      <c r="Q285" s="10" t="e">
        <f>IF(OR(LEAGUE="Mixed",LEAGUE=MYRANKS_P[[#This Row],[LG]]),IFERROR((MYRANKS_P[[#This Row],[BB]]+MYRANKS_P[[#This Row],[H]])/MYRANKS_P[[#This Row],[IP]],0),0)</f>
        <v>#REF!</v>
      </c>
      <c r="R285" s="10" t="e">
        <f>MYRANKS_P[[#This Row],[W]]/SGP_W</f>
        <v>#REF!</v>
      </c>
      <c r="S285" s="10" t="e">
        <f>MYRANKS_P[[#This Row],[SV]]/SGP_SV</f>
        <v>#REF!</v>
      </c>
      <c r="T285" s="10" t="e">
        <f>MYRANKS_P[[#This Row],[SO]]/SGP_K</f>
        <v>#REF!</v>
      </c>
      <c r="U285" s="10" t="e">
        <f>((LGAVG_ER*(NUMPITCHERS-1)+MYRANKS_P[[#This Row],[ER]])*9/((LGAVG_IP*(NUMPITCHERS-1)+MYRANKS_P[[#This Row],[IP]]))-LGAVG_ERA)/SGP_ERA</f>
        <v>#REF!</v>
      </c>
      <c r="V285" s="10" t="e">
        <f>((LGAVG_HBB*(NUMPITCHERS-1)+MYRANKS_P[[#This Row],[BB]]+MYRANKS_P[[#This Row],[H]])/(LGAVG_IP*(NUMPITCHERS-1)+MYRANKS_P[[#This Row],[IP]])-LGAVG_WHIP)/SGP_WHIP</f>
        <v>#REF!</v>
      </c>
      <c r="W285" s="72" t="e">
        <f>MYRANKS_P[[#This Row],[WSGP]]+MYRANKS_P[[#This Row],[SVSGP]]+MYRANKS_P[[#This Row],[SOSGP]]+MYRANKS_P[[#This Row],[ERASGP]]+MYRANKS_P[[#This Row],[WHIPSGP]]</f>
        <v>#REF!</v>
      </c>
      <c r="X285" s="171" t="e">
        <f>RANK(MYRANKS_P[[#This Row],[TTLSGP]],MYRANKS_P[TTLSGP],0)</f>
        <v>#REF!</v>
      </c>
      <c r="Y285" s="72" t="e">
        <f>IF(MYRANKS_P[[#This Row],[RAW_RANK]]&gt;NUM_P,MYRANKS_P[[#This Row],[TTLSGP]],0)</f>
        <v>#REF!</v>
      </c>
      <c r="Z285" s="22" t="e">
        <f>IF(MYRANKS_P[[#This Row],[BENCH_TTLSGP]]=0,"",RANK(MYRANKS_P[[#This Row],[BENCH_TTLSGP]],MYRANKS_P[BENCH_TTLSGP],0))</f>
        <v>#REF!</v>
      </c>
      <c r="AA285" s="22" t="e">
        <f>IF(MYRANKS_P[[#This Row],[RAW_RANK]]=NUM_P,"X","")</f>
        <v>#REF!</v>
      </c>
      <c r="AB285" s="10" t="e">
        <f>VLOOKUP(MYRANKS_P[[#This Row],[POS]],#REF!,COLUMN(#REF!),FALSE)</f>
        <v>#REF!</v>
      </c>
      <c r="AC285" s="10" t="e">
        <f>MYRANKS_P[[#This Row],[TTLSGP]]-MYRANKS_P[[#This Row],[REPL LVL]]</f>
        <v>#REF!</v>
      </c>
      <c r="AD285" s="19" t="e">
        <f>IF(MYRANKS_P[[#This Row],[RAW_RANK]]&lt;=Total_Pitchers_Drafted,MYRANKS_P[[#This Row],[SGP OVER REPL]],0)</f>
        <v>#REF!</v>
      </c>
      <c r="AE285" s="66" t="e">
        <f>MYRANKS_P[[#This Row],[SGP OVER REPL]]*Dollar_Value_Per_Pitcher_SGP+1</f>
        <v>#REF!</v>
      </c>
      <c r="AF285" s="27"/>
      <c r="AG285" s="30" t="e">
        <f>IF(AND(MYRANKS_P[[#This Row],[BENCH_RANK]]&lt;=Total_Pitchers_Drafted,MYRANKS_P[[#This Row],[$ACTUAL]]=""),MYRANKS_P[[#This Row],[USEFULSGP]],0)</f>
        <v>#REF!</v>
      </c>
      <c r="AH285" s="27" t="e">
        <f>IF(MYRANKS_P[[#This Row],[REMAIN_SGP]]=0,0,MYRANKS_P[[#This Row],[REMAIN_SGP]]*Remaining_Dollar_Value_Per_Pitcher_SGP+1)</f>
        <v>#REF!</v>
      </c>
      <c r="AI285" s="122"/>
    </row>
    <row r="286" spans="1:35" x14ac:dyDescent="0.25">
      <c r="A286" s="79" t="s">
        <v>6790</v>
      </c>
      <c r="B286" s="53" t="e">
        <f>VLOOKUP(MYRANKS_P[[#This Row],[PLAYERID]],#REF!,COLUMN(#REF!),FALSE)</f>
        <v>#REF!</v>
      </c>
      <c r="C286" s="53" t="e">
        <f>VLOOKUP(MYRANKS_P[[#This Row],[PLAYERID]],#REF!,COLUMN(#REF!),FALSE)</f>
        <v>#REF!</v>
      </c>
      <c r="D286" s="53" t="e">
        <f>VLOOKUP(MYRANKS_P[[#This Row],[PLAYERID]],#REF!,COLUMN(#REF!),FALSE)</f>
        <v>#REF!</v>
      </c>
      <c r="E286" s="9" t="e">
        <f>VLOOKUP(MYRANKS_P[[#This Row],[PLAYERID]],#REF!,COLUMN(#REF!),FALSE)</f>
        <v>#REF!</v>
      </c>
      <c r="F286" s="53" t="e">
        <f>VLOOKUP(MYRANKS_P[[#This Row],[PLAYERID]],#REF!,COLUMN(#REF!),FALSE)</f>
        <v>#REF!</v>
      </c>
      <c r="G286" s="9" t="e">
        <f>INDEX(#REF!,MATCH(MYRANKS_P[[#This Row],[PLAYERID]],#REF!,0),VLOOKUP(IDSYSTEM,#REF!,3,FALSE))</f>
        <v>#REF!</v>
      </c>
      <c r="H286" s="115" t="e">
        <f>IF(OR(LEAGUE="Mixed",LEAGUE=MYRANKS_P[[#This Row],[LG]]),IFERROR(INDEX(PITCHCSV[],MATCH(MYRANKS_P[[#This Row],[PROJID]],PITCHCSV[playerid],0),P_WCOL),0),0)</f>
        <v>#REF!</v>
      </c>
      <c r="I286" s="115" t="e">
        <f>IF(OR(LEAGUE="Mixed",LEAGUE=MYRANKS_P[[#This Row],[LG]]),IFERROR(INDEX(PITCHCSV[],MATCH(MYRANKS_P[[#This Row],[PROJID]],PITCHCSV[playerid],0),P_SVCOL),0),0)</f>
        <v>#REF!</v>
      </c>
      <c r="J286" s="115" t="e">
        <f>IF(OR(LEAGUE="Mixed",LEAGUE=MYRANKS_P[[#This Row],[LG]]),IFERROR(INDEX(PITCHCSV[],MATCH(MYRANKS_P[[#This Row],[PROJID]],PITCHCSV[playerid],0),P_IPCOL),0),0)</f>
        <v>#REF!</v>
      </c>
      <c r="K286" s="115" t="e">
        <f>IF(OR(LEAGUE="Mixed",LEAGUE=MYRANKS_P[[#This Row],[LG]]),IFERROR(INDEX(PITCHCSV[],MATCH(MYRANKS_P[[#This Row],[PROJID]],PITCHCSV[playerid],0),P_HCOL),0),0)</f>
        <v>#REF!</v>
      </c>
      <c r="L286" s="115" t="e">
        <f>IF(OR(LEAGUE="Mixed",LEAGUE=MYRANKS_P[[#This Row],[LG]]),IFERROR(INDEX(PITCHCSV[],MATCH(MYRANKS_P[[#This Row],[PROJID]],PITCHCSV[playerid],0),P_ERCOL),0),0)</f>
        <v>#REF!</v>
      </c>
      <c r="M286" s="115" t="e">
        <f>IF(OR(LEAGUE="Mixed",LEAGUE=MYRANKS_P[[#This Row],[LG]]),IFERROR(INDEX(PITCHCSV[],MATCH(MYRANKS_P[[#This Row],[PROJID]],PITCHCSV[playerid],0),P_HRCOL),0),0)</f>
        <v>#REF!</v>
      </c>
      <c r="N286" s="115" t="e">
        <f>IF(OR(LEAGUE="Mixed",LEAGUE=MYRANKS_P[[#This Row],[LG]]),IFERROR(INDEX(PITCHCSV[],MATCH(MYRANKS_P[[#This Row],[PROJID]],PITCHCSV[playerid],0),P_SOCOL),0),0)</f>
        <v>#REF!</v>
      </c>
      <c r="O286" s="115" t="e">
        <f>IF(OR(LEAGUE="Mixed",LEAGUE=MYRANKS_P[[#This Row],[LG]]),IFERROR(INDEX(PITCHCSV[],MATCH(MYRANKS_P[[#This Row],[PROJID]],PITCHCSV[playerid],0),P_BBCOL),0),0)</f>
        <v>#REF!</v>
      </c>
      <c r="P286" s="10" t="e">
        <f>IF(OR(LEAGUE="Mixed",LEAGUE=MYRANKS_P[[#This Row],[LG]]),IFERROR(MYRANKS_P[[#This Row],[ER]]*9/MYRANKS_P[[#This Row],[IP]],0),0)</f>
        <v>#REF!</v>
      </c>
      <c r="Q286" s="10" t="e">
        <f>IF(OR(LEAGUE="Mixed",LEAGUE=MYRANKS_P[[#This Row],[LG]]),IFERROR((MYRANKS_P[[#This Row],[BB]]+MYRANKS_P[[#This Row],[H]])/MYRANKS_P[[#This Row],[IP]],0),0)</f>
        <v>#REF!</v>
      </c>
      <c r="R286" s="10" t="e">
        <f>MYRANKS_P[[#This Row],[W]]/SGP_W</f>
        <v>#REF!</v>
      </c>
      <c r="S286" s="10" t="e">
        <f>MYRANKS_P[[#This Row],[SV]]/SGP_SV</f>
        <v>#REF!</v>
      </c>
      <c r="T286" s="10" t="e">
        <f>MYRANKS_P[[#This Row],[SO]]/SGP_K</f>
        <v>#REF!</v>
      </c>
      <c r="U286" s="10" t="e">
        <f>((LGAVG_ER*(NUMPITCHERS-1)+MYRANKS_P[[#This Row],[ER]])*9/((LGAVG_IP*(NUMPITCHERS-1)+MYRANKS_P[[#This Row],[IP]]))-LGAVG_ERA)/SGP_ERA</f>
        <v>#REF!</v>
      </c>
      <c r="V286" s="10" t="e">
        <f>((LGAVG_HBB*(NUMPITCHERS-1)+MYRANKS_P[[#This Row],[BB]]+MYRANKS_P[[#This Row],[H]])/(LGAVG_IP*(NUMPITCHERS-1)+MYRANKS_P[[#This Row],[IP]])-LGAVG_WHIP)/SGP_WHIP</f>
        <v>#REF!</v>
      </c>
      <c r="W286" s="72" t="e">
        <f>MYRANKS_P[[#This Row],[WSGP]]+MYRANKS_P[[#This Row],[SVSGP]]+MYRANKS_P[[#This Row],[SOSGP]]+MYRANKS_P[[#This Row],[ERASGP]]+MYRANKS_P[[#This Row],[WHIPSGP]]</f>
        <v>#REF!</v>
      </c>
      <c r="X286" s="171" t="e">
        <f>RANK(MYRANKS_P[[#This Row],[TTLSGP]],MYRANKS_P[TTLSGP],0)</f>
        <v>#REF!</v>
      </c>
      <c r="Y286" s="72" t="e">
        <f>IF(MYRANKS_P[[#This Row],[RAW_RANK]]&gt;NUM_P,MYRANKS_P[[#This Row],[TTLSGP]],0)</f>
        <v>#REF!</v>
      </c>
      <c r="Z286" s="22" t="e">
        <f>IF(MYRANKS_P[[#This Row],[BENCH_TTLSGP]]=0,"",RANK(MYRANKS_P[[#This Row],[BENCH_TTLSGP]],MYRANKS_P[BENCH_TTLSGP],0))</f>
        <v>#REF!</v>
      </c>
      <c r="AA286" s="22" t="e">
        <f>IF(MYRANKS_P[[#This Row],[RAW_RANK]]=NUM_P,"X","")</f>
        <v>#REF!</v>
      </c>
      <c r="AB286" s="10" t="e">
        <f>VLOOKUP(MYRANKS_P[[#This Row],[POS]],#REF!,COLUMN(#REF!),FALSE)</f>
        <v>#REF!</v>
      </c>
      <c r="AC286" s="10" t="e">
        <f>MYRANKS_P[[#This Row],[TTLSGP]]-MYRANKS_P[[#This Row],[REPL LVL]]</f>
        <v>#REF!</v>
      </c>
      <c r="AD286" s="19" t="e">
        <f>IF(MYRANKS_P[[#This Row],[RAW_RANK]]&lt;=Total_Pitchers_Drafted,MYRANKS_P[[#This Row],[SGP OVER REPL]],0)</f>
        <v>#REF!</v>
      </c>
      <c r="AE286" s="66" t="e">
        <f>MYRANKS_P[[#This Row],[SGP OVER REPL]]*Dollar_Value_Per_Pitcher_SGP+1</f>
        <v>#REF!</v>
      </c>
      <c r="AF286" s="27"/>
      <c r="AG286" s="30" t="e">
        <f>IF(AND(MYRANKS_P[[#This Row],[BENCH_RANK]]&lt;=Total_Pitchers_Drafted,MYRANKS_P[[#This Row],[$ACTUAL]]=""),MYRANKS_P[[#This Row],[USEFULSGP]],0)</f>
        <v>#REF!</v>
      </c>
      <c r="AH286" s="27" t="e">
        <f>IF(MYRANKS_P[[#This Row],[REMAIN_SGP]]=0,0,MYRANKS_P[[#This Row],[REMAIN_SGP]]*Remaining_Dollar_Value_Per_Pitcher_SGP+1)</f>
        <v>#REF!</v>
      </c>
      <c r="AI286" s="122"/>
    </row>
    <row r="287" spans="1:35" x14ac:dyDescent="0.25">
      <c r="A287" s="79" t="s">
        <v>1353</v>
      </c>
      <c r="B287" s="9" t="e">
        <f>VLOOKUP(MYRANKS_P[[#This Row],[PLAYERID]],#REF!,COLUMN(#REF!),FALSE)</f>
        <v>#REF!</v>
      </c>
      <c r="C287" s="9" t="e">
        <f>VLOOKUP(MYRANKS_P[[#This Row],[PLAYERID]],#REF!,COLUMN(#REF!),FALSE)</f>
        <v>#REF!</v>
      </c>
      <c r="D287" s="9" t="e">
        <f>VLOOKUP(MYRANKS_P[[#This Row],[PLAYERID]],#REF!,COLUMN(#REF!),FALSE)</f>
        <v>#REF!</v>
      </c>
      <c r="E287" s="9" t="e">
        <f>VLOOKUP(MYRANKS_P[[#This Row],[PLAYERID]],#REF!,COLUMN(#REF!),FALSE)</f>
        <v>#REF!</v>
      </c>
      <c r="F287" s="9" t="e">
        <f>VLOOKUP(MYRANKS_P[[#This Row],[PLAYERID]],#REF!,COLUMN(#REF!),FALSE)</f>
        <v>#REF!</v>
      </c>
      <c r="G287" s="9" t="e">
        <f>INDEX(#REF!,MATCH(MYRANKS_P[[#This Row],[PLAYERID]],#REF!,0),VLOOKUP(IDSYSTEM,#REF!,3,FALSE))</f>
        <v>#REF!</v>
      </c>
      <c r="H287" s="115" t="e">
        <f>IF(OR(LEAGUE="Mixed",LEAGUE=MYRANKS_P[[#This Row],[LG]]),IFERROR(INDEX(PITCHCSV[],MATCH(MYRANKS_P[[#This Row],[PROJID]],PITCHCSV[playerid],0),P_WCOL),0),0)</f>
        <v>#REF!</v>
      </c>
      <c r="I287" s="115" t="e">
        <f>IF(OR(LEAGUE="Mixed",LEAGUE=MYRANKS_P[[#This Row],[LG]]),IFERROR(INDEX(PITCHCSV[],MATCH(MYRANKS_P[[#This Row],[PROJID]],PITCHCSV[playerid],0),P_SVCOL),0),0)</f>
        <v>#REF!</v>
      </c>
      <c r="J287" s="115" t="e">
        <f>IF(OR(LEAGUE="Mixed",LEAGUE=MYRANKS_P[[#This Row],[LG]]),IFERROR(INDEX(PITCHCSV[],MATCH(MYRANKS_P[[#This Row],[PROJID]],PITCHCSV[playerid],0),P_IPCOL),0),0)</f>
        <v>#REF!</v>
      </c>
      <c r="K287" s="115" t="e">
        <f>IF(OR(LEAGUE="Mixed",LEAGUE=MYRANKS_P[[#This Row],[LG]]),IFERROR(INDEX(PITCHCSV[],MATCH(MYRANKS_P[[#This Row],[PROJID]],PITCHCSV[playerid],0),P_HCOL),0),0)</f>
        <v>#REF!</v>
      </c>
      <c r="L287" s="115" t="e">
        <f>IF(OR(LEAGUE="Mixed",LEAGUE=MYRANKS_P[[#This Row],[LG]]),IFERROR(INDEX(PITCHCSV[],MATCH(MYRANKS_P[[#This Row],[PROJID]],PITCHCSV[playerid],0),P_ERCOL),0),0)</f>
        <v>#REF!</v>
      </c>
      <c r="M287" s="115" t="e">
        <f>IF(OR(LEAGUE="Mixed",LEAGUE=MYRANKS_P[[#This Row],[LG]]),IFERROR(INDEX(PITCHCSV[],MATCH(MYRANKS_P[[#This Row],[PROJID]],PITCHCSV[playerid],0),P_HRCOL),0),0)</f>
        <v>#REF!</v>
      </c>
      <c r="N287" s="115" t="e">
        <f>IF(OR(LEAGUE="Mixed",LEAGUE=MYRANKS_P[[#This Row],[LG]]),IFERROR(INDEX(PITCHCSV[],MATCH(MYRANKS_P[[#This Row],[PROJID]],PITCHCSV[playerid],0),P_SOCOL),0),0)</f>
        <v>#REF!</v>
      </c>
      <c r="O287" s="115" t="e">
        <f>IF(OR(LEAGUE="Mixed",LEAGUE=MYRANKS_P[[#This Row],[LG]]),IFERROR(INDEX(PITCHCSV[],MATCH(MYRANKS_P[[#This Row],[PROJID]],PITCHCSV[playerid],0),P_BBCOL),0),0)</f>
        <v>#REF!</v>
      </c>
      <c r="P287" s="10" t="e">
        <f>IF(OR(LEAGUE="Mixed",LEAGUE=MYRANKS_P[[#This Row],[LG]]),IFERROR(MYRANKS_P[[#This Row],[ER]]*9/MYRANKS_P[[#This Row],[IP]],0),0)</f>
        <v>#REF!</v>
      </c>
      <c r="Q287" s="10" t="e">
        <f>IF(OR(LEAGUE="Mixed",LEAGUE=MYRANKS_P[[#This Row],[LG]]),IFERROR((MYRANKS_P[[#This Row],[BB]]+MYRANKS_P[[#This Row],[H]])/MYRANKS_P[[#This Row],[IP]],0),0)</f>
        <v>#REF!</v>
      </c>
      <c r="R287" s="10" t="e">
        <f>MYRANKS_P[[#This Row],[W]]/SGP_W</f>
        <v>#REF!</v>
      </c>
      <c r="S287" s="10" t="e">
        <f>MYRANKS_P[[#This Row],[SV]]/SGP_SV</f>
        <v>#REF!</v>
      </c>
      <c r="T287" s="10" t="e">
        <f>MYRANKS_P[[#This Row],[SO]]/SGP_K</f>
        <v>#REF!</v>
      </c>
      <c r="U287" s="10" t="e">
        <f>((LGAVG_ER*(NUMPITCHERS-1)+MYRANKS_P[[#This Row],[ER]])*9/((LGAVG_IP*(NUMPITCHERS-1)+MYRANKS_P[[#This Row],[IP]]))-LGAVG_ERA)/SGP_ERA</f>
        <v>#REF!</v>
      </c>
      <c r="V287" s="10" t="e">
        <f>((LGAVG_HBB*(NUMPITCHERS-1)+MYRANKS_P[[#This Row],[BB]]+MYRANKS_P[[#This Row],[H]])/(LGAVG_IP*(NUMPITCHERS-1)+MYRANKS_P[[#This Row],[IP]])-LGAVG_WHIP)/SGP_WHIP</f>
        <v>#REF!</v>
      </c>
      <c r="W287" s="72" t="e">
        <f>MYRANKS_P[[#This Row],[WSGP]]+MYRANKS_P[[#This Row],[SVSGP]]+MYRANKS_P[[#This Row],[SOSGP]]+MYRANKS_P[[#This Row],[ERASGP]]+MYRANKS_P[[#This Row],[WHIPSGP]]</f>
        <v>#REF!</v>
      </c>
      <c r="X287" s="171" t="e">
        <f>RANK(MYRANKS_P[[#This Row],[TTLSGP]],MYRANKS_P[TTLSGP],0)</f>
        <v>#REF!</v>
      </c>
      <c r="Y287" s="72" t="e">
        <f>IF(MYRANKS_P[[#This Row],[RAW_RANK]]&gt;NUM_P,MYRANKS_P[[#This Row],[TTLSGP]],0)</f>
        <v>#REF!</v>
      </c>
      <c r="Z287" s="22" t="e">
        <f>IF(MYRANKS_P[[#This Row],[BENCH_TTLSGP]]=0,"",RANK(MYRANKS_P[[#This Row],[BENCH_TTLSGP]],MYRANKS_P[BENCH_TTLSGP],0))</f>
        <v>#REF!</v>
      </c>
      <c r="AA287" s="22" t="e">
        <f>IF(MYRANKS_P[[#This Row],[RAW_RANK]]=NUM_P,"X","")</f>
        <v>#REF!</v>
      </c>
      <c r="AB287" s="10" t="e">
        <f>VLOOKUP(MYRANKS_P[[#This Row],[POS]],#REF!,COLUMN(#REF!),FALSE)</f>
        <v>#REF!</v>
      </c>
      <c r="AC287" s="10" t="e">
        <f>MYRANKS_P[[#This Row],[TTLSGP]]-MYRANKS_P[[#This Row],[REPL LVL]]</f>
        <v>#REF!</v>
      </c>
      <c r="AD287" s="19" t="e">
        <f>IF(MYRANKS_P[[#This Row],[RAW_RANK]]&lt;=Total_Pitchers_Drafted,MYRANKS_P[[#This Row],[SGP OVER REPL]],0)</f>
        <v>#REF!</v>
      </c>
      <c r="AE287" s="66" t="e">
        <f>MYRANKS_P[[#This Row],[SGP OVER REPL]]*Dollar_Value_Per_Pitcher_SGP+1</f>
        <v>#REF!</v>
      </c>
      <c r="AF287" s="27"/>
      <c r="AG287" s="30" t="e">
        <f>IF(AND(MYRANKS_P[[#This Row],[BENCH_RANK]]&lt;=Total_Pitchers_Drafted,MYRANKS_P[[#This Row],[$ACTUAL]]=""),MYRANKS_P[[#This Row],[USEFULSGP]],0)</f>
        <v>#REF!</v>
      </c>
      <c r="AH287" s="27" t="e">
        <f>IF(MYRANKS_P[[#This Row],[REMAIN_SGP]]=0,0,MYRANKS_P[[#This Row],[REMAIN_SGP]]*Remaining_Dollar_Value_Per_Pitcher_SGP+1)</f>
        <v>#REF!</v>
      </c>
      <c r="AI287" s="122"/>
    </row>
    <row r="288" spans="1:35" x14ac:dyDescent="0.25">
      <c r="A288" s="79" t="s">
        <v>2469</v>
      </c>
      <c r="B288" s="53" t="e">
        <f>VLOOKUP(MYRANKS_P[[#This Row],[PLAYERID]],#REF!,COLUMN(#REF!),FALSE)</f>
        <v>#REF!</v>
      </c>
      <c r="C288" s="53" t="e">
        <f>VLOOKUP(MYRANKS_P[[#This Row],[PLAYERID]],#REF!,COLUMN(#REF!),FALSE)</f>
        <v>#REF!</v>
      </c>
      <c r="D288" s="53" t="e">
        <f>VLOOKUP(MYRANKS_P[[#This Row],[PLAYERID]],#REF!,COLUMN(#REF!),FALSE)</f>
        <v>#REF!</v>
      </c>
      <c r="E288" s="9" t="e">
        <f>VLOOKUP(MYRANKS_P[[#This Row],[PLAYERID]],#REF!,COLUMN(#REF!),FALSE)</f>
        <v>#REF!</v>
      </c>
      <c r="F288" s="53" t="e">
        <f>VLOOKUP(MYRANKS_P[[#This Row],[PLAYERID]],#REF!,COLUMN(#REF!),FALSE)</f>
        <v>#REF!</v>
      </c>
      <c r="G288" s="32" t="e">
        <f>INDEX(#REF!,MATCH(MYRANKS_P[[#This Row],[PLAYERID]],#REF!,0),VLOOKUP(IDSYSTEM,#REF!,3,FALSE))</f>
        <v>#REF!</v>
      </c>
      <c r="H288" s="155" t="e">
        <f>IF(OR(LEAGUE="Mixed",LEAGUE=MYRANKS_P[[#This Row],[LG]]),IFERROR(INDEX(PITCHCSV[],MATCH(MYRANKS_P[[#This Row],[PROJID]],PITCHCSV[playerid],0),P_WCOL),0),0)</f>
        <v>#REF!</v>
      </c>
      <c r="I288" s="155" t="e">
        <f>IF(OR(LEAGUE="Mixed",LEAGUE=MYRANKS_P[[#This Row],[LG]]),IFERROR(INDEX(PITCHCSV[],MATCH(MYRANKS_P[[#This Row],[PROJID]],PITCHCSV[playerid],0),P_SVCOL),0),0)</f>
        <v>#REF!</v>
      </c>
      <c r="J288" s="155" t="e">
        <f>IF(OR(LEAGUE="Mixed",LEAGUE=MYRANKS_P[[#This Row],[LG]]),IFERROR(INDEX(PITCHCSV[],MATCH(MYRANKS_P[[#This Row],[PROJID]],PITCHCSV[playerid],0),P_IPCOL),0),0)</f>
        <v>#REF!</v>
      </c>
      <c r="K288" s="155" t="e">
        <f>IF(OR(LEAGUE="Mixed",LEAGUE=MYRANKS_P[[#This Row],[LG]]),IFERROR(INDEX(PITCHCSV[],MATCH(MYRANKS_P[[#This Row],[PROJID]],PITCHCSV[playerid],0),P_HCOL),0),0)</f>
        <v>#REF!</v>
      </c>
      <c r="L288" s="155" t="e">
        <f>IF(OR(LEAGUE="Mixed",LEAGUE=MYRANKS_P[[#This Row],[LG]]),IFERROR(INDEX(PITCHCSV[],MATCH(MYRANKS_P[[#This Row],[PROJID]],PITCHCSV[playerid],0),P_ERCOL),0),0)</f>
        <v>#REF!</v>
      </c>
      <c r="M288" s="155" t="e">
        <f>IF(OR(LEAGUE="Mixed",LEAGUE=MYRANKS_P[[#This Row],[LG]]),IFERROR(INDEX(PITCHCSV[],MATCH(MYRANKS_P[[#This Row],[PROJID]],PITCHCSV[playerid],0),P_HRCOL),0),0)</f>
        <v>#REF!</v>
      </c>
      <c r="N288" s="155" t="e">
        <f>IF(OR(LEAGUE="Mixed",LEAGUE=MYRANKS_P[[#This Row],[LG]]),IFERROR(INDEX(PITCHCSV[],MATCH(MYRANKS_P[[#This Row],[PROJID]],PITCHCSV[playerid],0),P_SOCOL),0),0)</f>
        <v>#REF!</v>
      </c>
      <c r="O288" s="155" t="e">
        <f>IF(OR(LEAGUE="Mixed",LEAGUE=MYRANKS_P[[#This Row],[LG]]),IFERROR(INDEX(PITCHCSV[],MATCH(MYRANKS_P[[#This Row],[PROJID]],PITCHCSV[playerid],0),P_BBCOL),0),0)</f>
        <v>#REF!</v>
      </c>
      <c r="P288" s="33" t="e">
        <f>IF(OR(LEAGUE="Mixed",LEAGUE=MYRANKS_P[[#This Row],[LG]]),IFERROR(MYRANKS_P[[#This Row],[ER]]*9/MYRANKS_P[[#This Row],[IP]],0),0)</f>
        <v>#REF!</v>
      </c>
      <c r="Q288" s="33" t="e">
        <f>IF(OR(LEAGUE="Mixed",LEAGUE=MYRANKS_P[[#This Row],[LG]]),IFERROR((MYRANKS_P[[#This Row],[BB]]+MYRANKS_P[[#This Row],[H]])/MYRANKS_P[[#This Row],[IP]],0),0)</f>
        <v>#REF!</v>
      </c>
      <c r="R288" s="33" t="e">
        <f>MYRANKS_P[[#This Row],[W]]/SGP_W</f>
        <v>#REF!</v>
      </c>
      <c r="S288" s="33" t="e">
        <f>MYRANKS_P[[#This Row],[SV]]/SGP_SV</f>
        <v>#REF!</v>
      </c>
      <c r="T288" s="33" t="e">
        <f>MYRANKS_P[[#This Row],[SO]]/SGP_K</f>
        <v>#REF!</v>
      </c>
      <c r="U288" s="33" t="e">
        <f>((LGAVG_ER*(NUMPITCHERS-1)+MYRANKS_P[[#This Row],[ER]])*9/((LGAVG_IP*(NUMPITCHERS-1)+MYRANKS_P[[#This Row],[IP]]))-LGAVG_ERA)/SGP_ERA</f>
        <v>#REF!</v>
      </c>
      <c r="V288" s="33" t="e">
        <f>((LGAVG_HBB*(NUMPITCHERS-1)+MYRANKS_P[[#This Row],[BB]]+MYRANKS_P[[#This Row],[H]])/(LGAVG_IP*(NUMPITCHERS-1)+MYRANKS_P[[#This Row],[IP]])-LGAVG_WHIP)/SGP_WHIP</f>
        <v>#REF!</v>
      </c>
      <c r="W288" s="73" t="e">
        <f>MYRANKS_P[[#This Row],[WSGP]]+MYRANKS_P[[#This Row],[SVSGP]]+MYRANKS_P[[#This Row],[SOSGP]]+MYRANKS_P[[#This Row],[ERASGP]]+MYRANKS_P[[#This Row],[WHIPSGP]]</f>
        <v>#REF!</v>
      </c>
      <c r="X288" s="174" t="e">
        <f>RANK(MYRANKS_P[[#This Row],[TTLSGP]],MYRANKS_P[TTLSGP],0)</f>
        <v>#REF!</v>
      </c>
      <c r="Y288" s="73" t="e">
        <f>IF(MYRANKS_P[[#This Row],[RAW_RANK]]&gt;NUM_P,MYRANKS_P[[#This Row],[TTLSGP]],0)</f>
        <v>#REF!</v>
      </c>
      <c r="Z288" s="34" t="e">
        <f>IF(MYRANKS_P[[#This Row],[BENCH_TTLSGP]]=0,"",RANK(MYRANKS_P[[#This Row],[BENCH_TTLSGP]],MYRANKS_P[BENCH_TTLSGP],0))</f>
        <v>#REF!</v>
      </c>
      <c r="AA288" s="34" t="e">
        <f>IF(MYRANKS_P[[#This Row],[RAW_RANK]]=NUM_P,"X","")</f>
        <v>#REF!</v>
      </c>
      <c r="AB288" s="33" t="e">
        <f>VLOOKUP(MYRANKS_P[[#This Row],[POS]],#REF!,COLUMN(#REF!),FALSE)</f>
        <v>#REF!</v>
      </c>
      <c r="AC288" s="33" t="e">
        <f>MYRANKS_P[[#This Row],[TTLSGP]]-MYRANKS_P[[#This Row],[REPL LVL]]</f>
        <v>#REF!</v>
      </c>
      <c r="AD288" s="33" t="e">
        <f>IF(MYRANKS_P[[#This Row],[RAW_RANK]]&lt;=Total_Pitchers_Drafted,MYRANKS_P[[#This Row],[SGP OVER REPL]],0)</f>
        <v>#REF!</v>
      </c>
      <c r="AE288" s="67" t="e">
        <f>MYRANKS_P[[#This Row],[SGP OVER REPL]]*Dollar_Value_Per_Pitcher_SGP+1</f>
        <v>#REF!</v>
      </c>
      <c r="AF288" s="33"/>
      <c r="AG288" s="33" t="e">
        <f>IF(AND(MYRANKS_P[[#This Row],[BENCH_RANK]]&lt;=Total_Pitchers_Drafted,MYRANKS_P[[#This Row],[$ACTUAL]]=""),MYRANKS_P[[#This Row],[USEFULSGP]],0)</f>
        <v>#REF!</v>
      </c>
      <c r="AH288" s="33" t="e">
        <f>IF(MYRANKS_P[[#This Row],[REMAIN_SGP]]=0,0,MYRANKS_P[[#This Row],[REMAIN_SGP]]*Remaining_Dollar_Value_Per_Pitcher_SGP+1)</f>
        <v>#REF!</v>
      </c>
      <c r="AI288" s="170"/>
    </row>
    <row r="289" spans="1:35" x14ac:dyDescent="0.25">
      <c r="A289" s="88" t="s">
        <v>1477</v>
      </c>
      <c r="B289" s="53" t="e">
        <f>VLOOKUP(MYRANKS_P[[#This Row],[PLAYERID]],#REF!,COLUMN(#REF!),FALSE)</f>
        <v>#REF!</v>
      </c>
      <c r="C289" s="53" t="e">
        <f>VLOOKUP(MYRANKS_P[[#This Row],[PLAYERID]],#REF!,COLUMN(#REF!),FALSE)</f>
        <v>#REF!</v>
      </c>
      <c r="D289" s="53" t="e">
        <f>VLOOKUP(MYRANKS_P[[#This Row],[PLAYERID]],#REF!,COLUMN(#REF!),FALSE)</f>
        <v>#REF!</v>
      </c>
      <c r="E289" s="9" t="e">
        <f>VLOOKUP(MYRANKS_P[[#This Row],[PLAYERID]],#REF!,COLUMN(#REF!),FALSE)</f>
        <v>#REF!</v>
      </c>
      <c r="F289" s="53" t="e">
        <f>VLOOKUP(MYRANKS_P[[#This Row],[PLAYERID]],#REF!,COLUMN(#REF!),FALSE)</f>
        <v>#REF!</v>
      </c>
      <c r="G289" s="9" t="e">
        <f>INDEX(#REF!,MATCH(MYRANKS_P[[#This Row],[PLAYERID]],#REF!,0),VLOOKUP(IDSYSTEM,#REF!,3,FALSE))</f>
        <v>#REF!</v>
      </c>
      <c r="H289" s="115" t="e">
        <f>IF(OR(LEAGUE="Mixed",LEAGUE=MYRANKS_P[[#This Row],[LG]]),IFERROR(INDEX(PITCHCSV[],MATCH(MYRANKS_P[[#This Row],[PROJID]],PITCHCSV[playerid],0),P_WCOL),0),0)</f>
        <v>#REF!</v>
      </c>
      <c r="I289" s="115" t="e">
        <f>IF(OR(LEAGUE="Mixed",LEAGUE=MYRANKS_P[[#This Row],[LG]]),IFERROR(INDEX(PITCHCSV[],MATCH(MYRANKS_P[[#This Row],[PROJID]],PITCHCSV[playerid],0),P_SVCOL),0),0)</f>
        <v>#REF!</v>
      </c>
      <c r="J289" s="115" t="e">
        <f>IF(OR(LEAGUE="Mixed",LEAGUE=MYRANKS_P[[#This Row],[LG]]),IFERROR(INDEX(PITCHCSV[],MATCH(MYRANKS_P[[#This Row],[PROJID]],PITCHCSV[playerid],0),P_IPCOL),0),0)</f>
        <v>#REF!</v>
      </c>
      <c r="K289" s="115" t="e">
        <f>IF(OR(LEAGUE="Mixed",LEAGUE=MYRANKS_P[[#This Row],[LG]]),IFERROR(INDEX(PITCHCSV[],MATCH(MYRANKS_P[[#This Row],[PROJID]],PITCHCSV[playerid],0),P_HCOL),0),0)</f>
        <v>#REF!</v>
      </c>
      <c r="L289" s="115" t="e">
        <f>IF(OR(LEAGUE="Mixed",LEAGUE=MYRANKS_P[[#This Row],[LG]]),IFERROR(INDEX(PITCHCSV[],MATCH(MYRANKS_P[[#This Row],[PROJID]],PITCHCSV[playerid],0),P_ERCOL),0),0)</f>
        <v>#REF!</v>
      </c>
      <c r="M289" s="115" t="e">
        <f>IF(OR(LEAGUE="Mixed",LEAGUE=MYRANKS_P[[#This Row],[LG]]),IFERROR(INDEX(PITCHCSV[],MATCH(MYRANKS_P[[#This Row],[PROJID]],PITCHCSV[playerid],0),P_HRCOL),0),0)</f>
        <v>#REF!</v>
      </c>
      <c r="N289" s="115" t="e">
        <f>IF(OR(LEAGUE="Mixed",LEAGUE=MYRANKS_P[[#This Row],[LG]]),IFERROR(INDEX(PITCHCSV[],MATCH(MYRANKS_P[[#This Row],[PROJID]],PITCHCSV[playerid],0),P_SOCOL),0),0)</f>
        <v>#REF!</v>
      </c>
      <c r="O289" s="115" t="e">
        <f>IF(OR(LEAGUE="Mixed",LEAGUE=MYRANKS_P[[#This Row],[LG]]),IFERROR(INDEX(PITCHCSV[],MATCH(MYRANKS_P[[#This Row],[PROJID]],PITCHCSV[playerid],0),P_BBCOL),0),0)</f>
        <v>#REF!</v>
      </c>
      <c r="P289" s="10" t="e">
        <f>IF(OR(LEAGUE="Mixed",LEAGUE=MYRANKS_P[[#This Row],[LG]]),IFERROR(MYRANKS_P[[#This Row],[ER]]*9/MYRANKS_P[[#This Row],[IP]],0),0)</f>
        <v>#REF!</v>
      </c>
      <c r="Q289" s="10" t="e">
        <f>IF(OR(LEAGUE="Mixed",LEAGUE=MYRANKS_P[[#This Row],[LG]]),IFERROR((MYRANKS_P[[#This Row],[BB]]+MYRANKS_P[[#This Row],[H]])/MYRANKS_P[[#This Row],[IP]],0),0)</f>
        <v>#REF!</v>
      </c>
      <c r="R289" s="55" t="e">
        <f>MYRANKS_P[[#This Row],[W]]/SGP_W</f>
        <v>#REF!</v>
      </c>
      <c r="S289" s="54" t="e">
        <f>MYRANKS_P[[#This Row],[SV]]/SGP_SV</f>
        <v>#REF!</v>
      </c>
      <c r="T289" s="55" t="e">
        <f>MYRANKS_P[[#This Row],[SO]]/SGP_K</f>
        <v>#REF!</v>
      </c>
      <c r="U289" s="10" t="e">
        <f>((LGAVG_ER*(NUMPITCHERS-1)+MYRANKS_P[[#This Row],[ER]])*9/((LGAVG_IP*(NUMPITCHERS-1)+MYRANKS_P[[#This Row],[IP]]))-LGAVG_ERA)/SGP_ERA</f>
        <v>#REF!</v>
      </c>
      <c r="V289" s="10" t="e">
        <f>((LGAVG_HBB*(NUMPITCHERS-1)+MYRANKS_P[[#This Row],[BB]]+MYRANKS_P[[#This Row],[H]])/(LGAVG_IP*(NUMPITCHERS-1)+MYRANKS_P[[#This Row],[IP]])-LGAVG_WHIP)/SGP_WHIP</f>
        <v>#REF!</v>
      </c>
      <c r="W289" s="74" t="e">
        <f>MYRANKS_P[[#This Row],[WSGP]]+MYRANKS_P[[#This Row],[SVSGP]]+MYRANKS_P[[#This Row],[SOSGP]]+MYRANKS_P[[#This Row],[ERASGP]]+MYRANKS_P[[#This Row],[WHIPSGP]]</f>
        <v>#REF!</v>
      </c>
      <c r="X289" s="172" t="e">
        <f>RANK(MYRANKS_P[[#This Row],[TTLSGP]],MYRANKS_P[TTLSGP],0)</f>
        <v>#REF!</v>
      </c>
      <c r="Y289" s="74" t="e">
        <f>IF(MYRANKS_P[[#This Row],[RAW_RANK]]&gt;NUM_P,MYRANKS_P[[#This Row],[TTLSGP]],0)</f>
        <v>#REF!</v>
      </c>
      <c r="Z289" s="56" t="e">
        <f>IF(MYRANKS_P[[#This Row],[BENCH_TTLSGP]]=0,"",RANK(MYRANKS_P[[#This Row],[BENCH_TTLSGP]],MYRANKS_P[BENCH_TTLSGP],0))</f>
        <v>#REF!</v>
      </c>
      <c r="AA289" s="56" t="e">
        <f>IF(MYRANKS_P[[#This Row],[RAW_RANK]]=NUM_P,"X","")</f>
        <v>#REF!</v>
      </c>
      <c r="AB289" s="54" t="e">
        <f>VLOOKUP(MYRANKS_P[[#This Row],[POS]],#REF!,COLUMN(#REF!),FALSE)</f>
        <v>#REF!</v>
      </c>
      <c r="AC289" s="54" t="e">
        <f>MYRANKS_P[[#This Row],[TTLSGP]]-MYRANKS_P[[#This Row],[REPL LVL]]</f>
        <v>#REF!</v>
      </c>
      <c r="AD289" s="55" t="e">
        <f>IF(MYRANKS_P[[#This Row],[RAW_RANK]]&lt;=Total_Pitchers_Drafted,MYRANKS_P[[#This Row],[SGP OVER REPL]],0)</f>
        <v>#REF!</v>
      </c>
      <c r="AE289" s="68" t="e">
        <f>MYRANKS_P[[#This Row],[SGP OVER REPL]]*Dollar_Value_Per_Pitcher_SGP+1</f>
        <v>#REF!</v>
      </c>
      <c r="AF289" s="55"/>
      <c r="AG289" s="54" t="e">
        <f>IF(AND(MYRANKS_P[[#This Row],[BENCH_RANK]]&lt;=Total_Pitchers_Drafted,MYRANKS_P[[#This Row],[$ACTUAL]]=""),MYRANKS_P[[#This Row],[USEFULSGP]],0)</f>
        <v>#REF!</v>
      </c>
      <c r="AH289" s="55" t="e">
        <f>IF(MYRANKS_P[[#This Row],[REMAIN_SGP]]=0,0,MYRANKS_P[[#This Row],[REMAIN_SGP]]*Remaining_Dollar_Value_Per_Pitcher_SGP+1)</f>
        <v>#REF!</v>
      </c>
      <c r="AI289" s="122"/>
    </row>
    <row r="290" spans="1:35" x14ac:dyDescent="0.25">
      <c r="A290" s="79" t="s">
        <v>5219</v>
      </c>
      <c r="B290" s="53" t="e">
        <f>VLOOKUP(MYRANKS_P[[#This Row],[PLAYERID]],#REF!,COLUMN(#REF!),FALSE)</f>
        <v>#REF!</v>
      </c>
      <c r="C290" s="53" t="e">
        <f>VLOOKUP(MYRANKS_P[[#This Row],[PLAYERID]],#REF!,COLUMN(#REF!),FALSE)</f>
        <v>#REF!</v>
      </c>
      <c r="D290" s="53" t="e">
        <f>VLOOKUP(MYRANKS_P[[#This Row],[PLAYERID]],#REF!,COLUMN(#REF!),FALSE)</f>
        <v>#REF!</v>
      </c>
      <c r="E290" s="9" t="e">
        <f>VLOOKUP(MYRANKS_P[[#This Row],[PLAYERID]],#REF!,COLUMN(#REF!),FALSE)</f>
        <v>#REF!</v>
      </c>
      <c r="F290" s="53" t="e">
        <f>VLOOKUP(MYRANKS_P[[#This Row],[PLAYERID]],#REF!,COLUMN(#REF!),FALSE)</f>
        <v>#REF!</v>
      </c>
      <c r="G290" s="9" t="e">
        <f>INDEX(#REF!,MATCH(MYRANKS_P[[#This Row],[PLAYERID]],#REF!,0),VLOOKUP(IDSYSTEM,#REF!,3,FALSE))</f>
        <v>#REF!</v>
      </c>
      <c r="H290" s="115" t="e">
        <f>IF(OR(LEAGUE="Mixed",LEAGUE=MYRANKS_P[[#This Row],[LG]]),IFERROR(INDEX(PITCHCSV[],MATCH(MYRANKS_P[[#This Row],[PROJID]],PITCHCSV[playerid],0),P_WCOL),0),0)</f>
        <v>#REF!</v>
      </c>
      <c r="I290" s="115" t="e">
        <f>IF(OR(LEAGUE="Mixed",LEAGUE=MYRANKS_P[[#This Row],[LG]]),IFERROR(INDEX(PITCHCSV[],MATCH(MYRANKS_P[[#This Row],[PROJID]],PITCHCSV[playerid],0),P_SVCOL),0),0)</f>
        <v>#REF!</v>
      </c>
      <c r="J290" s="115" t="e">
        <f>IF(OR(LEAGUE="Mixed",LEAGUE=MYRANKS_P[[#This Row],[LG]]),IFERROR(INDEX(PITCHCSV[],MATCH(MYRANKS_P[[#This Row],[PROJID]],PITCHCSV[playerid],0),P_IPCOL),0),0)</f>
        <v>#REF!</v>
      </c>
      <c r="K290" s="115" t="e">
        <f>IF(OR(LEAGUE="Mixed",LEAGUE=MYRANKS_P[[#This Row],[LG]]),IFERROR(INDEX(PITCHCSV[],MATCH(MYRANKS_P[[#This Row],[PROJID]],PITCHCSV[playerid],0),P_HCOL),0),0)</f>
        <v>#REF!</v>
      </c>
      <c r="L290" s="115" t="e">
        <f>IF(OR(LEAGUE="Mixed",LEAGUE=MYRANKS_P[[#This Row],[LG]]),IFERROR(INDEX(PITCHCSV[],MATCH(MYRANKS_P[[#This Row],[PROJID]],PITCHCSV[playerid],0),P_ERCOL),0),0)</f>
        <v>#REF!</v>
      </c>
      <c r="M290" s="115" t="e">
        <f>IF(OR(LEAGUE="Mixed",LEAGUE=MYRANKS_P[[#This Row],[LG]]),IFERROR(INDEX(PITCHCSV[],MATCH(MYRANKS_P[[#This Row],[PROJID]],PITCHCSV[playerid],0),P_HRCOL),0),0)</f>
        <v>#REF!</v>
      </c>
      <c r="N290" s="115" t="e">
        <f>IF(OR(LEAGUE="Mixed",LEAGUE=MYRANKS_P[[#This Row],[LG]]),IFERROR(INDEX(PITCHCSV[],MATCH(MYRANKS_P[[#This Row],[PROJID]],PITCHCSV[playerid],0),P_SOCOL),0),0)</f>
        <v>#REF!</v>
      </c>
      <c r="O290" s="115" t="e">
        <f>IF(OR(LEAGUE="Mixed",LEAGUE=MYRANKS_P[[#This Row],[LG]]),IFERROR(INDEX(PITCHCSV[],MATCH(MYRANKS_P[[#This Row],[PROJID]],PITCHCSV[playerid],0),P_BBCOL),0),0)</f>
        <v>#REF!</v>
      </c>
      <c r="P290" s="10" t="e">
        <f>IF(OR(LEAGUE="Mixed",LEAGUE=MYRANKS_P[[#This Row],[LG]]),IFERROR(MYRANKS_P[[#This Row],[ER]]*9/MYRANKS_P[[#This Row],[IP]],0),0)</f>
        <v>#REF!</v>
      </c>
      <c r="Q290" s="10" t="e">
        <f>IF(OR(LEAGUE="Mixed",LEAGUE=MYRANKS_P[[#This Row],[LG]]),IFERROR((MYRANKS_P[[#This Row],[BB]]+MYRANKS_P[[#This Row],[H]])/MYRANKS_P[[#This Row],[IP]],0),0)</f>
        <v>#REF!</v>
      </c>
      <c r="R290" s="10" t="e">
        <f>MYRANKS_P[[#This Row],[W]]/SGP_W</f>
        <v>#REF!</v>
      </c>
      <c r="S290" s="10" t="e">
        <f>MYRANKS_P[[#This Row],[SV]]/SGP_SV</f>
        <v>#REF!</v>
      </c>
      <c r="T290" s="10" t="e">
        <f>MYRANKS_P[[#This Row],[SO]]/SGP_K</f>
        <v>#REF!</v>
      </c>
      <c r="U290" s="10" t="e">
        <f>((LGAVG_ER*(NUMPITCHERS-1)+MYRANKS_P[[#This Row],[ER]])*9/((LGAVG_IP*(NUMPITCHERS-1)+MYRANKS_P[[#This Row],[IP]]))-LGAVG_ERA)/SGP_ERA</f>
        <v>#REF!</v>
      </c>
      <c r="V290" s="10" t="e">
        <f>((LGAVG_HBB*(NUMPITCHERS-1)+MYRANKS_P[[#This Row],[BB]]+MYRANKS_P[[#This Row],[H]])/(LGAVG_IP*(NUMPITCHERS-1)+MYRANKS_P[[#This Row],[IP]])-LGAVG_WHIP)/SGP_WHIP</f>
        <v>#REF!</v>
      </c>
      <c r="W290" s="72" t="e">
        <f>MYRANKS_P[[#This Row],[WSGP]]+MYRANKS_P[[#This Row],[SVSGP]]+MYRANKS_P[[#This Row],[SOSGP]]+MYRANKS_P[[#This Row],[ERASGP]]+MYRANKS_P[[#This Row],[WHIPSGP]]</f>
        <v>#REF!</v>
      </c>
      <c r="X290" s="171" t="e">
        <f>RANK(MYRANKS_P[[#This Row],[TTLSGP]],MYRANKS_P[TTLSGP],0)</f>
        <v>#REF!</v>
      </c>
      <c r="Y290" s="72" t="e">
        <f>IF(MYRANKS_P[[#This Row],[RAW_RANK]]&gt;NUM_P,MYRANKS_P[[#This Row],[TTLSGP]],0)</f>
        <v>#REF!</v>
      </c>
      <c r="Z290" s="22" t="e">
        <f>IF(MYRANKS_P[[#This Row],[BENCH_TTLSGP]]=0,"",RANK(MYRANKS_P[[#This Row],[BENCH_TTLSGP]],MYRANKS_P[BENCH_TTLSGP],0))</f>
        <v>#REF!</v>
      </c>
      <c r="AA290" s="22" t="e">
        <f>IF(MYRANKS_P[[#This Row],[RAW_RANK]]=NUM_P,"X","")</f>
        <v>#REF!</v>
      </c>
      <c r="AB290" s="10" t="e">
        <f>VLOOKUP(MYRANKS_P[[#This Row],[POS]],#REF!,COLUMN(#REF!),FALSE)</f>
        <v>#REF!</v>
      </c>
      <c r="AC290" s="10" t="e">
        <f>MYRANKS_P[[#This Row],[TTLSGP]]-MYRANKS_P[[#This Row],[REPL LVL]]</f>
        <v>#REF!</v>
      </c>
      <c r="AD290" s="19" t="e">
        <f>IF(MYRANKS_P[[#This Row],[RAW_RANK]]&lt;=Total_Pitchers_Drafted,MYRANKS_P[[#This Row],[SGP OVER REPL]],0)</f>
        <v>#REF!</v>
      </c>
      <c r="AE290" s="66" t="e">
        <f>MYRANKS_P[[#This Row],[SGP OVER REPL]]*Dollar_Value_Per_Pitcher_SGP+1</f>
        <v>#REF!</v>
      </c>
      <c r="AF290" s="27"/>
      <c r="AG290" s="30" t="e">
        <f>IF(AND(MYRANKS_P[[#This Row],[BENCH_RANK]]&lt;=Total_Pitchers_Drafted,MYRANKS_P[[#This Row],[$ACTUAL]]=""),MYRANKS_P[[#This Row],[USEFULSGP]],0)</f>
        <v>#REF!</v>
      </c>
      <c r="AH290" s="27" t="e">
        <f>IF(MYRANKS_P[[#This Row],[REMAIN_SGP]]=0,0,MYRANKS_P[[#This Row],[REMAIN_SGP]]*Remaining_Dollar_Value_Per_Pitcher_SGP+1)</f>
        <v>#REF!</v>
      </c>
      <c r="AI290" s="122"/>
    </row>
    <row r="291" spans="1:35" x14ac:dyDescent="0.25">
      <c r="A291" s="88" t="s">
        <v>6671</v>
      </c>
      <c r="B291" s="9" t="e">
        <f>VLOOKUP(MYRANKS_P[[#This Row],[PLAYERID]],#REF!,COLUMN(#REF!),FALSE)</f>
        <v>#REF!</v>
      </c>
      <c r="C291" s="9" t="e">
        <f>VLOOKUP(MYRANKS_P[[#This Row],[PLAYERID]],#REF!,COLUMN(#REF!),FALSE)</f>
        <v>#REF!</v>
      </c>
      <c r="D291" s="9" t="e">
        <f>VLOOKUP(MYRANKS_P[[#This Row],[PLAYERID]],#REF!,COLUMN(#REF!),FALSE)</f>
        <v>#REF!</v>
      </c>
      <c r="E291" s="9" t="e">
        <f>VLOOKUP(MYRANKS_P[[#This Row],[PLAYERID]],#REF!,COLUMN(#REF!),FALSE)</f>
        <v>#REF!</v>
      </c>
      <c r="F291" s="9" t="e">
        <f>VLOOKUP(MYRANKS_P[[#This Row],[PLAYERID]],#REF!,COLUMN(#REF!),FALSE)</f>
        <v>#REF!</v>
      </c>
      <c r="G291" s="9" t="e">
        <f>INDEX(#REF!,MATCH(MYRANKS_P[[#This Row],[PLAYERID]],#REF!,0),VLOOKUP(IDSYSTEM,#REF!,3,FALSE))</f>
        <v>#REF!</v>
      </c>
      <c r="H291" s="115" t="e">
        <f>IF(OR(LEAGUE="Mixed",LEAGUE=MYRANKS_P[[#This Row],[LG]]),IFERROR(INDEX(PITCHCSV[],MATCH(MYRANKS_P[[#This Row],[PROJID]],PITCHCSV[playerid],0),P_WCOL),0),0)</f>
        <v>#REF!</v>
      </c>
      <c r="I291" s="115" t="e">
        <f>IF(OR(LEAGUE="Mixed",LEAGUE=MYRANKS_P[[#This Row],[LG]]),IFERROR(INDEX(PITCHCSV[],MATCH(MYRANKS_P[[#This Row],[PROJID]],PITCHCSV[playerid],0),P_SVCOL),0),0)</f>
        <v>#REF!</v>
      </c>
      <c r="J291" s="115" t="e">
        <f>IF(OR(LEAGUE="Mixed",LEAGUE=MYRANKS_P[[#This Row],[LG]]),IFERROR(INDEX(PITCHCSV[],MATCH(MYRANKS_P[[#This Row],[PROJID]],PITCHCSV[playerid],0),P_IPCOL),0),0)</f>
        <v>#REF!</v>
      </c>
      <c r="K291" s="115" t="e">
        <f>IF(OR(LEAGUE="Mixed",LEAGUE=MYRANKS_P[[#This Row],[LG]]),IFERROR(INDEX(PITCHCSV[],MATCH(MYRANKS_P[[#This Row],[PROJID]],PITCHCSV[playerid],0),P_HCOL),0),0)</f>
        <v>#REF!</v>
      </c>
      <c r="L291" s="115" t="e">
        <f>IF(OR(LEAGUE="Mixed",LEAGUE=MYRANKS_P[[#This Row],[LG]]),IFERROR(INDEX(PITCHCSV[],MATCH(MYRANKS_P[[#This Row],[PROJID]],PITCHCSV[playerid],0),P_ERCOL),0),0)</f>
        <v>#REF!</v>
      </c>
      <c r="M291" s="115" t="e">
        <f>IF(OR(LEAGUE="Mixed",LEAGUE=MYRANKS_P[[#This Row],[LG]]),IFERROR(INDEX(PITCHCSV[],MATCH(MYRANKS_P[[#This Row],[PROJID]],PITCHCSV[playerid],0),P_HRCOL),0),0)</f>
        <v>#REF!</v>
      </c>
      <c r="N291" s="115" t="e">
        <f>IF(OR(LEAGUE="Mixed",LEAGUE=MYRANKS_P[[#This Row],[LG]]),IFERROR(INDEX(PITCHCSV[],MATCH(MYRANKS_P[[#This Row],[PROJID]],PITCHCSV[playerid],0),P_SOCOL),0),0)</f>
        <v>#REF!</v>
      </c>
      <c r="O291" s="115" t="e">
        <f>IF(OR(LEAGUE="Mixed",LEAGUE=MYRANKS_P[[#This Row],[LG]]),IFERROR(INDEX(PITCHCSV[],MATCH(MYRANKS_P[[#This Row],[PROJID]],PITCHCSV[playerid],0),P_BBCOL),0),0)</f>
        <v>#REF!</v>
      </c>
      <c r="P291" s="10" t="e">
        <f>IF(OR(LEAGUE="Mixed",LEAGUE=MYRANKS_P[[#This Row],[LG]]),IFERROR(MYRANKS_P[[#This Row],[ER]]*9/MYRANKS_P[[#This Row],[IP]],0),0)</f>
        <v>#REF!</v>
      </c>
      <c r="Q291" s="10" t="e">
        <f>IF(OR(LEAGUE="Mixed",LEAGUE=MYRANKS_P[[#This Row],[LG]]),IFERROR((MYRANKS_P[[#This Row],[BB]]+MYRANKS_P[[#This Row],[H]])/MYRANKS_P[[#This Row],[IP]],0),0)</f>
        <v>#REF!</v>
      </c>
      <c r="R291" s="10" t="e">
        <f>MYRANKS_P[[#This Row],[W]]/SGP_W</f>
        <v>#REF!</v>
      </c>
      <c r="S291" s="10" t="e">
        <f>MYRANKS_P[[#This Row],[SV]]/SGP_SV</f>
        <v>#REF!</v>
      </c>
      <c r="T291" s="10" t="e">
        <f>MYRANKS_P[[#This Row],[SO]]/SGP_K</f>
        <v>#REF!</v>
      </c>
      <c r="U291" s="10" t="e">
        <f>((LGAVG_ER*(NUMPITCHERS-1)+MYRANKS_P[[#This Row],[ER]])*9/((LGAVG_IP*(NUMPITCHERS-1)+MYRANKS_P[[#This Row],[IP]]))-LGAVG_ERA)/SGP_ERA</f>
        <v>#REF!</v>
      </c>
      <c r="V291" s="10" t="e">
        <f>((LGAVG_HBB*(NUMPITCHERS-1)+MYRANKS_P[[#This Row],[BB]]+MYRANKS_P[[#This Row],[H]])/(LGAVG_IP*(NUMPITCHERS-1)+MYRANKS_P[[#This Row],[IP]])-LGAVG_WHIP)/SGP_WHIP</f>
        <v>#REF!</v>
      </c>
      <c r="W291" s="72" t="e">
        <f>MYRANKS_P[[#This Row],[WSGP]]+MYRANKS_P[[#This Row],[SVSGP]]+MYRANKS_P[[#This Row],[SOSGP]]+MYRANKS_P[[#This Row],[ERASGP]]+MYRANKS_P[[#This Row],[WHIPSGP]]</f>
        <v>#REF!</v>
      </c>
      <c r="X291" s="171" t="e">
        <f>RANK(MYRANKS_P[[#This Row],[TTLSGP]],MYRANKS_P[TTLSGP],0)</f>
        <v>#REF!</v>
      </c>
      <c r="Y291" s="72" t="e">
        <f>IF(MYRANKS_P[[#This Row],[RAW_RANK]]&gt;NUM_P,MYRANKS_P[[#This Row],[TTLSGP]],0)</f>
        <v>#REF!</v>
      </c>
      <c r="Z291" s="22" t="e">
        <f>IF(MYRANKS_P[[#This Row],[BENCH_TTLSGP]]=0,"",RANK(MYRANKS_P[[#This Row],[BENCH_TTLSGP]],MYRANKS_P[BENCH_TTLSGP],0))</f>
        <v>#REF!</v>
      </c>
      <c r="AA291" s="22" t="e">
        <f>IF(MYRANKS_P[[#This Row],[RAW_RANK]]=NUM_P,"X","")</f>
        <v>#REF!</v>
      </c>
      <c r="AB291" s="10" t="e">
        <f>VLOOKUP(MYRANKS_P[[#This Row],[POS]],#REF!,COLUMN(#REF!),FALSE)</f>
        <v>#REF!</v>
      </c>
      <c r="AC291" s="10" t="e">
        <f>MYRANKS_P[[#This Row],[TTLSGP]]-MYRANKS_P[[#This Row],[REPL LVL]]</f>
        <v>#REF!</v>
      </c>
      <c r="AD291" s="19" t="e">
        <f>IF(MYRANKS_P[[#This Row],[RAW_RANK]]&lt;=Total_Pitchers_Drafted,MYRANKS_P[[#This Row],[SGP OVER REPL]],0)</f>
        <v>#REF!</v>
      </c>
      <c r="AE291" s="66" t="e">
        <f>MYRANKS_P[[#This Row],[SGP OVER REPL]]*Dollar_Value_Per_Pitcher_SGP+1</f>
        <v>#REF!</v>
      </c>
      <c r="AF291" s="27"/>
      <c r="AG291" s="30" t="e">
        <f>IF(AND(MYRANKS_P[[#This Row],[BENCH_RANK]]&lt;=Total_Pitchers_Drafted,MYRANKS_P[[#This Row],[$ACTUAL]]=""),MYRANKS_P[[#This Row],[USEFULSGP]],0)</f>
        <v>#REF!</v>
      </c>
      <c r="AH291" s="27" t="e">
        <f>IF(MYRANKS_P[[#This Row],[REMAIN_SGP]]=0,0,MYRANKS_P[[#This Row],[REMAIN_SGP]]*Remaining_Dollar_Value_Per_Pitcher_SGP+1)</f>
        <v>#REF!</v>
      </c>
      <c r="AI291" s="122"/>
    </row>
    <row r="292" spans="1:35" x14ac:dyDescent="0.25">
      <c r="A292" s="88" t="s">
        <v>6236</v>
      </c>
      <c r="B292" s="53" t="e">
        <f>VLOOKUP(MYRANKS_P[[#This Row],[PLAYERID]],#REF!,COLUMN(#REF!),FALSE)</f>
        <v>#REF!</v>
      </c>
      <c r="C292" s="53" t="e">
        <f>VLOOKUP(MYRANKS_P[[#This Row],[PLAYERID]],#REF!,COLUMN(#REF!),FALSE)</f>
        <v>#REF!</v>
      </c>
      <c r="D292" s="53" t="e">
        <f>VLOOKUP(MYRANKS_P[[#This Row],[PLAYERID]],#REF!,COLUMN(#REF!),FALSE)</f>
        <v>#REF!</v>
      </c>
      <c r="E292" s="9" t="e">
        <f>VLOOKUP(MYRANKS_P[[#This Row],[PLAYERID]],#REF!,COLUMN(#REF!),FALSE)</f>
        <v>#REF!</v>
      </c>
      <c r="F292" s="53" t="e">
        <f>VLOOKUP(MYRANKS_P[[#This Row],[PLAYERID]],#REF!,COLUMN(#REF!),FALSE)</f>
        <v>#REF!</v>
      </c>
      <c r="G292" s="9" t="e">
        <f>INDEX(#REF!,MATCH(MYRANKS_P[[#This Row],[PLAYERID]],#REF!,0),VLOOKUP(IDSYSTEM,#REF!,3,FALSE))</f>
        <v>#REF!</v>
      </c>
      <c r="H292" s="115" t="e">
        <f>IF(OR(LEAGUE="Mixed",LEAGUE=MYRANKS_P[[#This Row],[LG]]),IFERROR(INDEX(PITCHCSV[],MATCH(MYRANKS_P[[#This Row],[PROJID]],PITCHCSV[playerid],0),P_WCOL),0),0)</f>
        <v>#REF!</v>
      </c>
      <c r="I292" s="115" t="e">
        <f>IF(OR(LEAGUE="Mixed",LEAGUE=MYRANKS_P[[#This Row],[LG]]),IFERROR(INDEX(PITCHCSV[],MATCH(MYRANKS_P[[#This Row],[PROJID]],PITCHCSV[playerid],0),P_SVCOL),0),0)</f>
        <v>#REF!</v>
      </c>
      <c r="J292" s="115" t="e">
        <f>IF(OR(LEAGUE="Mixed",LEAGUE=MYRANKS_P[[#This Row],[LG]]),IFERROR(INDEX(PITCHCSV[],MATCH(MYRANKS_P[[#This Row],[PROJID]],PITCHCSV[playerid],0),P_IPCOL),0),0)</f>
        <v>#REF!</v>
      </c>
      <c r="K292" s="115" t="e">
        <f>IF(OR(LEAGUE="Mixed",LEAGUE=MYRANKS_P[[#This Row],[LG]]),IFERROR(INDEX(PITCHCSV[],MATCH(MYRANKS_P[[#This Row],[PROJID]],PITCHCSV[playerid],0),P_HCOL),0),0)</f>
        <v>#REF!</v>
      </c>
      <c r="L292" s="115" t="e">
        <f>IF(OR(LEAGUE="Mixed",LEAGUE=MYRANKS_P[[#This Row],[LG]]),IFERROR(INDEX(PITCHCSV[],MATCH(MYRANKS_P[[#This Row],[PROJID]],PITCHCSV[playerid],0),P_ERCOL),0),0)</f>
        <v>#REF!</v>
      </c>
      <c r="M292" s="115" t="e">
        <f>IF(OR(LEAGUE="Mixed",LEAGUE=MYRANKS_P[[#This Row],[LG]]),IFERROR(INDEX(PITCHCSV[],MATCH(MYRANKS_P[[#This Row],[PROJID]],PITCHCSV[playerid],0),P_HRCOL),0),0)</f>
        <v>#REF!</v>
      </c>
      <c r="N292" s="115" t="e">
        <f>IF(OR(LEAGUE="Mixed",LEAGUE=MYRANKS_P[[#This Row],[LG]]),IFERROR(INDEX(PITCHCSV[],MATCH(MYRANKS_P[[#This Row],[PROJID]],PITCHCSV[playerid],0),P_SOCOL),0),0)</f>
        <v>#REF!</v>
      </c>
      <c r="O292" s="115" t="e">
        <f>IF(OR(LEAGUE="Mixed",LEAGUE=MYRANKS_P[[#This Row],[LG]]),IFERROR(INDEX(PITCHCSV[],MATCH(MYRANKS_P[[#This Row],[PROJID]],PITCHCSV[playerid],0),P_BBCOL),0),0)</f>
        <v>#REF!</v>
      </c>
      <c r="P292" s="10" t="e">
        <f>IF(OR(LEAGUE="Mixed",LEAGUE=MYRANKS_P[[#This Row],[LG]]),IFERROR(MYRANKS_P[[#This Row],[ER]]*9/MYRANKS_P[[#This Row],[IP]],0),0)</f>
        <v>#REF!</v>
      </c>
      <c r="Q292" s="10" t="e">
        <f>IF(OR(LEAGUE="Mixed",LEAGUE=MYRANKS_P[[#This Row],[LG]]),IFERROR((MYRANKS_P[[#This Row],[BB]]+MYRANKS_P[[#This Row],[H]])/MYRANKS_P[[#This Row],[IP]],0),0)</f>
        <v>#REF!</v>
      </c>
      <c r="R292" s="10" t="e">
        <f>MYRANKS_P[[#This Row],[W]]/SGP_W</f>
        <v>#REF!</v>
      </c>
      <c r="S292" s="10" t="e">
        <f>MYRANKS_P[[#This Row],[SV]]/SGP_SV</f>
        <v>#REF!</v>
      </c>
      <c r="T292" s="10" t="e">
        <f>MYRANKS_P[[#This Row],[SO]]/SGP_K</f>
        <v>#REF!</v>
      </c>
      <c r="U292" s="10" t="e">
        <f>((LGAVG_ER*(NUMPITCHERS-1)+MYRANKS_P[[#This Row],[ER]])*9/((LGAVG_IP*(NUMPITCHERS-1)+MYRANKS_P[[#This Row],[IP]]))-LGAVG_ERA)/SGP_ERA</f>
        <v>#REF!</v>
      </c>
      <c r="V292" s="10" t="e">
        <f>((LGAVG_HBB*(NUMPITCHERS-1)+MYRANKS_P[[#This Row],[BB]]+MYRANKS_P[[#This Row],[H]])/(LGAVG_IP*(NUMPITCHERS-1)+MYRANKS_P[[#This Row],[IP]])-LGAVG_WHIP)/SGP_WHIP</f>
        <v>#REF!</v>
      </c>
      <c r="W292" s="72" t="e">
        <f>MYRANKS_P[[#This Row],[WSGP]]+MYRANKS_P[[#This Row],[SVSGP]]+MYRANKS_P[[#This Row],[SOSGP]]+MYRANKS_P[[#This Row],[ERASGP]]+MYRANKS_P[[#This Row],[WHIPSGP]]</f>
        <v>#REF!</v>
      </c>
      <c r="X292" s="171" t="e">
        <f>RANK(MYRANKS_P[[#This Row],[TTLSGP]],MYRANKS_P[TTLSGP],0)</f>
        <v>#REF!</v>
      </c>
      <c r="Y292" s="72" t="e">
        <f>IF(MYRANKS_P[[#This Row],[RAW_RANK]]&gt;NUM_P,MYRANKS_P[[#This Row],[TTLSGP]],0)</f>
        <v>#REF!</v>
      </c>
      <c r="Z292" s="22" t="e">
        <f>IF(MYRANKS_P[[#This Row],[BENCH_TTLSGP]]=0,"",RANK(MYRANKS_P[[#This Row],[BENCH_TTLSGP]],MYRANKS_P[BENCH_TTLSGP],0))</f>
        <v>#REF!</v>
      </c>
      <c r="AA292" s="22" t="e">
        <f>IF(MYRANKS_P[[#This Row],[RAW_RANK]]=NUM_P,"X","")</f>
        <v>#REF!</v>
      </c>
      <c r="AB292" s="10" t="e">
        <f>VLOOKUP(MYRANKS_P[[#This Row],[POS]],#REF!,COLUMN(#REF!),FALSE)</f>
        <v>#REF!</v>
      </c>
      <c r="AC292" s="10" t="e">
        <f>MYRANKS_P[[#This Row],[TTLSGP]]-MYRANKS_P[[#This Row],[REPL LVL]]</f>
        <v>#REF!</v>
      </c>
      <c r="AD292" s="19" t="e">
        <f>IF(MYRANKS_P[[#This Row],[RAW_RANK]]&lt;=Total_Pitchers_Drafted,MYRANKS_P[[#This Row],[SGP OVER REPL]],0)</f>
        <v>#REF!</v>
      </c>
      <c r="AE292" s="66" t="e">
        <f>MYRANKS_P[[#This Row],[SGP OVER REPL]]*Dollar_Value_Per_Pitcher_SGP+1</f>
        <v>#REF!</v>
      </c>
      <c r="AF292" s="27"/>
      <c r="AG292" s="30" t="e">
        <f>IF(AND(MYRANKS_P[[#This Row],[BENCH_RANK]]&lt;=Total_Pitchers_Drafted,MYRANKS_P[[#This Row],[$ACTUAL]]=""),MYRANKS_P[[#This Row],[USEFULSGP]],0)</f>
        <v>#REF!</v>
      </c>
      <c r="AH292" s="27" t="e">
        <f>IF(MYRANKS_P[[#This Row],[REMAIN_SGP]]=0,0,MYRANKS_P[[#This Row],[REMAIN_SGP]]*Remaining_Dollar_Value_Per_Pitcher_SGP+1)</f>
        <v>#REF!</v>
      </c>
      <c r="AI292" s="122"/>
    </row>
    <row r="293" spans="1:35" x14ac:dyDescent="0.25">
      <c r="A293" s="110" t="s">
        <v>6273</v>
      </c>
      <c r="B293" s="53" t="e">
        <f>VLOOKUP(MYRANKS_P[[#This Row],[PLAYERID]],#REF!,COLUMN(#REF!),FALSE)</f>
        <v>#REF!</v>
      </c>
      <c r="C293" s="53" t="e">
        <f>VLOOKUP(MYRANKS_P[[#This Row],[PLAYERID]],#REF!,COLUMN(#REF!),FALSE)</f>
        <v>#REF!</v>
      </c>
      <c r="D293" s="53" t="e">
        <f>VLOOKUP(MYRANKS_P[[#This Row],[PLAYERID]],#REF!,COLUMN(#REF!),FALSE)</f>
        <v>#REF!</v>
      </c>
      <c r="E293" s="9" t="e">
        <f>VLOOKUP(MYRANKS_P[[#This Row],[PLAYERID]],#REF!,COLUMN(#REF!),FALSE)</f>
        <v>#REF!</v>
      </c>
      <c r="F293" s="53" t="e">
        <f>VLOOKUP(MYRANKS_P[[#This Row],[PLAYERID]],#REF!,COLUMN(#REF!),FALSE)</f>
        <v>#REF!</v>
      </c>
      <c r="G293" s="9" t="e">
        <f>INDEX(#REF!,MATCH(MYRANKS_P[[#This Row],[PLAYERID]],#REF!,0),VLOOKUP(IDSYSTEM,#REF!,3,FALSE))</f>
        <v>#REF!</v>
      </c>
      <c r="H293" s="128" t="e">
        <f>IF(OR(LEAGUE="Mixed",LEAGUE=MYRANKS_P[[#This Row],[LG]]),IFERROR(INDEX(PITCHCSV[],MATCH(MYRANKS_P[[#This Row],[PROJID]],PITCHCSV[playerid],0),P_WCOL),0),0)</f>
        <v>#REF!</v>
      </c>
      <c r="I293" s="128" t="e">
        <f>IF(OR(LEAGUE="Mixed",LEAGUE=MYRANKS_P[[#This Row],[LG]]),IFERROR(INDEX(PITCHCSV[],MATCH(MYRANKS_P[[#This Row],[PROJID]],PITCHCSV[playerid],0),P_SVCOL),0),0)</f>
        <v>#REF!</v>
      </c>
      <c r="J293" s="128" t="e">
        <f>IF(OR(LEAGUE="Mixed",LEAGUE=MYRANKS_P[[#This Row],[LG]]),IFERROR(INDEX(PITCHCSV[],MATCH(MYRANKS_P[[#This Row],[PROJID]],PITCHCSV[playerid],0),P_IPCOL),0),0)</f>
        <v>#REF!</v>
      </c>
      <c r="K293" s="128" t="e">
        <f>IF(OR(LEAGUE="Mixed",LEAGUE=MYRANKS_P[[#This Row],[LG]]),IFERROR(INDEX(PITCHCSV[],MATCH(MYRANKS_P[[#This Row],[PROJID]],PITCHCSV[playerid],0),P_HCOL),0),0)</f>
        <v>#REF!</v>
      </c>
      <c r="L293" s="128" t="e">
        <f>IF(OR(LEAGUE="Mixed",LEAGUE=MYRANKS_P[[#This Row],[LG]]),IFERROR(INDEX(PITCHCSV[],MATCH(MYRANKS_P[[#This Row],[PROJID]],PITCHCSV[playerid],0),P_ERCOL),0),0)</f>
        <v>#REF!</v>
      </c>
      <c r="M293" s="128" t="e">
        <f>IF(OR(LEAGUE="Mixed",LEAGUE=MYRANKS_P[[#This Row],[LG]]),IFERROR(INDEX(PITCHCSV[],MATCH(MYRANKS_P[[#This Row],[PROJID]],PITCHCSV[playerid],0),P_HRCOL),0),0)</f>
        <v>#REF!</v>
      </c>
      <c r="N293" s="128" t="e">
        <f>IF(OR(LEAGUE="Mixed",LEAGUE=MYRANKS_P[[#This Row],[LG]]),IFERROR(INDEX(PITCHCSV[],MATCH(MYRANKS_P[[#This Row],[PROJID]],PITCHCSV[playerid],0),P_SOCOL),0),0)</f>
        <v>#REF!</v>
      </c>
      <c r="O293" s="128" t="e">
        <f>IF(OR(LEAGUE="Mixed",LEAGUE=MYRANKS_P[[#This Row],[LG]]),IFERROR(INDEX(PITCHCSV[],MATCH(MYRANKS_P[[#This Row],[PROJID]],PITCHCSV[playerid],0),P_BBCOL),0),0)</f>
        <v>#REF!</v>
      </c>
      <c r="P293" s="87" t="e">
        <f>IF(OR(LEAGUE="Mixed",LEAGUE=MYRANKS_P[[#This Row],[LG]]),IFERROR(MYRANKS_P[[#This Row],[ER]]*9/MYRANKS_P[[#This Row],[IP]],0),0)</f>
        <v>#REF!</v>
      </c>
      <c r="Q293" s="87" t="e">
        <f>IF(OR(LEAGUE="Mixed",LEAGUE=MYRANKS_P[[#This Row],[LG]]),IFERROR((MYRANKS_P[[#This Row],[BB]]+MYRANKS_P[[#This Row],[H]])/MYRANKS_P[[#This Row],[IP]],0),0)</f>
        <v>#REF!</v>
      </c>
      <c r="R293" s="87" t="e">
        <f>MYRANKS_P[[#This Row],[W]]/SGP_W</f>
        <v>#REF!</v>
      </c>
      <c r="S293" s="87" t="e">
        <f>MYRANKS_P[[#This Row],[SV]]/SGP_SV</f>
        <v>#REF!</v>
      </c>
      <c r="T293" s="87" t="e">
        <f>MYRANKS_P[[#This Row],[SO]]/SGP_K</f>
        <v>#REF!</v>
      </c>
      <c r="U293" s="87" t="e">
        <f>((LGAVG_ER*(NUMPITCHERS-1)+MYRANKS_P[[#This Row],[ER]])*9/((LGAVG_IP*(NUMPITCHERS-1)+MYRANKS_P[[#This Row],[IP]]))-LGAVG_ERA)/SGP_ERA</f>
        <v>#REF!</v>
      </c>
      <c r="V293" s="87" t="e">
        <f>((LGAVG_HBB*(NUMPITCHERS-1)+MYRANKS_P[[#This Row],[BB]]+MYRANKS_P[[#This Row],[H]])/(LGAVG_IP*(NUMPITCHERS-1)+MYRANKS_P[[#This Row],[IP]])-LGAVG_WHIP)/SGP_WHIP</f>
        <v>#REF!</v>
      </c>
      <c r="W293" s="92" t="e">
        <f>MYRANKS_P[[#This Row],[WSGP]]+MYRANKS_P[[#This Row],[SVSGP]]+MYRANKS_P[[#This Row],[SOSGP]]+MYRANKS_P[[#This Row],[ERASGP]]+MYRANKS_P[[#This Row],[WHIPSGP]]</f>
        <v>#REF!</v>
      </c>
      <c r="X293" s="173" t="e">
        <f>RANK(MYRANKS_P[[#This Row],[TTLSGP]],MYRANKS_P[TTLSGP],0)</f>
        <v>#REF!</v>
      </c>
      <c r="Y293" s="92" t="e">
        <f>IF(MYRANKS_P[[#This Row],[RAW_RANK]]&gt;NUM_P,MYRANKS_P[[#This Row],[TTLSGP]],0)</f>
        <v>#REF!</v>
      </c>
      <c r="Z293" s="96" t="e">
        <f>IF(MYRANKS_P[[#This Row],[BENCH_TTLSGP]]=0,"",RANK(MYRANKS_P[[#This Row],[BENCH_TTLSGP]],MYRANKS_P[BENCH_TTLSGP],0))</f>
        <v>#REF!</v>
      </c>
      <c r="AA293" s="96" t="e">
        <f>IF(MYRANKS_P[[#This Row],[RAW_RANK]]=NUM_P,"X","")</f>
        <v>#REF!</v>
      </c>
      <c r="AB293" s="87" t="e">
        <f>VLOOKUP(MYRANKS_P[[#This Row],[POS]],#REF!,COLUMN(#REF!),FALSE)</f>
        <v>#REF!</v>
      </c>
      <c r="AC293" s="87" t="e">
        <f>MYRANKS_P[[#This Row],[TTLSGP]]-MYRANKS_P[[#This Row],[REPL LVL]]</f>
        <v>#REF!</v>
      </c>
      <c r="AD293" s="87" t="e">
        <f>IF(MYRANKS_P[[#This Row],[RAW_RANK]]&lt;=Total_Pitchers_Drafted,MYRANKS_P[[#This Row],[SGP OVER REPL]],0)</f>
        <v>#REF!</v>
      </c>
      <c r="AE293" s="97" t="e">
        <f>MYRANKS_P[[#This Row],[SGP OVER REPL]]*Dollar_Value_Per_Pitcher_SGP+1</f>
        <v>#REF!</v>
      </c>
      <c r="AF293" s="87"/>
      <c r="AG293" s="87" t="e">
        <f>IF(AND(MYRANKS_P[[#This Row],[BENCH_RANK]]&lt;=Total_Pitchers_Drafted,MYRANKS_P[[#This Row],[$ACTUAL]]=""),MYRANKS_P[[#This Row],[USEFULSGP]],0)</f>
        <v>#REF!</v>
      </c>
      <c r="AH293" s="87" t="e">
        <f>IF(MYRANKS_P[[#This Row],[REMAIN_SGP]]=0,0,MYRANKS_P[[#This Row],[REMAIN_SGP]]*Remaining_Dollar_Value_Per_Pitcher_SGP+1)</f>
        <v>#REF!</v>
      </c>
      <c r="AI293" s="122"/>
    </row>
    <row r="294" spans="1:35" x14ac:dyDescent="0.25">
      <c r="A294" s="79" t="s">
        <v>6698</v>
      </c>
      <c r="B294" s="9" t="e">
        <f>VLOOKUP(MYRANKS_P[[#This Row],[PLAYERID]],#REF!,COLUMN(#REF!),FALSE)</f>
        <v>#REF!</v>
      </c>
      <c r="C294" s="9" t="e">
        <f>VLOOKUP(MYRANKS_P[[#This Row],[PLAYERID]],#REF!,COLUMN(#REF!),FALSE)</f>
        <v>#REF!</v>
      </c>
      <c r="D294" s="9" t="e">
        <f>VLOOKUP(MYRANKS_P[[#This Row],[PLAYERID]],#REF!,COLUMN(#REF!),FALSE)</f>
        <v>#REF!</v>
      </c>
      <c r="E294" s="9" t="e">
        <f>VLOOKUP(MYRANKS_P[[#This Row],[PLAYERID]],#REF!,COLUMN(#REF!),FALSE)</f>
        <v>#REF!</v>
      </c>
      <c r="F294" s="9" t="e">
        <f>VLOOKUP(MYRANKS_P[[#This Row],[PLAYERID]],#REF!,COLUMN(#REF!),FALSE)</f>
        <v>#REF!</v>
      </c>
      <c r="G294" s="9" t="e">
        <f>INDEX(#REF!,MATCH(MYRANKS_P[[#This Row],[PLAYERID]],#REF!,0),VLOOKUP(IDSYSTEM,#REF!,3,FALSE))</f>
        <v>#REF!</v>
      </c>
      <c r="H294" s="115" t="e">
        <f>IF(OR(LEAGUE="Mixed",LEAGUE=MYRANKS_P[[#This Row],[LG]]),IFERROR(INDEX(PITCHCSV[],MATCH(MYRANKS_P[[#This Row],[PROJID]],PITCHCSV[playerid],0),P_WCOL),0),0)</f>
        <v>#REF!</v>
      </c>
      <c r="I294" s="115" t="e">
        <f>IF(OR(LEAGUE="Mixed",LEAGUE=MYRANKS_P[[#This Row],[LG]]),IFERROR(INDEX(PITCHCSV[],MATCH(MYRANKS_P[[#This Row],[PROJID]],PITCHCSV[playerid],0),P_SVCOL),0),0)</f>
        <v>#REF!</v>
      </c>
      <c r="J294" s="115" t="e">
        <f>IF(OR(LEAGUE="Mixed",LEAGUE=MYRANKS_P[[#This Row],[LG]]),IFERROR(INDEX(PITCHCSV[],MATCH(MYRANKS_P[[#This Row],[PROJID]],PITCHCSV[playerid],0),P_IPCOL),0),0)</f>
        <v>#REF!</v>
      </c>
      <c r="K294" s="115" t="e">
        <f>IF(OR(LEAGUE="Mixed",LEAGUE=MYRANKS_P[[#This Row],[LG]]),IFERROR(INDEX(PITCHCSV[],MATCH(MYRANKS_P[[#This Row],[PROJID]],PITCHCSV[playerid],0),P_HCOL),0),0)</f>
        <v>#REF!</v>
      </c>
      <c r="L294" s="115" t="e">
        <f>IF(OR(LEAGUE="Mixed",LEAGUE=MYRANKS_P[[#This Row],[LG]]),IFERROR(INDEX(PITCHCSV[],MATCH(MYRANKS_P[[#This Row],[PROJID]],PITCHCSV[playerid],0),P_ERCOL),0),0)</f>
        <v>#REF!</v>
      </c>
      <c r="M294" s="115" t="e">
        <f>IF(OR(LEAGUE="Mixed",LEAGUE=MYRANKS_P[[#This Row],[LG]]),IFERROR(INDEX(PITCHCSV[],MATCH(MYRANKS_P[[#This Row],[PROJID]],PITCHCSV[playerid],0),P_HRCOL),0),0)</f>
        <v>#REF!</v>
      </c>
      <c r="N294" s="115" t="e">
        <f>IF(OR(LEAGUE="Mixed",LEAGUE=MYRANKS_P[[#This Row],[LG]]),IFERROR(INDEX(PITCHCSV[],MATCH(MYRANKS_P[[#This Row],[PROJID]],PITCHCSV[playerid],0),P_SOCOL),0),0)</f>
        <v>#REF!</v>
      </c>
      <c r="O294" s="115" t="e">
        <f>IF(OR(LEAGUE="Mixed",LEAGUE=MYRANKS_P[[#This Row],[LG]]),IFERROR(INDEX(PITCHCSV[],MATCH(MYRANKS_P[[#This Row],[PROJID]],PITCHCSV[playerid],0),P_BBCOL),0),0)</f>
        <v>#REF!</v>
      </c>
      <c r="P294" s="10" t="e">
        <f>IF(OR(LEAGUE="Mixed",LEAGUE=MYRANKS_P[[#This Row],[LG]]),IFERROR(MYRANKS_P[[#This Row],[ER]]*9/MYRANKS_P[[#This Row],[IP]],0),0)</f>
        <v>#REF!</v>
      </c>
      <c r="Q294" s="10" t="e">
        <f>IF(OR(LEAGUE="Mixed",LEAGUE=MYRANKS_P[[#This Row],[LG]]),IFERROR((MYRANKS_P[[#This Row],[BB]]+MYRANKS_P[[#This Row],[H]])/MYRANKS_P[[#This Row],[IP]],0),0)</f>
        <v>#REF!</v>
      </c>
      <c r="R294" s="10" t="e">
        <f>MYRANKS_P[[#This Row],[W]]/SGP_W</f>
        <v>#REF!</v>
      </c>
      <c r="S294" s="10" t="e">
        <f>MYRANKS_P[[#This Row],[SV]]/SGP_SV</f>
        <v>#REF!</v>
      </c>
      <c r="T294" s="10" t="e">
        <f>MYRANKS_P[[#This Row],[SO]]/SGP_K</f>
        <v>#REF!</v>
      </c>
      <c r="U294" s="10" t="e">
        <f>((LGAVG_ER*(NUMPITCHERS-1)+MYRANKS_P[[#This Row],[ER]])*9/((LGAVG_IP*(NUMPITCHERS-1)+MYRANKS_P[[#This Row],[IP]]))-LGAVG_ERA)/SGP_ERA</f>
        <v>#REF!</v>
      </c>
      <c r="V294" s="10" t="e">
        <f>((LGAVG_HBB*(NUMPITCHERS-1)+MYRANKS_P[[#This Row],[BB]]+MYRANKS_P[[#This Row],[H]])/(LGAVG_IP*(NUMPITCHERS-1)+MYRANKS_P[[#This Row],[IP]])-LGAVG_WHIP)/SGP_WHIP</f>
        <v>#REF!</v>
      </c>
      <c r="W294" s="72" t="e">
        <f>MYRANKS_P[[#This Row],[WSGP]]+MYRANKS_P[[#This Row],[SVSGP]]+MYRANKS_P[[#This Row],[SOSGP]]+MYRANKS_P[[#This Row],[ERASGP]]+MYRANKS_P[[#This Row],[WHIPSGP]]</f>
        <v>#REF!</v>
      </c>
      <c r="X294" s="171" t="e">
        <f>RANK(MYRANKS_P[[#This Row],[TTLSGP]],MYRANKS_P[TTLSGP],0)</f>
        <v>#REF!</v>
      </c>
      <c r="Y294" s="72" t="e">
        <f>IF(MYRANKS_P[[#This Row],[RAW_RANK]]&gt;NUM_P,MYRANKS_P[[#This Row],[TTLSGP]],0)</f>
        <v>#REF!</v>
      </c>
      <c r="Z294" s="22" t="e">
        <f>IF(MYRANKS_P[[#This Row],[BENCH_TTLSGP]]=0,"",RANK(MYRANKS_P[[#This Row],[BENCH_TTLSGP]],MYRANKS_P[BENCH_TTLSGP],0))</f>
        <v>#REF!</v>
      </c>
      <c r="AA294" s="22" t="e">
        <f>IF(MYRANKS_P[[#This Row],[RAW_RANK]]=NUM_P,"X","")</f>
        <v>#REF!</v>
      </c>
      <c r="AB294" s="10" t="e">
        <f>VLOOKUP(MYRANKS_P[[#This Row],[POS]],#REF!,COLUMN(#REF!),FALSE)</f>
        <v>#REF!</v>
      </c>
      <c r="AC294" s="10" t="e">
        <f>MYRANKS_P[[#This Row],[TTLSGP]]-MYRANKS_P[[#This Row],[REPL LVL]]</f>
        <v>#REF!</v>
      </c>
      <c r="AD294" s="19" t="e">
        <f>IF(MYRANKS_P[[#This Row],[RAW_RANK]]&lt;=Total_Pitchers_Drafted,MYRANKS_P[[#This Row],[SGP OVER REPL]],0)</f>
        <v>#REF!</v>
      </c>
      <c r="AE294" s="66" t="e">
        <f>MYRANKS_P[[#This Row],[SGP OVER REPL]]*Dollar_Value_Per_Pitcher_SGP+1</f>
        <v>#REF!</v>
      </c>
      <c r="AF294" s="27"/>
      <c r="AG294" s="30" t="e">
        <f>IF(AND(MYRANKS_P[[#This Row],[BENCH_RANK]]&lt;=Total_Pitchers_Drafted,MYRANKS_P[[#This Row],[$ACTUAL]]=""),MYRANKS_P[[#This Row],[USEFULSGP]],0)</f>
        <v>#REF!</v>
      </c>
      <c r="AH294" s="27" t="e">
        <f>IF(MYRANKS_P[[#This Row],[REMAIN_SGP]]=0,0,MYRANKS_P[[#This Row],[REMAIN_SGP]]*Remaining_Dollar_Value_Per_Pitcher_SGP+1)</f>
        <v>#REF!</v>
      </c>
      <c r="AI294" s="122"/>
    </row>
    <row r="295" spans="1:35" x14ac:dyDescent="0.25">
      <c r="A295" s="79" t="s">
        <v>6806</v>
      </c>
      <c r="B295" s="53" t="e">
        <f>VLOOKUP(MYRANKS_P[[#This Row],[PLAYERID]],#REF!,COLUMN(#REF!),FALSE)</f>
        <v>#REF!</v>
      </c>
      <c r="C295" s="53" t="e">
        <f>VLOOKUP(MYRANKS_P[[#This Row],[PLAYERID]],#REF!,COLUMN(#REF!),FALSE)</f>
        <v>#REF!</v>
      </c>
      <c r="D295" s="53" t="e">
        <f>VLOOKUP(MYRANKS_P[[#This Row],[PLAYERID]],#REF!,COLUMN(#REF!),FALSE)</f>
        <v>#REF!</v>
      </c>
      <c r="E295" s="9" t="e">
        <f>VLOOKUP(MYRANKS_P[[#This Row],[PLAYERID]],#REF!,COLUMN(#REF!),FALSE)</f>
        <v>#REF!</v>
      </c>
      <c r="F295" s="53" t="e">
        <f>VLOOKUP(MYRANKS_P[[#This Row],[PLAYERID]],#REF!,COLUMN(#REF!),FALSE)</f>
        <v>#REF!</v>
      </c>
      <c r="G295" s="9" t="e">
        <f>INDEX(#REF!,MATCH(MYRANKS_P[[#This Row],[PLAYERID]],#REF!,0),VLOOKUP(IDSYSTEM,#REF!,3,FALSE))</f>
        <v>#REF!</v>
      </c>
      <c r="H295" s="115" t="e">
        <f>IF(OR(LEAGUE="Mixed",LEAGUE=MYRANKS_P[[#This Row],[LG]]),IFERROR(INDEX(PITCHCSV[],MATCH(MYRANKS_P[[#This Row],[PROJID]],PITCHCSV[playerid],0),P_WCOL),0),0)</f>
        <v>#REF!</v>
      </c>
      <c r="I295" s="115" t="e">
        <f>IF(OR(LEAGUE="Mixed",LEAGUE=MYRANKS_P[[#This Row],[LG]]),IFERROR(INDEX(PITCHCSV[],MATCH(MYRANKS_P[[#This Row],[PROJID]],PITCHCSV[playerid],0),P_SVCOL),0),0)</f>
        <v>#REF!</v>
      </c>
      <c r="J295" s="115" t="e">
        <f>IF(OR(LEAGUE="Mixed",LEAGUE=MYRANKS_P[[#This Row],[LG]]),IFERROR(INDEX(PITCHCSV[],MATCH(MYRANKS_P[[#This Row],[PROJID]],PITCHCSV[playerid],0),P_IPCOL),0),0)</f>
        <v>#REF!</v>
      </c>
      <c r="K295" s="115" t="e">
        <f>IF(OR(LEAGUE="Mixed",LEAGUE=MYRANKS_P[[#This Row],[LG]]),IFERROR(INDEX(PITCHCSV[],MATCH(MYRANKS_P[[#This Row],[PROJID]],PITCHCSV[playerid],0),P_HCOL),0),0)</f>
        <v>#REF!</v>
      </c>
      <c r="L295" s="115" t="e">
        <f>IF(OR(LEAGUE="Mixed",LEAGUE=MYRANKS_P[[#This Row],[LG]]),IFERROR(INDEX(PITCHCSV[],MATCH(MYRANKS_P[[#This Row],[PROJID]],PITCHCSV[playerid],0),P_ERCOL),0),0)</f>
        <v>#REF!</v>
      </c>
      <c r="M295" s="115" t="e">
        <f>IF(OR(LEAGUE="Mixed",LEAGUE=MYRANKS_P[[#This Row],[LG]]),IFERROR(INDEX(PITCHCSV[],MATCH(MYRANKS_P[[#This Row],[PROJID]],PITCHCSV[playerid],0),P_HRCOL),0),0)</f>
        <v>#REF!</v>
      </c>
      <c r="N295" s="115" t="e">
        <f>IF(OR(LEAGUE="Mixed",LEAGUE=MYRANKS_P[[#This Row],[LG]]),IFERROR(INDEX(PITCHCSV[],MATCH(MYRANKS_P[[#This Row],[PROJID]],PITCHCSV[playerid],0),P_SOCOL),0),0)</f>
        <v>#REF!</v>
      </c>
      <c r="O295" s="115" t="e">
        <f>IF(OR(LEAGUE="Mixed",LEAGUE=MYRANKS_P[[#This Row],[LG]]),IFERROR(INDEX(PITCHCSV[],MATCH(MYRANKS_P[[#This Row],[PROJID]],PITCHCSV[playerid],0),P_BBCOL),0),0)</f>
        <v>#REF!</v>
      </c>
      <c r="P295" s="10" t="e">
        <f>IF(OR(LEAGUE="Mixed",LEAGUE=MYRANKS_P[[#This Row],[LG]]),IFERROR(MYRANKS_P[[#This Row],[ER]]*9/MYRANKS_P[[#This Row],[IP]],0),0)</f>
        <v>#REF!</v>
      </c>
      <c r="Q295" s="10" t="e">
        <f>IF(OR(LEAGUE="Mixed",LEAGUE=MYRANKS_P[[#This Row],[LG]]),IFERROR((MYRANKS_P[[#This Row],[BB]]+MYRANKS_P[[#This Row],[H]])/MYRANKS_P[[#This Row],[IP]],0),0)</f>
        <v>#REF!</v>
      </c>
      <c r="R295" s="10" t="e">
        <f>MYRANKS_P[[#This Row],[W]]/SGP_W</f>
        <v>#REF!</v>
      </c>
      <c r="S295" s="10" t="e">
        <f>MYRANKS_P[[#This Row],[SV]]/SGP_SV</f>
        <v>#REF!</v>
      </c>
      <c r="T295" s="10" t="e">
        <f>MYRANKS_P[[#This Row],[SO]]/SGP_K</f>
        <v>#REF!</v>
      </c>
      <c r="U295" s="10" t="e">
        <f>((LGAVG_ER*(NUMPITCHERS-1)+MYRANKS_P[[#This Row],[ER]])*9/((LGAVG_IP*(NUMPITCHERS-1)+MYRANKS_P[[#This Row],[IP]]))-LGAVG_ERA)/SGP_ERA</f>
        <v>#REF!</v>
      </c>
      <c r="V295" s="10" t="e">
        <f>((LGAVG_HBB*(NUMPITCHERS-1)+MYRANKS_P[[#This Row],[BB]]+MYRANKS_P[[#This Row],[H]])/(LGAVG_IP*(NUMPITCHERS-1)+MYRANKS_P[[#This Row],[IP]])-LGAVG_WHIP)/SGP_WHIP</f>
        <v>#REF!</v>
      </c>
      <c r="W295" s="72" t="e">
        <f>MYRANKS_P[[#This Row],[WSGP]]+MYRANKS_P[[#This Row],[SVSGP]]+MYRANKS_P[[#This Row],[SOSGP]]+MYRANKS_P[[#This Row],[ERASGP]]+MYRANKS_P[[#This Row],[WHIPSGP]]</f>
        <v>#REF!</v>
      </c>
      <c r="X295" s="171" t="e">
        <f>RANK(MYRANKS_P[[#This Row],[TTLSGP]],MYRANKS_P[TTLSGP],0)</f>
        <v>#REF!</v>
      </c>
      <c r="Y295" s="72" t="e">
        <f>IF(MYRANKS_P[[#This Row],[RAW_RANK]]&gt;NUM_P,MYRANKS_P[[#This Row],[TTLSGP]],0)</f>
        <v>#REF!</v>
      </c>
      <c r="Z295" s="22" t="e">
        <f>IF(MYRANKS_P[[#This Row],[BENCH_TTLSGP]]=0,"",RANK(MYRANKS_P[[#This Row],[BENCH_TTLSGP]],MYRANKS_P[BENCH_TTLSGP],0))</f>
        <v>#REF!</v>
      </c>
      <c r="AA295" s="22" t="e">
        <f>IF(MYRANKS_P[[#This Row],[RAW_RANK]]=NUM_P,"X","")</f>
        <v>#REF!</v>
      </c>
      <c r="AB295" s="10" t="e">
        <f>VLOOKUP(MYRANKS_P[[#This Row],[POS]],#REF!,COLUMN(#REF!),FALSE)</f>
        <v>#REF!</v>
      </c>
      <c r="AC295" s="10" t="e">
        <f>MYRANKS_P[[#This Row],[TTLSGP]]-MYRANKS_P[[#This Row],[REPL LVL]]</f>
        <v>#REF!</v>
      </c>
      <c r="AD295" s="19" t="e">
        <f>IF(MYRANKS_P[[#This Row],[RAW_RANK]]&lt;=Total_Pitchers_Drafted,MYRANKS_P[[#This Row],[SGP OVER REPL]],0)</f>
        <v>#REF!</v>
      </c>
      <c r="AE295" s="66" t="e">
        <f>MYRANKS_P[[#This Row],[SGP OVER REPL]]*Dollar_Value_Per_Pitcher_SGP+1</f>
        <v>#REF!</v>
      </c>
      <c r="AF295" s="27"/>
      <c r="AG295" s="30" t="e">
        <f>IF(AND(MYRANKS_P[[#This Row],[BENCH_RANK]]&lt;=Total_Pitchers_Drafted,MYRANKS_P[[#This Row],[$ACTUAL]]=""),MYRANKS_P[[#This Row],[USEFULSGP]],0)</f>
        <v>#REF!</v>
      </c>
      <c r="AH295" s="27" t="e">
        <f>IF(MYRANKS_P[[#This Row],[REMAIN_SGP]]=0,0,MYRANKS_P[[#This Row],[REMAIN_SGP]]*Remaining_Dollar_Value_Per_Pitcher_SGP+1)</f>
        <v>#REF!</v>
      </c>
      <c r="AI295" s="122"/>
    </row>
    <row r="296" spans="1:35" x14ac:dyDescent="0.25">
      <c r="A296" s="88" t="s">
        <v>6175</v>
      </c>
      <c r="B296" s="9" t="e">
        <f>VLOOKUP(MYRANKS_P[[#This Row],[PLAYERID]],#REF!,COLUMN(#REF!),FALSE)</f>
        <v>#REF!</v>
      </c>
      <c r="C296" s="9" t="e">
        <f>VLOOKUP(MYRANKS_P[[#This Row],[PLAYERID]],#REF!,COLUMN(#REF!),FALSE)</f>
        <v>#REF!</v>
      </c>
      <c r="D296" s="9" t="e">
        <f>VLOOKUP(MYRANKS_P[[#This Row],[PLAYERID]],#REF!,COLUMN(#REF!),FALSE)</f>
        <v>#REF!</v>
      </c>
      <c r="E296" s="9" t="e">
        <f>VLOOKUP(MYRANKS_P[[#This Row],[PLAYERID]],#REF!,COLUMN(#REF!),FALSE)</f>
        <v>#REF!</v>
      </c>
      <c r="F296" s="9" t="e">
        <f>VLOOKUP(MYRANKS_P[[#This Row],[PLAYERID]],#REF!,COLUMN(#REF!),FALSE)</f>
        <v>#REF!</v>
      </c>
      <c r="G296" s="9" t="e">
        <f>INDEX(#REF!,MATCH(MYRANKS_P[[#This Row],[PLAYERID]],#REF!,0),VLOOKUP(IDSYSTEM,#REF!,3,FALSE))</f>
        <v>#REF!</v>
      </c>
      <c r="H296" s="115" t="e">
        <f>IF(OR(LEAGUE="Mixed",LEAGUE=MYRANKS_P[[#This Row],[LG]]),IFERROR(INDEX(PITCHCSV[],MATCH(MYRANKS_P[[#This Row],[PROJID]],PITCHCSV[playerid],0),P_WCOL),0),0)</f>
        <v>#REF!</v>
      </c>
      <c r="I296" s="115" t="e">
        <f>IF(OR(LEAGUE="Mixed",LEAGUE=MYRANKS_P[[#This Row],[LG]]),IFERROR(INDEX(PITCHCSV[],MATCH(MYRANKS_P[[#This Row],[PROJID]],PITCHCSV[playerid],0),P_SVCOL),0),0)</f>
        <v>#REF!</v>
      </c>
      <c r="J296" s="115" t="e">
        <f>IF(OR(LEAGUE="Mixed",LEAGUE=MYRANKS_P[[#This Row],[LG]]),IFERROR(INDEX(PITCHCSV[],MATCH(MYRANKS_P[[#This Row],[PROJID]],PITCHCSV[playerid],0),P_IPCOL),0),0)</f>
        <v>#REF!</v>
      </c>
      <c r="K296" s="115" t="e">
        <f>IF(OR(LEAGUE="Mixed",LEAGUE=MYRANKS_P[[#This Row],[LG]]),IFERROR(INDEX(PITCHCSV[],MATCH(MYRANKS_P[[#This Row],[PROJID]],PITCHCSV[playerid],0),P_HCOL),0),0)</f>
        <v>#REF!</v>
      </c>
      <c r="L296" s="115" t="e">
        <f>IF(OR(LEAGUE="Mixed",LEAGUE=MYRANKS_P[[#This Row],[LG]]),IFERROR(INDEX(PITCHCSV[],MATCH(MYRANKS_P[[#This Row],[PROJID]],PITCHCSV[playerid],0),P_ERCOL),0),0)</f>
        <v>#REF!</v>
      </c>
      <c r="M296" s="115" t="e">
        <f>IF(OR(LEAGUE="Mixed",LEAGUE=MYRANKS_P[[#This Row],[LG]]),IFERROR(INDEX(PITCHCSV[],MATCH(MYRANKS_P[[#This Row],[PROJID]],PITCHCSV[playerid],0),P_HRCOL),0),0)</f>
        <v>#REF!</v>
      </c>
      <c r="N296" s="115" t="e">
        <f>IF(OR(LEAGUE="Mixed",LEAGUE=MYRANKS_P[[#This Row],[LG]]),IFERROR(INDEX(PITCHCSV[],MATCH(MYRANKS_P[[#This Row],[PROJID]],PITCHCSV[playerid],0),P_SOCOL),0),0)</f>
        <v>#REF!</v>
      </c>
      <c r="O296" s="115" t="e">
        <f>IF(OR(LEAGUE="Mixed",LEAGUE=MYRANKS_P[[#This Row],[LG]]),IFERROR(INDEX(PITCHCSV[],MATCH(MYRANKS_P[[#This Row],[PROJID]],PITCHCSV[playerid],0),P_BBCOL),0),0)</f>
        <v>#REF!</v>
      </c>
      <c r="P296" s="10" t="e">
        <f>IF(OR(LEAGUE="Mixed",LEAGUE=MYRANKS_P[[#This Row],[LG]]),IFERROR(MYRANKS_P[[#This Row],[ER]]*9/MYRANKS_P[[#This Row],[IP]],0),0)</f>
        <v>#REF!</v>
      </c>
      <c r="Q296" s="10" t="e">
        <f>IF(OR(LEAGUE="Mixed",LEAGUE=MYRANKS_P[[#This Row],[LG]]),IFERROR((MYRANKS_P[[#This Row],[BB]]+MYRANKS_P[[#This Row],[H]])/MYRANKS_P[[#This Row],[IP]],0),0)</f>
        <v>#REF!</v>
      </c>
      <c r="R296" s="10" t="e">
        <f>MYRANKS_P[[#This Row],[W]]/SGP_W</f>
        <v>#REF!</v>
      </c>
      <c r="S296" s="10" t="e">
        <f>MYRANKS_P[[#This Row],[SV]]/SGP_SV</f>
        <v>#REF!</v>
      </c>
      <c r="T296" s="10" t="e">
        <f>MYRANKS_P[[#This Row],[SO]]/SGP_K</f>
        <v>#REF!</v>
      </c>
      <c r="U296" s="10" t="e">
        <f>((LGAVG_ER*(NUMPITCHERS-1)+MYRANKS_P[[#This Row],[ER]])*9/((LGAVG_IP*(NUMPITCHERS-1)+MYRANKS_P[[#This Row],[IP]]))-LGAVG_ERA)/SGP_ERA</f>
        <v>#REF!</v>
      </c>
      <c r="V296" s="10" t="e">
        <f>((LGAVG_HBB*(NUMPITCHERS-1)+MYRANKS_P[[#This Row],[BB]]+MYRANKS_P[[#This Row],[H]])/(LGAVG_IP*(NUMPITCHERS-1)+MYRANKS_P[[#This Row],[IP]])-LGAVG_WHIP)/SGP_WHIP</f>
        <v>#REF!</v>
      </c>
      <c r="W296" s="72" t="e">
        <f>MYRANKS_P[[#This Row],[WSGP]]+MYRANKS_P[[#This Row],[SVSGP]]+MYRANKS_P[[#This Row],[SOSGP]]+MYRANKS_P[[#This Row],[ERASGP]]+MYRANKS_P[[#This Row],[WHIPSGP]]</f>
        <v>#REF!</v>
      </c>
      <c r="X296" s="171" t="e">
        <f>RANK(MYRANKS_P[[#This Row],[TTLSGP]],MYRANKS_P[TTLSGP],0)</f>
        <v>#REF!</v>
      </c>
      <c r="Y296" s="72" t="e">
        <f>IF(MYRANKS_P[[#This Row],[RAW_RANK]]&gt;NUM_P,MYRANKS_P[[#This Row],[TTLSGP]],0)</f>
        <v>#REF!</v>
      </c>
      <c r="Z296" s="22" t="e">
        <f>IF(MYRANKS_P[[#This Row],[BENCH_TTLSGP]]=0,"",RANK(MYRANKS_P[[#This Row],[BENCH_TTLSGP]],MYRANKS_P[BENCH_TTLSGP],0))</f>
        <v>#REF!</v>
      </c>
      <c r="AA296" s="22" t="e">
        <f>IF(MYRANKS_P[[#This Row],[RAW_RANK]]=NUM_P,"X","")</f>
        <v>#REF!</v>
      </c>
      <c r="AB296" s="10" t="e">
        <f>VLOOKUP(MYRANKS_P[[#This Row],[POS]],#REF!,COLUMN(#REF!),FALSE)</f>
        <v>#REF!</v>
      </c>
      <c r="AC296" s="10" t="e">
        <f>MYRANKS_P[[#This Row],[TTLSGP]]-MYRANKS_P[[#This Row],[REPL LVL]]</f>
        <v>#REF!</v>
      </c>
      <c r="AD296" s="19" t="e">
        <f>IF(MYRANKS_P[[#This Row],[RAW_RANK]]&lt;=Total_Pitchers_Drafted,MYRANKS_P[[#This Row],[SGP OVER REPL]],0)</f>
        <v>#REF!</v>
      </c>
      <c r="AE296" s="66" t="e">
        <f>MYRANKS_P[[#This Row],[SGP OVER REPL]]*Dollar_Value_Per_Pitcher_SGP+1</f>
        <v>#REF!</v>
      </c>
      <c r="AF296" s="27"/>
      <c r="AG296" s="30" t="e">
        <f>IF(AND(MYRANKS_P[[#This Row],[BENCH_RANK]]&lt;=Total_Pitchers_Drafted,MYRANKS_P[[#This Row],[$ACTUAL]]=""),MYRANKS_P[[#This Row],[USEFULSGP]],0)</f>
        <v>#REF!</v>
      </c>
      <c r="AH296" s="27" t="e">
        <f>IF(MYRANKS_P[[#This Row],[REMAIN_SGP]]=0,0,MYRANKS_P[[#This Row],[REMAIN_SGP]]*Remaining_Dollar_Value_Per_Pitcher_SGP+1)</f>
        <v>#REF!</v>
      </c>
      <c r="AI296" s="122"/>
    </row>
    <row r="297" spans="1:35" x14ac:dyDescent="0.25">
      <c r="A297" s="88" t="s">
        <v>1649</v>
      </c>
      <c r="B297" s="53" t="e">
        <f>VLOOKUP(MYRANKS_P[[#This Row],[PLAYERID]],#REF!,COLUMN(#REF!),FALSE)</f>
        <v>#REF!</v>
      </c>
      <c r="C297" s="53" t="e">
        <f>VLOOKUP(MYRANKS_P[[#This Row],[PLAYERID]],#REF!,COLUMN(#REF!),FALSE)</f>
        <v>#REF!</v>
      </c>
      <c r="D297" s="53" t="e">
        <f>VLOOKUP(MYRANKS_P[[#This Row],[PLAYERID]],#REF!,COLUMN(#REF!),FALSE)</f>
        <v>#REF!</v>
      </c>
      <c r="E297" s="9" t="e">
        <f>VLOOKUP(MYRANKS_P[[#This Row],[PLAYERID]],#REF!,COLUMN(#REF!),FALSE)</f>
        <v>#REF!</v>
      </c>
      <c r="F297" s="53" t="e">
        <f>VLOOKUP(MYRANKS_P[[#This Row],[PLAYERID]],#REF!,COLUMN(#REF!),FALSE)</f>
        <v>#REF!</v>
      </c>
      <c r="G297" s="9" t="e">
        <f>INDEX(#REF!,MATCH(MYRANKS_P[[#This Row],[PLAYERID]],#REF!,0),VLOOKUP(IDSYSTEM,#REF!,3,FALSE))</f>
        <v>#REF!</v>
      </c>
      <c r="H297" s="115" t="e">
        <f>IF(OR(LEAGUE="Mixed",LEAGUE=MYRANKS_P[[#This Row],[LG]]),IFERROR(INDEX(PITCHCSV[],MATCH(MYRANKS_P[[#This Row],[PROJID]],PITCHCSV[playerid],0),P_WCOL),0),0)</f>
        <v>#REF!</v>
      </c>
      <c r="I297" s="115" t="e">
        <f>IF(OR(LEAGUE="Mixed",LEAGUE=MYRANKS_P[[#This Row],[LG]]),IFERROR(INDEX(PITCHCSV[],MATCH(MYRANKS_P[[#This Row],[PROJID]],PITCHCSV[playerid],0),P_SVCOL),0),0)</f>
        <v>#REF!</v>
      </c>
      <c r="J297" s="115" t="e">
        <f>IF(OR(LEAGUE="Mixed",LEAGUE=MYRANKS_P[[#This Row],[LG]]),IFERROR(INDEX(PITCHCSV[],MATCH(MYRANKS_P[[#This Row],[PROJID]],PITCHCSV[playerid],0),P_IPCOL),0),0)</f>
        <v>#REF!</v>
      </c>
      <c r="K297" s="115" t="e">
        <f>IF(OR(LEAGUE="Mixed",LEAGUE=MYRANKS_P[[#This Row],[LG]]),IFERROR(INDEX(PITCHCSV[],MATCH(MYRANKS_P[[#This Row],[PROJID]],PITCHCSV[playerid],0),P_HCOL),0),0)</f>
        <v>#REF!</v>
      </c>
      <c r="L297" s="115" t="e">
        <f>IF(OR(LEAGUE="Mixed",LEAGUE=MYRANKS_P[[#This Row],[LG]]),IFERROR(INDEX(PITCHCSV[],MATCH(MYRANKS_P[[#This Row],[PROJID]],PITCHCSV[playerid],0),P_ERCOL),0),0)</f>
        <v>#REF!</v>
      </c>
      <c r="M297" s="115" t="e">
        <f>IF(OR(LEAGUE="Mixed",LEAGUE=MYRANKS_P[[#This Row],[LG]]),IFERROR(INDEX(PITCHCSV[],MATCH(MYRANKS_P[[#This Row],[PROJID]],PITCHCSV[playerid],0),P_HRCOL),0),0)</f>
        <v>#REF!</v>
      </c>
      <c r="N297" s="115" t="e">
        <f>IF(OR(LEAGUE="Mixed",LEAGUE=MYRANKS_P[[#This Row],[LG]]),IFERROR(INDEX(PITCHCSV[],MATCH(MYRANKS_P[[#This Row],[PROJID]],PITCHCSV[playerid],0),P_SOCOL),0),0)</f>
        <v>#REF!</v>
      </c>
      <c r="O297" s="115" t="e">
        <f>IF(OR(LEAGUE="Mixed",LEAGUE=MYRANKS_P[[#This Row],[LG]]),IFERROR(INDEX(PITCHCSV[],MATCH(MYRANKS_P[[#This Row],[PROJID]],PITCHCSV[playerid],0),P_BBCOL),0),0)</f>
        <v>#REF!</v>
      </c>
      <c r="P297" s="10" t="e">
        <f>IF(OR(LEAGUE="Mixed",LEAGUE=MYRANKS_P[[#This Row],[LG]]),IFERROR(MYRANKS_P[[#This Row],[ER]]*9/MYRANKS_P[[#This Row],[IP]],0),0)</f>
        <v>#REF!</v>
      </c>
      <c r="Q297" s="10" t="e">
        <f>IF(OR(LEAGUE="Mixed",LEAGUE=MYRANKS_P[[#This Row],[LG]]),IFERROR((MYRANKS_P[[#This Row],[BB]]+MYRANKS_P[[#This Row],[H]])/MYRANKS_P[[#This Row],[IP]],0),0)</f>
        <v>#REF!</v>
      </c>
      <c r="R297" s="10" t="e">
        <f>MYRANKS_P[[#This Row],[W]]/SGP_W</f>
        <v>#REF!</v>
      </c>
      <c r="S297" s="10" t="e">
        <f>MYRANKS_P[[#This Row],[SV]]/SGP_SV</f>
        <v>#REF!</v>
      </c>
      <c r="T297" s="10" t="e">
        <f>MYRANKS_P[[#This Row],[SO]]/SGP_K</f>
        <v>#REF!</v>
      </c>
      <c r="U297" s="10" t="e">
        <f>((LGAVG_ER*(NUMPITCHERS-1)+MYRANKS_P[[#This Row],[ER]])*9/((LGAVG_IP*(NUMPITCHERS-1)+MYRANKS_P[[#This Row],[IP]]))-LGAVG_ERA)/SGP_ERA</f>
        <v>#REF!</v>
      </c>
      <c r="V297" s="10" t="e">
        <f>((LGAVG_HBB*(NUMPITCHERS-1)+MYRANKS_P[[#This Row],[BB]]+MYRANKS_P[[#This Row],[H]])/(LGAVG_IP*(NUMPITCHERS-1)+MYRANKS_P[[#This Row],[IP]])-LGAVG_WHIP)/SGP_WHIP</f>
        <v>#REF!</v>
      </c>
      <c r="W297" s="72" t="e">
        <f>MYRANKS_P[[#This Row],[WSGP]]+MYRANKS_P[[#This Row],[SVSGP]]+MYRANKS_P[[#This Row],[SOSGP]]+MYRANKS_P[[#This Row],[ERASGP]]+MYRANKS_P[[#This Row],[WHIPSGP]]</f>
        <v>#REF!</v>
      </c>
      <c r="X297" s="171" t="e">
        <f>RANK(MYRANKS_P[[#This Row],[TTLSGP]],MYRANKS_P[TTLSGP],0)</f>
        <v>#REF!</v>
      </c>
      <c r="Y297" s="72" t="e">
        <f>IF(MYRANKS_P[[#This Row],[RAW_RANK]]&gt;NUM_P,MYRANKS_P[[#This Row],[TTLSGP]],0)</f>
        <v>#REF!</v>
      </c>
      <c r="Z297" s="22" t="e">
        <f>IF(MYRANKS_P[[#This Row],[BENCH_TTLSGP]]=0,"",RANK(MYRANKS_P[[#This Row],[BENCH_TTLSGP]],MYRANKS_P[BENCH_TTLSGP],0))</f>
        <v>#REF!</v>
      </c>
      <c r="AA297" s="22" t="e">
        <f>IF(MYRANKS_P[[#This Row],[RAW_RANK]]=NUM_P,"X","")</f>
        <v>#REF!</v>
      </c>
      <c r="AB297" s="10" t="e">
        <f>VLOOKUP(MYRANKS_P[[#This Row],[POS]],#REF!,COLUMN(#REF!),FALSE)</f>
        <v>#REF!</v>
      </c>
      <c r="AC297" s="10" t="e">
        <f>MYRANKS_P[[#This Row],[TTLSGP]]-MYRANKS_P[[#This Row],[REPL LVL]]</f>
        <v>#REF!</v>
      </c>
      <c r="AD297" s="19" t="e">
        <f>IF(MYRANKS_P[[#This Row],[RAW_RANK]]&lt;=Total_Pitchers_Drafted,MYRANKS_P[[#This Row],[SGP OVER REPL]],0)</f>
        <v>#REF!</v>
      </c>
      <c r="AE297" s="66" t="e">
        <f>MYRANKS_P[[#This Row],[SGP OVER REPL]]*Dollar_Value_Per_Pitcher_SGP+1</f>
        <v>#REF!</v>
      </c>
      <c r="AF297" s="27"/>
      <c r="AG297" s="30" t="e">
        <f>IF(AND(MYRANKS_P[[#This Row],[BENCH_RANK]]&lt;=Total_Pitchers_Drafted,MYRANKS_P[[#This Row],[$ACTUAL]]=""),MYRANKS_P[[#This Row],[USEFULSGP]],0)</f>
        <v>#REF!</v>
      </c>
      <c r="AH297" s="27" t="e">
        <f>IF(MYRANKS_P[[#This Row],[REMAIN_SGP]]=0,0,MYRANKS_P[[#This Row],[REMAIN_SGP]]*Remaining_Dollar_Value_Per_Pitcher_SGP+1)</f>
        <v>#REF!</v>
      </c>
      <c r="AI297" s="122"/>
    </row>
    <row r="298" spans="1:35" x14ac:dyDescent="0.25">
      <c r="A298" s="79" t="s">
        <v>6191</v>
      </c>
      <c r="B298" s="9" t="e">
        <f>VLOOKUP(MYRANKS_P[[#This Row],[PLAYERID]],#REF!,COLUMN(#REF!),FALSE)</f>
        <v>#REF!</v>
      </c>
      <c r="C298" s="9" t="e">
        <f>VLOOKUP(MYRANKS_P[[#This Row],[PLAYERID]],#REF!,COLUMN(#REF!),FALSE)</f>
        <v>#REF!</v>
      </c>
      <c r="D298" s="9" t="e">
        <f>VLOOKUP(MYRANKS_P[[#This Row],[PLAYERID]],#REF!,COLUMN(#REF!),FALSE)</f>
        <v>#REF!</v>
      </c>
      <c r="E298" s="9" t="e">
        <f>VLOOKUP(MYRANKS_P[[#This Row],[PLAYERID]],#REF!,COLUMN(#REF!),FALSE)</f>
        <v>#REF!</v>
      </c>
      <c r="F298" s="9" t="e">
        <f>VLOOKUP(MYRANKS_P[[#This Row],[PLAYERID]],#REF!,COLUMN(#REF!),FALSE)</f>
        <v>#REF!</v>
      </c>
      <c r="G298" s="9" t="e">
        <f>INDEX(#REF!,MATCH(MYRANKS_P[[#This Row],[PLAYERID]],#REF!,0),VLOOKUP(IDSYSTEM,#REF!,3,FALSE))</f>
        <v>#REF!</v>
      </c>
      <c r="H298" s="115" t="e">
        <f>IF(OR(LEAGUE="Mixed",LEAGUE=MYRANKS_P[[#This Row],[LG]]),IFERROR(INDEX(PITCHCSV[],MATCH(MYRANKS_P[[#This Row],[PROJID]],PITCHCSV[playerid],0),P_WCOL),0),0)</f>
        <v>#REF!</v>
      </c>
      <c r="I298" s="115" t="e">
        <f>IF(OR(LEAGUE="Mixed",LEAGUE=MYRANKS_P[[#This Row],[LG]]),IFERROR(INDEX(PITCHCSV[],MATCH(MYRANKS_P[[#This Row],[PROJID]],PITCHCSV[playerid],0),P_SVCOL),0),0)</f>
        <v>#REF!</v>
      </c>
      <c r="J298" s="115" t="e">
        <f>IF(OR(LEAGUE="Mixed",LEAGUE=MYRANKS_P[[#This Row],[LG]]),IFERROR(INDEX(PITCHCSV[],MATCH(MYRANKS_P[[#This Row],[PROJID]],PITCHCSV[playerid],0),P_IPCOL),0),0)</f>
        <v>#REF!</v>
      </c>
      <c r="K298" s="115" t="e">
        <f>IF(OR(LEAGUE="Mixed",LEAGUE=MYRANKS_P[[#This Row],[LG]]),IFERROR(INDEX(PITCHCSV[],MATCH(MYRANKS_P[[#This Row],[PROJID]],PITCHCSV[playerid],0),P_HCOL),0),0)</f>
        <v>#REF!</v>
      </c>
      <c r="L298" s="115" t="e">
        <f>IF(OR(LEAGUE="Mixed",LEAGUE=MYRANKS_P[[#This Row],[LG]]),IFERROR(INDEX(PITCHCSV[],MATCH(MYRANKS_P[[#This Row],[PROJID]],PITCHCSV[playerid],0),P_ERCOL),0),0)</f>
        <v>#REF!</v>
      </c>
      <c r="M298" s="115" t="e">
        <f>IF(OR(LEAGUE="Mixed",LEAGUE=MYRANKS_P[[#This Row],[LG]]),IFERROR(INDEX(PITCHCSV[],MATCH(MYRANKS_P[[#This Row],[PROJID]],PITCHCSV[playerid],0),P_HRCOL),0),0)</f>
        <v>#REF!</v>
      </c>
      <c r="N298" s="115" t="e">
        <f>IF(OR(LEAGUE="Mixed",LEAGUE=MYRANKS_P[[#This Row],[LG]]),IFERROR(INDEX(PITCHCSV[],MATCH(MYRANKS_P[[#This Row],[PROJID]],PITCHCSV[playerid],0),P_SOCOL),0),0)</f>
        <v>#REF!</v>
      </c>
      <c r="O298" s="115" t="e">
        <f>IF(OR(LEAGUE="Mixed",LEAGUE=MYRANKS_P[[#This Row],[LG]]),IFERROR(INDEX(PITCHCSV[],MATCH(MYRANKS_P[[#This Row],[PROJID]],PITCHCSV[playerid],0),P_BBCOL),0),0)</f>
        <v>#REF!</v>
      </c>
      <c r="P298" s="10" t="e">
        <f>IF(OR(LEAGUE="Mixed",LEAGUE=MYRANKS_P[[#This Row],[LG]]),IFERROR(MYRANKS_P[[#This Row],[ER]]*9/MYRANKS_P[[#This Row],[IP]],0),0)</f>
        <v>#REF!</v>
      </c>
      <c r="Q298" s="10" t="e">
        <f>IF(OR(LEAGUE="Mixed",LEAGUE=MYRANKS_P[[#This Row],[LG]]),IFERROR((MYRANKS_P[[#This Row],[BB]]+MYRANKS_P[[#This Row],[H]])/MYRANKS_P[[#This Row],[IP]],0),0)</f>
        <v>#REF!</v>
      </c>
      <c r="R298" s="10" t="e">
        <f>MYRANKS_P[[#This Row],[W]]/SGP_W</f>
        <v>#REF!</v>
      </c>
      <c r="S298" s="10" t="e">
        <f>MYRANKS_P[[#This Row],[SV]]/SGP_SV</f>
        <v>#REF!</v>
      </c>
      <c r="T298" s="10" t="e">
        <f>MYRANKS_P[[#This Row],[SO]]/SGP_K</f>
        <v>#REF!</v>
      </c>
      <c r="U298" s="10" t="e">
        <f>((LGAVG_ER*(NUMPITCHERS-1)+MYRANKS_P[[#This Row],[ER]])*9/((LGAVG_IP*(NUMPITCHERS-1)+MYRANKS_P[[#This Row],[IP]]))-LGAVG_ERA)/SGP_ERA</f>
        <v>#REF!</v>
      </c>
      <c r="V298" s="10" t="e">
        <f>((LGAVG_HBB*(NUMPITCHERS-1)+MYRANKS_P[[#This Row],[BB]]+MYRANKS_P[[#This Row],[H]])/(LGAVG_IP*(NUMPITCHERS-1)+MYRANKS_P[[#This Row],[IP]])-LGAVG_WHIP)/SGP_WHIP</f>
        <v>#REF!</v>
      </c>
      <c r="W298" s="72" t="e">
        <f>MYRANKS_P[[#This Row],[WSGP]]+MYRANKS_P[[#This Row],[SVSGP]]+MYRANKS_P[[#This Row],[SOSGP]]+MYRANKS_P[[#This Row],[ERASGP]]+MYRANKS_P[[#This Row],[WHIPSGP]]</f>
        <v>#REF!</v>
      </c>
      <c r="X298" s="171" t="e">
        <f>RANK(MYRANKS_P[[#This Row],[TTLSGP]],MYRANKS_P[TTLSGP],0)</f>
        <v>#REF!</v>
      </c>
      <c r="Y298" s="72" t="e">
        <f>IF(MYRANKS_P[[#This Row],[RAW_RANK]]&gt;NUM_P,MYRANKS_P[[#This Row],[TTLSGP]],0)</f>
        <v>#REF!</v>
      </c>
      <c r="Z298" s="22" t="e">
        <f>IF(MYRANKS_P[[#This Row],[BENCH_TTLSGP]]=0,"",RANK(MYRANKS_P[[#This Row],[BENCH_TTLSGP]],MYRANKS_P[BENCH_TTLSGP],0))</f>
        <v>#REF!</v>
      </c>
      <c r="AA298" s="22" t="e">
        <f>IF(MYRANKS_P[[#This Row],[RAW_RANK]]=NUM_P,"X","")</f>
        <v>#REF!</v>
      </c>
      <c r="AB298" s="10" t="e">
        <f>VLOOKUP(MYRANKS_P[[#This Row],[POS]],#REF!,COLUMN(#REF!),FALSE)</f>
        <v>#REF!</v>
      </c>
      <c r="AC298" s="10" t="e">
        <f>MYRANKS_P[[#This Row],[TTLSGP]]-MYRANKS_P[[#This Row],[REPL LVL]]</f>
        <v>#REF!</v>
      </c>
      <c r="AD298" s="19" t="e">
        <f>IF(MYRANKS_P[[#This Row],[RAW_RANK]]&lt;=Total_Pitchers_Drafted,MYRANKS_P[[#This Row],[SGP OVER REPL]],0)</f>
        <v>#REF!</v>
      </c>
      <c r="AE298" s="66" t="e">
        <f>MYRANKS_P[[#This Row],[SGP OVER REPL]]*Dollar_Value_Per_Pitcher_SGP+1</f>
        <v>#REF!</v>
      </c>
      <c r="AF298" s="27"/>
      <c r="AG298" s="30" t="e">
        <f>IF(AND(MYRANKS_P[[#This Row],[BENCH_RANK]]&lt;=Total_Pitchers_Drafted,MYRANKS_P[[#This Row],[$ACTUAL]]=""),MYRANKS_P[[#This Row],[USEFULSGP]],0)</f>
        <v>#REF!</v>
      </c>
      <c r="AH298" s="27" t="e">
        <f>IF(MYRANKS_P[[#This Row],[REMAIN_SGP]]=0,0,MYRANKS_P[[#This Row],[REMAIN_SGP]]*Remaining_Dollar_Value_Per_Pitcher_SGP+1)</f>
        <v>#REF!</v>
      </c>
      <c r="AI298" s="122"/>
    </row>
    <row r="299" spans="1:35" x14ac:dyDescent="0.25">
      <c r="A299" s="79" t="s">
        <v>1993</v>
      </c>
      <c r="B299" s="53" t="e">
        <f>VLOOKUP(MYRANKS_P[[#This Row],[PLAYERID]],#REF!,COLUMN(#REF!),FALSE)</f>
        <v>#REF!</v>
      </c>
      <c r="C299" s="53" t="e">
        <f>VLOOKUP(MYRANKS_P[[#This Row],[PLAYERID]],#REF!,COLUMN(#REF!),FALSE)</f>
        <v>#REF!</v>
      </c>
      <c r="D299" s="53" t="e">
        <f>VLOOKUP(MYRANKS_P[[#This Row],[PLAYERID]],#REF!,COLUMN(#REF!),FALSE)</f>
        <v>#REF!</v>
      </c>
      <c r="E299" s="9" t="e">
        <f>VLOOKUP(MYRANKS_P[[#This Row],[PLAYERID]],#REF!,COLUMN(#REF!),FALSE)</f>
        <v>#REF!</v>
      </c>
      <c r="F299" s="53" t="e">
        <f>VLOOKUP(MYRANKS_P[[#This Row],[PLAYERID]],#REF!,COLUMN(#REF!),FALSE)</f>
        <v>#REF!</v>
      </c>
      <c r="G299" s="9" t="e">
        <f>INDEX(#REF!,MATCH(MYRANKS_P[[#This Row],[PLAYERID]],#REF!,0),VLOOKUP(IDSYSTEM,#REF!,3,FALSE))</f>
        <v>#REF!</v>
      </c>
      <c r="H299" s="115" t="e">
        <f>IF(OR(LEAGUE="Mixed",LEAGUE=MYRANKS_P[[#This Row],[LG]]),IFERROR(INDEX(PITCHCSV[],MATCH(MYRANKS_P[[#This Row],[PROJID]],PITCHCSV[playerid],0),P_WCOL),0),0)</f>
        <v>#REF!</v>
      </c>
      <c r="I299" s="115" t="e">
        <f>IF(OR(LEAGUE="Mixed",LEAGUE=MYRANKS_P[[#This Row],[LG]]),IFERROR(INDEX(PITCHCSV[],MATCH(MYRANKS_P[[#This Row],[PROJID]],PITCHCSV[playerid],0),P_SVCOL),0),0)</f>
        <v>#REF!</v>
      </c>
      <c r="J299" s="115" t="e">
        <f>IF(OR(LEAGUE="Mixed",LEAGUE=MYRANKS_P[[#This Row],[LG]]),IFERROR(INDEX(PITCHCSV[],MATCH(MYRANKS_P[[#This Row],[PROJID]],PITCHCSV[playerid],0),P_IPCOL),0),0)</f>
        <v>#REF!</v>
      </c>
      <c r="K299" s="115" t="e">
        <f>IF(OR(LEAGUE="Mixed",LEAGUE=MYRANKS_P[[#This Row],[LG]]),IFERROR(INDEX(PITCHCSV[],MATCH(MYRANKS_P[[#This Row],[PROJID]],PITCHCSV[playerid],0),P_HCOL),0),0)</f>
        <v>#REF!</v>
      </c>
      <c r="L299" s="115" t="e">
        <f>IF(OR(LEAGUE="Mixed",LEAGUE=MYRANKS_P[[#This Row],[LG]]),IFERROR(INDEX(PITCHCSV[],MATCH(MYRANKS_P[[#This Row],[PROJID]],PITCHCSV[playerid],0),P_ERCOL),0),0)</f>
        <v>#REF!</v>
      </c>
      <c r="M299" s="115" t="e">
        <f>IF(OR(LEAGUE="Mixed",LEAGUE=MYRANKS_P[[#This Row],[LG]]),IFERROR(INDEX(PITCHCSV[],MATCH(MYRANKS_P[[#This Row],[PROJID]],PITCHCSV[playerid],0),P_HRCOL),0),0)</f>
        <v>#REF!</v>
      </c>
      <c r="N299" s="115" t="e">
        <f>IF(OR(LEAGUE="Mixed",LEAGUE=MYRANKS_P[[#This Row],[LG]]),IFERROR(INDEX(PITCHCSV[],MATCH(MYRANKS_P[[#This Row],[PROJID]],PITCHCSV[playerid],0),P_SOCOL),0),0)</f>
        <v>#REF!</v>
      </c>
      <c r="O299" s="115" t="e">
        <f>IF(OR(LEAGUE="Mixed",LEAGUE=MYRANKS_P[[#This Row],[LG]]),IFERROR(INDEX(PITCHCSV[],MATCH(MYRANKS_P[[#This Row],[PROJID]],PITCHCSV[playerid],0),P_BBCOL),0),0)</f>
        <v>#REF!</v>
      </c>
      <c r="P299" s="10" t="e">
        <f>IF(OR(LEAGUE="Mixed",LEAGUE=MYRANKS_P[[#This Row],[LG]]),IFERROR(MYRANKS_P[[#This Row],[ER]]*9/MYRANKS_P[[#This Row],[IP]],0),0)</f>
        <v>#REF!</v>
      </c>
      <c r="Q299" s="10" t="e">
        <f>IF(OR(LEAGUE="Mixed",LEAGUE=MYRANKS_P[[#This Row],[LG]]),IFERROR((MYRANKS_P[[#This Row],[BB]]+MYRANKS_P[[#This Row],[H]])/MYRANKS_P[[#This Row],[IP]],0),0)</f>
        <v>#REF!</v>
      </c>
      <c r="R299" s="10" t="e">
        <f>MYRANKS_P[[#This Row],[W]]/SGP_W</f>
        <v>#REF!</v>
      </c>
      <c r="S299" s="10" t="e">
        <f>MYRANKS_P[[#This Row],[SV]]/SGP_SV</f>
        <v>#REF!</v>
      </c>
      <c r="T299" s="10" t="e">
        <f>MYRANKS_P[[#This Row],[SO]]/SGP_K</f>
        <v>#REF!</v>
      </c>
      <c r="U299" s="10" t="e">
        <f>((LGAVG_ER*(NUMPITCHERS-1)+MYRANKS_P[[#This Row],[ER]])*9/((LGAVG_IP*(NUMPITCHERS-1)+MYRANKS_P[[#This Row],[IP]]))-LGAVG_ERA)/SGP_ERA</f>
        <v>#REF!</v>
      </c>
      <c r="V299" s="10" t="e">
        <f>((LGAVG_HBB*(NUMPITCHERS-1)+MYRANKS_P[[#This Row],[BB]]+MYRANKS_P[[#This Row],[H]])/(LGAVG_IP*(NUMPITCHERS-1)+MYRANKS_P[[#This Row],[IP]])-LGAVG_WHIP)/SGP_WHIP</f>
        <v>#REF!</v>
      </c>
      <c r="W299" s="72" t="e">
        <f>MYRANKS_P[[#This Row],[WSGP]]+MYRANKS_P[[#This Row],[SVSGP]]+MYRANKS_P[[#This Row],[SOSGP]]+MYRANKS_P[[#This Row],[ERASGP]]+MYRANKS_P[[#This Row],[WHIPSGP]]</f>
        <v>#REF!</v>
      </c>
      <c r="X299" s="171" t="e">
        <f>RANK(MYRANKS_P[[#This Row],[TTLSGP]],MYRANKS_P[TTLSGP],0)</f>
        <v>#REF!</v>
      </c>
      <c r="Y299" s="72" t="e">
        <f>IF(MYRANKS_P[[#This Row],[RAW_RANK]]&gt;NUM_P,MYRANKS_P[[#This Row],[TTLSGP]],0)</f>
        <v>#REF!</v>
      </c>
      <c r="Z299" s="22" t="e">
        <f>IF(MYRANKS_P[[#This Row],[BENCH_TTLSGP]]=0,"",RANK(MYRANKS_P[[#This Row],[BENCH_TTLSGP]],MYRANKS_P[BENCH_TTLSGP],0))</f>
        <v>#REF!</v>
      </c>
      <c r="AA299" s="22" t="e">
        <f>IF(MYRANKS_P[[#This Row],[RAW_RANK]]=NUM_P,"X","")</f>
        <v>#REF!</v>
      </c>
      <c r="AB299" s="10" t="e">
        <f>VLOOKUP(MYRANKS_P[[#This Row],[POS]],#REF!,COLUMN(#REF!),FALSE)</f>
        <v>#REF!</v>
      </c>
      <c r="AC299" s="10" t="e">
        <f>MYRANKS_P[[#This Row],[TTLSGP]]-MYRANKS_P[[#This Row],[REPL LVL]]</f>
        <v>#REF!</v>
      </c>
      <c r="AD299" s="19" t="e">
        <f>IF(MYRANKS_P[[#This Row],[RAW_RANK]]&lt;=Total_Pitchers_Drafted,MYRANKS_P[[#This Row],[SGP OVER REPL]],0)</f>
        <v>#REF!</v>
      </c>
      <c r="AE299" s="66" t="e">
        <f>MYRANKS_P[[#This Row],[SGP OVER REPL]]*Dollar_Value_Per_Pitcher_SGP+1</f>
        <v>#REF!</v>
      </c>
      <c r="AF299" s="27"/>
      <c r="AG299" s="30" t="e">
        <f>IF(AND(MYRANKS_P[[#This Row],[BENCH_RANK]]&lt;=Total_Pitchers_Drafted,MYRANKS_P[[#This Row],[$ACTUAL]]=""),MYRANKS_P[[#This Row],[USEFULSGP]],0)</f>
        <v>#REF!</v>
      </c>
      <c r="AH299" s="27" t="e">
        <f>IF(MYRANKS_P[[#This Row],[REMAIN_SGP]]=0,0,MYRANKS_P[[#This Row],[REMAIN_SGP]]*Remaining_Dollar_Value_Per_Pitcher_SGP+1)</f>
        <v>#REF!</v>
      </c>
      <c r="AI299" s="122"/>
    </row>
    <row r="300" spans="1:35" x14ac:dyDescent="0.25">
      <c r="A300" s="79" t="s">
        <v>1440</v>
      </c>
      <c r="B300" s="53" t="e">
        <f>VLOOKUP(MYRANKS_P[[#This Row],[PLAYERID]],#REF!,COLUMN(#REF!),FALSE)</f>
        <v>#REF!</v>
      </c>
      <c r="C300" s="53" t="e">
        <f>VLOOKUP(MYRANKS_P[[#This Row],[PLAYERID]],#REF!,COLUMN(#REF!),FALSE)</f>
        <v>#REF!</v>
      </c>
      <c r="D300" s="53" t="e">
        <f>VLOOKUP(MYRANKS_P[[#This Row],[PLAYERID]],#REF!,COLUMN(#REF!),FALSE)</f>
        <v>#REF!</v>
      </c>
      <c r="E300" s="9" t="e">
        <f>VLOOKUP(MYRANKS_P[[#This Row],[PLAYERID]],#REF!,COLUMN(#REF!),FALSE)</f>
        <v>#REF!</v>
      </c>
      <c r="F300" s="53" t="e">
        <f>VLOOKUP(MYRANKS_P[[#This Row],[PLAYERID]],#REF!,COLUMN(#REF!),FALSE)</f>
        <v>#REF!</v>
      </c>
      <c r="G300" s="9" t="e">
        <f>INDEX(#REF!,MATCH(MYRANKS_P[[#This Row],[PLAYERID]],#REF!,0),VLOOKUP(IDSYSTEM,#REF!,3,FALSE))</f>
        <v>#REF!</v>
      </c>
      <c r="H300" s="115" t="e">
        <f>IF(OR(LEAGUE="Mixed",LEAGUE=MYRANKS_P[[#This Row],[LG]]),IFERROR(INDEX(PITCHCSV[],MATCH(MYRANKS_P[[#This Row],[PROJID]],PITCHCSV[playerid],0),P_WCOL),0),0)</f>
        <v>#REF!</v>
      </c>
      <c r="I300" s="115" t="e">
        <f>IF(OR(LEAGUE="Mixed",LEAGUE=MYRANKS_P[[#This Row],[LG]]),IFERROR(INDEX(PITCHCSV[],MATCH(MYRANKS_P[[#This Row],[PROJID]],PITCHCSV[playerid],0),P_SVCOL),0),0)</f>
        <v>#REF!</v>
      </c>
      <c r="J300" s="115" t="e">
        <f>IF(OR(LEAGUE="Mixed",LEAGUE=MYRANKS_P[[#This Row],[LG]]),IFERROR(INDEX(PITCHCSV[],MATCH(MYRANKS_P[[#This Row],[PROJID]],PITCHCSV[playerid],0),P_IPCOL),0),0)</f>
        <v>#REF!</v>
      </c>
      <c r="K300" s="115" t="e">
        <f>IF(OR(LEAGUE="Mixed",LEAGUE=MYRANKS_P[[#This Row],[LG]]),IFERROR(INDEX(PITCHCSV[],MATCH(MYRANKS_P[[#This Row],[PROJID]],PITCHCSV[playerid],0),P_HCOL),0),0)</f>
        <v>#REF!</v>
      </c>
      <c r="L300" s="115" t="e">
        <f>IF(OR(LEAGUE="Mixed",LEAGUE=MYRANKS_P[[#This Row],[LG]]),IFERROR(INDEX(PITCHCSV[],MATCH(MYRANKS_P[[#This Row],[PROJID]],PITCHCSV[playerid],0),P_ERCOL),0),0)</f>
        <v>#REF!</v>
      </c>
      <c r="M300" s="115" t="e">
        <f>IF(OR(LEAGUE="Mixed",LEAGUE=MYRANKS_P[[#This Row],[LG]]),IFERROR(INDEX(PITCHCSV[],MATCH(MYRANKS_P[[#This Row],[PROJID]],PITCHCSV[playerid],0),P_HRCOL),0),0)</f>
        <v>#REF!</v>
      </c>
      <c r="N300" s="115" t="e">
        <f>IF(OR(LEAGUE="Mixed",LEAGUE=MYRANKS_P[[#This Row],[LG]]),IFERROR(INDEX(PITCHCSV[],MATCH(MYRANKS_P[[#This Row],[PROJID]],PITCHCSV[playerid],0),P_SOCOL),0),0)</f>
        <v>#REF!</v>
      </c>
      <c r="O300" s="115" t="e">
        <f>IF(OR(LEAGUE="Mixed",LEAGUE=MYRANKS_P[[#This Row],[LG]]),IFERROR(INDEX(PITCHCSV[],MATCH(MYRANKS_P[[#This Row],[PROJID]],PITCHCSV[playerid],0),P_BBCOL),0),0)</f>
        <v>#REF!</v>
      </c>
      <c r="P300" s="10" t="e">
        <f>IF(OR(LEAGUE="Mixed",LEAGUE=MYRANKS_P[[#This Row],[LG]]),IFERROR(MYRANKS_P[[#This Row],[ER]]*9/MYRANKS_P[[#This Row],[IP]],0),0)</f>
        <v>#REF!</v>
      </c>
      <c r="Q300" s="10" t="e">
        <f>IF(OR(LEAGUE="Mixed",LEAGUE=MYRANKS_P[[#This Row],[LG]]),IFERROR((MYRANKS_P[[#This Row],[BB]]+MYRANKS_P[[#This Row],[H]])/MYRANKS_P[[#This Row],[IP]],0),0)</f>
        <v>#REF!</v>
      </c>
      <c r="R300" s="10" t="e">
        <f>MYRANKS_P[[#This Row],[W]]/SGP_W</f>
        <v>#REF!</v>
      </c>
      <c r="S300" s="10" t="e">
        <f>MYRANKS_P[[#This Row],[SV]]/SGP_SV</f>
        <v>#REF!</v>
      </c>
      <c r="T300" s="10" t="e">
        <f>MYRANKS_P[[#This Row],[SO]]/SGP_K</f>
        <v>#REF!</v>
      </c>
      <c r="U300" s="10" t="e">
        <f>((LGAVG_ER*(NUMPITCHERS-1)+MYRANKS_P[[#This Row],[ER]])*9/((LGAVG_IP*(NUMPITCHERS-1)+MYRANKS_P[[#This Row],[IP]]))-LGAVG_ERA)/SGP_ERA</f>
        <v>#REF!</v>
      </c>
      <c r="V300" s="10" t="e">
        <f>((LGAVG_HBB*(NUMPITCHERS-1)+MYRANKS_P[[#This Row],[BB]]+MYRANKS_P[[#This Row],[H]])/(LGAVG_IP*(NUMPITCHERS-1)+MYRANKS_P[[#This Row],[IP]])-LGAVG_WHIP)/SGP_WHIP</f>
        <v>#REF!</v>
      </c>
      <c r="W300" s="72" t="e">
        <f>MYRANKS_P[[#This Row],[WSGP]]+MYRANKS_P[[#This Row],[SVSGP]]+MYRANKS_P[[#This Row],[SOSGP]]+MYRANKS_P[[#This Row],[ERASGP]]+MYRANKS_P[[#This Row],[WHIPSGP]]</f>
        <v>#REF!</v>
      </c>
      <c r="X300" s="171" t="e">
        <f>RANK(MYRANKS_P[[#This Row],[TTLSGP]],MYRANKS_P[TTLSGP],0)</f>
        <v>#REF!</v>
      </c>
      <c r="Y300" s="72" t="e">
        <f>IF(MYRANKS_P[[#This Row],[RAW_RANK]]&gt;NUM_P,MYRANKS_P[[#This Row],[TTLSGP]],0)</f>
        <v>#REF!</v>
      </c>
      <c r="Z300" s="22" t="e">
        <f>IF(MYRANKS_P[[#This Row],[BENCH_TTLSGP]]=0,"",RANK(MYRANKS_P[[#This Row],[BENCH_TTLSGP]],MYRANKS_P[BENCH_TTLSGP],0))</f>
        <v>#REF!</v>
      </c>
      <c r="AA300" s="22" t="e">
        <f>IF(MYRANKS_P[[#This Row],[RAW_RANK]]=NUM_P,"X","")</f>
        <v>#REF!</v>
      </c>
      <c r="AB300" s="10" t="e">
        <f>VLOOKUP(MYRANKS_P[[#This Row],[POS]],#REF!,COLUMN(#REF!),FALSE)</f>
        <v>#REF!</v>
      </c>
      <c r="AC300" s="10" t="e">
        <f>MYRANKS_P[[#This Row],[TTLSGP]]-MYRANKS_P[[#This Row],[REPL LVL]]</f>
        <v>#REF!</v>
      </c>
      <c r="AD300" s="19" t="e">
        <f>IF(MYRANKS_P[[#This Row],[RAW_RANK]]&lt;=Total_Pitchers_Drafted,MYRANKS_P[[#This Row],[SGP OVER REPL]],0)</f>
        <v>#REF!</v>
      </c>
      <c r="AE300" s="66" t="e">
        <f>MYRANKS_P[[#This Row],[SGP OVER REPL]]*Dollar_Value_Per_Pitcher_SGP+1</f>
        <v>#REF!</v>
      </c>
      <c r="AF300" s="27"/>
      <c r="AG300" s="30" t="e">
        <f>IF(AND(MYRANKS_P[[#This Row],[BENCH_RANK]]&lt;=Total_Pitchers_Drafted,MYRANKS_P[[#This Row],[$ACTUAL]]=""),MYRANKS_P[[#This Row],[USEFULSGP]],0)</f>
        <v>#REF!</v>
      </c>
      <c r="AH300" s="27" t="e">
        <f>IF(MYRANKS_P[[#This Row],[REMAIN_SGP]]=0,0,MYRANKS_P[[#This Row],[REMAIN_SGP]]*Remaining_Dollar_Value_Per_Pitcher_SGP+1)</f>
        <v>#REF!</v>
      </c>
      <c r="AI300" s="122"/>
    </row>
    <row r="301" spans="1:35" x14ac:dyDescent="0.25">
      <c r="A301" s="79" t="s">
        <v>2453</v>
      </c>
      <c r="B301" s="53" t="e">
        <f>VLOOKUP(MYRANKS_P[[#This Row],[PLAYERID]],#REF!,COLUMN(#REF!),FALSE)</f>
        <v>#REF!</v>
      </c>
      <c r="C301" s="53" t="e">
        <f>VLOOKUP(MYRANKS_P[[#This Row],[PLAYERID]],#REF!,COLUMN(#REF!),FALSE)</f>
        <v>#REF!</v>
      </c>
      <c r="D301" s="53" t="e">
        <f>VLOOKUP(MYRANKS_P[[#This Row],[PLAYERID]],#REF!,COLUMN(#REF!),FALSE)</f>
        <v>#REF!</v>
      </c>
      <c r="E301" s="9" t="e">
        <f>VLOOKUP(MYRANKS_P[[#This Row],[PLAYERID]],#REF!,COLUMN(#REF!),FALSE)</f>
        <v>#REF!</v>
      </c>
      <c r="F301" s="53" t="e">
        <f>VLOOKUP(MYRANKS_P[[#This Row],[PLAYERID]],#REF!,COLUMN(#REF!),FALSE)</f>
        <v>#REF!</v>
      </c>
      <c r="G301" s="9" t="e">
        <f>INDEX(#REF!,MATCH(MYRANKS_P[[#This Row],[PLAYERID]],#REF!,0),VLOOKUP(IDSYSTEM,#REF!,3,FALSE))</f>
        <v>#REF!</v>
      </c>
      <c r="H301" s="115" t="e">
        <f>IF(OR(LEAGUE="Mixed",LEAGUE=MYRANKS_P[[#This Row],[LG]]),IFERROR(INDEX(PITCHCSV[],MATCH(MYRANKS_P[[#This Row],[PROJID]],PITCHCSV[playerid],0),P_WCOL),0),0)</f>
        <v>#REF!</v>
      </c>
      <c r="I301" s="115" t="e">
        <f>IF(OR(LEAGUE="Mixed",LEAGUE=MYRANKS_P[[#This Row],[LG]]),IFERROR(INDEX(PITCHCSV[],MATCH(MYRANKS_P[[#This Row],[PROJID]],PITCHCSV[playerid],0),P_SVCOL),0),0)</f>
        <v>#REF!</v>
      </c>
      <c r="J301" s="115" t="e">
        <f>IF(OR(LEAGUE="Mixed",LEAGUE=MYRANKS_P[[#This Row],[LG]]),IFERROR(INDEX(PITCHCSV[],MATCH(MYRANKS_P[[#This Row],[PROJID]],PITCHCSV[playerid],0),P_IPCOL),0),0)</f>
        <v>#REF!</v>
      </c>
      <c r="K301" s="115" t="e">
        <f>IF(OR(LEAGUE="Mixed",LEAGUE=MYRANKS_P[[#This Row],[LG]]),IFERROR(INDEX(PITCHCSV[],MATCH(MYRANKS_P[[#This Row],[PROJID]],PITCHCSV[playerid],0),P_HCOL),0),0)</f>
        <v>#REF!</v>
      </c>
      <c r="L301" s="115" t="e">
        <f>IF(OR(LEAGUE="Mixed",LEAGUE=MYRANKS_P[[#This Row],[LG]]),IFERROR(INDEX(PITCHCSV[],MATCH(MYRANKS_P[[#This Row],[PROJID]],PITCHCSV[playerid],0),P_ERCOL),0),0)</f>
        <v>#REF!</v>
      </c>
      <c r="M301" s="115" t="e">
        <f>IF(OR(LEAGUE="Mixed",LEAGUE=MYRANKS_P[[#This Row],[LG]]),IFERROR(INDEX(PITCHCSV[],MATCH(MYRANKS_P[[#This Row],[PROJID]],PITCHCSV[playerid],0),P_HRCOL),0),0)</f>
        <v>#REF!</v>
      </c>
      <c r="N301" s="115" t="e">
        <f>IF(OR(LEAGUE="Mixed",LEAGUE=MYRANKS_P[[#This Row],[LG]]),IFERROR(INDEX(PITCHCSV[],MATCH(MYRANKS_P[[#This Row],[PROJID]],PITCHCSV[playerid],0),P_SOCOL),0),0)</f>
        <v>#REF!</v>
      </c>
      <c r="O301" s="115" t="e">
        <f>IF(OR(LEAGUE="Mixed",LEAGUE=MYRANKS_P[[#This Row],[LG]]),IFERROR(INDEX(PITCHCSV[],MATCH(MYRANKS_P[[#This Row],[PROJID]],PITCHCSV[playerid],0),P_BBCOL),0),0)</f>
        <v>#REF!</v>
      </c>
      <c r="P301" s="10" t="e">
        <f>IF(OR(LEAGUE="Mixed",LEAGUE=MYRANKS_P[[#This Row],[LG]]),IFERROR(MYRANKS_P[[#This Row],[ER]]*9/MYRANKS_P[[#This Row],[IP]],0),0)</f>
        <v>#REF!</v>
      </c>
      <c r="Q301" s="10" t="e">
        <f>IF(OR(LEAGUE="Mixed",LEAGUE=MYRANKS_P[[#This Row],[LG]]),IFERROR((MYRANKS_P[[#This Row],[BB]]+MYRANKS_P[[#This Row],[H]])/MYRANKS_P[[#This Row],[IP]],0),0)</f>
        <v>#REF!</v>
      </c>
      <c r="R301" s="10" t="e">
        <f>MYRANKS_P[[#This Row],[W]]/SGP_W</f>
        <v>#REF!</v>
      </c>
      <c r="S301" s="10" t="e">
        <f>MYRANKS_P[[#This Row],[SV]]/SGP_SV</f>
        <v>#REF!</v>
      </c>
      <c r="T301" s="10" t="e">
        <f>MYRANKS_P[[#This Row],[SO]]/SGP_K</f>
        <v>#REF!</v>
      </c>
      <c r="U301" s="10" t="e">
        <f>((LGAVG_ER*(NUMPITCHERS-1)+MYRANKS_P[[#This Row],[ER]])*9/((LGAVG_IP*(NUMPITCHERS-1)+MYRANKS_P[[#This Row],[IP]]))-LGAVG_ERA)/SGP_ERA</f>
        <v>#REF!</v>
      </c>
      <c r="V301" s="10" t="e">
        <f>((LGAVG_HBB*(NUMPITCHERS-1)+MYRANKS_P[[#This Row],[BB]]+MYRANKS_P[[#This Row],[H]])/(LGAVG_IP*(NUMPITCHERS-1)+MYRANKS_P[[#This Row],[IP]])-LGAVG_WHIP)/SGP_WHIP</f>
        <v>#REF!</v>
      </c>
      <c r="W301" s="72" t="e">
        <f>MYRANKS_P[[#This Row],[WSGP]]+MYRANKS_P[[#This Row],[SVSGP]]+MYRANKS_P[[#This Row],[SOSGP]]+MYRANKS_P[[#This Row],[ERASGP]]+MYRANKS_P[[#This Row],[WHIPSGP]]</f>
        <v>#REF!</v>
      </c>
      <c r="X301" s="171" t="e">
        <f>RANK(MYRANKS_P[[#This Row],[TTLSGP]],MYRANKS_P[TTLSGP],0)</f>
        <v>#REF!</v>
      </c>
      <c r="Y301" s="72" t="e">
        <f>IF(MYRANKS_P[[#This Row],[RAW_RANK]]&gt;NUM_P,MYRANKS_P[[#This Row],[TTLSGP]],0)</f>
        <v>#REF!</v>
      </c>
      <c r="Z301" s="22" t="e">
        <f>IF(MYRANKS_P[[#This Row],[BENCH_TTLSGP]]=0,"",RANK(MYRANKS_P[[#This Row],[BENCH_TTLSGP]],MYRANKS_P[BENCH_TTLSGP],0))</f>
        <v>#REF!</v>
      </c>
      <c r="AA301" s="22" t="e">
        <f>IF(MYRANKS_P[[#This Row],[RAW_RANK]]=NUM_P,"X","")</f>
        <v>#REF!</v>
      </c>
      <c r="AB301" s="10" t="e">
        <f>VLOOKUP(MYRANKS_P[[#This Row],[POS]],#REF!,COLUMN(#REF!),FALSE)</f>
        <v>#REF!</v>
      </c>
      <c r="AC301" s="10" t="e">
        <f>MYRANKS_P[[#This Row],[TTLSGP]]-MYRANKS_P[[#This Row],[REPL LVL]]</f>
        <v>#REF!</v>
      </c>
      <c r="AD301" s="19" t="e">
        <f>IF(MYRANKS_P[[#This Row],[RAW_RANK]]&lt;=Total_Pitchers_Drafted,MYRANKS_P[[#This Row],[SGP OVER REPL]],0)</f>
        <v>#REF!</v>
      </c>
      <c r="AE301" s="66" t="e">
        <f>MYRANKS_P[[#This Row],[SGP OVER REPL]]*Dollar_Value_Per_Pitcher_SGP+1</f>
        <v>#REF!</v>
      </c>
      <c r="AF301" s="27"/>
      <c r="AG301" s="30" t="e">
        <f>IF(AND(MYRANKS_P[[#This Row],[BENCH_RANK]]&lt;=Total_Pitchers_Drafted,MYRANKS_P[[#This Row],[$ACTUAL]]=""),MYRANKS_P[[#This Row],[USEFULSGP]],0)</f>
        <v>#REF!</v>
      </c>
      <c r="AH301" s="27" t="e">
        <f>IF(MYRANKS_P[[#This Row],[REMAIN_SGP]]=0,0,MYRANKS_P[[#This Row],[REMAIN_SGP]]*Remaining_Dollar_Value_Per_Pitcher_SGP+1)</f>
        <v>#REF!</v>
      </c>
      <c r="AI301" s="122"/>
    </row>
    <row r="302" spans="1:35" x14ac:dyDescent="0.25">
      <c r="A302" s="110" t="s">
        <v>5103</v>
      </c>
      <c r="B302" s="9" t="e">
        <f>VLOOKUP(MYRANKS_P[[#This Row],[PLAYERID]],#REF!,COLUMN(#REF!),FALSE)</f>
        <v>#REF!</v>
      </c>
      <c r="C302" s="9" t="e">
        <f>VLOOKUP(MYRANKS_P[[#This Row],[PLAYERID]],#REF!,COLUMN(#REF!),FALSE)</f>
        <v>#REF!</v>
      </c>
      <c r="D302" s="9" t="e">
        <f>VLOOKUP(MYRANKS_P[[#This Row],[PLAYERID]],#REF!,COLUMN(#REF!),FALSE)</f>
        <v>#REF!</v>
      </c>
      <c r="E302" s="9" t="e">
        <f>VLOOKUP(MYRANKS_P[[#This Row],[PLAYERID]],#REF!,COLUMN(#REF!),FALSE)</f>
        <v>#REF!</v>
      </c>
      <c r="F302" s="9" t="e">
        <f>VLOOKUP(MYRANKS_P[[#This Row],[PLAYERID]],#REF!,COLUMN(#REF!),FALSE)</f>
        <v>#REF!</v>
      </c>
      <c r="G302" s="9" t="e">
        <f>INDEX(#REF!,MATCH(MYRANKS_P[[#This Row],[PLAYERID]],#REF!,0),VLOOKUP(IDSYSTEM,#REF!,3,FALSE))</f>
        <v>#REF!</v>
      </c>
      <c r="H302" s="115" t="e">
        <f>IF(OR(LEAGUE="Mixed",LEAGUE=MYRANKS_P[[#This Row],[LG]]),IFERROR(INDEX(PITCHCSV[],MATCH(MYRANKS_P[[#This Row],[PROJID]],PITCHCSV[playerid],0),P_WCOL),0),0)</f>
        <v>#REF!</v>
      </c>
      <c r="I302" s="115" t="e">
        <f>IF(OR(LEAGUE="Mixed",LEAGUE=MYRANKS_P[[#This Row],[LG]]),IFERROR(INDEX(PITCHCSV[],MATCH(MYRANKS_P[[#This Row],[PROJID]],PITCHCSV[playerid],0),P_SVCOL),0),0)</f>
        <v>#REF!</v>
      </c>
      <c r="J302" s="115" t="e">
        <f>IF(OR(LEAGUE="Mixed",LEAGUE=MYRANKS_P[[#This Row],[LG]]),IFERROR(INDEX(PITCHCSV[],MATCH(MYRANKS_P[[#This Row],[PROJID]],PITCHCSV[playerid],0),P_IPCOL),0),0)</f>
        <v>#REF!</v>
      </c>
      <c r="K302" s="115" t="e">
        <f>IF(OR(LEAGUE="Mixed",LEAGUE=MYRANKS_P[[#This Row],[LG]]),IFERROR(INDEX(PITCHCSV[],MATCH(MYRANKS_P[[#This Row],[PROJID]],PITCHCSV[playerid],0),P_HCOL),0),0)</f>
        <v>#REF!</v>
      </c>
      <c r="L302" s="115" t="e">
        <f>IF(OR(LEAGUE="Mixed",LEAGUE=MYRANKS_P[[#This Row],[LG]]),IFERROR(INDEX(PITCHCSV[],MATCH(MYRANKS_P[[#This Row],[PROJID]],PITCHCSV[playerid],0),P_ERCOL),0),0)</f>
        <v>#REF!</v>
      </c>
      <c r="M302" s="115" t="e">
        <f>IF(OR(LEAGUE="Mixed",LEAGUE=MYRANKS_P[[#This Row],[LG]]),IFERROR(INDEX(PITCHCSV[],MATCH(MYRANKS_P[[#This Row],[PROJID]],PITCHCSV[playerid],0),P_HRCOL),0),0)</f>
        <v>#REF!</v>
      </c>
      <c r="N302" s="115" t="e">
        <f>IF(OR(LEAGUE="Mixed",LEAGUE=MYRANKS_P[[#This Row],[LG]]),IFERROR(INDEX(PITCHCSV[],MATCH(MYRANKS_P[[#This Row],[PROJID]],PITCHCSV[playerid],0),P_SOCOL),0),0)</f>
        <v>#REF!</v>
      </c>
      <c r="O302" s="115" t="e">
        <f>IF(OR(LEAGUE="Mixed",LEAGUE=MYRANKS_P[[#This Row],[LG]]),IFERROR(INDEX(PITCHCSV[],MATCH(MYRANKS_P[[#This Row],[PROJID]],PITCHCSV[playerid],0),P_BBCOL),0),0)</f>
        <v>#REF!</v>
      </c>
      <c r="P302" s="10" t="e">
        <f>IF(OR(LEAGUE="Mixed",LEAGUE=MYRANKS_P[[#This Row],[LG]]),IFERROR(MYRANKS_P[[#This Row],[ER]]*9/MYRANKS_P[[#This Row],[IP]],0),0)</f>
        <v>#REF!</v>
      </c>
      <c r="Q302" s="10" t="e">
        <f>IF(OR(LEAGUE="Mixed",LEAGUE=MYRANKS_P[[#This Row],[LG]]),IFERROR((MYRANKS_P[[#This Row],[BB]]+MYRANKS_P[[#This Row],[H]])/MYRANKS_P[[#This Row],[IP]],0),0)</f>
        <v>#REF!</v>
      </c>
      <c r="R302" s="87" t="e">
        <f>MYRANKS_P[[#This Row],[W]]/SGP_W</f>
        <v>#REF!</v>
      </c>
      <c r="S302" s="87" t="e">
        <f>MYRANKS_P[[#This Row],[SV]]/SGP_SV</f>
        <v>#REF!</v>
      </c>
      <c r="T302" s="87" t="e">
        <f>MYRANKS_P[[#This Row],[SO]]/SGP_K</f>
        <v>#REF!</v>
      </c>
      <c r="U302" s="10" t="e">
        <f>((LGAVG_ER*(NUMPITCHERS-1)+MYRANKS_P[[#This Row],[ER]])*9/((LGAVG_IP*(NUMPITCHERS-1)+MYRANKS_P[[#This Row],[IP]]))-LGAVG_ERA)/SGP_ERA</f>
        <v>#REF!</v>
      </c>
      <c r="V302" s="10" t="e">
        <f>((LGAVG_HBB*(NUMPITCHERS-1)+MYRANKS_P[[#This Row],[BB]]+MYRANKS_P[[#This Row],[H]])/(LGAVG_IP*(NUMPITCHERS-1)+MYRANKS_P[[#This Row],[IP]])-LGAVG_WHIP)/SGP_WHIP</f>
        <v>#REF!</v>
      </c>
      <c r="W302" s="92" t="e">
        <f>MYRANKS_P[[#This Row],[WSGP]]+MYRANKS_P[[#This Row],[SVSGP]]+MYRANKS_P[[#This Row],[SOSGP]]+MYRANKS_P[[#This Row],[ERASGP]]+MYRANKS_P[[#This Row],[WHIPSGP]]</f>
        <v>#REF!</v>
      </c>
      <c r="X302" s="173" t="e">
        <f>RANK(MYRANKS_P[[#This Row],[TTLSGP]],MYRANKS_P[TTLSGP],0)</f>
        <v>#REF!</v>
      </c>
      <c r="Y302" s="92" t="e">
        <f>IF(MYRANKS_P[[#This Row],[RAW_RANK]]&gt;NUM_P,MYRANKS_P[[#This Row],[TTLSGP]],0)</f>
        <v>#REF!</v>
      </c>
      <c r="Z302" s="96" t="e">
        <f>IF(MYRANKS_P[[#This Row],[BENCH_TTLSGP]]=0,"",RANK(MYRANKS_P[[#This Row],[BENCH_TTLSGP]],MYRANKS_P[BENCH_TTLSGP],0))</f>
        <v>#REF!</v>
      </c>
      <c r="AA302" s="96" t="e">
        <f>IF(MYRANKS_P[[#This Row],[RAW_RANK]]=NUM_P,"X","")</f>
        <v>#REF!</v>
      </c>
      <c r="AB302" s="87" t="e">
        <f>VLOOKUP(MYRANKS_P[[#This Row],[POS]],#REF!,COLUMN(#REF!),FALSE)</f>
        <v>#REF!</v>
      </c>
      <c r="AC302" s="87" t="e">
        <f>MYRANKS_P[[#This Row],[TTLSGP]]-MYRANKS_P[[#This Row],[REPL LVL]]</f>
        <v>#REF!</v>
      </c>
      <c r="AD302" s="87" t="e">
        <f>IF(MYRANKS_P[[#This Row],[RAW_RANK]]&lt;=Total_Pitchers_Drafted,MYRANKS_P[[#This Row],[SGP OVER REPL]],0)</f>
        <v>#REF!</v>
      </c>
      <c r="AE302" s="97" t="e">
        <f>MYRANKS_P[[#This Row],[SGP OVER REPL]]*Dollar_Value_Per_Pitcher_SGP+1</f>
        <v>#REF!</v>
      </c>
      <c r="AF302" s="87"/>
      <c r="AG302" s="87" t="e">
        <f>IF(AND(MYRANKS_P[[#This Row],[BENCH_RANK]]&lt;=Total_Pitchers_Drafted,MYRANKS_P[[#This Row],[$ACTUAL]]=""),MYRANKS_P[[#This Row],[USEFULSGP]],0)</f>
        <v>#REF!</v>
      </c>
      <c r="AH302" s="87" t="e">
        <f>IF(MYRANKS_P[[#This Row],[REMAIN_SGP]]=0,0,MYRANKS_P[[#This Row],[REMAIN_SGP]]*Remaining_Dollar_Value_Per_Pitcher_SGP+1)</f>
        <v>#REF!</v>
      </c>
      <c r="AI302" s="122"/>
    </row>
    <row r="303" spans="1:35" x14ac:dyDescent="0.25">
      <c r="A303" s="110" t="s">
        <v>3628</v>
      </c>
      <c r="B303" s="9" t="e">
        <f>VLOOKUP(MYRANKS_P[[#This Row],[PLAYERID]],#REF!,COLUMN(#REF!),FALSE)</f>
        <v>#REF!</v>
      </c>
      <c r="C303" s="9" t="e">
        <f>VLOOKUP(MYRANKS_P[[#This Row],[PLAYERID]],#REF!,COLUMN(#REF!),FALSE)</f>
        <v>#REF!</v>
      </c>
      <c r="D303" s="9" t="e">
        <f>VLOOKUP(MYRANKS_P[[#This Row],[PLAYERID]],#REF!,COLUMN(#REF!),FALSE)</f>
        <v>#REF!</v>
      </c>
      <c r="E303" s="9" t="e">
        <f>VLOOKUP(MYRANKS_P[[#This Row],[PLAYERID]],#REF!,COLUMN(#REF!),FALSE)</f>
        <v>#REF!</v>
      </c>
      <c r="F303" s="9" t="e">
        <f>VLOOKUP(MYRANKS_P[[#This Row],[PLAYERID]],#REF!,COLUMN(#REF!),FALSE)</f>
        <v>#REF!</v>
      </c>
      <c r="G303" s="9" t="e">
        <f>INDEX(#REF!,MATCH(MYRANKS_P[[#This Row],[PLAYERID]],#REF!,0),VLOOKUP(IDSYSTEM,#REF!,3,FALSE))</f>
        <v>#REF!</v>
      </c>
      <c r="H303" s="128" t="e">
        <f>IF(OR(LEAGUE="Mixed",LEAGUE=MYRANKS_P[[#This Row],[LG]]),IFERROR(INDEX(PITCHCSV[],MATCH(MYRANKS_P[[#This Row],[PROJID]],PITCHCSV[playerid],0),P_WCOL),0),0)</f>
        <v>#REF!</v>
      </c>
      <c r="I303" s="128" t="e">
        <f>IF(OR(LEAGUE="Mixed",LEAGUE=MYRANKS_P[[#This Row],[LG]]),IFERROR(INDEX(PITCHCSV[],MATCH(MYRANKS_P[[#This Row],[PROJID]],PITCHCSV[playerid],0),P_SVCOL),0),0)</f>
        <v>#REF!</v>
      </c>
      <c r="J303" s="128" t="e">
        <f>IF(OR(LEAGUE="Mixed",LEAGUE=MYRANKS_P[[#This Row],[LG]]),IFERROR(INDEX(PITCHCSV[],MATCH(MYRANKS_P[[#This Row],[PROJID]],PITCHCSV[playerid],0),P_IPCOL),0),0)</f>
        <v>#REF!</v>
      </c>
      <c r="K303" s="128" t="e">
        <f>IF(OR(LEAGUE="Mixed",LEAGUE=MYRANKS_P[[#This Row],[LG]]),IFERROR(INDEX(PITCHCSV[],MATCH(MYRANKS_P[[#This Row],[PROJID]],PITCHCSV[playerid],0),P_HCOL),0),0)</f>
        <v>#REF!</v>
      </c>
      <c r="L303" s="128" t="e">
        <f>IF(OR(LEAGUE="Mixed",LEAGUE=MYRANKS_P[[#This Row],[LG]]),IFERROR(INDEX(PITCHCSV[],MATCH(MYRANKS_P[[#This Row],[PROJID]],PITCHCSV[playerid],0),P_ERCOL),0),0)</f>
        <v>#REF!</v>
      </c>
      <c r="M303" s="128" t="e">
        <f>IF(OR(LEAGUE="Mixed",LEAGUE=MYRANKS_P[[#This Row],[LG]]),IFERROR(INDEX(PITCHCSV[],MATCH(MYRANKS_P[[#This Row],[PROJID]],PITCHCSV[playerid],0),P_HRCOL),0),0)</f>
        <v>#REF!</v>
      </c>
      <c r="N303" s="128" t="e">
        <f>IF(OR(LEAGUE="Mixed",LEAGUE=MYRANKS_P[[#This Row],[LG]]),IFERROR(INDEX(PITCHCSV[],MATCH(MYRANKS_P[[#This Row],[PROJID]],PITCHCSV[playerid],0),P_SOCOL),0),0)</f>
        <v>#REF!</v>
      </c>
      <c r="O303" s="128" t="e">
        <f>IF(OR(LEAGUE="Mixed",LEAGUE=MYRANKS_P[[#This Row],[LG]]),IFERROR(INDEX(PITCHCSV[],MATCH(MYRANKS_P[[#This Row],[PROJID]],PITCHCSV[playerid],0),P_BBCOL),0),0)</f>
        <v>#REF!</v>
      </c>
      <c r="P303" s="87" t="e">
        <f>IF(OR(LEAGUE="Mixed",LEAGUE=MYRANKS_P[[#This Row],[LG]]),IFERROR(MYRANKS_P[[#This Row],[ER]]*9/MYRANKS_P[[#This Row],[IP]],0),0)</f>
        <v>#REF!</v>
      </c>
      <c r="Q303" s="87" t="e">
        <f>IF(OR(LEAGUE="Mixed",LEAGUE=MYRANKS_P[[#This Row],[LG]]),IFERROR((MYRANKS_P[[#This Row],[BB]]+MYRANKS_P[[#This Row],[H]])/MYRANKS_P[[#This Row],[IP]],0),0)</f>
        <v>#REF!</v>
      </c>
      <c r="R303" s="87" t="e">
        <f>MYRANKS_P[[#This Row],[W]]/SGP_W</f>
        <v>#REF!</v>
      </c>
      <c r="S303" s="87" t="e">
        <f>MYRANKS_P[[#This Row],[SV]]/SGP_SV</f>
        <v>#REF!</v>
      </c>
      <c r="T303" s="87" t="e">
        <f>MYRANKS_P[[#This Row],[SO]]/SGP_K</f>
        <v>#REF!</v>
      </c>
      <c r="U303" s="87" t="e">
        <f>((LGAVG_ER*(NUMPITCHERS-1)+MYRANKS_P[[#This Row],[ER]])*9/((LGAVG_IP*(NUMPITCHERS-1)+MYRANKS_P[[#This Row],[IP]]))-LGAVG_ERA)/SGP_ERA</f>
        <v>#REF!</v>
      </c>
      <c r="V303" s="87" t="e">
        <f>((LGAVG_HBB*(NUMPITCHERS-1)+MYRANKS_P[[#This Row],[BB]]+MYRANKS_P[[#This Row],[H]])/(LGAVG_IP*(NUMPITCHERS-1)+MYRANKS_P[[#This Row],[IP]])-LGAVG_WHIP)/SGP_WHIP</f>
        <v>#REF!</v>
      </c>
      <c r="W303" s="92" t="e">
        <f>MYRANKS_P[[#This Row],[WSGP]]+MYRANKS_P[[#This Row],[SVSGP]]+MYRANKS_P[[#This Row],[SOSGP]]+MYRANKS_P[[#This Row],[ERASGP]]+MYRANKS_P[[#This Row],[WHIPSGP]]</f>
        <v>#REF!</v>
      </c>
      <c r="X303" s="173" t="e">
        <f>RANK(MYRANKS_P[[#This Row],[TTLSGP]],MYRANKS_P[TTLSGP],0)</f>
        <v>#REF!</v>
      </c>
      <c r="Y303" s="92" t="e">
        <f>IF(MYRANKS_P[[#This Row],[RAW_RANK]]&gt;NUM_P,MYRANKS_P[[#This Row],[TTLSGP]],0)</f>
        <v>#REF!</v>
      </c>
      <c r="Z303" s="96" t="e">
        <f>IF(MYRANKS_P[[#This Row],[BENCH_TTLSGP]]=0,"",RANK(MYRANKS_P[[#This Row],[BENCH_TTLSGP]],MYRANKS_P[BENCH_TTLSGP],0))</f>
        <v>#REF!</v>
      </c>
      <c r="AA303" s="96" t="e">
        <f>IF(MYRANKS_P[[#This Row],[RAW_RANK]]=NUM_P,"X","")</f>
        <v>#REF!</v>
      </c>
      <c r="AB303" s="87" t="e">
        <f>VLOOKUP(MYRANKS_P[[#This Row],[POS]],#REF!,COLUMN(#REF!),FALSE)</f>
        <v>#REF!</v>
      </c>
      <c r="AC303" s="87" t="e">
        <f>MYRANKS_P[[#This Row],[TTLSGP]]-MYRANKS_P[[#This Row],[REPL LVL]]</f>
        <v>#REF!</v>
      </c>
      <c r="AD303" s="87" t="e">
        <f>IF(MYRANKS_P[[#This Row],[RAW_RANK]]&lt;=Total_Pitchers_Drafted,MYRANKS_P[[#This Row],[SGP OVER REPL]],0)</f>
        <v>#REF!</v>
      </c>
      <c r="AE303" s="97" t="e">
        <f>MYRANKS_P[[#This Row],[SGP OVER REPL]]*Dollar_Value_Per_Pitcher_SGP+1</f>
        <v>#REF!</v>
      </c>
      <c r="AF303" s="87"/>
      <c r="AG303" s="87" t="e">
        <f>IF(AND(MYRANKS_P[[#This Row],[BENCH_RANK]]&lt;=Total_Pitchers_Drafted,MYRANKS_P[[#This Row],[$ACTUAL]]=""),MYRANKS_P[[#This Row],[USEFULSGP]],0)</f>
        <v>#REF!</v>
      </c>
      <c r="AH303" s="87" t="e">
        <f>IF(MYRANKS_P[[#This Row],[REMAIN_SGP]]=0,0,MYRANKS_P[[#This Row],[REMAIN_SGP]]*Remaining_Dollar_Value_Per_Pitcher_SGP+1)</f>
        <v>#REF!</v>
      </c>
      <c r="AI303" s="122"/>
    </row>
    <row r="304" spans="1:35" x14ac:dyDescent="0.25">
      <c r="A304" s="79" t="s">
        <v>1398</v>
      </c>
      <c r="B304" s="9" t="e">
        <f>VLOOKUP(MYRANKS_P[[#This Row],[PLAYERID]],#REF!,COLUMN(#REF!),FALSE)</f>
        <v>#REF!</v>
      </c>
      <c r="C304" s="9" t="e">
        <f>VLOOKUP(MYRANKS_P[[#This Row],[PLAYERID]],#REF!,COLUMN(#REF!),FALSE)</f>
        <v>#REF!</v>
      </c>
      <c r="D304" s="9" t="e">
        <f>VLOOKUP(MYRANKS_P[[#This Row],[PLAYERID]],#REF!,COLUMN(#REF!),FALSE)</f>
        <v>#REF!</v>
      </c>
      <c r="E304" s="9" t="e">
        <f>VLOOKUP(MYRANKS_P[[#This Row],[PLAYERID]],#REF!,COLUMN(#REF!),FALSE)</f>
        <v>#REF!</v>
      </c>
      <c r="F304" s="9" t="e">
        <f>VLOOKUP(MYRANKS_P[[#This Row],[PLAYERID]],#REF!,COLUMN(#REF!),FALSE)</f>
        <v>#REF!</v>
      </c>
      <c r="G304" s="9" t="e">
        <f>INDEX(#REF!,MATCH(MYRANKS_P[[#This Row],[PLAYERID]],#REF!,0),VLOOKUP(IDSYSTEM,#REF!,3,FALSE))</f>
        <v>#REF!</v>
      </c>
      <c r="H304" s="115" t="e">
        <f>IF(OR(LEAGUE="Mixed",LEAGUE=MYRANKS_P[[#This Row],[LG]]),IFERROR(INDEX(PITCHCSV[],MATCH(MYRANKS_P[[#This Row],[PROJID]],PITCHCSV[playerid],0),P_WCOL),0),0)</f>
        <v>#REF!</v>
      </c>
      <c r="I304" s="115" t="e">
        <f>IF(OR(LEAGUE="Mixed",LEAGUE=MYRANKS_P[[#This Row],[LG]]),IFERROR(INDEX(PITCHCSV[],MATCH(MYRANKS_P[[#This Row],[PROJID]],PITCHCSV[playerid],0),P_SVCOL),0),0)</f>
        <v>#REF!</v>
      </c>
      <c r="J304" s="115" t="e">
        <f>IF(OR(LEAGUE="Mixed",LEAGUE=MYRANKS_P[[#This Row],[LG]]),IFERROR(INDEX(PITCHCSV[],MATCH(MYRANKS_P[[#This Row],[PROJID]],PITCHCSV[playerid],0),P_IPCOL),0),0)</f>
        <v>#REF!</v>
      </c>
      <c r="K304" s="115" t="e">
        <f>IF(OR(LEAGUE="Mixed",LEAGUE=MYRANKS_P[[#This Row],[LG]]),IFERROR(INDEX(PITCHCSV[],MATCH(MYRANKS_P[[#This Row],[PROJID]],PITCHCSV[playerid],0),P_HCOL),0),0)</f>
        <v>#REF!</v>
      </c>
      <c r="L304" s="115" t="e">
        <f>IF(OR(LEAGUE="Mixed",LEAGUE=MYRANKS_P[[#This Row],[LG]]),IFERROR(INDEX(PITCHCSV[],MATCH(MYRANKS_P[[#This Row],[PROJID]],PITCHCSV[playerid],0),P_ERCOL),0),0)</f>
        <v>#REF!</v>
      </c>
      <c r="M304" s="115" t="e">
        <f>IF(OR(LEAGUE="Mixed",LEAGUE=MYRANKS_P[[#This Row],[LG]]),IFERROR(INDEX(PITCHCSV[],MATCH(MYRANKS_P[[#This Row],[PROJID]],PITCHCSV[playerid],0),P_HRCOL),0),0)</f>
        <v>#REF!</v>
      </c>
      <c r="N304" s="115" t="e">
        <f>IF(OR(LEAGUE="Mixed",LEAGUE=MYRANKS_P[[#This Row],[LG]]),IFERROR(INDEX(PITCHCSV[],MATCH(MYRANKS_P[[#This Row],[PROJID]],PITCHCSV[playerid],0),P_SOCOL),0),0)</f>
        <v>#REF!</v>
      </c>
      <c r="O304" s="115" t="e">
        <f>IF(OR(LEAGUE="Mixed",LEAGUE=MYRANKS_P[[#This Row],[LG]]),IFERROR(INDEX(PITCHCSV[],MATCH(MYRANKS_P[[#This Row],[PROJID]],PITCHCSV[playerid],0),P_BBCOL),0),0)</f>
        <v>#REF!</v>
      </c>
      <c r="P304" s="10" t="e">
        <f>IF(OR(LEAGUE="Mixed",LEAGUE=MYRANKS_P[[#This Row],[LG]]),IFERROR(MYRANKS_P[[#This Row],[ER]]*9/MYRANKS_P[[#This Row],[IP]],0),0)</f>
        <v>#REF!</v>
      </c>
      <c r="Q304" s="10" t="e">
        <f>IF(OR(LEAGUE="Mixed",LEAGUE=MYRANKS_P[[#This Row],[LG]]),IFERROR((MYRANKS_P[[#This Row],[BB]]+MYRANKS_P[[#This Row],[H]])/MYRANKS_P[[#This Row],[IP]],0),0)</f>
        <v>#REF!</v>
      </c>
      <c r="R304" s="10" t="e">
        <f>MYRANKS_P[[#This Row],[W]]/SGP_W</f>
        <v>#REF!</v>
      </c>
      <c r="S304" s="10" t="e">
        <f>MYRANKS_P[[#This Row],[SV]]/SGP_SV</f>
        <v>#REF!</v>
      </c>
      <c r="T304" s="10" t="e">
        <f>MYRANKS_P[[#This Row],[SO]]/SGP_K</f>
        <v>#REF!</v>
      </c>
      <c r="U304" s="10" t="e">
        <f>((LGAVG_ER*(NUMPITCHERS-1)+MYRANKS_P[[#This Row],[ER]])*9/((LGAVG_IP*(NUMPITCHERS-1)+MYRANKS_P[[#This Row],[IP]]))-LGAVG_ERA)/SGP_ERA</f>
        <v>#REF!</v>
      </c>
      <c r="V304" s="10" t="e">
        <f>((LGAVG_HBB*(NUMPITCHERS-1)+MYRANKS_P[[#This Row],[BB]]+MYRANKS_P[[#This Row],[H]])/(LGAVG_IP*(NUMPITCHERS-1)+MYRANKS_P[[#This Row],[IP]])-LGAVG_WHIP)/SGP_WHIP</f>
        <v>#REF!</v>
      </c>
      <c r="W304" s="72" t="e">
        <f>MYRANKS_P[[#This Row],[WSGP]]+MYRANKS_P[[#This Row],[SVSGP]]+MYRANKS_P[[#This Row],[SOSGP]]+MYRANKS_P[[#This Row],[ERASGP]]+MYRANKS_P[[#This Row],[WHIPSGP]]</f>
        <v>#REF!</v>
      </c>
      <c r="X304" s="171" t="e">
        <f>RANK(MYRANKS_P[[#This Row],[TTLSGP]],MYRANKS_P[TTLSGP],0)</f>
        <v>#REF!</v>
      </c>
      <c r="Y304" s="72" t="e">
        <f>IF(MYRANKS_P[[#This Row],[RAW_RANK]]&gt;NUM_P,MYRANKS_P[[#This Row],[TTLSGP]],0)</f>
        <v>#REF!</v>
      </c>
      <c r="Z304" s="22" t="e">
        <f>IF(MYRANKS_P[[#This Row],[BENCH_TTLSGP]]=0,"",RANK(MYRANKS_P[[#This Row],[BENCH_TTLSGP]],MYRANKS_P[BENCH_TTLSGP],0))</f>
        <v>#REF!</v>
      </c>
      <c r="AA304" s="22" t="e">
        <f>IF(MYRANKS_P[[#This Row],[RAW_RANK]]=NUM_P,"X","")</f>
        <v>#REF!</v>
      </c>
      <c r="AB304" s="10" t="e">
        <f>VLOOKUP(MYRANKS_P[[#This Row],[POS]],#REF!,COLUMN(#REF!),FALSE)</f>
        <v>#REF!</v>
      </c>
      <c r="AC304" s="10" t="e">
        <f>MYRANKS_P[[#This Row],[TTLSGP]]-MYRANKS_P[[#This Row],[REPL LVL]]</f>
        <v>#REF!</v>
      </c>
      <c r="AD304" s="19" t="e">
        <f>IF(MYRANKS_P[[#This Row],[RAW_RANK]]&lt;=Total_Pitchers_Drafted,MYRANKS_P[[#This Row],[SGP OVER REPL]],0)</f>
        <v>#REF!</v>
      </c>
      <c r="AE304" s="66" t="e">
        <f>MYRANKS_P[[#This Row],[SGP OVER REPL]]*Dollar_Value_Per_Pitcher_SGP+1</f>
        <v>#REF!</v>
      </c>
      <c r="AF304" s="27"/>
      <c r="AG304" s="30" t="e">
        <f>IF(AND(MYRANKS_P[[#This Row],[BENCH_RANK]]&lt;=Total_Pitchers_Drafted,MYRANKS_P[[#This Row],[$ACTUAL]]=""),MYRANKS_P[[#This Row],[USEFULSGP]],0)</f>
        <v>#REF!</v>
      </c>
      <c r="AH304" s="27" t="e">
        <f>IF(MYRANKS_P[[#This Row],[REMAIN_SGP]]=0,0,MYRANKS_P[[#This Row],[REMAIN_SGP]]*Remaining_Dollar_Value_Per_Pitcher_SGP+1)</f>
        <v>#REF!</v>
      </c>
      <c r="AI304" s="122"/>
    </row>
    <row r="305" spans="1:35" x14ac:dyDescent="0.25">
      <c r="A305" s="79" t="s">
        <v>6195</v>
      </c>
      <c r="B305" s="53" t="e">
        <f>VLOOKUP(MYRANKS_P[[#This Row],[PLAYERID]],#REF!,COLUMN(#REF!),FALSE)</f>
        <v>#REF!</v>
      </c>
      <c r="C305" s="53" t="e">
        <f>VLOOKUP(MYRANKS_P[[#This Row],[PLAYERID]],#REF!,COLUMN(#REF!),FALSE)</f>
        <v>#REF!</v>
      </c>
      <c r="D305" s="53" t="e">
        <f>VLOOKUP(MYRANKS_P[[#This Row],[PLAYERID]],#REF!,COLUMN(#REF!),FALSE)</f>
        <v>#REF!</v>
      </c>
      <c r="E305" s="9" t="e">
        <f>VLOOKUP(MYRANKS_P[[#This Row],[PLAYERID]],#REF!,COLUMN(#REF!),FALSE)</f>
        <v>#REF!</v>
      </c>
      <c r="F305" s="53" t="e">
        <f>VLOOKUP(MYRANKS_P[[#This Row],[PLAYERID]],#REF!,COLUMN(#REF!),FALSE)</f>
        <v>#REF!</v>
      </c>
      <c r="G305" s="9" t="e">
        <f>INDEX(#REF!,MATCH(MYRANKS_P[[#This Row],[PLAYERID]],#REF!,0),VLOOKUP(IDSYSTEM,#REF!,3,FALSE))</f>
        <v>#REF!</v>
      </c>
      <c r="H305" s="115" t="e">
        <f>IF(OR(LEAGUE="Mixed",LEAGUE=MYRANKS_P[[#This Row],[LG]]),IFERROR(INDEX(PITCHCSV[],MATCH(MYRANKS_P[[#This Row],[PROJID]],PITCHCSV[playerid],0),P_WCOL),0),0)</f>
        <v>#REF!</v>
      </c>
      <c r="I305" s="115" t="e">
        <f>IF(OR(LEAGUE="Mixed",LEAGUE=MYRANKS_P[[#This Row],[LG]]),IFERROR(INDEX(PITCHCSV[],MATCH(MYRANKS_P[[#This Row],[PROJID]],PITCHCSV[playerid],0),P_SVCOL),0),0)</f>
        <v>#REF!</v>
      </c>
      <c r="J305" s="115" t="e">
        <f>IF(OR(LEAGUE="Mixed",LEAGUE=MYRANKS_P[[#This Row],[LG]]),IFERROR(INDEX(PITCHCSV[],MATCH(MYRANKS_P[[#This Row],[PROJID]],PITCHCSV[playerid],0),P_IPCOL),0),0)</f>
        <v>#REF!</v>
      </c>
      <c r="K305" s="115" t="e">
        <f>IF(OR(LEAGUE="Mixed",LEAGUE=MYRANKS_P[[#This Row],[LG]]),IFERROR(INDEX(PITCHCSV[],MATCH(MYRANKS_P[[#This Row],[PROJID]],PITCHCSV[playerid],0),P_HCOL),0),0)</f>
        <v>#REF!</v>
      </c>
      <c r="L305" s="115" t="e">
        <f>IF(OR(LEAGUE="Mixed",LEAGUE=MYRANKS_P[[#This Row],[LG]]),IFERROR(INDEX(PITCHCSV[],MATCH(MYRANKS_P[[#This Row],[PROJID]],PITCHCSV[playerid],0),P_ERCOL),0),0)</f>
        <v>#REF!</v>
      </c>
      <c r="M305" s="115" t="e">
        <f>IF(OR(LEAGUE="Mixed",LEAGUE=MYRANKS_P[[#This Row],[LG]]),IFERROR(INDEX(PITCHCSV[],MATCH(MYRANKS_P[[#This Row],[PROJID]],PITCHCSV[playerid],0),P_HRCOL),0),0)</f>
        <v>#REF!</v>
      </c>
      <c r="N305" s="115" t="e">
        <f>IF(OR(LEAGUE="Mixed",LEAGUE=MYRANKS_P[[#This Row],[LG]]),IFERROR(INDEX(PITCHCSV[],MATCH(MYRANKS_P[[#This Row],[PROJID]],PITCHCSV[playerid],0),P_SOCOL),0),0)</f>
        <v>#REF!</v>
      </c>
      <c r="O305" s="115" t="e">
        <f>IF(OR(LEAGUE="Mixed",LEAGUE=MYRANKS_P[[#This Row],[LG]]),IFERROR(INDEX(PITCHCSV[],MATCH(MYRANKS_P[[#This Row],[PROJID]],PITCHCSV[playerid],0),P_BBCOL),0),0)</f>
        <v>#REF!</v>
      </c>
      <c r="P305" s="10" t="e">
        <f>IF(OR(LEAGUE="Mixed",LEAGUE=MYRANKS_P[[#This Row],[LG]]),IFERROR(MYRANKS_P[[#This Row],[ER]]*9/MYRANKS_P[[#This Row],[IP]],0),0)</f>
        <v>#REF!</v>
      </c>
      <c r="Q305" s="10" t="e">
        <f>IF(OR(LEAGUE="Mixed",LEAGUE=MYRANKS_P[[#This Row],[LG]]),IFERROR((MYRANKS_P[[#This Row],[BB]]+MYRANKS_P[[#This Row],[H]])/MYRANKS_P[[#This Row],[IP]],0),0)</f>
        <v>#REF!</v>
      </c>
      <c r="R305" s="10" t="e">
        <f>MYRANKS_P[[#This Row],[W]]/SGP_W</f>
        <v>#REF!</v>
      </c>
      <c r="S305" s="10" t="e">
        <f>MYRANKS_P[[#This Row],[SV]]/SGP_SV</f>
        <v>#REF!</v>
      </c>
      <c r="T305" s="10" t="e">
        <f>MYRANKS_P[[#This Row],[SO]]/SGP_K</f>
        <v>#REF!</v>
      </c>
      <c r="U305" s="10" t="e">
        <f>((LGAVG_ER*(NUMPITCHERS-1)+MYRANKS_P[[#This Row],[ER]])*9/((LGAVG_IP*(NUMPITCHERS-1)+MYRANKS_P[[#This Row],[IP]]))-LGAVG_ERA)/SGP_ERA</f>
        <v>#REF!</v>
      </c>
      <c r="V305" s="10" t="e">
        <f>((LGAVG_HBB*(NUMPITCHERS-1)+MYRANKS_P[[#This Row],[BB]]+MYRANKS_P[[#This Row],[H]])/(LGAVG_IP*(NUMPITCHERS-1)+MYRANKS_P[[#This Row],[IP]])-LGAVG_WHIP)/SGP_WHIP</f>
        <v>#REF!</v>
      </c>
      <c r="W305" s="72" t="e">
        <f>MYRANKS_P[[#This Row],[WSGP]]+MYRANKS_P[[#This Row],[SVSGP]]+MYRANKS_P[[#This Row],[SOSGP]]+MYRANKS_P[[#This Row],[ERASGP]]+MYRANKS_P[[#This Row],[WHIPSGP]]</f>
        <v>#REF!</v>
      </c>
      <c r="X305" s="171" t="e">
        <f>RANK(MYRANKS_P[[#This Row],[TTLSGP]],MYRANKS_P[TTLSGP],0)</f>
        <v>#REF!</v>
      </c>
      <c r="Y305" s="72" t="e">
        <f>IF(MYRANKS_P[[#This Row],[RAW_RANK]]&gt;NUM_P,MYRANKS_P[[#This Row],[TTLSGP]],0)</f>
        <v>#REF!</v>
      </c>
      <c r="Z305" s="22" t="e">
        <f>IF(MYRANKS_P[[#This Row],[BENCH_TTLSGP]]=0,"",RANK(MYRANKS_P[[#This Row],[BENCH_TTLSGP]],MYRANKS_P[BENCH_TTLSGP],0))</f>
        <v>#REF!</v>
      </c>
      <c r="AA305" s="22" t="e">
        <f>IF(MYRANKS_P[[#This Row],[RAW_RANK]]=NUM_P,"X","")</f>
        <v>#REF!</v>
      </c>
      <c r="AB305" s="10" t="e">
        <f>VLOOKUP(MYRANKS_P[[#This Row],[POS]],#REF!,COLUMN(#REF!),FALSE)</f>
        <v>#REF!</v>
      </c>
      <c r="AC305" s="10" t="e">
        <f>MYRANKS_P[[#This Row],[TTLSGP]]-MYRANKS_P[[#This Row],[REPL LVL]]</f>
        <v>#REF!</v>
      </c>
      <c r="AD305" s="19" t="e">
        <f>IF(MYRANKS_P[[#This Row],[RAW_RANK]]&lt;=Total_Pitchers_Drafted,MYRANKS_P[[#This Row],[SGP OVER REPL]],0)</f>
        <v>#REF!</v>
      </c>
      <c r="AE305" s="66" t="e">
        <f>MYRANKS_P[[#This Row],[SGP OVER REPL]]*Dollar_Value_Per_Pitcher_SGP+1</f>
        <v>#REF!</v>
      </c>
      <c r="AF305" s="27"/>
      <c r="AG305" s="30" t="e">
        <f>IF(AND(MYRANKS_P[[#This Row],[BENCH_RANK]]&lt;=Total_Pitchers_Drafted,MYRANKS_P[[#This Row],[$ACTUAL]]=""),MYRANKS_P[[#This Row],[USEFULSGP]],0)</f>
        <v>#REF!</v>
      </c>
      <c r="AH305" s="27" t="e">
        <f>IF(MYRANKS_P[[#This Row],[REMAIN_SGP]]=0,0,MYRANKS_P[[#This Row],[REMAIN_SGP]]*Remaining_Dollar_Value_Per_Pitcher_SGP+1)</f>
        <v>#REF!</v>
      </c>
      <c r="AI305" s="122"/>
    </row>
    <row r="306" spans="1:35" x14ac:dyDescent="0.25">
      <c r="A306" s="110" t="s">
        <v>2000</v>
      </c>
      <c r="B306" s="53" t="e">
        <f>VLOOKUP(MYRANKS_P[[#This Row],[PLAYERID]],#REF!,COLUMN(#REF!),FALSE)</f>
        <v>#REF!</v>
      </c>
      <c r="C306" s="53" t="e">
        <f>VLOOKUP(MYRANKS_P[[#This Row],[PLAYERID]],#REF!,COLUMN(#REF!),FALSE)</f>
        <v>#REF!</v>
      </c>
      <c r="D306" s="53" t="e">
        <f>VLOOKUP(MYRANKS_P[[#This Row],[PLAYERID]],#REF!,COLUMN(#REF!),FALSE)</f>
        <v>#REF!</v>
      </c>
      <c r="E306" s="9" t="e">
        <f>VLOOKUP(MYRANKS_P[[#This Row],[PLAYERID]],#REF!,COLUMN(#REF!),FALSE)</f>
        <v>#REF!</v>
      </c>
      <c r="F306" s="53" t="e">
        <f>VLOOKUP(MYRANKS_P[[#This Row],[PLAYERID]],#REF!,COLUMN(#REF!),FALSE)</f>
        <v>#REF!</v>
      </c>
      <c r="G306" s="9" t="e">
        <f>INDEX(#REF!,MATCH(MYRANKS_P[[#This Row],[PLAYERID]],#REF!,0),VLOOKUP(IDSYSTEM,#REF!,3,FALSE))</f>
        <v>#REF!</v>
      </c>
      <c r="H306" s="128" t="e">
        <f>IF(OR(LEAGUE="Mixed",LEAGUE=MYRANKS_P[[#This Row],[LG]]),IFERROR(INDEX(PITCHCSV[],MATCH(MYRANKS_P[[#This Row],[PROJID]],PITCHCSV[playerid],0),P_WCOL),0),0)</f>
        <v>#REF!</v>
      </c>
      <c r="I306" s="128" t="e">
        <f>IF(OR(LEAGUE="Mixed",LEAGUE=MYRANKS_P[[#This Row],[LG]]),IFERROR(INDEX(PITCHCSV[],MATCH(MYRANKS_P[[#This Row],[PROJID]],PITCHCSV[playerid],0),P_SVCOL),0),0)</f>
        <v>#REF!</v>
      </c>
      <c r="J306" s="128" t="e">
        <f>IF(OR(LEAGUE="Mixed",LEAGUE=MYRANKS_P[[#This Row],[LG]]),IFERROR(INDEX(PITCHCSV[],MATCH(MYRANKS_P[[#This Row],[PROJID]],PITCHCSV[playerid],0),P_IPCOL),0),0)</f>
        <v>#REF!</v>
      </c>
      <c r="K306" s="128" t="e">
        <f>IF(OR(LEAGUE="Mixed",LEAGUE=MYRANKS_P[[#This Row],[LG]]),IFERROR(INDEX(PITCHCSV[],MATCH(MYRANKS_P[[#This Row],[PROJID]],PITCHCSV[playerid],0),P_HCOL),0),0)</f>
        <v>#REF!</v>
      </c>
      <c r="L306" s="128" t="e">
        <f>IF(OR(LEAGUE="Mixed",LEAGUE=MYRANKS_P[[#This Row],[LG]]),IFERROR(INDEX(PITCHCSV[],MATCH(MYRANKS_P[[#This Row],[PROJID]],PITCHCSV[playerid],0),P_ERCOL),0),0)</f>
        <v>#REF!</v>
      </c>
      <c r="M306" s="128" t="e">
        <f>IF(OR(LEAGUE="Mixed",LEAGUE=MYRANKS_P[[#This Row],[LG]]),IFERROR(INDEX(PITCHCSV[],MATCH(MYRANKS_P[[#This Row],[PROJID]],PITCHCSV[playerid],0),P_HRCOL),0),0)</f>
        <v>#REF!</v>
      </c>
      <c r="N306" s="128" t="e">
        <f>IF(OR(LEAGUE="Mixed",LEAGUE=MYRANKS_P[[#This Row],[LG]]),IFERROR(INDEX(PITCHCSV[],MATCH(MYRANKS_P[[#This Row],[PROJID]],PITCHCSV[playerid],0),P_SOCOL),0),0)</f>
        <v>#REF!</v>
      </c>
      <c r="O306" s="128" t="e">
        <f>IF(OR(LEAGUE="Mixed",LEAGUE=MYRANKS_P[[#This Row],[LG]]),IFERROR(INDEX(PITCHCSV[],MATCH(MYRANKS_P[[#This Row],[PROJID]],PITCHCSV[playerid],0),P_BBCOL),0),0)</f>
        <v>#REF!</v>
      </c>
      <c r="P306" s="87" t="e">
        <f>IF(OR(LEAGUE="Mixed",LEAGUE=MYRANKS_P[[#This Row],[LG]]),IFERROR(MYRANKS_P[[#This Row],[ER]]*9/MYRANKS_P[[#This Row],[IP]],0),0)</f>
        <v>#REF!</v>
      </c>
      <c r="Q306" s="87" t="e">
        <f>IF(OR(LEAGUE="Mixed",LEAGUE=MYRANKS_P[[#This Row],[LG]]),IFERROR((MYRANKS_P[[#This Row],[BB]]+MYRANKS_P[[#This Row],[H]])/MYRANKS_P[[#This Row],[IP]],0),0)</f>
        <v>#REF!</v>
      </c>
      <c r="R306" s="87" t="e">
        <f>MYRANKS_P[[#This Row],[W]]/SGP_W</f>
        <v>#REF!</v>
      </c>
      <c r="S306" s="87" t="e">
        <f>MYRANKS_P[[#This Row],[SV]]/SGP_SV</f>
        <v>#REF!</v>
      </c>
      <c r="T306" s="87" t="e">
        <f>MYRANKS_P[[#This Row],[SO]]/SGP_K</f>
        <v>#REF!</v>
      </c>
      <c r="U306" s="87" t="e">
        <f>((LGAVG_ER*(NUMPITCHERS-1)+MYRANKS_P[[#This Row],[ER]])*9/((LGAVG_IP*(NUMPITCHERS-1)+MYRANKS_P[[#This Row],[IP]]))-LGAVG_ERA)/SGP_ERA</f>
        <v>#REF!</v>
      </c>
      <c r="V306" s="87" t="e">
        <f>((LGAVG_HBB*(NUMPITCHERS-1)+MYRANKS_P[[#This Row],[BB]]+MYRANKS_P[[#This Row],[H]])/(LGAVG_IP*(NUMPITCHERS-1)+MYRANKS_P[[#This Row],[IP]])-LGAVG_WHIP)/SGP_WHIP</f>
        <v>#REF!</v>
      </c>
      <c r="W306" s="92" t="e">
        <f>MYRANKS_P[[#This Row],[WSGP]]+MYRANKS_P[[#This Row],[SVSGP]]+MYRANKS_P[[#This Row],[SOSGP]]+MYRANKS_P[[#This Row],[ERASGP]]+MYRANKS_P[[#This Row],[WHIPSGP]]</f>
        <v>#REF!</v>
      </c>
      <c r="X306" s="173" t="e">
        <f>RANK(MYRANKS_P[[#This Row],[TTLSGP]],MYRANKS_P[TTLSGP],0)</f>
        <v>#REF!</v>
      </c>
      <c r="Y306" s="92" t="e">
        <f>IF(MYRANKS_P[[#This Row],[RAW_RANK]]&gt;NUM_P,MYRANKS_P[[#This Row],[TTLSGP]],0)</f>
        <v>#REF!</v>
      </c>
      <c r="Z306" s="96" t="e">
        <f>IF(MYRANKS_P[[#This Row],[BENCH_TTLSGP]]=0,"",RANK(MYRANKS_P[[#This Row],[BENCH_TTLSGP]],MYRANKS_P[BENCH_TTLSGP],0))</f>
        <v>#REF!</v>
      </c>
      <c r="AA306" s="96" t="e">
        <f>IF(MYRANKS_P[[#This Row],[RAW_RANK]]=NUM_P,"X","")</f>
        <v>#REF!</v>
      </c>
      <c r="AB306" s="87" t="e">
        <f>VLOOKUP(MYRANKS_P[[#This Row],[POS]],#REF!,COLUMN(#REF!),FALSE)</f>
        <v>#REF!</v>
      </c>
      <c r="AC306" s="87" t="e">
        <f>MYRANKS_P[[#This Row],[TTLSGP]]-MYRANKS_P[[#This Row],[REPL LVL]]</f>
        <v>#REF!</v>
      </c>
      <c r="AD306" s="87" t="e">
        <f>IF(MYRANKS_P[[#This Row],[RAW_RANK]]&lt;=Total_Pitchers_Drafted,MYRANKS_P[[#This Row],[SGP OVER REPL]],0)</f>
        <v>#REF!</v>
      </c>
      <c r="AE306" s="97" t="e">
        <f>MYRANKS_P[[#This Row],[SGP OVER REPL]]*Dollar_Value_Per_Pitcher_SGP+1</f>
        <v>#REF!</v>
      </c>
      <c r="AF306" s="87"/>
      <c r="AG306" s="87" t="e">
        <f>IF(AND(MYRANKS_P[[#This Row],[BENCH_RANK]]&lt;=Total_Pitchers_Drafted,MYRANKS_P[[#This Row],[$ACTUAL]]=""),MYRANKS_P[[#This Row],[USEFULSGP]],0)</f>
        <v>#REF!</v>
      </c>
      <c r="AH306" s="87" t="e">
        <f>IF(MYRANKS_P[[#This Row],[REMAIN_SGP]]=0,0,MYRANKS_P[[#This Row],[REMAIN_SGP]]*Remaining_Dollar_Value_Per_Pitcher_SGP+1)</f>
        <v>#REF!</v>
      </c>
      <c r="AI306" s="122"/>
    </row>
    <row r="307" spans="1:35" x14ac:dyDescent="0.25">
      <c r="A307" s="88" t="s">
        <v>2483</v>
      </c>
      <c r="B307" s="9" t="e">
        <f>VLOOKUP(MYRANKS_P[[#This Row],[PLAYERID]],#REF!,COLUMN(#REF!),FALSE)</f>
        <v>#REF!</v>
      </c>
      <c r="C307" s="9" t="e">
        <f>VLOOKUP(MYRANKS_P[[#This Row],[PLAYERID]],#REF!,COLUMN(#REF!),FALSE)</f>
        <v>#REF!</v>
      </c>
      <c r="D307" s="9" t="e">
        <f>VLOOKUP(MYRANKS_P[[#This Row],[PLAYERID]],#REF!,COLUMN(#REF!),FALSE)</f>
        <v>#REF!</v>
      </c>
      <c r="E307" s="9" t="e">
        <f>VLOOKUP(MYRANKS_P[[#This Row],[PLAYERID]],#REF!,COLUMN(#REF!),FALSE)</f>
        <v>#REF!</v>
      </c>
      <c r="F307" s="9" t="e">
        <f>VLOOKUP(MYRANKS_P[[#This Row],[PLAYERID]],#REF!,COLUMN(#REF!),FALSE)</f>
        <v>#REF!</v>
      </c>
      <c r="G307" s="9" t="e">
        <f>INDEX(#REF!,MATCH(MYRANKS_P[[#This Row],[PLAYERID]],#REF!,0),VLOOKUP(IDSYSTEM,#REF!,3,FALSE))</f>
        <v>#REF!</v>
      </c>
      <c r="H307" s="115" t="e">
        <f>IF(OR(LEAGUE="Mixed",LEAGUE=MYRANKS_P[[#This Row],[LG]]),IFERROR(INDEX(PITCHCSV[],MATCH(MYRANKS_P[[#This Row],[PROJID]],PITCHCSV[playerid],0),P_WCOL),0),0)</f>
        <v>#REF!</v>
      </c>
      <c r="I307" s="115" t="e">
        <f>IF(OR(LEAGUE="Mixed",LEAGUE=MYRANKS_P[[#This Row],[LG]]),IFERROR(INDEX(PITCHCSV[],MATCH(MYRANKS_P[[#This Row],[PROJID]],PITCHCSV[playerid],0),P_SVCOL),0),0)</f>
        <v>#REF!</v>
      </c>
      <c r="J307" s="115" t="e">
        <f>IF(OR(LEAGUE="Mixed",LEAGUE=MYRANKS_P[[#This Row],[LG]]),IFERROR(INDEX(PITCHCSV[],MATCH(MYRANKS_P[[#This Row],[PROJID]],PITCHCSV[playerid],0),P_IPCOL),0),0)</f>
        <v>#REF!</v>
      </c>
      <c r="K307" s="115" t="e">
        <f>IF(OR(LEAGUE="Mixed",LEAGUE=MYRANKS_P[[#This Row],[LG]]),IFERROR(INDEX(PITCHCSV[],MATCH(MYRANKS_P[[#This Row],[PROJID]],PITCHCSV[playerid],0),P_HCOL),0),0)</f>
        <v>#REF!</v>
      </c>
      <c r="L307" s="115" t="e">
        <f>IF(OR(LEAGUE="Mixed",LEAGUE=MYRANKS_P[[#This Row],[LG]]),IFERROR(INDEX(PITCHCSV[],MATCH(MYRANKS_P[[#This Row],[PROJID]],PITCHCSV[playerid],0),P_ERCOL),0),0)</f>
        <v>#REF!</v>
      </c>
      <c r="M307" s="115" t="e">
        <f>IF(OR(LEAGUE="Mixed",LEAGUE=MYRANKS_P[[#This Row],[LG]]),IFERROR(INDEX(PITCHCSV[],MATCH(MYRANKS_P[[#This Row],[PROJID]],PITCHCSV[playerid],0),P_HRCOL),0),0)</f>
        <v>#REF!</v>
      </c>
      <c r="N307" s="115" t="e">
        <f>IF(OR(LEAGUE="Mixed",LEAGUE=MYRANKS_P[[#This Row],[LG]]),IFERROR(INDEX(PITCHCSV[],MATCH(MYRANKS_P[[#This Row],[PROJID]],PITCHCSV[playerid],0),P_SOCOL),0),0)</f>
        <v>#REF!</v>
      </c>
      <c r="O307" s="115" t="e">
        <f>IF(OR(LEAGUE="Mixed",LEAGUE=MYRANKS_P[[#This Row],[LG]]),IFERROR(INDEX(PITCHCSV[],MATCH(MYRANKS_P[[#This Row],[PROJID]],PITCHCSV[playerid],0),P_BBCOL),0),0)</f>
        <v>#REF!</v>
      </c>
      <c r="P307" s="10" t="e">
        <f>IF(OR(LEAGUE="Mixed",LEAGUE=MYRANKS_P[[#This Row],[LG]]),IFERROR(MYRANKS_P[[#This Row],[ER]]*9/MYRANKS_P[[#This Row],[IP]],0),0)</f>
        <v>#REF!</v>
      </c>
      <c r="Q307" s="10" t="e">
        <f>IF(OR(LEAGUE="Mixed",LEAGUE=MYRANKS_P[[#This Row],[LG]]),IFERROR((MYRANKS_P[[#This Row],[BB]]+MYRANKS_P[[#This Row],[H]])/MYRANKS_P[[#This Row],[IP]],0),0)</f>
        <v>#REF!</v>
      </c>
      <c r="R307" s="10" t="e">
        <f>MYRANKS_P[[#This Row],[W]]/SGP_W</f>
        <v>#REF!</v>
      </c>
      <c r="S307" s="10" t="e">
        <f>MYRANKS_P[[#This Row],[SV]]/SGP_SV</f>
        <v>#REF!</v>
      </c>
      <c r="T307" s="10" t="e">
        <f>MYRANKS_P[[#This Row],[SO]]/SGP_K</f>
        <v>#REF!</v>
      </c>
      <c r="U307" s="10" t="e">
        <f>((LGAVG_ER*(NUMPITCHERS-1)+MYRANKS_P[[#This Row],[ER]])*9/((LGAVG_IP*(NUMPITCHERS-1)+MYRANKS_P[[#This Row],[IP]]))-LGAVG_ERA)/SGP_ERA</f>
        <v>#REF!</v>
      </c>
      <c r="V307" s="10" t="e">
        <f>((LGAVG_HBB*(NUMPITCHERS-1)+MYRANKS_P[[#This Row],[BB]]+MYRANKS_P[[#This Row],[H]])/(LGAVG_IP*(NUMPITCHERS-1)+MYRANKS_P[[#This Row],[IP]])-LGAVG_WHIP)/SGP_WHIP</f>
        <v>#REF!</v>
      </c>
      <c r="W307" s="72" t="e">
        <f>MYRANKS_P[[#This Row],[WSGP]]+MYRANKS_P[[#This Row],[SVSGP]]+MYRANKS_P[[#This Row],[SOSGP]]+MYRANKS_P[[#This Row],[ERASGP]]+MYRANKS_P[[#This Row],[WHIPSGP]]</f>
        <v>#REF!</v>
      </c>
      <c r="X307" s="171" t="e">
        <f>RANK(MYRANKS_P[[#This Row],[TTLSGP]],MYRANKS_P[TTLSGP],0)</f>
        <v>#REF!</v>
      </c>
      <c r="Y307" s="72" t="e">
        <f>IF(MYRANKS_P[[#This Row],[RAW_RANK]]&gt;NUM_P,MYRANKS_P[[#This Row],[TTLSGP]],0)</f>
        <v>#REF!</v>
      </c>
      <c r="Z307" s="22" t="e">
        <f>IF(MYRANKS_P[[#This Row],[BENCH_TTLSGP]]=0,"",RANK(MYRANKS_P[[#This Row],[BENCH_TTLSGP]],MYRANKS_P[BENCH_TTLSGP],0))</f>
        <v>#REF!</v>
      </c>
      <c r="AA307" s="22" t="e">
        <f>IF(MYRANKS_P[[#This Row],[RAW_RANK]]=NUM_P,"X","")</f>
        <v>#REF!</v>
      </c>
      <c r="AB307" s="10" t="e">
        <f>VLOOKUP(MYRANKS_P[[#This Row],[POS]],#REF!,COLUMN(#REF!),FALSE)</f>
        <v>#REF!</v>
      </c>
      <c r="AC307" s="10" t="e">
        <f>MYRANKS_P[[#This Row],[TTLSGP]]-MYRANKS_P[[#This Row],[REPL LVL]]</f>
        <v>#REF!</v>
      </c>
      <c r="AD307" s="19" t="e">
        <f>IF(MYRANKS_P[[#This Row],[RAW_RANK]]&lt;=Total_Pitchers_Drafted,MYRANKS_P[[#This Row],[SGP OVER REPL]],0)</f>
        <v>#REF!</v>
      </c>
      <c r="AE307" s="66" t="e">
        <f>MYRANKS_P[[#This Row],[SGP OVER REPL]]*Dollar_Value_Per_Pitcher_SGP+1</f>
        <v>#REF!</v>
      </c>
      <c r="AF307" s="27"/>
      <c r="AG307" s="30" t="e">
        <f>IF(AND(MYRANKS_P[[#This Row],[BENCH_RANK]]&lt;=Total_Pitchers_Drafted,MYRANKS_P[[#This Row],[$ACTUAL]]=""),MYRANKS_P[[#This Row],[USEFULSGP]],0)</f>
        <v>#REF!</v>
      </c>
      <c r="AH307" s="27" t="e">
        <f>IF(MYRANKS_P[[#This Row],[REMAIN_SGP]]=0,0,MYRANKS_P[[#This Row],[REMAIN_SGP]]*Remaining_Dollar_Value_Per_Pitcher_SGP+1)</f>
        <v>#REF!</v>
      </c>
      <c r="AI307" s="122"/>
    </row>
    <row r="308" spans="1:35" x14ac:dyDescent="0.25">
      <c r="A308" s="88" t="s">
        <v>6357</v>
      </c>
      <c r="B308" s="9" t="e">
        <f>VLOOKUP(MYRANKS_P[[#This Row],[PLAYERID]],#REF!,COLUMN(#REF!),FALSE)</f>
        <v>#REF!</v>
      </c>
      <c r="C308" s="9" t="e">
        <f>VLOOKUP(MYRANKS_P[[#This Row],[PLAYERID]],#REF!,COLUMN(#REF!),FALSE)</f>
        <v>#REF!</v>
      </c>
      <c r="D308" s="9" t="e">
        <f>VLOOKUP(MYRANKS_P[[#This Row],[PLAYERID]],#REF!,COLUMN(#REF!),FALSE)</f>
        <v>#REF!</v>
      </c>
      <c r="E308" s="9" t="e">
        <f>VLOOKUP(MYRANKS_P[[#This Row],[PLAYERID]],#REF!,COLUMN(#REF!),FALSE)</f>
        <v>#REF!</v>
      </c>
      <c r="F308" s="9" t="e">
        <f>VLOOKUP(MYRANKS_P[[#This Row],[PLAYERID]],#REF!,COLUMN(#REF!),FALSE)</f>
        <v>#REF!</v>
      </c>
      <c r="G308" s="9" t="e">
        <f>INDEX(#REF!,MATCH(MYRANKS_P[[#This Row],[PLAYERID]],#REF!,0),VLOOKUP(IDSYSTEM,#REF!,3,FALSE))</f>
        <v>#REF!</v>
      </c>
      <c r="H308" s="115" t="e">
        <f>IF(OR(LEAGUE="Mixed",LEAGUE=MYRANKS_P[[#This Row],[LG]]),IFERROR(INDEX(PITCHCSV[],MATCH(MYRANKS_P[[#This Row],[PROJID]],PITCHCSV[playerid],0),P_WCOL),0),0)</f>
        <v>#REF!</v>
      </c>
      <c r="I308" s="115" t="e">
        <f>IF(OR(LEAGUE="Mixed",LEAGUE=MYRANKS_P[[#This Row],[LG]]),IFERROR(INDEX(PITCHCSV[],MATCH(MYRANKS_P[[#This Row],[PROJID]],PITCHCSV[playerid],0),P_SVCOL),0),0)</f>
        <v>#REF!</v>
      </c>
      <c r="J308" s="115" t="e">
        <f>IF(OR(LEAGUE="Mixed",LEAGUE=MYRANKS_P[[#This Row],[LG]]),IFERROR(INDEX(PITCHCSV[],MATCH(MYRANKS_P[[#This Row],[PROJID]],PITCHCSV[playerid],0),P_IPCOL),0),0)</f>
        <v>#REF!</v>
      </c>
      <c r="K308" s="115" t="e">
        <f>IF(OR(LEAGUE="Mixed",LEAGUE=MYRANKS_P[[#This Row],[LG]]),IFERROR(INDEX(PITCHCSV[],MATCH(MYRANKS_P[[#This Row],[PROJID]],PITCHCSV[playerid],0),P_HCOL),0),0)</f>
        <v>#REF!</v>
      </c>
      <c r="L308" s="115" t="e">
        <f>IF(OR(LEAGUE="Mixed",LEAGUE=MYRANKS_P[[#This Row],[LG]]),IFERROR(INDEX(PITCHCSV[],MATCH(MYRANKS_P[[#This Row],[PROJID]],PITCHCSV[playerid],0),P_ERCOL),0),0)</f>
        <v>#REF!</v>
      </c>
      <c r="M308" s="115" t="e">
        <f>IF(OR(LEAGUE="Mixed",LEAGUE=MYRANKS_P[[#This Row],[LG]]),IFERROR(INDEX(PITCHCSV[],MATCH(MYRANKS_P[[#This Row],[PROJID]],PITCHCSV[playerid],0),P_HRCOL),0),0)</f>
        <v>#REF!</v>
      </c>
      <c r="N308" s="115" t="e">
        <f>IF(OR(LEAGUE="Mixed",LEAGUE=MYRANKS_P[[#This Row],[LG]]),IFERROR(INDEX(PITCHCSV[],MATCH(MYRANKS_P[[#This Row],[PROJID]],PITCHCSV[playerid],0),P_SOCOL),0),0)</f>
        <v>#REF!</v>
      </c>
      <c r="O308" s="115" t="e">
        <f>IF(OR(LEAGUE="Mixed",LEAGUE=MYRANKS_P[[#This Row],[LG]]),IFERROR(INDEX(PITCHCSV[],MATCH(MYRANKS_P[[#This Row],[PROJID]],PITCHCSV[playerid],0),P_BBCOL),0),0)</f>
        <v>#REF!</v>
      </c>
      <c r="P308" s="10" t="e">
        <f>IF(OR(LEAGUE="Mixed",LEAGUE=MYRANKS_P[[#This Row],[LG]]),IFERROR(MYRANKS_P[[#This Row],[ER]]*9/MYRANKS_P[[#This Row],[IP]],0),0)</f>
        <v>#REF!</v>
      </c>
      <c r="Q308" s="10" t="e">
        <f>IF(OR(LEAGUE="Mixed",LEAGUE=MYRANKS_P[[#This Row],[LG]]),IFERROR((MYRANKS_P[[#This Row],[BB]]+MYRANKS_P[[#This Row],[H]])/MYRANKS_P[[#This Row],[IP]],0),0)</f>
        <v>#REF!</v>
      </c>
      <c r="R308" s="10" t="e">
        <f>MYRANKS_P[[#This Row],[W]]/SGP_W</f>
        <v>#REF!</v>
      </c>
      <c r="S308" s="10" t="e">
        <f>MYRANKS_P[[#This Row],[SV]]/SGP_SV</f>
        <v>#REF!</v>
      </c>
      <c r="T308" s="10" t="e">
        <f>MYRANKS_P[[#This Row],[SO]]/SGP_K</f>
        <v>#REF!</v>
      </c>
      <c r="U308" s="10" t="e">
        <f>((LGAVG_ER*(NUMPITCHERS-1)+MYRANKS_P[[#This Row],[ER]])*9/((LGAVG_IP*(NUMPITCHERS-1)+MYRANKS_P[[#This Row],[IP]]))-LGAVG_ERA)/SGP_ERA</f>
        <v>#REF!</v>
      </c>
      <c r="V308" s="10" t="e">
        <f>((LGAVG_HBB*(NUMPITCHERS-1)+MYRANKS_P[[#This Row],[BB]]+MYRANKS_P[[#This Row],[H]])/(LGAVG_IP*(NUMPITCHERS-1)+MYRANKS_P[[#This Row],[IP]])-LGAVG_WHIP)/SGP_WHIP</f>
        <v>#REF!</v>
      </c>
      <c r="W308" s="72" t="e">
        <f>MYRANKS_P[[#This Row],[WSGP]]+MYRANKS_P[[#This Row],[SVSGP]]+MYRANKS_P[[#This Row],[SOSGP]]+MYRANKS_P[[#This Row],[ERASGP]]+MYRANKS_P[[#This Row],[WHIPSGP]]</f>
        <v>#REF!</v>
      </c>
      <c r="X308" s="171" t="e">
        <f>RANK(MYRANKS_P[[#This Row],[TTLSGP]],MYRANKS_P[TTLSGP],0)</f>
        <v>#REF!</v>
      </c>
      <c r="Y308" s="72" t="e">
        <f>IF(MYRANKS_P[[#This Row],[RAW_RANK]]&gt;NUM_P,MYRANKS_P[[#This Row],[TTLSGP]],0)</f>
        <v>#REF!</v>
      </c>
      <c r="Z308" s="22" t="e">
        <f>IF(MYRANKS_P[[#This Row],[BENCH_TTLSGP]]=0,"",RANK(MYRANKS_P[[#This Row],[BENCH_TTLSGP]],MYRANKS_P[BENCH_TTLSGP],0))</f>
        <v>#REF!</v>
      </c>
      <c r="AA308" s="22" t="e">
        <f>IF(MYRANKS_P[[#This Row],[RAW_RANK]]=NUM_P,"X","")</f>
        <v>#REF!</v>
      </c>
      <c r="AB308" s="10" t="e">
        <f>VLOOKUP(MYRANKS_P[[#This Row],[POS]],#REF!,COLUMN(#REF!),FALSE)</f>
        <v>#REF!</v>
      </c>
      <c r="AC308" s="10" t="e">
        <f>MYRANKS_P[[#This Row],[TTLSGP]]-MYRANKS_P[[#This Row],[REPL LVL]]</f>
        <v>#REF!</v>
      </c>
      <c r="AD308" s="19" t="e">
        <f>IF(MYRANKS_P[[#This Row],[RAW_RANK]]&lt;=Total_Pitchers_Drafted,MYRANKS_P[[#This Row],[SGP OVER REPL]],0)</f>
        <v>#REF!</v>
      </c>
      <c r="AE308" s="66" t="e">
        <f>MYRANKS_P[[#This Row],[SGP OVER REPL]]*Dollar_Value_Per_Pitcher_SGP+1</f>
        <v>#REF!</v>
      </c>
      <c r="AF308" s="27"/>
      <c r="AG308" s="30" t="e">
        <f>IF(AND(MYRANKS_P[[#This Row],[BENCH_RANK]]&lt;=Total_Pitchers_Drafted,MYRANKS_P[[#This Row],[$ACTUAL]]=""),MYRANKS_P[[#This Row],[USEFULSGP]],0)</f>
        <v>#REF!</v>
      </c>
      <c r="AH308" s="27" t="e">
        <f>IF(MYRANKS_P[[#This Row],[REMAIN_SGP]]=0,0,MYRANKS_P[[#This Row],[REMAIN_SGP]]*Remaining_Dollar_Value_Per_Pitcher_SGP+1)</f>
        <v>#REF!</v>
      </c>
      <c r="AI308" s="122"/>
    </row>
    <row r="309" spans="1:35" x14ac:dyDescent="0.25">
      <c r="A309" s="110" t="s">
        <v>1516</v>
      </c>
      <c r="B309" s="53" t="e">
        <f>VLOOKUP(MYRANKS_P[[#This Row],[PLAYERID]],#REF!,COLUMN(#REF!),FALSE)</f>
        <v>#REF!</v>
      </c>
      <c r="C309" s="53" t="e">
        <f>VLOOKUP(MYRANKS_P[[#This Row],[PLAYERID]],#REF!,COLUMN(#REF!),FALSE)</f>
        <v>#REF!</v>
      </c>
      <c r="D309" s="53" t="e">
        <f>VLOOKUP(MYRANKS_P[[#This Row],[PLAYERID]],#REF!,COLUMN(#REF!),FALSE)</f>
        <v>#REF!</v>
      </c>
      <c r="E309" s="9" t="e">
        <f>VLOOKUP(MYRANKS_P[[#This Row],[PLAYERID]],#REF!,COLUMN(#REF!),FALSE)</f>
        <v>#REF!</v>
      </c>
      <c r="F309" s="53" t="e">
        <f>VLOOKUP(MYRANKS_P[[#This Row],[PLAYERID]],#REF!,COLUMN(#REF!),FALSE)</f>
        <v>#REF!</v>
      </c>
      <c r="G309" s="9" t="e">
        <f>INDEX(#REF!,MATCH(MYRANKS_P[[#This Row],[PLAYERID]],#REF!,0),VLOOKUP(IDSYSTEM,#REF!,3,FALSE))</f>
        <v>#REF!</v>
      </c>
      <c r="H309" s="115" t="e">
        <f>IF(OR(LEAGUE="Mixed",LEAGUE=MYRANKS_P[[#This Row],[LG]]),IFERROR(INDEX(PITCHCSV[],MATCH(MYRANKS_P[[#This Row],[PROJID]],PITCHCSV[playerid],0),P_WCOL),0),0)</f>
        <v>#REF!</v>
      </c>
      <c r="I309" s="115" t="e">
        <f>IF(OR(LEAGUE="Mixed",LEAGUE=MYRANKS_P[[#This Row],[LG]]),IFERROR(INDEX(PITCHCSV[],MATCH(MYRANKS_P[[#This Row],[PROJID]],PITCHCSV[playerid],0),P_SVCOL),0),0)</f>
        <v>#REF!</v>
      </c>
      <c r="J309" s="115" t="e">
        <f>IF(OR(LEAGUE="Mixed",LEAGUE=MYRANKS_P[[#This Row],[LG]]),IFERROR(INDEX(PITCHCSV[],MATCH(MYRANKS_P[[#This Row],[PROJID]],PITCHCSV[playerid],0),P_IPCOL),0),0)</f>
        <v>#REF!</v>
      </c>
      <c r="K309" s="115" t="e">
        <f>IF(OR(LEAGUE="Mixed",LEAGUE=MYRANKS_P[[#This Row],[LG]]),IFERROR(INDEX(PITCHCSV[],MATCH(MYRANKS_P[[#This Row],[PROJID]],PITCHCSV[playerid],0),P_HCOL),0),0)</f>
        <v>#REF!</v>
      </c>
      <c r="L309" s="115" t="e">
        <f>IF(OR(LEAGUE="Mixed",LEAGUE=MYRANKS_P[[#This Row],[LG]]),IFERROR(INDEX(PITCHCSV[],MATCH(MYRANKS_P[[#This Row],[PROJID]],PITCHCSV[playerid],0),P_ERCOL),0),0)</f>
        <v>#REF!</v>
      </c>
      <c r="M309" s="115" t="e">
        <f>IF(OR(LEAGUE="Mixed",LEAGUE=MYRANKS_P[[#This Row],[LG]]),IFERROR(INDEX(PITCHCSV[],MATCH(MYRANKS_P[[#This Row],[PROJID]],PITCHCSV[playerid],0),P_HRCOL),0),0)</f>
        <v>#REF!</v>
      </c>
      <c r="N309" s="115" t="e">
        <f>IF(OR(LEAGUE="Mixed",LEAGUE=MYRANKS_P[[#This Row],[LG]]),IFERROR(INDEX(PITCHCSV[],MATCH(MYRANKS_P[[#This Row],[PROJID]],PITCHCSV[playerid],0),P_SOCOL),0),0)</f>
        <v>#REF!</v>
      </c>
      <c r="O309" s="115" t="e">
        <f>IF(OR(LEAGUE="Mixed",LEAGUE=MYRANKS_P[[#This Row],[LG]]),IFERROR(INDEX(PITCHCSV[],MATCH(MYRANKS_P[[#This Row],[PROJID]],PITCHCSV[playerid],0),P_BBCOL),0),0)</f>
        <v>#REF!</v>
      </c>
      <c r="P309" s="10" t="e">
        <f>IF(OR(LEAGUE="Mixed",LEAGUE=MYRANKS_P[[#This Row],[LG]]),IFERROR(MYRANKS_P[[#This Row],[ER]]*9/MYRANKS_P[[#This Row],[IP]],0),0)</f>
        <v>#REF!</v>
      </c>
      <c r="Q309" s="10" t="e">
        <f>IF(OR(LEAGUE="Mixed",LEAGUE=MYRANKS_P[[#This Row],[LG]]),IFERROR((MYRANKS_P[[#This Row],[BB]]+MYRANKS_P[[#This Row],[H]])/MYRANKS_P[[#This Row],[IP]],0),0)</f>
        <v>#REF!</v>
      </c>
      <c r="R309" s="87" t="e">
        <f>MYRANKS_P[[#This Row],[W]]/SGP_W</f>
        <v>#REF!</v>
      </c>
      <c r="S309" s="87" t="e">
        <f>MYRANKS_P[[#This Row],[SV]]/SGP_SV</f>
        <v>#REF!</v>
      </c>
      <c r="T309" s="87" t="e">
        <f>MYRANKS_P[[#This Row],[SO]]/SGP_K</f>
        <v>#REF!</v>
      </c>
      <c r="U309" s="10" t="e">
        <f>((LGAVG_ER*(NUMPITCHERS-1)+MYRANKS_P[[#This Row],[ER]])*9/((LGAVG_IP*(NUMPITCHERS-1)+MYRANKS_P[[#This Row],[IP]]))-LGAVG_ERA)/SGP_ERA</f>
        <v>#REF!</v>
      </c>
      <c r="V309" s="10" t="e">
        <f>((LGAVG_HBB*(NUMPITCHERS-1)+MYRANKS_P[[#This Row],[BB]]+MYRANKS_P[[#This Row],[H]])/(LGAVG_IP*(NUMPITCHERS-1)+MYRANKS_P[[#This Row],[IP]])-LGAVG_WHIP)/SGP_WHIP</f>
        <v>#REF!</v>
      </c>
      <c r="W309" s="92" t="e">
        <f>MYRANKS_P[[#This Row],[WSGP]]+MYRANKS_P[[#This Row],[SVSGP]]+MYRANKS_P[[#This Row],[SOSGP]]+MYRANKS_P[[#This Row],[ERASGP]]+MYRANKS_P[[#This Row],[WHIPSGP]]</f>
        <v>#REF!</v>
      </c>
      <c r="X309" s="173" t="e">
        <f>RANK(MYRANKS_P[[#This Row],[TTLSGP]],MYRANKS_P[TTLSGP],0)</f>
        <v>#REF!</v>
      </c>
      <c r="Y309" s="92" t="e">
        <f>IF(MYRANKS_P[[#This Row],[RAW_RANK]]&gt;NUM_P,MYRANKS_P[[#This Row],[TTLSGP]],0)</f>
        <v>#REF!</v>
      </c>
      <c r="Z309" s="96" t="e">
        <f>IF(MYRANKS_P[[#This Row],[BENCH_TTLSGP]]=0,"",RANK(MYRANKS_P[[#This Row],[BENCH_TTLSGP]],MYRANKS_P[BENCH_TTLSGP],0))</f>
        <v>#REF!</v>
      </c>
      <c r="AA309" s="96" t="e">
        <f>IF(MYRANKS_P[[#This Row],[RAW_RANK]]=NUM_P,"X","")</f>
        <v>#REF!</v>
      </c>
      <c r="AB309" s="87" t="e">
        <f>VLOOKUP(MYRANKS_P[[#This Row],[POS]],#REF!,COLUMN(#REF!),FALSE)</f>
        <v>#REF!</v>
      </c>
      <c r="AC309" s="87" t="e">
        <f>MYRANKS_P[[#This Row],[TTLSGP]]-MYRANKS_P[[#This Row],[REPL LVL]]</f>
        <v>#REF!</v>
      </c>
      <c r="AD309" s="87" t="e">
        <f>IF(MYRANKS_P[[#This Row],[RAW_RANK]]&lt;=Total_Pitchers_Drafted,MYRANKS_P[[#This Row],[SGP OVER REPL]],0)</f>
        <v>#REF!</v>
      </c>
      <c r="AE309" s="97" t="e">
        <f>MYRANKS_P[[#This Row],[SGP OVER REPL]]*Dollar_Value_Per_Pitcher_SGP+1</f>
        <v>#REF!</v>
      </c>
      <c r="AF309" s="87"/>
      <c r="AG309" s="87" t="e">
        <f>IF(AND(MYRANKS_P[[#This Row],[BENCH_RANK]]&lt;=Total_Pitchers_Drafted,MYRANKS_P[[#This Row],[$ACTUAL]]=""),MYRANKS_P[[#This Row],[USEFULSGP]],0)</f>
        <v>#REF!</v>
      </c>
      <c r="AH309" s="87" t="e">
        <f>IF(MYRANKS_P[[#This Row],[REMAIN_SGP]]=0,0,MYRANKS_P[[#This Row],[REMAIN_SGP]]*Remaining_Dollar_Value_Per_Pitcher_SGP+1)</f>
        <v>#REF!</v>
      </c>
      <c r="AI309" s="122"/>
    </row>
    <row r="310" spans="1:35" x14ac:dyDescent="0.25">
      <c r="A310" s="79" t="s">
        <v>5124</v>
      </c>
      <c r="B310" s="9" t="e">
        <f>VLOOKUP(MYRANKS_P[[#This Row],[PLAYERID]],#REF!,COLUMN(#REF!),FALSE)</f>
        <v>#REF!</v>
      </c>
      <c r="C310" s="9" t="e">
        <f>VLOOKUP(MYRANKS_P[[#This Row],[PLAYERID]],#REF!,COLUMN(#REF!),FALSE)</f>
        <v>#REF!</v>
      </c>
      <c r="D310" s="9" t="e">
        <f>VLOOKUP(MYRANKS_P[[#This Row],[PLAYERID]],#REF!,COLUMN(#REF!),FALSE)</f>
        <v>#REF!</v>
      </c>
      <c r="E310" s="9" t="e">
        <f>VLOOKUP(MYRANKS_P[[#This Row],[PLAYERID]],#REF!,COLUMN(#REF!),FALSE)</f>
        <v>#REF!</v>
      </c>
      <c r="F310" s="9" t="e">
        <f>VLOOKUP(MYRANKS_P[[#This Row],[PLAYERID]],#REF!,COLUMN(#REF!),FALSE)</f>
        <v>#REF!</v>
      </c>
      <c r="G310" s="9" t="e">
        <f>INDEX(#REF!,MATCH(MYRANKS_P[[#This Row],[PLAYERID]],#REF!,0),VLOOKUP(IDSYSTEM,#REF!,3,FALSE))</f>
        <v>#REF!</v>
      </c>
      <c r="H310" s="115" t="e">
        <f>IF(OR(LEAGUE="Mixed",LEAGUE=MYRANKS_P[[#This Row],[LG]]),IFERROR(INDEX(PITCHCSV[],MATCH(MYRANKS_P[[#This Row],[PROJID]],PITCHCSV[playerid],0),P_WCOL),0),0)</f>
        <v>#REF!</v>
      </c>
      <c r="I310" s="115" t="e">
        <f>IF(OR(LEAGUE="Mixed",LEAGUE=MYRANKS_P[[#This Row],[LG]]),IFERROR(INDEX(PITCHCSV[],MATCH(MYRANKS_P[[#This Row],[PROJID]],PITCHCSV[playerid],0),P_SVCOL),0),0)</f>
        <v>#REF!</v>
      </c>
      <c r="J310" s="115" t="e">
        <f>IF(OR(LEAGUE="Mixed",LEAGUE=MYRANKS_P[[#This Row],[LG]]),IFERROR(INDEX(PITCHCSV[],MATCH(MYRANKS_P[[#This Row],[PROJID]],PITCHCSV[playerid],0),P_IPCOL),0),0)</f>
        <v>#REF!</v>
      </c>
      <c r="K310" s="115" t="e">
        <f>IF(OR(LEAGUE="Mixed",LEAGUE=MYRANKS_P[[#This Row],[LG]]),IFERROR(INDEX(PITCHCSV[],MATCH(MYRANKS_P[[#This Row],[PROJID]],PITCHCSV[playerid],0),P_HCOL),0),0)</f>
        <v>#REF!</v>
      </c>
      <c r="L310" s="115" t="e">
        <f>IF(OR(LEAGUE="Mixed",LEAGUE=MYRANKS_P[[#This Row],[LG]]),IFERROR(INDEX(PITCHCSV[],MATCH(MYRANKS_P[[#This Row],[PROJID]],PITCHCSV[playerid],0),P_ERCOL),0),0)</f>
        <v>#REF!</v>
      </c>
      <c r="M310" s="115" t="e">
        <f>IF(OR(LEAGUE="Mixed",LEAGUE=MYRANKS_P[[#This Row],[LG]]),IFERROR(INDEX(PITCHCSV[],MATCH(MYRANKS_P[[#This Row],[PROJID]],PITCHCSV[playerid],0),P_HRCOL),0),0)</f>
        <v>#REF!</v>
      </c>
      <c r="N310" s="115" t="e">
        <f>IF(OR(LEAGUE="Mixed",LEAGUE=MYRANKS_P[[#This Row],[LG]]),IFERROR(INDEX(PITCHCSV[],MATCH(MYRANKS_P[[#This Row],[PROJID]],PITCHCSV[playerid],0),P_SOCOL),0),0)</f>
        <v>#REF!</v>
      </c>
      <c r="O310" s="115" t="e">
        <f>IF(OR(LEAGUE="Mixed",LEAGUE=MYRANKS_P[[#This Row],[LG]]),IFERROR(INDEX(PITCHCSV[],MATCH(MYRANKS_P[[#This Row],[PROJID]],PITCHCSV[playerid],0),P_BBCOL),0),0)</f>
        <v>#REF!</v>
      </c>
      <c r="P310" s="10" t="e">
        <f>IF(OR(LEAGUE="Mixed",LEAGUE=MYRANKS_P[[#This Row],[LG]]),IFERROR(MYRANKS_P[[#This Row],[ER]]*9/MYRANKS_P[[#This Row],[IP]],0),0)</f>
        <v>#REF!</v>
      </c>
      <c r="Q310" s="10" t="e">
        <f>IF(OR(LEAGUE="Mixed",LEAGUE=MYRANKS_P[[#This Row],[LG]]),IFERROR((MYRANKS_P[[#This Row],[BB]]+MYRANKS_P[[#This Row],[H]])/MYRANKS_P[[#This Row],[IP]],0),0)</f>
        <v>#REF!</v>
      </c>
      <c r="R310" s="10" t="e">
        <f>MYRANKS_P[[#This Row],[W]]/SGP_W</f>
        <v>#REF!</v>
      </c>
      <c r="S310" s="10" t="e">
        <f>MYRANKS_P[[#This Row],[SV]]/SGP_SV</f>
        <v>#REF!</v>
      </c>
      <c r="T310" s="10" t="e">
        <f>MYRANKS_P[[#This Row],[SO]]/SGP_K</f>
        <v>#REF!</v>
      </c>
      <c r="U310" s="10" t="e">
        <f>((LGAVG_ER*(NUMPITCHERS-1)+MYRANKS_P[[#This Row],[ER]])*9/((LGAVG_IP*(NUMPITCHERS-1)+MYRANKS_P[[#This Row],[IP]]))-LGAVG_ERA)/SGP_ERA</f>
        <v>#REF!</v>
      </c>
      <c r="V310" s="10" t="e">
        <f>((LGAVG_HBB*(NUMPITCHERS-1)+MYRANKS_P[[#This Row],[BB]]+MYRANKS_P[[#This Row],[H]])/(LGAVG_IP*(NUMPITCHERS-1)+MYRANKS_P[[#This Row],[IP]])-LGAVG_WHIP)/SGP_WHIP</f>
        <v>#REF!</v>
      </c>
      <c r="W310" s="72" t="e">
        <f>MYRANKS_P[[#This Row],[WSGP]]+MYRANKS_P[[#This Row],[SVSGP]]+MYRANKS_P[[#This Row],[SOSGP]]+MYRANKS_P[[#This Row],[ERASGP]]+MYRANKS_P[[#This Row],[WHIPSGP]]</f>
        <v>#REF!</v>
      </c>
      <c r="X310" s="171" t="e">
        <f>RANK(MYRANKS_P[[#This Row],[TTLSGP]],MYRANKS_P[TTLSGP],0)</f>
        <v>#REF!</v>
      </c>
      <c r="Y310" s="72" t="e">
        <f>IF(MYRANKS_P[[#This Row],[RAW_RANK]]&gt;NUM_P,MYRANKS_P[[#This Row],[TTLSGP]],0)</f>
        <v>#REF!</v>
      </c>
      <c r="Z310" s="22" t="e">
        <f>IF(MYRANKS_P[[#This Row],[BENCH_TTLSGP]]=0,"",RANK(MYRANKS_P[[#This Row],[BENCH_TTLSGP]],MYRANKS_P[BENCH_TTLSGP],0))</f>
        <v>#REF!</v>
      </c>
      <c r="AA310" s="22" t="e">
        <f>IF(MYRANKS_P[[#This Row],[RAW_RANK]]=NUM_P,"X","")</f>
        <v>#REF!</v>
      </c>
      <c r="AB310" s="10" t="e">
        <f>VLOOKUP(MYRANKS_P[[#This Row],[POS]],#REF!,COLUMN(#REF!),FALSE)</f>
        <v>#REF!</v>
      </c>
      <c r="AC310" s="10" t="e">
        <f>MYRANKS_P[[#This Row],[TTLSGP]]-MYRANKS_P[[#This Row],[REPL LVL]]</f>
        <v>#REF!</v>
      </c>
      <c r="AD310" s="19" t="e">
        <f>IF(MYRANKS_P[[#This Row],[RAW_RANK]]&lt;=Total_Pitchers_Drafted,MYRANKS_P[[#This Row],[SGP OVER REPL]],0)</f>
        <v>#REF!</v>
      </c>
      <c r="AE310" s="66" t="e">
        <f>MYRANKS_P[[#This Row],[SGP OVER REPL]]*Dollar_Value_Per_Pitcher_SGP+1</f>
        <v>#REF!</v>
      </c>
      <c r="AF310" s="27"/>
      <c r="AG310" s="30" t="e">
        <f>IF(AND(MYRANKS_P[[#This Row],[BENCH_RANK]]&lt;=Total_Pitchers_Drafted,MYRANKS_P[[#This Row],[$ACTUAL]]=""),MYRANKS_P[[#This Row],[USEFULSGP]],0)</f>
        <v>#REF!</v>
      </c>
      <c r="AH310" s="27" t="e">
        <f>IF(MYRANKS_P[[#This Row],[REMAIN_SGP]]=0,0,MYRANKS_P[[#This Row],[REMAIN_SGP]]*Remaining_Dollar_Value_Per_Pitcher_SGP+1)</f>
        <v>#REF!</v>
      </c>
      <c r="AI310" s="122"/>
    </row>
    <row r="311" spans="1:35" x14ac:dyDescent="0.25">
      <c r="A311" s="88" t="s">
        <v>1223</v>
      </c>
      <c r="B311" s="9" t="e">
        <f>VLOOKUP(MYRANKS_P[[#This Row],[PLAYERID]],#REF!,COLUMN(#REF!),FALSE)</f>
        <v>#REF!</v>
      </c>
      <c r="C311" s="9" t="e">
        <f>VLOOKUP(MYRANKS_P[[#This Row],[PLAYERID]],#REF!,COLUMN(#REF!),FALSE)</f>
        <v>#REF!</v>
      </c>
      <c r="D311" s="9" t="e">
        <f>VLOOKUP(MYRANKS_P[[#This Row],[PLAYERID]],#REF!,COLUMN(#REF!),FALSE)</f>
        <v>#REF!</v>
      </c>
      <c r="E311" s="9" t="e">
        <f>VLOOKUP(MYRANKS_P[[#This Row],[PLAYERID]],#REF!,COLUMN(#REF!),FALSE)</f>
        <v>#REF!</v>
      </c>
      <c r="F311" s="9" t="e">
        <f>VLOOKUP(MYRANKS_P[[#This Row],[PLAYERID]],#REF!,COLUMN(#REF!),FALSE)</f>
        <v>#REF!</v>
      </c>
      <c r="G311" s="9" t="e">
        <f>INDEX(#REF!,MATCH(MYRANKS_P[[#This Row],[PLAYERID]],#REF!,0),VLOOKUP(IDSYSTEM,#REF!,3,FALSE))</f>
        <v>#REF!</v>
      </c>
      <c r="H311" s="115" t="e">
        <f>IF(OR(LEAGUE="Mixed",LEAGUE=MYRANKS_P[[#This Row],[LG]]),IFERROR(INDEX(PITCHCSV[],MATCH(MYRANKS_P[[#This Row],[PROJID]],PITCHCSV[playerid],0),P_WCOL),0),0)</f>
        <v>#REF!</v>
      </c>
      <c r="I311" s="115" t="e">
        <f>IF(OR(LEAGUE="Mixed",LEAGUE=MYRANKS_P[[#This Row],[LG]]),IFERROR(INDEX(PITCHCSV[],MATCH(MYRANKS_P[[#This Row],[PROJID]],PITCHCSV[playerid],0),P_SVCOL),0),0)</f>
        <v>#REF!</v>
      </c>
      <c r="J311" s="115" t="e">
        <f>IF(OR(LEAGUE="Mixed",LEAGUE=MYRANKS_P[[#This Row],[LG]]),IFERROR(INDEX(PITCHCSV[],MATCH(MYRANKS_P[[#This Row],[PROJID]],PITCHCSV[playerid],0),P_IPCOL),0),0)</f>
        <v>#REF!</v>
      </c>
      <c r="K311" s="115" t="e">
        <f>IF(OR(LEAGUE="Mixed",LEAGUE=MYRANKS_P[[#This Row],[LG]]),IFERROR(INDEX(PITCHCSV[],MATCH(MYRANKS_P[[#This Row],[PROJID]],PITCHCSV[playerid],0),P_HCOL),0),0)</f>
        <v>#REF!</v>
      </c>
      <c r="L311" s="115" t="e">
        <f>IF(OR(LEAGUE="Mixed",LEAGUE=MYRANKS_P[[#This Row],[LG]]),IFERROR(INDEX(PITCHCSV[],MATCH(MYRANKS_P[[#This Row],[PROJID]],PITCHCSV[playerid],0),P_ERCOL),0),0)</f>
        <v>#REF!</v>
      </c>
      <c r="M311" s="115" t="e">
        <f>IF(OR(LEAGUE="Mixed",LEAGUE=MYRANKS_P[[#This Row],[LG]]),IFERROR(INDEX(PITCHCSV[],MATCH(MYRANKS_P[[#This Row],[PROJID]],PITCHCSV[playerid],0),P_HRCOL),0),0)</f>
        <v>#REF!</v>
      </c>
      <c r="N311" s="115" t="e">
        <f>IF(OR(LEAGUE="Mixed",LEAGUE=MYRANKS_P[[#This Row],[LG]]),IFERROR(INDEX(PITCHCSV[],MATCH(MYRANKS_P[[#This Row],[PROJID]],PITCHCSV[playerid],0),P_SOCOL),0),0)</f>
        <v>#REF!</v>
      </c>
      <c r="O311" s="115" t="e">
        <f>IF(OR(LEAGUE="Mixed",LEAGUE=MYRANKS_P[[#This Row],[LG]]),IFERROR(INDEX(PITCHCSV[],MATCH(MYRANKS_P[[#This Row],[PROJID]],PITCHCSV[playerid],0),P_BBCOL),0),0)</f>
        <v>#REF!</v>
      </c>
      <c r="P311" s="10" t="e">
        <f>IF(OR(LEAGUE="Mixed",LEAGUE=MYRANKS_P[[#This Row],[LG]]),IFERROR(MYRANKS_P[[#This Row],[ER]]*9/MYRANKS_P[[#This Row],[IP]],0),0)</f>
        <v>#REF!</v>
      </c>
      <c r="Q311" s="10" t="e">
        <f>IF(OR(LEAGUE="Mixed",LEAGUE=MYRANKS_P[[#This Row],[LG]]),IFERROR((MYRANKS_P[[#This Row],[BB]]+MYRANKS_P[[#This Row],[H]])/MYRANKS_P[[#This Row],[IP]],0),0)</f>
        <v>#REF!</v>
      </c>
      <c r="R311" s="10" t="e">
        <f>MYRANKS_P[[#This Row],[W]]/SGP_W</f>
        <v>#REF!</v>
      </c>
      <c r="S311" s="10" t="e">
        <f>MYRANKS_P[[#This Row],[SV]]/SGP_SV</f>
        <v>#REF!</v>
      </c>
      <c r="T311" s="10" t="e">
        <f>MYRANKS_P[[#This Row],[SO]]/SGP_K</f>
        <v>#REF!</v>
      </c>
      <c r="U311" s="10" t="e">
        <f>((LGAVG_ER*(NUMPITCHERS-1)+MYRANKS_P[[#This Row],[ER]])*9/((LGAVG_IP*(NUMPITCHERS-1)+MYRANKS_P[[#This Row],[IP]]))-LGAVG_ERA)/SGP_ERA</f>
        <v>#REF!</v>
      </c>
      <c r="V311" s="10" t="e">
        <f>((LGAVG_HBB*(NUMPITCHERS-1)+MYRANKS_P[[#This Row],[BB]]+MYRANKS_P[[#This Row],[H]])/(LGAVG_IP*(NUMPITCHERS-1)+MYRANKS_P[[#This Row],[IP]])-LGAVG_WHIP)/SGP_WHIP</f>
        <v>#REF!</v>
      </c>
      <c r="W311" s="72" t="e">
        <f>MYRANKS_P[[#This Row],[WSGP]]+MYRANKS_P[[#This Row],[SVSGP]]+MYRANKS_P[[#This Row],[SOSGP]]+MYRANKS_P[[#This Row],[ERASGP]]+MYRANKS_P[[#This Row],[WHIPSGP]]</f>
        <v>#REF!</v>
      </c>
      <c r="X311" s="171" t="e">
        <f>RANK(MYRANKS_P[[#This Row],[TTLSGP]],MYRANKS_P[TTLSGP],0)</f>
        <v>#REF!</v>
      </c>
      <c r="Y311" s="72" t="e">
        <f>IF(MYRANKS_P[[#This Row],[RAW_RANK]]&gt;NUM_P,MYRANKS_P[[#This Row],[TTLSGP]],0)</f>
        <v>#REF!</v>
      </c>
      <c r="Z311" s="22" t="e">
        <f>IF(MYRANKS_P[[#This Row],[BENCH_TTLSGP]]=0,"",RANK(MYRANKS_P[[#This Row],[BENCH_TTLSGP]],MYRANKS_P[BENCH_TTLSGP],0))</f>
        <v>#REF!</v>
      </c>
      <c r="AA311" s="22" t="e">
        <f>IF(MYRANKS_P[[#This Row],[RAW_RANK]]=NUM_P,"X","")</f>
        <v>#REF!</v>
      </c>
      <c r="AB311" s="10" t="e">
        <f>VLOOKUP(MYRANKS_P[[#This Row],[POS]],#REF!,COLUMN(#REF!),FALSE)</f>
        <v>#REF!</v>
      </c>
      <c r="AC311" s="10" t="e">
        <f>MYRANKS_P[[#This Row],[TTLSGP]]-MYRANKS_P[[#This Row],[REPL LVL]]</f>
        <v>#REF!</v>
      </c>
      <c r="AD311" s="19" t="e">
        <f>IF(MYRANKS_P[[#This Row],[RAW_RANK]]&lt;=Total_Pitchers_Drafted,MYRANKS_P[[#This Row],[SGP OVER REPL]],0)</f>
        <v>#REF!</v>
      </c>
      <c r="AE311" s="66" t="e">
        <f>MYRANKS_P[[#This Row],[SGP OVER REPL]]*Dollar_Value_Per_Pitcher_SGP+1</f>
        <v>#REF!</v>
      </c>
      <c r="AF311" s="27"/>
      <c r="AG311" s="30" t="e">
        <f>IF(AND(MYRANKS_P[[#This Row],[BENCH_RANK]]&lt;=Total_Pitchers_Drafted,MYRANKS_P[[#This Row],[$ACTUAL]]=""),MYRANKS_P[[#This Row],[USEFULSGP]],0)</f>
        <v>#REF!</v>
      </c>
      <c r="AH311" s="27" t="e">
        <f>IF(MYRANKS_P[[#This Row],[REMAIN_SGP]]=0,0,MYRANKS_P[[#This Row],[REMAIN_SGP]]*Remaining_Dollar_Value_Per_Pitcher_SGP+1)</f>
        <v>#REF!</v>
      </c>
      <c r="AI311" s="122"/>
    </row>
    <row r="312" spans="1:35" x14ac:dyDescent="0.25">
      <c r="A312" s="88" t="s">
        <v>6296</v>
      </c>
      <c r="B312" s="9" t="e">
        <f>VLOOKUP(MYRANKS_P[[#This Row],[PLAYERID]],#REF!,COLUMN(#REF!),FALSE)</f>
        <v>#REF!</v>
      </c>
      <c r="C312" s="9" t="e">
        <f>VLOOKUP(MYRANKS_P[[#This Row],[PLAYERID]],#REF!,COLUMN(#REF!),FALSE)</f>
        <v>#REF!</v>
      </c>
      <c r="D312" s="9" t="e">
        <f>VLOOKUP(MYRANKS_P[[#This Row],[PLAYERID]],#REF!,COLUMN(#REF!),FALSE)</f>
        <v>#REF!</v>
      </c>
      <c r="E312" s="9" t="e">
        <f>VLOOKUP(MYRANKS_P[[#This Row],[PLAYERID]],#REF!,COLUMN(#REF!),FALSE)</f>
        <v>#REF!</v>
      </c>
      <c r="F312" s="9" t="e">
        <f>VLOOKUP(MYRANKS_P[[#This Row],[PLAYERID]],#REF!,COLUMN(#REF!),FALSE)</f>
        <v>#REF!</v>
      </c>
      <c r="G312" s="9" t="e">
        <f>INDEX(#REF!,MATCH(MYRANKS_P[[#This Row],[PLAYERID]],#REF!,0),VLOOKUP(IDSYSTEM,#REF!,3,FALSE))</f>
        <v>#REF!</v>
      </c>
      <c r="H312" s="115" t="e">
        <f>IF(OR(LEAGUE="Mixed",LEAGUE=MYRANKS_P[[#This Row],[LG]]),IFERROR(INDEX(PITCHCSV[],MATCH(MYRANKS_P[[#This Row],[PROJID]],PITCHCSV[playerid],0),P_WCOL),0),0)</f>
        <v>#REF!</v>
      </c>
      <c r="I312" s="115" t="e">
        <f>IF(OR(LEAGUE="Mixed",LEAGUE=MYRANKS_P[[#This Row],[LG]]),IFERROR(INDEX(PITCHCSV[],MATCH(MYRANKS_P[[#This Row],[PROJID]],PITCHCSV[playerid],0),P_SVCOL),0),0)</f>
        <v>#REF!</v>
      </c>
      <c r="J312" s="115" t="e">
        <f>IF(OR(LEAGUE="Mixed",LEAGUE=MYRANKS_P[[#This Row],[LG]]),IFERROR(INDEX(PITCHCSV[],MATCH(MYRANKS_P[[#This Row],[PROJID]],PITCHCSV[playerid],0),P_IPCOL),0),0)</f>
        <v>#REF!</v>
      </c>
      <c r="K312" s="115" t="e">
        <f>IF(OR(LEAGUE="Mixed",LEAGUE=MYRANKS_P[[#This Row],[LG]]),IFERROR(INDEX(PITCHCSV[],MATCH(MYRANKS_P[[#This Row],[PROJID]],PITCHCSV[playerid],0),P_HCOL),0),0)</f>
        <v>#REF!</v>
      </c>
      <c r="L312" s="115" t="e">
        <f>IF(OR(LEAGUE="Mixed",LEAGUE=MYRANKS_P[[#This Row],[LG]]),IFERROR(INDEX(PITCHCSV[],MATCH(MYRANKS_P[[#This Row],[PROJID]],PITCHCSV[playerid],0),P_ERCOL),0),0)</f>
        <v>#REF!</v>
      </c>
      <c r="M312" s="115" t="e">
        <f>IF(OR(LEAGUE="Mixed",LEAGUE=MYRANKS_P[[#This Row],[LG]]),IFERROR(INDEX(PITCHCSV[],MATCH(MYRANKS_P[[#This Row],[PROJID]],PITCHCSV[playerid],0),P_HRCOL),0),0)</f>
        <v>#REF!</v>
      </c>
      <c r="N312" s="115" t="e">
        <f>IF(OR(LEAGUE="Mixed",LEAGUE=MYRANKS_P[[#This Row],[LG]]),IFERROR(INDEX(PITCHCSV[],MATCH(MYRANKS_P[[#This Row],[PROJID]],PITCHCSV[playerid],0),P_SOCOL),0),0)</f>
        <v>#REF!</v>
      </c>
      <c r="O312" s="115" t="e">
        <f>IF(OR(LEAGUE="Mixed",LEAGUE=MYRANKS_P[[#This Row],[LG]]),IFERROR(INDEX(PITCHCSV[],MATCH(MYRANKS_P[[#This Row],[PROJID]],PITCHCSV[playerid],0),P_BBCOL),0),0)</f>
        <v>#REF!</v>
      </c>
      <c r="P312" s="10" t="e">
        <f>IF(OR(LEAGUE="Mixed",LEAGUE=MYRANKS_P[[#This Row],[LG]]),IFERROR(MYRANKS_P[[#This Row],[ER]]*9/MYRANKS_P[[#This Row],[IP]],0),0)</f>
        <v>#REF!</v>
      </c>
      <c r="Q312" s="10" t="e">
        <f>IF(OR(LEAGUE="Mixed",LEAGUE=MYRANKS_P[[#This Row],[LG]]),IFERROR((MYRANKS_P[[#This Row],[BB]]+MYRANKS_P[[#This Row],[H]])/MYRANKS_P[[#This Row],[IP]],0),0)</f>
        <v>#REF!</v>
      </c>
      <c r="R312" s="10" t="e">
        <f>MYRANKS_P[[#This Row],[W]]/SGP_W</f>
        <v>#REF!</v>
      </c>
      <c r="S312" s="10" t="e">
        <f>MYRANKS_P[[#This Row],[SV]]/SGP_SV</f>
        <v>#REF!</v>
      </c>
      <c r="T312" s="10" t="e">
        <f>MYRANKS_P[[#This Row],[SO]]/SGP_K</f>
        <v>#REF!</v>
      </c>
      <c r="U312" s="10" t="e">
        <f>((LGAVG_ER*(NUMPITCHERS-1)+MYRANKS_P[[#This Row],[ER]])*9/((LGAVG_IP*(NUMPITCHERS-1)+MYRANKS_P[[#This Row],[IP]]))-LGAVG_ERA)/SGP_ERA</f>
        <v>#REF!</v>
      </c>
      <c r="V312" s="10" t="e">
        <f>((LGAVG_HBB*(NUMPITCHERS-1)+MYRANKS_P[[#This Row],[BB]]+MYRANKS_P[[#This Row],[H]])/(LGAVG_IP*(NUMPITCHERS-1)+MYRANKS_P[[#This Row],[IP]])-LGAVG_WHIP)/SGP_WHIP</f>
        <v>#REF!</v>
      </c>
      <c r="W312" s="72" t="e">
        <f>MYRANKS_P[[#This Row],[WSGP]]+MYRANKS_P[[#This Row],[SVSGP]]+MYRANKS_P[[#This Row],[SOSGP]]+MYRANKS_P[[#This Row],[ERASGP]]+MYRANKS_P[[#This Row],[WHIPSGP]]</f>
        <v>#REF!</v>
      </c>
      <c r="X312" s="171" t="e">
        <f>RANK(MYRANKS_P[[#This Row],[TTLSGP]],MYRANKS_P[TTLSGP],0)</f>
        <v>#REF!</v>
      </c>
      <c r="Y312" s="72" t="e">
        <f>IF(MYRANKS_P[[#This Row],[RAW_RANK]]&gt;NUM_P,MYRANKS_P[[#This Row],[TTLSGP]],0)</f>
        <v>#REF!</v>
      </c>
      <c r="Z312" s="22" t="e">
        <f>IF(MYRANKS_P[[#This Row],[BENCH_TTLSGP]]=0,"",RANK(MYRANKS_P[[#This Row],[BENCH_TTLSGP]],MYRANKS_P[BENCH_TTLSGP],0))</f>
        <v>#REF!</v>
      </c>
      <c r="AA312" s="22" t="e">
        <f>IF(MYRANKS_P[[#This Row],[RAW_RANK]]=NUM_P,"X","")</f>
        <v>#REF!</v>
      </c>
      <c r="AB312" s="10" t="e">
        <f>VLOOKUP(MYRANKS_P[[#This Row],[POS]],#REF!,COLUMN(#REF!),FALSE)</f>
        <v>#REF!</v>
      </c>
      <c r="AC312" s="10" t="e">
        <f>MYRANKS_P[[#This Row],[TTLSGP]]-MYRANKS_P[[#This Row],[REPL LVL]]</f>
        <v>#REF!</v>
      </c>
      <c r="AD312" s="19" t="e">
        <f>IF(MYRANKS_P[[#This Row],[RAW_RANK]]&lt;=Total_Pitchers_Drafted,MYRANKS_P[[#This Row],[SGP OVER REPL]],0)</f>
        <v>#REF!</v>
      </c>
      <c r="AE312" s="66" t="e">
        <f>MYRANKS_P[[#This Row],[SGP OVER REPL]]*Dollar_Value_Per_Pitcher_SGP+1</f>
        <v>#REF!</v>
      </c>
      <c r="AF312" s="27"/>
      <c r="AG312" s="30" t="e">
        <f>IF(AND(MYRANKS_P[[#This Row],[BENCH_RANK]]&lt;=Total_Pitchers_Drafted,MYRANKS_P[[#This Row],[$ACTUAL]]=""),MYRANKS_P[[#This Row],[USEFULSGP]],0)</f>
        <v>#REF!</v>
      </c>
      <c r="AH312" s="27" t="e">
        <f>IF(MYRANKS_P[[#This Row],[REMAIN_SGP]]=0,0,MYRANKS_P[[#This Row],[REMAIN_SGP]]*Remaining_Dollar_Value_Per_Pitcher_SGP+1)</f>
        <v>#REF!</v>
      </c>
      <c r="AI312" s="122"/>
    </row>
    <row r="313" spans="1:35" x14ac:dyDescent="0.25">
      <c r="A313" s="88" t="s">
        <v>1108</v>
      </c>
      <c r="B313" s="9" t="e">
        <f>VLOOKUP(MYRANKS_P[[#This Row],[PLAYERID]],#REF!,COLUMN(#REF!),FALSE)</f>
        <v>#REF!</v>
      </c>
      <c r="C313" s="9" t="e">
        <f>VLOOKUP(MYRANKS_P[[#This Row],[PLAYERID]],#REF!,COLUMN(#REF!),FALSE)</f>
        <v>#REF!</v>
      </c>
      <c r="D313" s="9" t="e">
        <f>VLOOKUP(MYRANKS_P[[#This Row],[PLAYERID]],#REF!,COLUMN(#REF!),FALSE)</f>
        <v>#REF!</v>
      </c>
      <c r="E313" s="9" t="e">
        <f>VLOOKUP(MYRANKS_P[[#This Row],[PLAYERID]],#REF!,COLUMN(#REF!),FALSE)</f>
        <v>#REF!</v>
      </c>
      <c r="F313" s="9" t="e">
        <f>VLOOKUP(MYRANKS_P[[#This Row],[PLAYERID]],#REF!,COLUMN(#REF!),FALSE)</f>
        <v>#REF!</v>
      </c>
      <c r="G313" s="9" t="e">
        <f>INDEX(#REF!,MATCH(MYRANKS_P[[#This Row],[PLAYERID]],#REF!,0),VLOOKUP(IDSYSTEM,#REF!,3,FALSE))</f>
        <v>#REF!</v>
      </c>
      <c r="H313" s="115" t="e">
        <f>IF(OR(LEAGUE="Mixed",LEAGUE=MYRANKS_P[[#This Row],[LG]]),IFERROR(INDEX(PITCHCSV[],MATCH(MYRANKS_P[[#This Row],[PROJID]],PITCHCSV[playerid],0),P_WCOL),0),0)</f>
        <v>#REF!</v>
      </c>
      <c r="I313" s="115" t="e">
        <f>IF(OR(LEAGUE="Mixed",LEAGUE=MYRANKS_P[[#This Row],[LG]]),IFERROR(INDEX(PITCHCSV[],MATCH(MYRANKS_P[[#This Row],[PROJID]],PITCHCSV[playerid],0),P_SVCOL),0),0)</f>
        <v>#REF!</v>
      </c>
      <c r="J313" s="115" t="e">
        <f>IF(OR(LEAGUE="Mixed",LEAGUE=MYRANKS_P[[#This Row],[LG]]),IFERROR(INDEX(PITCHCSV[],MATCH(MYRANKS_P[[#This Row],[PROJID]],PITCHCSV[playerid],0),P_IPCOL),0),0)</f>
        <v>#REF!</v>
      </c>
      <c r="K313" s="115" t="e">
        <f>IF(OR(LEAGUE="Mixed",LEAGUE=MYRANKS_P[[#This Row],[LG]]),IFERROR(INDEX(PITCHCSV[],MATCH(MYRANKS_P[[#This Row],[PROJID]],PITCHCSV[playerid],0),P_HCOL),0),0)</f>
        <v>#REF!</v>
      </c>
      <c r="L313" s="115" t="e">
        <f>IF(OR(LEAGUE="Mixed",LEAGUE=MYRANKS_P[[#This Row],[LG]]),IFERROR(INDEX(PITCHCSV[],MATCH(MYRANKS_P[[#This Row],[PROJID]],PITCHCSV[playerid],0),P_ERCOL),0),0)</f>
        <v>#REF!</v>
      </c>
      <c r="M313" s="115" t="e">
        <f>IF(OR(LEAGUE="Mixed",LEAGUE=MYRANKS_P[[#This Row],[LG]]),IFERROR(INDEX(PITCHCSV[],MATCH(MYRANKS_P[[#This Row],[PROJID]],PITCHCSV[playerid],0),P_HRCOL),0),0)</f>
        <v>#REF!</v>
      </c>
      <c r="N313" s="115" t="e">
        <f>IF(OR(LEAGUE="Mixed",LEAGUE=MYRANKS_P[[#This Row],[LG]]),IFERROR(INDEX(PITCHCSV[],MATCH(MYRANKS_P[[#This Row],[PROJID]],PITCHCSV[playerid],0),P_SOCOL),0),0)</f>
        <v>#REF!</v>
      </c>
      <c r="O313" s="115" t="e">
        <f>IF(OR(LEAGUE="Mixed",LEAGUE=MYRANKS_P[[#This Row],[LG]]),IFERROR(INDEX(PITCHCSV[],MATCH(MYRANKS_P[[#This Row],[PROJID]],PITCHCSV[playerid],0),P_BBCOL),0),0)</f>
        <v>#REF!</v>
      </c>
      <c r="P313" s="10" t="e">
        <f>IF(OR(LEAGUE="Mixed",LEAGUE=MYRANKS_P[[#This Row],[LG]]),IFERROR(MYRANKS_P[[#This Row],[ER]]*9/MYRANKS_P[[#This Row],[IP]],0),0)</f>
        <v>#REF!</v>
      </c>
      <c r="Q313" s="10" t="e">
        <f>IF(OR(LEAGUE="Mixed",LEAGUE=MYRANKS_P[[#This Row],[LG]]),IFERROR((MYRANKS_P[[#This Row],[BB]]+MYRANKS_P[[#This Row],[H]])/MYRANKS_P[[#This Row],[IP]],0),0)</f>
        <v>#REF!</v>
      </c>
      <c r="R313" s="10" t="e">
        <f>MYRANKS_P[[#This Row],[W]]/SGP_W</f>
        <v>#REF!</v>
      </c>
      <c r="S313" s="10" t="e">
        <f>MYRANKS_P[[#This Row],[SV]]/SGP_SV</f>
        <v>#REF!</v>
      </c>
      <c r="T313" s="10" t="e">
        <f>MYRANKS_P[[#This Row],[SO]]/SGP_K</f>
        <v>#REF!</v>
      </c>
      <c r="U313" s="10" t="e">
        <f>((LGAVG_ER*(NUMPITCHERS-1)+MYRANKS_P[[#This Row],[ER]])*9/((LGAVG_IP*(NUMPITCHERS-1)+MYRANKS_P[[#This Row],[IP]]))-LGAVG_ERA)/SGP_ERA</f>
        <v>#REF!</v>
      </c>
      <c r="V313" s="10" t="e">
        <f>((LGAVG_HBB*(NUMPITCHERS-1)+MYRANKS_P[[#This Row],[BB]]+MYRANKS_P[[#This Row],[H]])/(LGAVG_IP*(NUMPITCHERS-1)+MYRANKS_P[[#This Row],[IP]])-LGAVG_WHIP)/SGP_WHIP</f>
        <v>#REF!</v>
      </c>
      <c r="W313" s="72" t="e">
        <f>MYRANKS_P[[#This Row],[WSGP]]+MYRANKS_P[[#This Row],[SVSGP]]+MYRANKS_P[[#This Row],[SOSGP]]+MYRANKS_P[[#This Row],[ERASGP]]+MYRANKS_P[[#This Row],[WHIPSGP]]</f>
        <v>#REF!</v>
      </c>
      <c r="X313" s="171" t="e">
        <f>RANK(MYRANKS_P[[#This Row],[TTLSGP]],MYRANKS_P[TTLSGP],0)</f>
        <v>#REF!</v>
      </c>
      <c r="Y313" s="72" t="e">
        <f>IF(MYRANKS_P[[#This Row],[RAW_RANK]]&gt;NUM_P,MYRANKS_P[[#This Row],[TTLSGP]],0)</f>
        <v>#REF!</v>
      </c>
      <c r="Z313" s="22" t="e">
        <f>IF(MYRANKS_P[[#This Row],[BENCH_TTLSGP]]=0,"",RANK(MYRANKS_P[[#This Row],[BENCH_TTLSGP]],MYRANKS_P[BENCH_TTLSGP],0))</f>
        <v>#REF!</v>
      </c>
      <c r="AA313" s="22" t="e">
        <f>IF(MYRANKS_P[[#This Row],[RAW_RANK]]=NUM_P,"X","")</f>
        <v>#REF!</v>
      </c>
      <c r="AB313" s="10" t="e">
        <f>VLOOKUP(MYRANKS_P[[#This Row],[POS]],#REF!,COLUMN(#REF!),FALSE)</f>
        <v>#REF!</v>
      </c>
      <c r="AC313" s="10" t="e">
        <f>MYRANKS_P[[#This Row],[TTLSGP]]-MYRANKS_P[[#This Row],[REPL LVL]]</f>
        <v>#REF!</v>
      </c>
      <c r="AD313" s="19" t="e">
        <f>IF(MYRANKS_P[[#This Row],[RAW_RANK]]&lt;=Total_Pitchers_Drafted,MYRANKS_P[[#This Row],[SGP OVER REPL]],0)</f>
        <v>#REF!</v>
      </c>
      <c r="AE313" s="66" t="e">
        <f>MYRANKS_P[[#This Row],[SGP OVER REPL]]*Dollar_Value_Per_Pitcher_SGP+1</f>
        <v>#REF!</v>
      </c>
      <c r="AF313" s="27"/>
      <c r="AG313" s="30" t="e">
        <f>IF(AND(MYRANKS_P[[#This Row],[BENCH_RANK]]&lt;=Total_Pitchers_Drafted,MYRANKS_P[[#This Row],[$ACTUAL]]=""),MYRANKS_P[[#This Row],[USEFULSGP]],0)</f>
        <v>#REF!</v>
      </c>
      <c r="AH313" s="27" t="e">
        <f>IF(MYRANKS_P[[#This Row],[REMAIN_SGP]]=0,0,MYRANKS_P[[#This Row],[REMAIN_SGP]]*Remaining_Dollar_Value_Per_Pitcher_SGP+1)</f>
        <v>#REF!</v>
      </c>
      <c r="AI313" s="122"/>
    </row>
    <row r="314" spans="1:35" x14ac:dyDescent="0.25">
      <c r="A314" s="88" t="s">
        <v>1759</v>
      </c>
      <c r="B314" s="53" t="e">
        <f>VLOOKUP(MYRANKS_P[[#This Row],[PLAYERID]],#REF!,COLUMN(#REF!),FALSE)</f>
        <v>#REF!</v>
      </c>
      <c r="C314" s="53" t="e">
        <f>VLOOKUP(MYRANKS_P[[#This Row],[PLAYERID]],#REF!,COLUMN(#REF!),FALSE)</f>
        <v>#REF!</v>
      </c>
      <c r="D314" s="53" t="e">
        <f>VLOOKUP(MYRANKS_P[[#This Row],[PLAYERID]],#REF!,COLUMN(#REF!),FALSE)</f>
        <v>#REF!</v>
      </c>
      <c r="E314" s="9" t="e">
        <f>VLOOKUP(MYRANKS_P[[#This Row],[PLAYERID]],#REF!,COLUMN(#REF!),FALSE)</f>
        <v>#REF!</v>
      </c>
      <c r="F314" s="53" t="e">
        <f>VLOOKUP(MYRANKS_P[[#This Row],[PLAYERID]],#REF!,COLUMN(#REF!),FALSE)</f>
        <v>#REF!</v>
      </c>
      <c r="G314" s="9" t="e">
        <f>INDEX(#REF!,MATCH(MYRANKS_P[[#This Row],[PLAYERID]],#REF!,0),VLOOKUP(IDSYSTEM,#REF!,3,FALSE))</f>
        <v>#REF!</v>
      </c>
      <c r="H314" s="115" t="e">
        <f>IF(OR(LEAGUE="Mixed",LEAGUE=MYRANKS_P[[#This Row],[LG]]),IFERROR(INDEX(PITCHCSV[],MATCH(MYRANKS_P[[#This Row],[PROJID]],PITCHCSV[playerid],0),P_WCOL),0),0)</f>
        <v>#REF!</v>
      </c>
      <c r="I314" s="115" t="e">
        <f>IF(OR(LEAGUE="Mixed",LEAGUE=MYRANKS_P[[#This Row],[LG]]),IFERROR(INDEX(PITCHCSV[],MATCH(MYRANKS_P[[#This Row],[PROJID]],PITCHCSV[playerid],0),P_SVCOL),0),0)</f>
        <v>#REF!</v>
      </c>
      <c r="J314" s="115" t="e">
        <f>IF(OR(LEAGUE="Mixed",LEAGUE=MYRANKS_P[[#This Row],[LG]]),IFERROR(INDEX(PITCHCSV[],MATCH(MYRANKS_P[[#This Row],[PROJID]],PITCHCSV[playerid],0),P_IPCOL),0),0)</f>
        <v>#REF!</v>
      </c>
      <c r="K314" s="115" t="e">
        <f>IF(OR(LEAGUE="Mixed",LEAGUE=MYRANKS_P[[#This Row],[LG]]),IFERROR(INDEX(PITCHCSV[],MATCH(MYRANKS_P[[#This Row],[PROJID]],PITCHCSV[playerid],0),P_HCOL),0),0)</f>
        <v>#REF!</v>
      </c>
      <c r="L314" s="115" t="e">
        <f>IF(OR(LEAGUE="Mixed",LEAGUE=MYRANKS_P[[#This Row],[LG]]),IFERROR(INDEX(PITCHCSV[],MATCH(MYRANKS_P[[#This Row],[PROJID]],PITCHCSV[playerid],0),P_ERCOL),0),0)</f>
        <v>#REF!</v>
      </c>
      <c r="M314" s="115" t="e">
        <f>IF(OR(LEAGUE="Mixed",LEAGUE=MYRANKS_P[[#This Row],[LG]]),IFERROR(INDEX(PITCHCSV[],MATCH(MYRANKS_P[[#This Row],[PROJID]],PITCHCSV[playerid],0),P_HRCOL),0),0)</f>
        <v>#REF!</v>
      </c>
      <c r="N314" s="115" t="e">
        <f>IF(OR(LEAGUE="Mixed",LEAGUE=MYRANKS_P[[#This Row],[LG]]),IFERROR(INDEX(PITCHCSV[],MATCH(MYRANKS_P[[#This Row],[PROJID]],PITCHCSV[playerid],0),P_SOCOL),0),0)</f>
        <v>#REF!</v>
      </c>
      <c r="O314" s="115" t="e">
        <f>IF(OR(LEAGUE="Mixed",LEAGUE=MYRANKS_P[[#This Row],[LG]]),IFERROR(INDEX(PITCHCSV[],MATCH(MYRANKS_P[[#This Row],[PROJID]],PITCHCSV[playerid],0),P_BBCOL),0),0)</f>
        <v>#REF!</v>
      </c>
      <c r="P314" s="10" t="e">
        <f>IF(OR(LEAGUE="Mixed",LEAGUE=MYRANKS_P[[#This Row],[LG]]),IFERROR(MYRANKS_P[[#This Row],[ER]]*9/MYRANKS_P[[#This Row],[IP]],0),0)</f>
        <v>#REF!</v>
      </c>
      <c r="Q314" s="10" t="e">
        <f>IF(OR(LEAGUE="Mixed",LEAGUE=MYRANKS_P[[#This Row],[LG]]),IFERROR((MYRANKS_P[[#This Row],[BB]]+MYRANKS_P[[#This Row],[H]])/MYRANKS_P[[#This Row],[IP]],0),0)</f>
        <v>#REF!</v>
      </c>
      <c r="R314" s="10" t="e">
        <f>MYRANKS_P[[#This Row],[W]]/SGP_W</f>
        <v>#REF!</v>
      </c>
      <c r="S314" s="10" t="e">
        <f>MYRANKS_P[[#This Row],[SV]]/SGP_SV</f>
        <v>#REF!</v>
      </c>
      <c r="T314" s="10" t="e">
        <f>MYRANKS_P[[#This Row],[SO]]/SGP_K</f>
        <v>#REF!</v>
      </c>
      <c r="U314" s="10" t="e">
        <f>((LGAVG_ER*(NUMPITCHERS-1)+MYRANKS_P[[#This Row],[ER]])*9/((LGAVG_IP*(NUMPITCHERS-1)+MYRANKS_P[[#This Row],[IP]]))-LGAVG_ERA)/SGP_ERA</f>
        <v>#REF!</v>
      </c>
      <c r="V314" s="10" t="e">
        <f>((LGAVG_HBB*(NUMPITCHERS-1)+MYRANKS_P[[#This Row],[BB]]+MYRANKS_P[[#This Row],[H]])/(LGAVG_IP*(NUMPITCHERS-1)+MYRANKS_P[[#This Row],[IP]])-LGAVG_WHIP)/SGP_WHIP</f>
        <v>#REF!</v>
      </c>
      <c r="W314" s="72" t="e">
        <f>MYRANKS_P[[#This Row],[WSGP]]+MYRANKS_P[[#This Row],[SVSGP]]+MYRANKS_P[[#This Row],[SOSGP]]+MYRANKS_P[[#This Row],[ERASGP]]+MYRANKS_P[[#This Row],[WHIPSGP]]</f>
        <v>#REF!</v>
      </c>
      <c r="X314" s="171" t="e">
        <f>RANK(MYRANKS_P[[#This Row],[TTLSGP]],MYRANKS_P[TTLSGP],0)</f>
        <v>#REF!</v>
      </c>
      <c r="Y314" s="72" t="e">
        <f>IF(MYRANKS_P[[#This Row],[RAW_RANK]]&gt;NUM_P,MYRANKS_P[[#This Row],[TTLSGP]],0)</f>
        <v>#REF!</v>
      </c>
      <c r="Z314" s="22" t="e">
        <f>IF(MYRANKS_P[[#This Row],[BENCH_TTLSGP]]=0,"",RANK(MYRANKS_P[[#This Row],[BENCH_TTLSGP]],MYRANKS_P[BENCH_TTLSGP],0))</f>
        <v>#REF!</v>
      </c>
      <c r="AA314" s="22" t="e">
        <f>IF(MYRANKS_P[[#This Row],[RAW_RANK]]=NUM_P,"X","")</f>
        <v>#REF!</v>
      </c>
      <c r="AB314" s="10" t="e">
        <f>VLOOKUP(MYRANKS_P[[#This Row],[POS]],#REF!,COLUMN(#REF!),FALSE)</f>
        <v>#REF!</v>
      </c>
      <c r="AC314" s="10" t="e">
        <f>MYRANKS_P[[#This Row],[TTLSGP]]-MYRANKS_P[[#This Row],[REPL LVL]]</f>
        <v>#REF!</v>
      </c>
      <c r="AD314" s="19" t="e">
        <f>IF(MYRANKS_P[[#This Row],[RAW_RANK]]&lt;=Total_Pitchers_Drafted,MYRANKS_P[[#This Row],[SGP OVER REPL]],0)</f>
        <v>#REF!</v>
      </c>
      <c r="AE314" s="66" t="e">
        <f>MYRANKS_P[[#This Row],[SGP OVER REPL]]*Dollar_Value_Per_Pitcher_SGP+1</f>
        <v>#REF!</v>
      </c>
      <c r="AF314" s="27"/>
      <c r="AG314" s="30" t="e">
        <f>IF(AND(MYRANKS_P[[#This Row],[BENCH_RANK]]&lt;=Total_Pitchers_Drafted,MYRANKS_P[[#This Row],[$ACTUAL]]=""),MYRANKS_P[[#This Row],[USEFULSGP]],0)</f>
        <v>#REF!</v>
      </c>
      <c r="AH314" s="27" t="e">
        <f>IF(MYRANKS_P[[#This Row],[REMAIN_SGP]]=0,0,MYRANKS_P[[#This Row],[REMAIN_SGP]]*Remaining_Dollar_Value_Per_Pitcher_SGP+1)</f>
        <v>#REF!</v>
      </c>
      <c r="AI314" s="122"/>
    </row>
    <row r="315" spans="1:35" x14ac:dyDescent="0.25">
      <c r="A315" s="110" t="s">
        <v>6660</v>
      </c>
      <c r="B315" s="86" t="e">
        <f>VLOOKUP(MYRANKS_P[[#This Row],[PLAYERID]],#REF!,COLUMN(#REF!),FALSE)</f>
        <v>#REF!</v>
      </c>
      <c r="C315" s="86" t="e">
        <f>VLOOKUP(MYRANKS_P[[#This Row],[PLAYERID]],#REF!,COLUMN(#REF!),FALSE)</f>
        <v>#REF!</v>
      </c>
      <c r="D315" s="86" t="e">
        <f>VLOOKUP(MYRANKS_P[[#This Row],[PLAYERID]],#REF!,COLUMN(#REF!),FALSE)</f>
        <v>#REF!</v>
      </c>
      <c r="E315" s="9" t="e">
        <f>VLOOKUP(MYRANKS_P[[#This Row],[PLAYERID]],#REF!,COLUMN(#REF!),FALSE)</f>
        <v>#REF!</v>
      </c>
      <c r="F315" s="86" t="e">
        <f>VLOOKUP(MYRANKS_P[[#This Row],[PLAYERID]],#REF!,COLUMN(#REF!),FALSE)</f>
        <v>#REF!</v>
      </c>
      <c r="G315" s="9" t="e">
        <f>INDEX(#REF!,MATCH(MYRANKS_P[[#This Row],[PLAYERID]],#REF!,0),VLOOKUP(IDSYSTEM,#REF!,3,FALSE))</f>
        <v>#REF!</v>
      </c>
      <c r="H315" s="115" t="e">
        <f>IF(OR(LEAGUE="Mixed",LEAGUE=MYRANKS_P[[#This Row],[LG]]),IFERROR(INDEX(PITCHCSV[],MATCH(MYRANKS_P[[#This Row],[PROJID]],PITCHCSV[playerid],0),P_WCOL),0),0)</f>
        <v>#REF!</v>
      </c>
      <c r="I315" s="115" t="e">
        <f>IF(OR(LEAGUE="Mixed",LEAGUE=MYRANKS_P[[#This Row],[LG]]),IFERROR(INDEX(PITCHCSV[],MATCH(MYRANKS_P[[#This Row],[PROJID]],PITCHCSV[playerid],0),P_SVCOL),0),0)</f>
        <v>#REF!</v>
      </c>
      <c r="J315" s="115" t="e">
        <f>IF(OR(LEAGUE="Mixed",LEAGUE=MYRANKS_P[[#This Row],[LG]]),IFERROR(INDEX(PITCHCSV[],MATCH(MYRANKS_P[[#This Row],[PROJID]],PITCHCSV[playerid],0),P_IPCOL),0),0)</f>
        <v>#REF!</v>
      </c>
      <c r="K315" s="115" t="e">
        <f>IF(OR(LEAGUE="Mixed",LEAGUE=MYRANKS_P[[#This Row],[LG]]),IFERROR(INDEX(PITCHCSV[],MATCH(MYRANKS_P[[#This Row],[PROJID]],PITCHCSV[playerid],0),P_HCOL),0),0)</f>
        <v>#REF!</v>
      </c>
      <c r="L315" s="115" t="e">
        <f>IF(OR(LEAGUE="Mixed",LEAGUE=MYRANKS_P[[#This Row],[LG]]),IFERROR(INDEX(PITCHCSV[],MATCH(MYRANKS_P[[#This Row],[PROJID]],PITCHCSV[playerid],0),P_ERCOL),0),0)</f>
        <v>#REF!</v>
      </c>
      <c r="M315" s="115" t="e">
        <f>IF(OR(LEAGUE="Mixed",LEAGUE=MYRANKS_P[[#This Row],[LG]]),IFERROR(INDEX(PITCHCSV[],MATCH(MYRANKS_P[[#This Row],[PROJID]],PITCHCSV[playerid],0),P_HRCOL),0),0)</f>
        <v>#REF!</v>
      </c>
      <c r="N315" s="115" t="e">
        <f>IF(OR(LEAGUE="Mixed",LEAGUE=MYRANKS_P[[#This Row],[LG]]),IFERROR(INDEX(PITCHCSV[],MATCH(MYRANKS_P[[#This Row],[PROJID]],PITCHCSV[playerid],0),P_SOCOL),0),0)</f>
        <v>#REF!</v>
      </c>
      <c r="O315" s="115" t="e">
        <f>IF(OR(LEAGUE="Mixed",LEAGUE=MYRANKS_P[[#This Row],[LG]]),IFERROR(INDEX(PITCHCSV[],MATCH(MYRANKS_P[[#This Row],[PROJID]],PITCHCSV[playerid],0),P_BBCOL),0),0)</f>
        <v>#REF!</v>
      </c>
      <c r="P315" s="10" t="e">
        <f>IF(OR(LEAGUE="Mixed",LEAGUE=MYRANKS_P[[#This Row],[LG]]),IFERROR(MYRANKS_P[[#This Row],[ER]]*9/MYRANKS_P[[#This Row],[IP]],0),0)</f>
        <v>#REF!</v>
      </c>
      <c r="Q315" s="10" t="e">
        <f>IF(OR(LEAGUE="Mixed",LEAGUE=MYRANKS_P[[#This Row],[LG]]),IFERROR((MYRANKS_P[[#This Row],[BB]]+MYRANKS_P[[#This Row],[H]])/MYRANKS_P[[#This Row],[IP]],0),0)</f>
        <v>#REF!</v>
      </c>
      <c r="R315" s="87" t="e">
        <f>MYRANKS_P[[#This Row],[W]]/SGP_W</f>
        <v>#REF!</v>
      </c>
      <c r="S315" s="87" t="e">
        <f>MYRANKS_P[[#This Row],[SV]]/SGP_SV</f>
        <v>#REF!</v>
      </c>
      <c r="T315" s="87" t="e">
        <f>MYRANKS_P[[#This Row],[SO]]/SGP_K</f>
        <v>#REF!</v>
      </c>
      <c r="U315" s="10" t="e">
        <f>((LGAVG_ER*(NUMPITCHERS-1)+MYRANKS_P[[#This Row],[ER]])*9/((LGAVG_IP*(NUMPITCHERS-1)+MYRANKS_P[[#This Row],[IP]]))-LGAVG_ERA)/SGP_ERA</f>
        <v>#REF!</v>
      </c>
      <c r="V315" s="10" t="e">
        <f>((LGAVG_HBB*(NUMPITCHERS-1)+MYRANKS_P[[#This Row],[BB]]+MYRANKS_P[[#This Row],[H]])/(LGAVG_IP*(NUMPITCHERS-1)+MYRANKS_P[[#This Row],[IP]])-LGAVG_WHIP)/SGP_WHIP</f>
        <v>#REF!</v>
      </c>
      <c r="W315" s="92" t="e">
        <f>MYRANKS_P[[#This Row],[WSGP]]+MYRANKS_P[[#This Row],[SVSGP]]+MYRANKS_P[[#This Row],[SOSGP]]+MYRANKS_P[[#This Row],[ERASGP]]+MYRANKS_P[[#This Row],[WHIPSGP]]</f>
        <v>#REF!</v>
      </c>
      <c r="X315" s="173" t="e">
        <f>RANK(MYRANKS_P[[#This Row],[TTLSGP]],MYRANKS_P[TTLSGP],0)</f>
        <v>#REF!</v>
      </c>
      <c r="Y315" s="92" t="e">
        <f>IF(MYRANKS_P[[#This Row],[RAW_RANK]]&gt;NUM_P,MYRANKS_P[[#This Row],[TTLSGP]],0)</f>
        <v>#REF!</v>
      </c>
      <c r="Z315" s="96" t="e">
        <f>IF(MYRANKS_P[[#This Row],[BENCH_TTLSGP]]=0,"",RANK(MYRANKS_P[[#This Row],[BENCH_TTLSGP]],MYRANKS_P[BENCH_TTLSGP],0))</f>
        <v>#REF!</v>
      </c>
      <c r="AA315" s="96" t="e">
        <f>IF(MYRANKS_P[[#This Row],[RAW_RANK]]=NUM_P,"X","")</f>
        <v>#REF!</v>
      </c>
      <c r="AB315" s="87" t="e">
        <f>VLOOKUP(MYRANKS_P[[#This Row],[POS]],#REF!,COLUMN(#REF!),FALSE)</f>
        <v>#REF!</v>
      </c>
      <c r="AC315" s="87" t="e">
        <f>MYRANKS_P[[#This Row],[TTLSGP]]-MYRANKS_P[[#This Row],[REPL LVL]]</f>
        <v>#REF!</v>
      </c>
      <c r="AD315" s="87" t="e">
        <f>IF(MYRANKS_P[[#This Row],[RAW_RANK]]&lt;=Total_Pitchers_Drafted,MYRANKS_P[[#This Row],[SGP OVER REPL]],0)</f>
        <v>#REF!</v>
      </c>
      <c r="AE315" s="97" t="e">
        <f>MYRANKS_P[[#This Row],[SGP OVER REPL]]*Dollar_Value_Per_Pitcher_SGP+1</f>
        <v>#REF!</v>
      </c>
      <c r="AF315" s="87"/>
      <c r="AG315" s="87" t="e">
        <f>IF(AND(MYRANKS_P[[#This Row],[BENCH_RANK]]&lt;=Total_Pitchers_Drafted,MYRANKS_P[[#This Row],[$ACTUAL]]=""),MYRANKS_P[[#This Row],[USEFULSGP]],0)</f>
        <v>#REF!</v>
      </c>
      <c r="AH315" s="87" t="e">
        <f>IF(MYRANKS_P[[#This Row],[REMAIN_SGP]]=0,0,MYRANKS_P[[#This Row],[REMAIN_SGP]]*Remaining_Dollar_Value_Per_Pitcher_SGP+1)</f>
        <v>#REF!</v>
      </c>
      <c r="AI315" s="122"/>
    </row>
    <row r="316" spans="1:35" x14ac:dyDescent="0.25">
      <c r="A316" s="89" t="s">
        <v>6304</v>
      </c>
      <c r="B316" s="9" t="e">
        <f>VLOOKUP(MYRANKS_P[[#This Row],[PLAYERID]],#REF!,COLUMN(#REF!),FALSE)</f>
        <v>#REF!</v>
      </c>
      <c r="C316" s="9" t="e">
        <f>VLOOKUP(MYRANKS_P[[#This Row],[PLAYERID]],#REF!,COLUMN(#REF!),FALSE)</f>
        <v>#REF!</v>
      </c>
      <c r="D316" s="9" t="e">
        <f>VLOOKUP(MYRANKS_P[[#This Row],[PLAYERID]],#REF!,COLUMN(#REF!),FALSE)</f>
        <v>#REF!</v>
      </c>
      <c r="E316" s="9" t="e">
        <f>VLOOKUP(MYRANKS_P[[#This Row],[PLAYERID]],#REF!,COLUMN(#REF!),FALSE)</f>
        <v>#REF!</v>
      </c>
      <c r="F316" s="9" t="e">
        <f>VLOOKUP(MYRANKS_P[[#This Row],[PLAYERID]],#REF!,COLUMN(#REF!),FALSE)</f>
        <v>#REF!</v>
      </c>
      <c r="G316" s="9" t="e">
        <f>INDEX(#REF!,MATCH(MYRANKS_P[[#This Row],[PLAYERID]],#REF!,0),VLOOKUP(IDSYSTEM,#REF!,3,FALSE))</f>
        <v>#REF!</v>
      </c>
      <c r="H316" s="115" t="e">
        <f>IF(OR(LEAGUE="Mixed",LEAGUE=MYRANKS_P[[#This Row],[LG]]),IFERROR(INDEX(PITCHCSV[],MATCH(MYRANKS_P[[#This Row],[PROJID]],PITCHCSV[playerid],0),P_WCOL),0),0)</f>
        <v>#REF!</v>
      </c>
      <c r="I316" s="115" t="e">
        <f>IF(OR(LEAGUE="Mixed",LEAGUE=MYRANKS_P[[#This Row],[LG]]),IFERROR(INDEX(PITCHCSV[],MATCH(MYRANKS_P[[#This Row],[PROJID]],PITCHCSV[playerid],0),P_SVCOL),0),0)</f>
        <v>#REF!</v>
      </c>
      <c r="J316" s="115" t="e">
        <f>IF(OR(LEAGUE="Mixed",LEAGUE=MYRANKS_P[[#This Row],[LG]]),IFERROR(INDEX(PITCHCSV[],MATCH(MYRANKS_P[[#This Row],[PROJID]],PITCHCSV[playerid],0),P_IPCOL),0),0)</f>
        <v>#REF!</v>
      </c>
      <c r="K316" s="115" t="e">
        <f>IF(OR(LEAGUE="Mixed",LEAGUE=MYRANKS_P[[#This Row],[LG]]),IFERROR(INDEX(PITCHCSV[],MATCH(MYRANKS_P[[#This Row],[PROJID]],PITCHCSV[playerid],0),P_HCOL),0),0)</f>
        <v>#REF!</v>
      </c>
      <c r="L316" s="115" t="e">
        <f>IF(OR(LEAGUE="Mixed",LEAGUE=MYRANKS_P[[#This Row],[LG]]),IFERROR(INDEX(PITCHCSV[],MATCH(MYRANKS_P[[#This Row],[PROJID]],PITCHCSV[playerid],0),P_ERCOL),0),0)</f>
        <v>#REF!</v>
      </c>
      <c r="M316" s="115" t="e">
        <f>IF(OR(LEAGUE="Mixed",LEAGUE=MYRANKS_P[[#This Row],[LG]]),IFERROR(INDEX(PITCHCSV[],MATCH(MYRANKS_P[[#This Row],[PROJID]],PITCHCSV[playerid],0),P_HRCOL),0),0)</f>
        <v>#REF!</v>
      </c>
      <c r="N316" s="115" t="e">
        <f>IF(OR(LEAGUE="Mixed",LEAGUE=MYRANKS_P[[#This Row],[LG]]),IFERROR(INDEX(PITCHCSV[],MATCH(MYRANKS_P[[#This Row],[PROJID]],PITCHCSV[playerid],0),P_SOCOL),0),0)</f>
        <v>#REF!</v>
      </c>
      <c r="O316" s="115" t="e">
        <f>IF(OR(LEAGUE="Mixed",LEAGUE=MYRANKS_P[[#This Row],[LG]]),IFERROR(INDEX(PITCHCSV[],MATCH(MYRANKS_P[[#This Row],[PROJID]],PITCHCSV[playerid],0),P_BBCOL),0),0)</f>
        <v>#REF!</v>
      </c>
      <c r="P316" s="10" t="e">
        <f>IF(OR(LEAGUE="Mixed",LEAGUE=MYRANKS_P[[#This Row],[LG]]),IFERROR(MYRANKS_P[[#This Row],[ER]]*9/MYRANKS_P[[#This Row],[IP]],0),0)</f>
        <v>#REF!</v>
      </c>
      <c r="Q316" s="10" t="e">
        <f>IF(OR(LEAGUE="Mixed",LEAGUE=MYRANKS_P[[#This Row],[LG]]),IFERROR((MYRANKS_P[[#This Row],[BB]]+MYRANKS_P[[#This Row],[H]])/MYRANKS_P[[#This Row],[IP]],0),0)</f>
        <v>#REF!</v>
      </c>
      <c r="R316" s="10" t="e">
        <f>MYRANKS_P[[#This Row],[W]]/SGP_W</f>
        <v>#REF!</v>
      </c>
      <c r="S316" s="10" t="e">
        <f>MYRANKS_P[[#This Row],[SV]]/SGP_SV</f>
        <v>#REF!</v>
      </c>
      <c r="T316" s="10" t="e">
        <f>MYRANKS_P[[#This Row],[SO]]/SGP_K</f>
        <v>#REF!</v>
      </c>
      <c r="U316" s="10" t="e">
        <f>((LGAVG_ER*(NUMPITCHERS-1)+MYRANKS_P[[#This Row],[ER]])*9/((LGAVG_IP*(NUMPITCHERS-1)+MYRANKS_P[[#This Row],[IP]]))-LGAVG_ERA)/SGP_ERA</f>
        <v>#REF!</v>
      </c>
      <c r="V316" s="10" t="e">
        <f>((LGAVG_HBB*(NUMPITCHERS-1)+MYRANKS_P[[#This Row],[BB]]+MYRANKS_P[[#This Row],[H]])/(LGAVG_IP*(NUMPITCHERS-1)+MYRANKS_P[[#This Row],[IP]])-LGAVG_WHIP)/SGP_WHIP</f>
        <v>#REF!</v>
      </c>
      <c r="W316" s="72" t="e">
        <f>MYRANKS_P[[#This Row],[WSGP]]+MYRANKS_P[[#This Row],[SVSGP]]+MYRANKS_P[[#This Row],[SOSGP]]+MYRANKS_P[[#This Row],[ERASGP]]+MYRANKS_P[[#This Row],[WHIPSGP]]</f>
        <v>#REF!</v>
      </c>
      <c r="X316" s="171" t="e">
        <f>RANK(MYRANKS_P[[#This Row],[TTLSGP]],MYRANKS_P[TTLSGP],0)</f>
        <v>#REF!</v>
      </c>
      <c r="Y316" s="72" t="e">
        <f>IF(MYRANKS_P[[#This Row],[RAW_RANK]]&gt;NUM_P,MYRANKS_P[[#This Row],[TTLSGP]],0)</f>
        <v>#REF!</v>
      </c>
      <c r="Z316" s="22" t="e">
        <f>IF(MYRANKS_P[[#This Row],[BENCH_TTLSGP]]=0,"",RANK(MYRANKS_P[[#This Row],[BENCH_TTLSGP]],MYRANKS_P[BENCH_TTLSGP],0))</f>
        <v>#REF!</v>
      </c>
      <c r="AA316" s="22" t="e">
        <f>IF(MYRANKS_P[[#This Row],[RAW_RANK]]=NUM_P,"X","")</f>
        <v>#REF!</v>
      </c>
      <c r="AB316" s="10" t="e">
        <f>VLOOKUP(MYRANKS_P[[#This Row],[POS]],#REF!,COLUMN(#REF!),FALSE)</f>
        <v>#REF!</v>
      </c>
      <c r="AC316" s="10" t="e">
        <f>MYRANKS_P[[#This Row],[TTLSGP]]-MYRANKS_P[[#This Row],[REPL LVL]]</f>
        <v>#REF!</v>
      </c>
      <c r="AD316" s="19" t="e">
        <f>IF(MYRANKS_P[[#This Row],[RAW_RANK]]&lt;=Total_Pitchers_Drafted,MYRANKS_P[[#This Row],[SGP OVER REPL]],0)</f>
        <v>#REF!</v>
      </c>
      <c r="AE316" s="66" t="e">
        <f>MYRANKS_P[[#This Row],[SGP OVER REPL]]*Dollar_Value_Per_Pitcher_SGP+1</f>
        <v>#REF!</v>
      </c>
      <c r="AF316" s="27"/>
      <c r="AG316" s="30" t="e">
        <f>IF(AND(MYRANKS_P[[#This Row],[BENCH_RANK]]&lt;=Total_Pitchers_Drafted,MYRANKS_P[[#This Row],[$ACTUAL]]=""),MYRANKS_P[[#This Row],[USEFULSGP]],0)</f>
        <v>#REF!</v>
      </c>
      <c r="AH316" s="27" t="e">
        <f>IF(MYRANKS_P[[#This Row],[REMAIN_SGP]]=0,0,MYRANKS_P[[#This Row],[REMAIN_SGP]]*Remaining_Dollar_Value_Per_Pitcher_SGP+1)</f>
        <v>#REF!</v>
      </c>
      <c r="AI316" s="122"/>
    </row>
    <row r="317" spans="1:35" x14ac:dyDescent="0.25">
      <c r="A317" s="79" t="s">
        <v>2263</v>
      </c>
      <c r="B317" s="9" t="e">
        <f>VLOOKUP(MYRANKS_P[[#This Row],[PLAYERID]],#REF!,COLUMN(#REF!),FALSE)</f>
        <v>#REF!</v>
      </c>
      <c r="C317" s="9" t="e">
        <f>VLOOKUP(MYRANKS_P[[#This Row],[PLAYERID]],#REF!,COLUMN(#REF!),FALSE)</f>
        <v>#REF!</v>
      </c>
      <c r="D317" s="9" t="e">
        <f>VLOOKUP(MYRANKS_P[[#This Row],[PLAYERID]],#REF!,COLUMN(#REF!),FALSE)</f>
        <v>#REF!</v>
      </c>
      <c r="E317" s="9" t="e">
        <f>VLOOKUP(MYRANKS_P[[#This Row],[PLAYERID]],#REF!,COLUMN(#REF!),FALSE)</f>
        <v>#REF!</v>
      </c>
      <c r="F317" s="9" t="e">
        <f>VLOOKUP(MYRANKS_P[[#This Row],[PLAYERID]],#REF!,COLUMN(#REF!),FALSE)</f>
        <v>#REF!</v>
      </c>
      <c r="G317" s="9" t="e">
        <f>INDEX(#REF!,MATCH(MYRANKS_P[[#This Row],[PLAYERID]],#REF!,0),VLOOKUP(IDSYSTEM,#REF!,3,FALSE))</f>
        <v>#REF!</v>
      </c>
      <c r="H317" s="115" t="e">
        <f>IF(OR(LEAGUE="Mixed",LEAGUE=MYRANKS_P[[#This Row],[LG]]),IFERROR(INDEX(PITCHCSV[],MATCH(MYRANKS_P[[#This Row],[PROJID]],PITCHCSV[playerid],0),P_WCOL),0),0)</f>
        <v>#REF!</v>
      </c>
      <c r="I317" s="115" t="e">
        <f>IF(OR(LEAGUE="Mixed",LEAGUE=MYRANKS_P[[#This Row],[LG]]),IFERROR(INDEX(PITCHCSV[],MATCH(MYRANKS_P[[#This Row],[PROJID]],PITCHCSV[playerid],0),P_SVCOL),0),0)</f>
        <v>#REF!</v>
      </c>
      <c r="J317" s="115" t="e">
        <f>IF(OR(LEAGUE="Mixed",LEAGUE=MYRANKS_P[[#This Row],[LG]]),IFERROR(INDEX(PITCHCSV[],MATCH(MYRANKS_P[[#This Row],[PROJID]],PITCHCSV[playerid],0),P_IPCOL),0),0)</f>
        <v>#REF!</v>
      </c>
      <c r="K317" s="115" t="e">
        <f>IF(OR(LEAGUE="Mixed",LEAGUE=MYRANKS_P[[#This Row],[LG]]),IFERROR(INDEX(PITCHCSV[],MATCH(MYRANKS_P[[#This Row],[PROJID]],PITCHCSV[playerid],0),P_HCOL),0),0)</f>
        <v>#REF!</v>
      </c>
      <c r="L317" s="115" t="e">
        <f>IF(OR(LEAGUE="Mixed",LEAGUE=MYRANKS_P[[#This Row],[LG]]),IFERROR(INDEX(PITCHCSV[],MATCH(MYRANKS_P[[#This Row],[PROJID]],PITCHCSV[playerid],0),P_ERCOL),0),0)</f>
        <v>#REF!</v>
      </c>
      <c r="M317" s="115" t="e">
        <f>IF(OR(LEAGUE="Mixed",LEAGUE=MYRANKS_P[[#This Row],[LG]]),IFERROR(INDEX(PITCHCSV[],MATCH(MYRANKS_P[[#This Row],[PROJID]],PITCHCSV[playerid],0),P_HRCOL),0),0)</f>
        <v>#REF!</v>
      </c>
      <c r="N317" s="115" t="e">
        <f>IF(OR(LEAGUE="Mixed",LEAGUE=MYRANKS_P[[#This Row],[LG]]),IFERROR(INDEX(PITCHCSV[],MATCH(MYRANKS_P[[#This Row],[PROJID]],PITCHCSV[playerid],0),P_SOCOL),0),0)</f>
        <v>#REF!</v>
      </c>
      <c r="O317" s="115" t="e">
        <f>IF(OR(LEAGUE="Mixed",LEAGUE=MYRANKS_P[[#This Row],[LG]]),IFERROR(INDEX(PITCHCSV[],MATCH(MYRANKS_P[[#This Row],[PROJID]],PITCHCSV[playerid],0),P_BBCOL),0),0)</f>
        <v>#REF!</v>
      </c>
      <c r="P317" s="10" t="e">
        <f>IF(OR(LEAGUE="Mixed",LEAGUE=MYRANKS_P[[#This Row],[LG]]),IFERROR(MYRANKS_P[[#This Row],[ER]]*9/MYRANKS_P[[#This Row],[IP]],0),0)</f>
        <v>#REF!</v>
      </c>
      <c r="Q317" s="10" t="e">
        <f>IF(OR(LEAGUE="Mixed",LEAGUE=MYRANKS_P[[#This Row],[LG]]),IFERROR((MYRANKS_P[[#This Row],[BB]]+MYRANKS_P[[#This Row],[H]])/MYRANKS_P[[#This Row],[IP]],0),0)</f>
        <v>#REF!</v>
      </c>
      <c r="R317" s="10" t="e">
        <f>MYRANKS_P[[#This Row],[W]]/SGP_W</f>
        <v>#REF!</v>
      </c>
      <c r="S317" s="10" t="e">
        <f>MYRANKS_P[[#This Row],[SV]]/SGP_SV</f>
        <v>#REF!</v>
      </c>
      <c r="T317" s="10" t="e">
        <f>MYRANKS_P[[#This Row],[SO]]/SGP_K</f>
        <v>#REF!</v>
      </c>
      <c r="U317" s="10" t="e">
        <f>((LGAVG_ER*(NUMPITCHERS-1)+MYRANKS_P[[#This Row],[ER]])*9/((LGAVG_IP*(NUMPITCHERS-1)+MYRANKS_P[[#This Row],[IP]]))-LGAVG_ERA)/SGP_ERA</f>
        <v>#REF!</v>
      </c>
      <c r="V317" s="10" t="e">
        <f>((LGAVG_HBB*(NUMPITCHERS-1)+MYRANKS_P[[#This Row],[BB]]+MYRANKS_P[[#This Row],[H]])/(LGAVG_IP*(NUMPITCHERS-1)+MYRANKS_P[[#This Row],[IP]])-LGAVG_WHIP)/SGP_WHIP</f>
        <v>#REF!</v>
      </c>
      <c r="W317" s="72" t="e">
        <f>MYRANKS_P[[#This Row],[WSGP]]+MYRANKS_P[[#This Row],[SVSGP]]+MYRANKS_P[[#This Row],[SOSGP]]+MYRANKS_P[[#This Row],[ERASGP]]+MYRANKS_P[[#This Row],[WHIPSGP]]</f>
        <v>#REF!</v>
      </c>
      <c r="X317" s="171" t="e">
        <f>RANK(MYRANKS_P[[#This Row],[TTLSGP]],MYRANKS_P[TTLSGP],0)</f>
        <v>#REF!</v>
      </c>
      <c r="Y317" s="72" t="e">
        <f>IF(MYRANKS_P[[#This Row],[RAW_RANK]]&gt;NUM_P,MYRANKS_P[[#This Row],[TTLSGP]],0)</f>
        <v>#REF!</v>
      </c>
      <c r="Z317" s="22" t="e">
        <f>IF(MYRANKS_P[[#This Row],[BENCH_TTLSGP]]=0,"",RANK(MYRANKS_P[[#This Row],[BENCH_TTLSGP]],MYRANKS_P[BENCH_TTLSGP],0))</f>
        <v>#REF!</v>
      </c>
      <c r="AA317" s="22" t="e">
        <f>IF(MYRANKS_P[[#This Row],[RAW_RANK]]=NUM_P,"X","")</f>
        <v>#REF!</v>
      </c>
      <c r="AB317" s="10" t="e">
        <f>VLOOKUP(MYRANKS_P[[#This Row],[POS]],#REF!,COLUMN(#REF!),FALSE)</f>
        <v>#REF!</v>
      </c>
      <c r="AC317" s="10" t="e">
        <f>MYRANKS_P[[#This Row],[TTLSGP]]-MYRANKS_P[[#This Row],[REPL LVL]]</f>
        <v>#REF!</v>
      </c>
      <c r="AD317" s="19" t="e">
        <f>IF(MYRANKS_P[[#This Row],[RAW_RANK]]&lt;=Total_Pitchers_Drafted,MYRANKS_P[[#This Row],[SGP OVER REPL]],0)</f>
        <v>#REF!</v>
      </c>
      <c r="AE317" s="66" t="e">
        <f>MYRANKS_P[[#This Row],[SGP OVER REPL]]*Dollar_Value_Per_Pitcher_SGP+1</f>
        <v>#REF!</v>
      </c>
      <c r="AF317" s="27"/>
      <c r="AG317" s="30" t="e">
        <f>IF(AND(MYRANKS_P[[#This Row],[BENCH_RANK]]&lt;=Total_Pitchers_Drafted,MYRANKS_P[[#This Row],[$ACTUAL]]=""),MYRANKS_P[[#This Row],[USEFULSGP]],0)</f>
        <v>#REF!</v>
      </c>
      <c r="AH317" s="27" t="e">
        <f>IF(MYRANKS_P[[#This Row],[REMAIN_SGP]]=0,0,MYRANKS_P[[#This Row],[REMAIN_SGP]]*Remaining_Dollar_Value_Per_Pitcher_SGP+1)</f>
        <v>#REF!</v>
      </c>
      <c r="AI317" s="122"/>
    </row>
    <row r="318" spans="1:35" x14ac:dyDescent="0.25">
      <c r="A318" s="79" t="s">
        <v>3657</v>
      </c>
      <c r="B318" s="53" t="e">
        <f>VLOOKUP(MYRANKS_P[[#This Row],[PLAYERID]],#REF!,COLUMN(#REF!),FALSE)</f>
        <v>#REF!</v>
      </c>
      <c r="C318" s="53" t="e">
        <f>VLOOKUP(MYRANKS_P[[#This Row],[PLAYERID]],#REF!,COLUMN(#REF!),FALSE)</f>
        <v>#REF!</v>
      </c>
      <c r="D318" s="53" t="e">
        <f>VLOOKUP(MYRANKS_P[[#This Row],[PLAYERID]],#REF!,COLUMN(#REF!),FALSE)</f>
        <v>#REF!</v>
      </c>
      <c r="E318" s="9" t="e">
        <f>VLOOKUP(MYRANKS_P[[#This Row],[PLAYERID]],#REF!,COLUMN(#REF!),FALSE)</f>
        <v>#REF!</v>
      </c>
      <c r="F318" s="53" t="e">
        <f>VLOOKUP(MYRANKS_P[[#This Row],[PLAYERID]],#REF!,COLUMN(#REF!),FALSE)</f>
        <v>#REF!</v>
      </c>
      <c r="G318" s="32" t="e">
        <f>INDEX(#REF!,MATCH(MYRANKS_P[[#This Row],[PLAYERID]],#REF!,0),VLOOKUP(IDSYSTEM,#REF!,3,FALSE))</f>
        <v>#REF!</v>
      </c>
      <c r="H318" s="155" t="e">
        <f>IF(OR(LEAGUE="Mixed",LEAGUE=MYRANKS_P[[#This Row],[LG]]),IFERROR(INDEX(PITCHCSV[],MATCH(MYRANKS_P[[#This Row],[PROJID]],PITCHCSV[playerid],0),P_WCOL),0),0)</f>
        <v>#REF!</v>
      </c>
      <c r="I318" s="155" t="e">
        <f>IF(OR(LEAGUE="Mixed",LEAGUE=MYRANKS_P[[#This Row],[LG]]),IFERROR(INDEX(PITCHCSV[],MATCH(MYRANKS_P[[#This Row],[PROJID]],PITCHCSV[playerid],0),P_SVCOL),0),0)</f>
        <v>#REF!</v>
      </c>
      <c r="J318" s="155" t="e">
        <f>IF(OR(LEAGUE="Mixed",LEAGUE=MYRANKS_P[[#This Row],[LG]]),IFERROR(INDEX(PITCHCSV[],MATCH(MYRANKS_P[[#This Row],[PROJID]],PITCHCSV[playerid],0),P_IPCOL),0),0)</f>
        <v>#REF!</v>
      </c>
      <c r="K318" s="155" t="e">
        <f>IF(OR(LEAGUE="Mixed",LEAGUE=MYRANKS_P[[#This Row],[LG]]),IFERROR(INDEX(PITCHCSV[],MATCH(MYRANKS_P[[#This Row],[PROJID]],PITCHCSV[playerid],0),P_HCOL),0),0)</f>
        <v>#REF!</v>
      </c>
      <c r="L318" s="155" t="e">
        <f>IF(OR(LEAGUE="Mixed",LEAGUE=MYRANKS_P[[#This Row],[LG]]),IFERROR(INDEX(PITCHCSV[],MATCH(MYRANKS_P[[#This Row],[PROJID]],PITCHCSV[playerid],0),P_ERCOL),0),0)</f>
        <v>#REF!</v>
      </c>
      <c r="M318" s="155" t="e">
        <f>IF(OR(LEAGUE="Mixed",LEAGUE=MYRANKS_P[[#This Row],[LG]]),IFERROR(INDEX(PITCHCSV[],MATCH(MYRANKS_P[[#This Row],[PROJID]],PITCHCSV[playerid],0),P_HRCOL),0),0)</f>
        <v>#REF!</v>
      </c>
      <c r="N318" s="155" t="e">
        <f>IF(OR(LEAGUE="Mixed",LEAGUE=MYRANKS_P[[#This Row],[LG]]),IFERROR(INDEX(PITCHCSV[],MATCH(MYRANKS_P[[#This Row],[PROJID]],PITCHCSV[playerid],0),P_SOCOL),0),0)</f>
        <v>#REF!</v>
      </c>
      <c r="O318" s="155" t="e">
        <f>IF(OR(LEAGUE="Mixed",LEAGUE=MYRANKS_P[[#This Row],[LG]]),IFERROR(INDEX(PITCHCSV[],MATCH(MYRANKS_P[[#This Row],[PROJID]],PITCHCSV[playerid],0),P_BBCOL),0),0)</f>
        <v>#REF!</v>
      </c>
      <c r="P318" s="33" t="e">
        <f>IF(OR(LEAGUE="Mixed",LEAGUE=MYRANKS_P[[#This Row],[LG]]),IFERROR(MYRANKS_P[[#This Row],[ER]]*9/MYRANKS_P[[#This Row],[IP]],0),0)</f>
        <v>#REF!</v>
      </c>
      <c r="Q318" s="33" t="e">
        <f>IF(OR(LEAGUE="Mixed",LEAGUE=MYRANKS_P[[#This Row],[LG]]),IFERROR((MYRANKS_P[[#This Row],[BB]]+MYRANKS_P[[#This Row],[H]])/MYRANKS_P[[#This Row],[IP]],0),0)</f>
        <v>#REF!</v>
      </c>
      <c r="R318" s="33" t="e">
        <f>MYRANKS_P[[#This Row],[W]]/SGP_W</f>
        <v>#REF!</v>
      </c>
      <c r="S318" s="33" t="e">
        <f>MYRANKS_P[[#This Row],[SV]]/SGP_SV</f>
        <v>#REF!</v>
      </c>
      <c r="T318" s="33" t="e">
        <f>MYRANKS_P[[#This Row],[SO]]/SGP_K</f>
        <v>#REF!</v>
      </c>
      <c r="U318" s="33" t="e">
        <f>((LGAVG_ER*(NUMPITCHERS-1)+MYRANKS_P[[#This Row],[ER]])*9/((LGAVG_IP*(NUMPITCHERS-1)+MYRANKS_P[[#This Row],[IP]]))-LGAVG_ERA)/SGP_ERA</f>
        <v>#REF!</v>
      </c>
      <c r="V318" s="33" t="e">
        <f>((LGAVG_HBB*(NUMPITCHERS-1)+MYRANKS_P[[#This Row],[BB]]+MYRANKS_P[[#This Row],[H]])/(LGAVG_IP*(NUMPITCHERS-1)+MYRANKS_P[[#This Row],[IP]])-LGAVG_WHIP)/SGP_WHIP</f>
        <v>#REF!</v>
      </c>
      <c r="W318" s="73" t="e">
        <f>MYRANKS_P[[#This Row],[WSGP]]+MYRANKS_P[[#This Row],[SVSGP]]+MYRANKS_P[[#This Row],[SOSGP]]+MYRANKS_P[[#This Row],[ERASGP]]+MYRANKS_P[[#This Row],[WHIPSGP]]</f>
        <v>#REF!</v>
      </c>
      <c r="X318" s="174" t="e">
        <f>RANK(MYRANKS_P[[#This Row],[TTLSGP]],MYRANKS_P[TTLSGP],0)</f>
        <v>#REF!</v>
      </c>
      <c r="Y318" s="73" t="e">
        <f>IF(MYRANKS_P[[#This Row],[RAW_RANK]]&gt;NUM_P,MYRANKS_P[[#This Row],[TTLSGP]],0)</f>
        <v>#REF!</v>
      </c>
      <c r="Z318" s="34" t="e">
        <f>IF(MYRANKS_P[[#This Row],[BENCH_TTLSGP]]=0,"",RANK(MYRANKS_P[[#This Row],[BENCH_TTLSGP]],MYRANKS_P[BENCH_TTLSGP],0))</f>
        <v>#REF!</v>
      </c>
      <c r="AA318" s="34" t="e">
        <f>IF(MYRANKS_P[[#This Row],[RAW_RANK]]=NUM_P,"X","")</f>
        <v>#REF!</v>
      </c>
      <c r="AB318" s="33" t="e">
        <f>VLOOKUP(MYRANKS_P[[#This Row],[POS]],#REF!,COLUMN(#REF!),FALSE)</f>
        <v>#REF!</v>
      </c>
      <c r="AC318" s="33" t="e">
        <f>MYRANKS_P[[#This Row],[TTLSGP]]-MYRANKS_P[[#This Row],[REPL LVL]]</f>
        <v>#REF!</v>
      </c>
      <c r="AD318" s="33" t="e">
        <f>IF(MYRANKS_P[[#This Row],[RAW_RANK]]&lt;=Total_Pitchers_Drafted,MYRANKS_P[[#This Row],[SGP OVER REPL]],0)</f>
        <v>#REF!</v>
      </c>
      <c r="AE318" s="67" t="e">
        <f>MYRANKS_P[[#This Row],[SGP OVER REPL]]*Dollar_Value_Per_Pitcher_SGP+1</f>
        <v>#REF!</v>
      </c>
      <c r="AF318" s="33"/>
      <c r="AG318" s="33" t="e">
        <f>IF(AND(MYRANKS_P[[#This Row],[BENCH_RANK]]&lt;=Total_Pitchers_Drafted,MYRANKS_P[[#This Row],[$ACTUAL]]=""),MYRANKS_P[[#This Row],[USEFULSGP]],0)</f>
        <v>#REF!</v>
      </c>
      <c r="AH318" s="33" t="e">
        <f>IF(MYRANKS_P[[#This Row],[REMAIN_SGP]]=0,0,MYRANKS_P[[#This Row],[REMAIN_SGP]]*Remaining_Dollar_Value_Per_Pitcher_SGP+1)</f>
        <v>#REF!</v>
      </c>
      <c r="AI318" s="170"/>
    </row>
    <row r="319" spans="1:35" x14ac:dyDescent="0.25">
      <c r="A319" s="88" t="s">
        <v>1511</v>
      </c>
      <c r="B319" s="53" t="e">
        <f>VLOOKUP(MYRANKS_P[[#This Row],[PLAYERID]],#REF!,COLUMN(#REF!),FALSE)</f>
        <v>#REF!</v>
      </c>
      <c r="C319" s="53" t="e">
        <f>VLOOKUP(MYRANKS_P[[#This Row],[PLAYERID]],#REF!,COLUMN(#REF!),FALSE)</f>
        <v>#REF!</v>
      </c>
      <c r="D319" s="53" t="e">
        <f>VLOOKUP(MYRANKS_P[[#This Row],[PLAYERID]],#REF!,COLUMN(#REF!),FALSE)</f>
        <v>#REF!</v>
      </c>
      <c r="E319" s="9" t="e">
        <f>VLOOKUP(MYRANKS_P[[#This Row],[PLAYERID]],#REF!,COLUMN(#REF!),FALSE)</f>
        <v>#REF!</v>
      </c>
      <c r="F319" s="53" t="e">
        <f>VLOOKUP(MYRANKS_P[[#This Row],[PLAYERID]],#REF!,COLUMN(#REF!),FALSE)</f>
        <v>#REF!</v>
      </c>
      <c r="G319" s="9" t="e">
        <f>INDEX(#REF!,MATCH(MYRANKS_P[[#This Row],[PLAYERID]],#REF!,0),VLOOKUP(IDSYSTEM,#REF!,3,FALSE))</f>
        <v>#REF!</v>
      </c>
      <c r="H319" s="115" t="e">
        <f>IF(OR(LEAGUE="Mixed",LEAGUE=MYRANKS_P[[#This Row],[LG]]),IFERROR(INDEX(PITCHCSV[],MATCH(MYRANKS_P[[#This Row],[PROJID]],PITCHCSV[playerid],0),P_WCOL),0),0)</f>
        <v>#REF!</v>
      </c>
      <c r="I319" s="115" t="e">
        <f>IF(OR(LEAGUE="Mixed",LEAGUE=MYRANKS_P[[#This Row],[LG]]),IFERROR(INDEX(PITCHCSV[],MATCH(MYRANKS_P[[#This Row],[PROJID]],PITCHCSV[playerid],0),P_SVCOL),0),0)</f>
        <v>#REF!</v>
      </c>
      <c r="J319" s="115" t="e">
        <f>IF(OR(LEAGUE="Mixed",LEAGUE=MYRANKS_P[[#This Row],[LG]]),IFERROR(INDEX(PITCHCSV[],MATCH(MYRANKS_P[[#This Row],[PROJID]],PITCHCSV[playerid],0),P_IPCOL),0),0)</f>
        <v>#REF!</v>
      </c>
      <c r="K319" s="115" t="e">
        <f>IF(OR(LEAGUE="Mixed",LEAGUE=MYRANKS_P[[#This Row],[LG]]),IFERROR(INDEX(PITCHCSV[],MATCH(MYRANKS_P[[#This Row],[PROJID]],PITCHCSV[playerid],0),P_HCOL),0),0)</f>
        <v>#REF!</v>
      </c>
      <c r="L319" s="115" t="e">
        <f>IF(OR(LEAGUE="Mixed",LEAGUE=MYRANKS_P[[#This Row],[LG]]),IFERROR(INDEX(PITCHCSV[],MATCH(MYRANKS_P[[#This Row],[PROJID]],PITCHCSV[playerid],0),P_ERCOL),0),0)</f>
        <v>#REF!</v>
      </c>
      <c r="M319" s="115" t="e">
        <f>IF(OR(LEAGUE="Mixed",LEAGUE=MYRANKS_P[[#This Row],[LG]]),IFERROR(INDEX(PITCHCSV[],MATCH(MYRANKS_P[[#This Row],[PROJID]],PITCHCSV[playerid],0),P_HRCOL),0),0)</f>
        <v>#REF!</v>
      </c>
      <c r="N319" s="115" t="e">
        <f>IF(OR(LEAGUE="Mixed",LEAGUE=MYRANKS_P[[#This Row],[LG]]),IFERROR(INDEX(PITCHCSV[],MATCH(MYRANKS_P[[#This Row],[PROJID]],PITCHCSV[playerid],0),P_SOCOL),0),0)</f>
        <v>#REF!</v>
      </c>
      <c r="O319" s="115" t="e">
        <f>IF(OR(LEAGUE="Mixed",LEAGUE=MYRANKS_P[[#This Row],[LG]]),IFERROR(INDEX(PITCHCSV[],MATCH(MYRANKS_P[[#This Row],[PROJID]],PITCHCSV[playerid],0),P_BBCOL),0),0)</f>
        <v>#REF!</v>
      </c>
      <c r="P319" s="10" t="e">
        <f>IF(OR(LEAGUE="Mixed",LEAGUE=MYRANKS_P[[#This Row],[LG]]),IFERROR(MYRANKS_P[[#This Row],[ER]]*9/MYRANKS_P[[#This Row],[IP]],0),0)</f>
        <v>#REF!</v>
      </c>
      <c r="Q319" s="10" t="e">
        <f>IF(OR(LEAGUE="Mixed",LEAGUE=MYRANKS_P[[#This Row],[LG]]),IFERROR((MYRANKS_P[[#This Row],[BB]]+MYRANKS_P[[#This Row],[H]])/MYRANKS_P[[#This Row],[IP]],0),0)</f>
        <v>#REF!</v>
      </c>
      <c r="R319" s="10" t="e">
        <f>MYRANKS_P[[#This Row],[W]]/SGP_W</f>
        <v>#REF!</v>
      </c>
      <c r="S319" s="10" t="e">
        <f>MYRANKS_P[[#This Row],[SV]]/SGP_SV</f>
        <v>#REF!</v>
      </c>
      <c r="T319" s="10" t="e">
        <f>MYRANKS_P[[#This Row],[SO]]/SGP_K</f>
        <v>#REF!</v>
      </c>
      <c r="U319" s="10" t="e">
        <f>((LGAVG_ER*(NUMPITCHERS-1)+MYRANKS_P[[#This Row],[ER]])*9/((LGAVG_IP*(NUMPITCHERS-1)+MYRANKS_P[[#This Row],[IP]]))-LGAVG_ERA)/SGP_ERA</f>
        <v>#REF!</v>
      </c>
      <c r="V319" s="10" t="e">
        <f>((LGAVG_HBB*(NUMPITCHERS-1)+MYRANKS_P[[#This Row],[BB]]+MYRANKS_P[[#This Row],[H]])/(LGAVG_IP*(NUMPITCHERS-1)+MYRANKS_P[[#This Row],[IP]])-LGAVG_WHIP)/SGP_WHIP</f>
        <v>#REF!</v>
      </c>
      <c r="W319" s="72" t="e">
        <f>MYRANKS_P[[#This Row],[WSGP]]+MYRANKS_P[[#This Row],[SVSGP]]+MYRANKS_P[[#This Row],[SOSGP]]+MYRANKS_P[[#This Row],[ERASGP]]+MYRANKS_P[[#This Row],[WHIPSGP]]</f>
        <v>#REF!</v>
      </c>
      <c r="X319" s="171" t="e">
        <f>RANK(MYRANKS_P[[#This Row],[TTLSGP]],MYRANKS_P[TTLSGP],0)</f>
        <v>#REF!</v>
      </c>
      <c r="Y319" s="72" t="e">
        <f>IF(MYRANKS_P[[#This Row],[RAW_RANK]]&gt;NUM_P,MYRANKS_P[[#This Row],[TTLSGP]],0)</f>
        <v>#REF!</v>
      </c>
      <c r="Z319" s="22" t="e">
        <f>IF(MYRANKS_P[[#This Row],[BENCH_TTLSGP]]=0,"",RANK(MYRANKS_P[[#This Row],[BENCH_TTLSGP]],MYRANKS_P[BENCH_TTLSGP],0))</f>
        <v>#REF!</v>
      </c>
      <c r="AA319" s="22" t="e">
        <f>IF(MYRANKS_P[[#This Row],[RAW_RANK]]=NUM_P,"X","")</f>
        <v>#REF!</v>
      </c>
      <c r="AB319" s="10" t="e">
        <f>VLOOKUP(MYRANKS_P[[#This Row],[POS]],#REF!,COLUMN(#REF!),FALSE)</f>
        <v>#REF!</v>
      </c>
      <c r="AC319" s="10" t="e">
        <f>MYRANKS_P[[#This Row],[TTLSGP]]-MYRANKS_P[[#This Row],[REPL LVL]]</f>
        <v>#REF!</v>
      </c>
      <c r="AD319" s="19" t="e">
        <f>IF(MYRANKS_P[[#This Row],[RAW_RANK]]&lt;=Total_Pitchers_Drafted,MYRANKS_P[[#This Row],[SGP OVER REPL]],0)</f>
        <v>#REF!</v>
      </c>
      <c r="AE319" s="66" t="e">
        <f>MYRANKS_P[[#This Row],[SGP OVER REPL]]*Dollar_Value_Per_Pitcher_SGP+1</f>
        <v>#REF!</v>
      </c>
      <c r="AF319" s="27"/>
      <c r="AG319" s="30" t="e">
        <f>IF(AND(MYRANKS_P[[#This Row],[BENCH_RANK]]&lt;=Total_Pitchers_Drafted,MYRANKS_P[[#This Row],[$ACTUAL]]=""),MYRANKS_P[[#This Row],[USEFULSGP]],0)</f>
        <v>#REF!</v>
      </c>
      <c r="AH319" s="27" t="e">
        <f>IF(MYRANKS_P[[#This Row],[REMAIN_SGP]]=0,0,MYRANKS_P[[#This Row],[REMAIN_SGP]]*Remaining_Dollar_Value_Per_Pitcher_SGP+1)</f>
        <v>#REF!</v>
      </c>
      <c r="AI319" s="122"/>
    </row>
    <row r="320" spans="1:35" x14ac:dyDescent="0.25">
      <c r="A320" s="79" t="s">
        <v>1327</v>
      </c>
      <c r="B320" s="9" t="e">
        <f>VLOOKUP(MYRANKS_P[[#This Row],[PLAYERID]],#REF!,COLUMN(#REF!),FALSE)</f>
        <v>#REF!</v>
      </c>
      <c r="C320" s="9" t="e">
        <f>VLOOKUP(MYRANKS_P[[#This Row],[PLAYERID]],#REF!,COLUMN(#REF!),FALSE)</f>
        <v>#REF!</v>
      </c>
      <c r="D320" s="9" t="e">
        <f>VLOOKUP(MYRANKS_P[[#This Row],[PLAYERID]],#REF!,COLUMN(#REF!),FALSE)</f>
        <v>#REF!</v>
      </c>
      <c r="E320" s="9" t="e">
        <f>VLOOKUP(MYRANKS_P[[#This Row],[PLAYERID]],#REF!,COLUMN(#REF!),FALSE)</f>
        <v>#REF!</v>
      </c>
      <c r="F320" s="9" t="e">
        <f>VLOOKUP(MYRANKS_P[[#This Row],[PLAYERID]],#REF!,COLUMN(#REF!),FALSE)</f>
        <v>#REF!</v>
      </c>
      <c r="G320" s="9" t="e">
        <f>INDEX(#REF!,MATCH(MYRANKS_P[[#This Row],[PLAYERID]],#REF!,0),VLOOKUP(IDSYSTEM,#REF!,3,FALSE))</f>
        <v>#REF!</v>
      </c>
      <c r="H320" s="115" t="e">
        <f>IF(OR(LEAGUE="Mixed",LEAGUE=MYRANKS_P[[#This Row],[LG]]),IFERROR(INDEX(PITCHCSV[],MATCH(MYRANKS_P[[#This Row],[PROJID]],PITCHCSV[playerid],0),P_WCOL),0),0)</f>
        <v>#REF!</v>
      </c>
      <c r="I320" s="115" t="e">
        <f>IF(OR(LEAGUE="Mixed",LEAGUE=MYRANKS_P[[#This Row],[LG]]),IFERROR(INDEX(PITCHCSV[],MATCH(MYRANKS_P[[#This Row],[PROJID]],PITCHCSV[playerid],0),P_SVCOL),0),0)</f>
        <v>#REF!</v>
      </c>
      <c r="J320" s="115" t="e">
        <f>IF(OR(LEAGUE="Mixed",LEAGUE=MYRANKS_P[[#This Row],[LG]]),IFERROR(INDEX(PITCHCSV[],MATCH(MYRANKS_P[[#This Row],[PROJID]],PITCHCSV[playerid],0),P_IPCOL),0),0)</f>
        <v>#REF!</v>
      </c>
      <c r="K320" s="115" t="e">
        <f>IF(OR(LEAGUE="Mixed",LEAGUE=MYRANKS_P[[#This Row],[LG]]),IFERROR(INDEX(PITCHCSV[],MATCH(MYRANKS_P[[#This Row],[PROJID]],PITCHCSV[playerid],0),P_HCOL),0),0)</f>
        <v>#REF!</v>
      </c>
      <c r="L320" s="115" t="e">
        <f>IF(OR(LEAGUE="Mixed",LEAGUE=MYRANKS_P[[#This Row],[LG]]),IFERROR(INDEX(PITCHCSV[],MATCH(MYRANKS_P[[#This Row],[PROJID]],PITCHCSV[playerid],0),P_ERCOL),0),0)</f>
        <v>#REF!</v>
      </c>
      <c r="M320" s="115" t="e">
        <f>IF(OR(LEAGUE="Mixed",LEAGUE=MYRANKS_P[[#This Row],[LG]]),IFERROR(INDEX(PITCHCSV[],MATCH(MYRANKS_P[[#This Row],[PROJID]],PITCHCSV[playerid],0),P_HRCOL),0),0)</f>
        <v>#REF!</v>
      </c>
      <c r="N320" s="115" t="e">
        <f>IF(OR(LEAGUE="Mixed",LEAGUE=MYRANKS_P[[#This Row],[LG]]),IFERROR(INDEX(PITCHCSV[],MATCH(MYRANKS_P[[#This Row],[PROJID]],PITCHCSV[playerid],0),P_SOCOL),0),0)</f>
        <v>#REF!</v>
      </c>
      <c r="O320" s="115" t="e">
        <f>IF(OR(LEAGUE="Mixed",LEAGUE=MYRANKS_P[[#This Row],[LG]]),IFERROR(INDEX(PITCHCSV[],MATCH(MYRANKS_P[[#This Row],[PROJID]],PITCHCSV[playerid],0),P_BBCOL),0),0)</f>
        <v>#REF!</v>
      </c>
      <c r="P320" s="10" t="e">
        <f>IF(OR(LEAGUE="Mixed",LEAGUE=MYRANKS_P[[#This Row],[LG]]),IFERROR(MYRANKS_P[[#This Row],[ER]]*9/MYRANKS_P[[#This Row],[IP]],0),0)</f>
        <v>#REF!</v>
      </c>
      <c r="Q320" s="10" t="e">
        <f>IF(OR(LEAGUE="Mixed",LEAGUE=MYRANKS_P[[#This Row],[LG]]),IFERROR((MYRANKS_P[[#This Row],[BB]]+MYRANKS_P[[#This Row],[H]])/MYRANKS_P[[#This Row],[IP]],0),0)</f>
        <v>#REF!</v>
      </c>
      <c r="R320" s="10" t="e">
        <f>MYRANKS_P[[#This Row],[W]]/SGP_W</f>
        <v>#REF!</v>
      </c>
      <c r="S320" s="10" t="e">
        <f>MYRANKS_P[[#This Row],[SV]]/SGP_SV</f>
        <v>#REF!</v>
      </c>
      <c r="T320" s="10" t="e">
        <f>MYRANKS_P[[#This Row],[SO]]/SGP_K</f>
        <v>#REF!</v>
      </c>
      <c r="U320" s="10" t="e">
        <f>((LGAVG_ER*(NUMPITCHERS-1)+MYRANKS_P[[#This Row],[ER]])*9/((LGAVG_IP*(NUMPITCHERS-1)+MYRANKS_P[[#This Row],[IP]]))-LGAVG_ERA)/SGP_ERA</f>
        <v>#REF!</v>
      </c>
      <c r="V320" s="10" t="e">
        <f>((LGAVG_HBB*(NUMPITCHERS-1)+MYRANKS_P[[#This Row],[BB]]+MYRANKS_P[[#This Row],[H]])/(LGAVG_IP*(NUMPITCHERS-1)+MYRANKS_P[[#This Row],[IP]])-LGAVG_WHIP)/SGP_WHIP</f>
        <v>#REF!</v>
      </c>
      <c r="W320" s="72" t="e">
        <f>MYRANKS_P[[#This Row],[WSGP]]+MYRANKS_P[[#This Row],[SVSGP]]+MYRANKS_P[[#This Row],[SOSGP]]+MYRANKS_P[[#This Row],[ERASGP]]+MYRANKS_P[[#This Row],[WHIPSGP]]</f>
        <v>#REF!</v>
      </c>
      <c r="X320" s="171" t="e">
        <f>RANK(MYRANKS_P[[#This Row],[TTLSGP]],MYRANKS_P[TTLSGP],0)</f>
        <v>#REF!</v>
      </c>
      <c r="Y320" s="72" t="e">
        <f>IF(MYRANKS_P[[#This Row],[RAW_RANK]]&gt;NUM_P,MYRANKS_P[[#This Row],[TTLSGP]],0)</f>
        <v>#REF!</v>
      </c>
      <c r="Z320" s="22" t="e">
        <f>IF(MYRANKS_P[[#This Row],[BENCH_TTLSGP]]=0,"",RANK(MYRANKS_P[[#This Row],[BENCH_TTLSGP]],MYRANKS_P[BENCH_TTLSGP],0))</f>
        <v>#REF!</v>
      </c>
      <c r="AA320" s="22" t="e">
        <f>IF(MYRANKS_P[[#This Row],[RAW_RANK]]=NUM_P,"X","")</f>
        <v>#REF!</v>
      </c>
      <c r="AB320" s="10" t="e">
        <f>VLOOKUP(MYRANKS_P[[#This Row],[POS]],#REF!,COLUMN(#REF!),FALSE)</f>
        <v>#REF!</v>
      </c>
      <c r="AC320" s="10" t="e">
        <f>MYRANKS_P[[#This Row],[TTLSGP]]-MYRANKS_P[[#This Row],[REPL LVL]]</f>
        <v>#REF!</v>
      </c>
      <c r="AD320" s="19" t="e">
        <f>IF(MYRANKS_P[[#This Row],[RAW_RANK]]&lt;=Total_Pitchers_Drafted,MYRANKS_P[[#This Row],[SGP OVER REPL]],0)</f>
        <v>#REF!</v>
      </c>
      <c r="AE320" s="66" t="e">
        <f>MYRANKS_P[[#This Row],[SGP OVER REPL]]*Dollar_Value_Per_Pitcher_SGP+1</f>
        <v>#REF!</v>
      </c>
      <c r="AF320" s="27"/>
      <c r="AG320" s="30" t="e">
        <f>IF(AND(MYRANKS_P[[#This Row],[BENCH_RANK]]&lt;=Total_Pitchers_Drafted,MYRANKS_P[[#This Row],[$ACTUAL]]=""),MYRANKS_P[[#This Row],[USEFULSGP]],0)</f>
        <v>#REF!</v>
      </c>
      <c r="AH320" s="27" t="e">
        <f>IF(MYRANKS_P[[#This Row],[REMAIN_SGP]]=0,0,MYRANKS_P[[#This Row],[REMAIN_SGP]]*Remaining_Dollar_Value_Per_Pitcher_SGP+1)</f>
        <v>#REF!</v>
      </c>
      <c r="AI320" s="122"/>
    </row>
    <row r="321" spans="1:35" x14ac:dyDescent="0.25">
      <c r="A321" s="79" t="s">
        <v>1069</v>
      </c>
      <c r="B321" s="32" t="e">
        <f>VLOOKUP(MYRANKS_P[[#This Row],[PLAYERID]],#REF!,COLUMN(#REF!),FALSE)</f>
        <v>#REF!</v>
      </c>
      <c r="C321" s="32" t="e">
        <f>VLOOKUP(MYRANKS_P[[#This Row],[PLAYERID]],#REF!,COLUMN(#REF!),FALSE)</f>
        <v>#REF!</v>
      </c>
      <c r="D321" s="32" t="e">
        <f>VLOOKUP(MYRANKS_P[[#This Row],[PLAYERID]],#REF!,COLUMN(#REF!),FALSE)</f>
        <v>#REF!</v>
      </c>
      <c r="E321" s="9" t="e">
        <f>VLOOKUP(MYRANKS_P[[#This Row],[PLAYERID]],#REF!,COLUMN(#REF!),FALSE)</f>
        <v>#REF!</v>
      </c>
      <c r="F321" s="32" t="e">
        <f>VLOOKUP(MYRANKS_P[[#This Row],[PLAYERID]],#REF!,COLUMN(#REF!),FALSE)</f>
        <v>#REF!</v>
      </c>
      <c r="G321" s="9" t="e">
        <f>INDEX(#REF!,MATCH(MYRANKS_P[[#This Row],[PLAYERID]],#REF!,0),VLOOKUP(IDSYSTEM,#REF!,3,FALSE))</f>
        <v>#REF!</v>
      </c>
      <c r="H321" s="115" t="e">
        <f>IF(OR(LEAGUE="Mixed",LEAGUE=MYRANKS_P[[#This Row],[LG]]),IFERROR(INDEX(PITCHCSV[],MATCH(MYRANKS_P[[#This Row],[PROJID]],PITCHCSV[playerid],0),P_WCOL),0),0)</f>
        <v>#REF!</v>
      </c>
      <c r="I321" s="115" t="e">
        <f>IF(OR(LEAGUE="Mixed",LEAGUE=MYRANKS_P[[#This Row],[LG]]),IFERROR(INDEX(PITCHCSV[],MATCH(MYRANKS_P[[#This Row],[PROJID]],PITCHCSV[playerid],0),P_SVCOL),0),0)</f>
        <v>#REF!</v>
      </c>
      <c r="J321" s="115" t="e">
        <f>IF(OR(LEAGUE="Mixed",LEAGUE=MYRANKS_P[[#This Row],[LG]]),IFERROR(INDEX(PITCHCSV[],MATCH(MYRANKS_P[[#This Row],[PROJID]],PITCHCSV[playerid],0),P_IPCOL),0),0)</f>
        <v>#REF!</v>
      </c>
      <c r="K321" s="115" t="e">
        <f>IF(OR(LEAGUE="Mixed",LEAGUE=MYRANKS_P[[#This Row],[LG]]),IFERROR(INDEX(PITCHCSV[],MATCH(MYRANKS_P[[#This Row],[PROJID]],PITCHCSV[playerid],0),P_HCOL),0),0)</f>
        <v>#REF!</v>
      </c>
      <c r="L321" s="115" t="e">
        <f>IF(OR(LEAGUE="Mixed",LEAGUE=MYRANKS_P[[#This Row],[LG]]),IFERROR(INDEX(PITCHCSV[],MATCH(MYRANKS_P[[#This Row],[PROJID]],PITCHCSV[playerid],0),P_ERCOL),0),0)</f>
        <v>#REF!</v>
      </c>
      <c r="M321" s="115" t="e">
        <f>IF(OR(LEAGUE="Mixed",LEAGUE=MYRANKS_P[[#This Row],[LG]]),IFERROR(INDEX(PITCHCSV[],MATCH(MYRANKS_P[[#This Row],[PROJID]],PITCHCSV[playerid],0),P_HRCOL),0),0)</f>
        <v>#REF!</v>
      </c>
      <c r="N321" s="115" t="e">
        <f>IF(OR(LEAGUE="Mixed",LEAGUE=MYRANKS_P[[#This Row],[LG]]),IFERROR(INDEX(PITCHCSV[],MATCH(MYRANKS_P[[#This Row],[PROJID]],PITCHCSV[playerid],0),P_SOCOL),0),0)</f>
        <v>#REF!</v>
      </c>
      <c r="O321" s="115" t="e">
        <f>IF(OR(LEAGUE="Mixed",LEAGUE=MYRANKS_P[[#This Row],[LG]]),IFERROR(INDEX(PITCHCSV[],MATCH(MYRANKS_P[[#This Row],[PROJID]],PITCHCSV[playerid],0),P_BBCOL),0),0)</f>
        <v>#REF!</v>
      </c>
      <c r="P321" s="10" t="e">
        <f>IF(OR(LEAGUE="Mixed",LEAGUE=MYRANKS_P[[#This Row],[LG]]),IFERROR(MYRANKS_P[[#This Row],[ER]]*9/MYRANKS_P[[#This Row],[IP]],0),0)</f>
        <v>#REF!</v>
      </c>
      <c r="Q321" s="10" t="e">
        <f>IF(OR(LEAGUE="Mixed",LEAGUE=MYRANKS_P[[#This Row],[LG]]),IFERROR((MYRANKS_P[[#This Row],[BB]]+MYRANKS_P[[#This Row],[H]])/MYRANKS_P[[#This Row],[IP]],0),0)</f>
        <v>#REF!</v>
      </c>
      <c r="R321" s="33" t="e">
        <f>MYRANKS_P[[#This Row],[W]]/SGP_W</f>
        <v>#REF!</v>
      </c>
      <c r="S321" s="35" t="e">
        <f>MYRANKS_P[[#This Row],[SV]]/SGP_SV</f>
        <v>#REF!</v>
      </c>
      <c r="T321" s="33" t="e">
        <f>MYRANKS_P[[#This Row],[SO]]/SGP_K</f>
        <v>#REF!</v>
      </c>
      <c r="U321" s="10" t="e">
        <f>((LGAVG_ER*(NUMPITCHERS-1)+MYRANKS_P[[#This Row],[ER]])*9/((LGAVG_IP*(NUMPITCHERS-1)+MYRANKS_P[[#This Row],[IP]]))-LGAVG_ERA)/SGP_ERA</f>
        <v>#REF!</v>
      </c>
      <c r="V321" s="10" t="e">
        <f>((LGAVG_HBB*(NUMPITCHERS-1)+MYRANKS_P[[#This Row],[BB]]+MYRANKS_P[[#This Row],[H]])/(LGAVG_IP*(NUMPITCHERS-1)+MYRANKS_P[[#This Row],[IP]])-LGAVG_WHIP)/SGP_WHIP</f>
        <v>#REF!</v>
      </c>
      <c r="W321" s="73" t="e">
        <f>MYRANKS_P[[#This Row],[WSGP]]+MYRANKS_P[[#This Row],[SVSGP]]+MYRANKS_P[[#This Row],[SOSGP]]+MYRANKS_P[[#This Row],[ERASGP]]+MYRANKS_P[[#This Row],[WHIPSGP]]</f>
        <v>#REF!</v>
      </c>
      <c r="X321" s="174" t="e">
        <f>RANK(MYRANKS_P[[#This Row],[TTLSGP]],MYRANKS_P[TTLSGP],0)</f>
        <v>#REF!</v>
      </c>
      <c r="Y321" s="73" t="e">
        <f>IF(MYRANKS_P[[#This Row],[RAW_RANK]]&gt;NUM_P,MYRANKS_P[[#This Row],[TTLSGP]],0)</f>
        <v>#REF!</v>
      </c>
      <c r="Z321" s="34" t="e">
        <f>IF(MYRANKS_P[[#This Row],[BENCH_TTLSGP]]=0,"",RANK(MYRANKS_P[[#This Row],[BENCH_TTLSGP]],MYRANKS_P[BENCH_TTLSGP],0))</f>
        <v>#REF!</v>
      </c>
      <c r="AA321" s="34" t="e">
        <f>IF(MYRANKS_P[[#This Row],[RAW_RANK]]=NUM_P,"X","")</f>
        <v>#REF!</v>
      </c>
      <c r="AB321" s="35" t="e">
        <f>VLOOKUP(MYRANKS_P[[#This Row],[POS]],#REF!,COLUMN(#REF!),FALSE)</f>
        <v>#REF!</v>
      </c>
      <c r="AC321" s="35" t="e">
        <f>MYRANKS_P[[#This Row],[TTLSGP]]-MYRANKS_P[[#This Row],[REPL LVL]]</f>
        <v>#REF!</v>
      </c>
      <c r="AD321" s="33" t="e">
        <f>IF(MYRANKS_P[[#This Row],[RAW_RANK]]&lt;=Total_Pitchers_Drafted,MYRANKS_P[[#This Row],[SGP OVER REPL]],0)</f>
        <v>#REF!</v>
      </c>
      <c r="AE321" s="67" t="e">
        <f>MYRANKS_P[[#This Row],[SGP OVER REPL]]*Dollar_Value_Per_Pitcher_SGP+1</f>
        <v>#REF!</v>
      </c>
      <c r="AF321" s="33"/>
      <c r="AG321" s="35" t="e">
        <f>IF(AND(MYRANKS_P[[#This Row],[BENCH_RANK]]&lt;=Total_Pitchers_Drafted,MYRANKS_P[[#This Row],[$ACTUAL]]=""),MYRANKS_P[[#This Row],[USEFULSGP]],0)</f>
        <v>#REF!</v>
      </c>
      <c r="AH321" s="33" t="e">
        <f>IF(MYRANKS_P[[#This Row],[REMAIN_SGP]]=0,0,MYRANKS_P[[#This Row],[REMAIN_SGP]]*Remaining_Dollar_Value_Per_Pitcher_SGP+1)</f>
        <v>#REF!</v>
      </c>
      <c r="AI321" s="122"/>
    </row>
    <row r="322" spans="1:35" x14ac:dyDescent="0.25">
      <c r="A322" s="88" t="s">
        <v>6165</v>
      </c>
      <c r="B322" s="53" t="e">
        <f>VLOOKUP(MYRANKS_P[[#This Row],[PLAYERID]],#REF!,COLUMN(#REF!),FALSE)</f>
        <v>#REF!</v>
      </c>
      <c r="C322" s="53" t="e">
        <f>VLOOKUP(MYRANKS_P[[#This Row],[PLAYERID]],#REF!,COLUMN(#REF!),FALSE)</f>
        <v>#REF!</v>
      </c>
      <c r="D322" s="53" t="e">
        <f>VLOOKUP(MYRANKS_P[[#This Row],[PLAYERID]],#REF!,COLUMN(#REF!),FALSE)</f>
        <v>#REF!</v>
      </c>
      <c r="E322" s="9" t="e">
        <f>VLOOKUP(MYRANKS_P[[#This Row],[PLAYERID]],#REF!,COLUMN(#REF!),FALSE)</f>
        <v>#REF!</v>
      </c>
      <c r="F322" s="53" t="e">
        <f>VLOOKUP(MYRANKS_P[[#This Row],[PLAYERID]],#REF!,COLUMN(#REF!),FALSE)</f>
        <v>#REF!</v>
      </c>
      <c r="G322" s="9" t="e">
        <f>INDEX(#REF!,MATCH(MYRANKS_P[[#This Row],[PLAYERID]],#REF!,0),VLOOKUP(IDSYSTEM,#REF!,3,FALSE))</f>
        <v>#REF!</v>
      </c>
      <c r="H322" s="115" t="e">
        <f>IF(OR(LEAGUE="Mixed",LEAGUE=MYRANKS_P[[#This Row],[LG]]),IFERROR(INDEX(PITCHCSV[],MATCH(MYRANKS_P[[#This Row],[PROJID]],PITCHCSV[playerid],0),P_WCOL),0),0)</f>
        <v>#REF!</v>
      </c>
      <c r="I322" s="115" t="e">
        <f>IF(OR(LEAGUE="Mixed",LEAGUE=MYRANKS_P[[#This Row],[LG]]),IFERROR(INDEX(PITCHCSV[],MATCH(MYRANKS_P[[#This Row],[PROJID]],PITCHCSV[playerid],0),P_SVCOL),0),0)</f>
        <v>#REF!</v>
      </c>
      <c r="J322" s="115" t="e">
        <f>IF(OR(LEAGUE="Mixed",LEAGUE=MYRANKS_P[[#This Row],[LG]]),IFERROR(INDEX(PITCHCSV[],MATCH(MYRANKS_P[[#This Row],[PROJID]],PITCHCSV[playerid],0),P_IPCOL),0),0)</f>
        <v>#REF!</v>
      </c>
      <c r="K322" s="115" t="e">
        <f>IF(OR(LEAGUE="Mixed",LEAGUE=MYRANKS_P[[#This Row],[LG]]),IFERROR(INDEX(PITCHCSV[],MATCH(MYRANKS_P[[#This Row],[PROJID]],PITCHCSV[playerid],0),P_HCOL),0),0)</f>
        <v>#REF!</v>
      </c>
      <c r="L322" s="115" t="e">
        <f>IF(OR(LEAGUE="Mixed",LEAGUE=MYRANKS_P[[#This Row],[LG]]),IFERROR(INDEX(PITCHCSV[],MATCH(MYRANKS_P[[#This Row],[PROJID]],PITCHCSV[playerid],0),P_ERCOL),0),0)</f>
        <v>#REF!</v>
      </c>
      <c r="M322" s="115" t="e">
        <f>IF(OR(LEAGUE="Mixed",LEAGUE=MYRANKS_P[[#This Row],[LG]]),IFERROR(INDEX(PITCHCSV[],MATCH(MYRANKS_P[[#This Row],[PROJID]],PITCHCSV[playerid],0),P_HRCOL),0),0)</f>
        <v>#REF!</v>
      </c>
      <c r="N322" s="115" t="e">
        <f>IF(OR(LEAGUE="Mixed",LEAGUE=MYRANKS_P[[#This Row],[LG]]),IFERROR(INDEX(PITCHCSV[],MATCH(MYRANKS_P[[#This Row],[PROJID]],PITCHCSV[playerid],0),P_SOCOL),0),0)</f>
        <v>#REF!</v>
      </c>
      <c r="O322" s="115" t="e">
        <f>IF(OR(LEAGUE="Mixed",LEAGUE=MYRANKS_P[[#This Row],[LG]]),IFERROR(INDEX(PITCHCSV[],MATCH(MYRANKS_P[[#This Row],[PROJID]],PITCHCSV[playerid],0),P_BBCOL),0),0)</f>
        <v>#REF!</v>
      </c>
      <c r="P322" s="10" t="e">
        <f>IF(OR(LEAGUE="Mixed",LEAGUE=MYRANKS_P[[#This Row],[LG]]),IFERROR(MYRANKS_P[[#This Row],[ER]]*9/MYRANKS_P[[#This Row],[IP]],0),0)</f>
        <v>#REF!</v>
      </c>
      <c r="Q322" s="10" t="e">
        <f>IF(OR(LEAGUE="Mixed",LEAGUE=MYRANKS_P[[#This Row],[LG]]),IFERROR((MYRANKS_P[[#This Row],[BB]]+MYRANKS_P[[#This Row],[H]])/MYRANKS_P[[#This Row],[IP]],0),0)</f>
        <v>#REF!</v>
      </c>
      <c r="R322" s="10" t="e">
        <f>MYRANKS_P[[#This Row],[W]]/SGP_W</f>
        <v>#REF!</v>
      </c>
      <c r="S322" s="10" t="e">
        <f>MYRANKS_P[[#This Row],[SV]]/SGP_SV</f>
        <v>#REF!</v>
      </c>
      <c r="T322" s="10" t="e">
        <f>MYRANKS_P[[#This Row],[SO]]/SGP_K</f>
        <v>#REF!</v>
      </c>
      <c r="U322" s="10" t="e">
        <f>((LGAVG_ER*(NUMPITCHERS-1)+MYRANKS_P[[#This Row],[ER]])*9/((LGAVG_IP*(NUMPITCHERS-1)+MYRANKS_P[[#This Row],[IP]]))-LGAVG_ERA)/SGP_ERA</f>
        <v>#REF!</v>
      </c>
      <c r="V322" s="10" t="e">
        <f>((LGAVG_HBB*(NUMPITCHERS-1)+MYRANKS_P[[#This Row],[BB]]+MYRANKS_P[[#This Row],[H]])/(LGAVG_IP*(NUMPITCHERS-1)+MYRANKS_P[[#This Row],[IP]])-LGAVG_WHIP)/SGP_WHIP</f>
        <v>#REF!</v>
      </c>
      <c r="W322" s="72" t="e">
        <f>MYRANKS_P[[#This Row],[WSGP]]+MYRANKS_P[[#This Row],[SVSGP]]+MYRANKS_P[[#This Row],[SOSGP]]+MYRANKS_P[[#This Row],[ERASGP]]+MYRANKS_P[[#This Row],[WHIPSGP]]</f>
        <v>#REF!</v>
      </c>
      <c r="X322" s="171" t="e">
        <f>RANK(MYRANKS_P[[#This Row],[TTLSGP]],MYRANKS_P[TTLSGP],0)</f>
        <v>#REF!</v>
      </c>
      <c r="Y322" s="72" t="e">
        <f>IF(MYRANKS_P[[#This Row],[RAW_RANK]]&gt;NUM_P,MYRANKS_P[[#This Row],[TTLSGP]],0)</f>
        <v>#REF!</v>
      </c>
      <c r="Z322" s="22" t="e">
        <f>IF(MYRANKS_P[[#This Row],[BENCH_TTLSGP]]=0,"",RANK(MYRANKS_P[[#This Row],[BENCH_TTLSGP]],MYRANKS_P[BENCH_TTLSGP],0))</f>
        <v>#REF!</v>
      </c>
      <c r="AA322" s="22" t="e">
        <f>IF(MYRANKS_P[[#This Row],[RAW_RANK]]=NUM_P,"X","")</f>
        <v>#REF!</v>
      </c>
      <c r="AB322" s="10" t="e">
        <f>VLOOKUP(MYRANKS_P[[#This Row],[POS]],#REF!,COLUMN(#REF!),FALSE)</f>
        <v>#REF!</v>
      </c>
      <c r="AC322" s="10" t="e">
        <f>MYRANKS_P[[#This Row],[TTLSGP]]-MYRANKS_P[[#This Row],[REPL LVL]]</f>
        <v>#REF!</v>
      </c>
      <c r="AD322" s="19" t="e">
        <f>IF(MYRANKS_P[[#This Row],[RAW_RANK]]&lt;=Total_Pitchers_Drafted,MYRANKS_P[[#This Row],[SGP OVER REPL]],0)</f>
        <v>#REF!</v>
      </c>
      <c r="AE322" s="66" t="e">
        <f>MYRANKS_P[[#This Row],[SGP OVER REPL]]*Dollar_Value_Per_Pitcher_SGP+1</f>
        <v>#REF!</v>
      </c>
      <c r="AF322" s="27"/>
      <c r="AG322" s="30" t="e">
        <f>IF(AND(MYRANKS_P[[#This Row],[BENCH_RANK]]&lt;=Total_Pitchers_Drafted,MYRANKS_P[[#This Row],[$ACTUAL]]=""),MYRANKS_P[[#This Row],[USEFULSGP]],0)</f>
        <v>#REF!</v>
      </c>
      <c r="AH322" s="27" t="e">
        <f>IF(MYRANKS_P[[#This Row],[REMAIN_SGP]]=0,0,MYRANKS_P[[#This Row],[REMAIN_SGP]]*Remaining_Dollar_Value_Per_Pitcher_SGP+1)</f>
        <v>#REF!</v>
      </c>
      <c r="AI322" s="122"/>
    </row>
    <row r="323" spans="1:35" x14ac:dyDescent="0.25">
      <c r="A323" s="110" t="s">
        <v>6220</v>
      </c>
      <c r="B323" s="9" t="e">
        <f>VLOOKUP(MYRANKS_P[[#This Row],[PLAYERID]],#REF!,COLUMN(#REF!),FALSE)</f>
        <v>#REF!</v>
      </c>
      <c r="C323" s="9" t="e">
        <f>VLOOKUP(MYRANKS_P[[#This Row],[PLAYERID]],#REF!,COLUMN(#REF!),FALSE)</f>
        <v>#REF!</v>
      </c>
      <c r="D323" s="9" t="e">
        <f>VLOOKUP(MYRANKS_P[[#This Row],[PLAYERID]],#REF!,COLUMN(#REF!),FALSE)</f>
        <v>#REF!</v>
      </c>
      <c r="E323" s="9" t="e">
        <f>VLOOKUP(MYRANKS_P[[#This Row],[PLAYERID]],#REF!,COLUMN(#REF!),FALSE)</f>
        <v>#REF!</v>
      </c>
      <c r="F323" s="9" t="e">
        <f>VLOOKUP(MYRANKS_P[[#This Row],[PLAYERID]],#REF!,COLUMN(#REF!),FALSE)</f>
        <v>#REF!</v>
      </c>
      <c r="G323" s="9" t="e">
        <f>INDEX(#REF!,MATCH(MYRANKS_P[[#This Row],[PLAYERID]],#REF!,0),VLOOKUP(IDSYSTEM,#REF!,3,FALSE))</f>
        <v>#REF!</v>
      </c>
      <c r="H323" s="128" t="e">
        <f>IF(OR(LEAGUE="Mixed",LEAGUE=MYRANKS_P[[#This Row],[LG]]),IFERROR(INDEX(PITCHCSV[],MATCH(MYRANKS_P[[#This Row],[PROJID]],PITCHCSV[playerid],0),P_WCOL),0),0)</f>
        <v>#REF!</v>
      </c>
      <c r="I323" s="128" t="e">
        <f>IF(OR(LEAGUE="Mixed",LEAGUE=MYRANKS_P[[#This Row],[LG]]),IFERROR(INDEX(PITCHCSV[],MATCH(MYRANKS_P[[#This Row],[PROJID]],PITCHCSV[playerid],0),P_SVCOL),0),0)</f>
        <v>#REF!</v>
      </c>
      <c r="J323" s="128" t="e">
        <f>IF(OR(LEAGUE="Mixed",LEAGUE=MYRANKS_P[[#This Row],[LG]]),IFERROR(INDEX(PITCHCSV[],MATCH(MYRANKS_P[[#This Row],[PROJID]],PITCHCSV[playerid],0),P_IPCOL),0),0)</f>
        <v>#REF!</v>
      </c>
      <c r="K323" s="128" t="e">
        <f>IF(OR(LEAGUE="Mixed",LEAGUE=MYRANKS_P[[#This Row],[LG]]),IFERROR(INDEX(PITCHCSV[],MATCH(MYRANKS_P[[#This Row],[PROJID]],PITCHCSV[playerid],0),P_HCOL),0),0)</f>
        <v>#REF!</v>
      </c>
      <c r="L323" s="128" t="e">
        <f>IF(OR(LEAGUE="Mixed",LEAGUE=MYRANKS_P[[#This Row],[LG]]),IFERROR(INDEX(PITCHCSV[],MATCH(MYRANKS_P[[#This Row],[PROJID]],PITCHCSV[playerid],0),P_ERCOL),0),0)</f>
        <v>#REF!</v>
      </c>
      <c r="M323" s="128" t="e">
        <f>IF(OR(LEAGUE="Mixed",LEAGUE=MYRANKS_P[[#This Row],[LG]]),IFERROR(INDEX(PITCHCSV[],MATCH(MYRANKS_P[[#This Row],[PROJID]],PITCHCSV[playerid],0),P_HRCOL),0),0)</f>
        <v>#REF!</v>
      </c>
      <c r="N323" s="128" t="e">
        <f>IF(OR(LEAGUE="Mixed",LEAGUE=MYRANKS_P[[#This Row],[LG]]),IFERROR(INDEX(PITCHCSV[],MATCH(MYRANKS_P[[#This Row],[PROJID]],PITCHCSV[playerid],0),P_SOCOL),0),0)</f>
        <v>#REF!</v>
      </c>
      <c r="O323" s="128" t="e">
        <f>IF(OR(LEAGUE="Mixed",LEAGUE=MYRANKS_P[[#This Row],[LG]]),IFERROR(INDEX(PITCHCSV[],MATCH(MYRANKS_P[[#This Row],[PROJID]],PITCHCSV[playerid],0),P_BBCOL),0),0)</f>
        <v>#REF!</v>
      </c>
      <c r="P323" s="87" t="e">
        <f>IF(OR(LEAGUE="Mixed",LEAGUE=MYRANKS_P[[#This Row],[LG]]),IFERROR(MYRANKS_P[[#This Row],[ER]]*9/MYRANKS_P[[#This Row],[IP]],0),0)</f>
        <v>#REF!</v>
      </c>
      <c r="Q323" s="87" t="e">
        <f>IF(OR(LEAGUE="Mixed",LEAGUE=MYRANKS_P[[#This Row],[LG]]),IFERROR((MYRANKS_P[[#This Row],[BB]]+MYRANKS_P[[#This Row],[H]])/MYRANKS_P[[#This Row],[IP]],0),0)</f>
        <v>#REF!</v>
      </c>
      <c r="R323" s="87" t="e">
        <f>MYRANKS_P[[#This Row],[W]]/SGP_W</f>
        <v>#REF!</v>
      </c>
      <c r="S323" s="87" t="e">
        <f>MYRANKS_P[[#This Row],[SV]]/SGP_SV</f>
        <v>#REF!</v>
      </c>
      <c r="T323" s="87" t="e">
        <f>MYRANKS_P[[#This Row],[SO]]/SGP_K</f>
        <v>#REF!</v>
      </c>
      <c r="U323" s="87" t="e">
        <f>((LGAVG_ER*(NUMPITCHERS-1)+MYRANKS_P[[#This Row],[ER]])*9/((LGAVG_IP*(NUMPITCHERS-1)+MYRANKS_P[[#This Row],[IP]]))-LGAVG_ERA)/SGP_ERA</f>
        <v>#REF!</v>
      </c>
      <c r="V323" s="87" t="e">
        <f>((LGAVG_HBB*(NUMPITCHERS-1)+MYRANKS_P[[#This Row],[BB]]+MYRANKS_P[[#This Row],[H]])/(LGAVG_IP*(NUMPITCHERS-1)+MYRANKS_P[[#This Row],[IP]])-LGAVG_WHIP)/SGP_WHIP</f>
        <v>#REF!</v>
      </c>
      <c r="W323" s="92" t="e">
        <f>MYRANKS_P[[#This Row],[WSGP]]+MYRANKS_P[[#This Row],[SVSGP]]+MYRANKS_P[[#This Row],[SOSGP]]+MYRANKS_P[[#This Row],[ERASGP]]+MYRANKS_P[[#This Row],[WHIPSGP]]</f>
        <v>#REF!</v>
      </c>
      <c r="X323" s="173" t="e">
        <f>RANK(MYRANKS_P[[#This Row],[TTLSGP]],MYRANKS_P[TTLSGP],0)</f>
        <v>#REF!</v>
      </c>
      <c r="Y323" s="92" t="e">
        <f>IF(MYRANKS_P[[#This Row],[RAW_RANK]]&gt;NUM_P,MYRANKS_P[[#This Row],[TTLSGP]],0)</f>
        <v>#REF!</v>
      </c>
      <c r="Z323" s="96" t="e">
        <f>IF(MYRANKS_P[[#This Row],[BENCH_TTLSGP]]=0,"",RANK(MYRANKS_P[[#This Row],[BENCH_TTLSGP]],MYRANKS_P[BENCH_TTLSGP],0))</f>
        <v>#REF!</v>
      </c>
      <c r="AA323" s="96" t="e">
        <f>IF(MYRANKS_P[[#This Row],[RAW_RANK]]=NUM_P,"X","")</f>
        <v>#REF!</v>
      </c>
      <c r="AB323" s="87" t="e">
        <f>VLOOKUP(MYRANKS_P[[#This Row],[POS]],#REF!,COLUMN(#REF!),FALSE)</f>
        <v>#REF!</v>
      </c>
      <c r="AC323" s="87" t="e">
        <f>MYRANKS_P[[#This Row],[TTLSGP]]-MYRANKS_P[[#This Row],[REPL LVL]]</f>
        <v>#REF!</v>
      </c>
      <c r="AD323" s="87" t="e">
        <f>IF(MYRANKS_P[[#This Row],[RAW_RANK]]&lt;=Total_Pitchers_Drafted,MYRANKS_P[[#This Row],[SGP OVER REPL]],0)</f>
        <v>#REF!</v>
      </c>
      <c r="AE323" s="97" t="e">
        <f>MYRANKS_P[[#This Row],[SGP OVER REPL]]*Dollar_Value_Per_Pitcher_SGP+1</f>
        <v>#REF!</v>
      </c>
      <c r="AF323" s="87"/>
      <c r="AG323" s="87" t="e">
        <f>IF(AND(MYRANKS_P[[#This Row],[BENCH_RANK]]&lt;=Total_Pitchers_Drafted,MYRANKS_P[[#This Row],[$ACTUAL]]=""),MYRANKS_P[[#This Row],[USEFULSGP]],0)</f>
        <v>#REF!</v>
      </c>
      <c r="AH323" s="87" t="e">
        <f>IF(MYRANKS_P[[#This Row],[REMAIN_SGP]]=0,0,MYRANKS_P[[#This Row],[REMAIN_SGP]]*Remaining_Dollar_Value_Per_Pitcher_SGP+1)</f>
        <v>#REF!</v>
      </c>
      <c r="AI323" s="122"/>
    </row>
    <row r="324" spans="1:35" x14ac:dyDescent="0.25">
      <c r="A324" s="79" t="s">
        <v>2155</v>
      </c>
      <c r="B324" s="53" t="e">
        <f>VLOOKUP(MYRANKS_P[[#This Row],[PLAYERID]],#REF!,COLUMN(#REF!),FALSE)</f>
        <v>#REF!</v>
      </c>
      <c r="C324" s="53" t="e">
        <f>VLOOKUP(MYRANKS_P[[#This Row],[PLAYERID]],#REF!,COLUMN(#REF!),FALSE)</f>
        <v>#REF!</v>
      </c>
      <c r="D324" s="53" t="e">
        <f>VLOOKUP(MYRANKS_P[[#This Row],[PLAYERID]],#REF!,COLUMN(#REF!),FALSE)</f>
        <v>#REF!</v>
      </c>
      <c r="E324" s="9" t="e">
        <f>VLOOKUP(MYRANKS_P[[#This Row],[PLAYERID]],#REF!,COLUMN(#REF!),FALSE)</f>
        <v>#REF!</v>
      </c>
      <c r="F324" s="53" t="e">
        <f>VLOOKUP(MYRANKS_P[[#This Row],[PLAYERID]],#REF!,COLUMN(#REF!),FALSE)</f>
        <v>#REF!</v>
      </c>
      <c r="G324" s="32" t="e">
        <f>INDEX(#REF!,MATCH(MYRANKS_P[[#This Row],[PLAYERID]],#REF!,0),VLOOKUP(IDSYSTEM,#REF!,3,FALSE))</f>
        <v>#REF!</v>
      </c>
      <c r="H324" s="155" t="e">
        <f>IF(OR(LEAGUE="Mixed",LEAGUE=MYRANKS_P[[#This Row],[LG]]),IFERROR(INDEX(PITCHCSV[],MATCH(MYRANKS_P[[#This Row],[PROJID]],PITCHCSV[playerid],0),P_WCOL),0),0)</f>
        <v>#REF!</v>
      </c>
      <c r="I324" s="155" t="e">
        <f>IF(OR(LEAGUE="Mixed",LEAGUE=MYRANKS_P[[#This Row],[LG]]),IFERROR(INDEX(PITCHCSV[],MATCH(MYRANKS_P[[#This Row],[PROJID]],PITCHCSV[playerid],0),P_SVCOL),0),0)</f>
        <v>#REF!</v>
      </c>
      <c r="J324" s="155" t="e">
        <f>IF(OR(LEAGUE="Mixed",LEAGUE=MYRANKS_P[[#This Row],[LG]]),IFERROR(INDEX(PITCHCSV[],MATCH(MYRANKS_P[[#This Row],[PROJID]],PITCHCSV[playerid],0),P_IPCOL),0),0)</f>
        <v>#REF!</v>
      </c>
      <c r="K324" s="155" t="e">
        <f>IF(OR(LEAGUE="Mixed",LEAGUE=MYRANKS_P[[#This Row],[LG]]),IFERROR(INDEX(PITCHCSV[],MATCH(MYRANKS_P[[#This Row],[PROJID]],PITCHCSV[playerid],0),P_HCOL),0),0)</f>
        <v>#REF!</v>
      </c>
      <c r="L324" s="155" t="e">
        <f>IF(OR(LEAGUE="Mixed",LEAGUE=MYRANKS_P[[#This Row],[LG]]),IFERROR(INDEX(PITCHCSV[],MATCH(MYRANKS_P[[#This Row],[PROJID]],PITCHCSV[playerid],0),P_ERCOL),0),0)</f>
        <v>#REF!</v>
      </c>
      <c r="M324" s="155" t="e">
        <f>IF(OR(LEAGUE="Mixed",LEAGUE=MYRANKS_P[[#This Row],[LG]]),IFERROR(INDEX(PITCHCSV[],MATCH(MYRANKS_P[[#This Row],[PROJID]],PITCHCSV[playerid],0),P_HRCOL),0),0)</f>
        <v>#REF!</v>
      </c>
      <c r="N324" s="155" t="e">
        <f>IF(OR(LEAGUE="Mixed",LEAGUE=MYRANKS_P[[#This Row],[LG]]),IFERROR(INDEX(PITCHCSV[],MATCH(MYRANKS_P[[#This Row],[PROJID]],PITCHCSV[playerid],0),P_SOCOL),0),0)</f>
        <v>#REF!</v>
      </c>
      <c r="O324" s="155" t="e">
        <f>IF(OR(LEAGUE="Mixed",LEAGUE=MYRANKS_P[[#This Row],[LG]]),IFERROR(INDEX(PITCHCSV[],MATCH(MYRANKS_P[[#This Row],[PROJID]],PITCHCSV[playerid],0),P_BBCOL),0),0)</f>
        <v>#REF!</v>
      </c>
      <c r="P324" s="33" t="e">
        <f>IF(OR(LEAGUE="Mixed",LEAGUE=MYRANKS_P[[#This Row],[LG]]),IFERROR(MYRANKS_P[[#This Row],[ER]]*9/MYRANKS_P[[#This Row],[IP]],0),0)</f>
        <v>#REF!</v>
      </c>
      <c r="Q324" s="33" t="e">
        <f>IF(OR(LEAGUE="Mixed",LEAGUE=MYRANKS_P[[#This Row],[LG]]),IFERROR((MYRANKS_P[[#This Row],[BB]]+MYRANKS_P[[#This Row],[H]])/MYRANKS_P[[#This Row],[IP]],0),0)</f>
        <v>#REF!</v>
      </c>
      <c r="R324" s="33" t="e">
        <f>MYRANKS_P[[#This Row],[W]]/SGP_W</f>
        <v>#REF!</v>
      </c>
      <c r="S324" s="33" t="e">
        <f>MYRANKS_P[[#This Row],[SV]]/SGP_SV</f>
        <v>#REF!</v>
      </c>
      <c r="T324" s="33" t="e">
        <f>MYRANKS_P[[#This Row],[SO]]/SGP_K</f>
        <v>#REF!</v>
      </c>
      <c r="U324" s="33" t="e">
        <f>((LGAVG_ER*(NUMPITCHERS-1)+MYRANKS_P[[#This Row],[ER]])*9/((LGAVG_IP*(NUMPITCHERS-1)+MYRANKS_P[[#This Row],[IP]]))-LGAVG_ERA)/SGP_ERA</f>
        <v>#REF!</v>
      </c>
      <c r="V324" s="33" t="e">
        <f>((LGAVG_HBB*(NUMPITCHERS-1)+MYRANKS_P[[#This Row],[BB]]+MYRANKS_P[[#This Row],[H]])/(LGAVG_IP*(NUMPITCHERS-1)+MYRANKS_P[[#This Row],[IP]])-LGAVG_WHIP)/SGP_WHIP</f>
        <v>#REF!</v>
      </c>
      <c r="W324" s="73" t="e">
        <f>MYRANKS_P[[#This Row],[WSGP]]+MYRANKS_P[[#This Row],[SVSGP]]+MYRANKS_P[[#This Row],[SOSGP]]+MYRANKS_P[[#This Row],[ERASGP]]+MYRANKS_P[[#This Row],[WHIPSGP]]</f>
        <v>#REF!</v>
      </c>
      <c r="X324" s="174" t="e">
        <f>RANK(MYRANKS_P[[#This Row],[TTLSGP]],MYRANKS_P[TTLSGP],0)</f>
        <v>#REF!</v>
      </c>
      <c r="Y324" s="73" t="e">
        <f>IF(MYRANKS_P[[#This Row],[RAW_RANK]]&gt;NUM_P,MYRANKS_P[[#This Row],[TTLSGP]],0)</f>
        <v>#REF!</v>
      </c>
      <c r="Z324" s="34" t="e">
        <f>IF(MYRANKS_P[[#This Row],[BENCH_TTLSGP]]=0,"",RANK(MYRANKS_P[[#This Row],[BENCH_TTLSGP]],MYRANKS_P[BENCH_TTLSGP],0))</f>
        <v>#REF!</v>
      </c>
      <c r="AA324" s="34" t="e">
        <f>IF(MYRANKS_P[[#This Row],[RAW_RANK]]=NUM_P,"X","")</f>
        <v>#REF!</v>
      </c>
      <c r="AB324" s="33" t="e">
        <f>VLOOKUP(MYRANKS_P[[#This Row],[POS]],#REF!,COLUMN(#REF!),FALSE)</f>
        <v>#REF!</v>
      </c>
      <c r="AC324" s="33" t="e">
        <f>MYRANKS_P[[#This Row],[TTLSGP]]-MYRANKS_P[[#This Row],[REPL LVL]]</f>
        <v>#REF!</v>
      </c>
      <c r="AD324" s="33" t="e">
        <f>IF(MYRANKS_P[[#This Row],[RAW_RANK]]&lt;=Total_Pitchers_Drafted,MYRANKS_P[[#This Row],[SGP OVER REPL]],0)</f>
        <v>#REF!</v>
      </c>
      <c r="AE324" s="67" t="e">
        <f>MYRANKS_P[[#This Row],[SGP OVER REPL]]*Dollar_Value_Per_Pitcher_SGP+1</f>
        <v>#REF!</v>
      </c>
      <c r="AF324" s="33"/>
      <c r="AG324" s="33" t="e">
        <f>IF(AND(MYRANKS_P[[#This Row],[BENCH_RANK]]&lt;=Total_Pitchers_Drafted,MYRANKS_P[[#This Row],[$ACTUAL]]=""),MYRANKS_P[[#This Row],[USEFULSGP]],0)</f>
        <v>#REF!</v>
      </c>
      <c r="AH324" s="33" t="e">
        <f>IF(MYRANKS_P[[#This Row],[REMAIN_SGP]]=0,0,MYRANKS_P[[#This Row],[REMAIN_SGP]]*Remaining_Dollar_Value_Per_Pitcher_SGP+1)</f>
        <v>#REF!</v>
      </c>
      <c r="AI324" s="170"/>
    </row>
    <row r="325" spans="1:35" x14ac:dyDescent="0.25">
      <c r="A325" s="110" t="s">
        <v>6287</v>
      </c>
      <c r="B325" s="53" t="e">
        <f>VLOOKUP(MYRANKS_P[[#This Row],[PLAYERID]],#REF!,COLUMN(#REF!),FALSE)</f>
        <v>#REF!</v>
      </c>
      <c r="C325" s="53" t="e">
        <f>VLOOKUP(MYRANKS_P[[#This Row],[PLAYERID]],#REF!,COLUMN(#REF!),FALSE)</f>
        <v>#REF!</v>
      </c>
      <c r="D325" s="53" t="e">
        <f>VLOOKUP(MYRANKS_P[[#This Row],[PLAYERID]],#REF!,COLUMN(#REF!),FALSE)</f>
        <v>#REF!</v>
      </c>
      <c r="E325" s="9" t="e">
        <f>VLOOKUP(MYRANKS_P[[#This Row],[PLAYERID]],#REF!,COLUMN(#REF!),FALSE)</f>
        <v>#REF!</v>
      </c>
      <c r="F325" s="53" t="e">
        <f>VLOOKUP(MYRANKS_P[[#This Row],[PLAYERID]],#REF!,COLUMN(#REF!),FALSE)</f>
        <v>#REF!</v>
      </c>
      <c r="G325" s="9" t="e">
        <f>INDEX(#REF!,MATCH(MYRANKS_P[[#This Row],[PLAYERID]],#REF!,0),VLOOKUP(IDSYSTEM,#REF!,3,FALSE))</f>
        <v>#REF!</v>
      </c>
      <c r="H325" s="115" t="e">
        <f>IF(OR(LEAGUE="Mixed",LEAGUE=MYRANKS_P[[#This Row],[LG]]),IFERROR(INDEX(PITCHCSV[],MATCH(MYRANKS_P[[#This Row],[PROJID]],PITCHCSV[playerid],0),P_WCOL),0),0)</f>
        <v>#REF!</v>
      </c>
      <c r="I325" s="115" t="e">
        <f>IF(OR(LEAGUE="Mixed",LEAGUE=MYRANKS_P[[#This Row],[LG]]),IFERROR(INDEX(PITCHCSV[],MATCH(MYRANKS_P[[#This Row],[PROJID]],PITCHCSV[playerid],0),P_SVCOL),0),0)</f>
        <v>#REF!</v>
      </c>
      <c r="J325" s="115" t="e">
        <f>IF(OR(LEAGUE="Mixed",LEAGUE=MYRANKS_P[[#This Row],[LG]]),IFERROR(INDEX(PITCHCSV[],MATCH(MYRANKS_P[[#This Row],[PROJID]],PITCHCSV[playerid],0),P_IPCOL),0),0)</f>
        <v>#REF!</v>
      </c>
      <c r="K325" s="115" t="e">
        <f>IF(OR(LEAGUE="Mixed",LEAGUE=MYRANKS_P[[#This Row],[LG]]),IFERROR(INDEX(PITCHCSV[],MATCH(MYRANKS_P[[#This Row],[PROJID]],PITCHCSV[playerid],0),P_HCOL),0),0)</f>
        <v>#REF!</v>
      </c>
      <c r="L325" s="115" t="e">
        <f>IF(OR(LEAGUE="Mixed",LEAGUE=MYRANKS_P[[#This Row],[LG]]),IFERROR(INDEX(PITCHCSV[],MATCH(MYRANKS_P[[#This Row],[PROJID]],PITCHCSV[playerid],0),P_ERCOL),0),0)</f>
        <v>#REF!</v>
      </c>
      <c r="M325" s="115" t="e">
        <f>IF(OR(LEAGUE="Mixed",LEAGUE=MYRANKS_P[[#This Row],[LG]]),IFERROR(INDEX(PITCHCSV[],MATCH(MYRANKS_P[[#This Row],[PROJID]],PITCHCSV[playerid],0),P_HRCOL),0),0)</f>
        <v>#REF!</v>
      </c>
      <c r="N325" s="115" t="e">
        <f>IF(OR(LEAGUE="Mixed",LEAGUE=MYRANKS_P[[#This Row],[LG]]),IFERROR(INDEX(PITCHCSV[],MATCH(MYRANKS_P[[#This Row],[PROJID]],PITCHCSV[playerid],0),P_SOCOL),0),0)</f>
        <v>#REF!</v>
      </c>
      <c r="O325" s="115" t="e">
        <f>IF(OR(LEAGUE="Mixed",LEAGUE=MYRANKS_P[[#This Row],[LG]]),IFERROR(INDEX(PITCHCSV[],MATCH(MYRANKS_P[[#This Row],[PROJID]],PITCHCSV[playerid],0),P_BBCOL),0),0)</f>
        <v>#REF!</v>
      </c>
      <c r="P325" s="10" t="e">
        <f>IF(OR(LEAGUE="Mixed",LEAGUE=MYRANKS_P[[#This Row],[LG]]),IFERROR(MYRANKS_P[[#This Row],[ER]]*9/MYRANKS_P[[#This Row],[IP]],0),0)</f>
        <v>#REF!</v>
      </c>
      <c r="Q325" s="10" t="e">
        <f>IF(OR(LEAGUE="Mixed",LEAGUE=MYRANKS_P[[#This Row],[LG]]),IFERROR((MYRANKS_P[[#This Row],[BB]]+MYRANKS_P[[#This Row],[H]])/MYRANKS_P[[#This Row],[IP]],0),0)</f>
        <v>#REF!</v>
      </c>
      <c r="R325" s="87" t="e">
        <f>MYRANKS_P[[#This Row],[W]]/SGP_W</f>
        <v>#REF!</v>
      </c>
      <c r="S325" s="87" t="e">
        <f>MYRANKS_P[[#This Row],[SV]]/SGP_SV</f>
        <v>#REF!</v>
      </c>
      <c r="T325" s="87" t="e">
        <f>MYRANKS_P[[#This Row],[SO]]/SGP_K</f>
        <v>#REF!</v>
      </c>
      <c r="U325" s="10" t="e">
        <f>((LGAVG_ER*(NUMPITCHERS-1)+MYRANKS_P[[#This Row],[ER]])*9/((LGAVG_IP*(NUMPITCHERS-1)+MYRANKS_P[[#This Row],[IP]]))-LGAVG_ERA)/SGP_ERA</f>
        <v>#REF!</v>
      </c>
      <c r="V325" s="10" t="e">
        <f>((LGAVG_HBB*(NUMPITCHERS-1)+MYRANKS_P[[#This Row],[BB]]+MYRANKS_P[[#This Row],[H]])/(LGAVG_IP*(NUMPITCHERS-1)+MYRANKS_P[[#This Row],[IP]])-LGAVG_WHIP)/SGP_WHIP</f>
        <v>#REF!</v>
      </c>
      <c r="W325" s="92" t="e">
        <f>MYRANKS_P[[#This Row],[WSGP]]+MYRANKS_P[[#This Row],[SVSGP]]+MYRANKS_P[[#This Row],[SOSGP]]+MYRANKS_P[[#This Row],[ERASGP]]+MYRANKS_P[[#This Row],[WHIPSGP]]</f>
        <v>#REF!</v>
      </c>
      <c r="X325" s="173" t="e">
        <f>RANK(MYRANKS_P[[#This Row],[TTLSGP]],MYRANKS_P[TTLSGP],0)</f>
        <v>#REF!</v>
      </c>
      <c r="Y325" s="92" t="e">
        <f>IF(MYRANKS_P[[#This Row],[RAW_RANK]]&gt;NUM_P,MYRANKS_P[[#This Row],[TTLSGP]],0)</f>
        <v>#REF!</v>
      </c>
      <c r="Z325" s="96" t="e">
        <f>IF(MYRANKS_P[[#This Row],[BENCH_TTLSGP]]=0,"",RANK(MYRANKS_P[[#This Row],[BENCH_TTLSGP]],MYRANKS_P[BENCH_TTLSGP],0))</f>
        <v>#REF!</v>
      </c>
      <c r="AA325" s="96" t="e">
        <f>IF(MYRANKS_P[[#This Row],[RAW_RANK]]=NUM_P,"X","")</f>
        <v>#REF!</v>
      </c>
      <c r="AB325" s="87" t="e">
        <f>VLOOKUP(MYRANKS_P[[#This Row],[POS]],#REF!,COLUMN(#REF!),FALSE)</f>
        <v>#REF!</v>
      </c>
      <c r="AC325" s="87" t="e">
        <f>MYRANKS_P[[#This Row],[TTLSGP]]-MYRANKS_P[[#This Row],[REPL LVL]]</f>
        <v>#REF!</v>
      </c>
      <c r="AD325" s="87" t="e">
        <f>IF(MYRANKS_P[[#This Row],[RAW_RANK]]&lt;=Total_Pitchers_Drafted,MYRANKS_P[[#This Row],[SGP OVER REPL]],0)</f>
        <v>#REF!</v>
      </c>
      <c r="AE325" s="97" t="e">
        <f>MYRANKS_P[[#This Row],[SGP OVER REPL]]*Dollar_Value_Per_Pitcher_SGP+1</f>
        <v>#REF!</v>
      </c>
      <c r="AF325" s="87"/>
      <c r="AG325" s="87" t="e">
        <f>IF(AND(MYRANKS_P[[#This Row],[BENCH_RANK]]&lt;=Total_Pitchers_Drafted,MYRANKS_P[[#This Row],[$ACTUAL]]=""),MYRANKS_P[[#This Row],[USEFULSGP]],0)</f>
        <v>#REF!</v>
      </c>
      <c r="AH325" s="87" t="e">
        <f>IF(MYRANKS_P[[#This Row],[REMAIN_SGP]]=0,0,MYRANKS_P[[#This Row],[REMAIN_SGP]]*Remaining_Dollar_Value_Per_Pitcher_SGP+1)</f>
        <v>#REF!</v>
      </c>
      <c r="AI325" s="122"/>
    </row>
    <row r="326" spans="1:35" x14ac:dyDescent="0.25">
      <c r="A326" s="79" t="s">
        <v>6136</v>
      </c>
      <c r="B326" s="53" t="e">
        <f>VLOOKUP(MYRANKS_P[[#This Row],[PLAYERID]],#REF!,COLUMN(#REF!),FALSE)</f>
        <v>#REF!</v>
      </c>
      <c r="C326" s="53" t="e">
        <f>VLOOKUP(MYRANKS_P[[#This Row],[PLAYERID]],#REF!,COLUMN(#REF!),FALSE)</f>
        <v>#REF!</v>
      </c>
      <c r="D326" s="53" t="e">
        <f>VLOOKUP(MYRANKS_P[[#This Row],[PLAYERID]],#REF!,COLUMN(#REF!),FALSE)</f>
        <v>#REF!</v>
      </c>
      <c r="E326" s="9" t="e">
        <f>VLOOKUP(MYRANKS_P[[#This Row],[PLAYERID]],#REF!,COLUMN(#REF!),FALSE)</f>
        <v>#REF!</v>
      </c>
      <c r="F326" s="53" t="e">
        <f>VLOOKUP(MYRANKS_P[[#This Row],[PLAYERID]],#REF!,COLUMN(#REF!),FALSE)</f>
        <v>#REF!</v>
      </c>
      <c r="G326" s="9" t="e">
        <f>INDEX(#REF!,MATCH(MYRANKS_P[[#This Row],[PLAYERID]],#REF!,0),VLOOKUP(IDSYSTEM,#REF!,3,FALSE))</f>
        <v>#REF!</v>
      </c>
      <c r="H326" s="115" t="e">
        <f>IF(OR(LEAGUE="Mixed",LEAGUE=MYRANKS_P[[#This Row],[LG]]),IFERROR(INDEX(PITCHCSV[],MATCH(MYRANKS_P[[#This Row],[PROJID]],PITCHCSV[playerid],0),P_WCOL),0),0)</f>
        <v>#REF!</v>
      </c>
      <c r="I326" s="115" t="e">
        <f>IF(OR(LEAGUE="Mixed",LEAGUE=MYRANKS_P[[#This Row],[LG]]),IFERROR(INDEX(PITCHCSV[],MATCH(MYRANKS_P[[#This Row],[PROJID]],PITCHCSV[playerid],0),P_SVCOL),0),0)</f>
        <v>#REF!</v>
      </c>
      <c r="J326" s="115" t="e">
        <f>IF(OR(LEAGUE="Mixed",LEAGUE=MYRANKS_P[[#This Row],[LG]]),IFERROR(INDEX(PITCHCSV[],MATCH(MYRANKS_P[[#This Row],[PROJID]],PITCHCSV[playerid],0),P_IPCOL),0),0)</f>
        <v>#REF!</v>
      </c>
      <c r="K326" s="115" t="e">
        <f>IF(OR(LEAGUE="Mixed",LEAGUE=MYRANKS_P[[#This Row],[LG]]),IFERROR(INDEX(PITCHCSV[],MATCH(MYRANKS_P[[#This Row],[PROJID]],PITCHCSV[playerid],0),P_HCOL),0),0)</f>
        <v>#REF!</v>
      </c>
      <c r="L326" s="115" t="e">
        <f>IF(OR(LEAGUE="Mixed",LEAGUE=MYRANKS_P[[#This Row],[LG]]),IFERROR(INDEX(PITCHCSV[],MATCH(MYRANKS_P[[#This Row],[PROJID]],PITCHCSV[playerid],0),P_ERCOL),0),0)</f>
        <v>#REF!</v>
      </c>
      <c r="M326" s="115" t="e">
        <f>IF(OR(LEAGUE="Mixed",LEAGUE=MYRANKS_P[[#This Row],[LG]]),IFERROR(INDEX(PITCHCSV[],MATCH(MYRANKS_P[[#This Row],[PROJID]],PITCHCSV[playerid],0),P_HRCOL),0),0)</f>
        <v>#REF!</v>
      </c>
      <c r="N326" s="115" t="e">
        <f>IF(OR(LEAGUE="Mixed",LEAGUE=MYRANKS_P[[#This Row],[LG]]),IFERROR(INDEX(PITCHCSV[],MATCH(MYRANKS_P[[#This Row],[PROJID]],PITCHCSV[playerid],0),P_SOCOL),0),0)</f>
        <v>#REF!</v>
      </c>
      <c r="O326" s="115" t="e">
        <f>IF(OR(LEAGUE="Mixed",LEAGUE=MYRANKS_P[[#This Row],[LG]]),IFERROR(INDEX(PITCHCSV[],MATCH(MYRANKS_P[[#This Row],[PROJID]],PITCHCSV[playerid],0),P_BBCOL),0),0)</f>
        <v>#REF!</v>
      </c>
      <c r="P326" s="10" t="e">
        <f>IF(OR(LEAGUE="Mixed",LEAGUE=MYRANKS_P[[#This Row],[LG]]),IFERROR(MYRANKS_P[[#This Row],[ER]]*9/MYRANKS_P[[#This Row],[IP]],0),0)</f>
        <v>#REF!</v>
      </c>
      <c r="Q326" s="10" t="e">
        <f>IF(OR(LEAGUE="Mixed",LEAGUE=MYRANKS_P[[#This Row],[LG]]),IFERROR((MYRANKS_P[[#This Row],[BB]]+MYRANKS_P[[#This Row],[H]])/MYRANKS_P[[#This Row],[IP]],0),0)</f>
        <v>#REF!</v>
      </c>
      <c r="R326" s="10" t="e">
        <f>MYRANKS_P[[#This Row],[W]]/SGP_W</f>
        <v>#REF!</v>
      </c>
      <c r="S326" s="10" t="e">
        <f>MYRANKS_P[[#This Row],[SV]]/SGP_SV</f>
        <v>#REF!</v>
      </c>
      <c r="T326" s="10" t="e">
        <f>MYRANKS_P[[#This Row],[SO]]/SGP_K</f>
        <v>#REF!</v>
      </c>
      <c r="U326" s="10" t="e">
        <f>((LGAVG_ER*(NUMPITCHERS-1)+MYRANKS_P[[#This Row],[ER]])*9/((LGAVG_IP*(NUMPITCHERS-1)+MYRANKS_P[[#This Row],[IP]]))-LGAVG_ERA)/SGP_ERA</f>
        <v>#REF!</v>
      </c>
      <c r="V326" s="10" t="e">
        <f>((LGAVG_HBB*(NUMPITCHERS-1)+MYRANKS_P[[#This Row],[BB]]+MYRANKS_P[[#This Row],[H]])/(LGAVG_IP*(NUMPITCHERS-1)+MYRANKS_P[[#This Row],[IP]])-LGAVG_WHIP)/SGP_WHIP</f>
        <v>#REF!</v>
      </c>
      <c r="W326" s="72" t="e">
        <f>MYRANKS_P[[#This Row],[WSGP]]+MYRANKS_P[[#This Row],[SVSGP]]+MYRANKS_P[[#This Row],[SOSGP]]+MYRANKS_P[[#This Row],[ERASGP]]+MYRANKS_P[[#This Row],[WHIPSGP]]</f>
        <v>#REF!</v>
      </c>
      <c r="X326" s="171" t="e">
        <f>RANK(MYRANKS_P[[#This Row],[TTLSGP]],MYRANKS_P[TTLSGP],0)</f>
        <v>#REF!</v>
      </c>
      <c r="Y326" s="72" t="e">
        <f>IF(MYRANKS_P[[#This Row],[RAW_RANK]]&gt;NUM_P,MYRANKS_P[[#This Row],[TTLSGP]],0)</f>
        <v>#REF!</v>
      </c>
      <c r="Z326" s="22" t="e">
        <f>IF(MYRANKS_P[[#This Row],[BENCH_TTLSGP]]=0,"",RANK(MYRANKS_P[[#This Row],[BENCH_TTLSGP]],MYRANKS_P[BENCH_TTLSGP],0))</f>
        <v>#REF!</v>
      </c>
      <c r="AA326" s="22" t="e">
        <f>IF(MYRANKS_P[[#This Row],[RAW_RANK]]=NUM_P,"X","")</f>
        <v>#REF!</v>
      </c>
      <c r="AB326" s="10" t="e">
        <f>VLOOKUP(MYRANKS_P[[#This Row],[POS]],#REF!,COLUMN(#REF!),FALSE)</f>
        <v>#REF!</v>
      </c>
      <c r="AC326" s="10" t="e">
        <f>MYRANKS_P[[#This Row],[TTLSGP]]-MYRANKS_P[[#This Row],[REPL LVL]]</f>
        <v>#REF!</v>
      </c>
      <c r="AD326" s="19" t="e">
        <f>IF(MYRANKS_P[[#This Row],[RAW_RANK]]&lt;=Total_Pitchers_Drafted,MYRANKS_P[[#This Row],[SGP OVER REPL]],0)</f>
        <v>#REF!</v>
      </c>
      <c r="AE326" s="66" t="e">
        <f>MYRANKS_P[[#This Row],[SGP OVER REPL]]*Dollar_Value_Per_Pitcher_SGP+1</f>
        <v>#REF!</v>
      </c>
      <c r="AF326" s="27"/>
      <c r="AG326" s="30" t="e">
        <f>IF(AND(MYRANKS_P[[#This Row],[BENCH_RANK]]&lt;=Total_Pitchers_Drafted,MYRANKS_P[[#This Row],[$ACTUAL]]=""),MYRANKS_P[[#This Row],[USEFULSGP]],0)</f>
        <v>#REF!</v>
      </c>
      <c r="AH326" s="27" t="e">
        <f>IF(MYRANKS_P[[#This Row],[REMAIN_SGP]]=0,0,MYRANKS_P[[#This Row],[REMAIN_SGP]]*Remaining_Dollar_Value_Per_Pitcher_SGP+1)</f>
        <v>#REF!</v>
      </c>
      <c r="AI326" s="122"/>
    </row>
    <row r="327" spans="1:35" x14ac:dyDescent="0.25">
      <c r="A327" s="88" t="s">
        <v>1148</v>
      </c>
      <c r="B327" s="9" t="e">
        <f>VLOOKUP(MYRANKS_P[[#This Row],[PLAYERID]],#REF!,COLUMN(#REF!),FALSE)</f>
        <v>#REF!</v>
      </c>
      <c r="C327" s="9" t="e">
        <f>VLOOKUP(MYRANKS_P[[#This Row],[PLAYERID]],#REF!,COLUMN(#REF!),FALSE)</f>
        <v>#REF!</v>
      </c>
      <c r="D327" s="9" t="e">
        <f>VLOOKUP(MYRANKS_P[[#This Row],[PLAYERID]],#REF!,COLUMN(#REF!),FALSE)</f>
        <v>#REF!</v>
      </c>
      <c r="E327" s="9" t="e">
        <f>VLOOKUP(MYRANKS_P[[#This Row],[PLAYERID]],#REF!,COLUMN(#REF!),FALSE)</f>
        <v>#REF!</v>
      </c>
      <c r="F327" s="9" t="e">
        <f>VLOOKUP(MYRANKS_P[[#This Row],[PLAYERID]],#REF!,COLUMN(#REF!),FALSE)</f>
        <v>#REF!</v>
      </c>
      <c r="G327" s="9" t="e">
        <f>INDEX(#REF!,MATCH(MYRANKS_P[[#This Row],[PLAYERID]],#REF!,0),VLOOKUP(IDSYSTEM,#REF!,3,FALSE))</f>
        <v>#REF!</v>
      </c>
      <c r="H327" s="115" t="e">
        <f>IF(OR(LEAGUE="Mixed",LEAGUE=MYRANKS_P[[#This Row],[LG]]),IFERROR(INDEX(PITCHCSV[],MATCH(MYRANKS_P[[#This Row],[PROJID]],PITCHCSV[playerid],0),P_WCOL),0),0)</f>
        <v>#REF!</v>
      </c>
      <c r="I327" s="115" t="e">
        <f>IF(OR(LEAGUE="Mixed",LEAGUE=MYRANKS_P[[#This Row],[LG]]),IFERROR(INDEX(PITCHCSV[],MATCH(MYRANKS_P[[#This Row],[PROJID]],PITCHCSV[playerid],0),P_SVCOL),0),0)</f>
        <v>#REF!</v>
      </c>
      <c r="J327" s="115" t="e">
        <f>IF(OR(LEAGUE="Mixed",LEAGUE=MYRANKS_P[[#This Row],[LG]]),IFERROR(INDEX(PITCHCSV[],MATCH(MYRANKS_P[[#This Row],[PROJID]],PITCHCSV[playerid],0),P_IPCOL),0),0)</f>
        <v>#REF!</v>
      </c>
      <c r="K327" s="115" t="e">
        <f>IF(OR(LEAGUE="Mixed",LEAGUE=MYRANKS_P[[#This Row],[LG]]),IFERROR(INDEX(PITCHCSV[],MATCH(MYRANKS_P[[#This Row],[PROJID]],PITCHCSV[playerid],0),P_HCOL),0),0)</f>
        <v>#REF!</v>
      </c>
      <c r="L327" s="115" t="e">
        <f>IF(OR(LEAGUE="Mixed",LEAGUE=MYRANKS_P[[#This Row],[LG]]),IFERROR(INDEX(PITCHCSV[],MATCH(MYRANKS_P[[#This Row],[PROJID]],PITCHCSV[playerid],0),P_ERCOL),0),0)</f>
        <v>#REF!</v>
      </c>
      <c r="M327" s="115" t="e">
        <f>IF(OR(LEAGUE="Mixed",LEAGUE=MYRANKS_P[[#This Row],[LG]]),IFERROR(INDEX(PITCHCSV[],MATCH(MYRANKS_P[[#This Row],[PROJID]],PITCHCSV[playerid],0),P_HRCOL),0),0)</f>
        <v>#REF!</v>
      </c>
      <c r="N327" s="115" t="e">
        <f>IF(OR(LEAGUE="Mixed",LEAGUE=MYRANKS_P[[#This Row],[LG]]),IFERROR(INDEX(PITCHCSV[],MATCH(MYRANKS_P[[#This Row],[PROJID]],PITCHCSV[playerid],0),P_SOCOL),0),0)</f>
        <v>#REF!</v>
      </c>
      <c r="O327" s="115" t="e">
        <f>IF(OR(LEAGUE="Mixed",LEAGUE=MYRANKS_P[[#This Row],[LG]]),IFERROR(INDEX(PITCHCSV[],MATCH(MYRANKS_P[[#This Row],[PROJID]],PITCHCSV[playerid],0),P_BBCOL),0),0)</f>
        <v>#REF!</v>
      </c>
      <c r="P327" s="10" t="e">
        <f>IF(OR(LEAGUE="Mixed",LEAGUE=MYRANKS_P[[#This Row],[LG]]),IFERROR(MYRANKS_P[[#This Row],[ER]]*9/MYRANKS_P[[#This Row],[IP]],0),0)</f>
        <v>#REF!</v>
      </c>
      <c r="Q327" s="10" t="e">
        <f>IF(OR(LEAGUE="Mixed",LEAGUE=MYRANKS_P[[#This Row],[LG]]),IFERROR((MYRANKS_P[[#This Row],[BB]]+MYRANKS_P[[#This Row],[H]])/MYRANKS_P[[#This Row],[IP]],0),0)</f>
        <v>#REF!</v>
      </c>
      <c r="R327" s="10" t="e">
        <f>MYRANKS_P[[#This Row],[W]]/SGP_W</f>
        <v>#REF!</v>
      </c>
      <c r="S327" s="10" t="e">
        <f>MYRANKS_P[[#This Row],[SV]]/SGP_SV</f>
        <v>#REF!</v>
      </c>
      <c r="T327" s="10" t="e">
        <f>MYRANKS_P[[#This Row],[SO]]/SGP_K</f>
        <v>#REF!</v>
      </c>
      <c r="U327" s="10" t="e">
        <f>((LGAVG_ER*(NUMPITCHERS-1)+MYRANKS_P[[#This Row],[ER]])*9/((LGAVG_IP*(NUMPITCHERS-1)+MYRANKS_P[[#This Row],[IP]]))-LGAVG_ERA)/SGP_ERA</f>
        <v>#REF!</v>
      </c>
      <c r="V327" s="10" t="e">
        <f>((LGAVG_HBB*(NUMPITCHERS-1)+MYRANKS_P[[#This Row],[BB]]+MYRANKS_P[[#This Row],[H]])/(LGAVG_IP*(NUMPITCHERS-1)+MYRANKS_P[[#This Row],[IP]])-LGAVG_WHIP)/SGP_WHIP</f>
        <v>#REF!</v>
      </c>
      <c r="W327" s="72" t="e">
        <f>MYRANKS_P[[#This Row],[WSGP]]+MYRANKS_P[[#This Row],[SVSGP]]+MYRANKS_P[[#This Row],[SOSGP]]+MYRANKS_P[[#This Row],[ERASGP]]+MYRANKS_P[[#This Row],[WHIPSGP]]</f>
        <v>#REF!</v>
      </c>
      <c r="X327" s="171" t="e">
        <f>RANK(MYRANKS_P[[#This Row],[TTLSGP]],MYRANKS_P[TTLSGP],0)</f>
        <v>#REF!</v>
      </c>
      <c r="Y327" s="72" t="e">
        <f>IF(MYRANKS_P[[#This Row],[RAW_RANK]]&gt;NUM_P,MYRANKS_P[[#This Row],[TTLSGP]],0)</f>
        <v>#REF!</v>
      </c>
      <c r="Z327" s="22" t="e">
        <f>IF(MYRANKS_P[[#This Row],[BENCH_TTLSGP]]=0,"",RANK(MYRANKS_P[[#This Row],[BENCH_TTLSGP]],MYRANKS_P[BENCH_TTLSGP],0))</f>
        <v>#REF!</v>
      </c>
      <c r="AA327" s="22" t="e">
        <f>IF(MYRANKS_P[[#This Row],[RAW_RANK]]=NUM_P,"X","")</f>
        <v>#REF!</v>
      </c>
      <c r="AB327" s="10" t="e">
        <f>VLOOKUP(MYRANKS_P[[#This Row],[POS]],#REF!,COLUMN(#REF!),FALSE)</f>
        <v>#REF!</v>
      </c>
      <c r="AC327" s="10" t="e">
        <f>MYRANKS_P[[#This Row],[TTLSGP]]-MYRANKS_P[[#This Row],[REPL LVL]]</f>
        <v>#REF!</v>
      </c>
      <c r="AD327" s="19" t="e">
        <f>IF(MYRANKS_P[[#This Row],[RAW_RANK]]&lt;=Total_Pitchers_Drafted,MYRANKS_P[[#This Row],[SGP OVER REPL]],0)</f>
        <v>#REF!</v>
      </c>
      <c r="AE327" s="66" t="e">
        <f>MYRANKS_P[[#This Row],[SGP OVER REPL]]*Dollar_Value_Per_Pitcher_SGP+1</f>
        <v>#REF!</v>
      </c>
      <c r="AF327" s="27"/>
      <c r="AG327" s="30" t="e">
        <f>IF(AND(MYRANKS_P[[#This Row],[BENCH_RANK]]&lt;=Total_Pitchers_Drafted,MYRANKS_P[[#This Row],[$ACTUAL]]=""),MYRANKS_P[[#This Row],[USEFULSGP]],0)</f>
        <v>#REF!</v>
      </c>
      <c r="AH327" s="27" t="e">
        <f>IF(MYRANKS_P[[#This Row],[REMAIN_SGP]]=0,0,MYRANKS_P[[#This Row],[REMAIN_SGP]]*Remaining_Dollar_Value_Per_Pitcher_SGP+1)</f>
        <v>#REF!</v>
      </c>
      <c r="AI327" s="122"/>
    </row>
    <row r="328" spans="1:35" x14ac:dyDescent="0.25">
      <c r="A328" s="121" t="s">
        <v>1541</v>
      </c>
      <c r="B328" s="53" t="e">
        <f>VLOOKUP(MYRANKS_P[[#This Row],[PLAYERID]],#REF!,COLUMN(#REF!),FALSE)</f>
        <v>#REF!</v>
      </c>
      <c r="C328" s="53" t="e">
        <f>VLOOKUP(MYRANKS_P[[#This Row],[PLAYERID]],#REF!,COLUMN(#REF!),FALSE)</f>
        <v>#REF!</v>
      </c>
      <c r="D328" s="53" t="e">
        <f>VLOOKUP(MYRANKS_P[[#This Row],[PLAYERID]],#REF!,COLUMN(#REF!),FALSE)</f>
        <v>#REF!</v>
      </c>
      <c r="E328" s="9" t="e">
        <f>VLOOKUP(MYRANKS_P[[#This Row],[PLAYERID]],#REF!,COLUMN(#REF!),FALSE)</f>
        <v>#REF!</v>
      </c>
      <c r="F328" s="53" t="e">
        <f>VLOOKUP(MYRANKS_P[[#This Row],[PLAYERID]],#REF!,COLUMN(#REF!),FALSE)</f>
        <v>#REF!</v>
      </c>
      <c r="G328" s="9" t="e">
        <f>INDEX(#REF!,MATCH(MYRANKS_P[[#This Row],[PLAYERID]],#REF!,0),VLOOKUP(IDSYSTEM,#REF!,3,FALSE))</f>
        <v>#REF!</v>
      </c>
      <c r="H328" s="115" t="e">
        <f>IF(OR(LEAGUE="Mixed",LEAGUE=MYRANKS_P[[#This Row],[LG]]),IFERROR(INDEX(PITCHCSV[],MATCH(MYRANKS_P[[#This Row],[PROJID]],PITCHCSV[playerid],0),P_WCOL),0),0)</f>
        <v>#REF!</v>
      </c>
      <c r="I328" s="115" t="e">
        <f>IF(OR(LEAGUE="Mixed",LEAGUE=MYRANKS_P[[#This Row],[LG]]),IFERROR(INDEX(PITCHCSV[],MATCH(MYRANKS_P[[#This Row],[PROJID]],PITCHCSV[playerid],0),P_SVCOL),0),0)</f>
        <v>#REF!</v>
      </c>
      <c r="J328" s="115" t="e">
        <f>IF(OR(LEAGUE="Mixed",LEAGUE=MYRANKS_P[[#This Row],[LG]]),IFERROR(INDEX(PITCHCSV[],MATCH(MYRANKS_P[[#This Row],[PROJID]],PITCHCSV[playerid],0),P_IPCOL),0),0)</f>
        <v>#REF!</v>
      </c>
      <c r="K328" s="115" t="e">
        <f>IF(OR(LEAGUE="Mixed",LEAGUE=MYRANKS_P[[#This Row],[LG]]),IFERROR(INDEX(PITCHCSV[],MATCH(MYRANKS_P[[#This Row],[PROJID]],PITCHCSV[playerid],0),P_HCOL),0),0)</f>
        <v>#REF!</v>
      </c>
      <c r="L328" s="115" t="e">
        <f>IF(OR(LEAGUE="Mixed",LEAGUE=MYRANKS_P[[#This Row],[LG]]),IFERROR(INDEX(PITCHCSV[],MATCH(MYRANKS_P[[#This Row],[PROJID]],PITCHCSV[playerid],0),P_ERCOL),0),0)</f>
        <v>#REF!</v>
      </c>
      <c r="M328" s="115" t="e">
        <f>IF(OR(LEAGUE="Mixed",LEAGUE=MYRANKS_P[[#This Row],[LG]]),IFERROR(INDEX(PITCHCSV[],MATCH(MYRANKS_P[[#This Row],[PROJID]],PITCHCSV[playerid],0),P_HRCOL),0),0)</f>
        <v>#REF!</v>
      </c>
      <c r="N328" s="115" t="e">
        <f>IF(OR(LEAGUE="Mixed",LEAGUE=MYRANKS_P[[#This Row],[LG]]),IFERROR(INDEX(PITCHCSV[],MATCH(MYRANKS_P[[#This Row],[PROJID]],PITCHCSV[playerid],0),P_SOCOL),0),0)</f>
        <v>#REF!</v>
      </c>
      <c r="O328" s="115" t="e">
        <f>IF(OR(LEAGUE="Mixed",LEAGUE=MYRANKS_P[[#This Row],[LG]]),IFERROR(INDEX(PITCHCSV[],MATCH(MYRANKS_P[[#This Row],[PROJID]],PITCHCSV[playerid],0),P_BBCOL),0),0)</f>
        <v>#REF!</v>
      </c>
      <c r="P328" s="10" t="e">
        <f>IF(OR(LEAGUE="Mixed",LEAGUE=MYRANKS_P[[#This Row],[LG]]),IFERROR(MYRANKS_P[[#This Row],[ER]]*9/MYRANKS_P[[#This Row],[IP]],0),0)</f>
        <v>#REF!</v>
      </c>
      <c r="Q328" s="10" t="e">
        <f>IF(OR(LEAGUE="Mixed",LEAGUE=MYRANKS_P[[#This Row],[LG]]),IFERROR((MYRANKS_P[[#This Row],[BB]]+MYRANKS_P[[#This Row],[H]])/MYRANKS_P[[#This Row],[IP]],0),0)</f>
        <v>#REF!</v>
      </c>
      <c r="R328" s="33" t="e">
        <f>MYRANKS_P[[#This Row],[W]]/SGP_W</f>
        <v>#REF!</v>
      </c>
      <c r="S328" s="33" t="e">
        <f>MYRANKS_P[[#This Row],[SV]]/SGP_SV</f>
        <v>#REF!</v>
      </c>
      <c r="T328" s="33" t="e">
        <f>MYRANKS_P[[#This Row],[SO]]/SGP_K</f>
        <v>#REF!</v>
      </c>
      <c r="U328" s="10" t="e">
        <f>((LGAVG_ER*(NUMPITCHERS-1)+MYRANKS_P[[#This Row],[ER]])*9/((LGAVG_IP*(NUMPITCHERS-1)+MYRANKS_P[[#This Row],[IP]]))-LGAVG_ERA)/SGP_ERA</f>
        <v>#REF!</v>
      </c>
      <c r="V328" s="10" t="e">
        <f>((LGAVG_HBB*(NUMPITCHERS-1)+MYRANKS_P[[#This Row],[BB]]+MYRANKS_P[[#This Row],[H]])/(LGAVG_IP*(NUMPITCHERS-1)+MYRANKS_P[[#This Row],[IP]])-LGAVG_WHIP)/SGP_WHIP</f>
        <v>#REF!</v>
      </c>
      <c r="W328" s="73" t="e">
        <f>MYRANKS_P[[#This Row],[WSGP]]+MYRANKS_P[[#This Row],[SVSGP]]+MYRANKS_P[[#This Row],[SOSGP]]+MYRANKS_P[[#This Row],[ERASGP]]+MYRANKS_P[[#This Row],[WHIPSGP]]</f>
        <v>#REF!</v>
      </c>
      <c r="X328" s="174" t="e">
        <f>RANK(MYRANKS_P[[#This Row],[TTLSGP]],MYRANKS_P[TTLSGP],0)</f>
        <v>#REF!</v>
      </c>
      <c r="Y328" s="73" t="e">
        <f>IF(MYRANKS_P[[#This Row],[RAW_RANK]]&gt;NUM_P,MYRANKS_P[[#This Row],[TTLSGP]],0)</f>
        <v>#REF!</v>
      </c>
      <c r="Z328" s="34" t="e">
        <f>IF(MYRANKS_P[[#This Row],[BENCH_TTLSGP]]=0,"",RANK(MYRANKS_P[[#This Row],[BENCH_TTLSGP]],MYRANKS_P[BENCH_TTLSGP],0))</f>
        <v>#REF!</v>
      </c>
      <c r="AA328" s="34" t="e">
        <f>IF(MYRANKS_P[[#This Row],[RAW_RANK]]=NUM_P,"X","")</f>
        <v>#REF!</v>
      </c>
      <c r="AB328" s="33" t="e">
        <f>VLOOKUP(MYRANKS_P[[#This Row],[POS]],#REF!,COLUMN(#REF!),FALSE)</f>
        <v>#REF!</v>
      </c>
      <c r="AC328" s="33" t="e">
        <f>MYRANKS_P[[#This Row],[TTLSGP]]-MYRANKS_P[[#This Row],[REPL LVL]]</f>
        <v>#REF!</v>
      </c>
      <c r="AD328" s="33" t="e">
        <f>IF(MYRANKS_P[[#This Row],[RAW_RANK]]&lt;=Total_Pitchers_Drafted,MYRANKS_P[[#This Row],[SGP OVER REPL]],0)</f>
        <v>#REF!</v>
      </c>
      <c r="AE328" s="67" t="e">
        <f>MYRANKS_P[[#This Row],[SGP OVER REPL]]*Dollar_Value_Per_Pitcher_SGP+1</f>
        <v>#REF!</v>
      </c>
      <c r="AF328" s="33"/>
      <c r="AG328" s="33" t="e">
        <f>IF(AND(MYRANKS_P[[#This Row],[BENCH_RANK]]&lt;=Total_Pitchers_Drafted,MYRANKS_P[[#This Row],[$ACTUAL]]=""),MYRANKS_P[[#This Row],[USEFULSGP]],0)</f>
        <v>#REF!</v>
      </c>
      <c r="AH328" s="33" t="e">
        <f>IF(MYRANKS_P[[#This Row],[REMAIN_SGP]]=0,0,MYRANKS_P[[#This Row],[REMAIN_SGP]]*Remaining_Dollar_Value_Per_Pitcher_SGP+1)</f>
        <v>#REF!</v>
      </c>
      <c r="AI328" s="122"/>
    </row>
    <row r="329" spans="1:35" x14ac:dyDescent="0.25">
      <c r="A329" s="88" t="s">
        <v>6625</v>
      </c>
      <c r="B329" s="9" t="e">
        <f>VLOOKUP(MYRANKS_P[[#This Row],[PLAYERID]],#REF!,COLUMN(#REF!),FALSE)</f>
        <v>#REF!</v>
      </c>
      <c r="C329" s="9" t="e">
        <f>VLOOKUP(MYRANKS_P[[#This Row],[PLAYERID]],#REF!,COLUMN(#REF!),FALSE)</f>
        <v>#REF!</v>
      </c>
      <c r="D329" s="9" t="e">
        <f>VLOOKUP(MYRANKS_P[[#This Row],[PLAYERID]],#REF!,COLUMN(#REF!),FALSE)</f>
        <v>#REF!</v>
      </c>
      <c r="E329" s="9" t="e">
        <f>VLOOKUP(MYRANKS_P[[#This Row],[PLAYERID]],#REF!,COLUMN(#REF!),FALSE)</f>
        <v>#REF!</v>
      </c>
      <c r="F329" s="9" t="e">
        <f>VLOOKUP(MYRANKS_P[[#This Row],[PLAYERID]],#REF!,COLUMN(#REF!),FALSE)</f>
        <v>#REF!</v>
      </c>
      <c r="G329" s="9" t="e">
        <f>INDEX(#REF!,MATCH(MYRANKS_P[[#This Row],[PLAYERID]],#REF!,0),VLOOKUP(IDSYSTEM,#REF!,3,FALSE))</f>
        <v>#REF!</v>
      </c>
      <c r="H329" s="115" t="e">
        <f>IF(OR(LEAGUE="Mixed",LEAGUE=MYRANKS_P[[#This Row],[LG]]),IFERROR(INDEX(PITCHCSV[],MATCH(MYRANKS_P[[#This Row],[PROJID]],PITCHCSV[playerid],0),P_WCOL),0),0)</f>
        <v>#REF!</v>
      </c>
      <c r="I329" s="115" t="e">
        <f>IF(OR(LEAGUE="Mixed",LEAGUE=MYRANKS_P[[#This Row],[LG]]),IFERROR(INDEX(PITCHCSV[],MATCH(MYRANKS_P[[#This Row],[PROJID]],PITCHCSV[playerid],0),P_SVCOL),0),0)</f>
        <v>#REF!</v>
      </c>
      <c r="J329" s="115" t="e">
        <f>IF(OR(LEAGUE="Mixed",LEAGUE=MYRANKS_P[[#This Row],[LG]]),IFERROR(INDEX(PITCHCSV[],MATCH(MYRANKS_P[[#This Row],[PROJID]],PITCHCSV[playerid],0),P_IPCOL),0),0)</f>
        <v>#REF!</v>
      </c>
      <c r="K329" s="115" t="e">
        <f>IF(OR(LEAGUE="Mixed",LEAGUE=MYRANKS_P[[#This Row],[LG]]),IFERROR(INDEX(PITCHCSV[],MATCH(MYRANKS_P[[#This Row],[PROJID]],PITCHCSV[playerid],0),P_HCOL),0),0)</f>
        <v>#REF!</v>
      </c>
      <c r="L329" s="115" t="e">
        <f>IF(OR(LEAGUE="Mixed",LEAGUE=MYRANKS_P[[#This Row],[LG]]),IFERROR(INDEX(PITCHCSV[],MATCH(MYRANKS_P[[#This Row],[PROJID]],PITCHCSV[playerid],0),P_ERCOL),0),0)</f>
        <v>#REF!</v>
      </c>
      <c r="M329" s="115" t="e">
        <f>IF(OR(LEAGUE="Mixed",LEAGUE=MYRANKS_P[[#This Row],[LG]]),IFERROR(INDEX(PITCHCSV[],MATCH(MYRANKS_P[[#This Row],[PROJID]],PITCHCSV[playerid],0),P_HRCOL),0),0)</f>
        <v>#REF!</v>
      </c>
      <c r="N329" s="115" t="e">
        <f>IF(OR(LEAGUE="Mixed",LEAGUE=MYRANKS_P[[#This Row],[LG]]),IFERROR(INDEX(PITCHCSV[],MATCH(MYRANKS_P[[#This Row],[PROJID]],PITCHCSV[playerid],0),P_SOCOL),0),0)</f>
        <v>#REF!</v>
      </c>
      <c r="O329" s="115" t="e">
        <f>IF(OR(LEAGUE="Mixed",LEAGUE=MYRANKS_P[[#This Row],[LG]]),IFERROR(INDEX(PITCHCSV[],MATCH(MYRANKS_P[[#This Row],[PROJID]],PITCHCSV[playerid],0),P_BBCOL),0),0)</f>
        <v>#REF!</v>
      </c>
      <c r="P329" s="10" t="e">
        <f>IF(OR(LEAGUE="Mixed",LEAGUE=MYRANKS_P[[#This Row],[LG]]),IFERROR(MYRANKS_P[[#This Row],[ER]]*9/MYRANKS_P[[#This Row],[IP]],0),0)</f>
        <v>#REF!</v>
      </c>
      <c r="Q329" s="10" t="e">
        <f>IF(OR(LEAGUE="Mixed",LEAGUE=MYRANKS_P[[#This Row],[LG]]),IFERROR((MYRANKS_P[[#This Row],[BB]]+MYRANKS_P[[#This Row],[H]])/MYRANKS_P[[#This Row],[IP]],0),0)</f>
        <v>#REF!</v>
      </c>
      <c r="R329" s="10" t="e">
        <f>MYRANKS_P[[#This Row],[W]]/SGP_W</f>
        <v>#REF!</v>
      </c>
      <c r="S329" s="10" t="e">
        <f>MYRANKS_P[[#This Row],[SV]]/SGP_SV</f>
        <v>#REF!</v>
      </c>
      <c r="T329" s="10" t="e">
        <f>MYRANKS_P[[#This Row],[SO]]/SGP_K</f>
        <v>#REF!</v>
      </c>
      <c r="U329" s="10" t="e">
        <f>((LGAVG_ER*(NUMPITCHERS-1)+MYRANKS_P[[#This Row],[ER]])*9/((LGAVG_IP*(NUMPITCHERS-1)+MYRANKS_P[[#This Row],[IP]]))-LGAVG_ERA)/SGP_ERA</f>
        <v>#REF!</v>
      </c>
      <c r="V329" s="10" t="e">
        <f>((LGAVG_HBB*(NUMPITCHERS-1)+MYRANKS_P[[#This Row],[BB]]+MYRANKS_P[[#This Row],[H]])/(LGAVG_IP*(NUMPITCHERS-1)+MYRANKS_P[[#This Row],[IP]])-LGAVG_WHIP)/SGP_WHIP</f>
        <v>#REF!</v>
      </c>
      <c r="W329" s="72" t="e">
        <f>MYRANKS_P[[#This Row],[WSGP]]+MYRANKS_P[[#This Row],[SVSGP]]+MYRANKS_P[[#This Row],[SOSGP]]+MYRANKS_P[[#This Row],[ERASGP]]+MYRANKS_P[[#This Row],[WHIPSGP]]</f>
        <v>#REF!</v>
      </c>
      <c r="X329" s="171" t="e">
        <f>RANK(MYRANKS_P[[#This Row],[TTLSGP]],MYRANKS_P[TTLSGP],0)</f>
        <v>#REF!</v>
      </c>
      <c r="Y329" s="72" t="e">
        <f>IF(MYRANKS_P[[#This Row],[RAW_RANK]]&gt;NUM_P,MYRANKS_P[[#This Row],[TTLSGP]],0)</f>
        <v>#REF!</v>
      </c>
      <c r="Z329" s="22" t="e">
        <f>IF(MYRANKS_P[[#This Row],[BENCH_TTLSGP]]=0,"",RANK(MYRANKS_P[[#This Row],[BENCH_TTLSGP]],MYRANKS_P[BENCH_TTLSGP],0))</f>
        <v>#REF!</v>
      </c>
      <c r="AA329" s="22" t="e">
        <f>IF(MYRANKS_P[[#This Row],[RAW_RANK]]=NUM_P,"X","")</f>
        <v>#REF!</v>
      </c>
      <c r="AB329" s="10" t="e">
        <f>VLOOKUP(MYRANKS_P[[#This Row],[POS]],#REF!,COLUMN(#REF!),FALSE)</f>
        <v>#REF!</v>
      </c>
      <c r="AC329" s="10" t="e">
        <f>MYRANKS_P[[#This Row],[TTLSGP]]-MYRANKS_P[[#This Row],[REPL LVL]]</f>
        <v>#REF!</v>
      </c>
      <c r="AD329" s="19" t="e">
        <f>IF(MYRANKS_P[[#This Row],[RAW_RANK]]&lt;=Total_Pitchers_Drafted,MYRANKS_P[[#This Row],[SGP OVER REPL]],0)</f>
        <v>#REF!</v>
      </c>
      <c r="AE329" s="66" t="e">
        <f>MYRANKS_P[[#This Row],[SGP OVER REPL]]*Dollar_Value_Per_Pitcher_SGP+1</f>
        <v>#REF!</v>
      </c>
      <c r="AF329" s="27"/>
      <c r="AG329" s="30" t="e">
        <f>IF(AND(MYRANKS_P[[#This Row],[BENCH_RANK]]&lt;=Total_Pitchers_Drafted,MYRANKS_P[[#This Row],[$ACTUAL]]=""),MYRANKS_P[[#This Row],[USEFULSGP]],0)</f>
        <v>#REF!</v>
      </c>
      <c r="AH329" s="27" t="e">
        <f>IF(MYRANKS_P[[#This Row],[REMAIN_SGP]]=0,0,MYRANKS_P[[#This Row],[REMAIN_SGP]]*Remaining_Dollar_Value_Per_Pitcher_SGP+1)</f>
        <v>#REF!</v>
      </c>
      <c r="AI329" s="122"/>
    </row>
    <row r="330" spans="1:35" x14ac:dyDescent="0.25">
      <c r="A330" s="88" t="s">
        <v>1172</v>
      </c>
      <c r="B330" s="9" t="e">
        <f>VLOOKUP(MYRANKS_P[[#This Row],[PLAYERID]],#REF!,COLUMN(#REF!),FALSE)</f>
        <v>#REF!</v>
      </c>
      <c r="C330" s="9" t="e">
        <f>VLOOKUP(MYRANKS_P[[#This Row],[PLAYERID]],#REF!,COLUMN(#REF!),FALSE)</f>
        <v>#REF!</v>
      </c>
      <c r="D330" s="9" t="e">
        <f>VLOOKUP(MYRANKS_P[[#This Row],[PLAYERID]],#REF!,COLUMN(#REF!),FALSE)</f>
        <v>#REF!</v>
      </c>
      <c r="E330" s="9" t="e">
        <f>VLOOKUP(MYRANKS_P[[#This Row],[PLAYERID]],#REF!,COLUMN(#REF!),FALSE)</f>
        <v>#REF!</v>
      </c>
      <c r="F330" s="9" t="e">
        <f>VLOOKUP(MYRANKS_P[[#This Row],[PLAYERID]],#REF!,COLUMN(#REF!),FALSE)</f>
        <v>#REF!</v>
      </c>
      <c r="G330" s="9" t="e">
        <f>INDEX(#REF!,MATCH(MYRANKS_P[[#This Row],[PLAYERID]],#REF!,0),VLOOKUP(IDSYSTEM,#REF!,3,FALSE))</f>
        <v>#REF!</v>
      </c>
      <c r="H330" s="115" t="e">
        <f>IF(OR(LEAGUE="Mixed",LEAGUE=MYRANKS_P[[#This Row],[LG]]),IFERROR(INDEX(PITCHCSV[],MATCH(MYRANKS_P[[#This Row],[PROJID]],PITCHCSV[playerid],0),P_WCOL),0),0)</f>
        <v>#REF!</v>
      </c>
      <c r="I330" s="115" t="e">
        <f>IF(OR(LEAGUE="Mixed",LEAGUE=MYRANKS_P[[#This Row],[LG]]),IFERROR(INDEX(PITCHCSV[],MATCH(MYRANKS_P[[#This Row],[PROJID]],PITCHCSV[playerid],0),P_SVCOL),0),0)</f>
        <v>#REF!</v>
      </c>
      <c r="J330" s="115" t="e">
        <f>IF(OR(LEAGUE="Mixed",LEAGUE=MYRANKS_P[[#This Row],[LG]]),IFERROR(INDEX(PITCHCSV[],MATCH(MYRANKS_P[[#This Row],[PROJID]],PITCHCSV[playerid],0),P_IPCOL),0),0)</f>
        <v>#REF!</v>
      </c>
      <c r="K330" s="115" t="e">
        <f>IF(OR(LEAGUE="Mixed",LEAGUE=MYRANKS_P[[#This Row],[LG]]),IFERROR(INDEX(PITCHCSV[],MATCH(MYRANKS_P[[#This Row],[PROJID]],PITCHCSV[playerid],0),P_HCOL),0),0)</f>
        <v>#REF!</v>
      </c>
      <c r="L330" s="115" t="e">
        <f>IF(OR(LEAGUE="Mixed",LEAGUE=MYRANKS_P[[#This Row],[LG]]),IFERROR(INDEX(PITCHCSV[],MATCH(MYRANKS_P[[#This Row],[PROJID]],PITCHCSV[playerid],0),P_ERCOL),0),0)</f>
        <v>#REF!</v>
      </c>
      <c r="M330" s="115" t="e">
        <f>IF(OR(LEAGUE="Mixed",LEAGUE=MYRANKS_P[[#This Row],[LG]]),IFERROR(INDEX(PITCHCSV[],MATCH(MYRANKS_P[[#This Row],[PROJID]],PITCHCSV[playerid],0),P_HRCOL),0),0)</f>
        <v>#REF!</v>
      </c>
      <c r="N330" s="115" t="e">
        <f>IF(OR(LEAGUE="Mixed",LEAGUE=MYRANKS_P[[#This Row],[LG]]),IFERROR(INDEX(PITCHCSV[],MATCH(MYRANKS_P[[#This Row],[PROJID]],PITCHCSV[playerid],0),P_SOCOL),0),0)</f>
        <v>#REF!</v>
      </c>
      <c r="O330" s="115" t="e">
        <f>IF(OR(LEAGUE="Mixed",LEAGUE=MYRANKS_P[[#This Row],[LG]]),IFERROR(INDEX(PITCHCSV[],MATCH(MYRANKS_P[[#This Row],[PROJID]],PITCHCSV[playerid],0),P_BBCOL),0),0)</f>
        <v>#REF!</v>
      </c>
      <c r="P330" s="10" t="e">
        <f>IF(OR(LEAGUE="Mixed",LEAGUE=MYRANKS_P[[#This Row],[LG]]),IFERROR(MYRANKS_P[[#This Row],[ER]]*9/MYRANKS_P[[#This Row],[IP]],0),0)</f>
        <v>#REF!</v>
      </c>
      <c r="Q330" s="10" t="e">
        <f>IF(OR(LEAGUE="Mixed",LEAGUE=MYRANKS_P[[#This Row],[LG]]),IFERROR((MYRANKS_P[[#This Row],[BB]]+MYRANKS_P[[#This Row],[H]])/MYRANKS_P[[#This Row],[IP]],0),0)</f>
        <v>#REF!</v>
      </c>
      <c r="R330" s="10" t="e">
        <f>MYRANKS_P[[#This Row],[W]]/SGP_W</f>
        <v>#REF!</v>
      </c>
      <c r="S330" s="10" t="e">
        <f>MYRANKS_P[[#This Row],[SV]]/SGP_SV</f>
        <v>#REF!</v>
      </c>
      <c r="T330" s="10" t="e">
        <f>MYRANKS_P[[#This Row],[SO]]/SGP_K</f>
        <v>#REF!</v>
      </c>
      <c r="U330" s="10" t="e">
        <f>((LGAVG_ER*(NUMPITCHERS-1)+MYRANKS_P[[#This Row],[ER]])*9/((LGAVG_IP*(NUMPITCHERS-1)+MYRANKS_P[[#This Row],[IP]]))-LGAVG_ERA)/SGP_ERA</f>
        <v>#REF!</v>
      </c>
      <c r="V330" s="10" t="e">
        <f>((LGAVG_HBB*(NUMPITCHERS-1)+MYRANKS_P[[#This Row],[BB]]+MYRANKS_P[[#This Row],[H]])/(LGAVG_IP*(NUMPITCHERS-1)+MYRANKS_P[[#This Row],[IP]])-LGAVG_WHIP)/SGP_WHIP</f>
        <v>#REF!</v>
      </c>
      <c r="W330" s="72" t="e">
        <f>MYRANKS_P[[#This Row],[WSGP]]+MYRANKS_P[[#This Row],[SVSGP]]+MYRANKS_P[[#This Row],[SOSGP]]+MYRANKS_P[[#This Row],[ERASGP]]+MYRANKS_P[[#This Row],[WHIPSGP]]</f>
        <v>#REF!</v>
      </c>
      <c r="X330" s="171" t="e">
        <f>RANK(MYRANKS_P[[#This Row],[TTLSGP]],MYRANKS_P[TTLSGP],0)</f>
        <v>#REF!</v>
      </c>
      <c r="Y330" s="72" t="e">
        <f>IF(MYRANKS_P[[#This Row],[RAW_RANK]]&gt;NUM_P,MYRANKS_P[[#This Row],[TTLSGP]],0)</f>
        <v>#REF!</v>
      </c>
      <c r="Z330" s="22" t="e">
        <f>IF(MYRANKS_P[[#This Row],[BENCH_TTLSGP]]=0,"",RANK(MYRANKS_P[[#This Row],[BENCH_TTLSGP]],MYRANKS_P[BENCH_TTLSGP],0))</f>
        <v>#REF!</v>
      </c>
      <c r="AA330" s="22" t="e">
        <f>IF(MYRANKS_P[[#This Row],[RAW_RANK]]=NUM_P,"X","")</f>
        <v>#REF!</v>
      </c>
      <c r="AB330" s="10" t="e">
        <f>VLOOKUP(MYRANKS_P[[#This Row],[POS]],#REF!,COLUMN(#REF!),FALSE)</f>
        <v>#REF!</v>
      </c>
      <c r="AC330" s="10" t="e">
        <f>MYRANKS_P[[#This Row],[TTLSGP]]-MYRANKS_P[[#This Row],[REPL LVL]]</f>
        <v>#REF!</v>
      </c>
      <c r="AD330" s="19" t="e">
        <f>IF(MYRANKS_P[[#This Row],[RAW_RANK]]&lt;=Total_Pitchers_Drafted,MYRANKS_P[[#This Row],[SGP OVER REPL]],0)</f>
        <v>#REF!</v>
      </c>
      <c r="AE330" s="66" t="e">
        <f>MYRANKS_P[[#This Row],[SGP OVER REPL]]*Dollar_Value_Per_Pitcher_SGP+1</f>
        <v>#REF!</v>
      </c>
      <c r="AF330" s="27"/>
      <c r="AG330" s="30" t="e">
        <f>IF(AND(MYRANKS_P[[#This Row],[BENCH_RANK]]&lt;=Total_Pitchers_Drafted,MYRANKS_P[[#This Row],[$ACTUAL]]=""),MYRANKS_P[[#This Row],[USEFULSGP]],0)</f>
        <v>#REF!</v>
      </c>
      <c r="AH330" s="27" t="e">
        <f>IF(MYRANKS_P[[#This Row],[REMAIN_SGP]]=0,0,MYRANKS_P[[#This Row],[REMAIN_SGP]]*Remaining_Dollar_Value_Per_Pitcher_SGP+1)</f>
        <v>#REF!</v>
      </c>
      <c r="AI330" s="122"/>
    </row>
    <row r="331" spans="1:35" x14ac:dyDescent="0.25">
      <c r="A331" s="79" t="s">
        <v>6670</v>
      </c>
      <c r="B331" s="53" t="e">
        <f>VLOOKUP(MYRANKS_P[[#This Row],[PLAYERID]],#REF!,COLUMN(#REF!),FALSE)</f>
        <v>#REF!</v>
      </c>
      <c r="C331" s="53" t="e">
        <f>VLOOKUP(MYRANKS_P[[#This Row],[PLAYERID]],#REF!,COLUMN(#REF!),FALSE)</f>
        <v>#REF!</v>
      </c>
      <c r="D331" s="53" t="e">
        <f>VLOOKUP(MYRANKS_P[[#This Row],[PLAYERID]],#REF!,COLUMN(#REF!),FALSE)</f>
        <v>#REF!</v>
      </c>
      <c r="E331" s="9" t="e">
        <f>VLOOKUP(MYRANKS_P[[#This Row],[PLAYERID]],#REF!,COLUMN(#REF!),FALSE)</f>
        <v>#REF!</v>
      </c>
      <c r="F331" s="53" t="e">
        <f>VLOOKUP(MYRANKS_P[[#This Row],[PLAYERID]],#REF!,COLUMN(#REF!),FALSE)</f>
        <v>#REF!</v>
      </c>
      <c r="G331" s="32" t="e">
        <f>INDEX(#REF!,MATCH(MYRANKS_P[[#This Row],[PLAYERID]],#REF!,0),VLOOKUP(IDSYSTEM,#REF!,3,FALSE))</f>
        <v>#REF!</v>
      </c>
      <c r="H331" s="155" t="e">
        <f>IF(OR(LEAGUE="Mixed",LEAGUE=MYRANKS_P[[#This Row],[LG]]),IFERROR(INDEX(PITCHCSV[],MATCH(MYRANKS_P[[#This Row],[PROJID]],PITCHCSV[playerid],0),P_WCOL),0),0)</f>
        <v>#REF!</v>
      </c>
      <c r="I331" s="155" t="e">
        <f>IF(OR(LEAGUE="Mixed",LEAGUE=MYRANKS_P[[#This Row],[LG]]),IFERROR(INDEX(PITCHCSV[],MATCH(MYRANKS_P[[#This Row],[PROJID]],PITCHCSV[playerid],0),P_SVCOL),0),0)</f>
        <v>#REF!</v>
      </c>
      <c r="J331" s="155" t="e">
        <f>IF(OR(LEAGUE="Mixed",LEAGUE=MYRANKS_P[[#This Row],[LG]]),IFERROR(INDEX(PITCHCSV[],MATCH(MYRANKS_P[[#This Row],[PROJID]],PITCHCSV[playerid],0),P_IPCOL),0),0)</f>
        <v>#REF!</v>
      </c>
      <c r="K331" s="155" t="e">
        <f>IF(OR(LEAGUE="Mixed",LEAGUE=MYRANKS_P[[#This Row],[LG]]),IFERROR(INDEX(PITCHCSV[],MATCH(MYRANKS_P[[#This Row],[PROJID]],PITCHCSV[playerid],0),P_HCOL),0),0)</f>
        <v>#REF!</v>
      </c>
      <c r="L331" s="155" t="e">
        <f>IF(OR(LEAGUE="Mixed",LEAGUE=MYRANKS_P[[#This Row],[LG]]),IFERROR(INDEX(PITCHCSV[],MATCH(MYRANKS_P[[#This Row],[PROJID]],PITCHCSV[playerid],0),P_ERCOL),0),0)</f>
        <v>#REF!</v>
      </c>
      <c r="M331" s="155" t="e">
        <f>IF(OR(LEAGUE="Mixed",LEAGUE=MYRANKS_P[[#This Row],[LG]]),IFERROR(INDEX(PITCHCSV[],MATCH(MYRANKS_P[[#This Row],[PROJID]],PITCHCSV[playerid],0),P_HRCOL),0),0)</f>
        <v>#REF!</v>
      </c>
      <c r="N331" s="155" t="e">
        <f>IF(OR(LEAGUE="Mixed",LEAGUE=MYRANKS_P[[#This Row],[LG]]),IFERROR(INDEX(PITCHCSV[],MATCH(MYRANKS_P[[#This Row],[PROJID]],PITCHCSV[playerid],0),P_SOCOL),0),0)</f>
        <v>#REF!</v>
      </c>
      <c r="O331" s="155" t="e">
        <f>IF(OR(LEAGUE="Mixed",LEAGUE=MYRANKS_P[[#This Row],[LG]]),IFERROR(INDEX(PITCHCSV[],MATCH(MYRANKS_P[[#This Row],[PROJID]],PITCHCSV[playerid],0),P_BBCOL),0),0)</f>
        <v>#REF!</v>
      </c>
      <c r="P331" s="33" t="e">
        <f>IF(OR(LEAGUE="Mixed",LEAGUE=MYRANKS_P[[#This Row],[LG]]),IFERROR(MYRANKS_P[[#This Row],[ER]]*9/MYRANKS_P[[#This Row],[IP]],0),0)</f>
        <v>#REF!</v>
      </c>
      <c r="Q331" s="33" t="e">
        <f>IF(OR(LEAGUE="Mixed",LEAGUE=MYRANKS_P[[#This Row],[LG]]),IFERROR((MYRANKS_P[[#This Row],[BB]]+MYRANKS_P[[#This Row],[H]])/MYRANKS_P[[#This Row],[IP]],0),0)</f>
        <v>#REF!</v>
      </c>
      <c r="R331" s="33" t="e">
        <f>MYRANKS_P[[#This Row],[W]]/SGP_W</f>
        <v>#REF!</v>
      </c>
      <c r="S331" s="33" t="e">
        <f>MYRANKS_P[[#This Row],[SV]]/SGP_SV</f>
        <v>#REF!</v>
      </c>
      <c r="T331" s="33" t="e">
        <f>MYRANKS_P[[#This Row],[SO]]/SGP_K</f>
        <v>#REF!</v>
      </c>
      <c r="U331" s="33" t="e">
        <f>((LGAVG_ER*(NUMPITCHERS-1)+MYRANKS_P[[#This Row],[ER]])*9/((LGAVG_IP*(NUMPITCHERS-1)+MYRANKS_P[[#This Row],[IP]]))-LGAVG_ERA)/SGP_ERA</f>
        <v>#REF!</v>
      </c>
      <c r="V331" s="33" t="e">
        <f>((LGAVG_HBB*(NUMPITCHERS-1)+MYRANKS_P[[#This Row],[BB]]+MYRANKS_P[[#This Row],[H]])/(LGAVG_IP*(NUMPITCHERS-1)+MYRANKS_P[[#This Row],[IP]])-LGAVG_WHIP)/SGP_WHIP</f>
        <v>#REF!</v>
      </c>
      <c r="W331" s="73" t="e">
        <f>MYRANKS_P[[#This Row],[WSGP]]+MYRANKS_P[[#This Row],[SVSGP]]+MYRANKS_P[[#This Row],[SOSGP]]+MYRANKS_P[[#This Row],[ERASGP]]+MYRANKS_P[[#This Row],[WHIPSGP]]</f>
        <v>#REF!</v>
      </c>
      <c r="X331" s="174" t="e">
        <f>RANK(MYRANKS_P[[#This Row],[TTLSGP]],MYRANKS_P[TTLSGP],0)</f>
        <v>#REF!</v>
      </c>
      <c r="Y331" s="73" t="e">
        <f>IF(MYRANKS_P[[#This Row],[RAW_RANK]]&gt;NUM_P,MYRANKS_P[[#This Row],[TTLSGP]],0)</f>
        <v>#REF!</v>
      </c>
      <c r="Z331" s="34" t="e">
        <f>IF(MYRANKS_P[[#This Row],[BENCH_TTLSGP]]=0,"",RANK(MYRANKS_P[[#This Row],[BENCH_TTLSGP]],MYRANKS_P[BENCH_TTLSGP],0))</f>
        <v>#REF!</v>
      </c>
      <c r="AA331" s="34" t="e">
        <f>IF(MYRANKS_P[[#This Row],[RAW_RANK]]=NUM_P,"X","")</f>
        <v>#REF!</v>
      </c>
      <c r="AB331" s="33" t="e">
        <f>VLOOKUP(MYRANKS_P[[#This Row],[POS]],#REF!,COLUMN(#REF!),FALSE)</f>
        <v>#REF!</v>
      </c>
      <c r="AC331" s="33" t="e">
        <f>MYRANKS_P[[#This Row],[TTLSGP]]-MYRANKS_P[[#This Row],[REPL LVL]]</f>
        <v>#REF!</v>
      </c>
      <c r="AD331" s="33" t="e">
        <f>IF(MYRANKS_P[[#This Row],[RAW_RANK]]&lt;=Total_Pitchers_Drafted,MYRANKS_P[[#This Row],[SGP OVER REPL]],0)</f>
        <v>#REF!</v>
      </c>
      <c r="AE331" s="67" t="e">
        <f>MYRANKS_P[[#This Row],[SGP OVER REPL]]*Dollar_Value_Per_Pitcher_SGP+1</f>
        <v>#REF!</v>
      </c>
      <c r="AF331" s="33"/>
      <c r="AG331" s="33" t="e">
        <f>IF(AND(MYRANKS_P[[#This Row],[BENCH_RANK]]&lt;=Total_Pitchers_Drafted,MYRANKS_P[[#This Row],[$ACTUAL]]=""),MYRANKS_P[[#This Row],[USEFULSGP]],0)</f>
        <v>#REF!</v>
      </c>
      <c r="AH331" s="33" t="e">
        <f>IF(MYRANKS_P[[#This Row],[REMAIN_SGP]]=0,0,MYRANKS_P[[#This Row],[REMAIN_SGP]]*Remaining_Dollar_Value_Per_Pitcher_SGP+1)</f>
        <v>#REF!</v>
      </c>
      <c r="AI331" s="170"/>
    </row>
    <row r="332" spans="1:35" x14ac:dyDescent="0.25">
      <c r="A332" s="110" t="s">
        <v>2511</v>
      </c>
      <c r="B332" s="53" t="e">
        <f>VLOOKUP(MYRANKS_P[[#This Row],[PLAYERID]],#REF!,COLUMN(#REF!),FALSE)</f>
        <v>#REF!</v>
      </c>
      <c r="C332" s="53" t="e">
        <f>VLOOKUP(MYRANKS_P[[#This Row],[PLAYERID]],#REF!,COLUMN(#REF!),FALSE)</f>
        <v>#REF!</v>
      </c>
      <c r="D332" s="53" t="e">
        <f>VLOOKUP(MYRANKS_P[[#This Row],[PLAYERID]],#REF!,COLUMN(#REF!),FALSE)</f>
        <v>#REF!</v>
      </c>
      <c r="E332" s="9" t="e">
        <f>VLOOKUP(MYRANKS_P[[#This Row],[PLAYERID]],#REF!,COLUMN(#REF!),FALSE)</f>
        <v>#REF!</v>
      </c>
      <c r="F332" s="53" t="e">
        <f>VLOOKUP(MYRANKS_P[[#This Row],[PLAYERID]],#REF!,COLUMN(#REF!),FALSE)</f>
        <v>#REF!</v>
      </c>
      <c r="G332" s="9" t="e">
        <f>INDEX(#REF!,MATCH(MYRANKS_P[[#This Row],[PLAYERID]],#REF!,0),VLOOKUP(IDSYSTEM,#REF!,3,FALSE))</f>
        <v>#REF!</v>
      </c>
      <c r="H332" s="115" t="e">
        <f>IF(OR(LEAGUE="Mixed",LEAGUE=MYRANKS_P[[#This Row],[LG]]),IFERROR(INDEX(PITCHCSV[],MATCH(MYRANKS_P[[#This Row],[PROJID]],PITCHCSV[playerid],0),P_WCOL),0),0)</f>
        <v>#REF!</v>
      </c>
      <c r="I332" s="115" t="e">
        <f>IF(OR(LEAGUE="Mixed",LEAGUE=MYRANKS_P[[#This Row],[LG]]),IFERROR(INDEX(PITCHCSV[],MATCH(MYRANKS_P[[#This Row],[PROJID]],PITCHCSV[playerid],0),P_SVCOL),0),0)</f>
        <v>#REF!</v>
      </c>
      <c r="J332" s="115" t="e">
        <f>IF(OR(LEAGUE="Mixed",LEAGUE=MYRANKS_P[[#This Row],[LG]]),IFERROR(INDEX(PITCHCSV[],MATCH(MYRANKS_P[[#This Row],[PROJID]],PITCHCSV[playerid],0),P_IPCOL),0),0)</f>
        <v>#REF!</v>
      </c>
      <c r="K332" s="115" t="e">
        <f>IF(OR(LEAGUE="Mixed",LEAGUE=MYRANKS_P[[#This Row],[LG]]),IFERROR(INDEX(PITCHCSV[],MATCH(MYRANKS_P[[#This Row],[PROJID]],PITCHCSV[playerid],0),P_HCOL),0),0)</f>
        <v>#REF!</v>
      </c>
      <c r="L332" s="115" t="e">
        <f>IF(OR(LEAGUE="Mixed",LEAGUE=MYRANKS_P[[#This Row],[LG]]),IFERROR(INDEX(PITCHCSV[],MATCH(MYRANKS_P[[#This Row],[PROJID]],PITCHCSV[playerid],0),P_ERCOL),0),0)</f>
        <v>#REF!</v>
      </c>
      <c r="M332" s="115" t="e">
        <f>IF(OR(LEAGUE="Mixed",LEAGUE=MYRANKS_P[[#This Row],[LG]]),IFERROR(INDEX(PITCHCSV[],MATCH(MYRANKS_P[[#This Row],[PROJID]],PITCHCSV[playerid],0),P_HRCOL),0),0)</f>
        <v>#REF!</v>
      </c>
      <c r="N332" s="115" t="e">
        <f>IF(OR(LEAGUE="Mixed",LEAGUE=MYRANKS_P[[#This Row],[LG]]),IFERROR(INDEX(PITCHCSV[],MATCH(MYRANKS_P[[#This Row],[PROJID]],PITCHCSV[playerid],0),P_SOCOL),0),0)</f>
        <v>#REF!</v>
      </c>
      <c r="O332" s="115" t="e">
        <f>IF(OR(LEAGUE="Mixed",LEAGUE=MYRANKS_P[[#This Row],[LG]]),IFERROR(INDEX(PITCHCSV[],MATCH(MYRANKS_P[[#This Row],[PROJID]],PITCHCSV[playerid],0),P_BBCOL),0),0)</f>
        <v>#REF!</v>
      </c>
      <c r="P332" s="10" t="e">
        <f>IF(OR(LEAGUE="Mixed",LEAGUE=MYRANKS_P[[#This Row],[LG]]),IFERROR(MYRANKS_P[[#This Row],[ER]]*9/MYRANKS_P[[#This Row],[IP]],0),0)</f>
        <v>#REF!</v>
      </c>
      <c r="Q332" s="10" t="e">
        <f>IF(OR(LEAGUE="Mixed",LEAGUE=MYRANKS_P[[#This Row],[LG]]),IFERROR((MYRANKS_P[[#This Row],[BB]]+MYRANKS_P[[#This Row],[H]])/MYRANKS_P[[#This Row],[IP]],0),0)</f>
        <v>#REF!</v>
      </c>
      <c r="R332" s="87" t="e">
        <f>MYRANKS_P[[#This Row],[W]]/SGP_W</f>
        <v>#REF!</v>
      </c>
      <c r="S332" s="87" t="e">
        <f>MYRANKS_P[[#This Row],[SV]]/SGP_SV</f>
        <v>#REF!</v>
      </c>
      <c r="T332" s="87" t="e">
        <f>MYRANKS_P[[#This Row],[SO]]/SGP_K</f>
        <v>#REF!</v>
      </c>
      <c r="U332" s="10" t="e">
        <f>((LGAVG_ER*(NUMPITCHERS-1)+MYRANKS_P[[#This Row],[ER]])*9/((LGAVG_IP*(NUMPITCHERS-1)+MYRANKS_P[[#This Row],[IP]]))-LGAVG_ERA)/SGP_ERA</f>
        <v>#REF!</v>
      </c>
      <c r="V332" s="10" t="e">
        <f>((LGAVG_HBB*(NUMPITCHERS-1)+MYRANKS_P[[#This Row],[BB]]+MYRANKS_P[[#This Row],[H]])/(LGAVG_IP*(NUMPITCHERS-1)+MYRANKS_P[[#This Row],[IP]])-LGAVG_WHIP)/SGP_WHIP</f>
        <v>#REF!</v>
      </c>
      <c r="W332" s="92" t="e">
        <f>MYRANKS_P[[#This Row],[WSGP]]+MYRANKS_P[[#This Row],[SVSGP]]+MYRANKS_P[[#This Row],[SOSGP]]+MYRANKS_P[[#This Row],[ERASGP]]+MYRANKS_P[[#This Row],[WHIPSGP]]</f>
        <v>#REF!</v>
      </c>
      <c r="X332" s="173" t="e">
        <f>RANK(MYRANKS_P[[#This Row],[TTLSGP]],MYRANKS_P[TTLSGP],0)</f>
        <v>#REF!</v>
      </c>
      <c r="Y332" s="92" t="e">
        <f>IF(MYRANKS_P[[#This Row],[RAW_RANK]]&gt;NUM_P,MYRANKS_P[[#This Row],[TTLSGP]],0)</f>
        <v>#REF!</v>
      </c>
      <c r="Z332" s="96" t="e">
        <f>IF(MYRANKS_P[[#This Row],[BENCH_TTLSGP]]=0,"",RANK(MYRANKS_P[[#This Row],[BENCH_TTLSGP]],MYRANKS_P[BENCH_TTLSGP],0))</f>
        <v>#REF!</v>
      </c>
      <c r="AA332" s="96" t="e">
        <f>IF(MYRANKS_P[[#This Row],[RAW_RANK]]=NUM_P,"X","")</f>
        <v>#REF!</v>
      </c>
      <c r="AB332" s="87" t="e">
        <f>VLOOKUP(MYRANKS_P[[#This Row],[POS]],#REF!,COLUMN(#REF!),FALSE)</f>
        <v>#REF!</v>
      </c>
      <c r="AC332" s="87" t="e">
        <f>MYRANKS_P[[#This Row],[TTLSGP]]-MYRANKS_P[[#This Row],[REPL LVL]]</f>
        <v>#REF!</v>
      </c>
      <c r="AD332" s="87" t="e">
        <f>IF(MYRANKS_P[[#This Row],[RAW_RANK]]&lt;=Total_Pitchers_Drafted,MYRANKS_P[[#This Row],[SGP OVER REPL]],0)</f>
        <v>#REF!</v>
      </c>
      <c r="AE332" s="97" t="e">
        <f>MYRANKS_P[[#This Row],[SGP OVER REPL]]*Dollar_Value_Per_Pitcher_SGP+1</f>
        <v>#REF!</v>
      </c>
      <c r="AF332" s="87"/>
      <c r="AG332" s="87" t="e">
        <f>IF(AND(MYRANKS_P[[#This Row],[BENCH_RANK]]&lt;=Total_Pitchers_Drafted,MYRANKS_P[[#This Row],[$ACTUAL]]=""),MYRANKS_P[[#This Row],[USEFULSGP]],0)</f>
        <v>#REF!</v>
      </c>
      <c r="AH332" s="87" t="e">
        <f>IF(MYRANKS_P[[#This Row],[REMAIN_SGP]]=0,0,MYRANKS_P[[#This Row],[REMAIN_SGP]]*Remaining_Dollar_Value_Per_Pitcher_SGP+1)</f>
        <v>#REF!</v>
      </c>
      <c r="AI332" s="122"/>
    </row>
    <row r="333" spans="1:35" x14ac:dyDescent="0.25">
      <c r="A333" s="79" t="s">
        <v>3626</v>
      </c>
      <c r="B333" s="9" t="e">
        <f>VLOOKUP(MYRANKS_P[[#This Row],[PLAYERID]],#REF!,COLUMN(#REF!),FALSE)</f>
        <v>#REF!</v>
      </c>
      <c r="C333" s="9" t="e">
        <f>VLOOKUP(MYRANKS_P[[#This Row],[PLAYERID]],#REF!,COLUMN(#REF!),FALSE)</f>
        <v>#REF!</v>
      </c>
      <c r="D333" s="9" t="e">
        <f>VLOOKUP(MYRANKS_P[[#This Row],[PLAYERID]],#REF!,COLUMN(#REF!),FALSE)</f>
        <v>#REF!</v>
      </c>
      <c r="E333" s="9" t="e">
        <f>VLOOKUP(MYRANKS_P[[#This Row],[PLAYERID]],#REF!,COLUMN(#REF!),FALSE)</f>
        <v>#REF!</v>
      </c>
      <c r="F333" s="9" t="e">
        <f>VLOOKUP(MYRANKS_P[[#This Row],[PLAYERID]],#REF!,COLUMN(#REF!),FALSE)</f>
        <v>#REF!</v>
      </c>
      <c r="G333" s="9" t="e">
        <f>INDEX(#REF!,MATCH(MYRANKS_P[[#This Row],[PLAYERID]],#REF!,0),VLOOKUP(IDSYSTEM,#REF!,3,FALSE))</f>
        <v>#REF!</v>
      </c>
      <c r="H333" s="115" t="e">
        <f>IF(OR(LEAGUE="Mixed",LEAGUE=MYRANKS_P[[#This Row],[LG]]),IFERROR(INDEX(PITCHCSV[],MATCH(MYRANKS_P[[#This Row],[PROJID]],PITCHCSV[playerid],0),P_WCOL),0),0)</f>
        <v>#REF!</v>
      </c>
      <c r="I333" s="115" t="e">
        <f>IF(OR(LEAGUE="Mixed",LEAGUE=MYRANKS_P[[#This Row],[LG]]),IFERROR(INDEX(PITCHCSV[],MATCH(MYRANKS_P[[#This Row],[PROJID]],PITCHCSV[playerid],0),P_SVCOL),0),0)</f>
        <v>#REF!</v>
      </c>
      <c r="J333" s="115" t="e">
        <f>IF(OR(LEAGUE="Mixed",LEAGUE=MYRANKS_P[[#This Row],[LG]]),IFERROR(INDEX(PITCHCSV[],MATCH(MYRANKS_P[[#This Row],[PROJID]],PITCHCSV[playerid],0),P_IPCOL),0),0)</f>
        <v>#REF!</v>
      </c>
      <c r="K333" s="115" t="e">
        <f>IF(OR(LEAGUE="Mixed",LEAGUE=MYRANKS_P[[#This Row],[LG]]),IFERROR(INDEX(PITCHCSV[],MATCH(MYRANKS_P[[#This Row],[PROJID]],PITCHCSV[playerid],0),P_HCOL),0),0)</f>
        <v>#REF!</v>
      </c>
      <c r="L333" s="115" t="e">
        <f>IF(OR(LEAGUE="Mixed",LEAGUE=MYRANKS_P[[#This Row],[LG]]),IFERROR(INDEX(PITCHCSV[],MATCH(MYRANKS_P[[#This Row],[PROJID]],PITCHCSV[playerid],0),P_ERCOL),0),0)</f>
        <v>#REF!</v>
      </c>
      <c r="M333" s="115" t="e">
        <f>IF(OR(LEAGUE="Mixed",LEAGUE=MYRANKS_P[[#This Row],[LG]]),IFERROR(INDEX(PITCHCSV[],MATCH(MYRANKS_P[[#This Row],[PROJID]],PITCHCSV[playerid],0),P_HRCOL),0),0)</f>
        <v>#REF!</v>
      </c>
      <c r="N333" s="115" t="e">
        <f>IF(OR(LEAGUE="Mixed",LEAGUE=MYRANKS_P[[#This Row],[LG]]),IFERROR(INDEX(PITCHCSV[],MATCH(MYRANKS_P[[#This Row],[PROJID]],PITCHCSV[playerid],0),P_SOCOL),0),0)</f>
        <v>#REF!</v>
      </c>
      <c r="O333" s="115" t="e">
        <f>IF(OR(LEAGUE="Mixed",LEAGUE=MYRANKS_P[[#This Row],[LG]]),IFERROR(INDEX(PITCHCSV[],MATCH(MYRANKS_P[[#This Row],[PROJID]],PITCHCSV[playerid],0),P_BBCOL),0),0)</f>
        <v>#REF!</v>
      </c>
      <c r="P333" s="10" t="e">
        <f>IF(OR(LEAGUE="Mixed",LEAGUE=MYRANKS_P[[#This Row],[LG]]),IFERROR(MYRANKS_P[[#This Row],[ER]]*9/MYRANKS_P[[#This Row],[IP]],0),0)</f>
        <v>#REF!</v>
      </c>
      <c r="Q333" s="10" t="e">
        <f>IF(OR(LEAGUE="Mixed",LEAGUE=MYRANKS_P[[#This Row],[LG]]),IFERROR((MYRANKS_P[[#This Row],[BB]]+MYRANKS_P[[#This Row],[H]])/MYRANKS_P[[#This Row],[IP]],0),0)</f>
        <v>#REF!</v>
      </c>
      <c r="R333" s="10" t="e">
        <f>MYRANKS_P[[#This Row],[W]]/SGP_W</f>
        <v>#REF!</v>
      </c>
      <c r="S333" s="10" t="e">
        <f>MYRANKS_P[[#This Row],[SV]]/SGP_SV</f>
        <v>#REF!</v>
      </c>
      <c r="T333" s="10" t="e">
        <f>MYRANKS_P[[#This Row],[SO]]/SGP_K</f>
        <v>#REF!</v>
      </c>
      <c r="U333" s="10" t="e">
        <f>((LGAVG_ER*(NUMPITCHERS-1)+MYRANKS_P[[#This Row],[ER]])*9/((LGAVG_IP*(NUMPITCHERS-1)+MYRANKS_P[[#This Row],[IP]]))-LGAVG_ERA)/SGP_ERA</f>
        <v>#REF!</v>
      </c>
      <c r="V333" s="10" t="e">
        <f>((LGAVG_HBB*(NUMPITCHERS-1)+MYRANKS_P[[#This Row],[BB]]+MYRANKS_P[[#This Row],[H]])/(LGAVG_IP*(NUMPITCHERS-1)+MYRANKS_P[[#This Row],[IP]])-LGAVG_WHIP)/SGP_WHIP</f>
        <v>#REF!</v>
      </c>
      <c r="W333" s="72" t="e">
        <f>MYRANKS_P[[#This Row],[WSGP]]+MYRANKS_P[[#This Row],[SVSGP]]+MYRANKS_P[[#This Row],[SOSGP]]+MYRANKS_P[[#This Row],[ERASGP]]+MYRANKS_P[[#This Row],[WHIPSGP]]</f>
        <v>#REF!</v>
      </c>
      <c r="X333" s="171" t="e">
        <f>RANK(MYRANKS_P[[#This Row],[TTLSGP]],MYRANKS_P[TTLSGP],0)</f>
        <v>#REF!</v>
      </c>
      <c r="Y333" s="72" t="e">
        <f>IF(MYRANKS_P[[#This Row],[RAW_RANK]]&gt;NUM_P,MYRANKS_P[[#This Row],[TTLSGP]],0)</f>
        <v>#REF!</v>
      </c>
      <c r="Z333" s="22" t="e">
        <f>IF(MYRANKS_P[[#This Row],[BENCH_TTLSGP]]=0,"",RANK(MYRANKS_P[[#This Row],[BENCH_TTLSGP]],MYRANKS_P[BENCH_TTLSGP],0))</f>
        <v>#REF!</v>
      </c>
      <c r="AA333" s="22" t="e">
        <f>IF(MYRANKS_P[[#This Row],[RAW_RANK]]=NUM_P,"X","")</f>
        <v>#REF!</v>
      </c>
      <c r="AB333" s="10" t="e">
        <f>VLOOKUP(MYRANKS_P[[#This Row],[POS]],#REF!,COLUMN(#REF!),FALSE)</f>
        <v>#REF!</v>
      </c>
      <c r="AC333" s="10" t="e">
        <f>MYRANKS_P[[#This Row],[TTLSGP]]-MYRANKS_P[[#This Row],[REPL LVL]]</f>
        <v>#REF!</v>
      </c>
      <c r="AD333" s="19" t="e">
        <f>IF(MYRANKS_P[[#This Row],[RAW_RANK]]&lt;=Total_Pitchers_Drafted,MYRANKS_P[[#This Row],[SGP OVER REPL]],0)</f>
        <v>#REF!</v>
      </c>
      <c r="AE333" s="66" t="e">
        <f>MYRANKS_P[[#This Row],[SGP OVER REPL]]*Dollar_Value_Per_Pitcher_SGP+1</f>
        <v>#REF!</v>
      </c>
      <c r="AF333" s="27"/>
      <c r="AG333" s="30" t="e">
        <f>IF(AND(MYRANKS_P[[#This Row],[BENCH_RANK]]&lt;=Total_Pitchers_Drafted,MYRANKS_P[[#This Row],[$ACTUAL]]=""),MYRANKS_P[[#This Row],[USEFULSGP]],0)</f>
        <v>#REF!</v>
      </c>
      <c r="AH333" s="27" t="e">
        <f>IF(MYRANKS_P[[#This Row],[REMAIN_SGP]]=0,0,MYRANKS_P[[#This Row],[REMAIN_SGP]]*Remaining_Dollar_Value_Per_Pitcher_SGP+1)</f>
        <v>#REF!</v>
      </c>
      <c r="AI333" s="122"/>
    </row>
    <row r="334" spans="1:35" x14ac:dyDescent="0.25">
      <c r="A334" s="110" t="s">
        <v>3649</v>
      </c>
      <c r="B334" s="53" t="e">
        <f>VLOOKUP(MYRANKS_P[[#This Row],[PLAYERID]],#REF!,COLUMN(#REF!),FALSE)</f>
        <v>#REF!</v>
      </c>
      <c r="C334" s="53" t="e">
        <f>VLOOKUP(MYRANKS_P[[#This Row],[PLAYERID]],#REF!,COLUMN(#REF!),FALSE)</f>
        <v>#REF!</v>
      </c>
      <c r="D334" s="53" t="e">
        <f>VLOOKUP(MYRANKS_P[[#This Row],[PLAYERID]],#REF!,COLUMN(#REF!),FALSE)</f>
        <v>#REF!</v>
      </c>
      <c r="E334" s="9" t="e">
        <f>VLOOKUP(MYRANKS_P[[#This Row],[PLAYERID]],#REF!,COLUMN(#REF!),FALSE)</f>
        <v>#REF!</v>
      </c>
      <c r="F334" s="53" t="e">
        <f>VLOOKUP(MYRANKS_P[[#This Row],[PLAYERID]],#REF!,COLUMN(#REF!),FALSE)</f>
        <v>#REF!</v>
      </c>
      <c r="G334" s="9" t="e">
        <f>INDEX(#REF!,MATCH(MYRANKS_P[[#This Row],[PLAYERID]],#REF!,0),VLOOKUP(IDSYSTEM,#REF!,3,FALSE))</f>
        <v>#REF!</v>
      </c>
      <c r="H334" s="115" t="e">
        <f>IF(OR(LEAGUE="Mixed",LEAGUE=MYRANKS_P[[#This Row],[LG]]),IFERROR(INDEX(PITCHCSV[],MATCH(MYRANKS_P[[#This Row],[PROJID]],PITCHCSV[playerid],0),P_WCOL),0),0)</f>
        <v>#REF!</v>
      </c>
      <c r="I334" s="115" t="e">
        <f>IF(OR(LEAGUE="Mixed",LEAGUE=MYRANKS_P[[#This Row],[LG]]),IFERROR(INDEX(PITCHCSV[],MATCH(MYRANKS_P[[#This Row],[PROJID]],PITCHCSV[playerid],0),P_SVCOL),0),0)</f>
        <v>#REF!</v>
      </c>
      <c r="J334" s="115" t="e">
        <f>IF(OR(LEAGUE="Mixed",LEAGUE=MYRANKS_P[[#This Row],[LG]]),IFERROR(INDEX(PITCHCSV[],MATCH(MYRANKS_P[[#This Row],[PROJID]],PITCHCSV[playerid],0),P_IPCOL),0),0)</f>
        <v>#REF!</v>
      </c>
      <c r="K334" s="115" t="e">
        <f>IF(OR(LEAGUE="Mixed",LEAGUE=MYRANKS_P[[#This Row],[LG]]),IFERROR(INDEX(PITCHCSV[],MATCH(MYRANKS_P[[#This Row],[PROJID]],PITCHCSV[playerid],0),P_HCOL),0),0)</f>
        <v>#REF!</v>
      </c>
      <c r="L334" s="115" t="e">
        <f>IF(OR(LEAGUE="Mixed",LEAGUE=MYRANKS_P[[#This Row],[LG]]),IFERROR(INDEX(PITCHCSV[],MATCH(MYRANKS_P[[#This Row],[PROJID]],PITCHCSV[playerid],0),P_ERCOL),0),0)</f>
        <v>#REF!</v>
      </c>
      <c r="M334" s="115" t="e">
        <f>IF(OR(LEAGUE="Mixed",LEAGUE=MYRANKS_P[[#This Row],[LG]]),IFERROR(INDEX(PITCHCSV[],MATCH(MYRANKS_P[[#This Row],[PROJID]],PITCHCSV[playerid],0),P_HRCOL),0),0)</f>
        <v>#REF!</v>
      </c>
      <c r="N334" s="115" t="e">
        <f>IF(OR(LEAGUE="Mixed",LEAGUE=MYRANKS_P[[#This Row],[LG]]),IFERROR(INDEX(PITCHCSV[],MATCH(MYRANKS_P[[#This Row],[PROJID]],PITCHCSV[playerid],0),P_SOCOL),0),0)</f>
        <v>#REF!</v>
      </c>
      <c r="O334" s="115" t="e">
        <f>IF(OR(LEAGUE="Mixed",LEAGUE=MYRANKS_P[[#This Row],[LG]]),IFERROR(INDEX(PITCHCSV[],MATCH(MYRANKS_P[[#This Row],[PROJID]],PITCHCSV[playerid],0),P_BBCOL),0),0)</f>
        <v>#REF!</v>
      </c>
      <c r="P334" s="10" t="e">
        <f>IF(OR(LEAGUE="Mixed",LEAGUE=MYRANKS_P[[#This Row],[LG]]),IFERROR(MYRANKS_P[[#This Row],[ER]]*9/MYRANKS_P[[#This Row],[IP]],0),0)</f>
        <v>#REF!</v>
      </c>
      <c r="Q334" s="10" t="e">
        <f>IF(OR(LEAGUE="Mixed",LEAGUE=MYRANKS_P[[#This Row],[LG]]),IFERROR((MYRANKS_P[[#This Row],[BB]]+MYRANKS_P[[#This Row],[H]])/MYRANKS_P[[#This Row],[IP]],0),0)</f>
        <v>#REF!</v>
      </c>
      <c r="R334" s="87" t="e">
        <f>MYRANKS_P[[#This Row],[W]]/SGP_W</f>
        <v>#REF!</v>
      </c>
      <c r="S334" s="87" t="e">
        <f>MYRANKS_P[[#This Row],[SV]]/SGP_SV</f>
        <v>#REF!</v>
      </c>
      <c r="T334" s="87" t="e">
        <f>MYRANKS_P[[#This Row],[SO]]/SGP_K</f>
        <v>#REF!</v>
      </c>
      <c r="U334" s="10" t="e">
        <f>((LGAVG_ER*(NUMPITCHERS-1)+MYRANKS_P[[#This Row],[ER]])*9/((LGAVG_IP*(NUMPITCHERS-1)+MYRANKS_P[[#This Row],[IP]]))-LGAVG_ERA)/SGP_ERA</f>
        <v>#REF!</v>
      </c>
      <c r="V334" s="10" t="e">
        <f>((LGAVG_HBB*(NUMPITCHERS-1)+MYRANKS_P[[#This Row],[BB]]+MYRANKS_P[[#This Row],[H]])/(LGAVG_IP*(NUMPITCHERS-1)+MYRANKS_P[[#This Row],[IP]])-LGAVG_WHIP)/SGP_WHIP</f>
        <v>#REF!</v>
      </c>
      <c r="W334" s="92" t="e">
        <f>MYRANKS_P[[#This Row],[WSGP]]+MYRANKS_P[[#This Row],[SVSGP]]+MYRANKS_P[[#This Row],[SOSGP]]+MYRANKS_P[[#This Row],[ERASGP]]+MYRANKS_P[[#This Row],[WHIPSGP]]</f>
        <v>#REF!</v>
      </c>
      <c r="X334" s="173" t="e">
        <f>RANK(MYRANKS_P[[#This Row],[TTLSGP]],MYRANKS_P[TTLSGP],0)</f>
        <v>#REF!</v>
      </c>
      <c r="Y334" s="92" t="e">
        <f>IF(MYRANKS_P[[#This Row],[RAW_RANK]]&gt;NUM_P,MYRANKS_P[[#This Row],[TTLSGP]],0)</f>
        <v>#REF!</v>
      </c>
      <c r="Z334" s="96" t="e">
        <f>IF(MYRANKS_P[[#This Row],[BENCH_TTLSGP]]=0,"",RANK(MYRANKS_P[[#This Row],[BENCH_TTLSGP]],MYRANKS_P[BENCH_TTLSGP],0))</f>
        <v>#REF!</v>
      </c>
      <c r="AA334" s="96" t="e">
        <f>IF(MYRANKS_P[[#This Row],[RAW_RANK]]=NUM_P,"X","")</f>
        <v>#REF!</v>
      </c>
      <c r="AB334" s="87" t="e">
        <f>VLOOKUP(MYRANKS_P[[#This Row],[POS]],#REF!,COLUMN(#REF!),FALSE)</f>
        <v>#REF!</v>
      </c>
      <c r="AC334" s="87" t="e">
        <f>MYRANKS_P[[#This Row],[TTLSGP]]-MYRANKS_P[[#This Row],[REPL LVL]]</f>
        <v>#REF!</v>
      </c>
      <c r="AD334" s="87" t="e">
        <f>IF(MYRANKS_P[[#This Row],[RAW_RANK]]&lt;=Total_Pitchers_Drafted,MYRANKS_P[[#This Row],[SGP OVER REPL]],0)</f>
        <v>#REF!</v>
      </c>
      <c r="AE334" s="97" t="e">
        <f>MYRANKS_P[[#This Row],[SGP OVER REPL]]*Dollar_Value_Per_Pitcher_SGP+1</f>
        <v>#REF!</v>
      </c>
      <c r="AF334" s="87"/>
      <c r="AG334" s="87" t="e">
        <f>IF(AND(MYRANKS_P[[#This Row],[BENCH_RANK]]&lt;=Total_Pitchers_Drafted,MYRANKS_P[[#This Row],[$ACTUAL]]=""),MYRANKS_P[[#This Row],[USEFULSGP]],0)</f>
        <v>#REF!</v>
      </c>
      <c r="AH334" s="87" t="e">
        <f>IF(MYRANKS_P[[#This Row],[REMAIN_SGP]]=0,0,MYRANKS_P[[#This Row],[REMAIN_SGP]]*Remaining_Dollar_Value_Per_Pitcher_SGP+1)</f>
        <v>#REF!</v>
      </c>
      <c r="AI334" s="122"/>
    </row>
    <row r="335" spans="1:35" x14ac:dyDescent="0.25">
      <c r="A335" s="88" t="s">
        <v>1021</v>
      </c>
      <c r="B335" s="32" t="e">
        <f>VLOOKUP(MYRANKS_P[[#This Row],[PLAYERID]],#REF!,COLUMN(#REF!),FALSE)</f>
        <v>#REF!</v>
      </c>
      <c r="C335" s="32" t="e">
        <f>VLOOKUP(MYRANKS_P[[#This Row],[PLAYERID]],#REF!,COLUMN(#REF!),FALSE)</f>
        <v>#REF!</v>
      </c>
      <c r="D335" s="32" t="e">
        <f>VLOOKUP(MYRANKS_P[[#This Row],[PLAYERID]],#REF!,COLUMN(#REF!),FALSE)</f>
        <v>#REF!</v>
      </c>
      <c r="E335" s="9" t="e">
        <f>VLOOKUP(MYRANKS_P[[#This Row],[PLAYERID]],#REF!,COLUMN(#REF!),FALSE)</f>
        <v>#REF!</v>
      </c>
      <c r="F335" s="32" t="e">
        <f>VLOOKUP(MYRANKS_P[[#This Row],[PLAYERID]],#REF!,COLUMN(#REF!),FALSE)</f>
        <v>#REF!</v>
      </c>
      <c r="G335" s="9" t="e">
        <f>INDEX(#REF!,MATCH(MYRANKS_P[[#This Row],[PLAYERID]],#REF!,0),VLOOKUP(IDSYSTEM,#REF!,3,FALSE))</f>
        <v>#REF!</v>
      </c>
      <c r="H335" s="115" t="e">
        <f>IF(OR(LEAGUE="Mixed",LEAGUE=MYRANKS_P[[#This Row],[LG]]),IFERROR(INDEX(PITCHCSV[],MATCH(MYRANKS_P[[#This Row],[PROJID]],PITCHCSV[playerid],0),P_WCOL),0),0)</f>
        <v>#REF!</v>
      </c>
      <c r="I335" s="115" t="e">
        <f>IF(OR(LEAGUE="Mixed",LEAGUE=MYRANKS_P[[#This Row],[LG]]),IFERROR(INDEX(PITCHCSV[],MATCH(MYRANKS_P[[#This Row],[PROJID]],PITCHCSV[playerid],0),P_SVCOL),0),0)</f>
        <v>#REF!</v>
      </c>
      <c r="J335" s="115" t="e">
        <f>IF(OR(LEAGUE="Mixed",LEAGUE=MYRANKS_P[[#This Row],[LG]]),IFERROR(INDEX(PITCHCSV[],MATCH(MYRANKS_P[[#This Row],[PROJID]],PITCHCSV[playerid],0),P_IPCOL),0),0)</f>
        <v>#REF!</v>
      </c>
      <c r="K335" s="115" t="e">
        <f>IF(OR(LEAGUE="Mixed",LEAGUE=MYRANKS_P[[#This Row],[LG]]),IFERROR(INDEX(PITCHCSV[],MATCH(MYRANKS_P[[#This Row],[PROJID]],PITCHCSV[playerid],0),P_HCOL),0),0)</f>
        <v>#REF!</v>
      </c>
      <c r="L335" s="115" t="e">
        <f>IF(OR(LEAGUE="Mixed",LEAGUE=MYRANKS_P[[#This Row],[LG]]),IFERROR(INDEX(PITCHCSV[],MATCH(MYRANKS_P[[#This Row],[PROJID]],PITCHCSV[playerid],0),P_ERCOL),0),0)</f>
        <v>#REF!</v>
      </c>
      <c r="M335" s="115" t="e">
        <f>IF(OR(LEAGUE="Mixed",LEAGUE=MYRANKS_P[[#This Row],[LG]]),IFERROR(INDEX(PITCHCSV[],MATCH(MYRANKS_P[[#This Row],[PROJID]],PITCHCSV[playerid],0),P_HRCOL),0),0)</f>
        <v>#REF!</v>
      </c>
      <c r="N335" s="115" t="e">
        <f>IF(OR(LEAGUE="Mixed",LEAGUE=MYRANKS_P[[#This Row],[LG]]),IFERROR(INDEX(PITCHCSV[],MATCH(MYRANKS_P[[#This Row],[PROJID]],PITCHCSV[playerid],0),P_SOCOL),0),0)</f>
        <v>#REF!</v>
      </c>
      <c r="O335" s="115" t="e">
        <f>IF(OR(LEAGUE="Mixed",LEAGUE=MYRANKS_P[[#This Row],[LG]]),IFERROR(INDEX(PITCHCSV[],MATCH(MYRANKS_P[[#This Row],[PROJID]],PITCHCSV[playerid],0),P_BBCOL),0),0)</f>
        <v>#REF!</v>
      </c>
      <c r="P335" s="10" t="e">
        <f>IF(OR(LEAGUE="Mixed",LEAGUE=MYRANKS_P[[#This Row],[LG]]),IFERROR(MYRANKS_P[[#This Row],[ER]]*9/MYRANKS_P[[#This Row],[IP]],0),0)</f>
        <v>#REF!</v>
      </c>
      <c r="Q335" s="10" t="e">
        <f>IF(OR(LEAGUE="Mixed",LEAGUE=MYRANKS_P[[#This Row],[LG]]),IFERROR((MYRANKS_P[[#This Row],[BB]]+MYRANKS_P[[#This Row],[H]])/MYRANKS_P[[#This Row],[IP]],0),0)</f>
        <v>#REF!</v>
      </c>
      <c r="R335" s="33" t="e">
        <f>MYRANKS_P[[#This Row],[W]]/SGP_W</f>
        <v>#REF!</v>
      </c>
      <c r="S335" s="33" t="e">
        <f>MYRANKS_P[[#This Row],[SV]]/SGP_SV</f>
        <v>#REF!</v>
      </c>
      <c r="T335" s="33" t="e">
        <f>MYRANKS_P[[#This Row],[SO]]/SGP_K</f>
        <v>#REF!</v>
      </c>
      <c r="U335" s="10" t="e">
        <f>((LGAVG_ER*(NUMPITCHERS-1)+MYRANKS_P[[#This Row],[ER]])*9/((LGAVG_IP*(NUMPITCHERS-1)+MYRANKS_P[[#This Row],[IP]]))-LGAVG_ERA)/SGP_ERA</f>
        <v>#REF!</v>
      </c>
      <c r="V335" s="10" t="e">
        <f>((LGAVG_HBB*(NUMPITCHERS-1)+MYRANKS_P[[#This Row],[BB]]+MYRANKS_P[[#This Row],[H]])/(LGAVG_IP*(NUMPITCHERS-1)+MYRANKS_P[[#This Row],[IP]])-LGAVG_WHIP)/SGP_WHIP</f>
        <v>#REF!</v>
      </c>
      <c r="W335" s="73" t="e">
        <f>MYRANKS_P[[#This Row],[WSGP]]+MYRANKS_P[[#This Row],[SVSGP]]+MYRANKS_P[[#This Row],[SOSGP]]+MYRANKS_P[[#This Row],[ERASGP]]+MYRANKS_P[[#This Row],[WHIPSGP]]</f>
        <v>#REF!</v>
      </c>
      <c r="X335" s="174" t="e">
        <f>RANK(MYRANKS_P[[#This Row],[TTLSGP]],MYRANKS_P[TTLSGP],0)</f>
        <v>#REF!</v>
      </c>
      <c r="Y335" s="73" t="e">
        <f>IF(MYRANKS_P[[#This Row],[RAW_RANK]]&gt;NUM_P,MYRANKS_P[[#This Row],[TTLSGP]],0)</f>
        <v>#REF!</v>
      </c>
      <c r="Z335" s="34" t="e">
        <f>IF(MYRANKS_P[[#This Row],[BENCH_TTLSGP]]=0,"",RANK(MYRANKS_P[[#This Row],[BENCH_TTLSGP]],MYRANKS_P[BENCH_TTLSGP],0))</f>
        <v>#REF!</v>
      </c>
      <c r="AA335" s="34" t="e">
        <f>IF(MYRANKS_P[[#This Row],[RAW_RANK]]=NUM_P,"X","")</f>
        <v>#REF!</v>
      </c>
      <c r="AB335" s="33" t="e">
        <f>VLOOKUP(MYRANKS_P[[#This Row],[POS]],#REF!,COLUMN(#REF!),FALSE)</f>
        <v>#REF!</v>
      </c>
      <c r="AC335" s="33" t="e">
        <f>MYRANKS_P[[#This Row],[TTLSGP]]-MYRANKS_P[[#This Row],[REPL LVL]]</f>
        <v>#REF!</v>
      </c>
      <c r="AD335" s="33" t="e">
        <f>IF(MYRANKS_P[[#This Row],[RAW_RANK]]&lt;=Total_Pitchers_Drafted,MYRANKS_P[[#This Row],[SGP OVER REPL]],0)</f>
        <v>#REF!</v>
      </c>
      <c r="AE335" s="67" t="e">
        <f>MYRANKS_P[[#This Row],[SGP OVER REPL]]*Dollar_Value_Per_Pitcher_SGP+1</f>
        <v>#REF!</v>
      </c>
      <c r="AF335" s="33"/>
      <c r="AG335" s="33" t="e">
        <f>IF(AND(MYRANKS_P[[#This Row],[BENCH_RANK]]&lt;=Total_Pitchers_Drafted,MYRANKS_P[[#This Row],[$ACTUAL]]=""),MYRANKS_P[[#This Row],[USEFULSGP]],0)</f>
        <v>#REF!</v>
      </c>
      <c r="AH335" s="33" t="e">
        <f>IF(MYRANKS_P[[#This Row],[REMAIN_SGP]]=0,0,MYRANKS_P[[#This Row],[REMAIN_SGP]]*Remaining_Dollar_Value_Per_Pitcher_SGP+1)</f>
        <v>#REF!</v>
      </c>
      <c r="AI335" s="122"/>
    </row>
    <row r="336" spans="1:35" x14ac:dyDescent="0.25">
      <c r="A336" s="88" t="s">
        <v>1567</v>
      </c>
      <c r="B336" s="53" t="e">
        <f>VLOOKUP(MYRANKS_P[[#This Row],[PLAYERID]],#REF!,COLUMN(#REF!),FALSE)</f>
        <v>#REF!</v>
      </c>
      <c r="C336" s="53" t="e">
        <f>VLOOKUP(MYRANKS_P[[#This Row],[PLAYERID]],#REF!,COLUMN(#REF!),FALSE)</f>
        <v>#REF!</v>
      </c>
      <c r="D336" s="53" t="e">
        <f>VLOOKUP(MYRANKS_P[[#This Row],[PLAYERID]],#REF!,COLUMN(#REF!),FALSE)</f>
        <v>#REF!</v>
      </c>
      <c r="E336" s="9" t="e">
        <f>VLOOKUP(MYRANKS_P[[#This Row],[PLAYERID]],#REF!,COLUMN(#REF!),FALSE)</f>
        <v>#REF!</v>
      </c>
      <c r="F336" s="53" t="e">
        <f>VLOOKUP(MYRANKS_P[[#This Row],[PLAYERID]],#REF!,COLUMN(#REF!),FALSE)</f>
        <v>#REF!</v>
      </c>
      <c r="G336" s="9" t="e">
        <f>INDEX(#REF!,MATCH(MYRANKS_P[[#This Row],[PLAYERID]],#REF!,0),VLOOKUP(IDSYSTEM,#REF!,3,FALSE))</f>
        <v>#REF!</v>
      </c>
      <c r="H336" s="115" t="e">
        <f>IF(OR(LEAGUE="Mixed",LEAGUE=MYRANKS_P[[#This Row],[LG]]),IFERROR(INDEX(PITCHCSV[],MATCH(MYRANKS_P[[#This Row],[PROJID]],PITCHCSV[playerid],0),P_WCOL),0),0)</f>
        <v>#REF!</v>
      </c>
      <c r="I336" s="115" t="e">
        <f>IF(OR(LEAGUE="Mixed",LEAGUE=MYRANKS_P[[#This Row],[LG]]),IFERROR(INDEX(PITCHCSV[],MATCH(MYRANKS_P[[#This Row],[PROJID]],PITCHCSV[playerid],0),P_SVCOL),0),0)</f>
        <v>#REF!</v>
      </c>
      <c r="J336" s="115" t="e">
        <f>IF(OR(LEAGUE="Mixed",LEAGUE=MYRANKS_P[[#This Row],[LG]]),IFERROR(INDEX(PITCHCSV[],MATCH(MYRANKS_P[[#This Row],[PROJID]],PITCHCSV[playerid],0),P_IPCOL),0),0)</f>
        <v>#REF!</v>
      </c>
      <c r="K336" s="115" t="e">
        <f>IF(OR(LEAGUE="Mixed",LEAGUE=MYRANKS_P[[#This Row],[LG]]),IFERROR(INDEX(PITCHCSV[],MATCH(MYRANKS_P[[#This Row],[PROJID]],PITCHCSV[playerid],0),P_HCOL),0),0)</f>
        <v>#REF!</v>
      </c>
      <c r="L336" s="115" t="e">
        <f>IF(OR(LEAGUE="Mixed",LEAGUE=MYRANKS_P[[#This Row],[LG]]),IFERROR(INDEX(PITCHCSV[],MATCH(MYRANKS_P[[#This Row],[PROJID]],PITCHCSV[playerid],0),P_ERCOL),0),0)</f>
        <v>#REF!</v>
      </c>
      <c r="M336" s="115" t="e">
        <f>IF(OR(LEAGUE="Mixed",LEAGUE=MYRANKS_P[[#This Row],[LG]]),IFERROR(INDEX(PITCHCSV[],MATCH(MYRANKS_P[[#This Row],[PROJID]],PITCHCSV[playerid],0),P_HRCOL),0),0)</f>
        <v>#REF!</v>
      </c>
      <c r="N336" s="115" t="e">
        <f>IF(OR(LEAGUE="Mixed",LEAGUE=MYRANKS_P[[#This Row],[LG]]),IFERROR(INDEX(PITCHCSV[],MATCH(MYRANKS_P[[#This Row],[PROJID]],PITCHCSV[playerid],0),P_SOCOL),0),0)</f>
        <v>#REF!</v>
      </c>
      <c r="O336" s="115" t="e">
        <f>IF(OR(LEAGUE="Mixed",LEAGUE=MYRANKS_P[[#This Row],[LG]]),IFERROR(INDEX(PITCHCSV[],MATCH(MYRANKS_P[[#This Row],[PROJID]],PITCHCSV[playerid],0),P_BBCOL),0),0)</f>
        <v>#REF!</v>
      </c>
      <c r="P336" s="10" t="e">
        <f>IF(OR(LEAGUE="Mixed",LEAGUE=MYRANKS_P[[#This Row],[LG]]),IFERROR(MYRANKS_P[[#This Row],[ER]]*9/MYRANKS_P[[#This Row],[IP]],0),0)</f>
        <v>#REF!</v>
      </c>
      <c r="Q336" s="10" t="e">
        <f>IF(OR(LEAGUE="Mixed",LEAGUE=MYRANKS_P[[#This Row],[LG]]),IFERROR((MYRANKS_P[[#This Row],[BB]]+MYRANKS_P[[#This Row],[H]])/MYRANKS_P[[#This Row],[IP]],0),0)</f>
        <v>#REF!</v>
      </c>
      <c r="R336" s="10" t="e">
        <f>MYRANKS_P[[#This Row],[W]]/SGP_W</f>
        <v>#REF!</v>
      </c>
      <c r="S336" s="10" t="e">
        <f>MYRANKS_P[[#This Row],[SV]]/SGP_SV</f>
        <v>#REF!</v>
      </c>
      <c r="T336" s="10" t="e">
        <f>MYRANKS_P[[#This Row],[SO]]/SGP_K</f>
        <v>#REF!</v>
      </c>
      <c r="U336" s="10" t="e">
        <f>((LGAVG_ER*(NUMPITCHERS-1)+MYRANKS_P[[#This Row],[ER]])*9/((LGAVG_IP*(NUMPITCHERS-1)+MYRANKS_P[[#This Row],[IP]]))-LGAVG_ERA)/SGP_ERA</f>
        <v>#REF!</v>
      </c>
      <c r="V336" s="10" t="e">
        <f>((LGAVG_HBB*(NUMPITCHERS-1)+MYRANKS_P[[#This Row],[BB]]+MYRANKS_P[[#This Row],[H]])/(LGAVG_IP*(NUMPITCHERS-1)+MYRANKS_P[[#This Row],[IP]])-LGAVG_WHIP)/SGP_WHIP</f>
        <v>#REF!</v>
      </c>
      <c r="W336" s="72" t="e">
        <f>MYRANKS_P[[#This Row],[WSGP]]+MYRANKS_P[[#This Row],[SVSGP]]+MYRANKS_P[[#This Row],[SOSGP]]+MYRANKS_P[[#This Row],[ERASGP]]+MYRANKS_P[[#This Row],[WHIPSGP]]</f>
        <v>#REF!</v>
      </c>
      <c r="X336" s="171" t="e">
        <f>RANK(MYRANKS_P[[#This Row],[TTLSGP]],MYRANKS_P[TTLSGP],0)</f>
        <v>#REF!</v>
      </c>
      <c r="Y336" s="72" t="e">
        <f>IF(MYRANKS_P[[#This Row],[RAW_RANK]]&gt;NUM_P,MYRANKS_P[[#This Row],[TTLSGP]],0)</f>
        <v>#REF!</v>
      </c>
      <c r="Z336" s="22" t="e">
        <f>IF(MYRANKS_P[[#This Row],[BENCH_TTLSGP]]=0,"",RANK(MYRANKS_P[[#This Row],[BENCH_TTLSGP]],MYRANKS_P[BENCH_TTLSGP],0))</f>
        <v>#REF!</v>
      </c>
      <c r="AA336" s="22" t="e">
        <f>IF(MYRANKS_P[[#This Row],[RAW_RANK]]=NUM_P,"X","")</f>
        <v>#REF!</v>
      </c>
      <c r="AB336" s="10" t="e">
        <f>VLOOKUP(MYRANKS_P[[#This Row],[POS]],#REF!,COLUMN(#REF!),FALSE)</f>
        <v>#REF!</v>
      </c>
      <c r="AC336" s="10" t="e">
        <f>MYRANKS_P[[#This Row],[TTLSGP]]-MYRANKS_P[[#This Row],[REPL LVL]]</f>
        <v>#REF!</v>
      </c>
      <c r="AD336" s="19" t="e">
        <f>IF(MYRANKS_P[[#This Row],[RAW_RANK]]&lt;=Total_Pitchers_Drafted,MYRANKS_P[[#This Row],[SGP OVER REPL]],0)</f>
        <v>#REF!</v>
      </c>
      <c r="AE336" s="66" t="e">
        <f>MYRANKS_P[[#This Row],[SGP OVER REPL]]*Dollar_Value_Per_Pitcher_SGP+1</f>
        <v>#REF!</v>
      </c>
      <c r="AF336" s="27"/>
      <c r="AG336" s="30" t="e">
        <f>IF(AND(MYRANKS_P[[#This Row],[BENCH_RANK]]&lt;=Total_Pitchers_Drafted,MYRANKS_P[[#This Row],[$ACTUAL]]=""),MYRANKS_P[[#This Row],[USEFULSGP]],0)</f>
        <v>#REF!</v>
      </c>
      <c r="AH336" s="27" t="e">
        <f>IF(MYRANKS_P[[#This Row],[REMAIN_SGP]]=0,0,MYRANKS_P[[#This Row],[REMAIN_SGP]]*Remaining_Dollar_Value_Per_Pitcher_SGP+1)</f>
        <v>#REF!</v>
      </c>
      <c r="AI336" s="122"/>
    </row>
    <row r="337" spans="1:35" x14ac:dyDescent="0.25">
      <c r="A337" s="110" t="s">
        <v>1733</v>
      </c>
      <c r="B337" s="53" t="e">
        <f>VLOOKUP(MYRANKS_P[[#This Row],[PLAYERID]],#REF!,COLUMN(#REF!),FALSE)</f>
        <v>#REF!</v>
      </c>
      <c r="C337" s="53" t="e">
        <f>VLOOKUP(MYRANKS_P[[#This Row],[PLAYERID]],#REF!,COLUMN(#REF!),FALSE)</f>
        <v>#REF!</v>
      </c>
      <c r="D337" s="53" t="e">
        <f>VLOOKUP(MYRANKS_P[[#This Row],[PLAYERID]],#REF!,COLUMN(#REF!),FALSE)</f>
        <v>#REF!</v>
      </c>
      <c r="E337" s="9" t="e">
        <f>VLOOKUP(MYRANKS_P[[#This Row],[PLAYERID]],#REF!,COLUMN(#REF!),FALSE)</f>
        <v>#REF!</v>
      </c>
      <c r="F337" s="53" t="e">
        <f>VLOOKUP(MYRANKS_P[[#This Row],[PLAYERID]],#REF!,COLUMN(#REF!),FALSE)</f>
        <v>#REF!</v>
      </c>
      <c r="G337" s="9" t="e">
        <f>INDEX(#REF!,MATCH(MYRANKS_P[[#This Row],[PLAYERID]],#REF!,0),VLOOKUP(IDSYSTEM,#REF!,3,FALSE))</f>
        <v>#REF!</v>
      </c>
      <c r="H337" s="115" t="e">
        <f>IF(OR(LEAGUE="Mixed",LEAGUE=MYRANKS_P[[#This Row],[LG]]),IFERROR(INDEX(PITCHCSV[],MATCH(MYRANKS_P[[#This Row],[PROJID]],PITCHCSV[playerid],0),P_WCOL),0),0)</f>
        <v>#REF!</v>
      </c>
      <c r="I337" s="115" t="e">
        <f>IF(OR(LEAGUE="Mixed",LEAGUE=MYRANKS_P[[#This Row],[LG]]),IFERROR(INDEX(PITCHCSV[],MATCH(MYRANKS_P[[#This Row],[PROJID]],PITCHCSV[playerid],0),P_SVCOL),0),0)</f>
        <v>#REF!</v>
      </c>
      <c r="J337" s="115" t="e">
        <f>IF(OR(LEAGUE="Mixed",LEAGUE=MYRANKS_P[[#This Row],[LG]]),IFERROR(INDEX(PITCHCSV[],MATCH(MYRANKS_P[[#This Row],[PROJID]],PITCHCSV[playerid],0),P_IPCOL),0),0)</f>
        <v>#REF!</v>
      </c>
      <c r="K337" s="115" t="e">
        <f>IF(OR(LEAGUE="Mixed",LEAGUE=MYRANKS_P[[#This Row],[LG]]),IFERROR(INDEX(PITCHCSV[],MATCH(MYRANKS_P[[#This Row],[PROJID]],PITCHCSV[playerid],0),P_HCOL),0),0)</f>
        <v>#REF!</v>
      </c>
      <c r="L337" s="115" t="e">
        <f>IF(OR(LEAGUE="Mixed",LEAGUE=MYRANKS_P[[#This Row],[LG]]),IFERROR(INDEX(PITCHCSV[],MATCH(MYRANKS_P[[#This Row],[PROJID]],PITCHCSV[playerid],0),P_ERCOL),0),0)</f>
        <v>#REF!</v>
      </c>
      <c r="M337" s="115" t="e">
        <f>IF(OR(LEAGUE="Mixed",LEAGUE=MYRANKS_P[[#This Row],[LG]]),IFERROR(INDEX(PITCHCSV[],MATCH(MYRANKS_P[[#This Row],[PROJID]],PITCHCSV[playerid],0),P_HRCOL),0),0)</f>
        <v>#REF!</v>
      </c>
      <c r="N337" s="115" t="e">
        <f>IF(OR(LEAGUE="Mixed",LEAGUE=MYRANKS_P[[#This Row],[LG]]),IFERROR(INDEX(PITCHCSV[],MATCH(MYRANKS_P[[#This Row],[PROJID]],PITCHCSV[playerid],0),P_SOCOL),0),0)</f>
        <v>#REF!</v>
      </c>
      <c r="O337" s="115" t="e">
        <f>IF(OR(LEAGUE="Mixed",LEAGUE=MYRANKS_P[[#This Row],[LG]]),IFERROR(INDEX(PITCHCSV[],MATCH(MYRANKS_P[[#This Row],[PROJID]],PITCHCSV[playerid],0),P_BBCOL),0),0)</f>
        <v>#REF!</v>
      </c>
      <c r="P337" s="10" t="e">
        <f>IF(OR(LEAGUE="Mixed",LEAGUE=MYRANKS_P[[#This Row],[LG]]),IFERROR(MYRANKS_P[[#This Row],[ER]]*9/MYRANKS_P[[#This Row],[IP]],0),0)</f>
        <v>#REF!</v>
      </c>
      <c r="Q337" s="10" t="e">
        <f>IF(OR(LEAGUE="Mixed",LEAGUE=MYRANKS_P[[#This Row],[LG]]),IFERROR((MYRANKS_P[[#This Row],[BB]]+MYRANKS_P[[#This Row],[H]])/MYRANKS_P[[#This Row],[IP]],0),0)</f>
        <v>#REF!</v>
      </c>
      <c r="R337" s="87" t="e">
        <f>MYRANKS_P[[#This Row],[W]]/SGP_W</f>
        <v>#REF!</v>
      </c>
      <c r="S337" s="87" t="e">
        <f>MYRANKS_P[[#This Row],[SV]]/SGP_SV</f>
        <v>#REF!</v>
      </c>
      <c r="T337" s="87" t="e">
        <f>MYRANKS_P[[#This Row],[SO]]/SGP_K</f>
        <v>#REF!</v>
      </c>
      <c r="U337" s="10" t="e">
        <f>((LGAVG_ER*(NUMPITCHERS-1)+MYRANKS_P[[#This Row],[ER]])*9/((LGAVG_IP*(NUMPITCHERS-1)+MYRANKS_P[[#This Row],[IP]]))-LGAVG_ERA)/SGP_ERA</f>
        <v>#REF!</v>
      </c>
      <c r="V337" s="10" t="e">
        <f>((LGAVG_HBB*(NUMPITCHERS-1)+MYRANKS_P[[#This Row],[BB]]+MYRANKS_P[[#This Row],[H]])/(LGAVG_IP*(NUMPITCHERS-1)+MYRANKS_P[[#This Row],[IP]])-LGAVG_WHIP)/SGP_WHIP</f>
        <v>#REF!</v>
      </c>
      <c r="W337" s="92" t="e">
        <f>MYRANKS_P[[#This Row],[WSGP]]+MYRANKS_P[[#This Row],[SVSGP]]+MYRANKS_P[[#This Row],[SOSGP]]+MYRANKS_P[[#This Row],[ERASGP]]+MYRANKS_P[[#This Row],[WHIPSGP]]</f>
        <v>#REF!</v>
      </c>
      <c r="X337" s="173" t="e">
        <f>RANK(MYRANKS_P[[#This Row],[TTLSGP]],MYRANKS_P[TTLSGP],0)</f>
        <v>#REF!</v>
      </c>
      <c r="Y337" s="92" t="e">
        <f>IF(MYRANKS_P[[#This Row],[RAW_RANK]]&gt;NUM_P,MYRANKS_P[[#This Row],[TTLSGP]],0)</f>
        <v>#REF!</v>
      </c>
      <c r="Z337" s="96" t="e">
        <f>IF(MYRANKS_P[[#This Row],[BENCH_TTLSGP]]=0,"",RANK(MYRANKS_P[[#This Row],[BENCH_TTLSGP]],MYRANKS_P[BENCH_TTLSGP],0))</f>
        <v>#REF!</v>
      </c>
      <c r="AA337" s="96" t="e">
        <f>IF(MYRANKS_P[[#This Row],[RAW_RANK]]=NUM_P,"X","")</f>
        <v>#REF!</v>
      </c>
      <c r="AB337" s="87" t="e">
        <f>VLOOKUP(MYRANKS_P[[#This Row],[POS]],#REF!,COLUMN(#REF!),FALSE)</f>
        <v>#REF!</v>
      </c>
      <c r="AC337" s="87" t="e">
        <f>MYRANKS_P[[#This Row],[TTLSGP]]-MYRANKS_P[[#This Row],[REPL LVL]]</f>
        <v>#REF!</v>
      </c>
      <c r="AD337" s="87" t="e">
        <f>IF(MYRANKS_P[[#This Row],[RAW_RANK]]&lt;=Total_Pitchers_Drafted,MYRANKS_P[[#This Row],[SGP OVER REPL]],0)</f>
        <v>#REF!</v>
      </c>
      <c r="AE337" s="97" t="e">
        <f>MYRANKS_P[[#This Row],[SGP OVER REPL]]*Dollar_Value_Per_Pitcher_SGP+1</f>
        <v>#REF!</v>
      </c>
      <c r="AF337" s="87"/>
      <c r="AG337" s="87" t="e">
        <f>IF(AND(MYRANKS_P[[#This Row],[BENCH_RANK]]&lt;=Total_Pitchers_Drafted,MYRANKS_P[[#This Row],[$ACTUAL]]=""),MYRANKS_P[[#This Row],[USEFULSGP]],0)</f>
        <v>#REF!</v>
      </c>
      <c r="AH337" s="87" t="e">
        <f>IF(MYRANKS_P[[#This Row],[REMAIN_SGP]]=0,0,MYRANKS_P[[#This Row],[REMAIN_SGP]]*Remaining_Dollar_Value_Per_Pitcher_SGP+1)</f>
        <v>#REF!</v>
      </c>
      <c r="AI337" s="122"/>
    </row>
    <row r="338" spans="1:35" x14ac:dyDescent="0.25">
      <c r="A338" s="79" t="s">
        <v>6375</v>
      </c>
      <c r="B338" s="53" t="e">
        <f>VLOOKUP(MYRANKS_P[[#This Row],[PLAYERID]],#REF!,COLUMN(#REF!),FALSE)</f>
        <v>#REF!</v>
      </c>
      <c r="C338" s="53" t="e">
        <f>VLOOKUP(MYRANKS_P[[#This Row],[PLAYERID]],#REF!,COLUMN(#REF!),FALSE)</f>
        <v>#REF!</v>
      </c>
      <c r="D338" s="53" t="e">
        <f>VLOOKUP(MYRANKS_P[[#This Row],[PLAYERID]],#REF!,COLUMN(#REF!),FALSE)</f>
        <v>#REF!</v>
      </c>
      <c r="E338" s="9" t="e">
        <f>VLOOKUP(MYRANKS_P[[#This Row],[PLAYERID]],#REF!,COLUMN(#REF!),FALSE)</f>
        <v>#REF!</v>
      </c>
      <c r="F338" s="53" t="e">
        <f>VLOOKUP(MYRANKS_P[[#This Row],[PLAYERID]],#REF!,COLUMN(#REF!),FALSE)</f>
        <v>#REF!</v>
      </c>
      <c r="G338" s="32" t="e">
        <f>INDEX(#REF!,MATCH(MYRANKS_P[[#This Row],[PLAYERID]],#REF!,0),VLOOKUP(IDSYSTEM,#REF!,3,FALSE))</f>
        <v>#REF!</v>
      </c>
      <c r="H338" s="155" t="e">
        <f>IF(OR(LEAGUE="Mixed",LEAGUE=MYRANKS_P[[#This Row],[LG]]),IFERROR(INDEX(PITCHCSV[],MATCH(MYRANKS_P[[#This Row],[PROJID]],PITCHCSV[playerid],0),P_WCOL),0),0)</f>
        <v>#REF!</v>
      </c>
      <c r="I338" s="155" t="e">
        <f>IF(OR(LEAGUE="Mixed",LEAGUE=MYRANKS_P[[#This Row],[LG]]),IFERROR(INDEX(PITCHCSV[],MATCH(MYRANKS_P[[#This Row],[PROJID]],PITCHCSV[playerid],0),P_SVCOL),0),0)</f>
        <v>#REF!</v>
      </c>
      <c r="J338" s="155" t="e">
        <f>IF(OR(LEAGUE="Mixed",LEAGUE=MYRANKS_P[[#This Row],[LG]]),IFERROR(INDEX(PITCHCSV[],MATCH(MYRANKS_P[[#This Row],[PROJID]],PITCHCSV[playerid],0),P_IPCOL),0),0)</f>
        <v>#REF!</v>
      </c>
      <c r="K338" s="155" t="e">
        <f>IF(OR(LEAGUE="Mixed",LEAGUE=MYRANKS_P[[#This Row],[LG]]),IFERROR(INDEX(PITCHCSV[],MATCH(MYRANKS_P[[#This Row],[PROJID]],PITCHCSV[playerid],0),P_HCOL),0),0)</f>
        <v>#REF!</v>
      </c>
      <c r="L338" s="155" t="e">
        <f>IF(OR(LEAGUE="Mixed",LEAGUE=MYRANKS_P[[#This Row],[LG]]),IFERROR(INDEX(PITCHCSV[],MATCH(MYRANKS_P[[#This Row],[PROJID]],PITCHCSV[playerid],0),P_ERCOL),0),0)</f>
        <v>#REF!</v>
      </c>
      <c r="M338" s="155" t="e">
        <f>IF(OR(LEAGUE="Mixed",LEAGUE=MYRANKS_P[[#This Row],[LG]]),IFERROR(INDEX(PITCHCSV[],MATCH(MYRANKS_P[[#This Row],[PROJID]],PITCHCSV[playerid],0),P_HRCOL),0),0)</f>
        <v>#REF!</v>
      </c>
      <c r="N338" s="155" t="e">
        <f>IF(OR(LEAGUE="Mixed",LEAGUE=MYRANKS_P[[#This Row],[LG]]),IFERROR(INDEX(PITCHCSV[],MATCH(MYRANKS_P[[#This Row],[PROJID]],PITCHCSV[playerid],0),P_SOCOL),0),0)</f>
        <v>#REF!</v>
      </c>
      <c r="O338" s="155" t="e">
        <f>IF(OR(LEAGUE="Mixed",LEAGUE=MYRANKS_P[[#This Row],[LG]]),IFERROR(INDEX(PITCHCSV[],MATCH(MYRANKS_P[[#This Row],[PROJID]],PITCHCSV[playerid],0),P_BBCOL),0),0)</f>
        <v>#REF!</v>
      </c>
      <c r="P338" s="33" t="e">
        <f>IF(OR(LEAGUE="Mixed",LEAGUE=MYRANKS_P[[#This Row],[LG]]),IFERROR(MYRANKS_P[[#This Row],[ER]]*9/MYRANKS_P[[#This Row],[IP]],0),0)</f>
        <v>#REF!</v>
      </c>
      <c r="Q338" s="33" t="e">
        <f>IF(OR(LEAGUE="Mixed",LEAGUE=MYRANKS_P[[#This Row],[LG]]),IFERROR((MYRANKS_P[[#This Row],[BB]]+MYRANKS_P[[#This Row],[H]])/MYRANKS_P[[#This Row],[IP]],0),0)</f>
        <v>#REF!</v>
      </c>
      <c r="R338" s="33" t="e">
        <f>MYRANKS_P[[#This Row],[W]]/SGP_W</f>
        <v>#REF!</v>
      </c>
      <c r="S338" s="33" t="e">
        <f>MYRANKS_P[[#This Row],[SV]]/SGP_SV</f>
        <v>#REF!</v>
      </c>
      <c r="T338" s="33" t="e">
        <f>MYRANKS_P[[#This Row],[SO]]/SGP_K</f>
        <v>#REF!</v>
      </c>
      <c r="U338" s="33" t="e">
        <f>((LGAVG_ER*(NUMPITCHERS-1)+MYRANKS_P[[#This Row],[ER]])*9/((LGAVG_IP*(NUMPITCHERS-1)+MYRANKS_P[[#This Row],[IP]]))-LGAVG_ERA)/SGP_ERA</f>
        <v>#REF!</v>
      </c>
      <c r="V338" s="33" t="e">
        <f>((LGAVG_HBB*(NUMPITCHERS-1)+MYRANKS_P[[#This Row],[BB]]+MYRANKS_P[[#This Row],[H]])/(LGAVG_IP*(NUMPITCHERS-1)+MYRANKS_P[[#This Row],[IP]])-LGAVG_WHIP)/SGP_WHIP</f>
        <v>#REF!</v>
      </c>
      <c r="W338" s="73" t="e">
        <f>MYRANKS_P[[#This Row],[WSGP]]+MYRANKS_P[[#This Row],[SVSGP]]+MYRANKS_P[[#This Row],[SOSGP]]+MYRANKS_P[[#This Row],[ERASGP]]+MYRANKS_P[[#This Row],[WHIPSGP]]</f>
        <v>#REF!</v>
      </c>
      <c r="X338" s="174" t="e">
        <f>RANK(MYRANKS_P[[#This Row],[TTLSGP]],MYRANKS_P[TTLSGP],0)</f>
        <v>#REF!</v>
      </c>
      <c r="Y338" s="73" t="e">
        <f>IF(MYRANKS_P[[#This Row],[RAW_RANK]]&gt;NUM_P,MYRANKS_P[[#This Row],[TTLSGP]],0)</f>
        <v>#REF!</v>
      </c>
      <c r="Z338" s="34" t="e">
        <f>IF(MYRANKS_P[[#This Row],[BENCH_TTLSGP]]=0,"",RANK(MYRANKS_P[[#This Row],[BENCH_TTLSGP]],MYRANKS_P[BENCH_TTLSGP],0))</f>
        <v>#REF!</v>
      </c>
      <c r="AA338" s="34" t="e">
        <f>IF(MYRANKS_P[[#This Row],[RAW_RANK]]=NUM_P,"X","")</f>
        <v>#REF!</v>
      </c>
      <c r="AB338" s="33" t="e">
        <f>VLOOKUP(MYRANKS_P[[#This Row],[POS]],#REF!,COLUMN(#REF!),FALSE)</f>
        <v>#REF!</v>
      </c>
      <c r="AC338" s="33" t="e">
        <f>MYRANKS_P[[#This Row],[TTLSGP]]-MYRANKS_P[[#This Row],[REPL LVL]]</f>
        <v>#REF!</v>
      </c>
      <c r="AD338" s="33" t="e">
        <f>IF(MYRANKS_P[[#This Row],[RAW_RANK]]&lt;=Total_Pitchers_Drafted,MYRANKS_P[[#This Row],[SGP OVER REPL]],0)</f>
        <v>#REF!</v>
      </c>
      <c r="AE338" s="67" t="e">
        <f>MYRANKS_P[[#This Row],[SGP OVER REPL]]*Dollar_Value_Per_Pitcher_SGP+1</f>
        <v>#REF!</v>
      </c>
      <c r="AF338" s="33"/>
      <c r="AG338" s="33" t="e">
        <f>IF(AND(MYRANKS_P[[#This Row],[BENCH_RANK]]&lt;=Total_Pitchers_Drafted,MYRANKS_P[[#This Row],[$ACTUAL]]=""),MYRANKS_P[[#This Row],[USEFULSGP]],0)</f>
        <v>#REF!</v>
      </c>
      <c r="AH338" s="33" t="e">
        <f>IF(MYRANKS_P[[#This Row],[REMAIN_SGP]]=0,0,MYRANKS_P[[#This Row],[REMAIN_SGP]]*Remaining_Dollar_Value_Per_Pitcher_SGP+1)</f>
        <v>#REF!</v>
      </c>
      <c r="AI338" s="170"/>
    </row>
    <row r="339" spans="1:35" x14ac:dyDescent="0.25">
      <c r="A339" s="110" t="s">
        <v>6390</v>
      </c>
      <c r="B339" s="86" t="e">
        <f>VLOOKUP(MYRANKS_P[[#This Row],[PLAYERID]],#REF!,COLUMN(#REF!),FALSE)</f>
        <v>#REF!</v>
      </c>
      <c r="C339" s="86" t="e">
        <f>VLOOKUP(MYRANKS_P[[#This Row],[PLAYERID]],#REF!,COLUMN(#REF!),FALSE)</f>
        <v>#REF!</v>
      </c>
      <c r="D339" s="86" t="e">
        <f>VLOOKUP(MYRANKS_P[[#This Row],[PLAYERID]],#REF!,COLUMN(#REF!),FALSE)</f>
        <v>#REF!</v>
      </c>
      <c r="E339" s="9" t="e">
        <f>VLOOKUP(MYRANKS_P[[#This Row],[PLAYERID]],#REF!,COLUMN(#REF!),FALSE)</f>
        <v>#REF!</v>
      </c>
      <c r="F339" s="86" t="e">
        <f>VLOOKUP(MYRANKS_P[[#This Row],[PLAYERID]],#REF!,COLUMN(#REF!),FALSE)</f>
        <v>#REF!</v>
      </c>
      <c r="G339" s="9" t="e">
        <f>INDEX(#REF!,MATCH(MYRANKS_P[[#This Row],[PLAYERID]],#REF!,0),VLOOKUP(IDSYSTEM,#REF!,3,FALSE))</f>
        <v>#REF!</v>
      </c>
      <c r="H339" s="115" t="e">
        <f>IF(OR(LEAGUE="Mixed",LEAGUE=MYRANKS_P[[#This Row],[LG]]),IFERROR(INDEX(PITCHCSV[],MATCH(MYRANKS_P[[#This Row],[PROJID]],PITCHCSV[playerid],0),P_WCOL),0),0)</f>
        <v>#REF!</v>
      </c>
      <c r="I339" s="115" t="e">
        <f>IF(OR(LEAGUE="Mixed",LEAGUE=MYRANKS_P[[#This Row],[LG]]),IFERROR(INDEX(PITCHCSV[],MATCH(MYRANKS_P[[#This Row],[PROJID]],PITCHCSV[playerid],0),P_SVCOL),0),0)</f>
        <v>#REF!</v>
      </c>
      <c r="J339" s="115" t="e">
        <f>IF(OR(LEAGUE="Mixed",LEAGUE=MYRANKS_P[[#This Row],[LG]]),IFERROR(INDEX(PITCHCSV[],MATCH(MYRANKS_P[[#This Row],[PROJID]],PITCHCSV[playerid],0),P_IPCOL),0),0)</f>
        <v>#REF!</v>
      </c>
      <c r="K339" s="115" t="e">
        <f>IF(OR(LEAGUE="Mixed",LEAGUE=MYRANKS_P[[#This Row],[LG]]),IFERROR(INDEX(PITCHCSV[],MATCH(MYRANKS_P[[#This Row],[PROJID]],PITCHCSV[playerid],0),P_HCOL),0),0)</f>
        <v>#REF!</v>
      </c>
      <c r="L339" s="115" t="e">
        <f>IF(OR(LEAGUE="Mixed",LEAGUE=MYRANKS_P[[#This Row],[LG]]),IFERROR(INDEX(PITCHCSV[],MATCH(MYRANKS_P[[#This Row],[PROJID]],PITCHCSV[playerid],0),P_ERCOL),0),0)</f>
        <v>#REF!</v>
      </c>
      <c r="M339" s="115" t="e">
        <f>IF(OR(LEAGUE="Mixed",LEAGUE=MYRANKS_P[[#This Row],[LG]]),IFERROR(INDEX(PITCHCSV[],MATCH(MYRANKS_P[[#This Row],[PROJID]],PITCHCSV[playerid],0),P_HRCOL),0),0)</f>
        <v>#REF!</v>
      </c>
      <c r="N339" s="115" t="e">
        <f>IF(OR(LEAGUE="Mixed",LEAGUE=MYRANKS_P[[#This Row],[LG]]),IFERROR(INDEX(PITCHCSV[],MATCH(MYRANKS_P[[#This Row],[PROJID]],PITCHCSV[playerid],0),P_SOCOL),0),0)</f>
        <v>#REF!</v>
      </c>
      <c r="O339" s="115" t="e">
        <f>IF(OR(LEAGUE="Mixed",LEAGUE=MYRANKS_P[[#This Row],[LG]]),IFERROR(INDEX(PITCHCSV[],MATCH(MYRANKS_P[[#This Row],[PROJID]],PITCHCSV[playerid],0),P_BBCOL),0),0)</f>
        <v>#REF!</v>
      </c>
      <c r="P339" s="10" t="e">
        <f>IF(OR(LEAGUE="Mixed",LEAGUE=MYRANKS_P[[#This Row],[LG]]),IFERROR(MYRANKS_P[[#This Row],[ER]]*9/MYRANKS_P[[#This Row],[IP]],0),0)</f>
        <v>#REF!</v>
      </c>
      <c r="Q339" s="10" t="e">
        <f>IF(OR(LEAGUE="Mixed",LEAGUE=MYRANKS_P[[#This Row],[LG]]),IFERROR((MYRANKS_P[[#This Row],[BB]]+MYRANKS_P[[#This Row],[H]])/MYRANKS_P[[#This Row],[IP]],0),0)</f>
        <v>#REF!</v>
      </c>
      <c r="R339" s="87" t="e">
        <f>MYRANKS_P[[#This Row],[W]]/SGP_W</f>
        <v>#REF!</v>
      </c>
      <c r="S339" s="87" t="e">
        <f>MYRANKS_P[[#This Row],[SV]]/SGP_SV</f>
        <v>#REF!</v>
      </c>
      <c r="T339" s="87" t="e">
        <f>MYRANKS_P[[#This Row],[SO]]/SGP_K</f>
        <v>#REF!</v>
      </c>
      <c r="U339" s="10" t="e">
        <f>((LGAVG_ER*(NUMPITCHERS-1)+MYRANKS_P[[#This Row],[ER]])*9/((LGAVG_IP*(NUMPITCHERS-1)+MYRANKS_P[[#This Row],[IP]]))-LGAVG_ERA)/SGP_ERA</f>
        <v>#REF!</v>
      </c>
      <c r="V339" s="10" t="e">
        <f>((LGAVG_HBB*(NUMPITCHERS-1)+MYRANKS_P[[#This Row],[BB]]+MYRANKS_P[[#This Row],[H]])/(LGAVG_IP*(NUMPITCHERS-1)+MYRANKS_P[[#This Row],[IP]])-LGAVG_WHIP)/SGP_WHIP</f>
        <v>#REF!</v>
      </c>
      <c r="W339" s="92" t="e">
        <f>MYRANKS_P[[#This Row],[WSGP]]+MYRANKS_P[[#This Row],[SVSGP]]+MYRANKS_P[[#This Row],[SOSGP]]+MYRANKS_P[[#This Row],[ERASGP]]+MYRANKS_P[[#This Row],[WHIPSGP]]</f>
        <v>#REF!</v>
      </c>
      <c r="X339" s="173" t="e">
        <f>RANK(MYRANKS_P[[#This Row],[TTLSGP]],MYRANKS_P[TTLSGP],0)</f>
        <v>#REF!</v>
      </c>
      <c r="Y339" s="92" t="e">
        <f>IF(MYRANKS_P[[#This Row],[RAW_RANK]]&gt;NUM_P,MYRANKS_P[[#This Row],[TTLSGP]],0)</f>
        <v>#REF!</v>
      </c>
      <c r="Z339" s="96" t="e">
        <f>IF(MYRANKS_P[[#This Row],[BENCH_TTLSGP]]=0,"",RANK(MYRANKS_P[[#This Row],[BENCH_TTLSGP]],MYRANKS_P[BENCH_TTLSGP],0))</f>
        <v>#REF!</v>
      </c>
      <c r="AA339" s="96" t="e">
        <f>IF(MYRANKS_P[[#This Row],[RAW_RANK]]=NUM_P,"X","")</f>
        <v>#REF!</v>
      </c>
      <c r="AB339" s="87" t="e">
        <f>VLOOKUP(MYRANKS_P[[#This Row],[POS]],#REF!,COLUMN(#REF!),FALSE)</f>
        <v>#REF!</v>
      </c>
      <c r="AC339" s="87" t="e">
        <f>MYRANKS_P[[#This Row],[TTLSGP]]-MYRANKS_P[[#This Row],[REPL LVL]]</f>
        <v>#REF!</v>
      </c>
      <c r="AD339" s="87" t="e">
        <f>IF(MYRANKS_P[[#This Row],[RAW_RANK]]&lt;=Total_Pitchers_Drafted,MYRANKS_P[[#This Row],[SGP OVER REPL]],0)</f>
        <v>#REF!</v>
      </c>
      <c r="AE339" s="97" t="e">
        <f>MYRANKS_P[[#This Row],[SGP OVER REPL]]*Dollar_Value_Per_Pitcher_SGP+1</f>
        <v>#REF!</v>
      </c>
      <c r="AF339" s="87"/>
      <c r="AG339" s="87" t="e">
        <f>IF(AND(MYRANKS_P[[#This Row],[BENCH_RANK]]&lt;=Total_Pitchers_Drafted,MYRANKS_P[[#This Row],[$ACTUAL]]=""),MYRANKS_P[[#This Row],[USEFULSGP]],0)</f>
        <v>#REF!</v>
      </c>
      <c r="AH339" s="87" t="e">
        <f>IF(MYRANKS_P[[#This Row],[REMAIN_SGP]]=0,0,MYRANKS_P[[#This Row],[REMAIN_SGP]]*Remaining_Dollar_Value_Per_Pitcher_SGP+1)</f>
        <v>#REF!</v>
      </c>
      <c r="AI339" s="122"/>
    </row>
    <row r="340" spans="1:35" x14ac:dyDescent="0.25">
      <c r="A340" s="88" t="s">
        <v>1576</v>
      </c>
      <c r="B340" s="53" t="e">
        <f>VLOOKUP(MYRANKS_P[[#This Row],[PLAYERID]],#REF!,COLUMN(#REF!),FALSE)</f>
        <v>#REF!</v>
      </c>
      <c r="C340" s="53" t="e">
        <f>VLOOKUP(MYRANKS_P[[#This Row],[PLAYERID]],#REF!,COLUMN(#REF!),FALSE)</f>
        <v>#REF!</v>
      </c>
      <c r="D340" s="53" t="e">
        <f>VLOOKUP(MYRANKS_P[[#This Row],[PLAYERID]],#REF!,COLUMN(#REF!),FALSE)</f>
        <v>#REF!</v>
      </c>
      <c r="E340" s="9" t="e">
        <f>VLOOKUP(MYRANKS_P[[#This Row],[PLAYERID]],#REF!,COLUMN(#REF!),FALSE)</f>
        <v>#REF!</v>
      </c>
      <c r="F340" s="53" t="e">
        <f>VLOOKUP(MYRANKS_P[[#This Row],[PLAYERID]],#REF!,COLUMN(#REF!),FALSE)</f>
        <v>#REF!</v>
      </c>
      <c r="G340" s="9" t="e">
        <f>INDEX(#REF!,MATCH(MYRANKS_P[[#This Row],[PLAYERID]],#REF!,0),VLOOKUP(IDSYSTEM,#REF!,3,FALSE))</f>
        <v>#REF!</v>
      </c>
      <c r="H340" s="115" t="e">
        <f>IF(OR(LEAGUE="Mixed",LEAGUE=MYRANKS_P[[#This Row],[LG]]),IFERROR(INDEX(PITCHCSV[],MATCH(MYRANKS_P[[#This Row],[PROJID]],PITCHCSV[playerid],0),P_WCOL),0),0)</f>
        <v>#REF!</v>
      </c>
      <c r="I340" s="115" t="e">
        <f>IF(OR(LEAGUE="Mixed",LEAGUE=MYRANKS_P[[#This Row],[LG]]),IFERROR(INDEX(PITCHCSV[],MATCH(MYRANKS_P[[#This Row],[PROJID]],PITCHCSV[playerid],0),P_SVCOL),0),0)</f>
        <v>#REF!</v>
      </c>
      <c r="J340" s="115" t="e">
        <f>IF(OR(LEAGUE="Mixed",LEAGUE=MYRANKS_P[[#This Row],[LG]]),IFERROR(INDEX(PITCHCSV[],MATCH(MYRANKS_P[[#This Row],[PROJID]],PITCHCSV[playerid],0),P_IPCOL),0),0)</f>
        <v>#REF!</v>
      </c>
      <c r="K340" s="115" t="e">
        <f>IF(OR(LEAGUE="Mixed",LEAGUE=MYRANKS_P[[#This Row],[LG]]),IFERROR(INDEX(PITCHCSV[],MATCH(MYRANKS_P[[#This Row],[PROJID]],PITCHCSV[playerid],0),P_HCOL),0),0)</f>
        <v>#REF!</v>
      </c>
      <c r="L340" s="115" t="e">
        <f>IF(OR(LEAGUE="Mixed",LEAGUE=MYRANKS_P[[#This Row],[LG]]),IFERROR(INDEX(PITCHCSV[],MATCH(MYRANKS_P[[#This Row],[PROJID]],PITCHCSV[playerid],0),P_ERCOL),0),0)</f>
        <v>#REF!</v>
      </c>
      <c r="M340" s="115" t="e">
        <f>IF(OR(LEAGUE="Mixed",LEAGUE=MYRANKS_P[[#This Row],[LG]]),IFERROR(INDEX(PITCHCSV[],MATCH(MYRANKS_P[[#This Row],[PROJID]],PITCHCSV[playerid],0),P_HRCOL),0),0)</f>
        <v>#REF!</v>
      </c>
      <c r="N340" s="115" t="e">
        <f>IF(OR(LEAGUE="Mixed",LEAGUE=MYRANKS_P[[#This Row],[LG]]),IFERROR(INDEX(PITCHCSV[],MATCH(MYRANKS_P[[#This Row],[PROJID]],PITCHCSV[playerid],0),P_SOCOL),0),0)</f>
        <v>#REF!</v>
      </c>
      <c r="O340" s="115" t="e">
        <f>IF(OR(LEAGUE="Mixed",LEAGUE=MYRANKS_P[[#This Row],[LG]]),IFERROR(INDEX(PITCHCSV[],MATCH(MYRANKS_P[[#This Row],[PROJID]],PITCHCSV[playerid],0),P_BBCOL),0),0)</f>
        <v>#REF!</v>
      </c>
      <c r="P340" s="10" t="e">
        <f>IF(OR(LEAGUE="Mixed",LEAGUE=MYRANKS_P[[#This Row],[LG]]),IFERROR(MYRANKS_P[[#This Row],[ER]]*9/MYRANKS_P[[#This Row],[IP]],0),0)</f>
        <v>#REF!</v>
      </c>
      <c r="Q340" s="10" t="e">
        <f>IF(OR(LEAGUE="Mixed",LEAGUE=MYRANKS_P[[#This Row],[LG]]),IFERROR((MYRANKS_P[[#This Row],[BB]]+MYRANKS_P[[#This Row],[H]])/MYRANKS_P[[#This Row],[IP]],0),0)</f>
        <v>#REF!</v>
      </c>
      <c r="R340" s="55" t="e">
        <f>MYRANKS_P[[#This Row],[W]]/SGP_W</f>
        <v>#REF!</v>
      </c>
      <c r="S340" s="54" t="e">
        <f>MYRANKS_P[[#This Row],[SV]]/SGP_SV</f>
        <v>#REF!</v>
      </c>
      <c r="T340" s="55" t="e">
        <f>MYRANKS_P[[#This Row],[SO]]/SGP_K</f>
        <v>#REF!</v>
      </c>
      <c r="U340" s="10" t="e">
        <f>((LGAVG_ER*(NUMPITCHERS-1)+MYRANKS_P[[#This Row],[ER]])*9/((LGAVG_IP*(NUMPITCHERS-1)+MYRANKS_P[[#This Row],[IP]]))-LGAVG_ERA)/SGP_ERA</f>
        <v>#REF!</v>
      </c>
      <c r="V340" s="10" t="e">
        <f>((LGAVG_HBB*(NUMPITCHERS-1)+MYRANKS_P[[#This Row],[BB]]+MYRANKS_P[[#This Row],[H]])/(LGAVG_IP*(NUMPITCHERS-1)+MYRANKS_P[[#This Row],[IP]])-LGAVG_WHIP)/SGP_WHIP</f>
        <v>#REF!</v>
      </c>
      <c r="W340" s="74" t="e">
        <f>MYRANKS_P[[#This Row],[WSGP]]+MYRANKS_P[[#This Row],[SVSGP]]+MYRANKS_P[[#This Row],[SOSGP]]+MYRANKS_P[[#This Row],[ERASGP]]+MYRANKS_P[[#This Row],[WHIPSGP]]</f>
        <v>#REF!</v>
      </c>
      <c r="X340" s="172" t="e">
        <f>RANK(MYRANKS_P[[#This Row],[TTLSGP]],MYRANKS_P[TTLSGP],0)</f>
        <v>#REF!</v>
      </c>
      <c r="Y340" s="74" t="e">
        <f>IF(MYRANKS_P[[#This Row],[RAW_RANK]]&gt;NUM_P,MYRANKS_P[[#This Row],[TTLSGP]],0)</f>
        <v>#REF!</v>
      </c>
      <c r="Z340" s="56" t="e">
        <f>IF(MYRANKS_P[[#This Row],[BENCH_TTLSGP]]=0,"",RANK(MYRANKS_P[[#This Row],[BENCH_TTLSGP]],MYRANKS_P[BENCH_TTLSGP],0))</f>
        <v>#REF!</v>
      </c>
      <c r="AA340" s="56" t="e">
        <f>IF(MYRANKS_P[[#This Row],[RAW_RANK]]=NUM_P,"X","")</f>
        <v>#REF!</v>
      </c>
      <c r="AB340" s="54" t="e">
        <f>VLOOKUP(MYRANKS_P[[#This Row],[POS]],#REF!,COLUMN(#REF!),FALSE)</f>
        <v>#REF!</v>
      </c>
      <c r="AC340" s="54" t="e">
        <f>MYRANKS_P[[#This Row],[TTLSGP]]-MYRANKS_P[[#This Row],[REPL LVL]]</f>
        <v>#REF!</v>
      </c>
      <c r="AD340" s="55" t="e">
        <f>IF(MYRANKS_P[[#This Row],[RAW_RANK]]&lt;=Total_Pitchers_Drafted,MYRANKS_P[[#This Row],[SGP OVER REPL]],0)</f>
        <v>#REF!</v>
      </c>
      <c r="AE340" s="68" t="e">
        <f>MYRANKS_P[[#This Row],[SGP OVER REPL]]*Dollar_Value_Per_Pitcher_SGP+1</f>
        <v>#REF!</v>
      </c>
      <c r="AF340" s="55"/>
      <c r="AG340" s="54" t="e">
        <f>IF(AND(MYRANKS_P[[#This Row],[BENCH_RANK]]&lt;=Total_Pitchers_Drafted,MYRANKS_P[[#This Row],[$ACTUAL]]=""),MYRANKS_P[[#This Row],[USEFULSGP]],0)</f>
        <v>#REF!</v>
      </c>
      <c r="AH340" s="55" t="e">
        <f>IF(MYRANKS_P[[#This Row],[REMAIN_SGP]]=0,0,MYRANKS_P[[#This Row],[REMAIN_SGP]]*Remaining_Dollar_Value_Per_Pitcher_SGP+1)</f>
        <v>#REF!</v>
      </c>
      <c r="AI340" s="122"/>
    </row>
    <row r="341" spans="1:35" x14ac:dyDescent="0.25">
      <c r="A341" s="88" t="s">
        <v>1321</v>
      </c>
      <c r="B341" s="53" t="e">
        <f>VLOOKUP(MYRANKS_P[[#This Row],[PLAYERID]],#REF!,COLUMN(#REF!),FALSE)</f>
        <v>#REF!</v>
      </c>
      <c r="C341" s="53" t="e">
        <f>VLOOKUP(MYRANKS_P[[#This Row],[PLAYERID]],#REF!,COLUMN(#REF!),FALSE)</f>
        <v>#REF!</v>
      </c>
      <c r="D341" s="53" t="e">
        <f>VLOOKUP(MYRANKS_P[[#This Row],[PLAYERID]],#REF!,COLUMN(#REF!),FALSE)</f>
        <v>#REF!</v>
      </c>
      <c r="E341" s="9" t="e">
        <f>VLOOKUP(MYRANKS_P[[#This Row],[PLAYERID]],#REF!,COLUMN(#REF!),FALSE)</f>
        <v>#REF!</v>
      </c>
      <c r="F341" s="53" t="e">
        <f>VLOOKUP(MYRANKS_P[[#This Row],[PLAYERID]],#REF!,COLUMN(#REF!),FALSE)</f>
        <v>#REF!</v>
      </c>
      <c r="G341" s="9" t="e">
        <f>INDEX(#REF!,MATCH(MYRANKS_P[[#This Row],[PLAYERID]],#REF!,0),VLOOKUP(IDSYSTEM,#REF!,3,FALSE))</f>
        <v>#REF!</v>
      </c>
      <c r="H341" s="115" t="e">
        <f>IF(OR(LEAGUE="Mixed",LEAGUE=MYRANKS_P[[#This Row],[LG]]),IFERROR(INDEX(PITCHCSV[],MATCH(MYRANKS_P[[#This Row],[PROJID]],PITCHCSV[playerid],0),P_WCOL),0),0)</f>
        <v>#REF!</v>
      </c>
      <c r="I341" s="115" t="e">
        <f>IF(OR(LEAGUE="Mixed",LEAGUE=MYRANKS_P[[#This Row],[LG]]),IFERROR(INDEX(PITCHCSV[],MATCH(MYRANKS_P[[#This Row],[PROJID]],PITCHCSV[playerid],0),P_SVCOL),0),0)</f>
        <v>#REF!</v>
      </c>
      <c r="J341" s="115" t="e">
        <f>IF(OR(LEAGUE="Mixed",LEAGUE=MYRANKS_P[[#This Row],[LG]]),IFERROR(INDEX(PITCHCSV[],MATCH(MYRANKS_P[[#This Row],[PROJID]],PITCHCSV[playerid],0),P_IPCOL),0),0)</f>
        <v>#REF!</v>
      </c>
      <c r="K341" s="115" t="e">
        <f>IF(OR(LEAGUE="Mixed",LEAGUE=MYRANKS_P[[#This Row],[LG]]),IFERROR(INDEX(PITCHCSV[],MATCH(MYRANKS_P[[#This Row],[PROJID]],PITCHCSV[playerid],0),P_HCOL),0),0)</f>
        <v>#REF!</v>
      </c>
      <c r="L341" s="115" t="e">
        <f>IF(OR(LEAGUE="Mixed",LEAGUE=MYRANKS_P[[#This Row],[LG]]),IFERROR(INDEX(PITCHCSV[],MATCH(MYRANKS_P[[#This Row],[PROJID]],PITCHCSV[playerid],0),P_ERCOL),0),0)</f>
        <v>#REF!</v>
      </c>
      <c r="M341" s="115" t="e">
        <f>IF(OR(LEAGUE="Mixed",LEAGUE=MYRANKS_P[[#This Row],[LG]]),IFERROR(INDEX(PITCHCSV[],MATCH(MYRANKS_P[[#This Row],[PROJID]],PITCHCSV[playerid],0),P_HRCOL),0),0)</f>
        <v>#REF!</v>
      </c>
      <c r="N341" s="115" t="e">
        <f>IF(OR(LEAGUE="Mixed",LEAGUE=MYRANKS_P[[#This Row],[LG]]),IFERROR(INDEX(PITCHCSV[],MATCH(MYRANKS_P[[#This Row],[PROJID]],PITCHCSV[playerid],0),P_SOCOL),0),0)</f>
        <v>#REF!</v>
      </c>
      <c r="O341" s="115" t="e">
        <f>IF(OR(LEAGUE="Mixed",LEAGUE=MYRANKS_P[[#This Row],[LG]]),IFERROR(INDEX(PITCHCSV[],MATCH(MYRANKS_P[[#This Row],[PROJID]],PITCHCSV[playerid],0),P_BBCOL),0),0)</f>
        <v>#REF!</v>
      </c>
      <c r="P341" s="10" t="e">
        <f>IF(OR(LEAGUE="Mixed",LEAGUE=MYRANKS_P[[#This Row],[LG]]),IFERROR(MYRANKS_P[[#This Row],[ER]]*9/MYRANKS_P[[#This Row],[IP]],0),0)</f>
        <v>#REF!</v>
      </c>
      <c r="Q341" s="10" t="e">
        <f>IF(OR(LEAGUE="Mixed",LEAGUE=MYRANKS_P[[#This Row],[LG]]),IFERROR((MYRANKS_P[[#This Row],[BB]]+MYRANKS_P[[#This Row],[H]])/MYRANKS_P[[#This Row],[IP]],0),0)</f>
        <v>#REF!</v>
      </c>
      <c r="R341" s="55" t="e">
        <f>MYRANKS_P[[#This Row],[W]]/SGP_W</f>
        <v>#REF!</v>
      </c>
      <c r="S341" s="54" t="e">
        <f>MYRANKS_P[[#This Row],[SV]]/SGP_SV</f>
        <v>#REF!</v>
      </c>
      <c r="T341" s="55" t="e">
        <f>MYRANKS_P[[#This Row],[SO]]/SGP_K</f>
        <v>#REF!</v>
      </c>
      <c r="U341" s="10" t="e">
        <f>((LGAVG_ER*(NUMPITCHERS-1)+MYRANKS_P[[#This Row],[ER]])*9/((LGAVG_IP*(NUMPITCHERS-1)+MYRANKS_P[[#This Row],[IP]]))-LGAVG_ERA)/SGP_ERA</f>
        <v>#REF!</v>
      </c>
      <c r="V341" s="10" t="e">
        <f>((LGAVG_HBB*(NUMPITCHERS-1)+MYRANKS_P[[#This Row],[BB]]+MYRANKS_P[[#This Row],[H]])/(LGAVG_IP*(NUMPITCHERS-1)+MYRANKS_P[[#This Row],[IP]])-LGAVG_WHIP)/SGP_WHIP</f>
        <v>#REF!</v>
      </c>
      <c r="W341" s="74" t="e">
        <f>MYRANKS_P[[#This Row],[WSGP]]+MYRANKS_P[[#This Row],[SVSGP]]+MYRANKS_P[[#This Row],[SOSGP]]+MYRANKS_P[[#This Row],[ERASGP]]+MYRANKS_P[[#This Row],[WHIPSGP]]</f>
        <v>#REF!</v>
      </c>
      <c r="X341" s="172" t="e">
        <f>RANK(MYRANKS_P[[#This Row],[TTLSGP]],MYRANKS_P[TTLSGP],0)</f>
        <v>#REF!</v>
      </c>
      <c r="Y341" s="74" t="e">
        <f>IF(MYRANKS_P[[#This Row],[RAW_RANK]]&gt;NUM_P,MYRANKS_P[[#This Row],[TTLSGP]],0)</f>
        <v>#REF!</v>
      </c>
      <c r="Z341" s="56" t="e">
        <f>IF(MYRANKS_P[[#This Row],[BENCH_TTLSGP]]=0,"",RANK(MYRANKS_P[[#This Row],[BENCH_TTLSGP]],MYRANKS_P[BENCH_TTLSGP],0))</f>
        <v>#REF!</v>
      </c>
      <c r="AA341" s="56" t="e">
        <f>IF(MYRANKS_P[[#This Row],[RAW_RANK]]=NUM_P,"X","")</f>
        <v>#REF!</v>
      </c>
      <c r="AB341" s="54" t="e">
        <f>VLOOKUP(MYRANKS_P[[#This Row],[POS]],#REF!,COLUMN(#REF!),FALSE)</f>
        <v>#REF!</v>
      </c>
      <c r="AC341" s="54" t="e">
        <f>MYRANKS_P[[#This Row],[TTLSGP]]-MYRANKS_P[[#This Row],[REPL LVL]]</f>
        <v>#REF!</v>
      </c>
      <c r="AD341" s="55" t="e">
        <f>IF(MYRANKS_P[[#This Row],[RAW_RANK]]&lt;=Total_Pitchers_Drafted,MYRANKS_P[[#This Row],[SGP OVER REPL]],0)</f>
        <v>#REF!</v>
      </c>
      <c r="AE341" s="68" t="e">
        <f>MYRANKS_P[[#This Row],[SGP OVER REPL]]*Dollar_Value_Per_Pitcher_SGP+1</f>
        <v>#REF!</v>
      </c>
      <c r="AF341" s="55"/>
      <c r="AG341" s="54" t="e">
        <f>IF(AND(MYRANKS_P[[#This Row],[BENCH_RANK]]&lt;=Total_Pitchers_Drafted,MYRANKS_P[[#This Row],[$ACTUAL]]=""),MYRANKS_P[[#This Row],[USEFULSGP]],0)</f>
        <v>#REF!</v>
      </c>
      <c r="AH341" s="55" t="e">
        <f>IF(MYRANKS_P[[#This Row],[REMAIN_SGP]]=0,0,MYRANKS_P[[#This Row],[REMAIN_SGP]]*Remaining_Dollar_Value_Per_Pitcher_SGP+1)</f>
        <v>#REF!</v>
      </c>
      <c r="AI341" s="122"/>
    </row>
    <row r="342" spans="1:35" x14ac:dyDescent="0.25">
      <c r="A342" s="88" t="s">
        <v>6291</v>
      </c>
      <c r="B342" s="53" t="e">
        <f>VLOOKUP(MYRANKS_P[[#This Row],[PLAYERID]],#REF!,COLUMN(#REF!),FALSE)</f>
        <v>#REF!</v>
      </c>
      <c r="C342" s="53" t="e">
        <f>VLOOKUP(MYRANKS_P[[#This Row],[PLAYERID]],#REF!,COLUMN(#REF!),FALSE)</f>
        <v>#REF!</v>
      </c>
      <c r="D342" s="53" t="e">
        <f>VLOOKUP(MYRANKS_P[[#This Row],[PLAYERID]],#REF!,COLUMN(#REF!),FALSE)</f>
        <v>#REF!</v>
      </c>
      <c r="E342" s="9" t="e">
        <f>VLOOKUP(MYRANKS_P[[#This Row],[PLAYERID]],#REF!,COLUMN(#REF!),FALSE)</f>
        <v>#REF!</v>
      </c>
      <c r="F342" s="53" t="e">
        <f>VLOOKUP(MYRANKS_P[[#This Row],[PLAYERID]],#REF!,COLUMN(#REF!),FALSE)</f>
        <v>#REF!</v>
      </c>
      <c r="G342" s="9" t="e">
        <f>INDEX(#REF!,MATCH(MYRANKS_P[[#This Row],[PLAYERID]],#REF!,0),VLOOKUP(IDSYSTEM,#REF!,3,FALSE))</f>
        <v>#REF!</v>
      </c>
      <c r="H342" s="115" t="e">
        <f>IF(OR(LEAGUE="Mixed",LEAGUE=MYRANKS_P[[#This Row],[LG]]),IFERROR(INDEX(PITCHCSV[],MATCH(MYRANKS_P[[#This Row],[PROJID]],PITCHCSV[playerid],0),P_WCOL),0),0)</f>
        <v>#REF!</v>
      </c>
      <c r="I342" s="115" t="e">
        <f>IF(OR(LEAGUE="Mixed",LEAGUE=MYRANKS_P[[#This Row],[LG]]),IFERROR(INDEX(PITCHCSV[],MATCH(MYRANKS_P[[#This Row],[PROJID]],PITCHCSV[playerid],0),P_SVCOL),0),0)</f>
        <v>#REF!</v>
      </c>
      <c r="J342" s="115" t="e">
        <f>IF(OR(LEAGUE="Mixed",LEAGUE=MYRANKS_P[[#This Row],[LG]]),IFERROR(INDEX(PITCHCSV[],MATCH(MYRANKS_P[[#This Row],[PROJID]],PITCHCSV[playerid],0),P_IPCOL),0),0)</f>
        <v>#REF!</v>
      </c>
      <c r="K342" s="115" t="e">
        <f>IF(OR(LEAGUE="Mixed",LEAGUE=MYRANKS_P[[#This Row],[LG]]),IFERROR(INDEX(PITCHCSV[],MATCH(MYRANKS_P[[#This Row],[PROJID]],PITCHCSV[playerid],0),P_HCOL),0),0)</f>
        <v>#REF!</v>
      </c>
      <c r="L342" s="115" t="e">
        <f>IF(OR(LEAGUE="Mixed",LEAGUE=MYRANKS_P[[#This Row],[LG]]),IFERROR(INDEX(PITCHCSV[],MATCH(MYRANKS_P[[#This Row],[PROJID]],PITCHCSV[playerid],0),P_ERCOL),0),0)</f>
        <v>#REF!</v>
      </c>
      <c r="M342" s="115" t="e">
        <f>IF(OR(LEAGUE="Mixed",LEAGUE=MYRANKS_P[[#This Row],[LG]]),IFERROR(INDEX(PITCHCSV[],MATCH(MYRANKS_P[[#This Row],[PROJID]],PITCHCSV[playerid],0),P_HRCOL),0),0)</f>
        <v>#REF!</v>
      </c>
      <c r="N342" s="115" t="e">
        <f>IF(OR(LEAGUE="Mixed",LEAGUE=MYRANKS_P[[#This Row],[LG]]),IFERROR(INDEX(PITCHCSV[],MATCH(MYRANKS_P[[#This Row],[PROJID]],PITCHCSV[playerid],0),P_SOCOL),0),0)</f>
        <v>#REF!</v>
      </c>
      <c r="O342" s="115" t="e">
        <f>IF(OR(LEAGUE="Mixed",LEAGUE=MYRANKS_P[[#This Row],[LG]]),IFERROR(INDEX(PITCHCSV[],MATCH(MYRANKS_P[[#This Row],[PROJID]],PITCHCSV[playerid],0),P_BBCOL),0),0)</f>
        <v>#REF!</v>
      </c>
      <c r="P342" s="10" t="e">
        <f>IF(OR(LEAGUE="Mixed",LEAGUE=MYRANKS_P[[#This Row],[LG]]),IFERROR(MYRANKS_P[[#This Row],[ER]]*9/MYRANKS_P[[#This Row],[IP]],0),0)</f>
        <v>#REF!</v>
      </c>
      <c r="Q342" s="10" t="e">
        <f>IF(OR(LEAGUE="Mixed",LEAGUE=MYRANKS_P[[#This Row],[LG]]),IFERROR((MYRANKS_P[[#This Row],[BB]]+MYRANKS_P[[#This Row],[H]])/MYRANKS_P[[#This Row],[IP]],0),0)</f>
        <v>#REF!</v>
      </c>
      <c r="R342" s="55" t="e">
        <f>MYRANKS_P[[#This Row],[W]]/SGP_W</f>
        <v>#REF!</v>
      </c>
      <c r="S342" s="54" t="e">
        <f>MYRANKS_P[[#This Row],[SV]]/SGP_SV</f>
        <v>#REF!</v>
      </c>
      <c r="T342" s="55" t="e">
        <f>MYRANKS_P[[#This Row],[SO]]/SGP_K</f>
        <v>#REF!</v>
      </c>
      <c r="U342" s="10" t="e">
        <f>((LGAVG_ER*(NUMPITCHERS-1)+MYRANKS_P[[#This Row],[ER]])*9/((LGAVG_IP*(NUMPITCHERS-1)+MYRANKS_P[[#This Row],[IP]]))-LGAVG_ERA)/SGP_ERA</f>
        <v>#REF!</v>
      </c>
      <c r="V342" s="10" t="e">
        <f>((LGAVG_HBB*(NUMPITCHERS-1)+MYRANKS_P[[#This Row],[BB]]+MYRANKS_P[[#This Row],[H]])/(LGAVG_IP*(NUMPITCHERS-1)+MYRANKS_P[[#This Row],[IP]])-LGAVG_WHIP)/SGP_WHIP</f>
        <v>#REF!</v>
      </c>
      <c r="W342" s="74" t="e">
        <f>MYRANKS_P[[#This Row],[WSGP]]+MYRANKS_P[[#This Row],[SVSGP]]+MYRANKS_P[[#This Row],[SOSGP]]+MYRANKS_P[[#This Row],[ERASGP]]+MYRANKS_P[[#This Row],[WHIPSGP]]</f>
        <v>#REF!</v>
      </c>
      <c r="X342" s="172" t="e">
        <f>RANK(MYRANKS_P[[#This Row],[TTLSGP]],MYRANKS_P[TTLSGP],0)</f>
        <v>#REF!</v>
      </c>
      <c r="Y342" s="74" t="e">
        <f>IF(MYRANKS_P[[#This Row],[RAW_RANK]]&gt;NUM_P,MYRANKS_P[[#This Row],[TTLSGP]],0)</f>
        <v>#REF!</v>
      </c>
      <c r="Z342" s="56" t="e">
        <f>IF(MYRANKS_P[[#This Row],[BENCH_TTLSGP]]=0,"",RANK(MYRANKS_P[[#This Row],[BENCH_TTLSGP]],MYRANKS_P[BENCH_TTLSGP],0))</f>
        <v>#REF!</v>
      </c>
      <c r="AA342" s="56" t="e">
        <f>IF(MYRANKS_P[[#This Row],[RAW_RANK]]=NUM_P,"X","")</f>
        <v>#REF!</v>
      </c>
      <c r="AB342" s="54" t="e">
        <f>VLOOKUP(MYRANKS_P[[#This Row],[POS]],#REF!,COLUMN(#REF!),FALSE)</f>
        <v>#REF!</v>
      </c>
      <c r="AC342" s="54" t="e">
        <f>MYRANKS_P[[#This Row],[TTLSGP]]-MYRANKS_P[[#This Row],[REPL LVL]]</f>
        <v>#REF!</v>
      </c>
      <c r="AD342" s="55" t="e">
        <f>IF(MYRANKS_P[[#This Row],[RAW_RANK]]&lt;=Total_Pitchers_Drafted,MYRANKS_P[[#This Row],[SGP OVER REPL]],0)</f>
        <v>#REF!</v>
      </c>
      <c r="AE342" s="68" t="e">
        <f>MYRANKS_P[[#This Row],[SGP OVER REPL]]*Dollar_Value_Per_Pitcher_SGP+1</f>
        <v>#REF!</v>
      </c>
      <c r="AF342" s="55"/>
      <c r="AG342" s="54" t="e">
        <f>IF(AND(MYRANKS_P[[#This Row],[BENCH_RANK]]&lt;=Total_Pitchers_Drafted,MYRANKS_P[[#This Row],[$ACTUAL]]=""),MYRANKS_P[[#This Row],[USEFULSGP]],0)</f>
        <v>#REF!</v>
      </c>
      <c r="AH342" s="55" t="e">
        <f>IF(MYRANKS_P[[#This Row],[REMAIN_SGP]]=0,0,MYRANKS_P[[#This Row],[REMAIN_SGP]]*Remaining_Dollar_Value_Per_Pitcher_SGP+1)</f>
        <v>#REF!</v>
      </c>
      <c r="AI342" s="122"/>
    </row>
    <row r="343" spans="1:35" x14ac:dyDescent="0.25">
      <c r="A343" s="79" t="s">
        <v>6128</v>
      </c>
      <c r="B343" s="53" t="e">
        <f>VLOOKUP(MYRANKS_P[[#This Row],[PLAYERID]],#REF!,COLUMN(#REF!),FALSE)</f>
        <v>#REF!</v>
      </c>
      <c r="C343" s="53" t="e">
        <f>VLOOKUP(MYRANKS_P[[#This Row],[PLAYERID]],#REF!,COLUMN(#REF!),FALSE)</f>
        <v>#REF!</v>
      </c>
      <c r="D343" s="53" t="e">
        <f>VLOOKUP(MYRANKS_P[[#This Row],[PLAYERID]],#REF!,COLUMN(#REF!),FALSE)</f>
        <v>#REF!</v>
      </c>
      <c r="E343" s="9" t="e">
        <f>VLOOKUP(MYRANKS_P[[#This Row],[PLAYERID]],#REF!,COLUMN(#REF!),FALSE)</f>
        <v>#REF!</v>
      </c>
      <c r="F343" s="53" t="e">
        <f>VLOOKUP(MYRANKS_P[[#This Row],[PLAYERID]],#REF!,COLUMN(#REF!),FALSE)</f>
        <v>#REF!</v>
      </c>
      <c r="G343" s="9" t="e">
        <f>INDEX(#REF!,MATCH(MYRANKS_P[[#This Row],[PLAYERID]],#REF!,0),VLOOKUP(IDSYSTEM,#REF!,3,FALSE))</f>
        <v>#REF!</v>
      </c>
      <c r="H343" s="115" t="e">
        <f>IF(OR(LEAGUE="Mixed",LEAGUE=MYRANKS_P[[#This Row],[LG]]),IFERROR(INDEX(PITCHCSV[],MATCH(MYRANKS_P[[#This Row],[PROJID]],PITCHCSV[playerid],0),P_WCOL),0),0)</f>
        <v>#REF!</v>
      </c>
      <c r="I343" s="115" t="e">
        <f>IF(OR(LEAGUE="Mixed",LEAGUE=MYRANKS_P[[#This Row],[LG]]),IFERROR(INDEX(PITCHCSV[],MATCH(MYRANKS_P[[#This Row],[PROJID]],PITCHCSV[playerid],0),P_SVCOL),0),0)</f>
        <v>#REF!</v>
      </c>
      <c r="J343" s="115" t="e">
        <f>IF(OR(LEAGUE="Mixed",LEAGUE=MYRANKS_P[[#This Row],[LG]]),IFERROR(INDEX(PITCHCSV[],MATCH(MYRANKS_P[[#This Row],[PROJID]],PITCHCSV[playerid],0),P_IPCOL),0),0)</f>
        <v>#REF!</v>
      </c>
      <c r="K343" s="115" t="e">
        <f>IF(OR(LEAGUE="Mixed",LEAGUE=MYRANKS_P[[#This Row],[LG]]),IFERROR(INDEX(PITCHCSV[],MATCH(MYRANKS_P[[#This Row],[PROJID]],PITCHCSV[playerid],0),P_HCOL),0),0)</f>
        <v>#REF!</v>
      </c>
      <c r="L343" s="115" t="e">
        <f>IF(OR(LEAGUE="Mixed",LEAGUE=MYRANKS_P[[#This Row],[LG]]),IFERROR(INDEX(PITCHCSV[],MATCH(MYRANKS_P[[#This Row],[PROJID]],PITCHCSV[playerid],0),P_ERCOL),0),0)</f>
        <v>#REF!</v>
      </c>
      <c r="M343" s="115" t="e">
        <f>IF(OR(LEAGUE="Mixed",LEAGUE=MYRANKS_P[[#This Row],[LG]]),IFERROR(INDEX(PITCHCSV[],MATCH(MYRANKS_P[[#This Row],[PROJID]],PITCHCSV[playerid],0),P_HRCOL),0),0)</f>
        <v>#REF!</v>
      </c>
      <c r="N343" s="115" t="e">
        <f>IF(OR(LEAGUE="Mixed",LEAGUE=MYRANKS_P[[#This Row],[LG]]),IFERROR(INDEX(PITCHCSV[],MATCH(MYRANKS_P[[#This Row],[PROJID]],PITCHCSV[playerid],0),P_SOCOL),0),0)</f>
        <v>#REF!</v>
      </c>
      <c r="O343" s="115" t="e">
        <f>IF(OR(LEAGUE="Mixed",LEAGUE=MYRANKS_P[[#This Row],[LG]]),IFERROR(INDEX(PITCHCSV[],MATCH(MYRANKS_P[[#This Row],[PROJID]],PITCHCSV[playerid],0),P_BBCOL),0),0)</f>
        <v>#REF!</v>
      </c>
      <c r="P343" s="10" t="e">
        <f>IF(OR(LEAGUE="Mixed",LEAGUE=MYRANKS_P[[#This Row],[LG]]),IFERROR(MYRANKS_P[[#This Row],[ER]]*9/MYRANKS_P[[#This Row],[IP]],0),0)</f>
        <v>#REF!</v>
      </c>
      <c r="Q343" s="10" t="e">
        <f>IF(OR(LEAGUE="Mixed",LEAGUE=MYRANKS_P[[#This Row],[LG]]),IFERROR((MYRANKS_P[[#This Row],[BB]]+MYRANKS_P[[#This Row],[H]])/MYRANKS_P[[#This Row],[IP]],0),0)</f>
        <v>#REF!</v>
      </c>
      <c r="R343" s="10" t="e">
        <f>MYRANKS_P[[#This Row],[W]]/SGP_W</f>
        <v>#REF!</v>
      </c>
      <c r="S343" s="10" t="e">
        <f>MYRANKS_P[[#This Row],[SV]]/SGP_SV</f>
        <v>#REF!</v>
      </c>
      <c r="T343" s="10" t="e">
        <f>MYRANKS_P[[#This Row],[SO]]/SGP_K</f>
        <v>#REF!</v>
      </c>
      <c r="U343" s="10" t="e">
        <f>((LGAVG_ER*(NUMPITCHERS-1)+MYRANKS_P[[#This Row],[ER]])*9/((LGAVG_IP*(NUMPITCHERS-1)+MYRANKS_P[[#This Row],[IP]]))-LGAVG_ERA)/SGP_ERA</f>
        <v>#REF!</v>
      </c>
      <c r="V343" s="10" t="e">
        <f>((LGAVG_HBB*(NUMPITCHERS-1)+MYRANKS_P[[#This Row],[BB]]+MYRANKS_P[[#This Row],[H]])/(LGAVG_IP*(NUMPITCHERS-1)+MYRANKS_P[[#This Row],[IP]])-LGAVG_WHIP)/SGP_WHIP</f>
        <v>#REF!</v>
      </c>
      <c r="W343" s="72" t="e">
        <f>MYRANKS_P[[#This Row],[WSGP]]+MYRANKS_P[[#This Row],[SVSGP]]+MYRANKS_P[[#This Row],[SOSGP]]+MYRANKS_P[[#This Row],[ERASGP]]+MYRANKS_P[[#This Row],[WHIPSGP]]</f>
        <v>#REF!</v>
      </c>
      <c r="X343" s="171" t="e">
        <f>RANK(MYRANKS_P[[#This Row],[TTLSGP]],MYRANKS_P[TTLSGP],0)</f>
        <v>#REF!</v>
      </c>
      <c r="Y343" s="72" t="e">
        <f>IF(MYRANKS_P[[#This Row],[RAW_RANK]]&gt;NUM_P,MYRANKS_P[[#This Row],[TTLSGP]],0)</f>
        <v>#REF!</v>
      </c>
      <c r="Z343" s="22" t="e">
        <f>IF(MYRANKS_P[[#This Row],[BENCH_TTLSGP]]=0,"",RANK(MYRANKS_P[[#This Row],[BENCH_TTLSGP]],MYRANKS_P[BENCH_TTLSGP],0))</f>
        <v>#REF!</v>
      </c>
      <c r="AA343" s="22" t="e">
        <f>IF(MYRANKS_P[[#This Row],[RAW_RANK]]=NUM_P,"X","")</f>
        <v>#REF!</v>
      </c>
      <c r="AB343" s="10" t="e">
        <f>VLOOKUP(MYRANKS_P[[#This Row],[POS]],#REF!,COLUMN(#REF!),FALSE)</f>
        <v>#REF!</v>
      </c>
      <c r="AC343" s="10" t="e">
        <f>MYRANKS_P[[#This Row],[TTLSGP]]-MYRANKS_P[[#This Row],[REPL LVL]]</f>
        <v>#REF!</v>
      </c>
      <c r="AD343" s="19" t="e">
        <f>IF(MYRANKS_P[[#This Row],[RAW_RANK]]&lt;=Total_Pitchers_Drafted,MYRANKS_P[[#This Row],[SGP OVER REPL]],0)</f>
        <v>#REF!</v>
      </c>
      <c r="AE343" s="66" t="e">
        <f>MYRANKS_P[[#This Row],[SGP OVER REPL]]*Dollar_Value_Per_Pitcher_SGP+1</f>
        <v>#REF!</v>
      </c>
      <c r="AF343" s="27"/>
      <c r="AG343" s="30" t="e">
        <f>IF(AND(MYRANKS_P[[#This Row],[BENCH_RANK]]&lt;=Total_Pitchers_Drafted,MYRANKS_P[[#This Row],[$ACTUAL]]=""),MYRANKS_P[[#This Row],[USEFULSGP]],0)</f>
        <v>#REF!</v>
      </c>
      <c r="AH343" s="27" t="e">
        <f>IF(MYRANKS_P[[#This Row],[REMAIN_SGP]]=0,0,MYRANKS_P[[#This Row],[REMAIN_SGP]]*Remaining_Dollar_Value_Per_Pitcher_SGP+1)</f>
        <v>#REF!</v>
      </c>
      <c r="AI343" s="122"/>
    </row>
    <row r="344" spans="1:35" x14ac:dyDescent="0.25">
      <c r="A344" s="79" t="s">
        <v>1957</v>
      </c>
      <c r="B344" s="53" t="e">
        <f>VLOOKUP(MYRANKS_P[[#This Row],[PLAYERID]],#REF!,COLUMN(#REF!),FALSE)</f>
        <v>#REF!</v>
      </c>
      <c r="C344" s="53" t="e">
        <f>VLOOKUP(MYRANKS_P[[#This Row],[PLAYERID]],#REF!,COLUMN(#REF!),FALSE)</f>
        <v>#REF!</v>
      </c>
      <c r="D344" s="53" t="e">
        <f>VLOOKUP(MYRANKS_P[[#This Row],[PLAYERID]],#REF!,COLUMN(#REF!),FALSE)</f>
        <v>#REF!</v>
      </c>
      <c r="E344" s="9" t="e">
        <f>VLOOKUP(MYRANKS_P[[#This Row],[PLAYERID]],#REF!,COLUMN(#REF!),FALSE)</f>
        <v>#REF!</v>
      </c>
      <c r="F344" s="53" t="e">
        <f>VLOOKUP(MYRANKS_P[[#This Row],[PLAYERID]],#REF!,COLUMN(#REF!),FALSE)</f>
        <v>#REF!</v>
      </c>
      <c r="G344" s="9" t="e">
        <f>INDEX(#REF!,MATCH(MYRANKS_P[[#This Row],[PLAYERID]],#REF!,0),VLOOKUP(IDSYSTEM,#REF!,3,FALSE))</f>
        <v>#REF!</v>
      </c>
      <c r="H344" s="115" t="e">
        <f>IF(OR(LEAGUE="Mixed",LEAGUE=MYRANKS_P[[#This Row],[LG]]),IFERROR(INDEX(PITCHCSV[],MATCH(MYRANKS_P[[#This Row],[PROJID]],PITCHCSV[playerid],0),P_WCOL),0),0)</f>
        <v>#REF!</v>
      </c>
      <c r="I344" s="115" t="e">
        <f>IF(OR(LEAGUE="Mixed",LEAGUE=MYRANKS_P[[#This Row],[LG]]),IFERROR(INDEX(PITCHCSV[],MATCH(MYRANKS_P[[#This Row],[PROJID]],PITCHCSV[playerid],0),P_SVCOL),0),0)</f>
        <v>#REF!</v>
      </c>
      <c r="J344" s="115" t="e">
        <f>IF(OR(LEAGUE="Mixed",LEAGUE=MYRANKS_P[[#This Row],[LG]]),IFERROR(INDEX(PITCHCSV[],MATCH(MYRANKS_P[[#This Row],[PROJID]],PITCHCSV[playerid],0),P_IPCOL),0),0)</f>
        <v>#REF!</v>
      </c>
      <c r="K344" s="115" t="e">
        <f>IF(OR(LEAGUE="Mixed",LEAGUE=MYRANKS_P[[#This Row],[LG]]),IFERROR(INDEX(PITCHCSV[],MATCH(MYRANKS_P[[#This Row],[PROJID]],PITCHCSV[playerid],0),P_HCOL),0),0)</f>
        <v>#REF!</v>
      </c>
      <c r="L344" s="115" t="e">
        <f>IF(OR(LEAGUE="Mixed",LEAGUE=MYRANKS_P[[#This Row],[LG]]),IFERROR(INDEX(PITCHCSV[],MATCH(MYRANKS_P[[#This Row],[PROJID]],PITCHCSV[playerid],0),P_ERCOL),0),0)</f>
        <v>#REF!</v>
      </c>
      <c r="M344" s="115" t="e">
        <f>IF(OR(LEAGUE="Mixed",LEAGUE=MYRANKS_P[[#This Row],[LG]]),IFERROR(INDEX(PITCHCSV[],MATCH(MYRANKS_P[[#This Row],[PROJID]],PITCHCSV[playerid],0),P_HRCOL),0),0)</f>
        <v>#REF!</v>
      </c>
      <c r="N344" s="115" t="e">
        <f>IF(OR(LEAGUE="Mixed",LEAGUE=MYRANKS_P[[#This Row],[LG]]),IFERROR(INDEX(PITCHCSV[],MATCH(MYRANKS_P[[#This Row],[PROJID]],PITCHCSV[playerid],0),P_SOCOL),0),0)</f>
        <v>#REF!</v>
      </c>
      <c r="O344" s="115" t="e">
        <f>IF(OR(LEAGUE="Mixed",LEAGUE=MYRANKS_P[[#This Row],[LG]]),IFERROR(INDEX(PITCHCSV[],MATCH(MYRANKS_P[[#This Row],[PROJID]],PITCHCSV[playerid],0),P_BBCOL),0),0)</f>
        <v>#REF!</v>
      </c>
      <c r="P344" s="10" t="e">
        <f>IF(OR(LEAGUE="Mixed",LEAGUE=MYRANKS_P[[#This Row],[LG]]),IFERROR(MYRANKS_P[[#This Row],[ER]]*9/MYRANKS_P[[#This Row],[IP]],0),0)</f>
        <v>#REF!</v>
      </c>
      <c r="Q344" s="10" t="e">
        <f>IF(OR(LEAGUE="Mixed",LEAGUE=MYRANKS_P[[#This Row],[LG]]),IFERROR((MYRANKS_P[[#This Row],[BB]]+MYRANKS_P[[#This Row],[H]])/MYRANKS_P[[#This Row],[IP]],0),0)</f>
        <v>#REF!</v>
      </c>
      <c r="R344" s="55" t="e">
        <f>MYRANKS_P[[#This Row],[W]]/SGP_W</f>
        <v>#REF!</v>
      </c>
      <c r="S344" s="54" t="e">
        <f>MYRANKS_P[[#This Row],[SV]]/SGP_SV</f>
        <v>#REF!</v>
      </c>
      <c r="T344" s="55" t="e">
        <f>MYRANKS_P[[#This Row],[SO]]/SGP_K</f>
        <v>#REF!</v>
      </c>
      <c r="U344" s="10" t="e">
        <f>((LGAVG_ER*(NUMPITCHERS-1)+MYRANKS_P[[#This Row],[ER]])*9/((LGAVG_IP*(NUMPITCHERS-1)+MYRANKS_P[[#This Row],[IP]]))-LGAVG_ERA)/SGP_ERA</f>
        <v>#REF!</v>
      </c>
      <c r="V344" s="10" t="e">
        <f>((LGAVG_HBB*(NUMPITCHERS-1)+MYRANKS_P[[#This Row],[BB]]+MYRANKS_P[[#This Row],[H]])/(LGAVG_IP*(NUMPITCHERS-1)+MYRANKS_P[[#This Row],[IP]])-LGAVG_WHIP)/SGP_WHIP</f>
        <v>#REF!</v>
      </c>
      <c r="W344" s="74" t="e">
        <f>MYRANKS_P[[#This Row],[WSGP]]+MYRANKS_P[[#This Row],[SVSGP]]+MYRANKS_P[[#This Row],[SOSGP]]+MYRANKS_P[[#This Row],[ERASGP]]+MYRANKS_P[[#This Row],[WHIPSGP]]</f>
        <v>#REF!</v>
      </c>
      <c r="X344" s="172" t="e">
        <f>RANK(MYRANKS_P[[#This Row],[TTLSGP]],MYRANKS_P[TTLSGP],0)</f>
        <v>#REF!</v>
      </c>
      <c r="Y344" s="74" t="e">
        <f>IF(MYRANKS_P[[#This Row],[RAW_RANK]]&gt;NUM_P,MYRANKS_P[[#This Row],[TTLSGP]],0)</f>
        <v>#REF!</v>
      </c>
      <c r="Z344" s="56" t="e">
        <f>IF(MYRANKS_P[[#This Row],[BENCH_TTLSGP]]=0,"",RANK(MYRANKS_P[[#This Row],[BENCH_TTLSGP]],MYRANKS_P[BENCH_TTLSGP],0))</f>
        <v>#REF!</v>
      </c>
      <c r="AA344" s="56" t="e">
        <f>IF(MYRANKS_P[[#This Row],[RAW_RANK]]=NUM_P,"X","")</f>
        <v>#REF!</v>
      </c>
      <c r="AB344" s="54" t="e">
        <f>VLOOKUP(MYRANKS_P[[#This Row],[POS]],#REF!,COLUMN(#REF!),FALSE)</f>
        <v>#REF!</v>
      </c>
      <c r="AC344" s="54" t="e">
        <f>MYRANKS_P[[#This Row],[TTLSGP]]-MYRANKS_P[[#This Row],[REPL LVL]]</f>
        <v>#REF!</v>
      </c>
      <c r="AD344" s="55" t="e">
        <f>IF(MYRANKS_P[[#This Row],[RAW_RANK]]&lt;=Total_Pitchers_Drafted,MYRANKS_P[[#This Row],[SGP OVER REPL]],0)</f>
        <v>#REF!</v>
      </c>
      <c r="AE344" s="68" t="e">
        <f>MYRANKS_P[[#This Row],[SGP OVER REPL]]*Dollar_Value_Per_Pitcher_SGP+1</f>
        <v>#REF!</v>
      </c>
      <c r="AF344" s="55"/>
      <c r="AG344" s="54" t="e">
        <f>IF(AND(MYRANKS_P[[#This Row],[BENCH_RANK]]&lt;=Total_Pitchers_Drafted,MYRANKS_P[[#This Row],[$ACTUAL]]=""),MYRANKS_P[[#This Row],[USEFULSGP]],0)</f>
        <v>#REF!</v>
      </c>
      <c r="AH344" s="55" t="e">
        <f>IF(MYRANKS_P[[#This Row],[REMAIN_SGP]]=0,0,MYRANKS_P[[#This Row],[REMAIN_SGP]]*Remaining_Dollar_Value_Per_Pitcher_SGP+1)</f>
        <v>#REF!</v>
      </c>
      <c r="AI344" s="122"/>
    </row>
    <row r="345" spans="1:35" x14ac:dyDescent="0.25">
      <c r="A345" s="79" t="s">
        <v>6140</v>
      </c>
      <c r="B345" s="53" t="e">
        <f>VLOOKUP(MYRANKS_P[[#This Row],[PLAYERID]],#REF!,COLUMN(#REF!),FALSE)</f>
        <v>#REF!</v>
      </c>
      <c r="C345" s="53" t="e">
        <f>VLOOKUP(MYRANKS_P[[#This Row],[PLAYERID]],#REF!,COLUMN(#REF!),FALSE)</f>
        <v>#REF!</v>
      </c>
      <c r="D345" s="53" t="e">
        <f>VLOOKUP(MYRANKS_P[[#This Row],[PLAYERID]],#REF!,COLUMN(#REF!),FALSE)</f>
        <v>#REF!</v>
      </c>
      <c r="E345" s="9" t="e">
        <f>VLOOKUP(MYRANKS_P[[#This Row],[PLAYERID]],#REF!,COLUMN(#REF!),FALSE)</f>
        <v>#REF!</v>
      </c>
      <c r="F345" s="53" t="e">
        <f>VLOOKUP(MYRANKS_P[[#This Row],[PLAYERID]],#REF!,COLUMN(#REF!),FALSE)</f>
        <v>#REF!</v>
      </c>
      <c r="G345" s="32" t="e">
        <f>INDEX(#REF!,MATCH(MYRANKS_P[[#This Row],[PLAYERID]],#REF!,0),VLOOKUP(IDSYSTEM,#REF!,3,FALSE))</f>
        <v>#REF!</v>
      </c>
      <c r="H345" s="155" t="e">
        <f>IF(OR(LEAGUE="Mixed",LEAGUE=MYRANKS_P[[#This Row],[LG]]),IFERROR(INDEX(PITCHCSV[],MATCH(MYRANKS_P[[#This Row],[PROJID]],PITCHCSV[playerid],0),P_WCOL),0),0)</f>
        <v>#REF!</v>
      </c>
      <c r="I345" s="155" t="e">
        <f>IF(OR(LEAGUE="Mixed",LEAGUE=MYRANKS_P[[#This Row],[LG]]),IFERROR(INDEX(PITCHCSV[],MATCH(MYRANKS_P[[#This Row],[PROJID]],PITCHCSV[playerid],0),P_SVCOL),0),0)</f>
        <v>#REF!</v>
      </c>
      <c r="J345" s="155" t="e">
        <f>IF(OR(LEAGUE="Mixed",LEAGUE=MYRANKS_P[[#This Row],[LG]]),IFERROR(INDEX(PITCHCSV[],MATCH(MYRANKS_P[[#This Row],[PROJID]],PITCHCSV[playerid],0),P_IPCOL),0),0)</f>
        <v>#REF!</v>
      </c>
      <c r="K345" s="155" t="e">
        <f>IF(OR(LEAGUE="Mixed",LEAGUE=MYRANKS_P[[#This Row],[LG]]),IFERROR(INDEX(PITCHCSV[],MATCH(MYRANKS_P[[#This Row],[PROJID]],PITCHCSV[playerid],0),P_HCOL),0),0)</f>
        <v>#REF!</v>
      </c>
      <c r="L345" s="155" t="e">
        <f>IF(OR(LEAGUE="Mixed",LEAGUE=MYRANKS_P[[#This Row],[LG]]),IFERROR(INDEX(PITCHCSV[],MATCH(MYRANKS_P[[#This Row],[PROJID]],PITCHCSV[playerid],0),P_ERCOL),0),0)</f>
        <v>#REF!</v>
      </c>
      <c r="M345" s="155" t="e">
        <f>IF(OR(LEAGUE="Mixed",LEAGUE=MYRANKS_P[[#This Row],[LG]]),IFERROR(INDEX(PITCHCSV[],MATCH(MYRANKS_P[[#This Row],[PROJID]],PITCHCSV[playerid],0),P_HRCOL),0),0)</f>
        <v>#REF!</v>
      </c>
      <c r="N345" s="155" t="e">
        <f>IF(OR(LEAGUE="Mixed",LEAGUE=MYRANKS_P[[#This Row],[LG]]),IFERROR(INDEX(PITCHCSV[],MATCH(MYRANKS_P[[#This Row],[PROJID]],PITCHCSV[playerid],0),P_SOCOL),0),0)</f>
        <v>#REF!</v>
      </c>
      <c r="O345" s="155" t="e">
        <f>IF(OR(LEAGUE="Mixed",LEAGUE=MYRANKS_P[[#This Row],[LG]]),IFERROR(INDEX(PITCHCSV[],MATCH(MYRANKS_P[[#This Row],[PROJID]],PITCHCSV[playerid],0),P_BBCOL),0),0)</f>
        <v>#REF!</v>
      </c>
      <c r="P345" s="33" t="e">
        <f>IF(OR(LEAGUE="Mixed",LEAGUE=MYRANKS_P[[#This Row],[LG]]),IFERROR(MYRANKS_P[[#This Row],[ER]]*9/MYRANKS_P[[#This Row],[IP]],0),0)</f>
        <v>#REF!</v>
      </c>
      <c r="Q345" s="33" t="e">
        <f>IF(OR(LEAGUE="Mixed",LEAGUE=MYRANKS_P[[#This Row],[LG]]),IFERROR((MYRANKS_P[[#This Row],[BB]]+MYRANKS_P[[#This Row],[H]])/MYRANKS_P[[#This Row],[IP]],0),0)</f>
        <v>#REF!</v>
      </c>
      <c r="R345" s="33" t="e">
        <f>MYRANKS_P[[#This Row],[W]]/SGP_W</f>
        <v>#REF!</v>
      </c>
      <c r="S345" s="33" t="e">
        <f>MYRANKS_P[[#This Row],[SV]]/SGP_SV</f>
        <v>#REF!</v>
      </c>
      <c r="T345" s="33" t="e">
        <f>MYRANKS_P[[#This Row],[SO]]/SGP_K</f>
        <v>#REF!</v>
      </c>
      <c r="U345" s="33" t="e">
        <f>((LGAVG_ER*(NUMPITCHERS-1)+MYRANKS_P[[#This Row],[ER]])*9/((LGAVG_IP*(NUMPITCHERS-1)+MYRANKS_P[[#This Row],[IP]]))-LGAVG_ERA)/SGP_ERA</f>
        <v>#REF!</v>
      </c>
      <c r="V345" s="33" t="e">
        <f>((LGAVG_HBB*(NUMPITCHERS-1)+MYRANKS_P[[#This Row],[BB]]+MYRANKS_P[[#This Row],[H]])/(LGAVG_IP*(NUMPITCHERS-1)+MYRANKS_P[[#This Row],[IP]])-LGAVG_WHIP)/SGP_WHIP</f>
        <v>#REF!</v>
      </c>
      <c r="W345" s="73" t="e">
        <f>MYRANKS_P[[#This Row],[WSGP]]+MYRANKS_P[[#This Row],[SVSGP]]+MYRANKS_P[[#This Row],[SOSGP]]+MYRANKS_P[[#This Row],[ERASGP]]+MYRANKS_P[[#This Row],[WHIPSGP]]</f>
        <v>#REF!</v>
      </c>
      <c r="X345" s="174" t="e">
        <f>RANK(MYRANKS_P[[#This Row],[TTLSGP]],MYRANKS_P[TTLSGP],0)</f>
        <v>#REF!</v>
      </c>
      <c r="Y345" s="73" t="e">
        <f>IF(MYRANKS_P[[#This Row],[RAW_RANK]]&gt;NUM_P,MYRANKS_P[[#This Row],[TTLSGP]],0)</f>
        <v>#REF!</v>
      </c>
      <c r="Z345" s="34" t="e">
        <f>IF(MYRANKS_P[[#This Row],[BENCH_TTLSGP]]=0,"",RANK(MYRANKS_P[[#This Row],[BENCH_TTLSGP]],MYRANKS_P[BENCH_TTLSGP],0))</f>
        <v>#REF!</v>
      </c>
      <c r="AA345" s="34" t="e">
        <f>IF(MYRANKS_P[[#This Row],[RAW_RANK]]=NUM_P,"X","")</f>
        <v>#REF!</v>
      </c>
      <c r="AB345" s="33" t="e">
        <f>VLOOKUP(MYRANKS_P[[#This Row],[POS]],#REF!,COLUMN(#REF!),FALSE)</f>
        <v>#REF!</v>
      </c>
      <c r="AC345" s="33" t="e">
        <f>MYRANKS_P[[#This Row],[TTLSGP]]-MYRANKS_P[[#This Row],[REPL LVL]]</f>
        <v>#REF!</v>
      </c>
      <c r="AD345" s="33" t="e">
        <f>IF(MYRANKS_P[[#This Row],[RAW_RANK]]&lt;=Total_Pitchers_Drafted,MYRANKS_P[[#This Row],[SGP OVER REPL]],0)</f>
        <v>#REF!</v>
      </c>
      <c r="AE345" s="67" t="e">
        <f>MYRANKS_P[[#This Row],[SGP OVER REPL]]*Dollar_Value_Per_Pitcher_SGP+1</f>
        <v>#REF!</v>
      </c>
      <c r="AF345" s="33"/>
      <c r="AG345" s="33" t="e">
        <f>IF(AND(MYRANKS_P[[#This Row],[BENCH_RANK]]&lt;=Total_Pitchers_Drafted,MYRANKS_P[[#This Row],[$ACTUAL]]=""),MYRANKS_P[[#This Row],[USEFULSGP]],0)</f>
        <v>#REF!</v>
      </c>
      <c r="AH345" s="33" t="e">
        <f>IF(MYRANKS_P[[#This Row],[REMAIN_SGP]]=0,0,MYRANKS_P[[#This Row],[REMAIN_SGP]]*Remaining_Dollar_Value_Per_Pitcher_SGP+1)</f>
        <v>#REF!</v>
      </c>
      <c r="AI345" s="170"/>
    </row>
    <row r="346" spans="1:35" x14ac:dyDescent="0.25">
      <c r="A346" s="79" t="s">
        <v>1442</v>
      </c>
      <c r="B346" s="53" t="e">
        <f>VLOOKUP(MYRANKS_P[[#This Row],[PLAYERID]],#REF!,COLUMN(#REF!),FALSE)</f>
        <v>#REF!</v>
      </c>
      <c r="C346" s="53" t="e">
        <f>VLOOKUP(MYRANKS_P[[#This Row],[PLAYERID]],#REF!,COLUMN(#REF!),FALSE)</f>
        <v>#REF!</v>
      </c>
      <c r="D346" s="53" t="e">
        <f>VLOOKUP(MYRANKS_P[[#This Row],[PLAYERID]],#REF!,COLUMN(#REF!),FALSE)</f>
        <v>#REF!</v>
      </c>
      <c r="E346" s="9" t="e">
        <f>VLOOKUP(MYRANKS_P[[#This Row],[PLAYERID]],#REF!,COLUMN(#REF!),FALSE)</f>
        <v>#REF!</v>
      </c>
      <c r="F346" s="53" t="e">
        <f>VLOOKUP(MYRANKS_P[[#This Row],[PLAYERID]],#REF!,COLUMN(#REF!),FALSE)</f>
        <v>#REF!</v>
      </c>
      <c r="G346" s="9" t="e">
        <f>INDEX(#REF!,MATCH(MYRANKS_P[[#This Row],[PLAYERID]],#REF!,0),VLOOKUP(IDSYSTEM,#REF!,3,FALSE))</f>
        <v>#REF!</v>
      </c>
      <c r="H346" s="115" t="e">
        <f>IF(OR(LEAGUE="Mixed",LEAGUE=MYRANKS_P[[#This Row],[LG]]),IFERROR(INDEX(PITCHCSV[],MATCH(MYRANKS_P[[#This Row],[PROJID]],PITCHCSV[playerid],0),P_WCOL),0),0)</f>
        <v>#REF!</v>
      </c>
      <c r="I346" s="115" t="e">
        <f>IF(OR(LEAGUE="Mixed",LEAGUE=MYRANKS_P[[#This Row],[LG]]),IFERROR(INDEX(PITCHCSV[],MATCH(MYRANKS_P[[#This Row],[PROJID]],PITCHCSV[playerid],0),P_SVCOL),0),0)</f>
        <v>#REF!</v>
      </c>
      <c r="J346" s="115" t="e">
        <f>IF(OR(LEAGUE="Mixed",LEAGUE=MYRANKS_P[[#This Row],[LG]]),IFERROR(INDEX(PITCHCSV[],MATCH(MYRANKS_P[[#This Row],[PROJID]],PITCHCSV[playerid],0),P_IPCOL),0),0)</f>
        <v>#REF!</v>
      </c>
      <c r="K346" s="115" t="e">
        <f>IF(OR(LEAGUE="Mixed",LEAGUE=MYRANKS_P[[#This Row],[LG]]),IFERROR(INDEX(PITCHCSV[],MATCH(MYRANKS_P[[#This Row],[PROJID]],PITCHCSV[playerid],0),P_HCOL),0),0)</f>
        <v>#REF!</v>
      </c>
      <c r="L346" s="115" t="e">
        <f>IF(OR(LEAGUE="Mixed",LEAGUE=MYRANKS_P[[#This Row],[LG]]),IFERROR(INDEX(PITCHCSV[],MATCH(MYRANKS_P[[#This Row],[PROJID]],PITCHCSV[playerid],0),P_ERCOL),0),0)</f>
        <v>#REF!</v>
      </c>
      <c r="M346" s="115" t="e">
        <f>IF(OR(LEAGUE="Mixed",LEAGUE=MYRANKS_P[[#This Row],[LG]]),IFERROR(INDEX(PITCHCSV[],MATCH(MYRANKS_P[[#This Row],[PROJID]],PITCHCSV[playerid],0),P_HRCOL),0),0)</f>
        <v>#REF!</v>
      </c>
      <c r="N346" s="115" t="e">
        <f>IF(OR(LEAGUE="Mixed",LEAGUE=MYRANKS_P[[#This Row],[LG]]),IFERROR(INDEX(PITCHCSV[],MATCH(MYRANKS_P[[#This Row],[PROJID]],PITCHCSV[playerid],0),P_SOCOL),0),0)</f>
        <v>#REF!</v>
      </c>
      <c r="O346" s="115" t="e">
        <f>IF(OR(LEAGUE="Mixed",LEAGUE=MYRANKS_P[[#This Row],[LG]]),IFERROR(INDEX(PITCHCSV[],MATCH(MYRANKS_P[[#This Row],[PROJID]],PITCHCSV[playerid],0),P_BBCOL),0),0)</f>
        <v>#REF!</v>
      </c>
      <c r="P346" s="10" t="e">
        <f>IF(OR(LEAGUE="Mixed",LEAGUE=MYRANKS_P[[#This Row],[LG]]),IFERROR(MYRANKS_P[[#This Row],[ER]]*9/MYRANKS_P[[#This Row],[IP]],0),0)</f>
        <v>#REF!</v>
      </c>
      <c r="Q346" s="10" t="e">
        <f>IF(OR(LEAGUE="Mixed",LEAGUE=MYRANKS_P[[#This Row],[LG]]),IFERROR((MYRANKS_P[[#This Row],[BB]]+MYRANKS_P[[#This Row],[H]])/MYRANKS_P[[#This Row],[IP]],0),0)</f>
        <v>#REF!</v>
      </c>
      <c r="R346" s="10" t="e">
        <f>MYRANKS_P[[#This Row],[W]]/SGP_W</f>
        <v>#REF!</v>
      </c>
      <c r="S346" s="10" t="e">
        <f>MYRANKS_P[[#This Row],[SV]]/SGP_SV</f>
        <v>#REF!</v>
      </c>
      <c r="T346" s="10" t="e">
        <f>MYRANKS_P[[#This Row],[SO]]/SGP_K</f>
        <v>#REF!</v>
      </c>
      <c r="U346" s="10" t="e">
        <f>((LGAVG_ER*(NUMPITCHERS-1)+MYRANKS_P[[#This Row],[ER]])*9/((LGAVG_IP*(NUMPITCHERS-1)+MYRANKS_P[[#This Row],[IP]]))-LGAVG_ERA)/SGP_ERA</f>
        <v>#REF!</v>
      </c>
      <c r="V346" s="10" t="e">
        <f>((LGAVG_HBB*(NUMPITCHERS-1)+MYRANKS_P[[#This Row],[BB]]+MYRANKS_P[[#This Row],[H]])/(LGAVG_IP*(NUMPITCHERS-1)+MYRANKS_P[[#This Row],[IP]])-LGAVG_WHIP)/SGP_WHIP</f>
        <v>#REF!</v>
      </c>
      <c r="W346" s="72" t="e">
        <f>MYRANKS_P[[#This Row],[WSGP]]+MYRANKS_P[[#This Row],[SVSGP]]+MYRANKS_P[[#This Row],[SOSGP]]+MYRANKS_P[[#This Row],[ERASGP]]+MYRANKS_P[[#This Row],[WHIPSGP]]</f>
        <v>#REF!</v>
      </c>
      <c r="X346" s="171" t="e">
        <f>RANK(MYRANKS_P[[#This Row],[TTLSGP]],MYRANKS_P[TTLSGP],0)</f>
        <v>#REF!</v>
      </c>
      <c r="Y346" s="72" t="e">
        <f>IF(MYRANKS_P[[#This Row],[RAW_RANK]]&gt;NUM_P,MYRANKS_P[[#This Row],[TTLSGP]],0)</f>
        <v>#REF!</v>
      </c>
      <c r="Z346" s="22" t="e">
        <f>IF(MYRANKS_P[[#This Row],[BENCH_TTLSGP]]=0,"",RANK(MYRANKS_P[[#This Row],[BENCH_TTLSGP]],MYRANKS_P[BENCH_TTLSGP],0))</f>
        <v>#REF!</v>
      </c>
      <c r="AA346" s="22" t="e">
        <f>IF(MYRANKS_P[[#This Row],[RAW_RANK]]=NUM_P,"X","")</f>
        <v>#REF!</v>
      </c>
      <c r="AB346" s="10" t="e">
        <f>VLOOKUP(MYRANKS_P[[#This Row],[POS]],#REF!,COLUMN(#REF!),FALSE)</f>
        <v>#REF!</v>
      </c>
      <c r="AC346" s="10" t="e">
        <f>MYRANKS_P[[#This Row],[TTLSGP]]-MYRANKS_P[[#This Row],[REPL LVL]]</f>
        <v>#REF!</v>
      </c>
      <c r="AD346" s="19" t="e">
        <f>IF(MYRANKS_P[[#This Row],[RAW_RANK]]&lt;=Total_Pitchers_Drafted,MYRANKS_P[[#This Row],[SGP OVER REPL]],0)</f>
        <v>#REF!</v>
      </c>
      <c r="AE346" s="66" t="e">
        <f>MYRANKS_P[[#This Row],[SGP OVER REPL]]*Dollar_Value_Per_Pitcher_SGP+1</f>
        <v>#REF!</v>
      </c>
      <c r="AF346" s="27"/>
      <c r="AG346" s="30" t="e">
        <f>IF(AND(MYRANKS_P[[#This Row],[BENCH_RANK]]&lt;=Total_Pitchers_Drafted,MYRANKS_P[[#This Row],[$ACTUAL]]=""),MYRANKS_P[[#This Row],[USEFULSGP]],0)</f>
        <v>#REF!</v>
      </c>
      <c r="AH346" s="27" t="e">
        <f>IF(MYRANKS_P[[#This Row],[REMAIN_SGP]]=0,0,MYRANKS_P[[#This Row],[REMAIN_SGP]]*Remaining_Dollar_Value_Per_Pitcher_SGP+1)</f>
        <v>#REF!</v>
      </c>
      <c r="AI346" s="122"/>
    </row>
    <row r="347" spans="1:35" x14ac:dyDescent="0.25">
      <c r="A347" s="110" t="s">
        <v>1849</v>
      </c>
      <c r="B347" s="53" t="e">
        <f>VLOOKUP(MYRANKS_P[[#This Row],[PLAYERID]],#REF!,COLUMN(#REF!),FALSE)</f>
        <v>#REF!</v>
      </c>
      <c r="C347" s="53" t="e">
        <f>VLOOKUP(MYRANKS_P[[#This Row],[PLAYERID]],#REF!,COLUMN(#REF!),FALSE)</f>
        <v>#REF!</v>
      </c>
      <c r="D347" s="53" t="e">
        <f>VLOOKUP(MYRANKS_P[[#This Row],[PLAYERID]],#REF!,COLUMN(#REF!),FALSE)</f>
        <v>#REF!</v>
      </c>
      <c r="E347" s="9" t="e">
        <f>VLOOKUP(MYRANKS_P[[#This Row],[PLAYERID]],#REF!,COLUMN(#REF!),FALSE)</f>
        <v>#REF!</v>
      </c>
      <c r="F347" s="53" t="e">
        <f>VLOOKUP(MYRANKS_P[[#This Row],[PLAYERID]],#REF!,COLUMN(#REF!),FALSE)</f>
        <v>#REF!</v>
      </c>
      <c r="G347" s="9" t="e">
        <f>INDEX(#REF!,MATCH(MYRANKS_P[[#This Row],[PLAYERID]],#REF!,0),VLOOKUP(IDSYSTEM,#REF!,3,FALSE))</f>
        <v>#REF!</v>
      </c>
      <c r="H347" s="115" t="e">
        <f>IF(OR(LEAGUE="Mixed",LEAGUE=MYRANKS_P[[#This Row],[LG]]),IFERROR(INDEX(PITCHCSV[],MATCH(MYRANKS_P[[#This Row],[PROJID]],PITCHCSV[playerid],0),P_WCOL),0),0)</f>
        <v>#REF!</v>
      </c>
      <c r="I347" s="115" t="e">
        <f>IF(OR(LEAGUE="Mixed",LEAGUE=MYRANKS_P[[#This Row],[LG]]),IFERROR(INDEX(PITCHCSV[],MATCH(MYRANKS_P[[#This Row],[PROJID]],PITCHCSV[playerid],0),P_SVCOL),0),0)</f>
        <v>#REF!</v>
      </c>
      <c r="J347" s="115" t="e">
        <f>IF(OR(LEAGUE="Mixed",LEAGUE=MYRANKS_P[[#This Row],[LG]]),IFERROR(INDEX(PITCHCSV[],MATCH(MYRANKS_P[[#This Row],[PROJID]],PITCHCSV[playerid],0),P_IPCOL),0),0)</f>
        <v>#REF!</v>
      </c>
      <c r="K347" s="115" t="e">
        <f>IF(OR(LEAGUE="Mixed",LEAGUE=MYRANKS_P[[#This Row],[LG]]),IFERROR(INDEX(PITCHCSV[],MATCH(MYRANKS_P[[#This Row],[PROJID]],PITCHCSV[playerid],0),P_HCOL),0),0)</f>
        <v>#REF!</v>
      </c>
      <c r="L347" s="115" t="e">
        <f>IF(OR(LEAGUE="Mixed",LEAGUE=MYRANKS_P[[#This Row],[LG]]),IFERROR(INDEX(PITCHCSV[],MATCH(MYRANKS_P[[#This Row],[PROJID]],PITCHCSV[playerid],0),P_ERCOL),0),0)</f>
        <v>#REF!</v>
      </c>
      <c r="M347" s="115" t="e">
        <f>IF(OR(LEAGUE="Mixed",LEAGUE=MYRANKS_P[[#This Row],[LG]]),IFERROR(INDEX(PITCHCSV[],MATCH(MYRANKS_P[[#This Row],[PROJID]],PITCHCSV[playerid],0),P_HRCOL),0),0)</f>
        <v>#REF!</v>
      </c>
      <c r="N347" s="115" t="e">
        <f>IF(OR(LEAGUE="Mixed",LEAGUE=MYRANKS_P[[#This Row],[LG]]),IFERROR(INDEX(PITCHCSV[],MATCH(MYRANKS_P[[#This Row],[PROJID]],PITCHCSV[playerid],0),P_SOCOL),0),0)</f>
        <v>#REF!</v>
      </c>
      <c r="O347" s="115" t="e">
        <f>IF(OR(LEAGUE="Mixed",LEAGUE=MYRANKS_P[[#This Row],[LG]]),IFERROR(INDEX(PITCHCSV[],MATCH(MYRANKS_P[[#This Row],[PROJID]],PITCHCSV[playerid],0),P_BBCOL),0),0)</f>
        <v>#REF!</v>
      </c>
      <c r="P347" s="10" t="e">
        <f>IF(OR(LEAGUE="Mixed",LEAGUE=MYRANKS_P[[#This Row],[LG]]),IFERROR(MYRANKS_P[[#This Row],[ER]]*9/MYRANKS_P[[#This Row],[IP]],0),0)</f>
        <v>#REF!</v>
      </c>
      <c r="Q347" s="10" t="e">
        <f>IF(OR(LEAGUE="Mixed",LEAGUE=MYRANKS_P[[#This Row],[LG]]),IFERROR((MYRANKS_P[[#This Row],[BB]]+MYRANKS_P[[#This Row],[H]])/MYRANKS_P[[#This Row],[IP]],0),0)</f>
        <v>#REF!</v>
      </c>
      <c r="R347" s="87" t="e">
        <f>MYRANKS_P[[#This Row],[W]]/SGP_W</f>
        <v>#REF!</v>
      </c>
      <c r="S347" s="87" t="e">
        <f>MYRANKS_P[[#This Row],[SV]]/SGP_SV</f>
        <v>#REF!</v>
      </c>
      <c r="T347" s="87" t="e">
        <f>MYRANKS_P[[#This Row],[SO]]/SGP_K</f>
        <v>#REF!</v>
      </c>
      <c r="U347" s="10" t="e">
        <f>((LGAVG_ER*(NUMPITCHERS-1)+MYRANKS_P[[#This Row],[ER]])*9/((LGAVG_IP*(NUMPITCHERS-1)+MYRANKS_P[[#This Row],[IP]]))-LGAVG_ERA)/SGP_ERA</f>
        <v>#REF!</v>
      </c>
      <c r="V347" s="10" t="e">
        <f>((LGAVG_HBB*(NUMPITCHERS-1)+MYRANKS_P[[#This Row],[BB]]+MYRANKS_P[[#This Row],[H]])/(LGAVG_IP*(NUMPITCHERS-1)+MYRANKS_P[[#This Row],[IP]])-LGAVG_WHIP)/SGP_WHIP</f>
        <v>#REF!</v>
      </c>
      <c r="W347" s="92" t="e">
        <f>MYRANKS_P[[#This Row],[WSGP]]+MYRANKS_P[[#This Row],[SVSGP]]+MYRANKS_P[[#This Row],[SOSGP]]+MYRANKS_P[[#This Row],[ERASGP]]+MYRANKS_P[[#This Row],[WHIPSGP]]</f>
        <v>#REF!</v>
      </c>
      <c r="X347" s="173" t="e">
        <f>RANK(MYRANKS_P[[#This Row],[TTLSGP]],MYRANKS_P[TTLSGP],0)</f>
        <v>#REF!</v>
      </c>
      <c r="Y347" s="92" t="e">
        <f>IF(MYRANKS_P[[#This Row],[RAW_RANK]]&gt;NUM_P,MYRANKS_P[[#This Row],[TTLSGP]],0)</f>
        <v>#REF!</v>
      </c>
      <c r="Z347" s="96" t="e">
        <f>IF(MYRANKS_P[[#This Row],[BENCH_TTLSGP]]=0,"",RANK(MYRANKS_P[[#This Row],[BENCH_TTLSGP]],MYRANKS_P[BENCH_TTLSGP],0))</f>
        <v>#REF!</v>
      </c>
      <c r="AA347" s="96" t="e">
        <f>IF(MYRANKS_P[[#This Row],[RAW_RANK]]=NUM_P,"X","")</f>
        <v>#REF!</v>
      </c>
      <c r="AB347" s="87" t="e">
        <f>VLOOKUP(MYRANKS_P[[#This Row],[POS]],#REF!,COLUMN(#REF!),FALSE)</f>
        <v>#REF!</v>
      </c>
      <c r="AC347" s="87" t="e">
        <f>MYRANKS_P[[#This Row],[TTLSGP]]-MYRANKS_P[[#This Row],[REPL LVL]]</f>
        <v>#REF!</v>
      </c>
      <c r="AD347" s="87" t="e">
        <f>IF(MYRANKS_P[[#This Row],[RAW_RANK]]&lt;=Total_Pitchers_Drafted,MYRANKS_P[[#This Row],[SGP OVER REPL]],0)</f>
        <v>#REF!</v>
      </c>
      <c r="AE347" s="97" t="e">
        <f>MYRANKS_P[[#This Row],[SGP OVER REPL]]*Dollar_Value_Per_Pitcher_SGP+1</f>
        <v>#REF!</v>
      </c>
      <c r="AF347" s="87"/>
      <c r="AG347" s="87" t="e">
        <f>IF(AND(MYRANKS_P[[#This Row],[BENCH_RANK]]&lt;=Total_Pitchers_Drafted,MYRANKS_P[[#This Row],[$ACTUAL]]=""),MYRANKS_P[[#This Row],[USEFULSGP]],0)</f>
        <v>#REF!</v>
      </c>
      <c r="AH347" s="87" t="e">
        <f>IF(MYRANKS_P[[#This Row],[REMAIN_SGP]]=0,0,MYRANKS_P[[#This Row],[REMAIN_SGP]]*Remaining_Dollar_Value_Per_Pitcher_SGP+1)</f>
        <v>#REF!</v>
      </c>
      <c r="AI347" s="122"/>
    </row>
    <row r="348" spans="1:35" x14ac:dyDescent="0.25">
      <c r="A348" s="88" t="s">
        <v>1640</v>
      </c>
      <c r="B348" s="53" t="e">
        <f>VLOOKUP(MYRANKS_P[[#This Row],[PLAYERID]],#REF!,COLUMN(#REF!),FALSE)</f>
        <v>#REF!</v>
      </c>
      <c r="C348" s="53" t="e">
        <f>VLOOKUP(MYRANKS_P[[#This Row],[PLAYERID]],#REF!,COLUMN(#REF!),FALSE)</f>
        <v>#REF!</v>
      </c>
      <c r="D348" s="53" t="e">
        <f>VLOOKUP(MYRANKS_P[[#This Row],[PLAYERID]],#REF!,COLUMN(#REF!),FALSE)</f>
        <v>#REF!</v>
      </c>
      <c r="E348" s="9" t="e">
        <f>VLOOKUP(MYRANKS_P[[#This Row],[PLAYERID]],#REF!,COLUMN(#REF!),FALSE)</f>
        <v>#REF!</v>
      </c>
      <c r="F348" s="53" t="e">
        <f>VLOOKUP(MYRANKS_P[[#This Row],[PLAYERID]],#REF!,COLUMN(#REF!),FALSE)</f>
        <v>#REF!</v>
      </c>
      <c r="G348" s="9" t="e">
        <f>INDEX(#REF!,MATCH(MYRANKS_P[[#This Row],[PLAYERID]],#REF!,0),VLOOKUP(IDSYSTEM,#REF!,3,FALSE))</f>
        <v>#REF!</v>
      </c>
      <c r="H348" s="115" t="e">
        <f>IF(OR(LEAGUE="Mixed",LEAGUE=MYRANKS_P[[#This Row],[LG]]),IFERROR(INDEX(PITCHCSV[],MATCH(MYRANKS_P[[#This Row],[PROJID]],PITCHCSV[playerid],0),P_WCOL),0),0)</f>
        <v>#REF!</v>
      </c>
      <c r="I348" s="115" t="e">
        <f>IF(OR(LEAGUE="Mixed",LEAGUE=MYRANKS_P[[#This Row],[LG]]),IFERROR(INDEX(PITCHCSV[],MATCH(MYRANKS_P[[#This Row],[PROJID]],PITCHCSV[playerid],0),P_SVCOL),0),0)</f>
        <v>#REF!</v>
      </c>
      <c r="J348" s="115" t="e">
        <f>IF(OR(LEAGUE="Mixed",LEAGUE=MYRANKS_P[[#This Row],[LG]]),IFERROR(INDEX(PITCHCSV[],MATCH(MYRANKS_P[[#This Row],[PROJID]],PITCHCSV[playerid],0),P_IPCOL),0),0)</f>
        <v>#REF!</v>
      </c>
      <c r="K348" s="115" t="e">
        <f>IF(OR(LEAGUE="Mixed",LEAGUE=MYRANKS_P[[#This Row],[LG]]),IFERROR(INDEX(PITCHCSV[],MATCH(MYRANKS_P[[#This Row],[PROJID]],PITCHCSV[playerid],0),P_HCOL),0),0)</f>
        <v>#REF!</v>
      </c>
      <c r="L348" s="115" t="e">
        <f>IF(OR(LEAGUE="Mixed",LEAGUE=MYRANKS_P[[#This Row],[LG]]),IFERROR(INDEX(PITCHCSV[],MATCH(MYRANKS_P[[#This Row],[PROJID]],PITCHCSV[playerid],0),P_ERCOL),0),0)</f>
        <v>#REF!</v>
      </c>
      <c r="M348" s="115" t="e">
        <f>IF(OR(LEAGUE="Mixed",LEAGUE=MYRANKS_P[[#This Row],[LG]]),IFERROR(INDEX(PITCHCSV[],MATCH(MYRANKS_P[[#This Row],[PROJID]],PITCHCSV[playerid],0),P_HRCOL),0),0)</f>
        <v>#REF!</v>
      </c>
      <c r="N348" s="115" t="e">
        <f>IF(OR(LEAGUE="Mixed",LEAGUE=MYRANKS_P[[#This Row],[LG]]),IFERROR(INDEX(PITCHCSV[],MATCH(MYRANKS_P[[#This Row],[PROJID]],PITCHCSV[playerid],0),P_SOCOL),0),0)</f>
        <v>#REF!</v>
      </c>
      <c r="O348" s="115" t="e">
        <f>IF(OR(LEAGUE="Mixed",LEAGUE=MYRANKS_P[[#This Row],[LG]]),IFERROR(INDEX(PITCHCSV[],MATCH(MYRANKS_P[[#This Row],[PROJID]],PITCHCSV[playerid],0),P_BBCOL),0),0)</f>
        <v>#REF!</v>
      </c>
      <c r="P348" s="10" t="e">
        <f>IF(OR(LEAGUE="Mixed",LEAGUE=MYRANKS_P[[#This Row],[LG]]),IFERROR(MYRANKS_P[[#This Row],[ER]]*9/MYRANKS_P[[#This Row],[IP]],0),0)</f>
        <v>#REF!</v>
      </c>
      <c r="Q348" s="10" t="e">
        <f>IF(OR(LEAGUE="Mixed",LEAGUE=MYRANKS_P[[#This Row],[LG]]),IFERROR((MYRANKS_P[[#This Row],[BB]]+MYRANKS_P[[#This Row],[H]])/MYRANKS_P[[#This Row],[IP]],0),0)</f>
        <v>#REF!</v>
      </c>
      <c r="R348" s="10" t="e">
        <f>MYRANKS_P[[#This Row],[W]]/SGP_W</f>
        <v>#REF!</v>
      </c>
      <c r="S348" s="10" t="e">
        <f>MYRANKS_P[[#This Row],[SV]]/SGP_SV</f>
        <v>#REF!</v>
      </c>
      <c r="T348" s="10" t="e">
        <f>MYRANKS_P[[#This Row],[SO]]/SGP_K</f>
        <v>#REF!</v>
      </c>
      <c r="U348" s="10" t="e">
        <f>((LGAVG_ER*(NUMPITCHERS-1)+MYRANKS_P[[#This Row],[ER]])*9/((LGAVG_IP*(NUMPITCHERS-1)+MYRANKS_P[[#This Row],[IP]]))-LGAVG_ERA)/SGP_ERA</f>
        <v>#REF!</v>
      </c>
      <c r="V348" s="10" t="e">
        <f>((LGAVG_HBB*(NUMPITCHERS-1)+MYRANKS_P[[#This Row],[BB]]+MYRANKS_P[[#This Row],[H]])/(LGAVG_IP*(NUMPITCHERS-1)+MYRANKS_P[[#This Row],[IP]])-LGAVG_WHIP)/SGP_WHIP</f>
        <v>#REF!</v>
      </c>
      <c r="W348" s="72" t="e">
        <f>MYRANKS_P[[#This Row],[WSGP]]+MYRANKS_P[[#This Row],[SVSGP]]+MYRANKS_P[[#This Row],[SOSGP]]+MYRANKS_P[[#This Row],[ERASGP]]+MYRANKS_P[[#This Row],[WHIPSGP]]</f>
        <v>#REF!</v>
      </c>
      <c r="X348" s="171" t="e">
        <f>RANK(MYRANKS_P[[#This Row],[TTLSGP]],MYRANKS_P[TTLSGP],0)</f>
        <v>#REF!</v>
      </c>
      <c r="Y348" s="72" t="e">
        <f>IF(MYRANKS_P[[#This Row],[RAW_RANK]]&gt;NUM_P,MYRANKS_P[[#This Row],[TTLSGP]],0)</f>
        <v>#REF!</v>
      </c>
      <c r="Z348" s="22" t="e">
        <f>IF(MYRANKS_P[[#This Row],[BENCH_TTLSGP]]=0,"",RANK(MYRANKS_P[[#This Row],[BENCH_TTLSGP]],MYRANKS_P[BENCH_TTLSGP],0))</f>
        <v>#REF!</v>
      </c>
      <c r="AA348" s="22" t="e">
        <f>IF(MYRANKS_P[[#This Row],[RAW_RANK]]=NUM_P,"X","")</f>
        <v>#REF!</v>
      </c>
      <c r="AB348" s="10" t="e">
        <f>VLOOKUP(MYRANKS_P[[#This Row],[POS]],#REF!,COLUMN(#REF!),FALSE)</f>
        <v>#REF!</v>
      </c>
      <c r="AC348" s="10" t="e">
        <f>MYRANKS_P[[#This Row],[TTLSGP]]-MYRANKS_P[[#This Row],[REPL LVL]]</f>
        <v>#REF!</v>
      </c>
      <c r="AD348" s="19" t="e">
        <f>IF(MYRANKS_P[[#This Row],[RAW_RANK]]&lt;=Total_Pitchers_Drafted,MYRANKS_P[[#This Row],[SGP OVER REPL]],0)</f>
        <v>#REF!</v>
      </c>
      <c r="AE348" s="66" t="e">
        <f>MYRANKS_P[[#This Row],[SGP OVER REPL]]*Dollar_Value_Per_Pitcher_SGP+1</f>
        <v>#REF!</v>
      </c>
      <c r="AF348" s="27"/>
      <c r="AG348" s="30" t="e">
        <f>IF(AND(MYRANKS_P[[#This Row],[BENCH_RANK]]&lt;=Total_Pitchers_Drafted,MYRANKS_P[[#This Row],[$ACTUAL]]=""),MYRANKS_P[[#This Row],[USEFULSGP]],0)</f>
        <v>#REF!</v>
      </c>
      <c r="AH348" s="27" t="e">
        <f>IF(MYRANKS_P[[#This Row],[REMAIN_SGP]]=0,0,MYRANKS_P[[#This Row],[REMAIN_SGP]]*Remaining_Dollar_Value_Per_Pitcher_SGP+1)</f>
        <v>#REF!</v>
      </c>
      <c r="AI348" s="122"/>
    </row>
    <row r="349" spans="1:35" x14ac:dyDescent="0.25">
      <c r="A349" s="88" t="s">
        <v>6199</v>
      </c>
      <c r="B349" s="53" t="e">
        <f>VLOOKUP(MYRANKS_P[[#This Row],[PLAYERID]],#REF!,COLUMN(#REF!),FALSE)</f>
        <v>#REF!</v>
      </c>
      <c r="C349" s="53" t="e">
        <f>VLOOKUP(MYRANKS_P[[#This Row],[PLAYERID]],#REF!,COLUMN(#REF!),FALSE)</f>
        <v>#REF!</v>
      </c>
      <c r="D349" s="53" t="e">
        <f>VLOOKUP(MYRANKS_P[[#This Row],[PLAYERID]],#REF!,COLUMN(#REF!),FALSE)</f>
        <v>#REF!</v>
      </c>
      <c r="E349" s="9" t="e">
        <f>VLOOKUP(MYRANKS_P[[#This Row],[PLAYERID]],#REF!,COLUMN(#REF!),FALSE)</f>
        <v>#REF!</v>
      </c>
      <c r="F349" s="53" t="e">
        <f>VLOOKUP(MYRANKS_P[[#This Row],[PLAYERID]],#REF!,COLUMN(#REF!),FALSE)</f>
        <v>#REF!</v>
      </c>
      <c r="G349" s="9" t="e">
        <f>INDEX(#REF!,MATCH(MYRANKS_P[[#This Row],[PLAYERID]],#REF!,0),VLOOKUP(IDSYSTEM,#REF!,3,FALSE))</f>
        <v>#REF!</v>
      </c>
      <c r="H349" s="115" t="e">
        <f>IF(OR(LEAGUE="Mixed",LEAGUE=MYRANKS_P[[#This Row],[LG]]),IFERROR(INDEX(PITCHCSV[],MATCH(MYRANKS_P[[#This Row],[PROJID]],PITCHCSV[playerid],0),P_WCOL),0),0)</f>
        <v>#REF!</v>
      </c>
      <c r="I349" s="115" t="e">
        <f>IF(OR(LEAGUE="Mixed",LEAGUE=MYRANKS_P[[#This Row],[LG]]),IFERROR(INDEX(PITCHCSV[],MATCH(MYRANKS_P[[#This Row],[PROJID]],PITCHCSV[playerid],0),P_SVCOL),0),0)</f>
        <v>#REF!</v>
      </c>
      <c r="J349" s="115" t="e">
        <f>IF(OR(LEAGUE="Mixed",LEAGUE=MYRANKS_P[[#This Row],[LG]]),IFERROR(INDEX(PITCHCSV[],MATCH(MYRANKS_P[[#This Row],[PROJID]],PITCHCSV[playerid],0),P_IPCOL),0),0)</f>
        <v>#REF!</v>
      </c>
      <c r="K349" s="115" t="e">
        <f>IF(OR(LEAGUE="Mixed",LEAGUE=MYRANKS_P[[#This Row],[LG]]),IFERROR(INDEX(PITCHCSV[],MATCH(MYRANKS_P[[#This Row],[PROJID]],PITCHCSV[playerid],0),P_HCOL),0),0)</f>
        <v>#REF!</v>
      </c>
      <c r="L349" s="115" t="e">
        <f>IF(OR(LEAGUE="Mixed",LEAGUE=MYRANKS_P[[#This Row],[LG]]),IFERROR(INDEX(PITCHCSV[],MATCH(MYRANKS_P[[#This Row],[PROJID]],PITCHCSV[playerid],0),P_ERCOL),0),0)</f>
        <v>#REF!</v>
      </c>
      <c r="M349" s="115" t="e">
        <f>IF(OR(LEAGUE="Mixed",LEAGUE=MYRANKS_P[[#This Row],[LG]]),IFERROR(INDEX(PITCHCSV[],MATCH(MYRANKS_P[[#This Row],[PROJID]],PITCHCSV[playerid],0),P_HRCOL),0),0)</f>
        <v>#REF!</v>
      </c>
      <c r="N349" s="115" t="e">
        <f>IF(OR(LEAGUE="Mixed",LEAGUE=MYRANKS_P[[#This Row],[LG]]),IFERROR(INDEX(PITCHCSV[],MATCH(MYRANKS_P[[#This Row],[PROJID]],PITCHCSV[playerid],0),P_SOCOL),0),0)</f>
        <v>#REF!</v>
      </c>
      <c r="O349" s="115" t="e">
        <f>IF(OR(LEAGUE="Mixed",LEAGUE=MYRANKS_P[[#This Row],[LG]]),IFERROR(INDEX(PITCHCSV[],MATCH(MYRANKS_P[[#This Row],[PROJID]],PITCHCSV[playerid],0),P_BBCOL),0),0)</f>
        <v>#REF!</v>
      </c>
      <c r="P349" s="10" t="e">
        <f>IF(OR(LEAGUE="Mixed",LEAGUE=MYRANKS_P[[#This Row],[LG]]),IFERROR(MYRANKS_P[[#This Row],[ER]]*9/MYRANKS_P[[#This Row],[IP]],0),0)</f>
        <v>#REF!</v>
      </c>
      <c r="Q349" s="10" t="e">
        <f>IF(OR(LEAGUE="Mixed",LEAGUE=MYRANKS_P[[#This Row],[LG]]),IFERROR((MYRANKS_P[[#This Row],[BB]]+MYRANKS_P[[#This Row],[H]])/MYRANKS_P[[#This Row],[IP]],0),0)</f>
        <v>#REF!</v>
      </c>
      <c r="R349" s="55" t="e">
        <f>MYRANKS_P[[#This Row],[W]]/SGP_W</f>
        <v>#REF!</v>
      </c>
      <c r="S349" s="54" t="e">
        <f>MYRANKS_P[[#This Row],[SV]]/SGP_SV</f>
        <v>#REF!</v>
      </c>
      <c r="T349" s="55" t="e">
        <f>MYRANKS_P[[#This Row],[SO]]/SGP_K</f>
        <v>#REF!</v>
      </c>
      <c r="U349" s="10" t="e">
        <f>((LGAVG_ER*(NUMPITCHERS-1)+MYRANKS_P[[#This Row],[ER]])*9/((LGAVG_IP*(NUMPITCHERS-1)+MYRANKS_P[[#This Row],[IP]]))-LGAVG_ERA)/SGP_ERA</f>
        <v>#REF!</v>
      </c>
      <c r="V349" s="10" t="e">
        <f>((LGAVG_HBB*(NUMPITCHERS-1)+MYRANKS_P[[#This Row],[BB]]+MYRANKS_P[[#This Row],[H]])/(LGAVG_IP*(NUMPITCHERS-1)+MYRANKS_P[[#This Row],[IP]])-LGAVG_WHIP)/SGP_WHIP</f>
        <v>#REF!</v>
      </c>
      <c r="W349" s="74" t="e">
        <f>MYRANKS_P[[#This Row],[WSGP]]+MYRANKS_P[[#This Row],[SVSGP]]+MYRANKS_P[[#This Row],[SOSGP]]+MYRANKS_P[[#This Row],[ERASGP]]+MYRANKS_P[[#This Row],[WHIPSGP]]</f>
        <v>#REF!</v>
      </c>
      <c r="X349" s="172" t="e">
        <f>RANK(MYRANKS_P[[#This Row],[TTLSGP]],MYRANKS_P[TTLSGP],0)</f>
        <v>#REF!</v>
      </c>
      <c r="Y349" s="74" t="e">
        <f>IF(MYRANKS_P[[#This Row],[RAW_RANK]]&gt;NUM_P,MYRANKS_P[[#This Row],[TTLSGP]],0)</f>
        <v>#REF!</v>
      </c>
      <c r="Z349" s="56" t="e">
        <f>IF(MYRANKS_P[[#This Row],[BENCH_TTLSGP]]=0,"",RANK(MYRANKS_P[[#This Row],[BENCH_TTLSGP]],MYRANKS_P[BENCH_TTLSGP],0))</f>
        <v>#REF!</v>
      </c>
      <c r="AA349" s="56" t="e">
        <f>IF(MYRANKS_P[[#This Row],[RAW_RANK]]=NUM_P,"X","")</f>
        <v>#REF!</v>
      </c>
      <c r="AB349" s="54" t="e">
        <f>VLOOKUP(MYRANKS_P[[#This Row],[POS]],#REF!,COLUMN(#REF!),FALSE)</f>
        <v>#REF!</v>
      </c>
      <c r="AC349" s="54" t="e">
        <f>MYRANKS_P[[#This Row],[TTLSGP]]-MYRANKS_P[[#This Row],[REPL LVL]]</f>
        <v>#REF!</v>
      </c>
      <c r="AD349" s="55" t="e">
        <f>IF(MYRANKS_P[[#This Row],[RAW_RANK]]&lt;=Total_Pitchers_Drafted,MYRANKS_P[[#This Row],[SGP OVER REPL]],0)</f>
        <v>#REF!</v>
      </c>
      <c r="AE349" s="68" t="e">
        <f>MYRANKS_P[[#This Row],[SGP OVER REPL]]*Dollar_Value_Per_Pitcher_SGP+1</f>
        <v>#REF!</v>
      </c>
      <c r="AF349" s="55"/>
      <c r="AG349" s="54" t="e">
        <f>IF(AND(MYRANKS_P[[#This Row],[BENCH_RANK]]&lt;=Total_Pitchers_Drafted,MYRANKS_P[[#This Row],[$ACTUAL]]=""),MYRANKS_P[[#This Row],[USEFULSGP]],0)</f>
        <v>#REF!</v>
      </c>
      <c r="AH349" s="55" t="e">
        <f>IF(MYRANKS_P[[#This Row],[REMAIN_SGP]]=0,0,MYRANKS_P[[#This Row],[REMAIN_SGP]]*Remaining_Dollar_Value_Per_Pitcher_SGP+1)</f>
        <v>#REF!</v>
      </c>
      <c r="AI349" s="122"/>
    </row>
    <row r="350" spans="1:35" x14ac:dyDescent="0.25">
      <c r="A350" s="79" t="s">
        <v>5158</v>
      </c>
      <c r="B350" s="9" t="e">
        <f>VLOOKUP(MYRANKS_P[[#This Row],[PLAYERID]],#REF!,COLUMN(#REF!),FALSE)</f>
        <v>#REF!</v>
      </c>
      <c r="C350" s="9" t="e">
        <f>VLOOKUP(MYRANKS_P[[#This Row],[PLAYERID]],#REF!,COLUMN(#REF!),FALSE)</f>
        <v>#REF!</v>
      </c>
      <c r="D350" s="9" t="e">
        <f>VLOOKUP(MYRANKS_P[[#This Row],[PLAYERID]],#REF!,COLUMN(#REF!),FALSE)</f>
        <v>#REF!</v>
      </c>
      <c r="E350" s="9" t="e">
        <f>VLOOKUP(MYRANKS_P[[#This Row],[PLAYERID]],#REF!,COLUMN(#REF!),FALSE)</f>
        <v>#REF!</v>
      </c>
      <c r="F350" s="9" t="e">
        <f>VLOOKUP(MYRANKS_P[[#This Row],[PLAYERID]],#REF!,COLUMN(#REF!),FALSE)</f>
        <v>#REF!</v>
      </c>
      <c r="G350" s="9" t="e">
        <f>INDEX(#REF!,MATCH(MYRANKS_P[[#This Row],[PLAYERID]],#REF!,0),VLOOKUP(IDSYSTEM,#REF!,3,FALSE))</f>
        <v>#REF!</v>
      </c>
      <c r="H350" s="115" t="e">
        <f>IF(OR(LEAGUE="Mixed",LEAGUE=MYRANKS_P[[#This Row],[LG]]),IFERROR(INDEX(PITCHCSV[],MATCH(MYRANKS_P[[#This Row],[PROJID]],PITCHCSV[playerid],0),P_WCOL),0),0)</f>
        <v>#REF!</v>
      </c>
      <c r="I350" s="115" t="e">
        <f>IF(OR(LEAGUE="Mixed",LEAGUE=MYRANKS_P[[#This Row],[LG]]),IFERROR(INDEX(PITCHCSV[],MATCH(MYRANKS_P[[#This Row],[PROJID]],PITCHCSV[playerid],0),P_SVCOL),0),0)</f>
        <v>#REF!</v>
      </c>
      <c r="J350" s="115" t="e">
        <f>IF(OR(LEAGUE="Mixed",LEAGUE=MYRANKS_P[[#This Row],[LG]]),IFERROR(INDEX(PITCHCSV[],MATCH(MYRANKS_P[[#This Row],[PROJID]],PITCHCSV[playerid],0),P_IPCOL),0),0)</f>
        <v>#REF!</v>
      </c>
      <c r="K350" s="115" t="e">
        <f>IF(OR(LEAGUE="Mixed",LEAGUE=MYRANKS_P[[#This Row],[LG]]),IFERROR(INDEX(PITCHCSV[],MATCH(MYRANKS_P[[#This Row],[PROJID]],PITCHCSV[playerid],0),P_HCOL),0),0)</f>
        <v>#REF!</v>
      </c>
      <c r="L350" s="115" t="e">
        <f>IF(OR(LEAGUE="Mixed",LEAGUE=MYRANKS_P[[#This Row],[LG]]),IFERROR(INDEX(PITCHCSV[],MATCH(MYRANKS_P[[#This Row],[PROJID]],PITCHCSV[playerid],0),P_ERCOL),0),0)</f>
        <v>#REF!</v>
      </c>
      <c r="M350" s="115" t="e">
        <f>IF(OR(LEAGUE="Mixed",LEAGUE=MYRANKS_P[[#This Row],[LG]]),IFERROR(INDEX(PITCHCSV[],MATCH(MYRANKS_P[[#This Row],[PROJID]],PITCHCSV[playerid],0),P_HRCOL),0),0)</f>
        <v>#REF!</v>
      </c>
      <c r="N350" s="115" t="e">
        <f>IF(OR(LEAGUE="Mixed",LEAGUE=MYRANKS_P[[#This Row],[LG]]),IFERROR(INDEX(PITCHCSV[],MATCH(MYRANKS_P[[#This Row],[PROJID]],PITCHCSV[playerid],0),P_SOCOL),0),0)</f>
        <v>#REF!</v>
      </c>
      <c r="O350" s="115" t="e">
        <f>IF(OR(LEAGUE="Mixed",LEAGUE=MYRANKS_P[[#This Row],[LG]]),IFERROR(INDEX(PITCHCSV[],MATCH(MYRANKS_P[[#This Row],[PROJID]],PITCHCSV[playerid],0),P_BBCOL),0),0)</f>
        <v>#REF!</v>
      </c>
      <c r="P350" s="10" t="e">
        <f>IF(OR(LEAGUE="Mixed",LEAGUE=MYRANKS_P[[#This Row],[LG]]),IFERROR(MYRANKS_P[[#This Row],[ER]]*9/MYRANKS_P[[#This Row],[IP]],0),0)</f>
        <v>#REF!</v>
      </c>
      <c r="Q350" s="10" t="e">
        <f>IF(OR(LEAGUE="Mixed",LEAGUE=MYRANKS_P[[#This Row],[LG]]),IFERROR((MYRANKS_P[[#This Row],[BB]]+MYRANKS_P[[#This Row],[H]])/MYRANKS_P[[#This Row],[IP]],0),0)</f>
        <v>#REF!</v>
      </c>
      <c r="R350" s="10" t="e">
        <f>MYRANKS_P[[#This Row],[W]]/SGP_W</f>
        <v>#REF!</v>
      </c>
      <c r="S350" s="10" t="e">
        <f>MYRANKS_P[[#This Row],[SV]]/SGP_SV</f>
        <v>#REF!</v>
      </c>
      <c r="T350" s="10" t="e">
        <f>MYRANKS_P[[#This Row],[SO]]/SGP_K</f>
        <v>#REF!</v>
      </c>
      <c r="U350" s="10" t="e">
        <f>((LGAVG_ER*(NUMPITCHERS-1)+MYRANKS_P[[#This Row],[ER]])*9/((LGAVG_IP*(NUMPITCHERS-1)+MYRANKS_P[[#This Row],[IP]]))-LGAVG_ERA)/SGP_ERA</f>
        <v>#REF!</v>
      </c>
      <c r="V350" s="10" t="e">
        <f>((LGAVG_HBB*(NUMPITCHERS-1)+MYRANKS_P[[#This Row],[BB]]+MYRANKS_P[[#This Row],[H]])/(LGAVG_IP*(NUMPITCHERS-1)+MYRANKS_P[[#This Row],[IP]])-LGAVG_WHIP)/SGP_WHIP</f>
        <v>#REF!</v>
      </c>
      <c r="W350" s="72" t="e">
        <f>MYRANKS_P[[#This Row],[WSGP]]+MYRANKS_P[[#This Row],[SVSGP]]+MYRANKS_P[[#This Row],[SOSGP]]+MYRANKS_P[[#This Row],[ERASGP]]+MYRANKS_P[[#This Row],[WHIPSGP]]</f>
        <v>#REF!</v>
      </c>
      <c r="X350" s="171" t="e">
        <f>RANK(MYRANKS_P[[#This Row],[TTLSGP]],MYRANKS_P[TTLSGP],0)</f>
        <v>#REF!</v>
      </c>
      <c r="Y350" s="72" t="e">
        <f>IF(MYRANKS_P[[#This Row],[RAW_RANK]]&gt;NUM_P,MYRANKS_P[[#This Row],[TTLSGP]],0)</f>
        <v>#REF!</v>
      </c>
      <c r="Z350" s="22" t="e">
        <f>IF(MYRANKS_P[[#This Row],[BENCH_TTLSGP]]=0,"",RANK(MYRANKS_P[[#This Row],[BENCH_TTLSGP]],MYRANKS_P[BENCH_TTLSGP],0))</f>
        <v>#REF!</v>
      </c>
      <c r="AA350" s="22" t="e">
        <f>IF(MYRANKS_P[[#This Row],[RAW_RANK]]=NUM_P,"X","")</f>
        <v>#REF!</v>
      </c>
      <c r="AB350" s="10" t="e">
        <f>VLOOKUP(MYRANKS_P[[#This Row],[POS]],#REF!,COLUMN(#REF!),FALSE)</f>
        <v>#REF!</v>
      </c>
      <c r="AC350" s="10" t="e">
        <f>MYRANKS_P[[#This Row],[TTLSGP]]-MYRANKS_P[[#This Row],[REPL LVL]]</f>
        <v>#REF!</v>
      </c>
      <c r="AD350" s="19" t="e">
        <f>IF(MYRANKS_P[[#This Row],[RAW_RANK]]&lt;=Total_Pitchers_Drafted,MYRANKS_P[[#This Row],[SGP OVER REPL]],0)</f>
        <v>#REF!</v>
      </c>
      <c r="AE350" s="66" t="e">
        <f>MYRANKS_P[[#This Row],[SGP OVER REPL]]*Dollar_Value_Per_Pitcher_SGP+1</f>
        <v>#REF!</v>
      </c>
      <c r="AF350" s="27"/>
      <c r="AG350" s="30" t="e">
        <f>IF(AND(MYRANKS_P[[#This Row],[BENCH_RANK]]&lt;=Total_Pitchers_Drafted,MYRANKS_P[[#This Row],[$ACTUAL]]=""),MYRANKS_P[[#This Row],[USEFULSGP]],0)</f>
        <v>#REF!</v>
      </c>
      <c r="AH350" s="27" t="e">
        <f>IF(MYRANKS_P[[#This Row],[REMAIN_SGP]]=0,0,MYRANKS_P[[#This Row],[REMAIN_SGP]]*Remaining_Dollar_Value_Per_Pitcher_SGP+1)</f>
        <v>#REF!</v>
      </c>
      <c r="AI350" s="122"/>
    </row>
    <row r="351" spans="1:35" x14ac:dyDescent="0.25">
      <c r="A351" s="79" t="s">
        <v>6830</v>
      </c>
      <c r="B351" s="53" t="e">
        <f>VLOOKUP(MYRANKS_P[[#This Row],[PLAYERID]],#REF!,COLUMN(#REF!),FALSE)</f>
        <v>#REF!</v>
      </c>
      <c r="C351" s="53" t="e">
        <f>VLOOKUP(MYRANKS_P[[#This Row],[PLAYERID]],#REF!,COLUMN(#REF!),FALSE)</f>
        <v>#REF!</v>
      </c>
      <c r="D351" s="53" t="e">
        <f>VLOOKUP(MYRANKS_P[[#This Row],[PLAYERID]],#REF!,COLUMN(#REF!),FALSE)</f>
        <v>#REF!</v>
      </c>
      <c r="E351" s="9" t="e">
        <f>VLOOKUP(MYRANKS_P[[#This Row],[PLAYERID]],#REF!,COLUMN(#REF!),FALSE)</f>
        <v>#REF!</v>
      </c>
      <c r="F351" s="53" t="e">
        <f>VLOOKUP(MYRANKS_P[[#This Row],[PLAYERID]],#REF!,COLUMN(#REF!),FALSE)</f>
        <v>#REF!</v>
      </c>
      <c r="G351" s="32" t="e">
        <f>INDEX(#REF!,MATCH(MYRANKS_P[[#This Row],[PLAYERID]],#REF!,0),VLOOKUP(IDSYSTEM,#REF!,3,FALSE))</f>
        <v>#REF!</v>
      </c>
      <c r="H351" s="155" t="e">
        <f>IF(OR(LEAGUE="Mixed",LEAGUE=MYRANKS_P[[#This Row],[LG]]),IFERROR(INDEX(PITCHCSV[],MATCH(MYRANKS_P[[#This Row],[PROJID]],PITCHCSV[playerid],0),P_WCOL),0),0)</f>
        <v>#REF!</v>
      </c>
      <c r="I351" s="155" t="e">
        <f>IF(OR(LEAGUE="Mixed",LEAGUE=MYRANKS_P[[#This Row],[LG]]),IFERROR(INDEX(PITCHCSV[],MATCH(MYRANKS_P[[#This Row],[PROJID]],PITCHCSV[playerid],0),P_SVCOL),0),0)</f>
        <v>#REF!</v>
      </c>
      <c r="J351" s="155" t="e">
        <f>IF(OR(LEAGUE="Mixed",LEAGUE=MYRANKS_P[[#This Row],[LG]]),IFERROR(INDEX(PITCHCSV[],MATCH(MYRANKS_P[[#This Row],[PROJID]],PITCHCSV[playerid],0),P_IPCOL),0),0)</f>
        <v>#REF!</v>
      </c>
      <c r="K351" s="155" t="e">
        <f>IF(OR(LEAGUE="Mixed",LEAGUE=MYRANKS_P[[#This Row],[LG]]),IFERROR(INDEX(PITCHCSV[],MATCH(MYRANKS_P[[#This Row],[PROJID]],PITCHCSV[playerid],0),P_HCOL),0),0)</f>
        <v>#REF!</v>
      </c>
      <c r="L351" s="155" t="e">
        <f>IF(OR(LEAGUE="Mixed",LEAGUE=MYRANKS_P[[#This Row],[LG]]),IFERROR(INDEX(PITCHCSV[],MATCH(MYRANKS_P[[#This Row],[PROJID]],PITCHCSV[playerid],0),P_ERCOL),0),0)</f>
        <v>#REF!</v>
      </c>
      <c r="M351" s="155" t="e">
        <f>IF(OR(LEAGUE="Mixed",LEAGUE=MYRANKS_P[[#This Row],[LG]]),IFERROR(INDEX(PITCHCSV[],MATCH(MYRANKS_P[[#This Row],[PROJID]],PITCHCSV[playerid],0),P_HRCOL),0),0)</f>
        <v>#REF!</v>
      </c>
      <c r="N351" s="155" t="e">
        <f>IF(OR(LEAGUE="Mixed",LEAGUE=MYRANKS_P[[#This Row],[LG]]),IFERROR(INDEX(PITCHCSV[],MATCH(MYRANKS_P[[#This Row],[PROJID]],PITCHCSV[playerid],0),P_SOCOL),0),0)</f>
        <v>#REF!</v>
      </c>
      <c r="O351" s="155" t="e">
        <f>IF(OR(LEAGUE="Mixed",LEAGUE=MYRANKS_P[[#This Row],[LG]]),IFERROR(INDEX(PITCHCSV[],MATCH(MYRANKS_P[[#This Row],[PROJID]],PITCHCSV[playerid],0),P_BBCOL),0),0)</f>
        <v>#REF!</v>
      </c>
      <c r="P351" s="33" t="e">
        <f>IF(OR(LEAGUE="Mixed",LEAGUE=MYRANKS_P[[#This Row],[LG]]),IFERROR(MYRANKS_P[[#This Row],[ER]]*9/MYRANKS_P[[#This Row],[IP]],0),0)</f>
        <v>#REF!</v>
      </c>
      <c r="Q351" s="33" t="e">
        <f>IF(OR(LEAGUE="Mixed",LEAGUE=MYRANKS_P[[#This Row],[LG]]),IFERROR((MYRANKS_P[[#This Row],[BB]]+MYRANKS_P[[#This Row],[H]])/MYRANKS_P[[#This Row],[IP]],0),0)</f>
        <v>#REF!</v>
      </c>
      <c r="R351" s="33" t="e">
        <f>MYRANKS_P[[#This Row],[W]]/SGP_W</f>
        <v>#REF!</v>
      </c>
      <c r="S351" s="33" t="e">
        <f>MYRANKS_P[[#This Row],[SV]]/SGP_SV</f>
        <v>#REF!</v>
      </c>
      <c r="T351" s="33" t="e">
        <f>MYRANKS_P[[#This Row],[SO]]/SGP_K</f>
        <v>#REF!</v>
      </c>
      <c r="U351" s="33" t="e">
        <f>((LGAVG_ER*(NUMPITCHERS-1)+MYRANKS_P[[#This Row],[ER]])*9/((LGAVG_IP*(NUMPITCHERS-1)+MYRANKS_P[[#This Row],[IP]]))-LGAVG_ERA)/SGP_ERA</f>
        <v>#REF!</v>
      </c>
      <c r="V351" s="33" t="e">
        <f>((LGAVG_HBB*(NUMPITCHERS-1)+MYRANKS_P[[#This Row],[BB]]+MYRANKS_P[[#This Row],[H]])/(LGAVG_IP*(NUMPITCHERS-1)+MYRANKS_P[[#This Row],[IP]])-LGAVG_WHIP)/SGP_WHIP</f>
        <v>#REF!</v>
      </c>
      <c r="W351" s="73" t="e">
        <f>MYRANKS_P[[#This Row],[WSGP]]+MYRANKS_P[[#This Row],[SVSGP]]+MYRANKS_P[[#This Row],[SOSGP]]+MYRANKS_P[[#This Row],[ERASGP]]+MYRANKS_P[[#This Row],[WHIPSGP]]</f>
        <v>#REF!</v>
      </c>
      <c r="X351" s="174" t="e">
        <f>RANK(MYRANKS_P[[#This Row],[TTLSGP]],MYRANKS_P[TTLSGP],0)</f>
        <v>#REF!</v>
      </c>
      <c r="Y351" s="73" t="e">
        <f>IF(MYRANKS_P[[#This Row],[RAW_RANK]]&gt;NUM_P,MYRANKS_P[[#This Row],[TTLSGP]],0)</f>
        <v>#REF!</v>
      </c>
      <c r="Z351" s="34" t="e">
        <f>IF(MYRANKS_P[[#This Row],[BENCH_TTLSGP]]=0,"",RANK(MYRANKS_P[[#This Row],[BENCH_TTLSGP]],MYRANKS_P[BENCH_TTLSGP],0))</f>
        <v>#REF!</v>
      </c>
      <c r="AA351" s="34" t="e">
        <f>IF(MYRANKS_P[[#This Row],[RAW_RANK]]=NUM_P,"X","")</f>
        <v>#REF!</v>
      </c>
      <c r="AB351" s="33" t="e">
        <f>VLOOKUP(MYRANKS_P[[#This Row],[POS]],#REF!,COLUMN(#REF!),FALSE)</f>
        <v>#REF!</v>
      </c>
      <c r="AC351" s="33" t="e">
        <f>MYRANKS_P[[#This Row],[TTLSGP]]-MYRANKS_P[[#This Row],[REPL LVL]]</f>
        <v>#REF!</v>
      </c>
      <c r="AD351" s="33" t="e">
        <f>IF(MYRANKS_P[[#This Row],[RAW_RANK]]&lt;=Total_Pitchers_Drafted,MYRANKS_P[[#This Row],[SGP OVER REPL]],0)</f>
        <v>#REF!</v>
      </c>
      <c r="AE351" s="67" t="e">
        <f>MYRANKS_P[[#This Row],[SGP OVER REPL]]*Dollar_Value_Per_Pitcher_SGP+1</f>
        <v>#REF!</v>
      </c>
      <c r="AF351" s="33"/>
      <c r="AG351" s="33" t="e">
        <f>IF(AND(MYRANKS_P[[#This Row],[BENCH_RANK]]&lt;=Total_Pitchers_Drafted,MYRANKS_P[[#This Row],[$ACTUAL]]=""),MYRANKS_P[[#This Row],[USEFULSGP]],0)</f>
        <v>#REF!</v>
      </c>
      <c r="AH351" s="33" t="e">
        <f>IF(MYRANKS_P[[#This Row],[REMAIN_SGP]]=0,0,MYRANKS_P[[#This Row],[REMAIN_SGP]]*Remaining_Dollar_Value_Per_Pitcher_SGP+1)</f>
        <v>#REF!</v>
      </c>
      <c r="AI351" s="170"/>
    </row>
    <row r="352" spans="1:35" x14ac:dyDescent="0.25">
      <c r="A352" s="88" t="s">
        <v>3645</v>
      </c>
      <c r="B352" s="9" t="e">
        <f>VLOOKUP(MYRANKS_P[[#This Row],[PLAYERID]],#REF!,COLUMN(#REF!),FALSE)</f>
        <v>#REF!</v>
      </c>
      <c r="C352" s="9" t="e">
        <f>VLOOKUP(MYRANKS_P[[#This Row],[PLAYERID]],#REF!,COLUMN(#REF!),FALSE)</f>
        <v>#REF!</v>
      </c>
      <c r="D352" s="9" t="e">
        <f>VLOOKUP(MYRANKS_P[[#This Row],[PLAYERID]],#REF!,COLUMN(#REF!),FALSE)</f>
        <v>#REF!</v>
      </c>
      <c r="E352" s="9" t="e">
        <f>VLOOKUP(MYRANKS_P[[#This Row],[PLAYERID]],#REF!,COLUMN(#REF!),FALSE)</f>
        <v>#REF!</v>
      </c>
      <c r="F352" s="9" t="e">
        <f>VLOOKUP(MYRANKS_P[[#This Row],[PLAYERID]],#REF!,COLUMN(#REF!),FALSE)</f>
        <v>#REF!</v>
      </c>
      <c r="G352" s="9" t="e">
        <f>INDEX(#REF!,MATCH(MYRANKS_P[[#This Row],[PLAYERID]],#REF!,0),VLOOKUP(IDSYSTEM,#REF!,3,FALSE))</f>
        <v>#REF!</v>
      </c>
      <c r="H352" s="115" t="e">
        <f>IF(OR(LEAGUE="Mixed",LEAGUE=MYRANKS_P[[#This Row],[LG]]),IFERROR(INDEX(PITCHCSV[],MATCH(MYRANKS_P[[#This Row],[PROJID]],PITCHCSV[playerid],0),P_WCOL),0),0)</f>
        <v>#REF!</v>
      </c>
      <c r="I352" s="115" t="e">
        <f>IF(OR(LEAGUE="Mixed",LEAGUE=MYRANKS_P[[#This Row],[LG]]),IFERROR(INDEX(PITCHCSV[],MATCH(MYRANKS_P[[#This Row],[PROJID]],PITCHCSV[playerid],0),P_SVCOL),0),0)</f>
        <v>#REF!</v>
      </c>
      <c r="J352" s="115" t="e">
        <f>IF(OR(LEAGUE="Mixed",LEAGUE=MYRANKS_P[[#This Row],[LG]]),IFERROR(INDEX(PITCHCSV[],MATCH(MYRANKS_P[[#This Row],[PROJID]],PITCHCSV[playerid],0),P_IPCOL),0),0)</f>
        <v>#REF!</v>
      </c>
      <c r="K352" s="115" t="e">
        <f>IF(OR(LEAGUE="Mixed",LEAGUE=MYRANKS_P[[#This Row],[LG]]),IFERROR(INDEX(PITCHCSV[],MATCH(MYRANKS_P[[#This Row],[PROJID]],PITCHCSV[playerid],0),P_HCOL),0),0)</f>
        <v>#REF!</v>
      </c>
      <c r="L352" s="115" t="e">
        <f>IF(OR(LEAGUE="Mixed",LEAGUE=MYRANKS_P[[#This Row],[LG]]),IFERROR(INDEX(PITCHCSV[],MATCH(MYRANKS_P[[#This Row],[PROJID]],PITCHCSV[playerid],0),P_ERCOL),0),0)</f>
        <v>#REF!</v>
      </c>
      <c r="M352" s="115" t="e">
        <f>IF(OR(LEAGUE="Mixed",LEAGUE=MYRANKS_P[[#This Row],[LG]]),IFERROR(INDEX(PITCHCSV[],MATCH(MYRANKS_P[[#This Row],[PROJID]],PITCHCSV[playerid],0),P_HRCOL),0),0)</f>
        <v>#REF!</v>
      </c>
      <c r="N352" s="115" t="e">
        <f>IF(OR(LEAGUE="Mixed",LEAGUE=MYRANKS_P[[#This Row],[LG]]),IFERROR(INDEX(PITCHCSV[],MATCH(MYRANKS_P[[#This Row],[PROJID]],PITCHCSV[playerid],0),P_SOCOL),0),0)</f>
        <v>#REF!</v>
      </c>
      <c r="O352" s="115" t="e">
        <f>IF(OR(LEAGUE="Mixed",LEAGUE=MYRANKS_P[[#This Row],[LG]]),IFERROR(INDEX(PITCHCSV[],MATCH(MYRANKS_P[[#This Row],[PROJID]],PITCHCSV[playerid],0),P_BBCOL),0),0)</f>
        <v>#REF!</v>
      </c>
      <c r="P352" s="10" t="e">
        <f>IF(OR(LEAGUE="Mixed",LEAGUE=MYRANKS_P[[#This Row],[LG]]),IFERROR(MYRANKS_P[[#This Row],[ER]]*9/MYRANKS_P[[#This Row],[IP]],0),0)</f>
        <v>#REF!</v>
      </c>
      <c r="Q352" s="10" t="e">
        <f>IF(OR(LEAGUE="Mixed",LEAGUE=MYRANKS_P[[#This Row],[LG]]),IFERROR((MYRANKS_P[[#This Row],[BB]]+MYRANKS_P[[#This Row],[H]])/MYRANKS_P[[#This Row],[IP]],0),0)</f>
        <v>#REF!</v>
      </c>
      <c r="R352" s="10" t="e">
        <f>MYRANKS_P[[#This Row],[W]]/SGP_W</f>
        <v>#REF!</v>
      </c>
      <c r="S352" s="10" t="e">
        <f>MYRANKS_P[[#This Row],[SV]]/SGP_SV</f>
        <v>#REF!</v>
      </c>
      <c r="T352" s="10" t="e">
        <f>MYRANKS_P[[#This Row],[SO]]/SGP_K</f>
        <v>#REF!</v>
      </c>
      <c r="U352" s="10" t="e">
        <f>((LGAVG_ER*(NUMPITCHERS-1)+MYRANKS_P[[#This Row],[ER]])*9/((LGAVG_IP*(NUMPITCHERS-1)+MYRANKS_P[[#This Row],[IP]]))-LGAVG_ERA)/SGP_ERA</f>
        <v>#REF!</v>
      </c>
      <c r="V352" s="10" t="e">
        <f>((LGAVG_HBB*(NUMPITCHERS-1)+MYRANKS_P[[#This Row],[BB]]+MYRANKS_P[[#This Row],[H]])/(LGAVG_IP*(NUMPITCHERS-1)+MYRANKS_P[[#This Row],[IP]])-LGAVG_WHIP)/SGP_WHIP</f>
        <v>#REF!</v>
      </c>
      <c r="W352" s="72" t="e">
        <f>MYRANKS_P[[#This Row],[WSGP]]+MYRANKS_P[[#This Row],[SVSGP]]+MYRANKS_P[[#This Row],[SOSGP]]+MYRANKS_P[[#This Row],[ERASGP]]+MYRANKS_P[[#This Row],[WHIPSGP]]</f>
        <v>#REF!</v>
      </c>
      <c r="X352" s="171" t="e">
        <f>RANK(MYRANKS_P[[#This Row],[TTLSGP]],MYRANKS_P[TTLSGP],0)</f>
        <v>#REF!</v>
      </c>
      <c r="Y352" s="72" t="e">
        <f>IF(MYRANKS_P[[#This Row],[RAW_RANK]]&gt;NUM_P,MYRANKS_P[[#This Row],[TTLSGP]],0)</f>
        <v>#REF!</v>
      </c>
      <c r="Z352" s="22" t="e">
        <f>IF(MYRANKS_P[[#This Row],[BENCH_TTLSGP]]=0,"",RANK(MYRANKS_P[[#This Row],[BENCH_TTLSGP]],MYRANKS_P[BENCH_TTLSGP],0))</f>
        <v>#REF!</v>
      </c>
      <c r="AA352" s="22" t="e">
        <f>IF(MYRANKS_P[[#This Row],[RAW_RANK]]=NUM_P,"X","")</f>
        <v>#REF!</v>
      </c>
      <c r="AB352" s="10" t="e">
        <f>VLOOKUP(MYRANKS_P[[#This Row],[POS]],#REF!,COLUMN(#REF!),FALSE)</f>
        <v>#REF!</v>
      </c>
      <c r="AC352" s="10" t="e">
        <f>MYRANKS_P[[#This Row],[TTLSGP]]-MYRANKS_P[[#This Row],[REPL LVL]]</f>
        <v>#REF!</v>
      </c>
      <c r="AD352" s="19" t="e">
        <f>IF(MYRANKS_P[[#This Row],[RAW_RANK]]&lt;=Total_Pitchers_Drafted,MYRANKS_P[[#This Row],[SGP OVER REPL]],0)</f>
        <v>#REF!</v>
      </c>
      <c r="AE352" s="66" t="e">
        <f>MYRANKS_P[[#This Row],[SGP OVER REPL]]*Dollar_Value_Per_Pitcher_SGP+1</f>
        <v>#REF!</v>
      </c>
      <c r="AF352" s="27"/>
      <c r="AG352" s="30" t="e">
        <f>IF(AND(MYRANKS_P[[#This Row],[BENCH_RANK]]&lt;=Total_Pitchers_Drafted,MYRANKS_P[[#This Row],[$ACTUAL]]=""),MYRANKS_P[[#This Row],[USEFULSGP]],0)</f>
        <v>#REF!</v>
      </c>
      <c r="AH352" s="27" t="e">
        <f>IF(MYRANKS_P[[#This Row],[REMAIN_SGP]]=0,0,MYRANKS_P[[#This Row],[REMAIN_SGP]]*Remaining_Dollar_Value_Per_Pitcher_SGP+1)</f>
        <v>#REF!</v>
      </c>
      <c r="AI352" s="122"/>
    </row>
    <row r="353" spans="1:35" x14ac:dyDescent="0.25">
      <c r="A353" s="88" t="s">
        <v>1444</v>
      </c>
      <c r="B353" s="53" t="e">
        <f>VLOOKUP(MYRANKS_P[[#This Row],[PLAYERID]],#REF!,COLUMN(#REF!),FALSE)</f>
        <v>#REF!</v>
      </c>
      <c r="C353" s="53" t="e">
        <f>VLOOKUP(MYRANKS_P[[#This Row],[PLAYERID]],#REF!,COLUMN(#REF!),FALSE)</f>
        <v>#REF!</v>
      </c>
      <c r="D353" s="53" t="e">
        <f>VLOOKUP(MYRANKS_P[[#This Row],[PLAYERID]],#REF!,COLUMN(#REF!),FALSE)</f>
        <v>#REF!</v>
      </c>
      <c r="E353" s="9" t="e">
        <f>VLOOKUP(MYRANKS_P[[#This Row],[PLAYERID]],#REF!,COLUMN(#REF!),FALSE)</f>
        <v>#REF!</v>
      </c>
      <c r="F353" s="53" t="e">
        <f>VLOOKUP(MYRANKS_P[[#This Row],[PLAYERID]],#REF!,COLUMN(#REF!),FALSE)</f>
        <v>#REF!</v>
      </c>
      <c r="G353" s="9" t="e">
        <f>INDEX(#REF!,MATCH(MYRANKS_P[[#This Row],[PLAYERID]],#REF!,0),VLOOKUP(IDSYSTEM,#REF!,3,FALSE))</f>
        <v>#REF!</v>
      </c>
      <c r="H353" s="115" t="e">
        <f>IF(OR(LEAGUE="Mixed",LEAGUE=MYRANKS_P[[#This Row],[LG]]),IFERROR(INDEX(PITCHCSV[],MATCH(MYRANKS_P[[#This Row],[PROJID]],PITCHCSV[playerid],0),P_WCOL),0),0)</f>
        <v>#REF!</v>
      </c>
      <c r="I353" s="115" t="e">
        <f>IF(OR(LEAGUE="Mixed",LEAGUE=MYRANKS_P[[#This Row],[LG]]),IFERROR(INDEX(PITCHCSV[],MATCH(MYRANKS_P[[#This Row],[PROJID]],PITCHCSV[playerid],0),P_SVCOL),0),0)</f>
        <v>#REF!</v>
      </c>
      <c r="J353" s="115" t="e">
        <f>IF(OR(LEAGUE="Mixed",LEAGUE=MYRANKS_P[[#This Row],[LG]]),IFERROR(INDEX(PITCHCSV[],MATCH(MYRANKS_P[[#This Row],[PROJID]],PITCHCSV[playerid],0),P_IPCOL),0),0)</f>
        <v>#REF!</v>
      </c>
      <c r="K353" s="115" t="e">
        <f>IF(OR(LEAGUE="Mixed",LEAGUE=MYRANKS_P[[#This Row],[LG]]),IFERROR(INDEX(PITCHCSV[],MATCH(MYRANKS_P[[#This Row],[PROJID]],PITCHCSV[playerid],0),P_HCOL),0),0)</f>
        <v>#REF!</v>
      </c>
      <c r="L353" s="115" t="e">
        <f>IF(OR(LEAGUE="Mixed",LEAGUE=MYRANKS_P[[#This Row],[LG]]),IFERROR(INDEX(PITCHCSV[],MATCH(MYRANKS_P[[#This Row],[PROJID]],PITCHCSV[playerid],0),P_ERCOL),0),0)</f>
        <v>#REF!</v>
      </c>
      <c r="M353" s="115" t="e">
        <f>IF(OR(LEAGUE="Mixed",LEAGUE=MYRANKS_P[[#This Row],[LG]]),IFERROR(INDEX(PITCHCSV[],MATCH(MYRANKS_P[[#This Row],[PROJID]],PITCHCSV[playerid],0),P_HRCOL),0),0)</f>
        <v>#REF!</v>
      </c>
      <c r="N353" s="115" t="e">
        <f>IF(OR(LEAGUE="Mixed",LEAGUE=MYRANKS_P[[#This Row],[LG]]),IFERROR(INDEX(PITCHCSV[],MATCH(MYRANKS_P[[#This Row],[PROJID]],PITCHCSV[playerid],0),P_SOCOL),0),0)</f>
        <v>#REF!</v>
      </c>
      <c r="O353" s="115" t="e">
        <f>IF(OR(LEAGUE="Mixed",LEAGUE=MYRANKS_P[[#This Row],[LG]]),IFERROR(INDEX(PITCHCSV[],MATCH(MYRANKS_P[[#This Row],[PROJID]],PITCHCSV[playerid],0),P_BBCOL),0),0)</f>
        <v>#REF!</v>
      </c>
      <c r="P353" s="10" t="e">
        <f>IF(OR(LEAGUE="Mixed",LEAGUE=MYRANKS_P[[#This Row],[LG]]),IFERROR(MYRANKS_P[[#This Row],[ER]]*9/MYRANKS_P[[#This Row],[IP]],0),0)</f>
        <v>#REF!</v>
      </c>
      <c r="Q353" s="10" t="e">
        <f>IF(OR(LEAGUE="Mixed",LEAGUE=MYRANKS_P[[#This Row],[LG]]),IFERROR((MYRANKS_P[[#This Row],[BB]]+MYRANKS_P[[#This Row],[H]])/MYRANKS_P[[#This Row],[IP]],0),0)</f>
        <v>#REF!</v>
      </c>
      <c r="R353" s="10" t="e">
        <f>MYRANKS_P[[#This Row],[W]]/SGP_W</f>
        <v>#REF!</v>
      </c>
      <c r="S353" s="10" t="e">
        <f>MYRANKS_P[[#This Row],[SV]]/SGP_SV</f>
        <v>#REF!</v>
      </c>
      <c r="T353" s="10" t="e">
        <f>MYRANKS_P[[#This Row],[SO]]/SGP_K</f>
        <v>#REF!</v>
      </c>
      <c r="U353" s="10" t="e">
        <f>((LGAVG_ER*(NUMPITCHERS-1)+MYRANKS_P[[#This Row],[ER]])*9/((LGAVG_IP*(NUMPITCHERS-1)+MYRANKS_P[[#This Row],[IP]]))-LGAVG_ERA)/SGP_ERA</f>
        <v>#REF!</v>
      </c>
      <c r="V353" s="10" t="e">
        <f>((LGAVG_HBB*(NUMPITCHERS-1)+MYRANKS_P[[#This Row],[BB]]+MYRANKS_P[[#This Row],[H]])/(LGAVG_IP*(NUMPITCHERS-1)+MYRANKS_P[[#This Row],[IP]])-LGAVG_WHIP)/SGP_WHIP</f>
        <v>#REF!</v>
      </c>
      <c r="W353" s="72" t="e">
        <f>MYRANKS_P[[#This Row],[WSGP]]+MYRANKS_P[[#This Row],[SVSGP]]+MYRANKS_P[[#This Row],[SOSGP]]+MYRANKS_P[[#This Row],[ERASGP]]+MYRANKS_P[[#This Row],[WHIPSGP]]</f>
        <v>#REF!</v>
      </c>
      <c r="X353" s="171" t="e">
        <f>RANK(MYRANKS_P[[#This Row],[TTLSGP]],MYRANKS_P[TTLSGP],0)</f>
        <v>#REF!</v>
      </c>
      <c r="Y353" s="72" t="e">
        <f>IF(MYRANKS_P[[#This Row],[RAW_RANK]]&gt;NUM_P,MYRANKS_P[[#This Row],[TTLSGP]],0)</f>
        <v>#REF!</v>
      </c>
      <c r="Z353" s="22" t="e">
        <f>IF(MYRANKS_P[[#This Row],[BENCH_TTLSGP]]=0,"",RANK(MYRANKS_P[[#This Row],[BENCH_TTLSGP]],MYRANKS_P[BENCH_TTLSGP],0))</f>
        <v>#REF!</v>
      </c>
      <c r="AA353" s="22" t="e">
        <f>IF(MYRANKS_P[[#This Row],[RAW_RANK]]=NUM_P,"X","")</f>
        <v>#REF!</v>
      </c>
      <c r="AB353" s="10" t="e">
        <f>VLOOKUP(MYRANKS_P[[#This Row],[POS]],#REF!,COLUMN(#REF!),FALSE)</f>
        <v>#REF!</v>
      </c>
      <c r="AC353" s="10" t="e">
        <f>MYRANKS_P[[#This Row],[TTLSGP]]-MYRANKS_P[[#This Row],[REPL LVL]]</f>
        <v>#REF!</v>
      </c>
      <c r="AD353" s="19" t="e">
        <f>IF(MYRANKS_P[[#This Row],[RAW_RANK]]&lt;=Total_Pitchers_Drafted,MYRANKS_P[[#This Row],[SGP OVER REPL]],0)</f>
        <v>#REF!</v>
      </c>
      <c r="AE353" s="66" t="e">
        <f>MYRANKS_P[[#This Row],[SGP OVER REPL]]*Dollar_Value_Per_Pitcher_SGP+1</f>
        <v>#REF!</v>
      </c>
      <c r="AF353" s="27"/>
      <c r="AG353" s="30" t="e">
        <f>IF(AND(MYRANKS_P[[#This Row],[BENCH_RANK]]&lt;=Total_Pitchers_Drafted,MYRANKS_P[[#This Row],[$ACTUAL]]=""),MYRANKS_P[[#This Row],[USEFULSGP]],0)</f>
        <v>#REF!</v>
      </c>
      <c r="AH353" s="27" t="e">
        <f>IF(MYRANKS_P[[#This Row],[REMAIN_SGP]]=0,0,MYRANKS_P[[#This Row],[REMAIN_SGP]]*Remaining_Dollar_Value_Per_Pitcher_SGP+1)</f>
        <v>#REF!</v>
      </c>
      <c r="AI353" s="122"/>
    </row>
    <row r="354" spans="1:35" x14ac:dyDescent="0.25">
      <c r="A354" s="79" t="s">
        <v>6829</v>
      </c>
      <c r="B354" s="53" t="e">
        <f>VLOOKUP(MYRANKS_P[[#This Row],[PLAYERID]],#REF!,COLUMN(#REF!),FALSE)</f>
        <v>#REF!</v>
      </c>
      <c r="C354" s="53" t="e">
        <f>VLOOKUP(MYRANKS_P[[#This Row],[PLAYERID]],#REF!,COLUMN(#REF!),FALSE)</f>
        <v>#REF!</v>
      </c>
      <c r="D354" s="53" t="e">
        <f>VLOOKUP(MYRANKS_P[[#This Row],[PLAYERID]],#REF!,COLUMN(#REF!),FALSE)</f>
        <v>#REF!</v>
      </c>
      <c r="E354" s="9" t="e">
        <f>VLOOKUP(MYRANKS_P[[#This Row],[PLAYERID]],#REF!,COLUMN(#REF!),FALSE)</f>
        <v>#REF!</v>
      </c>
      <c r="F354" s="53" t="e">
        <f>VLOOKUP(MYRANKS_P[[#This Row],[PLAYERID]],#REF!,COLUMN(#REF!),FALSE)</f>
        <v>#REF!</v>
      </c>
      <c r="G354" s="32" t="e">
        <f>INDEX(#REF!,MATCH(MYRANKS_P[[#This Row],[PLAYERID]],#REF!,0),VLOOKUP(IDSYSTEM,#REF!,3,FALSE))</f>
        <v>#REF!</v>
      </c>
      <c r="H354" s="155" t="e">
        <f>IF(OR(LEAGUE="Mixed",LEAGUE=MYRANKS_P[[#This Row],[LG]]),IFERROR(INDEX(PITCHCSV[],MATCH(MYRANKS_P[[#This Row],[PROJID]],PITCHCSV[playerid],0),P_WCOL),0),0)</f>
        <v>#REF!</v>
      </c>
      <c r="I354" s="155" t="e">
        <f>IF(OR(LEAGUE="Mixed",LEAGUE=MYRANKS_P[[#This Row],[LG]]),IFERROR(INDEX(PITCHCSV[],MATCH(MYRANKS_P[[#This Row],[PROJID]],PITCHCSV[playerid],0),P_SVCOL),0),0)</f>
        <v>#REF!</v>
      </c>
      <c r="J354" s="155" t="e">
        <f>IF(OR(LEAGUE="Mixed",LEAGUE=MYRANKS_P[[#This Row],[LG]]),IFERROR(INDEX(PITCHCSV[],MATCH(MYRANKS_P[[#This Row],[PROJID]],PITCHCSV[playerid],0),P_IPCOL),0),0)</f>
        <v>#REF!</v>
      </c>
      <c r="K354" s="155" t="e">
        <f>IF(OR(LEAGUE="Mixed",LEAGUE=MYRANKS_P[[#This Row],[LG]]),IFERROR(INDEX(PITCHCSV[],MATCH(MYRANKS_P[[#This Row],[PROJID]],PITCHCSV[playerid],0),P_HCOL),0),0)</f>
        <v>#REF!</v>
      </c>
      <c r="L354" s="155" t="e">
        <f>IF(OR(LEAGUE="Mixed",LEAGUE=MYRANKS_P[[#This Row],[LG]]),IFERROR(INDEX(PITCHCSV[],MATCH(MYRANKS_P[[#This Row],[PROJID]],PITCHCSV[playerid],0),P_ERCOL),0),0)</f>
        <v>#REF!</v>
      </c>
      <c r="M354" s="155" t="e">
        <f>IF(OR(LEAGUE="Mixed",LEAGUE=MYRANKS_P[[#This Row],[LG]]),IFERROR(INDEX(PITCHCSV[],MATCH(MYRANKS_P[[#This Row],[PROJID]],PITCHCSV[playerid],0),P_HRCOL),0),0)</f>
        <v>#REF!</v>
      </c>
      <c r="N354" s="155" t="e">
        <f>IF(OR(LEAGUE="Mixed",LEAGUE=MYRANKS_P[[#This Row],[LG]]),IFERROR(INDEX(PITCHCSV[],MATCH(MYRANKS_P[[#This Row],[PROJID]],PITCHCSV[playerid],0),P_SOCOL),0),0)</f>
        <v>#REF!</v>
      </c>
      <c r="O354" s="155" t="e">
        <f>IF(OR(LEAGUE="Mixed",LEAGUE=MYRANKS_P[[#This Row],[LG]]),IFERROR(INDEX(PITCHCSV[],MATCH(MYRANKS_P[[#This Row],[PROJID]],PITCHCSV[playerid],0),P_BBCOL),0),0)</f>
        <v>#REF!</v>
      </c>
      <c r="P354" s="33" t="e">
        <f>IF(OR(LEAGUE="Mixed",LEAGUE=MYRANKS_P[[#This Row],[LG]]),IFERROR(MYRANKS_P[[#This Row],[ER]]*9/MYRANKS_P[[#This Row],[IP]],0),0)</f>
        <v>#REF!</v>
      </c>
      <c r="Q354" s="33" t="e">
        <f>IF(OR(LEAGUE="Mixed",LEAGUE=MYRANKS_P[[#This Row],[LG]]),IFERROR((MYRANKS_P[[#This Row],[BB]]+MYRANKS_P[[#This Row],[H]])/MYRANKS_P[[#This Row],[IP]],0),0)</f>
        <v>#REF!</v>
      </c>
      <c r="R354" s="33" t="e">
        <f>MYRANKS_P[[#This Row],[W]]/SGP_W</f>
        <v>#REF!</v>
      </c>
      <c r="S354" s="33" t="e">
        <f>MYRANKS_P[[#This Row],[SV]]/SGP_SV</f>
        <v>#REF!</v>
      </c>
      <c r="T354" s="33" t="e">
        <f>MYRANKS_P[[#This Row],[SO]]/SGP_K</f>
        <v>#REF!</v>
      </c>
      <c r="U354" s="33" t="e">
        <f>((LGAVG_ER*(NUMPITCHERS-1)+MYRANKS_P[[#This Row],[ER]])*9/((LGAVG_IP*(NUMPITCHERS-1)+MYRANKS_P[[#This Row],[IP]]))-LGAVG_ERA)/SGP_ERA</f>
        <v>#REF!</v>
      </c>
      <c r="V354" s="33" t="e">
        <f>((LGAVG_HBB*(NUMPITCHERS-1)+MYRANKS_P[[#This Row],[BB]]+MYRANKS_P[[#This Row],[H]])/(LGAVG_IP*(NUMPITCHERS-1)+MYRANKS_P[[#This Row],[IP]])-LGAVG_WHIP)/SGP_WHIP</f>
        <v>#REF!</v>
      </c>
      <c r="W354" s="73" t="e">
        <f>MYRANKS_P[[#This Row],[WSGP]]+MYRANKS_P[[#This Row],[SVSGP]]+MYRANKS_P[[#This Row],[SOSGP]]+MYRANKS_P[[#This Row],[ERASGP]]+MYRANKS_P[[#This Row],[WHIPSGP]]</f>
        <v>#REF!</v>
      </c>
      <c r="X354" s="174" t="e">
        <f>RANK(MYRANKS_P[[#This Row],[TTLSGP]],MYRANKS_P[TTLSGP],0)</f>
        <v>#REF!</v>
      </c>
      <c r="Y354" s="73" t="e">
        <f>IF(MYRANKS_P[[#This Row],[RAW_RANK]]&gt;NUM_P,MYRANKS_P[[#This Row],[TTLSGP]],0)</f>
        <v>#REF!</v>
      </c>
      <c r="Z354" s="34" t="e">
        <f>IF(MYRANKS_P[[#This Row],[BENCH_TTLSGP]]=0,"",RANK(MYRANKS_P[[#This Row],[BENCH_TTLSGP]],MYRANKS_P[BENCH_TTLSGP],0))</f>
        <v>#REF!</v>
      </c>
      <c r="AA354" s="34" t="e">
        <f>IF(MYRANKS_P[[#This Row],[RAW_RANK]]=NUM_P,"X","")</f>
        <v>#REF!</v>
      </c>
      <c r="AB354" s="33" t="e">
        <f>VLOOKUP(MYRANKS_P[[#This Row],[POS]],#REF!,COLUMN(#REF!),FALSE)</f>
        <v>#REF!</v>
      </c>
      <c r="AC354" s="33" t="e">
        <f>MYRANKS_P[[#This Row],[TTLSGP]]-MYRANKS_P[[#This Row],[REPL LVL]]</f>
        <v>#REF!</v>
      </c>
      <c r="AD354" s="33" t="e">
        <f>IF(MYRANKS_P[[#This Row],[RAW_RANK]]&lt;=Total_Pitchers_Drafted,MYRANKS_P[[#This Row],[SGP OVER REPL]],0)</f>
        <v>#REF!</v>
      </c>
      <c r="AE354" s="67" t="e">
        <f>MYRANKS_P[[#This Row],[SGP OVER REPL]]*Dollar_Value_Per_Pitcher_SGP+1</f>
        <v>#REF!</v>
      </c>
      <c r="AF354" s="33"/>
      <c r="AG354" s="33" t="e">
        <f>IF(AND(MYRANKS_P[[#This Row],[BENCH_RANK]]&lt;=Total_Pitchers_Drafted,MYRANKS_P[[#This Row],[$ACTUAL]]=""),MYRANKS_P[[#This Row],[USEFULSGP]],0)</f>
        <v>#REF!</v>
      </c>
      <c r="AH354" s="33" t="e">
        <f>IF(MYRANKS_P[[#This Row],[REMAIN_SGP]]=0,0,MYRANKS_P[[#This Row],[REMAIN_SGP]]*Remaining_Dollar_Value_Per_Pitcher_SGP+1)</f>
        <v>#REF!</v>
      </c>
      <c r="AI354" s="170"/>
    </row>
    <row r="355" spans="1:35" x14ac:dyDescent="0.25">
      <c r="A355" s="88" t="s">
        <v>3634</v>
      </c>
      <c r="B355" s="53" t="e">
        <f>VLOOKUP(MYRANKS_P[[#This Row],[PLAYERID]],#REF!,COLUMN(#REF!),FALSE)</f>
        <v>#REF!</v>
      </c>
      <c r="C355" s="53" t="e">
        <f>VLOOKUP(MYRANKS_P[[#This Row],[PLAYERID]],#REF!,COLUMN(#REF!),FALSE)</f>
        <v>#REF!</v>
      </c>
      <c r="D355" s="53" t="e">
        <f>VLOOKUP(MYRANKS_P[[#This Row],[PLAYERID]],#REF!,COLUMN(#REF!),FALSE)</f>
        <v>#REF!</v>
      </c>
      <c r="E355" s="9" t="e">
        <f>VLOOKUP(MYRANKS_P[[#This Row],[PLAYERID]],#REF!,COLUMN(#REF!),FALSE)</f>
        <v>#REF!</v>
      </c>
      <c r="F355" s="53" t="e">
        <f>VLOOKUP(MYRANKS_P[[#This Row],[PLAYERID]],#REF!,COLUMN(#REF!),FALSE)</f>
        <v>#REF!</v>
      </c>
      <c r="G355" s="9" t="e">
        <f>INDEX(#REF!,MATCH(MYRANKS_P[[#This Row],[PLAYERID]],#REF!,0),VLOOKUP(IDSYSTEM,#REF!,3,FALSE))</f>
        <v>#REF!</v>
      </c>
      <c r="H355" s="115" t="e">
        <f>IF(OR(LEAGUE="Mixed",LEAGUE=MYRANKS_P[[#This Row],[LG]]),IFERROR(INDEX(PITCHCSV[],MATCH(MYRANKS_P[[#This Row],[PROJID]],PITCHCSV[playerid],0),P_WCOL),0),0)</f>
        <v>#REF!</v>
      </c>
      <c r="I355" s="115" t="e">
        <f>IF(OR(LEAGUE="Mixed",LEAGUE=MYRANKS_P[[#This Row],[LG]]),IFERROR(INDEX(PITCHCSV[],MATCH(MYRANKS_P[[#This Row],[PROJID]],PITCHCSV[playerid],0),P_SVCOL),0),0)</f>
        <v>#REF!</v>
      </c>
      <c r="J355" s="115" t="e">
        <f>IF(OR(LEAGUE="Mixed",LEAGUE=MYRANKS_P[[#This Row],[LG]]),IFERROR(INDEX(PITCHCSV[],MATCH(MYRANKS_P[[#This Row],[PROJID]],PITCHCSV[playerid],0),P_IPCOL),0),0)</f>
        <v>#REF!</v>
      </c>
      <c r="K355" s="115" t="e">
        <f>IF(OR(LEAGUE="Mixed",LEAGUE=MYRANKS_P[[#This Row],[LG]]),IFERROR(INDEX(PITCHCSV[],MATCH(MYRANKS_P[[#This Row],[PROJID]],PITCHCSV[playerid],0),P_HCOL),0),0)</f>
        <v>#REF!</v>
      </c>
      <c r="L355" s="115" t="e">
        <f>IF(OR(LEAGUE="Mixed",LEAGUE=MYRANKS_P[[#This Row],[LG]]),IFERROR(INDEX(PITCHCSV[],MATCH(MYRANKS_P[[#This Row],[PROJID]],PITCHCSV[playerid],0),P_ERCOL),0),0)</f>
        <v>#REF!</v>
      </c>
      <c r="M355" s="115" t="e">
        <f>IF(OR(LEAGUE="Mixed",LEAGUE=MYRANKS_P[[#This Row],[LG]]),IFERROR(INDEX(PITCHCSV[],MATCH(MYRANKS_P[[#This Row],[PROJID]],PITCHCSV[playerid],0),P_HRCOL),0),0)</f>
        <v>#REF!</v>
      </c>
      <c r="N355" s="115" t="e">
        <f>IF(OR(LEAGUE="Mixed",LEAGUE=MYRANKS_P[[#This Row],[LG]]),IFERROR(INDEX(PITCHCSV[],MATCH(MYRANKS_P[[#This Row],[PROJID]],PITCHCSV[playerid],0),P_SOCOL),0),0)</f>
        <v>#REF!</v>
      </c>
      <c r="O355" s="115" t="e">
        <f>IF(OR(LEAGUE="Mixed",LEAGUE=MYRANKS_P[[#This Row],[LG]]),IFERROR(INDEX(PITCHCSV[],MATCH(MYRANKS_P[[#This Row],[PROJID]],PITCHCSV[playerid],0),P_BBCOL),0),0)</f>
        <v>#REF!</v>
      </c>
      <c r="P355" s="10" t="e">
        <f>IF(OR(LEAGUE="Mixed",LEAGUE=MYRANKS_P[[#This Row],[LG]]),IFERROR(MYRANKS_P[[#This Row],[ER]]*9/MYRANKS_P[[#This Row],[IP]],0),0)</f>
        <v>#REF!</v>
      </c>
      <c r="Q355" s="10" t="e">
        <f>IF(OR(LEAGUE="Mixed",LEAGUE=MYRANKS_P[[#This Row],[LG]]),IFERROR((MYRANKS_P[[#This Row],[BB]]+MYRANKS_P[[#This Row],[H]])/MYRANKS_P[[#This Row],[IP]],0),0)</f>
        <v>#REF!</v>
      </c>
      <c r="R355" s="55" t="e">
        <f>MYRANKS_P[[#This Row],[W]]/SGP_W</f>
        <v>#REF!</v>
      </c>
      <c r="S355" s="54" t="e">
        <f>MYRANKS_P[[#This Row],[SV]]/SGP_SV</f>
        <v>#REF!</v>
      </c>
      <c r="T355" s="55" t="e">
        <f>MYRANKS_P[[#This Row],[SO]]/SGP_K</f>
        <v>#REF!</v>
      </c>
      <c r="U355" s="10" t="e">
        <f>((LGAVG_ER*(NUMPITCHERS-1)+MYRANKS_P[[#This Row],[ER]])*9/((LGAVG_IP*(NUMPITCHERS-1)+MYRANKS_P[[#This Row],[IP]]))-LGAVG_ERA)/SGP_ERA</f>
        <v>#REF!</v>
      </c>
      <c r="V355" s="10" t="e">
        <f>((LGAVG_HBB*(NUMPITCHERS-1)+MYRANKS_P[[#This Row],[BB]]+MYRANKS_P[[#This Row],[H]])/(LGAVG_IP*(NUMPITCHERS-1)+MYRANKS_P[[#This Row],[IP]])-LGAVG_WHIP)/SGP_WHIP</f>
        <v>#REF!</v>
      </c>
      <c r="W355" s="74" t="e">
        <f>MYRANKS_P[[#This Row],[WSGP]]+MYRANKS_P[[#This Row],[SVSGP]]+MYRANKS_P[[#This Row],[SOSGP]]+MYRANKS_P[[#This Row],[ERASGP]]+MYRANKS_P[[#This Row],[WHIPSGP]]</f>
        <v>#REF!</v>
      </c>
      <c r="X355" s="172" t="e">
        <f>RANK(MYRANKS_P[[#This Row],[TTLSGP]],MYRANKS_P[TTLSGP],0)</f>
        <v>#REF!</v>
      </c>
      <c r="Y355" s="74" t="e">
        <f>IF(MYRANKS_P[[#This Row],[RAW_RANK]]&gt;NUM_P,MYRANKS_P[[#This Row],[TTLSGP]],0)</f>
        <v>#REF!</v>
      </c>
      <c r="Z355" s="56" t="e">
        <f>IF(MYRANKS_P[[#This Row],[BENCH_TTLSGP]]=0,"",RANK(MYRANKS_P[[#This Row],[BENCH_TTLSGP]],MYRANKS_P[BENCH_TTLSGP],0))</f>
        <v>#REF!</v>
      </c>
      <c r="AA355" s="56" t="e">
        <f>IF(MYRANKS_P[[#This Row],[RAW_RANK]]=NUM_P,"X","")</f>
        <v>#REF!</v>
      </c>
      <c r="AB355" s="54" t="e">
        <f>VLOOKUP(MYRANKS_P[[#This Row],[POS]],#REF!,COLUMN(#REF!),FALSE)</f>
        <v>#REF!</v>
      </c>
      <c r="AC355" s="54" t="e">
        <f>MYRANKS_P[[#This Row],[TTLSGP]]-MYRANKS_P[[#This Row],[REPL LVL]]</f>
        <v>#REF!</v>
      </c>
      <c r="AD355" s="55" t="e">
        <f>IF(MYRANKS_P[[#This Row],[RAW_RANK]]&lt;=Total_Pitchers_Drafted,MYRANKS_P[[#This Row],[SGP OVER REPL]],0)</f>
        <v>#REF!</v>
      </c>
      <c r="AE355" s="68" t="e">
        <f>MYRANKS_P[[#This Row],[SGP OVER REPL]]*Dollar_Value_Per_Pitcher_SGP+1</f>
        <v>#REF!</v>
      </c>
      <c r="AF355" s="55"/>
      <c r="AG355" s="54" t="e">
        <f>IF(AND(MYRANKS_P[[#This Row],[BENCH_RANK]]&lt;=Total_Pitchers_Drafted,MYRANKS_P[[#This Row],[$ACTUAL]]=""),MYRANKS_P[[#This Row],[USEFULSGP]],0)</f>
        <v>#REF!</v>
      </c>
      <c r="AH355" s="55" t="e">
        <f>IF(MYRANKS_P[[#This Row],[REMAIN_SGP]]=0,0,MYRANKS_P[[#This Row],[REMAIN_SGP]]*Remaining_Dollar_Value_Per_Pitcher_SGP+1)</f>
        <v>#REF!</v>
      </c>
      <c r="AI355" s="122"/>
    </row>
    <row r="356" spans="1:35" x14ac:dyDescent="0.25">
      <c r="A356" s="79" t="s">
        <v>2104</v>
      </c>
      <c r="B356" s="53" t="e">
        <f>VLOOKUP(MYRANKS_P[[#This Row],[PLAYERID]],#REF!,COLUMN(#REF!),FALSE)</f>
        <v>#REF!</v>
      </c>
      <c r="C356" s="53" t="e">
        <f>VLOOKUP(MYRANKS_P[[#This Row],[PLAYERID]],#REF!,COLUMN(#REF!),FALSE)</f>
        <v>#REF!</v>
      </c>
      <c r="D356" s="53" t="e">
        <f>VLOOKUP(MYRANKS_P[[#This Row],[PLAYERID]],#REF!,COLUMN(#REF!),FALSE)</f>
        <v>#REF!</v>
      </c>
      <c r="E356" s="9" t="e">
        <f>VLOOKUP(MYRANKS_P[[#This Row],[PLAYERID]],#REF!,COLUMN(#REF!),FALSE)</f>
        <v>#REF!</v>
      </c>
      <c r="F356" s="53" t="e">
        <f>VLOOKUP(MYRANKS_P[[#This Row],[PLAYERID]],#REF!,COLUMN(#REF!),FALSE)</f>
        <v>#REF!</v>
      </c>
      <c r="G356" s="32" t="e">
        <f>INDEX(#REF!,MATCH(MYRANKS_P[[#This Row],[PLAYERID]],#REF!,0),VLOOKUP(IDSYSTEM,#REF!,3,FALSE))</f>
        <v>#REF!</v>
      </c>
      <c r="H356" s="155" t="e">
        <f>IF(OR(LEAGUE="Mixed",LEAGUE=MYRANKS_P[[#This Row],[LG]]),IFERROR(INDEX(PITCHCSV[],MATCH(MYRANKS_P[[#This Row],[PROJID]],PITCHCSV[playerid],0),P_WCOL),0),0)</f>
        <v>#REF!</v>
      </c>
      <c r="I356" s="155" t="e">
        <f>IF(OR(LEAGUE="Mixed",LEAGUE=MYRANKS_P[[#This Row],[LG]]),IFERROR(INDEX(PITCHCSV[],MATCH(MYRANKS_P[[#This Row],[PROJID]],PITCHCSV[playerid],0),P_SVCOL),0),0)</f>
        <v>#REF!</v>
      </c>
      <c r="J356" s="155" t="e">
        <f>IF(OR(LEAGUE="Mixed",LEAGUE=MYRANKS_P[[#This Row],[LG]]),IFERROR(INDEX(PITCHCSV[],MATCH(MYRANKS_P[[#This Row],[PROJID]],PITCHCSV[playerid],0),P_IPCOL),0),0)</f>
        <v>#REF!</v>
      </c>
      <c r="K356" s="155" t="e">
        <f>IF(OR(LEAGUE="Mixed",LEAGUE=MYRANKS_P[[#This Row],[LG]]),IFERROR(INDEX(PITCHCSV[],MATCH(MYRANKS_P[[#This Row],[PROJID]],PITCHCSV[playerid],0),P_HCOL),0),0)</f>
        <v>#REF!</v>
      </c>
      <c r="L356" s="155" t="e">
        <f>IF(OR(LEAGUE="Mixed",LEAGUE=MYRANKS_P[[#This Row],[LG]]),IFERROR(INDEX(PITCHCSV[],MATCH(MYRANKS_P[[#This Row],[PROJID]],PITCHCSV[playerid],0),P_ERCOL),0),0)</f>
        <v>#REF!</v>
      </c>
      <c r="M356" s="155" t="e">
        <f>IF(OR(LEAGUE="Mixed",LEAGUE=MYRANKS_P[[#This Row],[LG]]),IFERROR(INDEX(PITCHCSV[],MATCH(MYRANKS_P[[#This Row],[PROJID]],PITCHCSV[playerid],0),P_HRCOL),0),0)</f>
        <v>#REF!</v>
      </c>
      <c r="N356" s="155" t="e">
        <f>IF(OR(LEAGUE="Mixed",LEAGUE=MYRANKS_P[[#This Row],[LG]]),IFERROR(INDEX(PITCHCSV[],MATCH(MYRANKS_P[[#This Row],[PROJID]],PITCHCSV[playerid],0),P_SOCOL),0),0)</f>
        <v>#REF!</v>
      </c>
      <c r="O356" s="155" t="e">
        <f>IF(OR(LEAGUE="Mixed",LEAGUE=MYRANKS_P[[#This Row],[LG]]),IFERROR(INDEX(PITCHCSV[],MATCH(MYRANKS_P[[#This Row],[PROJID]],PITCHCSV[playerid],0),P_BBCOL),0),0)</f>
        <v>#REF!</v>
      </c>
      <c r="P356" s="33" t="e">
        <f>IF(OR(LEAGUE="Mixed",LEAGUE=MYRANKS_P[[#This Row],[LG]]),IFERROR(MYRANKS_P[[#This Row],[ER]]*9/MYRANKS_P[[#This Row],[IP]],0),0)</f>
        <v>#REF!</v>
      </c>
      <c r="Q356" s="33" t="e">
        <f>IF(OR(LEAGUE="Mixed",LEAGUE=MYRANKS_P[[#This Row],[LG]]),IFERROR((MYRANKS_P[[#This Row],[BB]]+MYRANKS_P[[#This Row],[H]])/MYRANKS_P[[#This Row],[IP]],0),0)</f>
        <v>#REF!</v>
      </c>
      <c r="R356" s="33" t="e">
        <f>MYRANKS_P[[#This Row],[W]]/SGP_W</f>
        <v>#REF!</v>
      </c>
      <c r="S356" s="33" t="e">
        <f>MYRANKS_P[[#This Row],[SV]]/SGP_SV</f>
        <v>#REF!</v>
      </c>
      <c r="T356" s="33" t="e">
        <f>MYRANKS_P[[#This Row],[SO]]/SGP_K</f>
        <v>#REF!</v>
      </c>
      <c r="U356" s="33" t="e">
        <f>((LGAVG_ER*(NUMPITCHERS-1)+MYRANKS_P[[#This Row],[ER]])*9/((LGAVG_IP*(NUMPITCHERS-1)+MYRANKS_P[[#This Row],[IP]]))-LGAVG_ERA)/SGP_ERA</f>
        <v>#REF!</v>
      </c>
      <c r="V356" s="33" t="e">
        <f>((LGAVG_HBB*(NUMPITCHERS-1)+MYRANKS_P[[#This Row],[BB]]+MYRANKS_P[[#This Row],[H]])/(LGAVG_IP*(NUMPITCHERS-1)+MYRANKS_P[[#This Row],[IP]])-LGAVG_WHIP)/SGP_WHIP</f>
        <v>#REF!</v>
      </c>
      <c r="W356" s="73" t="e">
        <f>MYRANKS_P[[#This Row],[WSGP]]+MYRANKS_P[[#This Row],[SVSGP]]+MYRANKS_P[[#This Row],[SOSGP]]+MYRANKS_P[[#This Row],[ERASGP]]+MYRANKS_P[[#This Row],[WHIPSGP]]</f>
        <v>#REF!</v>
      </c>
      <c r="X356" s="174" t="e">
        <f>RANK(MYRANKS_P[[#This Row],[TTLSGP]],MYRANKS_P[TTLSGP],0)</f>
        <v>#REF!</v>
      </c>
      <c r="Y356" s="73" t="e">
        <f>IF(MYRANKS_P[[#This Row],[RAW_RANK]]&gt;NUM_P,MYRANKS_P[[#This Row],[TTLSGP]],0)</f>
        <v>#REF!</v>
      </c>
      <c r="Z356" s="34" t="e">
        <f>IF(MYRANKS_P[[#This Row],[BENCH_TTLSGP]]=0,"",RANK(MYRANKS_P[[#This Row],[BENCH_TTLSGP]],MYRANKS_P[BENCH_TTLSGP],0))</f>
        <v>#REF!</v>
      </c>
      <c r="AA356" s="34" t="e">
        <f>IF(MYRANKS_P[[#This Row],[RAW_RANK]]=NUM_P,"X","")</f>
        <v>#REF!</v>
      </c>
      <c r="AB356" s="33" t="e">
        <f>VLOOKUP(MYRANKS_P[[#This Row],[POS]],#REF!,COLUMN(#REF!),FALSE)</f>
        <v>#REF!</v>
      </c>
      <c r="AC356" s="33" t="e">
        <f>MYRANKS_P[[#This Row],[TTLSGP]]-MYRANKS_P[[#This Row],[REPL LVL]]</f>
        <v>#REF!</v>
      </c>
      <c r="AD356" s="33" t="e">
        <f>IF(MYRANKS_P[[#This Row],[RAW_RANK]]&lt;=Total_Pitchers_Drafted,MYRANKS_P[[#This Row],[SGP OVER REPL]],0)</f>
        <v>#REF!</v>
      </c>
      <c r="AE356" s="67" t="e">
        <f>MYRANKS_P[[#This Row],[SGP OVER REPL]]*Dollar_Value_Per_Pitcher_SGP+1</f>
        <v>#REF!</v>
      </c>
      <c r="AF356" s="33"/>
      <c r="AG356" s="33" t="e">
        <f>IF(AND(MYRANKS_P[[#This Row],[BENCH_RANK]]&lt;=Total_Pitchers_Drafted,MYRANKS_P[[#This Row],[$ACTUAL]]=""),MYRANKS_P[[#This Row],[USEFULSGP]],0)</f>
        <v>#REF!</v>
      </c>
      <c r="AH356" s="33" t="e">
        <f>IF(MYRANKS_P[[#This Row],[REMAIN_SGP]]=0,0,MYRANKS_P[[#This Row],[REMAIN_SGP]]*Remaining_Dollar_Value_Per_Pitcher_SGP+1)</f>
        <v>#REF!</v>
      </c>
      <c r="AI356" s="170"/>
    </row>
    <row r="357" spans="1:35" x14ac:dyDescent="0.25">
      <c r="A357" s="79" t="s">
        <v>1927</v>
      </c>
      <c r="B357" s="53" t="e">
        <f>VLOOKUP(MYRANKS_P[[#This Row],[PLAYERID]],#REF!,COLUMN(#REF!),FALSE)</f>
        <v>#REF!</v>
      </c>
      <c r="C357" s="53" t="e">
        <f>VLOOKUP(MYRANKS_P[[#This Row],[PLAYERID]],#REF!,COLUMN(#REF!),FALSE)</f>
        <v>#REF!</v>
      </c>
      <c r="D357" s="53" t="e">
        <f>VLOOKUP(MYRANKS_P[[#This Row],[PLAYERID]],#REF!,COLUMN(#REF!),FALSE)</f>
        <v>#REF!</v>
      </c>
      <c r="E357" s="9" t="e">
        <f>VLOOKUP(MYRANKS_P[[#This Row],[PLAYERID]],#REF!,COLUMN(#REF!),FALSE)</f>
        <v>#REF!</v>
      </c>
      <c r="F357" s="53" t="e">
        <f>VLOOKUP(MYRANKS_P[[#This Row],[PLAYERID]],#REF!,COLUMN(#REF!),FALSE)</f>
        <v>#REF!</v>
      </c>
      <c r="G357" s="9" t="e">
        <f>INDEX(#REF!,MATCH(MYRANKS_P[[#This Row],[PLAYERID]],#REF!,0),VLOOKUP(IDSYSTEM,#REF!,3,FALSE))</f>
        <v>#REF!</v>
      </c>
      <c r="H357" s="115" t="e">
        <f>IF(OR(LEAGUE="Mixed",LEAGUE=MYRANKS_P[[#This Row],[LG]]),IFERROR(INDEX(PITCHCSV[],MATCH(MYRANKS_P[[#This Row],[PROJID]],PITCHCSV[playerid],0),P_WCOL),0),0)</f>
        <v>#REF!</v>
      </c>
      <c r="I357" s="115" t="e">
        <f>IF(OR(LEAGUE="Mixed",LEAGUE=MYRANKS_P[[#This Row],[LG]]),IFERROR(INDEX(PITCHCSV[],MATCH(MYRANKS_P[[#This Row],[PROJID]],PITCHCSV[playerid],0),P_SVCOL),0),0)</f>
        <v>#REF!</v>
      </c>
      <c r="J357" s="115" t="e">
        <f>IF(OR(LEAGUE="Mixed",LEAGUE=MYRANKS_P[[#This Row],[LG]]),IFERROR(INDEX(PITCHCSV[],MATCH(MYRANKS_P[[#This Row],[PROJID]],PITCHCSV[playerid],0),P_IPCOL),0),0)</f>
        <v>#REF!</v>
      </c>
      <c r="K357" s="115" t="e">
        <f>IF(OR(LEAGUE="Mixed",LEAGUE=MYRANKS_P[[#This Row],[LG]]),IFERROR(INDEX(PITCHCSV[],MATCH(MYRANKS_P[[#This Row],[PROJID]],PITCHCSV[playerid],0),P_HCOL),0),0)</f>
        <v>#REF!</v>
      </c>
      <c r="L357" s="115" t="e">
        <f>IF(OR(LEAGUE="Mixed",LEAGUE=MYRANKS_P[[#This Row],[LG]]),IFERROR(INDEX(PITCHCSV[],MATCH(MYRANKS_P[[#This Row],[PROJID]],PITCHCSV[playerid],0),P_ERCOL),0),0)</f>
        <v>#REF!</v>
      </c>
      <c r="M357" s="115" t="e">
        <f>IF(OR(LEAGUE="Mixed",LEAGUE=MYRANKS_P[[#This Row],[LG]]),IFERROR(INDEX(PITCHCSV[],MATCH(MYRANKS_P[[#This Row],[PROJID]],PITCHCSV[playerid],0),P_HRCOL),0),0)</f>
        <v>#REF!</v>
      </c>
      <c r="N357" s="115" t="e">
        <f>IF(OR(LEAGUE="Mixed",LEAGUE=MYRANKS_P[[#This Row],[LG]]),IFERROR(INDEX(PITCHCSV[],MATCH(MYRANKS_P[[#This Row],[PROJID]],PITCHCSV[playerid],0),P_SOCOL),0),0)</f>
        <v>#REF!</v>
      </c>
      <c r="O357" s="115" t="e">
        <f>IF(OR(LEAGUE="Mixed",LEAGUE=MYRANKS_P[[#This Row],[LG]]),IFERROR(INDEX(PITCHCSV[],MATCH(MYRANKS_P[[#This Row],[PROJID]],PITCHCSV[playerid],0),P_BBCOL),0),0)</f>
        <v>#REF!</v>
      </c>
      <c r="P357" s="10" t="e">
        <f>IF(OR(LEAGUE="Mixed",LEAGUE=MYRANKS_P[[#This Row],[LG]]),IFERROR(MYRANKS_P[[#This Row],[ER]]*9/MYRANKS_P[[#This Row],[IP]],0),0)</f>
        <v>#REF!</v>
      </c>
      <c r="Q357" s="10" t="e">
        <f>IF(OR(LEAGUE="Mixed",LEAGUE=MYRANKS_P[[#This Row],[LG]]),IFERROR((MYRANKS_P[[#This Row],[BB]]+MYRANKS_P[[#This Row],[H]])/MYRANKS_P[[#This Row],[IP]],0),0)</f>
        <v>#REF!</v>
      </c>
      <c r="R357" s="10" t="e">
        <f>MYRANKS_P[[#This Row],[W]]/SGP_W</f>
        <v>#REF!</v>
      </c>
      <c r="S357" s="10" t="e">
        <f>MYRANKS_P[[#This Row],[SV]]/SGP_SV</f>
        <v>#REF!</v>
      </c>
      <c r="T357" s="10" t="e">
        <f>MYRANKS_P[[#This Row],[SO]]/SGP_K</f>
        <v>#REF!</v>
      </c>
      <c r="U357" s="10" t="e">
        <f>((LGAVG_ER*(NUMPITCHERS-1)+MYRANKS_P[[#This Row],[ER]])*9/((LGAVG_IP*(NUMPITCHERS-1)+MYRANKS_P[[#This Row],[IP]]))-LGAVG_ERA)/SGP_ERA</f>
        <v>#REF!</v>
      </c>
      <c r="V357" s="10" t="e">
        <f>((LGAVG_HBB*(NUMPITCHERS-1)+MYRANKS_P[[#This Row],[BB]]+MYRANKS_P[[#This Row],[H]])/(LGAVG_IP*(NUMPITCHERS-1)+MYRANKS_P[[#This Row],[IP]])-LGAVG_WHIP)/SGP_WHIP</f>
        <v>#REF!</v>
      </c>
      <c r="W357" s="72" t="e">
        <f>MYRANKS_P[[#This Row],[WSGP]]+MYRANKS_P[[#This Row],[SVSGP]]+MYRANKS_P[[#This Row],[SOSGP]]+MYRANKS_P[[#This Row],[ERASGP]]+MYRANKS_P[[#This Row],[WHIPSGP]]</f>
        <v>#REF!</v>
      </c>
      <c r="X357" s="171" t="e">
        <f>RANK(MYRANKS_P[[#This Row],[TTLSGP]],MYRANKS_P[TTLSGP],0)</f>
        <v>#REF!</v>
      </c>
      <c r="Y357" s="72" t="e">
        <f>IF(MYRANKS_P[[#This Row],[RAW_RANK]]&gt;NUM_P,MYRANKS_P[[#This Row],[TTLSGP]],0)</f>
        <v>#REF!</v>
      </c>
      <c r="Z357" s="22" t="e">
        <f>IF(MYRANKS_P[[#This Row],[BENCH_TTLSGP]]=0,"",RANK(MYRANKS_P[[#This Row],[BENCH_TTLSGP]],MYRANKS_P[BENCH_TTLSGP],0))</f>
        <v>#REF!</v>
      </c>
      <c r="AA357" s="22" t="e">
        <f>IF(MYRANKS_P[[#This Row],[RAW_RANK]]=NUM_P,"X","")</f>
        <v>#REF!</v>
      </c>
      <c r="AB357" s="10" t="e">
        <f>VLOOKUP(MYRANKS_P[[#This Row],[POS]],#REF!,COLUMN(#REF!),FALSE)</f>
        <v>#REF!</v>
      </c>
      <c r="AC357" s="10" t="e">
        <f>MYRANKS_P[[#This Row],[TTLSGP]]-MYRANKS_P[[#This Row],[REPL LVL]]</f>
        <v>#REF!</v>
      </c>
      <c r="AD357" s="19" t="e">
        <f>IF(MYRANKS_P[[#This Row],[RAW_RANK]]&lt;=Total_Pitchers_Drafted,MYRANKS_P[[#This Row],[SGP OVER REPL]],0)</f>
        <v>#REF!</v>
      </c>
      <c r="AE357" s="66" t="e">
        <f>MYRANKS_P[[#This Row],[SGP OVER REPL]]*Dollar_Value_Per_Pitcher_SGP+1</f>
        <v>#REF!</v>
      </c>
      <c r="AF357" s="27"/>
      <c r="AG357" s="30" t="e">
        <f>IF(AND(MYRANKS_P[[#This Row],[BENCH_RANK]]&lt;=Total_Pitchers_Drafted,MYRANKS_P[[#This Row],[$ACTUAL]]=""),MYRANKS_P[[#This Row],[USEFULSGP]],0)</f>
        <v>#REF!</v>
      </c>
      <c r="AH357" s="27" t="e">
        <f>IF(MYRANKS_P[[#This Row],[REMAIN_SGP]]=0,0,MYRANKS_P[[#This Row],[REMAIN_SGP]]*Remaining_Dollar_Value_Per_Pitcher_SGP+1)</f>
        <v>#REF!</v>
      </c>
      <c r="AI357" s="122"/>
    </row>
    <row r="358" spans="1:35" x14ac:dyDescent="0.25">
      <c r="A358" s="79" t="s">
        <v>1974</v>
      </c>
      <c r="B358" s="53" t="e">
        <f>VLOOKUP(MYRANKS_P[[#This Row],[PLAYERID]],#REF!,COLUMN(#REF!),FALSE)</f>
        <v>#REF!</v>
      </c>
      <c r="C358" s="53" t="e">
        <f>VLOOKUP(MYRANKS_P[[#This Row],[PLAYERID]],#REF!,COLUMN(#REF!),FALSE)</f>
        <v>#REF!</v>
      </c>
      <c r="D358" s="53" t="e">
        <f>VLOOKUP(MYRANKS_P[[#This Row],[PLAYERID]],#REF!,COLUMN(#REF!),FALSE)</f>
        <v>#REF!</v>
      </c>
      <c r="E358" s="9" t="e">
        <f>VLOOKUP(MYRANKS_P[[#This Row],[PLAYERID]],#REF!,COLUMN(#REF!),FALSE)</f>
        <v>#REF!</v>
      </c>
      <c r="F358" s="53" t="e">
        <f>VLOOKUP(MYRANKS_P[[#This Row],[PLAYERID]],#REF!,COLUMN(#REF!),FALSE)</f>
        <v>#REF!</v>
      </c>
      <c r="G358" s="9" t="e">
        <f>INDEX(#REF!,MATCH(MYRANKS_P[[#This Row],[PLAYERID]],#REF!,0),VLOOKUP(IDSYSTEM,#REF!,3,FALSE))</f>
        <v>#REF!</v>
      </c>
      <c r="H358" s="115" t="e">
        <f>IF(OR(LEAGUE="Mixed",LEAGUE=MYRANKS_P[[#This Row],[LG]]),IFERROR(INDEX(PITCHCSV[],MATCH(MYRANKS_P[[#This Row],[PROJID]],PITCHCSV[playerid],0),P_WCOL),0),0)</f>
        <v>#REF!</v>
      </c>
      <c r="I358" s="115" t="e">
        <f>IF(OR(LEAGUE="Mixed",LEAGUE=MYRANKS_P[[#This Row],[LG]]),IFERROR(INDEX(PITCHCSV[],MATCH(MYRANKS_P[[#This Row],[PROJID]],PITCHCSV[playerid],0),P_SVCOL),0),0)</f>
        <v>#REF!</v>
      </c>
      <c r="J358" s="115" t="e">
        <f>IF(OR(LEAGUE="Mixed",LEAGUE=MYRANKS_P[[#This Row],[LG]]),IFERROR(INDEX(PITCHCSV[],MATCH(MYRANKS_P[[#This Row],[PROJID]],PITCHCSV[playerid],0),P_IPCOL),0),0)</f>
        <v>#REF!</v>
      </c>
      <c r="K358" s="115" t="e">
        <f>IF(OR(LEAGUE="Mixed",LEAGUE=MYRANKS_P[[#This Row],[LG]]),IFERROR(INDEX(PITCHCSV[],MATCH(MYRANKS_P[[#This Row],[PROJID]],PITCHCSV[playerid],0),P_HCOL),0),0)</f>
        <v>#REF!</v>
      </c>
      <c r="L358" s="115" t="e">
        <f>IF(OR(LEAGUE="Mixed",LEAGUE=MYRANKS_P[[#This Row],[LG]]),IFERROR(INDEX(PITCHCSV[],MATCH(MYRANKS_P[[#This Row],[PROJID]],PITCHCSV[playerid],0),P_ERCOL),0),0)</f>
        <v>#REF!</v>
      </c>
      <c r="M358" s="115" t="e">
        <f>IF(OR(LEAGUE="Mixed",LEAGUE=MYRANKS_P[[#This Row],[LG]]),IFERROR(INDEX(PITCHCSV[],MATCH(MYRANKS_P[[#This Row],[PROJID]],PITCHCSV[playerid],0),P_HRCOL),0),0)</f>
        <v>#REF!</v>
      </c>
      <c r="N358" s="115" t="e">
        <f>IF(OR(LEAGUE="Mixed",LEAGUE=MYRANKS_P[[#This Row],[LG]]),IFERROR(INDEX(PITCHCSV[],MATCH(MYRANKS_P[[#This Row],[PROJID]],PITCHCSV[playerid],0),P_SOCOL),0),0)</f>
        <v>#REF!</v>
      </c>
      <c r="O358" s="115" t="e">
        <f>IF(OR(LEAGUE="Mixed",LEAGUE=MYRANKS_P[[#This Row],[LG]]),IFERROR(INDEX(PITCHCSV[],MATCH(MYRANKS_P[[#This Row],[PROJID]],PITCHCSV[playerid],0),P_BBCOL),0),0)</f>
        <v>#REF!</v>
      </c>
      <c r="P358" s="10" t="e">
        <f>IF(OR(LEAGUE="Mixed",LEAGUE=MYRANKS_P[[#This Row],[LG]]),IFERROR(MYRANKS_P[[#This Row],[ER]]*9/MYRANKS_P[[#This Row],[IP]],0),0)</f>
        <v>#REF!</v>
      </c>
      <c r="Q358" s="10" t="e">
        <f>IF(OR(LEAGUE="Mixed",LEAGUE=MYRANKS_P[[#This Row],[LG]]),IFERROR((MYRANKS_P[[#This Row],[BB]]+MYRANKS_P[[#This Row],[H]])/MYRANKS_P[[#This Row],[IP]],0),0)</f>
        <v>#REF!</v>
      </c>
      <c r="R358" s="10" t="e">
        <f>MYRANKS_P[[#This Row],[W]]/SGP_W</f>
        <v>#REF!</v>
      </c>
      <c r="S358" s="10" t="e">
        <f>MYRANKS_P[[#This Row],[SV]]/SGP_SV</f>
        <v>#REF!</v>
      </c>
      <c r="T358" s="10" t="e">
        <f>MYRANKS_P[[#This Row],[SO]]/SGP_K</f>
        <v>#REF!</v>
      </c>
      <c r="U358" s="10" t="e">
        <f>((LGAVG_ER*(NUMPITCHERS-1)+MYRANKS_P[[#This Row],[ER]])*9/((LGAVG_IP*(NUMPITCHERS-1)+MYRANKS_P[[#This Row],[IP]]))-LGAVG_ERA)/SGP_ERA</f>
        <v>#REF!</v>
      </c>
      <c r="V358" s="10" t="e">
        <f>((LGAVG_HBB*(NUMPITCHERS-1)+MYRANKS_P[[#This Row],[BB]]+MYRANKS_P[[#This Row],[H]])/(LGAVG_IP*(NUMPITCHERS-1)+MYRANKS_P[[#This Row],[IP]])-LGAVG_WHIP)/SGP_WHIP</f>
        <v>#REF!</v>
      </c>
      <c r="W358" s="72" t="e">
        <f>MYRANKS_P[[#This Row],[WSGP]]+MYRANKS_P[[#This Row],[SVSGP]]+MYRANKS_P[[#This Row],[SOSGP]]+MYRANKS_P[[#This Row],[ERASGP]]+MYRANKS_P[[#This Row],[WHIPSGP]]</f>
        <v>#REF!</v>
      </c>
      <c r="X358" s="171" t="e">
        <f>RANK(MYRANKS_P[[#This Row],[TTLSGP]],MYRANKS_P[TTLSGP],0)</f>
        <v>#REF!</v>
      </c>
      <c r="Y358" s="72" t="e">
        <f>IF(MYRANKS_P[[#This Row],[RAW_RANK]]&gt;NUM_P,MYRANKS_P[[#This Row],[TTLSGP]],0)</f>
        <v>#REF!</v>
      </c>
      <c r="Z358" s="22" t="e">
        <f>IF(MYRANKS_P[[#This Row],[BENCH_TTLSGP]]=0,"",RANK(MYRANKS_P[[#This Row],[BENCH_TTLSGP]],MYRANKS_P[BENCH_TTLSGP],0))</f>
        <v>#REF!</v>
      </c>
      <c r="AA358" s="22" t="e">
        <f>IF(MYRANKS_P[[#This Row],[RAW_RANK]]=NUM_P,"X","")</f>
        <v>#REF!</v>
      </c>
      <c r="AB358" s="10" t="e">
        <f>VLOOKUP(MYRANKS_P[[#This Row],[POS]],#REF!,COLUMN(#REF!),FALSE)</f>
        <v>#REF!</v>
      </c>
      <c r="AC358" s="10" t="e">
        <f>MYRANKS_P[[#This Row],[TTLSGP]]-MYRANKS_P[[#This Row],[REPL LVL]]</f>
        <v>#REF!</v>
      </c>
      <c r="AD358" s="19" t="e">
        <f>IF(MYRANKS_P[[#This Row],[RAW_RANK]]&lt;=Total_Pitchers_Drafted,MYRANKS_P[[#This Row],[SGP OVER REPL]],0)</f>
        <v>#REF!</v>
      </c>
      <c r="AE358" s="66" t="e">
        <f>MYRANKS_P[[#This Row],[SGP OVER REPL]]*Dollar_Value_Per_Pitcher_SGP+1</f>
        <v>#REF!</v>
      </c>
      <c r="AF358" s="27"/>
      <c r="AG358" s="30" t="e">
        <f>IF(AND(MYRANKS_P[[#This Row],[BENCH_RANK]]&lt;=Total_Pitchers_Drafted,MYRANKS_P[[#This Row],[$ACTUAL]]=""),MYRANKS_P[[#This Row],[USEFULSGP]],0)</f>
        <v>#REF!</v>
      </c>
      <c r="AH358" s="27" t="e">
        <f>IF(MYRANKS_P[[#This Row],[REMAIN_SGP]]=0,0,MYRANKS_P[[#This Row],[REMAIN_SGP]]*Remaining_Dollar_Value_Per_Pitcher_SGP+1)</f>
        <v>#REF!</v>
      </c>
      <c r="AI358" s="122"/>
    </row>
    <row r="359" spans="1:35" x14ac:dyDescent="0.25">
      <c r="A359" s="88" t="s">
        <v>3658</v>
      </c>
      <c r="B359" s="53" t="e">
        <f>VLOOKUP(MYRANKS_P[[#This Row],[PLAYERID]],#REF!,COLUMN(#REF!),FALSE)</f>
        <v>#REF!</v>
      </c>
      <c r="C359" s="53" t="e">
        <f>VLOOKUP(MYRANKS_P[[#This Row],[PLAYERID]],#REF!,COLUMN(#REF!),FALSE)</f>
        <v>#REF!</v>
      </c>
      <c r="D359" s="53" t="e">
        <f>VLOOKUP(MYRANKS_P[[#This Row],[PLAYERID]],#REF!,COLUMN(#REF!),FALSE)</f>
        <v>#REF!</v>
      </c>
      <c r="E359" s="9" t="e">
        <f>VLOOKUP(MYRANKS_P[[#This Row],[PLAYERID]],#REF!,COLUMN(#REF!),FALSE)</f>
        <v>#REF!</v>
      </c>
      <c r="F359" s="53" t="e">
        <f>VLOOKUP(MYRANKS_P[[#This Row],[PLAYERID]],#REF!,COLUMN(#REF!),FALSE)</f>
        <v>#REF!</v>
      </c>
      <c r="G359" s="9" t="e">
        <f>INDEX(#REF!,MATCH(MYRANKS_P[[#This Row],[PLAYERID]],#REF!,0),VLOOKUP(IDSYSTEM,#REF!,3,FALSE))</f>
        <v>#REF!</v>
      </c>
      <c r="H359" s="115" t="e">
        <f>IF(OR(LEAGUE="Mixed",LEAGUE=MYRANKS_P[[#This Row],[LG]]),IFERROR(INDEX(PITCHCSV[],MATCH(MYRANKS_P[[#This Row],[PROJID]],PITCHCSV[playerid],0),P_WCOL),0),0)</f>
        <v>#REF!</v>
      </c>
      <c r="I359" s="115" t="e">
        <f>IF(OR(LEAGUE="Mixed",LEAGUE=MYRANKS_P[[#This Row],[LG]]),IFERROR(INDEX(PITCHCSV[],MATCH(MYRANKS_P[[#This Row],[PROJID]],PITCHCSV[playerid],0),P_SVCOL),0),0)</f>
        <v>#REF!</v>
      </c>
      <c r="J359" s="115" t="e">
        <f>IF(OR(LEAGUE="Mixed",LEAGUE=MYRANKS_P[[#This Row],[LG]]),IFERROR(INDEX(PITCHCSV[],MATCH(MYRANKS_P[[#This Row],[PROJID]],PITCHCSV[playerid],0),P_IPCOL),0),0)</f>
        <v>#REF!</v>
      </c>
      <c r="K359" s="115" t="e">
        <f>IF(OR(LEAGUE="Mixed",LEAGUE=MYRANKS_P[[#This Row],[LG]]),IFERROR(INDEX(PITCHCSV[],MATCH(MYRANKS_P[[#This Row],[PROJID]],PITCHCSV[playerid],0),P_HCOL),0),0)</f>
        <v>#REF!</v>
      </c>
      <c r="L359" s="115" t="e">
        <f>IF(OR(LEAGUE="Mixed",LEAGUE=MYRANKS_P[[#This Row],[LG]]),IFERROR(INDEX(PITCHCSV[],MATCH(MYRANKS_P[[#This Row],[PROJID]],PITCHCSV[playerid],0),P_ERCOL),0),0)</f>
        <v>#REF!</v>
      </c>
      <c r="M359" s="115" t="e">
        <f>IF(OR(LEAGUE="Mixed",LEAGUE=MYRANKS_P[[#This Row],[LG]]),IFERROR(INDEX(PITCHCSV[],MATCH(MYRANKS_P[[#This Row],[PROJID]],PITCHCSV[playerid],0),P_HRCOL),0),0)</f>
        <v>#REF!</v>
      </c>
      <c r="N359" s="115" t="e">
        <f>IF(OR(LEAGUE="Mixed",LEAGUE=MYRANKS_P[[#This Row],[LG]]),IFERROR(INDEX(PITCHCSV[],MATCH(MYRANKS_P[[#This Row],[PROJID]],PITCHCSV[playerid],0),P_SOCOL),0),0)</f>
        <v>#REF!</v>
      </c>
      <c r="O359" s="115" t="e">
        <f>IF(OR(LEAGUE="Mixed",LEAGUE=MYRANKS_P[[#This Row],[LG]]),IFERROR(INDEX(PITCHCSV[],MATCH(MYRANKS_P[[#This Row],[PROJID]],PITCHCSV[playerid],0),P_BBCOL),0),0)</f>
        <v>#REF!</v>
      </c>
      <c r="P359" s="10" t="e">
        <f>IF(OR(LEAGUE="Mixed",LEAGUE=MYRANKS_P[[#This Row],[LG]]),IFERROR(MYRANKS_P[[#This Row],[ER]]*9/MYRANKS_P[[#This Row],[IP]],0),0)</f>
        <v>#REF!</v>
      </c>
      <c r="Q359" s="10" t="e">
        <f>IF(OR(LEAGUE="Mixed",LEAGUE=MYRANKS_P[[#This Row],[LG]]),IFERROR((MYRANKS_P[[#This Row],[BB]]+MYRANKS_P[[#This Row],[H]])/MYRANKS_P[[#This Row],[IP]],0),0)</f>
        <v>#REF!</v>
      </c>
      <c r="R359" s="55" t="e">
        <f>MYRANKS_P[[#This Row],[W]]/SGP_W</f>
        <v>#REF!</v>
      </c>
      <c r="S359" s="54" t="e">
        <f>MYRANKS_P[[#This Row],[SV]]/SGP_SV</f>
        <v>#REF!</v>
      </c>
      <c r="T359" s="55" t="e">
        <f>MYRANKS_P[[#This Row],[SO]]/SGP_K</f>
        <v>#REF!</v>
      </c>
      <c r="U359" s="10" t="e">
        <f>((LGAVG_ER*(NUMPITCHERS-1)+MYRANKS_P[[#This Row],[ER]])*9/((LGAVG_IP*(NUMPITCHERS-1)+MYRANKS_P[[#This Row],[IP]]))-LGAVG_ERA)/SGP_ERA</f>
        <v>#REF!</v>
      </c>
      <c r="V359" s="10" t="e">
        <f>((LGAVG_HBB*(NUMPITCHERS-1)+MYRANKS_P[[#This Row],[BB]]+MYRANKS_P[[#This Row],[H]])/(LGAVG_IP*(NUMPITCHERS-1)+MYRANKS_P[[#This Row],[IP]])-LGAVG_WHIP)/SGP_WHIP</f>
        <v>#REF!</v>
      </c>
      <c r="W359" s="74" t="e">
        <f>MYRANKS_P[[#This Row],[WSGP]]+MYRANKS_P[[#This Row],[SVSGP]]+MYRANKS_P[[#This Row],[SOSGP]]+MYRANKS_P[[#This Row],[ERASGP]]+MYRANKS_P[[#This Row],[WHIPSGP]]</f>
        <v>#REF!</v>
      </c>
      <c r="X359" s="172" t="e">
        <f>RANK(MYRANKS_P[[#This Row],[TTLSGP]],MYRANKS_P[TTLSGP],0)</f>
        <v>#REF!</v>
      </c>
      <c r="Y359" s="74" t="e">
        <f>IF(MYRANKS_P[[#This Row],[RAW_RANK]]&gt;NUM_P,MYRANKS_P[[#This Row],[TTLSGP]],0)</f>
        <v>#REF!</v>
      </c>
      <c r="Z359" s="56" t="e">
        <f>IF(MYRANKS_P[[#This Row],[BENCH_TTLSGP]]=0,"",RANK(MYRANKS_P[[#This Row],[BENCH_TTLSGP]],MYRANKS_P[BENCH_TTLSGP],0))</f>
        <v>#REF!</v>
      </c>
      <c r="AA359" s="56" t="e">
        <f>IF(MYRANKS_P[[#This Row],[RAW_RANK]]=NUM_P,"X","")</f>
        <v>#REF!</v>
      </c>
      <c r="AB359" s="54" t="e">
        <f>VLOOKUP(MYRANKS_P[[#This Row],[POS]],#REF!,COLUMN(#REF!),FALSE)</f>
        <v>#REF!</v>
      </c>
      <c r="AC359" s="54" t="e">
        <f>MYRANKS_P[[#This Row],[TTLSGP]]-MYRANKS_P[[#This Row],[REPL LVL]]</f>
        <v>#REF!</v>
      </c>
      <c r="AD359" s="55" t="e">
        <f>IF(MYRANKS_P[[#This Row],[RAW_RANK]]&lt;=Total_Pitchers_Drafted,MYRANKS_P[[#This Row],[SGP OVER REPL]],0)</f>
        <v>#REF!</v>
      </c>
      <c r="AE359" s="68" t="e">
        <f>MYRANKS_P[[#This Row],[SGP OVER REPL]]*Dollar_Value_Per_Pitcher_SGP+1</f>
        <v>#REF!</v>
      </c>
      <c r="AF359" s="55"/>
      <c r="AG359" s="54" t="e">
        <f>IF(AND(MYRANKS_P[[#This Row],[BENCH_RANK]]&lt;=Total_Pitchers_Drafted,MYRANKS_P[[#This Row],[$ACTUAL]]=""),MYRANKS_P[[#This Row],[USEFULSGP]],0)</f>
        <v>#REF!</v>
      </c>
      <c r="AH359" s="55" t="e">
        <f>IF(MYRANKS_P[[#This Row],[REMAIN_SGP]]=0,0,MYRANKS_P[[#This Row],[REMAIN_SGP]]*Remaining_Dollar_Value_Per_Pitcher_SGP+1)</f>
        <v>#REF!</v>
      </c>
      <c r="AI359" s="122"/>
    </row>
    <row r="360" spans="1:35" x14ac:dyDescent="0.25">
      <c r="A360" s="121" t="s">
        <v>2247</v>
      </c>
      <c r="B360" s="53" t="e">
        <f>VLOOKUP(MYRANKS_P[[#This Row],[PLAYERID]],#REF!,COLUMN(#REF!),FALSE)</f>
        <v>#REF!</v>
      </c>
      <c r="C360" s="53" t="e">
        <f>VLOOKUP(MYRANKS_P[[#This Row],[PLAYERID]],#REF!,COLUMN(#REF!),FALSE)</f>
        <v>#REF!</v>
      </c>
      <c r="D360" s="53" t="e">
        <f>VLOOKUP(MYRANKS_P[[#This Row],[PLAYERID]],#REF!,COLUMN(#REF!),FALSE)</f>
        <v>#REF!</v>
      </c>
      <c r="E360" s="9" t="e">
        <f>VLOOKUP(MYRANKS_P[[#This Row],[PLAYERID]],#REF!,COLUMN(#REF!),FALSE)</f>
        <v>#REF!</v>
      </c>
      <c r="F360" s="53" t="e">
        <f>VLOOKUP(MYRANKS_P[[#This Row],[PLAYERID]],#REF!,COLUMN(#REF!),FALSE)</f>
        <v>#REF!</v>
      </c>
      <c r="G360" s="9" t="e">
        <f>INDEX(#REF!,MATCH(MYRANKS_P[[#This Row],[PLAYERID]],#REF!,0),VLOOKUP(IDSYSTEM,#REF!,3,FALSE))</f>
        <v>#REF!</v>
      </c>
      <c r="H360" s="115" t="e">
        <f>IF(OR(LEAGUE="Mixed",LEAGUE=MYRANKS_P[[#This Row],[LG]]),IFERROR(INDEX(PITCHCSV[],MATCH(MYRANKS_P[[#This Row],[PROJID]],PITCHCSV[playerid],0),P_WCOL),0),0)</f>
        <v>#REF!</v>
      </c>
      <c r="I360" s="115" t="e">
        <f>IF(OR(LEAGUE="Mixed",LEAGUE=MYRANKS_P[[#This Row],[LG]]),IFERROR(INDEX(PITCHCSV[],MATCH(MYRANKS_P[[#This Row],[PROJID]],PITCHCSV[playerid],0),P_SVCOL),0),0)</f>
        <v>#REF!</v>
      </c>
      <c r="J360" s="115" t="e">
        <f>IF(OR(LEAGUE="Mixed",LEAGUE=MYRANKS_P[[#This Row],[LG]]),IFERROR(INDEX(PITCHCSV[],MATCH(MYRANKS_P[[#This Row],[PROJID]],PITCHCSV[playerid],0),P_IPCOL),0),0)</f>
        <v>#REF!</v>
      </c>
      <c r="K360" s="115" t="e">
        <f>IF(OR(LEAGUE="Mixed",LEAGUE=MYRANKS_P[[#This Row],[LG]]),IFERROR(INDEX(PITCHCSV[],MATCH(MYRANKS_P[[#This Row],[PROJID]],PITCHCSV[playerid],0),P_HCOL),0),0)</f>
        <v>#REF!</v>
      </c>
      <c r="L360" s="115" t="e">
        <f>IF(OR(LEAGUE="Mixed",LEAGUE=MYRANKS_P[[#This Row],[LG]]),IFERROR(INDEX(PITCHCSV[],MATCH(MYRANKS_P[[#This Row],[PROJID]],PITCHCSV[playerid],0),P_ERCOL),0),0)</f>
        <v>#REF!</v>
      </c>
      <c r="M360" s="115" t="e">
        <f>IF(OR(LEAGUE="Mixed",LEAGUE=MYRANKS_P[[#This Row],[LG]]),IFERROR(INDEX(PITCHCSV[],MATCH(MYRANKS_P[[#This Row],[PROJID]],PITCHCSV[playerid],0),P_HRCOL),0),0)</f>
        <v>#REF!</v>
      </c>
      <c r="N360" s="115" t="e">
        <f>IF(OR(LEAGUE="Mixed",LEAGUE=MYRANKS_P[[#This Row],[LG]]),IFERROR(INDEX(PITCHCSV[],MATCH(MYRANKS_P[[#This Row],[PROJID]],PITCHCSV[playerid],0),P_SOCOL),0),0)</f>
        <v>#REF!</v>
      </c>
      <c r="O360" s="115" t="e">
        <f>IF(OR(LEAGUE="Mixed",LEAGUE=MYRANKS_P[[#This Row],[LG]]),IFERROR(INDEX(PITCHCSV[],MATCH(MYRANKS_P[[#This Row],[PROJID]],PITCHCSV[playerid],0),P_BBCOL),0),0)</f>
        <v>#REF!</v>
      </c>
      <c r="P360" s="10" t="e">
        <f>IF(OR(LEAGUE="Mixed",LEAGUE=MYRANKS_P[[#This Row],[LG]]),IFERROR(MYRANKS_P[[#This Row],[ER]]*9/MYRANKS_P[[#This Row],[IP]],0),0)</f>
        <v>#REF!</v>
      </c>
      <c r="Q360" s="10" t="e">
        <f>IF(OR(LEAGUE="Mixed",LEAGUE=MYRANKS_P[[#This Row],[LG]]),IFERROR((MYRANKS_P[[#This Row],[BB]]+MYRANKS_P[[#This Row],[H]])/MYRANKS_P[[#This Row],[IP]],0),0)</f>
        <v>#REF!</v>
      </c>
      <c r="R360" s="10" t="e">
        <f>MYRANKS_P[[#This Row],[W]]/SGP_W</f>
        <v>#REF!</v>
      </c>
      <c r="S360" s="10" t="e">
        <f>MYRANKS_P[[#This Row],[SV]]/SGP_SV</f>
        <v>#REF!</v>
      </c>
      <c r="T360" s="10" t="e">
        <f>MYRANKS_P[[#This Row],[SO]]/SGP_K</f>
        <v>#REF!</v>
      </c>
      <c r="U360" s="10" t="e">
        <f>((LGAVG_ER*(NUMPITCHERS-1)+MYRANKS_P[[#This Row],[ER]])*9/((LGAVG_IP*(NUMPITCHERS-1)+MYRANKS_P[[#This Row],[IP]]))-LGAVG_ERA)/SGP_ERA</f>
        <v>#REF!</v>
      </c>
      <c r="V360" s="10" t="e">
        <f>((LGAVG_HBB*(NUMPITCHERS-1)+MYRANKS_P[[#This Row],[BB]]+MYRANKS_P[[#This Row],[H]])/(LGAVG_IP*(NUMPITCHERS-1)+MYRANKS_P[[#This Row],[IP]])-LGAVG_WHIP)/SGP_WHIP</f>
        <v>#REF!</v>
      </c>
      <c r="W360" s="72" t="e">
        <f>MYRANKS_P[[#This Row],[WSGP]]+MYRANKS_P[[#This Row],[SVSGP]]+MYRANKS_P[[#This Row],[SOSGP]]+MYRANKS_P[[#This Row],[ERASGP]]+MYRANKS_P[[#This Row],[WHIPSGP]]</f>
        <v>#REF!</v>
      </c>
      <c r="X360" s="171" t="e">
        <f>RANK(MYRANKS_P[[#This Row],[TTLSGP]],MYRANKS_P[TTLSGP],0)</f>
        <v>#REF!</v>
      </c>
      <c r="Y360" s="72" t="e">
        <f>IF(MYRANKS_P[[#This Row],[RAW_RANK]]&gt;NUM_P,MYRANKS_P[[#This Row],[TTLSGP]],0)</f>
        <v>#REF!</v>
      </c>
      <c r="Z360" s="22" t="e">
        <f>IF(MYRANKS_P[[#This Row],[BENCH_TTLSGP]]=0,"",RANK(MYRANKS_P[[#This Row],[BENCH_TTLSGP]],MYRANKS_P[BENCH_TTLSGP],0))</f>
        <v>#REF!</v>
      </c>
      <c r="AA360" s="22" t="e">
        <f>IF(MYRANKS_P[[#This Row],[RAW_RANK]]=NUM_P,"X","")</f>
        <v>#REF!</v>
      </c>
      <c r="AB360" s="10" t="e">
        <f>VLOOKUP(MYRANKS_P[[#This Row],[POS]],#REF!,COLUMN(#REF!),FALSE)</f>
        <v>#REF!</v>
      </c>
      <c r="AC360" s="10" t="e">
        <f>MYRANKS_P[[#This Row],[TTLSGP]]-MYRANKS_P[[#This Row],[REPL LVL]]</f>
        <v>#REF!</v>
      </c>
      <c r="AD360" s="19" t="e">
        <f>IF(MYRANKS_P[[#This Row],[RAW_RANK]]&lt;=Total_Pitchers_Drafted,MYRANKS_P[[#This Row],[SGP OVER REPL]],0)</f>
        <v>#REF!</v>
      </c>
      <c r="AE360" s="66" t="e">
        <f>MYRANKS_P[[#This Row],[SGP OVER REPL]]*Dollar_Value_Per_Pitcher_SGP+1</f>
        <v>#REF!</v>
      </c>
      <c r="AF360" s="27"/>
      <c r="AG360" s="30" t="e">
        <f>IF(AND(MYRANKS_P[[#This Row],[BENCH_RANK]]&lt;=Total_Pitchers_Drafted,MYRANKS_P[[#This Row],[$ACTUAL]]=""),MYRANKS_P[[#This Row],[USEFULSGP]],0)</f>
        <v>#REF!</v>
      </c>
      <c r="AH360" s="27" t="e">
        <f>IF(MYRANKS_P[[#This Row],[REMAIN_SGP]]=0,0,MYRANKS_P[[#This Row],[REMAIN_SGP]]*Remaining_Dollar_Value_Per_Pitcher_SGP+1)</f>
        <v>#REF!</v>
      </c>
      <c r="AI360" s="122"/>
    </row>
    <row r="361" spans="1:35" x14ac:dyDescent="0.25">
      <c r="A361" s="110" t="s">
        <v>6241</v>
      </c>
      <c r="B361" s="53" t="e">
        <f>VLOOKUP(MYRANKS_P[[#This Row],[PLAYERID]],#REF!,COLUMN(#REF!),FALSE)</f>
        <v>#REF!</v>
      </c>
      <c r="C361" s="53" t="e">
        <f>VLOOKUP(MYRANKS_P[[#This Row],[PLAYERID]],#REF!,COLUMN(#REF!),FALSE)</f>
        <v>#REF!</v>
      </c>
      <c r="D361" s="53" t="e">
        <f>VLOOKUP(MYRANKS_P[[#This Row],[PLAYERID]],#REF!,COLUMN(#REF!),FALSE)</f>
        <v>#REF!</v>
      </c>
      <c r="E361" s="9" t="e">
        <f>VLOOKUP(MYRANKS_P[[#This Row],[PLAYERID]],#REF!,COLUMN(#REF!),FALSE)</f>
        <v>#REF!</v>
      </c>
      <c r="F361" s="53" t="e">
        <f>VLOOKUP(MYRANKS_P[[#This Row],[PLAYERID]],#REF!,COLUMN(#REF!),FALSE)</f>
        <v>#REF!</v>
      </c>
      <c r="G361" s="9" t="e">
        <f>INDEX(#REF!,MATCH(MYRANKS_P[[#This Row],[PLAYERID]],#REF!,0),VLOOKUP(IDSYSTEM,#REF!,3,FALSE))</f>
        <v>#REF!</v>
      </c>
      <c r="H361" s="128" t="e">
        <f>IF(OR(LEAGUE="Mixed",LEAGUE=MYRANKS_P[[#This Row],[LG]]),IFERROR(INDEX(PITCHCSV[],MATCH(MYRANKS_P[[#This Row],[PROJID]],PITCHCSV[playerid],0),P_WCOL),0),0)</f>
        <v>#REF!</v>
      </c>
      <c r="I361" s="128" t="e">
        <f>IF(OR(LEAGUE="Mixed",LEAGUE=MYRANKS_P[[#This Row],[LG]]),IFERROR(INDEX(PITCHCSV[],MATCH(MYRANKS_P[[#This Row],[PROJID]],PITCHCSV[playerid],0),P_SVCOL),0),0)</f>
        <v>#REF!</v>
      </c>
      <c r="J361" s="128" t="e">
        <f>IF(OR(LEAGUE="Mixed",LEAGUE=MYRANKS_P[[#This Row],[LG]]),IFERROR(INDEX(PITCHCSV[],MATCH(MYRANKS_P[[#This Row],[PROJID]],PITCHCSV[playerid],0),P_IPCOL),0),0)</f>
        <v>#REF!</v>
      </c>
      <c r="K361" s="128" t="e">
        <f>IF(OR(LEAGUE="Mixed",LEAGUE=MYRANKS_P[[#This Row],[LG]]),IFERROR(INDEX(PITCHCSV[],MATCH(MYRANKS_P[[#This Row],[PROJID]],PITCHCSV[playerid],0),P_HCOL),0),0)</f>
        <v>#REF!</v>
      </c>
      <c r="L361" s="128" t="e">
        <f>IF(OR(LEAGUE="Mixed",LEAGUE=MYRANKS_P[[#This Row],[LG]]),IFERROR(INDEX(PITCHCSV[],MATCH(MYRANKS_P[[#This Row],[PROJID]],PITCHCSV[playerid],0),P_ERCOL),0),0)</f>
        <v>#REF!</v>
      </c>
      <c r="M361" s="128" t="e">
        <f>IF(OR(LEAGUE="Mixed",LEAGUE=MYRANKS_P[[#This Row],[LG]]),IFERROR(INDEX(PITCHCSV[],MATCH(MYRANKS_P[[#This Row],[PROJID]],PITCHCSV[playerid],0),P_HRCOL),0),0)</f>
        <v>#REF!</v>
      </c>
      <c r="N361" s="128" t="e">
        <f>IF(OR(LEAGUE="Mixed",LEAGUE=MYRANKS_P[[#This Row],[LG]]),IFERROR(INDEX(PITCHCSV[],MATCH(MYRANKS_P[[#This Row],[PROJID]],PITCHCSV[playerid],0),P_SOCOL),0),0)</f>
        <v>#REF!</v>
      </c>
      <c r="O361" s="128" t="e">
        <f>IF(OR(LEAGUE="Mixed",LEAGUE=MYRANKS_P[[#This Row],[LG]]),IFERROR(INDEX(PITCHCSV[],MATCH(MYRANKS_P[[#This Row],[PROJID]],PITCHCSV[playerid],0),P_BBCOL),0),0)</f>
        <v>#REF!</v>
      </c>
      <c r="P361" s="87" t="e">
        <f>IF(OR(LEAGUE="Mixed",LEAGUE=MYRANKS_P[[#This Row],[LG]]),IFERROR(MYRANKS_P[[#This Row],[ER]]*9/MYRANKS_P[[#This Row],[IP]],0),0)</f>
        <v>#REF!</v>
      </c>
      <c r="Q361" s="87" t="e">
        <f>IF(OR(LEAGUE="Mixed",LEAGUE=MYRANKS_P[[#This Row],[LG]]),IFERROR((MYRANKS_P[[#This Row],[BB]]+MYRANKS_P[[#This Row],[H]])/MYRANKS_P[[#This Row],[IP]],0),0)</f>
        <v>#REF!</v>
      </c>
      <c r="R361" s="87" t="e">
        <f>MYRANKS_P[[#This Row],[W]]/SGP_W</f>
        <v>#REF!</v>
      </c>
      <c r="S361" s="87" t="e">
        <f>MYRANKS_P[[#This Row],[SV]]/SGP_SV</f>
        <v>#REF!</v>
      </c>
      <c r="T361" s="87" t="e">
        <f>MYRANKS_P[[#This Row],[SO]]/SGP_K</f>
        <v>#REF!</v>
      </c>
      <c r="U361" s="87" t="e">
        <f>((LGAVG_ER*(NUMPITCHERS-1)+MYRANKS_P[[#This Row],[ER]])*9/((LGAVG_IP*(NUMPITCHERS-1)+MYRANKS_P[[#This Row],[IP]]))-LGAVG_ERA)/SGP_ERA</f>
        <v>#REF!</v>
      </c>
      <c r="V361" s="87" t="e">
        <f>((LGAVG_HBB*(NUMPITCHERS-1)+MYRANKS_P[[#This Row],[BB]]+MYRANKS_P[[#This Row],[H]])/(LGAVG_IP*(NUMPITCHERS-1)+MYRANKS_P[[#This Row],[IP]])-LGAVG_WHIP)/SGP_WHIP</f>
        <v>#REF!</v>
      </c>
      <c r="W361" s="92" t="e">
        <f>MYRANKS_P[[#This Row],[WSGP]]+MYRANKS_P[[#This Row],[SVSGP]]+MYRANKS_P[[#This Row],[SOSGP]]+MYRANKS_P[[#This Row],[ERASGP]]+MYRANKS_P[[#This Row],[WHIPSGP]]</f>
        <v>#REF!</v>
      </c>
      <c r="X361" s="173" t="e">
        <f>RANK(MYRANKS_P[[#This Row],[TTLSGP]],MYRANKS_P[TTLSGP],0)</f>
        <v>#REF!</v>
      </c>
      <c r="Y361" s="92" t="e">
        <f>IF(MYRANKS_P[[#This Row],[RAW_RANK]]&gt;NUM_P,MYRANKS_P[[#This Row],[TTLSGP]],0)</f>
        <v>#REF!</v>
      </c>
      <c r="Z361" s="96" t="e">
        <f>IF(MYRANKS_P[[#This Row],[BENCH_TTLSGP]]=0,"",RANK(MYRANKS_P[[#This Row],[BENCH_TTLSGP]],MYRANKS_P[BENCH_TTLSGP],0))</f>
        <v>#REF!</v>
      </c>
      <c r="AA361" s="96" t="e">
        <f>IF(MYRANKS_P[[#This Row],[RAW_RANK]]=NUM_P,"X","")</f>
        <v>#REF!</v>
      </c>
      <c r="AB361" s="87" t="e">
        <f>VLOOKUP(MYRANKS_P[[#This Row],[POS]],#REF!,COLUMN(#REF!),FALSE)</f>
        <v>#REF!</v>
      </c>
      <c r="AC361" s="87" t="e">
        <f>MYRANKS_P[[#This Row],[TTLSGP]]-MYRANKS_P[[#This Row],[REPL LVL]]</f>
        <v>#REF!</v>
      </c>
      <c r="AD361" s="87" t="e">
        <f>IF(MYRANKS_P[[#This Row],[RAW_RANK]]&lt;=Total_Pitchers_Drafted,MYRANKS_P[[#This Row],[SGP OVER REPL]],0)</f>
        <v>#REF!</v>
      </c>
      <c r="AE361" s="97" t="e">
        <f>MYRANKS_P[[#This Row],[SGP OVER REPL]]*Dollar_Value_Per_Pitcher_SGP+1</f>
        <v>#REF!</v>
      </c>
      <c r="AF361" s="87"/>
      <c r="AG361" s="87" t="e">
        <f>IF(AND(MYRANKS_P[[#This Row],[BENCH_RANK]]&lt;=Total_Pitchers_Drafted,MYRANKS_P[[#This Row],[$ACTUAL]]=""),MYRANKS_P[[#This Row],[USEFULSGP]],0)</f>
        <v>#REF!</v>
      </c>
      <c r="AH361" s="87" t="e">
        <f>IF(MYRANKS_P[[#This Row],[REMAIN_SGP]]=0,0,MYRANKS_P[[#This Row],[REMAIN_SGP]]*Remaining_Dollar_Value_Per_Pitcher_SGP+1)</f>
        <v>#REF!</v>
      </c>
      <c r="AI361" s="122"/>
    </row>
    <row r="362" spans="1:35" x14ac:dyDescent="0.25">
      <c r="A362" s="79" t="s">
        <v>6235</v>
      </c>
      <c r="B362" s="53" t="e">
        <f>VLOOKUP(MYRANKS_P[[#This Row],[PLAYERID]],#REF!,COLUMN(#REF!),FALSE)</f>
        <v>#REF!</v>
      </c>
      <c r="C362" s="53" t="e">
        <f>VLOOKUP(MYRANKS_P[[#This Row],[PLAYERID]],#REF!,COLUMN(#REF!),FALSE)</f>
        <v>#REF!</v>
      </c>
      <c r="D362" s="53" t="e">
        <f>VLOOKUP(MYRANKS_P[[#This Row],[PLAYERID]],#REF!,COLUMN(#REF!),FALSE)</f>
        <v>#REF!</v>
      </c>
      <c r="E362" s="9" t="e">
        <f>VLOOKUP(MYRANKS_P[[#This Row],[PLAYERID]],#REF!,COLUMN(#REF!),FALSE)</f>
        <v>#REF!</v>
      </c>
      <c r="F362" s="53" t="e">
        <f>VLOOKUP(MYRANKS_P[[#This Row],[PLAYERID]],#REF!,COLUMN(#REF!),FALSE)</f>
        <v>#REF!</v>
      </c>
      <c r="G362" s="9" t="e">
        <f>INDEX(#REF!,MATCH(MYRANKS_P[[#This Row],[PLAYERID]],#REF!,0),VLOOKUP(IDSYSTEM,#REF!,3,FALSE))</f>
        <v>#REF!</v>
      </c>
      <c r="H362" s="115" t="e">
        <f>IF(OR(LEAGUE="Mixed",LEAGUE=MYRANKS_P[[#This Row],[LG]]),IFERROR(INDEX(PITCHCSV[],MATCH(MYRANKS_P[[#This Row],[PROJID]],PITCHCSV[playerid],0),P_WCOL),0),0)</f>
        <v>#REF!</v>
      </c>
      <c r="I362" s="115" t="e">
        <f>IF(OR(LEAGUE="Mixed",LEAGUE=MYRANKS_P[[#This Row],[LG]]),IFERROR(INDEX(PITCHCSV[],MATCH(MYRANKS_P[[#This Row],[PROJID]],PITCHCSV[playerid],0),P_SVCOL),0),0)</f>
        <v>#REF!</v>
      </c>
      <c r="J362" s="115" t="e">
        <f>IF(OR(LEAGUE="Mixed",LEAGUE=MYRANKS_P[[#This Row],[LG]]),IFERROR(INDEX(PITCHCSV[],MATCH(MYRANKS_P[[#This Row],[PROJID]],PITCHCSV[playerid],0),P_IPCOL),0),0)</f>
        <v>#REF!</v>
      </c>
      <c r="K362" s="115" t="e">
        <f>IF(OR(LEAGUE="Mixed",LEAGUE=MYRANKS_P[[#This Row],[LG]]),IFERROR(INDEX(PITCHCSV[],MATCH(MYRANKS_P[[#This Row],[PROJID]],PITCHCSV[playerid],0),P_HCOL),0),0)</f>
        <v>#REF!</v>
      </c>
      <c r="L362" s="115" t="e">
        <f>IF(OR(LEAGUE="Mixed",LEAGUE=MYRANKS_P[[#This Row],[LG]]),IFERROR(INDEX(PITCHCSV[],MATCH(MYRANKS_P[[#This Row],[PROJID]],PITCHCSV[playerid],0),P_ERCOL),0),0)</f>
        <v>#REF!</v>
      </c>
      <c r="M362" s="115" t="e">
        <f>IF(OR(LEAGUE="Mixed",LEAGUE=MYRANKS_P[[#This Row],[LG]]),IFERROR(INDEX(PITCHCSV[],MATCH(MYRANKS_P[[#This Row],[PROJID]],PITCHCSV[playerid],0),P_HRCOL),0),0)</f>
        <v>#REF!</v>
      </c>
      <c r="N362" s="115" t="e">
        <f>IF(OR(LEAGUE="Mixed",LEAGUE=MYRANKS_P[[#This Row],[LG]]),IFERROR(INDEX(PITCHCSV[],MATCH(MYRANKS_P[[#This Row],[PROJID]],PITCHCSV[playerid],0),P_SOCOL),0),0)</f>
        <v>#REF!</v>
      </c>
      <c r="O362" s="115" t="e">
        <f>IF(OR(LEAGUE="Mixed",LEAGUE=MYRANKS_P[[#This Row],[LG]]),IFERROR(INDEX(PITCHCSV[],MATCH(MYRANKS_P[[#This Row],[PROJID]],PITCHCSV[playerid],0),P_BBCOL),0),0)</f>
        <v>#REF!</v>
      </c>
      <c r="P362" s="10" t="e">
        <f>IF(OR(LEAGUE="Mixed",LEAGUE=MYRANKS_P[[#This Row],[LG]]),IFERROR(MYRANKS_P[[#This Row],[ER]]*9/MYRANKS_P[[#This Row],[IP]],0),0)</f>
        <v>#REF!</v>
      </c>
      <c r="Q362" s="10" t="e">
        <f>IF(OR(LEAGUE="Mixed",LEAGUE=MYRANKS_P[[#This Row],[LG]]),IFERROR((MYRANKS_P[[#This Row],[BB]]+MYRANKS_P[[#This Row],[H]])/MYRANKS_P[[#This Row],[IP]],0),0)</f>
        <v>#REF!</v>
      </c>
      <c r="R362" s="33" t="e">
        <f>MYRANKS_P[[#This Row],[W]]/SGP_W</f>
        <v>#REF!</v>
      </c>
      <c r="S362" s="35" t="e">
        <f>MYRANKS_P[[#This Row],[SV]]/SGP_SV</f>
        <v>#REF!</v>
      </c>
      <c r="T362" s="33" t="e">
        <f>MYRANKS_P[[#This Row],[SO]]/SGP_K</f>
        <v>#REF!</v>
      </c>
      <c r="U362" s="10" t="e">
        <f>((LGAVG_ER*(NUMPITCHERS-1)+MYRANKS_P[[#This Row],[ER]])*9/((LGAVG_IP*(NUMPITCHERS-1)+MYRANKS_P[[#This Row],[IP]]))-LGAVG_ERA)/SGP_ERA</f>
        <v>#REF!</v>
      </c>
      <c r="V362" s="10" t="e">
        <f>((LGAVG_HBB*(NUMPITCHERS-1)+MYRANKS_P[[#This Row],[BB]]+MYRANKS_P[[#This Row],[H]])/(LGAVG_IP*(NUMPITCHERS-1)+MYRANKS_P[[#This Row],[IP]])-LGAVG_WHIP)/SGP_WHIP</f>
        <v>#REF!</v>
      </c>
      <c r="W362" s="73" t="e">
        <f>MYRANKS_P[[#This Row],[WSGP]]+MYRANKS_P[[#This Row],[SVSGP]]+MYRANKS_P[[#This Row],[SOSGP]]+MYRANKS_P[[#This Row],[ERASGP]]+MYRANKS_P[[#This Row],[WHIPSGP]]</f>
        <v>#REF!</v>
      </c>
      <c r="X362" s="174" t="e">
        <f>RANK(MYRANKS_P[[#This Row],[TTLSGP]],MYRANKS_P[TTLSGP],0)</f>
        <v>#REF!</v>
      </c>
      <c r="Y362" s="73" t="e">
        <f>IF(MYRANKS_P[[#This Row],[RAW_RANK]]&gt;NUM_P,MYRANKS_P[[#This Row],[TTLSGP]],0)</f>
        <v>#REF!</v>
      </c>
      <c r="Z362" s="34" t="e">
        <f>IF(MYRANKS_P[[#This Row],[BENCH_TTLSGP]]=0,"",RANK(MYRANKS_P[[#This Row],[BENCH_TTLSGP]],MYRANKS_P[BENCH_TTLSGP],0))</f>
        <v>#REF!</v>
      </c>
      <c r="AA362" s="34" t="e">
        <f>IF(MYRANKS_P[[#This Row],[RAW_RANK]]=NUM_P,"X","")</f>
        <v>#REF!</v>
      </c>
      <c r="AB362" s="35" t="e">
        <f>VLOOKUP(MYRANKS_P[[#This Row],[POS]],#REF!,COLUMN(#REF!),FALSE)</f>
        <v>#REF!</v>
      </c>
      <c r="AC362" s="35" t="e">
        <f>MYRANKS_P[[#This Row],[TTLSGP]]-MYRANKS_P[[#This Row],[REPL LVL]]</f>
        <v>#REF!</v>
      </c>
      <c r="AD362" s="33" t="e">
        <f>IF(MYRANKS_P[[#This Row],[RAW_RANK]]&lt;=Total_Pitchers_Drafted,MYRANKS_P[[#This Row],[SGP OVER REPL]],0)</f>
        <v>#REF!</v>
      </c>
      <c r="AE362" s="67" t="e">
        <f>MYRANKS_P[[#This Row],[SGP OVER REPL]]*Dollar_Value_Per_Pitcher_SGP+1</f>
        <v>#REF!</v>
      </c>
      <c r="AF362" s="33"/>
      <c r="AG362" s="35" t="e">
        <f>IF(AND(MYRANKS_P[[#This Row],[BENCH_RANK]]&lt;=Total_Pitchers_Drafted,MYRANKS_P[[#This Row],[$ACTUAL]]=""),MYRANKS_P[[#This Row],[USEFULSGP]],0)</f>
        <v>#REF!</v>
      </c>
      <c r="AH362" s="33" t="e">
        <f>IF(MYRANKS_P[[#This Row],[REMAIN_SGP]]=0,0,MYRANKS_P[[#This Row],[REMAIN_SGP]]*Remaining_Dollar_Value_Per_Pitcher_SGP+1)</f>
        <v>#REF!</v>
      </c>
      <c r="AI362" s="122"/>
    </row>
    <row r="363" spans="1:35" x14ac:dyDescent="0.25">
      <c r="A363" s="88" t="s">
        <v>3624</v>
      </c>
      <c r="B363" s="9" t="e">
        <f>VLOOKUP(MYRANKS_P[[#This Row],[PLAYERID]],#REF!,COLUMN(#REF!),FALSE)</f>
        <v>#REF!</v>
      </c>
      <c r="C363" s="9" t="e">
        <f>VLOOKUP(MYRANKS_P[[#This Row],[PLAYERID]],#REF!,COLUMN(#REF!),FALSE)</f>
        <v>#REF!</v>
      </c>
      <c r="D363" s="9" t="e">
        <f>VLOOKUP(MYRANKS_P[[#This Row],[PLAYERID]],#REF!,COLUMN(#REF!),FALSE)</f>
        <v>#REF!</v>
      </c>
      <c r="E363" s="9" t="e">
        <f>VLOOKUP(MYRANKS_P[[#This Row],[PLAYERID]],#REF!,COLUMN(#REF!),FALSE)</f>
        <v>#REF!</v>
      </c>
      <c r="F363" s="9" t="e">
        <f>VLOOKUP(MYRANKS_P[[#This Row],[PLAYERID]],#REF!,COLUMN(#REF!),FALSE)</f>
        <v>#REF!</v>
      </c>
      <c r="G363" s="9" t="e">
        <f>INDEX(#REF!,MATCH(MYRANKS_P[[#This Row],[PLAYERID]],#REF!,0),VLOOKUP(IDSYSTEM,#REF!,3,FALSE))</f>
        <v>#REF!</v>
      </c>
      <c r="H363" s="115" t="e">
        <f>IF(OR(LEAGUE="Mixed",LEAGUE=MYRANKS_P[[#This Row],[LG]]),IFERROR(INDEX(PITCHCSV[],MATCH(MYRANKS_P[[#This Row],[PROJID]],PITCHCSV[playerid],0),P_WCOL),0),0)</f>
        <v>#REF!</v>
      </c>
      <c r="I363" s="115" t="e">
        <f>IF(OR(LEAGUE="Mixed",LEAGUE=MYRANKS_P[[#This Row],[LG]]),IFERROR(INDEX(PITCHCSV[],MATCH(MYRANKS_P[[#This Row],[PROJID]],PITCHCSV[playerid],0),P_SVCOL),0),0)</f>
        <v>#REF!</v>
      </c>
      <c r="J363" s="115" t="e">
        <f>IF(OR(LEAGUE="Mixed",LEAGUE=MYRANKS_P[[#This Row],[LG]]),IFERROR(INDEX(PITCHCSV[],MATCH(MYRANKS_P[[#This Row],[PROJID]],PITCHCSV[playerid],0),P_IPCOL),0),0)</f>
        <v>#REF!</v>
      </c>
      <c r="K363" s="115" t="e">
        <f>IF(OR(LEAGUE="Mixed",LEAGUE=MYRANKS_P[[#This Row],[LG]]),IFERROR(INDEX(PITCHCSV[],MATCH(MYRANKS_P[[#This Row],[PROJID]],PITCHCSV[playerid],0),P_HCOL),0),0)</f>
        <v>#REF!</v>
      </c>
      <c r="L363" s="115" t="e">
        <f>IF(OR(LEAGUE="Mixed",LEAGUE=MYRANKS_P[[#This Row],[LG]]),IFERROR(INDEX(PITCHCSV[],MATCH(MYRANKS_P[[#This Row],[PROJID]],PITCHCSV[playerid],0),P_ERCOL),0),0)</f>
        <v>#REF!</v>
      </c>
      <c r="M363" s="115" t="e">
        <f>IF(OR(LEAGUE="Mixed",LEAGUE=MYRANKS_P[[#This Row],[LG]]),IFERROR(INDEX(PITCHCSV[],MATCH(MYRANKS_P[[#This Row],[PROJID]],PITCHCSV[playerid],0),P_HRCOL),0),0)</f>
        <v>#REF!</v>
      </c>
      <c r="N363" s="115" t="e">
        <f>IF(OR(LEAGUE="Mixed",LEAGUE=MYRANKS_P[[#This Row],[LG]]),IFERROR(INDEX(PITCHCSV[],MATCH(MYRANKS_P[[#This Row],[PROJID]],PITCHCSV[playerid],0),P_SOCOL),0),0)</f>
        <v>#REF!</v>
      </c>
      <c r="O363" s="115" t="e">
        <f>IF(OR(LEAGUE="Mixed",LEAGUE=MYRANKS_P[[#This Row],[LG]]),IFERROR(INDEX(PITCHCSV[],MATCH(MYRANKS_P[[#This Row],[PROJID]],PITCHCSV[playerid],0),P_BBCOL),0),0)</f>
        <v>#REF!</v>
      </c>
      <c r="P363" s="10" t="e">
        <f>IF(OR(LEAGUE="Mixed",LEAGUE=MYRANKS_P[[#This Row],[LG]]),IFERROR(MYRANKS_P[[#This Row],[ER]]*9/MYRANKS_P[[#This Row],[IP]],0),0)</f>
        <v>#REF!</v>
      </c>
      <c r="Q363" s="10" t="e">
        <f>IF(OR(LEAGUE="Mixed",LEAGUE=MYRANKS_P[[#This Row],[LG]]),IFERROR((MYRANKS_P[[#This Row],[BB]]+MYRANKS_P[[#This Row],[H]])/MYRANKS_P[[#This Row],[IP]],0),0)</f>
        <v>#REF!</v>
      </c>
      <c r="R363" s="10" t="e">
        <f>MYRANKS_P[[#This Row],[W]]/SGP_W</f>
        <v>#REF!</v>
      </c>
      <c r="S363" s="10" t="e">
        <f>MYRANKS_P[[#This Row],[SV]]/SGP_SV</f>
        <v>#REF!</v>
      </c>
      <c r="T363" s="10" t="e">
        <f>MYRANKS_P[[#This Row],[SO]]/SGP_K</f>
        <v>#REF!</v>
      </c>
      <c r="U363" s="10" t="e">
        <f>((LGAVG_ER*(NUMPITCHERS-1)+MYRANKS_P[[#This Row],[ER]])*9/((LGAVG_IP*(NUMPITCHERS-1)+MYRANKS_P[[#This Row],[IP]]))-LGAVG_ERA)/SGP_ERA</f>
        <v>#REF!</v>
      </c>
      <c r="V363" s="10" t="e">
        <f>((LGAVG_HBB*(NUMPITCHERS-1)+MYRANKS_P[[#This Row],[BB]]+MYRANKS_P[[#This Row],[H]])/(LGAVG_IP*(NUMPITCHERS-1)+MYRANKS_P[[#This Row],[IP]])-LGAVG_WHIP)/SGP_WHIP</f>
        <v>#REF!</v>
      </c>
      <c r="W363" s="72" t="e">
        <f>MYRANKS_P[[#This Row],[WSGP]]+MYRANKS_P[[#This Row],[SVSGP]]+MYRANKS_P[[#This Row],[SOSGP]]+MYRANKS_P[[#This Row],[ERASGP]]+MYRANKS_P[[#This Row],[WHIPSGP]]</f>
        <v>#REF!</v>
      </c>
      <c r="X363" s="171" t="e">
        <f>RANK(MYRANKS_P[[#This Row],[TTLSGP]],MYRANKS_P[TTLSGP],0)</f>
        <v>#REF!</v>
      </c>
      <c r="Y363" s="72" t="e">
        <f>IF(MYRANKS_P[[#This Row],[RAW_RANK]]&gt;NUM_P,MYRANKS_P[[#This Row],[TTLSGP]],0)</f>
        <v>#REF!</v>
      </c>
      <c r="Z363" s="22" t="e">
        <f>IF(MYRANKS_P[[#This Row],[BENCH_TTLSGP]]=0,"",RANK(MYRANKS_P[[#This Row],[BENCH_TTLSGP]],MYRANKS_P[BENCH_TTLSGP],0))</f>
        <v>#REF!</v>
      </c>
      <c r="AA363" s="22" t="e">
        <f>IF(MYRANKS_P[[#This Row],[RAW_RANK]]=NUM_P,"X","")</f>
        <v>#REF!</v>
      </c>
      <c r="AB363" s="10" t="e">
        <f>VLOOKUP(MYRANKS_P[[#This Row],[POS]],#REF!,COLUMN(#REF!),FALSE)</f>
        <v>#REF!</v>
      </c>
      <c r="AC363" s="10" t="e">
        <f>MYRANKS_P[[#This Row],[TTLSGP]]-MYRANKS_P[[#This Row],[REPL LVL]]</f>
        <v>#REF!</v>
      </c>
      <c r="AD363" s="19" t="e">
        <f>IF(MYRANKS_P[[#This Row],[RAW_RANK]]&lt;=Total_Pitchers_Drafted,MYRANKS_P[[#This Row],[SGP OVER REPL]],0)</f>
        <v>#REF!</v>
      </c>
      <c r="AE363" s="66" t="e">
        <f>MYRANKS_P[[#This Row],[SGP OVER REPL]]*Dollar_Value_Per_Pitcher_SGP+1</f>
        <v>#REF!</v>
      </c>
      <c r="AF363" s="27"/>
      <c r="AG363" s="30" t="e">
        <f>IF(AND(MYRANKS_P[[#This Row],[BENCH_RANK]]&lt;=Total_Pitchers_Drafted,MYRANKS_P[[#This Row],[$ACTUAL]]=""),MYRANKS_P[[#This Row],[USEFULSGP]],0)</f>
        <v>#REF!</v>
      </c>
      <c r="AH363" s="27" t="e">
        <f>IF(MYRANKS_P[[#This Row],[REMAIN_SGP]]=0,0,MYRANKS_P[[#This Row],[REMAIN_SGP]]*Remaining_Dollar_Value_Per_Pitcher_SGP+1)</f>
        <v>#REF!</v>
      </c>
      <c r="AI363" s="122"/>
    </row>
    <row r="364" spans="1:35" x14ac:dyDescent="0.25">
      <c r="A364" s="110" t="s">
        <v>1807</v>
      </c>
      <c r="B364" s="53" t="e">
        <f>VLOOKUP(MYRANKS_P[[#This Row],[PLAYERID]],#REF!,COLUMN(#REF!),FALSE)</f>
        <v>#REF!</v>
      </c>
      <c r="C364" s="53" t="e">
        <f>VLOOKUP(MYRANKS_P[[#This Row],[PLAYERID]],#REF!,COLUMN(#REF!),FALSE)</f>
        <v>#REF!</v>
      </c>
      <c r="D364" s="53" t="e">
        <f>VLOOKUP(MYRANKS_P[[#This Row],[PLAYERID]],#REF!,COLUMN(#REF!),FALSE)</f>
        <v>#REF!</v>
      </c>
      <c r="E364" s="9" t="e">
        <f>VLOOKUP(MYRANKS_P[[#This Row],[PLAYERID]],#REF!,COLUMN(#REF!),FALSE)</f>
        <v>#REF!</v>
      </c>
      <c r="F364" s="53" t="e">
        <f>VLOOKUP(MYRANKS_P[[#This Row],[PLAYERID]],#REF!,COLUMN(#REF!),FALSE)</f>
        <v>#REF!</v>
      </c>
      <c r="G364" s="9" t="e">
        <f>INDEX(#REF!,MATCH(MYRANKS_P[[#This Row],[PLAYERID]],#REF!,0),VLOOKUP(IDSYSTEM,#REF!,3,FALSE))</f>
        <v>#REF!</v>
      </c>
      <c r="H364" s="115" t="e">
        <f>IF(OR(LEAGUE="Mixed",LEAGUE=MYRANKS_P[[#This Row],[LG]]),IFERROR(INDEX(PITCHCSV[],MATCH(MYRANKS_P[[#This Row],[PROJID]],PITCHCSV[playerid],0),P_WCOL),0),0)</f>
        <v>#REF!</v>
      </c>
      <c r="I364" s="115" t="e">
        <f>IF(OR(LEAGUE="Mixed",LEAGUE=MYRANKS_P[[#This Row],[LG]]),IFERROR(INDEX(PITCHCSV[],MATCH(MYRANKS_P[[#This Row],[PROJID]],PITCHCSV[playerid],0),P_SVCOL),0),0)</f>
        <v>#REF!</v>
      </c>
      <c r="J364" s="115" t="e">
        <f>IF(OR(LEAGUE="Mixed",LEAGUE=MYRANKS_P[[#This Row],[LG]]),IFERROR(INDEX(PITCHCSV[],MATCH(MYRANKS_P[[#This Row],[PROJID]],PITCHCSV[playerid],0),P_IPCOL),0),0)</f>
        <v>#REF!</v>
      </c>
      <c r="K364" s="115" t="e">
        <f>IF(OR(LEAGUE="Mixed",LEAGUE=MYRANKS_P[[#This Row],[LG]]),IFERROR(INDEX(PITCHCSV[],MATCH(MYRANKS_P[[#This Row],[PROJID]],PITCHCSV[playerid],0),P_HCOL),0),0)</f>
        <v>#REF!</v>
      </c>
      <c r="L364" s="115" t="e">
        <f>IF(OR(LEAGUE="Mixed",LEAGUE=MYRANKS_P[[#This Row],[LG]]),IFERROR(INDEX(PITCHCSV[],MATCH(MYRANKS_P[[#This Row],[PROJID]],PITCHCSV[playerid],0),P_ERCOL),0),0)</f>
        <v>#REF!</v>
      </c>
      <c r="M364" s="115" t="e">
        <f>IF(OR(LEAGUE="Mixed",LEAGUE=MYRANKS_P[[#This Row],[LG]]),IFERROR(INDEX(PITCHCSV[],MATCH(MYRANKS_P[[#This Row],[PROJID]],PITCHCSV[playerid],0),P_HRCOL),0),0)</f>
        <v>#REF!</v>
      </c>
      <c r="N364" s="115" t="e">
        <f>IF(OR(LEAGUE="Mixed",LEAGUE=MYRANKS_P[[#This Row],[LG]]),IFERROR(INDEX(PITCHCSV[],MATCH(MYRANKS_P[[#This Row],[PROJID]],PITCHCSV[playerid],0),P_SOCOL),0),0)</f>
        <v>#REF!</v>
      </c>
      <c r="O364" s="115" t="e">
        <f>IF(OR(LEAGUE="Mixed",LEAGUE=MYRANKS_P[[#This Row],[LG]]),IFERROR(INDEX(PITCHCSV[],MATCH(MYRANKS_P[[#This Row],[PROJID]],PITCHCSV[playerid],0),P_BBCOL),0),0)</f>
        <v>#REF!</v>
      </c>
      <c r="P364" s="10" t="e">
        <f>IF(OR(LEAGUE="Mixed",LEAGUE=MYRANKS_P[[#This Row],[LG]]),IFERROR(MYRANKS_P[[#This Row],[ER]]*9/MYRANKS_P[[#This Row],[IP]],0),0)</f>
        <v>#REF!</v>
      </c>
      <c r="Q364" s="10" t="e">
        <f>IF(OR(LEAGUE="Mixed",LEAGUE=MYRANKS_P[[#This Row],[LG]]),IFERROR((MYRANKS_P[[#This Row],[BB]]+MYRANKS_P[[#This Row],[H]])/MYRANKS_P[[#This Row],[IP]],0),0)</f>
        <v>#REF!</v>
      </c>
      <c r="R364" s="87" t="e">
        <f>MYRANKS_P[[#This Row],[W]]/SGP_W</f>
        <v>#REF!</v>
      </c>
      <c r="S364" s="87" t="e">
        <f>MYRANKS_P[[#This Row],[SV]]/SGP_SV</f>
        <v>#REF!</v>
      </c>
      <c r="T364" s="87" t="e">
        <f>MYRANKS_P[[#This Row],[SO]]/SGP_K</f>
        <v>#REF!</v>
      </c>
      <c r="U364" s="10" t="e">
        <f>((LGAVG_ER*(NUMPITCHERS-1)+MYRANKS_P[[#This Row],[ER]])*9/((LGAVG_IP*(NUMPITCHERS-1)+MYRANKS_P[[#This Row],[IP]]))-LGAVG_ERA)/SGP_ERA</f>
        <v>#REF!</v>
      </c>
      <c r="V364" s="10" t="e">
        <f>((LGAVG_HBB*(NUMPITCHERS-1)+MYRANKS_P[[#This Row],[BB]]+MYRANKS_P[[#This Row],[H]])/(LGAVG_IP*(NUMPITCHERS-1)+MYRANKS_P[[#This Row],[IP]])-LGAVG_WHIP)/SGP_WHIP</f>
        <v>#REF!</v>
      </c>
      <c r="W364" s="92" t="e">
        <f>MYRANKS_P[[#This Row],[WSGP]]+MYRANKS_P[[#This Row],[SVSGP]]+MYRANKS_P[[#This Row],[SOSGP]]+MYRANKS_P[[#This Row],[ERASGP]]+MYRANKS_P[[#This Row],[WHIPSGP]]</f>
        <v>#REF!</v>
      </c>
      <c r="X364" s="173" t="e">
        <f>RANK(MYRANKS_P[[#This Row],[TTLSGP]],MYRANKS_P[TTLSGP],0)</f>
        <v>#REF!</v>
      </c>
      <c r="Y364" s="92" t="e">
        <f>IF(MYRANKS_P[[#This Row],[RAW_RANK]]&gt;NUM_P,MYRANKS_P[[#This Row],[TTLSGP]],0)</f>
        <v>#REF!</v>
      </c>
      <c r="Z364" s="96" t="e">
        <f>IF(MYRANKS_P[[#This Row],[BENCH_TTLSGP]]=0,"",RANK(MYRANKS_P[[#This Row],[BENCH_TTLSGP]],MYRANKS_P[BENCH_TTLSGP],0))</f>
        <v>#REF!</v>
      </c>
      <c r="AA364" s="96" t="e">
        <f>IF(MYRANKS_P[[#This Row],[RAW_RANK]]=NUM_P,"X","")</f>
        <v>#REF!</v>
      </c>
      <c r="AB364" s="87" t="e">
        <f>VLOOKUP(MYRANKS_P[[#This Row],[POS]],#REF!,COLUMN(#REF!),FALSE)</f>
        <v>#REF!</v>
      </c>
      <c r="AC364" s="87" t="e">
        <f>MYRANKS_P[[#This Row],[TTLSGP]]-MYRANKS_P[[#This Row],[REPL LVL]]</f>
        <v>#REF!</v>
      </c>
      <c r="AD364" s="87" t="e">
        <f>IF(MYRANKS_P[[#This Row],[RAW_RANK]]&lt;=Total_Pitchers_Drafted,MYRANKS_P[[#This Row],[SGP OVER REPL]],0)</f>
        <v>#REF!</v>
      </c>
      <c r="AE364" s="97" t="e">
        <f>MYRANKS_P[[#This Row],[SGP OVER REPL]]*Dollar_Value_Per_Pitcher_SGP+1</f>
        <v>#REF!</v>
      </c>
      <c r="AF364" s="87"/>
      <c r="AG364" s="87" t="e">
        <f>IF(AND(MYRANKS_P[[#This Row],[BENCH_RANK]]&lt;=Total_Pitchers_Drafted,MYRANKS_P[[#This Row],[$ACTUAL]]=""),MYRANKS_P[[#This Row],[USEFULSGP]],0)</f>
        <v>#REF!</v>
      </c>
      <c r="AH364" s="87" t="e">
        <f>IF(MYRANKS_P[[#This Row],[REMAIN_SGP]]=0,0,MYRANKS_P[[#This Row],[REMAIN_SGP]]*Remaining_Dollar_Value_Per_Pitcher_SGP+1)</f>
        <v>#REF!</v>
      </c>
      <c r="AI364" s="122"/>
    </row>
    <row r="365" spans="1:35" x14ac:dyDescent="0.25">
      <c r="A365" s="88" t="s">
        <v>6197</v>
      </c>
      <c r="B365" s="9" t="e">
        <f>VLOOKUP(MYRANKS_P[[#This Row],[PLAYERID]],#REF!,COLUMN(#REF!),FALSE)</f>
        <v>#REF!</v>
      </c>
      <c r="C365" s="9" t="e">
        <f>VLOOKUP(MYRANKS_P[[#This Row],[PLAYERID]],#REF!,COLUMN(#REF!),FALSE)</f>
        <v>#REF!</v>
      </c>
      <c r="D365" s="9" t="e">
        <f>VLOOKUP(MYRANKS_P[[#This Row],[PLAYERID]],#REF!,COLUMN(#REF!),FALSE)</f>
        <v>#REF!</v>
      </c>
      <c r="E365" s="9" t="e">
        <f>VLOOKUP(MYRANKS_P[[#This Row],[PLAYERID]],#REF!,COLUMN(#REF!),FALSE)</f>
        <v>#REF!</v>
      </c>
      <c r="F365" s="9" t="e">
        <f>VLOOKUP(MYRANKS_P[[#This Row],[PLAYERID]],#REF!,COLUMN(#REF!),FALSE)</f>
        <v>#REF!</v>
      </c>
      <c r="G365" s="9" t="e">
        <f>INDEX(#REF!,MATCH(MYRANKS_P[[#This Row],[PLAYERID]],#REF!,0),VLOOKUP(IDSYSTEM,#REF!,3,FALSE))</f>
        <v>#REF!</v>
      </c>
      <c r="H365" s="115" t="e">
        <f>IF(OR(LEAGUE="Mixed",LEAGUE=MYRANKS_P[[#This Row],[LG]]),IFERROR(INDEX(PITCHCSV[],MATCH(MYRANKS_P[[#This Row],[PROJID]],PITCHCSV[playerid],0),P_WCOL),0),0)</f>
        <v>#REF!</v>
      </c>
      <c r="I365" s="115" t="e">
        <f>IF(OR(LEAGUE="Mixed",LEAGUE=MYRANKS_P[[#This Row],[LG]]),IFERROR(INDEX(PITCHCSV[],MATCH(MYRANKS_P[[#This Row],[PROJID]],PITCHCSV[playerid],0),P_SVCOL),0),0)</f>
        <v>#REF!</v>
      </c>
      <c r="J365" s="115" t="e">
        <f>IF(OR(LEAGUE="Mixed",LEAGUE=MYRANKS_P[[#This Row],[LG]]),IFERROR(INDEX(PITCHCSV[],MATCH(MYRANKS_P[[#This Row],[PROJID]],PITCHCSV[playerid],0),P_IPCOL),0),0)</f>
        <v>#REF!</v>
      </c>
      <c r="K365" s="115" t="e">
        <f>IF(OR(LEAGUE="Mixed",LEAGUE=MYRANKS_P[[#This Row],[LG]]),IFERROR(INDEX(PITCHCSV[],MATCH(MYRANKS_P[[#This Row],[PROJID]],PITCHCSV[playerid],0),P_HCOL),0),0)</f>
        <v>#REF!</v>
      </c>
      <c r="L365" s="115" t="e">
        <f>IF(OR(LEAGUE="Mixed",LEAGUE=MYRANKS_P[[#This Row],[LG]]),IFERROR(INDEX(PITCHCSV[],MATCH(MYRANKS_P[[#This Row],[PROJID]],PITCHCSV[playerid],0),P_ERCOL),0),0)</f>
        <v>#REF!</v>
      </c>
      <c r="M365" s="115" t="e">
        <f>IF(OR(LEAGUE="Mixed",LEAGUE=MYRANKS_P[[#This Row],[LG]]),IFERROR(INDEX(PITCHCSV[],MATCH(MYRANKS_P[[#This Row],[PROJID]],PITCHCSV[playerid],0),P_HRCOL),0),0)</f>
        <v>#REF!</v>
      </c>
      <c r="N365" s="115" t="e">
        <f>IF(OR(LEAGUE="Mixed",LEAGUE=MYRANKS_P[[#This Row],[LG]]),IFERROR(INDEX(PITCHCSV[],MATCH(MYRANKS_P[[#This Row],[PROJID]],PITCHCSV[playerid],0),P_SOCOL),0),0)</f>
        <v>#REF!</v>
      </c>
      <c r="O365" s="115" t="e">
        <f>IF(OR(LEAGUE="Mixed",LEAGUE=MYRANKS_P[[#This Row],[LG]]),IFERROR(INDEX(PITCHCSV[],MATCH(MYRANKS_P[[#This Row],[PROJID]],PITCHCSV[playerid],0),P_BBCOL),0),0)</f>
        <v>#REF!</v>
      </c>
      <c r="P365" s="10" t="e">
        <f>IF(OR(LEAGUE="Mixed",LEAGUE=MYRANKS_P[[#This Row],[LG]]),IFERROR(MYRANKS_P[[#This Row],[ER]]*9/MYRANKS_P[[#This Row],[IP]],0),0)</f>
        <v>#REF!</v>
      </c>
      <c r="Q365" s="10" t="e">
        <f>IF(OR(LEAGUE="Mixed",LEAGUE=MYRANKS_P[[#This Row],[LG]]),IFERROR((MYRANKS_P[[#This Row],[BB]]+MYRANKS_P[[#This Row],[H]])/MYRANKS_P[[#This Row],[IP]],0),0)</f>
        <v>#REF!</v>
      </c>
      <c r="R365" s="10" t="e">
        <f>MYRANKS_P[[#This Row],[W]]/SGP_W</f>
        <v>#REF!</v>
      </c>
      <c r="S365" s="10" t="e">
        <f>MYRANKS_P[[#This Row],[SV]]/SGP_SV</f>
        <v>#REF!</v>
      </c>
      <c r="T365" s="10" t="e">
        <f>MYRANKS_P[[#This Row],[SO]]/SGP_K</f>
        <v>#REF!</v>
      </c>
      <c r="U365" s="10" t="e">
        <f>((LGAVG_ER*(NUMPITCHERS-1)+MYRANKS_P[[#This Row],[ER]])*9/((LGAVG_IP*(NUMPITCHERS-1)+MYRANKS_P[[#This Row],[IP]]))-LGAVG_ERA)/SGP_ERA</f>
        <v>#REF!</v>
      </c>
      <c r="V365" s="10" t="e">
        <f>((LGAVG_HBB*(NUMPITCHERS-1)+MYRANKS_P[[#This Row],[BB]]+MYRANKS_P[[#This Row],[H]])/(LGAVG_IP*(NUMPITCHERS-1)+MYRANKS_P[[#This Row],[IP]])-LGAVG_WHIP)/SGP_WHIP</f>
        <v>#REF!</v>
      </c>
      <c r="W365" s="72" t="e">
        <f>MYRANKS_P[[#This Row],[WSGP]]+MYRANKS_P[[#This Row],[SVSGP]]+MYRANKS_P[[#This Row],[SOSGP]]+MYRANKS_P[[#This Row],[ERASGP]]+MYRANKS_P[[#This Row],[WHIPSGP]]</f>
        <v>#REF!</v>
      </c>
      <c r="X365" s="171" t="e">
        <f>RANK(MYRANKS_P[[#This Row],[TTLSGP]],MYRANKS_P[TTLSGP],0)</f>
        <v>#REF!</v>
      </c>
      <c r="Y365" s="72" t="e">
        <f>IF(MYRANKS_P[[#This Row],[RAW_RANK]]&gt;NUM_P,MYRANKS_P[[#This Row],[TTLSGP]],0)</f>
        <v>#REF!</v>
      </c>
      <c r="Z365" s="22" t="e">
        <f>IF(MYRANKS_P[[#This Row],[BENCH_TTLSGP]]=0,"",RANK(MYRANKS_P[[#This Row],[BENCH_TTLSGP]],MYRANKS_P[BENCH_TTLSGP],0))</f>
        <v>#REF!</v>
      </c>
      <c r="AA365" s="22" t="e">
        <f>IF(MYRANKS_P[[#This Row],[RAW_RANK]]=NUM_P,"X","")</f>
        <v>#REF!</v>
      </c>
      <c r="AB365" s="10" t="e">
        <f>VLOOKUP(MYRANKS_P[[#This Row],[POS]],#REF!,COLUMN(#REF!),FALSE)</f>
        <v>#REF!</v>
      </c>
      <c r="AC365" s="10" t="e">
        <f>MYRANKS_P[[#This Row],[TTLSGP]]-MYRANKS_P[[#This Row],[REPL LVL]]</f>
        <v>#REF!</v>
      </c>
      <c r="AD365" s="19" t="e">
        <f>IF(MYRANKS_P[[#This Row],[RAW_RANK]]&lt;=Total_Pitchers_Drafted,MYRANKS_P[[#This Row],[SGP OVER REPL]],0)</f>
        <v>#REF!</v>
      </c>
      <c r="AE365" s="66" t="e">
        <f>MYRANKS_P[[#This Row],[SGP OVER REPL]]*Dollar_Value_Per_Pitcher_SGP+1</f>
        <v>#REF!</v>
      </c>
      <c r="AF365" s="27"/>
      <c r="AG365" s="30" t="e">
        <f>IF(AND(MYRANKS_P[[#This Row],[BENCH_RANK]]&lt;=Total_Pitchers_Drafted,MYRANKS_P[[#This Row],[$ACTUAL]]=""),MYRANKS_P[[#This Row],[USEFULSGP]],0)</f>
        <v>#REF!</v>
      </c>
      <c r="AH365" s="27" t="e">
        <f>IF(MYRANKS_P[[#This Row],[REMAIN_SGP]]=0,0,MYRANKS_P[[#This Row],[REMAIN_SGP]]*Remaining_Dollar_Value_Per_Pitcher_SGP+1)</f>
        <v>#REF!</v>
      </c>
      <c r="AI365" s="122"/>
    </row>
    <row r="366" spans="1:35" x14ac:dyDescent="0.25">
      <c r="A366" s="79" t="s">
        <v>3632</v>
      </c>
      <c r="B366" s="53" t="e">
        <f>VLOOKUP(MYRANKS_P[[#This Row],[PLAYERID]],#REF!,COLUMN(#REF!),FALSE)</f>
        <v>#REF!</v>
      </c>
      <c r="C366" s="53" t="e">
        <f>VLOOKUP(MYRANKS_P[[#This Row],[PLAYERID]],#REF!,COLUMN(#REF!),FALSE)</f>
        <v>#REF!</v>
      </c>
      <c r="D366" s="53" t="e">
        <f>VLOOKUP(MYRANKS_P[[#This Row],[PLAYERID]],#REF!,COLUMN(#REF!),FALSE)</f>
        <v>#REF!</v>
      </c>
      <c r="E366" s="9" t="e">
        <f>VLOOKUP(MYRANKS_P[[#This Row],[PLAYERID]],#REF!,COLUMN(#REF!),FALSE)</f>
        <v>#REF!</v>
      </c>
      <c r="F366" s="53" t="e">
        <f>VLOOKUP(MYRANKS_P[[#This Row],[PLAYERID]],#REF!,COLUMN(#REF!),FALSE)</f>
        <v>#REF!</v>
      </c>
      <c r="G366" s="32" t="e">
        <f>INDEX(#REF!,MATCH(MYRANKS_P[[#This Row],[PLAYERID]],#REF!,0),VLOOKUP(IDSYSTEM,#REF!,3,FALSE))</f>
        <v>#REF!</v>
      </c>
      <c r="H366" s="155" t="e">
        <f>IF(OR(LEAGUE="Mixed",LEAGUE=MYRANKS_P[[#This Row],[LG]]),IFERROR(INDEX(PITCHCSV[],MATCH(MYRANKS_P[[#This Row],[PROJID]],PITCHCSV[playerid],0),P_WCOL),0),0)</f>
        <v>#REF!</v>
      </c>
      <c r="I366" s="155" t="e">
        <f>IF(OR(LEAGUE="Mixed",LEAGUE=MYRANKS_P[[#This Row],[LG]]),IFERROR(INDEX(PITCHCSV[],MATCH(MYRANKS_P[[#This Row],[PROJID]],PITCHCSV[playerid],0),P_SVCOL),0),0)</f>
        <v>#REF!</v>
      </c>
      <c r="J366" s="155" t="e">
        <f>IF(OR(LEAGUE="Mixed",LEAGUE=MYRANKS_P[[#This Row],[LG]]),IFERROR(INDEX(PITCHCSV[],MATCH(MYRANKS_P[[#This Row],[PROJID]],PITCHCSV[playerid],0),P_IPCOL),0),0)</f>
        <v>#REF!</v>
      </c>
      <c r="K366" s="155" t="e">
        <f>IF(OR(LEAGUE="Mixed",LEAGUE=MYRANKS_P[[#This Row],[LG]]),IFERROR(INDEX(PITCHCSV[],MATCH(MYRANKS_P[[#This Row],[PROJID]],PITCHCSV[playerid],0),P_HCOL),0),0)</f>
        <v>#REF!</v>
      </c>
      <c r="L366" s="155" t="e">
        <f>IF(OR(LEAGUE="Mixed",LEAGUE=MYRANKS_P[[#This Row],[LG]]),IFERROR(INDEX(PITCHCSV[],MATCH(MYRANKS_P[[#This Row],[PROJID]],PITCHCSV[playerid],0),P_ERCOL),0),0)</f>
        <v>#REF!</v>
      </c>
      <c r="M366" s="155" t="e">
        <f>IF(OR(LEAGUE="Mixed",LEAGUE=MYRANKS_P[[#This Row],[LG]]),IFERROR(INDEX(PITCHCSV[],MATCH(MYRANKS_P[[#This Row],[PROJID]],PITCHCSV[playerid],0),P_HRCOL),0),0)</f>
        <v>#REF!</v>
      </c>
      <c r="N366" s="155" t="e">
        <f>IF(OR(LEAGUE="Mixed",LEAGUE=MYRANKS_P[[#This Row],[LG]]),IFERROR(INDEX(PITCHCSV[],MATCH(MYRANKS_P[[#This Row],[PROJID]],PITCHCSV[playerid],0),P_SOCOL),0),0)</f>
        <v>#REF!</v>
      </c>
      <c r="O366" s="155" t="e">
        <f>IF(OR(LEAGUE="Mixed",LEAGUE=MYRANKS_P[[#This Row],[LG]]),IFERROR(INDEX(PITCHCSV[],MATCH(MYRANKS_P[[#This Row],[PROJID]],PITCHCSV[playerid],0),P_BBCOL),0),0)</f>
        <v>#REF!</v>
      </c>
      <c r="P366" s="33" t="e">
        <f>IF(OR(LEAGUE="Mixed",LEAGUE=MYRANKS_P[[#This Row],[LG]]),IFERROR(MYRANKS_P[[#This Row],[ER]]*9/MYRANKS_P[[#This Row],[IP]],0),0)</f>
        <v>#REF!</v>
      </c>
      <c r="Q366" s="33" t="e">
        <f>IF(OR(LEAGUE="Mixed",LEAGUE=MYRANKS_P[[#This Row],[LG]]),IFERROR((MYRANKS_P[[#This Row],[BB]]+MYRANKS_P[[#This Row],[H]])/MYRANKS_P[[#This Row],[IP]],0),0)</f>
        <v>#REF!</v>
      </c>
      <c r="R366" s="33" t="e">
        <f>MYRANKS_P[[#This Row],[W]]/SGP_W</f>
        <v>#REF!</v>
      </c>
      <c r="S366" s="33" t="e">
        <f>MYRANKS_P[[#This Row],[SV]]/SGP_SV</f>
        <v>#REF!</v>
      </c>
      <c r="T366" s="33" t="e">
        <f>MYRANKS_P[[#This Row],[SO]]/SGP_K</f>
        <v>#REF!</v>
      </c>
      <c r="U366" s="33" t="e">
        <f>((LGAVG_ER*(NUMPITCHERS-1)+MYRANKS_P[[#This Row],[ER]])*9/((LGAVG_IP*(NUMPITCHERS-1)+MYRANKS_P[[#This Row],[IP]]))-LGAVG_ERA)/SGP_ERA</f>
        <v>#REF!</v>
      </c>
      <c r="V366" s="33" t="e">
        <f>((LGAVG_HBB*(NUMPITCHERS-1)+MYRANKS_P[[#This Row],[BB]]+MYRANKS_P[[#This Row],[H]])/(LGAVG_IP*(NUMPITCHERS-1)+MYRANKS_P[[#This Row],[IP]])-LGAVG_WHIP)/SGP_WHIP</f>
        <v>#REF!</v>
      </c>
      <c r="W366" s="73" t="e">
        <f>MYRANKS_P[[#This Row],[WSGP]]+MYRANKS_P[[#This Row],[SVSGP]]+MYRANKS_P[[#This Row],[SOSGP]]+MYRANKS_P[[#This Row],[ERASGP]]+MYRANKS_P[[#This Row],[WHIPSGP]]</f>
        <v>#REF!</v>
      </c>
      <c r="X366" s="174" t="e">
        <f>RANK(MYRANKS_P[[#This Row],[TTLSGP]],MYRANKS_P[TTLSGP],0)</f>
        <v>#REF!</v>
      </c>
      <c r="Y366" s="73" t="e">
        <f>IF(MYRANKS_P[[#This Row],[RAW_RANK]]&gt;NUM_P,MYRANKS_P[[#This Row],[TTLSGP]],0)</f>
        <v>#REF!</v>
      </c>
      <c r="Z366" s="34" t="e">
        <f>IF(MYRANKS_P[[#This Row],[BENCH_TTLSGP]]=0,"",RANK(MYRANKS_P[[#This Row],[BENCH_TTLSGP]],MYRANKS_P[BENCH_TTLSGP],0))</f>
        <v>#REF!</v>
      </c>
      <c r="AA366" s="34" t="e">
        <f>IF(MYRANKS_P[[#This Row],[RAW_RANK]]=NUM_P,"X","")</f>
        <v>#REF!</v>
      </c>
      <c r="AB366" s="33" t="e">
        <f>VLOOKUP(MYRANKS_P[[#This Row],[POS]],#REF!,COLUMN(#REF!),FALSE)</f>
        <v>#REF!</v>
      </c>
      <c r="AC366" s="33" t="e">
        <f>MYRANKS_P[[#This Row],[TTLSGP]]-MYRANKS_P[[#This Row],[REPL LVL]]</f>
        <v>#REF!</v>
      </c>
      <c r="AD366" s="33" t="e">
        <f>IF(MYRANKS_P[[#This Row],[RAW_RANK]]&lt;=Total_Pitchers_Drafted,MYRANKS_P[[#This Row],[SGP OVER REPL]],0)</f>
        <v>#REF!</v>
      </c>
      <c r="AE366" s="67" t="e">
        <f>MYRANKS_P[[#This Row],[SGP OVER REPL]]*Dollar_Value_Per_Pitcher_SGP+1</f>
        <v>#REF!</v>
      </c>
      <c r="AF366" s="33"/>
      <c r="AG366" s="33" t="e">
        <f>IF(AND(MYRANKS_P[[#This Row],[BENCH_RANK]]&lt;=Total_Pitchers_Drafted,MYRANKS_P[[#This Row],[$ACTUAL]]=""),MYRANKS_P[[#This Row],[USEFULSGP]],0)</f>
        <v>#REF!</v>
      </c>
      <c r="AH366" s="33" t="e">
        <f>IF(MYRANKS_P[[#This Row],[REMAIN_SGP]]=0,0,MYRANKS_P[[#This Row],[REMAIN_SGP]]*Remaining_Dollar_Value_Per_Pitcher_SGP+1)</f>
        <v>#REF!</v>
      </c>
      <c r="AI366" s="170"/>
    </row>
    <row r="367" spans="1:35" x14ac:dyDescent="0.25">
      <c r="A367" s="121" t="s">
        <v>6206</v>
      </c>
      <c r="B367" s="9" t="e">
        <f>VLOOKUP(MYRANKS_P[[#This Row],[PLAYERID]],#REF!,COLUMN(#REF!),FALSE)</f>
        <v>#REF!</v>
      </c>
      <c r="C367" s="9" t="e">
        <f>VLOOKUP(MYRANKS_P[[#This Row],[PLAYERID]],#REF!,COLUMN(#REF!),FALSE)</f>
        <v>#REF!</v>
      </c>
      <c r="D367" s="9" t="e">
        <f>VLOOKUP(MYRANKS_P[[#This Row],[PLAYERID]],#REF!,COLUMN(#REF!),FALSE)</f>
        <v>#REF!</v>
      </c>
      <c r="E367" s="9" t="e">
        <f>VLOOKUP(MYRANKS_P[[#This Row],[PLAYERID]],#REF!,COLUMN(#REF!),FALSE)</f>
        <v>#REF!</v>
      </c>
      <c r="F367" s="9" t="e">
        <f>VLOOKUP(MYRANKS_P[[#This Row],[PLAYERID]],#REF!,COLUMN(#REF!),FALSE)</f>
        <v>#REF!</v>
      </c>
      <c r="G367" s="9" t="e">
        <f>INDEX(#REF!,MATCH(MYRANKS_P[[#This Row],[PLAYERID]],#REF!,0),VLOOKUP(IDSYSTEM,#REF!,3,FALSE))</f>
        <v>#REF!</v>
      </c>
      <c r="H367" s="115" t="e">
        <f>IF(OR(LEAGUE="Mixed",LEAGUE=MYRANKS_P[[#This Row],[LG]]),IFERROR(INDEX(PITCHCSV[],MATCH(MYRANKS_P[[#This Row],[PROJID]],PITCHCSV[playerid],0),P_WCOL),0),0)</f>
        <v>#REF!</v>
      </c>
      <c r="I367" s="115" t="e">
        <f>IF(OR(LEAGUE="Mixed",LEAGUE=MYRANKS_P[[#This Row],[LG]]),IFERROR(INDEX(PITCHCSV[],MATCH(MYRANKS_P[[#This Row],[PROJID]],PITCHCSV[playerid],0),P_SVCOL),0),0)</f>
        <v>#REF!</v>
      </c>
      <c r="J367" s="115" t="e">
        <f>IF(OR(LEAGUE="Mixed",LEAGUE=MYRANKS_P[[#This Row],[LG]]),IFERROR(INDEX(PITCHCSV[],MATCH(MYRANKS_P[[#This Row],[PROJID]],PITCHCSV[playerid],0),P_IPCOL),0),0)</f>
        <v>#REF!</v>
      </c>
      <c r="K367" s="115" t="e">
        <f>IF(OR(LEAGUE="Mixed",LEAGUE=MYRANKS_P[[#This Row],[LG]]),IFERROR(INDEX(PITCHCSV[],MATCH(MYRANKS_P[[#This Row],[PROJID]],PITCHCSV[playerid],0),P_HCOL),0),0)</f>
        <v>#REF!</v>
      </c>
      <c r="L367" s="115" t="e">
        <f>IF(OR(LEAGUE="Mixed",LEAGUE=MYRANKS_P[[#This Row],[LG]]),IFERROR(INDEX(PITCHCSV[],MATCH(MYRANKS_P[[#This Row],[PROJID]],PITCHCSV[playerid],0),P_ERCOL),0),0)</f>
        <v>#REF!</v>
      </c>
      <c r="M367" s="115" t="e">
        <f>IF(OR(LEAGUE="Mixed",LEAGUE=MYRANKS_P[[#This Row],[LG]]),IFERROR(INDEX(PITCHCSV[],MATCH(MYRANKS_P[[#This Row],[PROJID]],PITCHCSV[playerid],0),P_HRCOL),0),0)</f>
        <v>#REF!</v>
      </c>
      <c r="N367" s="115" t="e">
        <f>IF(OR(LEAGUE="Mixed",LEAGUE=MYRANKS_P[[#This Row],[LG]]),IFERROR(INDEX(PITCHCSV[],MATCH(MYRANKS_P[[#This Row],[PROJID]],PITCHCSV[playerid],0),P_SOCOL),0),0)</f>
        <v>#REF!</v>
      </c>
      <c r="O367" s="115" t="e">
        <f>IF(OR(LEAGUE="Mixed",LEAGUE=MYRANKS_P[[#This Row],[LG]]),IFERROR(INDEX(PITCHCSV[],MATCH(MYRANKS_P[[#This Row],[PROJID]],PITCHCSV[playerid],0),P_BBCOL),0),0)</f>
        <v>#REF!</v>
      </c>
      <c r="P367" s="10" t="e">
        <f>IF(OR(LEAGUE="Mixed",LEAGUE=MYRANKS_P[[#This Row],[LG]]),IFERROR(MYRANKS_P[[#This Row],[ER]]*9/MYRANKS_P[[#This Row],[IP]],0),0)</f>
        <v>#REF!</v>
      </c>
      <c r="Q367" s="10" t="e">
        <f>IF(OR(LEAGUE="Mixed",LEAGUE=MYRANKS_P[[#This Row],[LG]]),IFERROR((MYRANKS_P[[#This Row],[BB]]+MYRANKS_P[[#This Row],[H]])/MYRANKS_P[[#This Row],[IP]],0),0)</f>
        <v>#REF!</v>
      </c>
      <c r="R367" s="10" t="e">
        <f>MYRANKS_P[[#This Row],[W]]/SGP_W</f>
        <v>#REF!</v>
      </c>
      <c r="S367" s="10" t="e">
        <f>MYRANKS_P[[#This Row],[SV]]/SGP_SV</f>
        <v>#REF!</v>
      </c>
      <c r="T367" s="10" t="e">
        <f>MYRANKS_P[[#This Row],[SO]]/SGP_K</f>
        <v>#REF!</v>
      </c>
      <c r="U367" s="10" t="e">
        <f>((LGAVG_ER*(NUMPITCHERS-1)+MYRANKS_P[[#This Row],[ER]])*9/((LGAVG_IP*(NUMPITCHERS-1)+MYRANKS_P[[#This Row],[IP]]))-LGAVG_ERA)/SGP_ERA</f>
        <v>#REF!</v>
      </c>
      <c r="V367" s="10" t="e">
        <f>((LGAVG_HBB*(NUMPITCHERS-1)+MYRANKS_P[[#This Row],[BB]]+MYRANKS_P[[#This Row],[H]])/(LGAVG_IP*(NUMPITCHERS-1)+MYRANKS_P[[#This Row],[IP]])-LGAVG_WHIP)/SGP_WHIP</f>
        <v>#REF!</v>
      </c>
      <c r="W367" s="72" t="e">
        <f>MYRANKS_P[[#This Row],[WSGP]]+MYRANKS_P[[#This Row],[SVSGP]]+MYRANKS_P[[#This Row],[SOSGP]]+MYRANKS_P[[#This Row],[ERASGP]]+MYRANKS_P[[#This Row],[WHIPSGP]]</f>
        <v>#REF!</v>
      </c>
      <c r="X367" s="171" t="e">
        <f>RANK(MYRANKS_P[[#This Row],[TTLSGP]],MYRANKS_P[TTLSGP],0)</f>
        <v>#REF!</v>
      </c>
      <c r="Y367" s="72" t="e">
        <f>IF(MYRANKS_P[[#This Row],[RAW_RANK]]&gt;NUM_P,MYRANKS_P[[#This Row],[TTLSGP]],0)</f>
        <v>#REF!</v>
      </c>
      <c r="Z367" s="22" t="e">
        <f>IF(MYRANKS_P[[#This Row],[BENCH_TTLSGP]]=0,"",RANK(MYRANKS_P[[#This Row],[BENCH_TTLSGP]],MYRANKS_P[BENCH_TTLSGP],0))</f>
        <v>#REF!</v>
      </c>
      <c r="AA367" s="22" t="e">
        <f>IF(MYRANKS_P[[#This Row],[RAW_RANK]]=NUM_P,"X","")</f>
        <v>#REF!</v>
      </c>
      <c r="AB367" s="10" t="e">
        <f>VLOOKUP(MYRANKS_P[[#This Row],[POS]],#REF!,COLUMN(#REF!),FALSE)</f>
        <v>#REF!</v>
      </c>
      <c r="AC367" s="10" t="e">
        <f>MYRANKS_P[[#This Row],[TTLSGP]]-MYRANKS_P[[#This Row],[REPL LVL]]</f>
        <v>#REF!</v>
      </c>
      <c r="AD367" s="19" t="e">
        <f>IF(MYRANKS_P[[#This Row],[RAW_RANK]]&lt;=Total_Pitchers_Drafted,MYRANKS_P[[#This Row],[SGP OVER REPL]],0)</f>
        <v>#REF!</v>
      </c>
      <c r="AE367" s="66" t="e">
        <f>MYRANKS_P[[#This Row],[SGP OVER REPL]]*Dollar_Value_Per_Pitcher_SGP+1</f>
        <v>#REF!</v>
      </c>
      <c r="AF367" s="27"/>
      <c r="AG367" s="30" t="e">
        <f>IF(AND(MYRANKS_P[[#This Row],[BENCH_RANK]]&lt;=Total_Pitchers_Drafted,MYRANKS_P[[#This Row],[$ACTUAL]]=""),MYRANKS_P[[#This Row],[USEFULSGP]],0)</f>
        <v>#REF!</v>
      </c>
      <c r="AH367" s="27" t="e">
        <f>IF(MYRANKS_P[[#This Row],[REMAIN_SGP]]=0,0,MYRANKS_P[[#This Row],[REMAIN_SGP]]*Remaining_Dollar_Value_Per_Pitcher_SGP+1)</f>
        <v>#REF!</v>
      </c>
      <c r="AI367" s="122"/>
    </row>
    <row r="368" spans="1:35" x14ac:dyDescent="0.25">
      <c r="A368" s="88" t="s">
        <v>6780</v>
      </c>
      <c r="B368" s="53" t="e">
        <f>VLOOKUP(MYRANKS_P[[#This Row],[PLAYERID]],#REF!,COLUMN(#REF!),FALSE)</f>
        <v>#REF!</v>
      </c>
      <c r="C368" s="53" t="e">
        <f>VLOOKUP(MYRANKS_P[[#This Row],[PLAYERID]],#REF!,COLUMN(#REF!),FALSE)</f>
        <v>#REF!</v>
      </c>
      <c r="D368" s="53" t="e">
        <f>VLOOKUP(MYRANKS_P[[#This Row],[PLAYERID]],#REF!,COLUMN(#REF!),FALSE)</f>
        <v>#REF!</v>
      </c>
      <c r="E368" s="9" t="e">
        <f>VLOOKUP(MYRANKS_P[[#This Row],[PLAYERID]],#REF!,COLUMN(#REF!),FALSE)</f>
        <v>#REF!</v>
      </c>
      <c r="F368" s="53" t="e">
        <f>VLOOKUP(MYRANKS_P[[#This Row],[PLAYERID]],#REF!,COLUMN(#REF!),FALSE)</f>
        <v>#REF!</v>
      </c>
      <c r="G368" s="9" t="e">
        <f>INDEX(#REF!,MATCH(MYRANKS_P[[#This Row],[PLAYERID]],#REF!,0),VLOOKUP(IDSYSTEM,#REF!,3,FALSE))</f>
        <v>#REF!</v>
      </c>
      <c r="H368" s="115" t="e">
        <f>IF(OR(LEAGUE="Mixed",LEAGUE=MYRANKS_P[[#This Row],[LG]]),IFERROR(INDEX(PITCHCSV[],MATCH(MYRANKS_P[[#This Row],[PROJID]],PITCHCSV[playerid],0),P_WCOL),0),0)</f>
        <v>#REF!</v>
      </c>
      <c r="I368" s="115" t="e">
        <f>IF(OR(LEAGUE="Mixed",LEAGUE=MYRANKS_P[[#This Row],[LG]]),IFERROR(INDEX(PITCHCSV[],MATCH(MYRANKS_P[[#This Row],[PROJID]],PITCHCSV[playerid],0),P_SVCOL),0),0)</f>
        <v>#REF!</v>
      </c>
      <c r="J368" s="115" t="e">
        <f>IF(OR(LEAGUE="Mixed",LEAGUE=MYRANKS_P[[#This Row],[LG]]),IFERROR(INDEX(PITCHCSV[],MATCH(MYRANKS_P[[#This Row],[PROJID]],PITCHCSV[playerid],0),P_IPCOL),0),0)</f>
        <v>#REF!</v>
      </c>
      <c r="K368" s="115" t="e">
        <f>IF(OR(LEAGUE="Mixed",LEAGUE=MYRANKS_P[[#This Row],[LG]]),IFERROR(INDEX(PITCHCSV[],MATCH(MYRANKS_P[[#This Row],[PROJID]],PITCHCSV[playerid],0),P_HCOL),0),0)</f>
        <v>#REF!</v>
      </c>
      <c r="L368" s="115" t="e">
        <f>IF(OR(LEAGUE="Mixed",LEAGUE=MYRANKS_P[[#This Row],[LG]]),IFERROR(INDEX(PITCHCSV[],MATCH(MYRANKS_P[[#This Row],[PROJID]],PITCHCSV[playerid],0),P_ERCOL),0),0)</f>
        <v>#REF!</v>
      </c>
      <c r="M368" s="115" t="e">
        <f>IF(OR(LEAGUE="Mixed",LEAGUE=MYRANKS_P[[#This Row],[LG]]),IFERROR(INDEX(PITCHCSV[],MATCH(MYRANKS_P[[#This Row],[PROJID]],PITCHCSV[playerid],0),P_HRCOL),0),0)</f>
        <v>#REF!</v>
      </c>
      <c r="N368" s="115" t="e">
        <f>IF(OR(LEAGUE="Mixed",LEAGUE=MYRANKS_P[[#This Row],[LG]]),IFERROR(INDEX(PITCHCSV[],MATCH(MYRANKS_P[[#This Row],[PROJID]],PITCHCSV[playerid],0),P_SOCOL),0),0)</f>
        <v>#REF!</v>
      </c>
      <c r="O368" s="115" t="e">
        <f>IF(OR(LEAGUE="Mixed",LEAGUE=MYRANKS_P[[#This Row],[LG]]),IFERROR(INDEX(PITCHCSV[],MATCH(MYRANKS_P[[#This Row],[PROJID]],PITCHCSV[playerid],0),P_BBCOL),0),0)</f>
        <v>#REF!</v>
      </c>
      <c r="P368" s="10" t="e">
        <f>IF(OR(LEAGUE="Mixed",LEAGUE=MYRANKS_P[[#This Row],[LG]]),IFERROR(MYRANKS_P[[#This Row],[ER]]*9/MYRANKS_P[[#This Row],[IP]],0),0)</f>
        <v>#REF!</v>
      </c>
      <c r="Q368" s="10" t="e">
        <f>IF(OR(LEAGUE="Mixed",LEAGUE=MYRANKS_P[[#This Row],[LG]]),IFERROR((MYRANKS_P[[#This Row],[BB]]+MYRANKS_P[[#This Row],[H]])/MYRANKS_P[[#This Row],[IP]],0),0)</f>
        <v>#REF!</v>
      </c>
      <c r="R368" s="87" t="e">
        <f>MYRANKS_P[[#This Row],[W]]/SGP_W</f>
        <v>#REF!</v>
      </c>
      <c r="S368" s="87" t="e">
        <f>MYRANKS_P[[#This Row],[SV]]/SGP_SV</f>
        <v>#REF!</v>
      </c>
      <c r="T368" s="87" t="e">
        <f>MYRANKS_P[[#This Row],[SO]]/SGP_K</f>
        <v>#REF!</v>
      </c>
      <c r="U368" s="10" t="e">
        <f>((LGAVG_ER*(NUMPITCHERS-1)+MYRANKS_P[[#This Row],[ER]])*9/((LGAVG_IP*(NUMPITCHERS-1)+MYRANKS_P[[#This Row],[IP]]))-LGAVG_ERA)/SGP_ERA</f>
        <v>#REF!</v>
      </c>
      <c r="V368" s="10" t="e">
        <f>((LGAVG_HBB*(NUMPITCHERS-1)+MYRANKS_P[[#This Row],[BB]]+MYRANKS_P[[#This Row],[H]])/(LGAVG_IP*(NUMPITCHERS-1)+MYRANKS_P[[#This Row],[IP]])-LGAVG_WHIP)/SGP_WHIP</f>
        <v>#REF!</v>
      </c>
      <c r="W368" s="92" t="e">
        <f>MYRANKS_P[[#This Row],[WSGP]]+MYRANKS_P[[#This Row],[SVSGP]]+MYRANKS_P[[#This Row],[SOSGP]]+MYRANKS_P[[#This Row],[ERASGP]]+MYRANKS_P[[#This Row],[WHIPSGP]]</f>
        <v>#REF!</v>
      </c>
      <c r="X368" s="173" t="e">
        <f>RANK(MYRANKS_P[[#This Row],[TTLSGP]],MYRANKS_P[TTLSGP],0)</f>
        <v>#REF!</v>
      </c>
      <c r="Y368" s="92" t="e">
        <f>IF(MYRANKS_P[[#This Row],[RAW_RANK]]&gt;NUM_P,MYRANKS_P[[#This Row],[TTLSGP]],0)</f>
        <v>#REF!</v>
      </c>
      <c r="Z368" s="96" t="e">
        <f>IF(MYRANKS_P[[#This Row],[BENCH_TTLSGP]]=0,"",RANK(MYRANKS_P[[#This Row],[BENCH_TTLSGP]],MYRANKS_P[BENCH_TTLSGP],0))</f>
        <v>#REF!</v>
      </c>
      <c r="AA368" s="96" t="e">
        <f>IF(MYRANKS_P[[#This Row],[RAW_RANK]]=NUM_P,"X","")</f>
        <v>#REF!</v>
      </c>
      <c r="AB368" s="87" t="e">
        <f>VLOOKUP(MYRANKS_P[[#This Row],[POS]],#REF!,COLUMN(#REF!),FALSE)</f>
        <v>#REF!</v>
      </c>
      <c r="AC368" s="87" t="e">
        <f>MYRANKS_P[[#This Row],[TTLSGP]]-MYRANKS_P[[#This Row],[REPL LVL]]</f>
        <v>#REF!</v>
      </c>
      <c r="AD368" s="87" t="e">
        <f>IF(MYRANKS_P[[#This Row],[RAW_RANK]]&lt;=Total_Pitchers_Drafted,MYRANKS_P[[#This Row],[SGP OVER REPL]],0)</f>
        <v>#REF!</v>
      </c>
      <c r="AE368" s="97" t="e">
        <f>MYRANKS_P[[#This Row],[SGP OVER REPL]]*Dollar_Value_Per_Pitcher_SGP+1</f>
        <v>#REF!</v>
      </c>
      <c r="AF368" s="87"/>
      <c r="AG368" s="87" t="e">
        <f>IF(AND(MYRANKS_P[[#This Row],[BENCH_RANK]]&lt;=Total_Pitchers_Drafted,MYRANKS_P[[#This Row],[$ACTUAL]]=""),MYRANKS_P[[#This Row],[USEFULSGP]],0)</f>
        <v>#REF!</v>
      </c>
      <c r="AH368" s="87" t="e">
        <f>IF(MYRANKS_P[[#This Row],[REMAIN_SGP]]=0,0,MYRANKS_P[[#This Row],[REMAIN_SGP]]*Remaining_Dollar_Value_Per_Pitcher_SGP+1)</f>
        <v>#REF!</v>
      </c>
      <c r="AI368" s="122"/>
    </row>
    <row r="369" spans="1:35" x14ac:dyDescent="0.25">
      <c r="A369" s="79" t="s">
        <v>6200</v>
      </c>
      <c r="B369" s="9" t="e">
        <f>VLOOKUP(MYRANKS_P[[#This Row],[PLAYERID]],#REF!,COLUMN(#REF!),FALSE)</f>
        <v>#REF!</v>
      </c>
      <c r="C369" s="9" t="e">
        <f>VLOOKUP(MYRANKS_P[[#This Row],[PLAYERID]],#REF!,COLUMN(#REF!),FALSE)</f>
        <v>#REF!</v>
      </c>
      <c r="D369" s="9" t="e">
        <f>VLOOKUP(MYRANKS_P[[#This Row],[PLAYERID]],#REF!,COLUMN(#REF!),FALSE)</f>
        <v>#REF!</v>
      </c>
      <c r="E369" s="9" t="e">
        <f>VLOOKUP(MYRANKS_P[[#This Row],[PLAYERID]],#REF!,COLUMN(#REF!),FALSE)</f>
        <v>#REF!</v>
      </c>
      <c r="F369" s="9" t="e">
        <f>VLOOKUP(MYRANKS_P[[#This Row],[PLAYERID]],#REF!,COLUMN(#REF!),FALSE)</f>
        <v>#REF!</v>
      </c>
      <c r="G369" s="9" t="e">
        <f>INDEX(#REF!,MATCH(MYRANKS_P[[#This Row],[PLAYERID]],#REF!,0),VLOOKUP(IDSYSTEM,#REF!,3,FALSE))</f>
        <v>#REF!</v>
      </c>
      <c r="H369" s="115" t="e">
        <f>IF(OR(LEAGUE="Mixed",LEAGUE=MYRANKS_P[[#This Row],[LG]]),IFERROR(INDEX(PITCHCSV[],MATCH(MYRANKS_P[[#This Row],[PROJID]],PITCHCSV[playerid],0),P_WCOL),0),0)</f>
        <v>#REF!</v>
      </c>
      <c r="I369" s="115" t="e">
        <f>IF(OR(LEAGUE="Mixed",LEAGUE=MYRANKS_P[[#This Row],[LG]]),IFERROR(INDEX(PITCHCSV[],MATCH(MYRANKS_P[[#This Row],[PROJID]],PITCHCSV[playerid],0),P_SVCOL),0),0)</f>
        <v>#REF!</v>
      </c>
      <c r="J369" s="115" t="e">
        <f>IF(OR(LEAGUE="Mixed",LEAGUE=MYRANKS_P[[#This Row],[LG]]),IFERROR(INDEX(PITCHCSV[],MATCH(MYRANKS_P[[#This Row],[PROJID]],PITCHCSV[playerid],0),P_IPCOL),0),0)</f>
        <v>#REF!</v>
      </c>
      <c r="K369" s="115" t="e">
        <f>IF(OR(LEAGUE="Mixed",LEAGUE=MYRANKS_P[[#This Row],[LG]]),IFERROR(INDEX(PITCHCSV[],MATCH(MYRANKS_P[[#This Row],[PROJID]],PITCHCSV[playerid],0),P_HCOL),0),0)</f>
        <v>#REF!</v>
      </c>
      <c r="L369" s="115" t="e">
        <f>IF(OR(LEAGUE="Mixed",LEAGUE=MYRANKS_P[[#This Row],[LG]]),IFERROR(INDEX(PITCHCSV[],MATCH(MYRANKS_P[[#This Row],[PROJID]],PITCHCSV[playerid],0),P_ERCOL),0),0)</f>
        <v>#REF!</v>
      </c>
      <c r="M369" s="115" t="e">
        <f>IF(OR(LEAGUE="Mixed",LEAGUE=MYRANKS_P[[#This Row],[LG]]),IFERROR(INDEX(PITCHCSV[],MATCH(MYRANKS_P[[#This Row],[PROJID]],PITCHCSV[playerid],0),P_HRCOL),0),0)</f>
        <v>#REF!</v>
      </c>
      <c r="N369" s="115" t="e">
        <f>IF(OR(LEAGUE="Mixed",LEAGUE=MYRANKS_P[[#This Row],[LG]]),IFERROR(INDEX(PITCHCSV[],MATCH(MYRANKS_P[[#This Row],[PROJID]],PITCHCSV[playerid],0),P_SOCOL),0),0)</f>
        <v>#REF!</v>
      </c>
      <c r="O369" s="115" t="e">
        <f>IF(OR(LEAGUE="Mixed",LEAGUE=MYRANKS_P[[#This Row],[LG]]),IFERROR(INDEX(PITCHCSV[],MATCH(MYRANKS_P[[#This Row],[PROJID]],PITCHCSV[playerid],0),P_BBCOL),0),0)</f>
        <v>#REF!</v>
      </c>
      <c r="P369" s="10" t="e">
        <f>IF(OR(LEAGUE="Mixed",LEAGUE=MYRANKS_P[[#This Row],[LG]]),IFERROR(MYRANKS_P[[#This Row],[ER]]*9/MYRANKS_P[[#This Row],[IP]],0),0)</f>
        <v>#REF!</v>
      </c>
      <c r="Q369" s="10" t="e">
        <f>IF(OR(LEAGUE="Mixed",LEAGUE=MYRANKS_P[[#This Row],[LG]]),IFERROR((MYRANKS_P[[#This Row],[BB]]+MYRANKS_P[[#This Row],[H]])/MYRANKS_P[[#This Row],[IP]],0),0)</f>
        <v>#REF!</v>
      </c>
      <c r="R369" s="10" t="e">
        <f>MYRANKS_P[[#This Row],[W]]/SGP_W</f>
        <v>#REF!</v>
      </c>
      <c r="S369" s="10" t="e">
        <f>MYRANKS_P[[#This Row],[SV]]/SGP_SV</f>
        <v>#REF!</v>
      </c>
      <c r="T369" s="10" t="e">
        <f>MYRANKS_P[[#This Row],[SO]]/SGP_K</f>
        <v>#REF!</v>
      </c>
      <c r="U369" s="10" t="e">
        <f>((LGAVG_ER*(NUMPITCHERS-1)+MYRANKS_P[[#This Row],[ER]])*9/((LGAVG_IP*(NUMPITCHERS-1)+MYRANKS_P[[#This Row],[IP]]))-LGAVG_ERA)/SGP_ERA</f>
        <v>#REF!</v>
      </c>
      <c r="V369" s="10" t="e">
        <f>((LGAVG_HBB*(NUMPITCHERS-1)+MYRANKS_P[[#This Row],[BB]]+MYRANKS_P[[#This Row],[H]])/(LGAVG_IP*(NUMPITCHERS-1)+MYRANKS_P[[#This Row],[IP]])-LGAVG_WHIP)/SGP_WHIP</f>
        <v>#REF!</v>
      </c>
      <c r="W369" s="72" t="e">
        <f>MYRANKS_P[[#This Row],[WSGP]]+MYRANKS_P[[#This Row],[SVSGP]]+MYRANKS_P[[#This Row],[SOSGP]]+MYRANKS_P[[#This Row],[ERASGP]]+MYRANKS_P[[#This Row],[WHIPSGP]]</f>
        <v>#REF!</v>
      </c>
      <c r="X369" s="171" t="e">
        <f>RANK(MYRANKS_P[[#This Row],[TTLSGP]],MYRANKS_P[TTLSGP],0)</f>
        <v>#REF!</v>
      </c>
      <c r="Y369" s="72" t="e">
        <f>IF(MYRANKS_P[[#This Row],[RAW_RANK]]&gt;NUM_P,MYRANKS_P[[#This Row],[TTLSGP]],0)</f>
        <v>#REF!</v>
      </c>
      <c r="Z369" s="22" t="e">
        <f>IF(MYRANKS_P[[#This Row],[BENCH_TTLSGP]]=0,"",RANK(MYRANKS_P[[#This Row],[BENCH_TTLSGP]],MYRANKS_P[BENCH_TTLSGP],0))</f>
        <v>#REF!</v>
      </c>
      <c r="AA369" s="22" t="e">
        <f>IF(MYRANKS_P[[#This Row],[RAW_RANK]]=NUM_P,"X","")</f>
        <v>#REF!</v>
      </c>
      <c r="AB369" s="10" t="e">
        <f>VLOOKUP(MYRANKS_P[[#This Row],[POS]],#REF!,COLUMN(#REF!),FALSE)</f>
        <v>#REF!</v>
      </c>
      <c r="AC369" s="10" t="e">
        <f>MYRANKS_P[[#This Row],[TTLSGP]]-MYRANKS_P[[#This Row],[REPL LVL]]</f>
        <v>#REF!</v>
      </c>
      <c r="AD369" s="19" t="e">
        <f>IF(MYRANKS_P[[#This Row],[RAW_RANK]]&lt;=Total_Pitchers_Drafted,MYRANKS_P[[#This Row],[SGP OVER REPL]],0)</f>
        <v>#REF!</v>
      </c>
      <c r="AE369" s="66" t="e">
        <f>MYRANKS_P[[#This Row],[SGP OVER REPL]]*Dollar_Value_Per_Pitcher_SGP+1</f>
        <v>#REF!</v>
      </c>
      <c r="AF369" s="27"/>
      <c r="AG369" s="30" t="e">
        <f>IF(AND(MYRANKS_P[[#This Row],[BENCH_RANK]]&lt;=Total_Pitchers_Drafted,MYRANKS_P[[#This Row],[$ACTUAL]]=""),MYRANKS_P[[#This Row],[USEFULSGP]],0)</f>
        <v>#REF!</v>
      </c>
      <c r="AH369" s="27" t="e">
        <f>IF(MYRANKS_P[[#This Row],[REMAIN_SGP]]=0,0,MYRANKS_P[[#This Row],[REMAIN_SGP]]*Remaining_Dollar_Value_Per_Pitcher_SGP+1)</f>
        <v>#REF!</v>
      </c>
      <c r="AI369" s="122"/>
    </row>
    <row r="370" spans="1:35" x14ac:dyDescent="0.25">
      <c r="A370" s="110" t="s">
        <v>3642</v>
      </c>
      <c r="B370" s="53" t="e">
        <f>VLOOKUP(MYRANKS_P[[#This Row],[PLAYERID]],#REF!,COLUMN(#REF!),FALSE)</f>
        <v>#REF!</v>
      </c>
      <c r="C370" s="53" t="e">
        <f>VLOOKUP(MYRANKS_P[[#This Row],[PLAYERID]],#REF!,COLUMN(#REF!),FALSE)</f>
        <v>#REF!</v>
      </c>
      <c r="D370" s="53" t="e">
        <f>VLOOKUP(MYRANKS_P[[#This Row],[PLAYERID]],#REF!,COLUMN(#REF!),FALSE)</f>
        <v>#REF!</v>
      </c>
      <c r="E370" s="9" t="e">
        <f>VLOOKUP(MYRANKS_P[[#This Row],[PLAYERID]],#REF!,COLUMN(#REF!),FALSE)</f>
        <v>#REF!</v>
      </c>
      <c r="F370" s="53" t="e">
        <f>VLOOKUP(MYRANKS_P[[#This Row],[PLAYERID]],#REF!,COLUMN(#REF!),FALSE)</f>
        <v>#REF!</v>
      </c>
      <c r="G370" s="9" t="e">
        <f>INDEX(#REF!,MATCH(MYRANKS_P[[#This Row],[PLAYERID]],#REF!,0),VLOOKUP(IDSYSTEM,#REF!,3,FALSE))</f>
        <v>#REF!</v>
      </c>
      <c r="H370" s="128" t="e">
        <f>IF(OR(LEAGUE="Mixed",LEAGUE=MYRANKS_P[[#This Row],[LG]]),IFERROR(INDEX(PITCHCSV[],MATCH(MYRANKS_P[[#This Row],[PROJID]],PITCHCSV[playerid],0),P_WCOL),0),0)</f>
        <v>#REF!</v>
      </c>
      <c r="I370" s="128" t="e">
        <f>IF(OR(LEAGUE="Mixed",LEAGUE=MYRANKS_P[[#This Row],[LG]]),IFERROR(INDEX(PITCHCSV[],MATCH(MYRANKS_P[[#This Row],[PROJID]],PITCHCSV[playerid],0),P_SVCOL),0),0)</f>
        <v>#REF!</v>
      </c>
      <c r="J370" s="128" t="e">
        <f>IF(OR(LEAGUE="Mixed",LEAGUE=MYRANKS_P[[#This Row],[LG]]),IFERROR(INDEX(PITCHCSV[],MATCH(MYRANKS_P[[#This Row],[PROJID]],PITCHCSV[playerid],0),P_IPCOL),0),0)</f>
        <v>#REF!</v>
      </c>
      <c r="K370" s="128" t="e">
        <f>IF(OR(LEAGUE="Mixed",LEAGUE=MYRANKS_P[[#This Row],[LG]]),IFERROR(INDEX(PITCHCSV[],MATCH(MYRANKS_P[[#This Row],[PROJID]],PITCHCSV[playerid],0),P_HCOL),0),0)</f>
        <v>#REF!</v>
      </c>
      <c r="L370" s="128" t="e">
        <f>IF(OR(LEAGUE="Mixed",LEAGUE=MYRANKS_P[[#This Row],[LG]]),IFERROR(INDEX(PITCHCSV[],MATCH(MYRANKS_P[[#This Row],[PROJID]],PITCHCSV[playerid],0),P_ERCOL),0),0)</f>
        <v>#REF!</v>
      </c>
      <c r="M370" s="128" t="e">
        <f>IF(OR(LEAGUE="Mixed",LEAGUE=MYRANKS_P[[#This Row],[LG]]),IFERROR(INDEX(PITCHCSV[],MATCH(MYRANKS_P[[#This Row],[PROJID]],PITCHCSV[playerid],0),P_HRCOL),0),0)</f>
        <v>#REF!</v>
      </c>
      <c r="N370" s="128" t="e">
        <f>IF(OR(LEAGUE="Mixed",LEAGUE=MYRANKS_P[[#This Row],[LG]]),IFERROR(INDEX(PITCHCSV[],MATCH(MYRANKS_P[[#This Row],[PROJID]],PITCHCSV[playerid],0),P_SOCOL),0),0)</f>
        <v>#REF!</v>
      </c>
      <c r="O370" s="128" t="e">
        <f>IF(OR(LEAGUE="Mixed",LEAGUE=MYRANKS_P[[#This Row],[LG]]),IFERROR(INDEX(PITCHCSV[],MATCH(MYRANKS_P[[#This Row],[PROJID]],PITCHCSV[playerid],0),P_BBCOL),0),0)</f>
        <v>#REF!</v>
      </c>
      <c r="P370" s="87" t="e">
        <f>IF(OR(LEAGUE="Mixed",LEAGUE=MYRANKS_P[[#This Row],[LG]]),IFERROR(MYRANKS_P[[#This Row],[ER]]*9/MYRANKS_P[[#This Row],[IP]],0),0)</f>
        <v>#REF!</v>
      </c>
      <c r="Q370" s="87" t="e">
        <f>IF(OR(LEAGUE="Mixed",LEAGUE=MYRANKS_P[[#This Row],[LG]]),IFERROR((MYRANKS_P[[#This Row],[BB]]+MYRANKS_P[[#This Row],[H]])/MYRANKS_P[[#This Row],[IP]],0),0)</f>
        <v>#REF!</v>
      </c>
      <c r="R370" s="87" t="e">
        <f>MYRANKS_P[[#This Row],[W]]/SGP_W</f>
        <v>#REF!</v>
      </c>
      <c r="S370" s="87" t="e">
        <f>MYRANKS_P[[#This Row],[SV]]/SGP_SV</f>
        <v>#REF!</v>
      </c>
      <c r="T370" s="87" t="e">
        <f>MYRANKS_P[[#This Row],[SO]]/SGP_K</f>
        <v>#REF!</v>
      </c>
      <c r="U370" s="87" t="e">
        <f>((LGAVG_ER*(NUMPITCHERS-1)+MYRANKS_P[[#This Row],[ER]])*9/((LGAVG_IP*(NUMPITCHERS-1)+MYRANKS_P[[#This Row],[IP]]))-LGAVG_ERA)/SGP_ERA</f>
        <v>#REF!</v>
      </c>
      <c r="V370" s="87" t="e">
        <f>((LGAVG_HBB*(NUMPITCHERS-1)+MYRANKS_P[[#This Row],[BB]]+MYRANKS_P[[#This Row],[H]])/(LGAVG_IP*(NUMPITCHERS-1)+MYRANKS_P[[#This Row],[IP]])-LGAVG_WHIP)/SGP_WHIP</f>
        <v>#REF!</v>
      </c>
      <c r="W370" s="92" t="e">
        <f>MYRANKS_P[[#This Row],[WSGP]]+MYRANKS_P[[#This Row],[SVSGP]]+MYRANKS_P[[#This Row],[SOSGP]]+MYRANKS_P[[#This Row],[ERASGP]]+MYRANKS_P[[#This Row],[WHIPSGP]]</f>
        <v>#REF!</v>
      </c>
      <c r="X370" s="173" t="e">
        <f>RANK(MYRANKS_P[[#This Row],[TTLSGP]],MYRANKS_P[TTLSGP],0)</f>
        <v>#REF!</v>
      </c>
      <c r="Y370" s="92" t="e">
        <f>IF(MYRANKS_P[[#This Row],[RAW_RANK]]&gt;NUM_P,MYRANKS_P[[#This Row],[TTLSGP]],0)</f>
        <v>#REF!</v>
      </c>
      <c r="Z370" s="96" t="e">
        <f>IF(MYRANKS_P[[#This Row],[BENCH_TTLSGP]]=0,"",RANK(MYRANKS_P[[#This Row],[BENCH_TTLSGP]],MYRANKS_P[BENCH_TTLSGP],0))</f>
        <v>#REF!</v>
      </c>
      <c r="AA370" s="96" t="e">
        <f>IF(MYRANKS_P[[#This Row],[RAW_RANK]]=NUM_P,"X","")</f>
        <v>#REF!</v>
      </c>
      <c r="AB370" s="87" t="e">
        <f>VLOOKUP(MYRANKS_P[[#This Row],[POS]],#REF!,COLUMN(#REF!),FALSE)</f>
        <v>#REF!</v>
      </c>
      <c r="AC370" s="87" t="e">
        <f>MYRANKS_P[[#This Row],[TTLSGP]]-MYRANKS_P[[#This Row],[REPL LVL]]</f>
        <v>#REF!</v>
      </c>
      <c r="AD370" s="87" t="e">
        <f>IF(MYRANKS_P[[#This Row],[RAW_RANK]]&lt;=Total_Pitchers_Drafted,MYRANKS_P[[#This Row],[SGP OVER REPL]],0)</f>
        <v>#REF!</v>
      </c>
      <c r="AE370" s="97" t="e">
        <f>MYRANKS_P[[#This Row],[SGP OVER REPL]]*Dollar_Value_Per_Pitcher_SGP+1</f>
        <v>#REF!</v>
      </c>
      <c r="AF370" s="87"/>
      <c r="AG370" s="87" t="e">
        <f>IF(AND(MYRANKS_P[[#This Row],[BENCH_RANK]]&lt;=Total_Pitchers_Drafted,MYRANKS_P[[#This Row],[$ACTUAL]]=""),MYRANKS_P[[#This Row],[USEFULSGP]],0)</f>
        <v>#REF!</v>
      </c>
      <c r="AH370" s="87" t="e">
        <f>IF(MYRANKS_P[[#This Row],[REMAIN_SGP]]=0,0,MYRANKS_P[[#This Row],[REMAIN_SGP]]*Remaining_Dollar_Value_Per_Pitcher_SGP+1)</f>
        <v>#REF!</v>
      </c>
      <c r="AI370" s="122"/>
    </row>
    <row r="371" spans="1:35" x14ac:dyDescent="0.25">
      <c r="A371" s="110" t="s">
        <v>1744</v>
      </c>
      <c r="B371" s="53" t="e">
        <f>VLOOKUP(MYRANKS_P[[#This Row],[PLAYERID]],#REF!,COLUMN(#REF!),FALSE)</f>
        <v>#REF!</v>
      </c>
      <c r="C371" s="53" t="e">
        <f>VLOOKUP(MYRANKS_P[[#This Row],[PLAYERID]],#REF!,COLUMN(#REF!),FALSE)</f>
        <v>#REF!</v>
      </c>
      <c r="D371" s="53" t="e">
        <f>VLOOKUP(MYRANKS_P[[#This Row],[PLAYERID]],#REF!,COLUMN(#REF!),FALSE)</f>
        <v>#REF!</v>
      </c>
      <c r="E371" s="9" t="e">
        <f>VLOOKUP(MYRANKS_P[[#This Row],[PLAYERID]],#REF!,COLUMN(#REF!),FALSE)</f>
        <v>#REF!</v>
      </c>
      <c r="F371" s="53" t="e">
        <f>VLOOKUP(MYRANKS_P[[#This Row],[PLAYERID]],#REF!,COLUMN(#REF!),FALSE)</f>
        <v>#REF!</v>
      </c>
      <c r="G371" s="9" t="e">
        <f>INDEX(#REF!,MATCH(MYRANKS_P[[#This Row],[PLAYERID]],#REF!,0),VLOOKUP(IDSYSTEM,#REF!,3,FALSE))</f>
        <v>#REF!</v>
      </c>
      <c r="H371" s="128" t="e">
        <f>IF(OR(LEAGUE="Mixed",LEAGUE=MYRANKS_P[[#This Row],[LG]]),IFERROR(INDEX(PITCHCSV[],MATCH(MYRANKS_P[[#This Row],[PROJID]],PITCHCSV[playerid],0),P_WCOL),0),0)</f>
        <v>#REF!</v>
      </c>
      <c r="I371" s="128" t="e">
        <f>IF(OR(LEAGUE="Mixed",LEAGUE=MYRANKS_P[[#This Row],[LG]]),IFERROR(INDEX(PITCHCSV[],MATCH(MYRANKS_P[[#This Row],[PROJID]],PITCHCSV[playerid],0),P_SVCOL),0),0)</f>
        <v>#REF!</v>
      </c>
      <c r="J371" s="128" t="e">
        <f>IF(OR(LEAGUE="Mixed",LEAGUE=MYRANKS_P[[#This Row],[LG]]),IFERROR(INDEX(PITCHCSV[],MATCH(MYRANKS_P[[#This Row],[PROJID]],PITCHCSV[playerid],0),P_IPCOL),0),0)</f>
        <v>#REF!</v>
      </c>
      <c r="K371" s="128" t="e">
        <f>IF(OR(LEAGUE="Mixed",LEAGUE=MYRANKS_P[[#This Row],[LG]]),IFERROR(INDEX(PITCHCSV[],MATCH(MYRANKS_P[[#This Row],[PROJID]],PITCHCSV[playerid],0),P_HCOL),0),0)</f>
        <v>#REF!</v>
      </c>
      <c r="L371" s="128" t="e">
        <f>IF(OR(LEAGUE="Mixed",LEAGUE=MYRANKS_P[[#This Row],[LG]]),IFERROR(INDEX(PITCHCSV[],MATCH(MYRANKS_P[[#This Row],[PROJID]],PITCHCSV[playerid],0),P_ERCOL),0),0)</f>
        <v>#REF!</v>
      </c>
      <c r="M371" s="128" t="e">
        <f>IF(OR(LEAGUE="Mixed",LEAGUE=MYRANKS_P[[#This Row],[LG]]),IFERROR(INDEX(PITCHCSV[],MATCH(MYRANKS_P[[#This Row],[PROJID]],PITCHCSV[playerid],0),P_HRCOL),0),0)</f>
        <v>#REF!</v>
      </c>
      <c r="N371" s="128" t="e">
        <f>IF(OR(LEAGUE="Mixed",LEAGUE=MYRANKS_P[[#This Row],[LG]]),IFERROR(INDEX(PITCHCSV[],MATCH(MYRANKS_P[[#This Row],[PROJID]],PITCHCSV[playerid],0),P_SOCOL),0),0)</f>
        <v>#REF!</v>
      </c>
      <c r="O371" s="128" t="e">
        <f>IF(OR(LEAGUE="Mixed",LEAGUE=MYRANKS_P[[#This Row],[LG]]),IFERROR(INDEX(PITCHCSV[],MATCH(MYRANKS_P[[#This Row],[PROJID]],PITCHCSV[playerid],0),P_BBCOL),0),0)</f>
        <v>#REF!</v>
      </c>
      <c r="P371" s="87" t="e">
        <f>IF(OR(LEAGUE="Mixed",LEAGUE=MYRANKS_P[[#This Row],[LG]]),IFERROR(MYRANKS_P[[#This Row],[ER]]*9/MYRANKS_P[[#This Row],[IP]],0),0)</f>
        <v>#REF!</v>
      </c>
      <c r="Q371" s="87" t="e">
        <f>IF(OR(LEAGUE="Mixed",LEAGUE=MYRANKS_P[[#This Row],[LG]]),IFERROR((MYRANKS_P[[#This Row],[BB]]+MYRANKS_P[[#This Row],[H]])/MYRANKS_P[[#This Row],[IP]],0),0)</f>
        <v>#REF!</v>
      </c>
      <c r="R371" s="87" t="e">
        <f>MYRANKS_P[[#This Row],[W]]/SGP_W</f>
        <v>#REF!</v>
      </c>
      <c r="S371" s="87" t="e">
        <f>MYRANKS_P[[#This Row],[SV]]/SGP_SV</f>
        <v>#REF!</v>
      </c>
      <c r="T371" s="87" t="e">
        <f>MYRANKS_P[[#This Row],[SO]]/SGP_K</f>
        <v>#REF!</v>
      </c>
      <c r="U371" s="87" t="e">
        <f>((LGAVG_ER*(NUMPITCHERS-1)+MYRANKS_P[[#This Row],[ER]])*9/((LGAVG_IP*(NUMPITCHERS-1)+MYRANKS_P[[#This Row],[IP]]))-LGAVG_ERA)/SGP_ERA</f>
        <v>#REF!</v>
      </c>
      <c r="V371" s="87" t="e">
        <f>((LGAVG_HBB*(NUMPITCHERS-1)+MYRANKS_P[[#This Row],[BB]]+MYRANKS_P[[#This Row],[H]])/(LGAVG_IP*(NUMPITCHERS-1)+MYRANKS_P[[#This Row],[IP]])-LGAVG_WHIP)/SGP_WHIP</f>
        <v>#REF!</v>
      </c>
      <c r="W371" s="92" t="e">
        <f>MYRANKS_P[[#This Row],[WSGP]]+MYRANKS_P[[#This Row],[SVSGP]]+MYRANKS_P[[#This Row],[SOSGP]]+MYRANKS_P[[#This Row],[ERASGP]]+MYRANKS_P[[#This Row],[WHIPSGP]]</f>
        <v>#REF!</v>
      </c>
      <c r="X371" s="173" t="e">
        <f>RANK(MYRANKS_P[[#This Row],[TTLSGP]],MYRANKS_P[TTLSGP],0)</f>
        <v>#REF!</v>
      </c>
      <c r="Y371" s="92" t="e">
        <f>IF(MYRANKS_P[[#This Row],[RAW_RANK]]&gt;NUM_P,MYRANKS_P[[#This Row],[TTLSGP]],0)</f>
        <v>#REF!</v>
      </c>
      <c r="Z371" s="96" t="e">
        <f>IF(MYRANKS_P[[#This Row],[BENCH_TTLSGP]]=0,"",RANK(MYRANKS_P[[#This Row],[BENCH_TTLSGP]],MYRANKS_P[BENCH_TTLSGP],0))</f>
        <v>#REF!</v>
      </c>
      <c r="AA371" s="96" t="e">
        <f>IF(MYRANKS_P[[#This Row],[RAW_RANK]]=NUM_P,"X","")</f>
        <v>#REF!</v>
      </c>
      <c r="AB371" s="87" t="e">
        <f>VLOOKUP(MYRANKS_P[[#This Row],[POS]],#REF!,COLUMN(#REF!),FALSE)</f>
        <v>#REF!</v>
      </c>
      <c r="AC371" s="87" t="e">
        <f>MYRANKS_P[[#This Row],[TTLSGP]]-MYRANKS_P[[#This Row],[REPL LVL]]</f>
        <v>#REF!</v>
      </c>
      <c r="AD371" s="87" t="e">
        <f>IF(MYRANKS_P[[#This Row],[RAW_RANK]]&lt;=Total_Pitchers_Drafted,MYRANKS_P[[#This Row],[SGP OVER REPL]],0)</f>
        <v>#REF!</v>
      </c>
      <c r="AE371" s="97" t="e">
        <f>MYRANKS_P[[#This Row],[SGP OVER REPL]]*Dollar_Value_Per_Pitcher_SGP+1</f>
        <v>#REF!</v>
      </c>
      <c r="AF371" s="87"/>
      <c r="AG371" s="87" t="e">
        <f>IF(AND(MYRANKS_P[[#This Row],[BENCH_RANK]]&lt;=Total_Pitchers_Drafted,MYRANKS_P[[#This Row],[$ACTUAL]]=""),MYRANKS_P[[#This Row],[USEFULSGP]],0)</f>
        <v>#REF!</v>
      </c>
      <c r="AH371" s="87" t="e">
        <f>IF(MYRANKS_P[[#This Row],[REMAIN_SGP]]=0,0,MYRANKS_P[[#This Row],[REMAIN_SGP]]*Remaining_Dollar_Value_Per_Pitcher_SGP+1)</f>
        <v>#REF!</v>
      </c>
      <c r="AI371" s="122"/>
    </row>
    <row r="372" spans="1:35" x14ac:dyDescent="0.25">
      <c r="A372" s="79" t="s">
        <v>6250</v>
      </c>
      <c r="B372" s="53" t="e">
        <f>VLOOKUP(MYRANKS_P[[#This Row],[PLAYERID]],#REF!,COLUMN(#REF!),FALSE)</f>
        <v>#REF!</v>
      </c>
      <c r="C372" s="53" t="e">
        <f>VLOOKUP(MYRANKS_P[[#This Row],[PLAYERID]],#REF!,COLUMN(#REF!),FALSE)</f>
        <v>#REF!</v>
      </c>
      <c r="D372" s="53" t="e">
        <f>VLOOKUP(MYRANKS_P[[#This Row],[PLAYERID]],#REF!,COLUMN(#REF!),FALSE)</f>
        <v>#REF!</v>
      </c>
      <c r="E372" s="9" t="e">
        <f>VLOOKUP(MYRANKS_P[[#This Row],[PLAYERID]],#REF!,COLUMN(#REF!),FALSE)</f>
        <v>#REF!</v>
      </c>
      <c r="F372" s="53" t="e">
        <f>VLOOKUP(MYRANKS_P[[#This Row],[PLAYERID]],#REF!,COLUMN(#REF!),FALSE)</f>
        <v>#REF!</v>
      </c>
      <c r="G372" s="9" t="e">
        <f>INDEX(#REF!,MATCH(MYRANKS_P[[#This Row],[PLAYERID]],#REF!,0),VLOOKUP(IDSYSTEM,#REF!,3,FALSE))</f>
        <v>#REF!</v>
      </c>
      <c r="H372" s="115" t="e">
        <f>IF(OR(LEAGUE="Mixed",LEAGUE=MYRANKS_P[[#This Row],[LG]]),IFERROR(INDEX(PITCHCSV[],MATCH(MYRANKS_P[[#This Row],[PROJID]],PITCHCSV[playerid],0),P_WCOL),0),0)</f>
        <v>#REF!</v>
      </c>
      <c r="I372" s="115" t="e">
        <f>IF(OR(LEAGUE="Mixed",LEAGUE=MYRANKS_P[[#This Row],[LG]]),IFERROR(INDEX(PITCHCSV[],MATCH(MYRANKS_P[[#This Row],[PROJID]],PITCHCSV[playerid],0),P_SVCOL),0),0)</f>
        <v>#REF!</v>
      </c>
      <c r="J372" s="115" t="e">
        <f>IF(OR(LEAGUE="Mixed",LEAGUE=MYRANKS_P[[#This Row],[LG]]),IFERROR(INDEX(PITCHCSV[],MATCH(MYRANKS_P[[#This Row],[PROJID]],PITCHCSV[playerid],0),P_IPCOL),0),0)</f>
        <v>#REF!</v>
      </c>
      <c r="K372" s="115" t="e">
        <f>IF(OR(LEAGUE="Mixed",LEAGUE=MYRANKS_P[[#This Row],[LG]]),IFERROR(INDEX(PITCHCSV[],MATCH(MYRANKS_P[[#This Row],[PROJID]],PITCHCSV[playerid],0),P_HCOL),0),0)</f>
        <v>#REF!</v>
      </c>
      <c r="L372" s="115" t="e">
        <f>IF(OR(LEAGUE="Mixed",LEAGUE=MYRANKS_P[[#This Row],[LG]]),IFERROR(INDEX(PITCHCSV[],MATCH(MYRANKS_P[[#This Row],[PROJID]],PITCHCSV[playerid],0),P_ERCOL),0),0)</f>
        <v>#REF!</v>
      </c>
      <c r="M372" s="115" t="e">
        <f>IF(OR(LEAGUE="Mixed",LEAGUE=MYRANKS_P[[#This Row],[LG]]),IFERROR(INDEX(PITCHCSV[],MATCH(MYRANKS_P[[#This Row],[PROJID]],PITCHCSV[playerid],0),P_HRCOL),0),0)</f>
        <v>#REF!</v>
      </c>
      <c r="N372" s="115" t="e">
        <f>IF(OR(LEAGUE="Mixed",LEAGUE=MYRANKS_P[[#This Row],[LG]]),IFERROR(INDEX(PITCHCSV[],MATCH(MYRANKS_P[[#This Row],[PROJID]],PITCHCSV[playerid],0),P_SOCOL),0),0)</f>
        <v>#REF!</v>
      </c>
      <c r="O372" s="115" t="e">
        <f>IF(OR(LEAGUE="Mixed",LEAGUE=MYRANKS_P[[#This Row],[LG]]),IFERROR(INDEX(PITCHCSV[],MATCH(MYRANKS_P[[#This Row],[PROJID]],PITCHCSV[playerid],0),P_BBCOL),0),0)</f>
        <v>#REF!</v>
      </c>
      <c r="P372" s="10" t="e">
        <f>IF(OR(LEAGUE="Mixed",LEAGUE=MYRANKS_P[[#This Row],[LG]]),IFERROR(MYRANKS_P[[#This Row],[ER]]*9/MYRANKS_P[[#This Row],[IP]],0),0)</f>
        <v>#REF!</v>
      </c>
      <c r="Q372" s="10" t="e">
        <f>IF(OR(LEAGUE="Mixed",LEAGUE=MYRANKS_P[[#This Row],[LG]]),IFERROR((MYRANKS_P[[#This Row],[BB]]+MYRANKS_P[[#This Row],[H]])/MYRANKS_P[[#This Row],[IP]],0),0)</f>
        <v>#REF!</v>
      </c>
      <c r="R372" s="10" t="e">
        <f>MYRANKS_P[[#This Row],[W]]/SGP_W</f>
        <v>#REF!</v>
      </c>
      <c r="S372" s="10" t="e">
        <f>MYRANKS_P[[#This Row],[SV]]/SGP_SV</f>
        <v>#REF!</v>
      </c>
      <c r="T372" s="10" t="e">
        <f>MYRANKS_P[[#This Row],[SO]]/SGP_K</f>
        <v>#REF!</v>
      </c>
      <c r="U372" s="10" t="e">
        <f>((LGAVG_ER*(NUMPITCHERS-1)+MYRANKS_P[[#This Row],[ER]])*9/((LGAVG_IP*(NUMPITCHERS-1)+MYRANKS_P[[#This Row],[IP]]))-LGAVG_ERA)/SGP_ERA</f>
        <v>#REF!</v>
      </c>
      <c r="V372" s="10" t="e">
        <f>((LGAVG_HBB*(NUMPITCHERS-1)+MYRANKS_P[[#This Row],[BB]]+MYRANKS_P[[#This Row],[H]])/(LGAVG_IP*(NUMPITCHERS-1)+MYRANKS_P[[#This Row],[IP]])-LGAVG_WHIP)/SGP_WHIP</f>
        <v>#REF!</v>
      </c>
      <c r="W372" s="72" t="e">
        <f>MYRANKS_P[[#This Row],[WSGP]]+MYRANKS_P[[#This Row],[SVSGP]]+MYRANKS_P[[#This Row],[SOSGP]]+MYRANKS_P[[#This Row],[ERASGP]]+MYRANKS_P[[#This Row],[WHIPSGP]]</f>
        <v>#REF!</v>
      </c>
      <c r="X372" s="171" t="e">
        <f>RANK(MYRANKS_P[[#This Row],[TTLSGP]],MYRANKS_P[TTLSGP],0)</f>
        <v>#REF!</v>
      </c>
      <c r="Y372" s="72" t="e">
        <f>IF(MYRANKS_P[[#This Row],[RAW_RANK]]&gt;NUM_P,MYRANKS_P[[#This Row],[TTLSGP]],0)</f>
        <v>#REF!</v>
      </c>
      <c r="Z372" s="22" t="e">
        <f>IF(MYRANKS_P[[#This Row],[BENCH_TTLSGP]]=0,"",RANK(MYRANKS_P[[#This Row],[BENCH_TTLSGP]],MYRANKS_P[BENCH_TTLSGP],0))</f>
        <v>#REF!</v>
      </c>
      <c r="AA372" s="22" t="e">
        <f>IF(MYRANKS_P[[#This Row],[RAW_RANK]]=NUM_P,"X","")</f>
        <v>#REF!</v>
      </c>
      <c r="AB372" s="10" t="e">
        <f>VLOOKUP(MYRANKS_P[[#This Row],[POS]],#REF!,COLUMN(#REF!),FALSE)</f>
        <v>#REF!</v>
      </c>
      <c r="AC372" s="10" t="e">
        <f>MYRANKS_P[[#This Row],[TTLSGP]]-MYRANKS_P[[#This Row],[REPL LVL]]</f>
        <v>#REF!</v>
      </c>
      <c r="AD372" s="19" t="e">
        <f>IF(MYRANKS_P[[#This Row],[RAW_RANK]]&lt;=Total_Pitchers_Drafted,MYRANKS_P[[#This Row],[SGP OVER REPL]],0)</f>
        <v>#REF!</v>
      </c>
      <c r="AE372" s="66" t="e">
        <f>MYRANKS_P[[#This Row],[SGP OVER REPL]]*Dollar_Value_Per_Pitcher_SGP+1</f>
        <v>#REF!</v>
      </c>
      <c r="AF372" s="27"/>
      <c r="AG372" s="30" t="e">
        <f>IF(AND(MYRANKS_P[[#This Row],[BENCH_RANK]]&lt;=Total_Pitchers_Drafted,MYRANKS_P[[#This Row],[$ACTUAL]]=""),MYRANKS_P[[#This Row],[USEFULSGP]],0)</f>
        <v>#REF!</v>
      </c>
      <c r="AH372" s="27" t="e">
        <f>IF(MYRANKS_P[[#This Row],[REMAIN_SGP]]=0,0,MYRANKS_P[[#This Row],[REMAIN_SGP]]*Remaining_Dollar_Value_Per_Pitcher_SGP+1)</f>
        <v>#REF!</v>
      </c>
      <c r="AI372" s="122"/>
    </row>
    <row r="373" spans="1:35" x14ac:dyDescent="0.25">
      <c r="A373" s="79" t="s">
        <v>5152</v>
      </c>
      <c r="B373" s="9" t="e">
        <f>VLOOKUP(MYRANKS_P[[#This Row],[PLAYERID]],#REF!,COLUMN(#REF!),FALSE)</f>
        <v>#REF!</v>
      </c>
      <c r="C373" s="9" t="e">
        <f>VLOOKUP(MYRANKS_P[[#This Row],[PLAYERID]],#REF!,COLUMN(#REF!),FALSE)</f>
        <v>#REF!</v>
      </c>
      <c r="D373" s="9" t="e">
        <f>VLOOKUP(MYRANKS_P[[#This Row],[PLAYERID]],#REF!,COLUMN(#REF!),FALSE)</f>
        <v>#REF!</v>
      </c>
      <c r="E373" s="9" t="e">
        <f>VLOOKUP(MYRANKS_P[[#This Row],[PLAYERID]],#REF!,COLUMN(#REF!),FALSE)</f>
        <v>#REF!</v>
      </c>
      <c r="F373" s="9" t="e">
        <f>VLOOKUP(MYRANKS_P[[#This Row],[PLAYERID]],#REF!,COLUMN(#REF!),FALSE)</f>
        <v>#REF!</v>
      </c>
      <c r="G373" s="9" t="e">
        <f>INDEX(#REF!,MATCH(MYRANKS_P[[#This Row],[PLAYERID]],#REF!,0),VLOOKUP(IDSYSTEM,#REF!,3,FALSE))</f>
        <v>#REF!</v>
      </c>
      <c r="H373" s="115" t="e">
        <f>IF(OR(LEAGUE="Mixed",LEAGUE=MYRANKS_P[[#This Row],[LG]]),IFERROR(INDEX(PITCHCSV[],MATCH(MYRANKS_P[[#This Row],[PROJID]],PITCHCSV[playerid],0),P_WCOL),0),0)</f>
        <v>#REF!</v>
      </c>
      <c r="I373" s="115" t="e">
        <f>IF(OR(LEAGUE="Mixed",LEAGUE=MYRANKS_P[[#This Row],[LG]]),IFERROR(INDEX(PITCHCSV[],MATCH(MYRANKS_P[[#This Row],[PROJID]],PITCHCSV[playerid],0),P_SVCOL),0),0)</f>
        <v>#REF!</v>
      </c>
      <c r="J373" s="115" t="e">
        <f>IF(OR(LEAGUE="Mixed",LEAGUE=MYRANKS_P[[#This Row],[LG]]),IFERROR(INDEX(PITCHCSV[],MATCH(MYRANKS_P[[#This Row],[PROJID]],PITCHCSV[playerid],0),P_IPCOL),0),0)</f>
        <v>#REF!</v>
      </c>
      <c r="K373" s="115" t="e">
        <f>IF(OR(LEAGUE="Mixed",LEAGUE=MYRANKS_P[[#This Row],[LG]]),IFERROR(INDEX(PITCHCSV[],MATCH(MYRANKS_P[[#This Row],[PROJID]],PITCHCSV[playerid],0),P_HCOL),0),0)</f>
        <v>#REF!</v>
      </c>
      <c r="L373" s="115" t="e">
        <f>IF(OR(LEAGUE="Mixed",LEAGUE=MYRANKS_P[[#This Row],[LG]]),IFERROR(INDEX(PITCHCSV[],MATCH(MYRANKS_P[[#This Row],[PROJID]],PITCHCSV[playerid],0),P_ERCOL),0),0)</f>
        <v>#REF!</v>
      </c>
      <c r="M373" s="115" t="e">
        <f>IF(OR(LEAGUE="Mixed",LEAGUE=MYRANKS_P[[#This Row],[LG]]),IFERROR(INDEX(PITCHCSV[],MATCH(MYRANKS_P[[#This Row],[PROJID]],PITCHCSV[playerid],0),P_HRCOL),0),0)</f>
        <v>#REF!</v>
      </c>
      <c r="N373" s="115" t="e">
        <f>IF(OR(LEAGUE="Mixed",LEAGUE=MYRANKS_P[[#This Row],[LG]]),IFERROR(INDEX(PITCHCSV[],MATCH(MYRANKS_P[[#This Row],[PROJID]],PITCHCSV[playerid],0),P_SOCOL),0),0)</f>
        <v>#REF!</v>
      </c>
      <c r="O373" s="115" t="e">
        <f>IF(OR(LEAGUE="Mixed",LEAGUE=MYRANKS_P[[#This Row],[LG]]),IFERROR(INDEX(PITCHCSV[],MATCH(MYRANKS_P[[#This Row],[PROJID]],PITCHCSV[playerid],0),P_BBCOL),0),0)</f>
        <v>#REF!</v>
      </c>
      <c r="P373" s="10" t="e">
        <f>IF(OR(LEAGUE="Mixed",LEAGUE=MYRANKS_P[[#This Row],[LG]]),IFERROR(MYRANKS_P[[#This Row],[ER]]*9/MYRANKS_P[[#This Row],[IP]],0),0)</f>
        <v>#REF!</v>
      </c>
      <c r="Q373" s="10" t="e">
        <f>IF(OR(LEAGUE="Mixed",LEAGUE=MYRANKS_P[[#This Row],[LG]]),IFERROR((MYRANKS_P[[#This Row],[BB]]+MYRANKS_P[[#This Row],[H]])/MYRANKS_P[[#This Row],[IP]],0),0)</f>
        <v>#REF!</v>
      </c>
      <c r="R373" s="10" t="e">
        <f>MYRANKS_P[[#This Row],[W]]/SGP_W</f>
        <v>#REF!</v>
      </c>
      <c r="S373" s="10" t="e">
        <f>MYRANKS_P[[#This Row],[SV]]/SGP_SV</f>
        <v>#REF!</v>
      </c>
      <c r="T373" s="10" t="e">
        <f>MYRANKS_P[[#This Row],[SO]]/SGP_K</f>
        <v>#REF!</v>
      </c>
      <c r="U373" s="10" t="e">
        <f>((LGAVG_ER*(NUMPITCHERS-1)+MYRANKS_P[[#This Row],[ER]])*9/((LGAVG_IP*(NUMPITCHERS-1)+MYRANKS_P[[#This Row],[IP]]))-LGAVG_ERA)/SGP_ERA</f>
        <v>#REF!</v>
      </c>
      <c r="V373" s="10" t="e">
        <f>((LGAVG_HBB*(NUMPITCHERS-1)+MYRANKS_P[[#This Row],[BB]]+MYRANKS_P[[#This Row],[H]])/(LGAVG_IP*(NUMPITCHERS-1)+MYRANKS_P[[#This Row],[IP]])-LGAVG_WHIP)/SGP_WHIP</f>
        <v>#REF!</v>
      </c>
      <c r="W373" s="72" t="e">
        <f>MYRANKS_P[[#This Row],[WSGP]]+MYRANKS_P[[#This Row],[SVSGP]]+MYRANKS_P[[#This Row],[SOSGP]]+MYRANKS_P[[#This Row],[ERASGP]]+MYRANKS_P[[#This Row],[WHIPSGP]]</f>
        <v>#REF!</v>
      </c>
      <c r="X373" s="171" t="e">
        <f>RANK(MYRANKS_P[[#This Row],[TTLSGP]],MYRANKS_P[TTLSGP],0)</f>
        <v>#REF!</v>
      </c>
      <c r="Y373" s="72" t="e">
        <f>IF(MYRANKS_P[[#This Row],[RAW_RANK]]&gt;NUM_P,MYRANKS_P[[#This Row],[TTLSGP]],0)</f>
        <v>#REF!</v>
      </c>
      <c r="Z373" s="22" t="e">
        <f>IF(MYRANKS_P[[#This Row],[BENCH_TTLSGP]]=0,"",RANK(MYRANKS_P[[#This Row],[BENCH_TTLSGP]],MYRANKS_P[BENCH_TTLSGP],0))</f>
        <v>#REF!</v>
      </c>
      <c r="AA373" s="22" t="e">
        <f>IF(MYRANKS_P[[#This Row],[RAW_RANK]]=NUM_P,"X","")</f>
        <v>#REF!</v>
      </c>
      <c r="AB373" s="10" t="e">
        <f>VLOOKUP(MYRANKS_P[[#This Row],[POS]],#REF!,COLUMN(#REF!),FALSE)</f>
        <v>#REF!</v>
      </c>
      <c r="AC373" s="10" t="e">
        <f>MYRANKS_P[[#This Row],[TTLSGP]]-MYRANKS_P[[#This Row],[REPL LVL]]</f>
        <v>#REF!</v>
      </c>
      <c r="AD373" s="19" t="e">
        <f>IF(MYRANKS_P[[#This Row],[RAW_RANK]]&lt;=Total_Pitchers_Drafted,MYRANKS_P[[#This Row],[SGP OVER REPL]],0)</f>
        <v>#REF!</v>
      </c>
      <c r="AE373" s="66" t="e">
        <f>MYRANKS_P[[#This Row],[SGP OVER REPL]]*Dollar_Value_Per_Pitcher_SGP+1</f>
        <v>#REF!</v>
      </c>
      <c r="AF373" s="27"/>
      <c r="AG373" s="30" t="e">
        <f>IF(AND(MYRANKS_P[[#This Row],[BENCH_RANK]]&lt;=Total_Pitchers_Drafted,MYRANKS_P[[#This Row],[$ACTUAL]]=""),MYRANKS_P[[#This Row],[USEFULSGP]],0)</f>
        <v>#REF!</v>
      </c>
      <c r="AH373" s="27" t="e">
        <f>IF(MYRANKS_P[[#This Row],[REMAIN_SGP]]=0,0,MYRANKS_P[[#This Row],[REMAIN_SGP]]*Remaining_Dollar_Value_Per_Pitcher_SGP+1)</f>
        <v>#REF!</v>
      </c>
      <c r="AI373" s="122"/>
    </row>
    <row r="374" spans="1:35" x14ac:dyDescent="0.25">
      <c r="A374" s="88" t="s">
        <v>2476</v>
      </c>
      <c r="B374" s="9" t="e">
        <f>VLOOKUP(MYRANKS_P[[#This Row],[PLAYERID]],#REF!,COLUMN(#REF!),FALSE)</f>
        <v>#REF!</v>
      </c>
      <c r="C374" s="9" t="e">
        <f>VLOOKUP(MYRANKS_P[[#This Row],[PLAYERID]],#REF!,COLUMN(#REF!),FALSE)</f>
        <v>#REF!</v>
      </c>
      <c r="D374" s="9" t="e">
        <f>VLOOKUP(MYRANKS_P[[#This Row],[PLAYERID]],#REF!,COLUMN(#REF!),FALSE)</f>
        <v>#REF!</v>
      </c>
      <c r="E374" s="9" t="e">
        <f>VLOOKUP(MYRANKS_P[[#This Row],[PLAYERID]],#REF!,COLUMN(#REF!),FALSE)</f>
        <v>#REF!</v>
      </c>
      <c r="F374" s="9" t="e">
        <f>VLOOKUP(MYRANKS_P[[#This Row],[PLAYERID]],#REF!,COLUMN(#REF!),FALSE)</f>
        <v>#REF!</v>
      </c>
      <c r="G374" s="9" t="e">
        <f>INDEX(#REF!,MATCH(MYRANKS_P[[#This Row],[PLAYERID]],#REF!,0),VLOOKUP(IDSYSTEM,#REF!,3,FALSE))</f>
        <v>#REF!</v>
      </c>
      <c r="H374" s="115" t="e">
        <f>IF(OR(LEAGUE="Mixed",LEAGUE=MYRANKS_P[[#This Row],[LG]]),IFERROR(INDEX(PITCHCSV[],MATCH(MYRANKS_P[[#This Row],[PROJID]],PITCHCSV[playerid],0),P_WCOL),0),0)</f>
        <v>#REF!</v>
      </c>
      <c r="I374" s="115" t="e">
        <f>IF(OR(LEAGUE="Mixed",LEAGUE=MYRANKS_P[[#This Row],[LG]]),IFERROR(INDEX(PITCHCSV[],MATCH(MYRANKS_P[[#This Row],[PROJID]],PITCHCSV[playerid],0),P_SVCOL),0),0)</f>
        <v>#REF!</v>
      </c>
      <c r="J374" s="115" t="e">
        <f>IF(OR(LEAGUE="Mixed",LEAGUE=MYRANKS_P[[#This Row],[LG]]),IFERROR(INDEX(PITCHCSV[],MATCH(MYRANKS_P[[#This Row],[PROJID]],PITCHCSV[playerid],0),P_IPCOL),0),0)</f>
        <v>#REF!</v>
      </c>
      <c r="K374" s="115" t="e">
        <f>IF(OR(LEAGUE="Mixed",LEAGUE=MYRANKS_P[[#This Row],[LG]]),IFERROR(INDEX(PITCHCSV[],MATCH(MYRANKS_P[[#This Row],[PROJID]],PITCHCSV[playerid],0),P_HCOL),0),0)</f>
        <v>#REF!</v>
      </c>
      <c r="L374" s="115" t="e">
        <f>IF(OR(LEAGUE="Mixed",LEAGUE=MYRANKS_P[[#This Row],[LG]]),IFERROR(INDEX(PITCHCSV[],MATCH(MYRANKS_P[[#This Row],[PROJID]],PITCHCSV[playerid],0),P_ERCOL),0),0)</f>
        <v>#REF!</v>
      </c>
      <c r="M374" s="115" t="e">
        <f>IF(OR(LEAGUE="Mixed",LEAGUE=MYRANKS_P[[#This Row],[LG]]),IFERROR(INDEX(PITCHCSV[],MATCH(MYRANKS_P[[#This Row],[PROJID]],PITCHCSV[playerid],0),P_HRCOL),0),0)</f>
        <v>#REF!</v>
      </c>
      <c r="N374" s="115" t="e">
        <f>IF(OR(LEAGUE="Mixed",LEAGUE=MYRANKS_P[[#This Row],[LG]]),IFERROR(INDEX(PITCHCSV[],MATCH(MYRANKS_P[[#This Row],[PROJID]],PITCHCSV[playerid],0),P_SOCOL),0),0)</f>
        <v>#REF!</v>
      </c>
      <c r="O374" s="115" t="e">
        <f>IF(OR(LEAGUE="Mixed",LEAGUE=MYRANKS_P[[#This Row],[LG]]),IFERROR(INDEX(PITCHCSV[],MATCH(MYRANKS_P[[#This Row],[PROJID]],PITCHCSV[playerid],0),P_BBCOL),0),0)</f>
        <v>#REF!</v>
      </c>
      <c r="P374" s="10" t="e">
        <f>IF(OR(LEAGUE="Mixed",LEAGUE=MYRANKS_P[[#This Row],[LG]]),IFERROR(MYRANKS_P[[#This Row],[ER]]*9/MYRANKS_P[[#This Row],[IP]],0),0)</f>
        <v>#REF!</v>
      </c>
      <c r="Q374" s="10" t="e">
        <f>IF(OR(LEAGUE="Mixed",LEAGUE=MYRANKS_P[[#This Row],[LG]]),IFERROR((MYRANKS_P[[#This Row],[BB]]+MYRANKS_P[[#This Row],[H]])/MYRANKS_P[[#This Row],[IP]],0),0)</f>
        <v>#REF!</v>
      </c>
      <c r="R374" s="10" t="e">
        <f>MYRANKS_P[[#This Row],[W]]/SGP_W</f>
        <v>#REF!</v>
      </c>
      <c r="S374" s="10" t="e">
        <f>MYRANKS_P[[#This Row],[SV]]/SGP_SV</f>
        <v>#REF!</v>
      </c>
      <c r="T374" s="10" t="e">
        <f>MYRANKS_P[[#This Row],[SO]]/SGP_K</f>
        <v>#REF!</v>
      </c>
      <c r="U374" s="10" t="e">
        <f>((LGAVG_ER*(NUMPITCHERS-1)+MYRANKS_P[[#This Row],[ER]])*9/((LGAVG_IP*(NUMPITCHERS-1)+MYRANKS_P[[#This Row],[IP]]))-LGAVG_ERA)/SGP_ERA</f>
        <v>#REF!</v>
      </c>
      <c r="V374" s="10" t="e">
        <f>((LGAVG_HBB*(NUMPITCHERS-1)+MYRANKS_P[[#This Row],[BB]]+MYRANKS_P[[#This Row],[H]])/(LGAVG_IP*(NUMPITCHERS-1)+MYRANKS_P[[#This Row],[IP]])-LGAVG_WHIP)/SGP_WHIP</f>
        <v>#REF!</v>
      </c>
      <c r="W374" s="72" t="e">
        <f>MYRANKS_P[[#This Row],[WSGP]]+MYRANKS_P[[#This Row],[SVSGP]]+MYRANKS_P[[#This Row],[SOSGP]]+MYRANKS_P[[#This Row],[ERASGP]]+MYRANKS_P[[#This Row],[WHIPSGP]]</f>
        <v>#REF!</v>
      </c>
      <c r="X374" s="171" t="e">
        <f>RANK(MYRANKS_P[[#This Row],[TTLSGP]],MYRANKS_P[TTLSGP],0)</f>
        <v>#REF!</v>
      </c>
      <c r="Y374" s="72" t="e">
        <f>IF(MYRANKS_P[[#This Row],[RAW_RANK]]&gt;NUM_P,MYRANKS_P[[#This Row],[TTLSGP]],0)</f>
        <v>#REF!</v>
      </c>
      <c r="Z374" s="22" t="e">
        <f>IF(MYRANKS_P[[#This Row],[BENCH_TTLSGP]]=0,"",RANK(MYRANKS_P[[#This Row],[BENCH_TTLSGP]],MYRANKS_P[BENCH_TTLSGP],0))</f>
        <v>#REF!</v>
      </c>
      <c r="AA374" s="22" t="e">
        <f>IF(MYRANKS_P[[#This Row],[RAW_RANK]]=NUM_P,"X","")</f>
        <v>#REF!</v>
      </c>
      <c r="AB374" s="10" t="e">
        <f>VLOOKUP(MYRANKS_P[[#This Row],[POS]],#REF!,COLUMN(#REF!),FALSE)</f>
        <v>#REF!</v>
      </c>
      <c r="AC374" s="10" t="e">
        <f>MYRANKS_P[[#This Row],[TTLSGP]]-MYRANKS_P[[#This Row],[REPL LVL]]</f>
        <v>#REF!</v>
      </c>
      <c r="AD374" s="19" t="e">
        <f>IF(MYRANKS_P[[#This Row],[RAW_RANK]]&lt;=Total_Pitchers_Drafted,MYRANKS_P[[#This Row],[SGP OVER REPL]],0)</f>
        <v>#REF!</v>
      </c>
      <c r="AE374" s="66" t="e">
        <f>MYRANKS_P[[#This Row],[SGP OVER REPL]]*Dollar_Value_Per_Pitcher_SGP+1</f>
        <v>#REF!</v>
      </c>
      <c r="AF374" s="27"/>
      <c r="AG374" s="30" t="e">
        <f>IF(AND(MYRANKS_P[[#This Row],[BENCH_RANK]]&lt;=Total_Pitchers_Drafted,MYRANKS_P[[#This Row],[$ACTUAL]]=""),MYRANKS_P[[#This Row],[USEFULSGP]],0)</f>
        <v>#REF!</v>
      </c>
      <c r="AH374" s="27" t="e">
        <f>IF(MYRANKS_P[[#This Row],[REMAIN_SGP]]=0,0,MYRANKS_P[[#This Row],[REMAIN_SGP]]*Remaining_Dollar_Value_Per_Pitcher_SGP+1)</f>
        <v>#REF!</v>
      </c>
      <c r="AI374" s="122"/>
    </row>
    <row r="375" spans="1:35" x14ac:dyDescent="0.25">
      <c r="A375" s="110" t="s">
        <v>2046</v>
      </c>
      <c r="B375" s="53" t="e">
        <f>VLOOKUP(MYRANKS_P[[#This Row],[PLAYERID]],#REF!,COLUMN(#REF!),FALSE)</f>
        <v>#REF!</v>
      </c>
      <c r="C375" s="53" t="e">
        <f>VLOOKUP(MYRANKS_P[[#This Row],[PLAYERID]],#REF!,COLUMN(#REF!),FALSE)</f>
        <v>#REF!</v>
      </c>
      <c r="D375" s="53" t="e">
        <f>VLOOKUP(MYRANKS_P[[#This Row],[PLAYERID]],#REF!,COLUMN(#REF!),FALSE)</f>
        <v>#REF!</v>
      </c>
      <c r="E375" s="9" t="e">
        <f>VLOOKUP(MYRANKS_P[[#This Row],[PLAYERID]],#REF!,COLUMN(#REF!),FALSE)</f>
        <v>#REF!</v>
      </c>
      <c r="F375" s="53" t="e">
        <f>VLOOKUP(MYRANKS_P[[#This Row],[PLAYERID]],#REF!,COLUMN(#REF!),FALSE)</f>
        <v>#REF!</v>
      </c>
      <c r="G375" s="9" t="e">
        <f>INDEX(#REF!,MATCH(MYRANKS_P[[#This Row],[PLAYERID]],#REF!,0),VLOOKUP(IDSYSTEM,#REF!,3,FALSE))</f>
        <v>#REF!</v>
      </c>
      <c r="H375" s="128" t="e">
        <f>IF(OR(LEAGUE="Mixed",LEAGUE=MYRANKS_P[[#This Row],[LG]]),IFERROR(INDEX(PITCHCSV[],MATCH(MYRANKS_P[[#This Row],[PROJID]],PITCHCSV[playerid],0),P_WCOL),0),0)</f>
        <v>#REF!</v>
      </c>
      <c r="I375" s="128" t="e">
        <f>IF(OR(LEAGUE="Mixed",LEAGUE=MYRANKS_P[[#This Row],[LG]]),IFERROR(INDEX(PITCHCSV[],MATCH(MYRANKS_P[[#This Row],[PROJID]],PITCHCSV[playerid],0),P_SVCOL),0),0)</f>
        <v>#REF!</v>
      </c>
      <c r="J375" s="128" t="e">
        <f>IF(OR(LEAGUE="Mixed",LEAGUE=MYRANKS_P[[#This Row],[LG]]),IFERROR(INDEX(PITCHCSV[],MATCH(MYRANKS_P[[#This Row],[PROJID]],PITCHCSV[playerid],0),P_IPCOL),0),0)</f>
        <v>#REF!</v>
      </c>
      <c r="K375" s="128" t="e">
        <f>IF(OR(LEAGUE="Mixed",LEAGUE=MYRANKS_P[[#This Row],[LG]]),IFERROR(INDEX(PITCHCSV[],MATCH(MYRANKS_P[[#This Row],[PROJID]],PITCHCSV[playerid],0),P_HCOL),0),0)</f>
        <v>#REF!</v>
      </c>
      <c r="L375" s="128" t="e">
        <f>IF(OR(LEAGUE="Mixed",LEAGUE=MYRANKS_P[[#This Row],[LG]]),IFERROR(INDEX(PITCHCSV[],MATCH(MYRANKS_P[[#This Row],[PROJID]],PITCHCSV[playerid],0),P_ERCOL),0),0)</f>
        <v>#REF!</v>
      </c>
      <c r="M375" s="128" t="e">
        <f>IF(OR(LEAGUE="Mixed",LEAGUE=MYRANKS_P[[#This Row],[LG]]),IFERROR(INDEX(PITCHCSV[],MATCH(MYRANKS_P[[#This Row],[PROJID]],PITCHCSV[playerid],0),P_HRCOL),0),0)</f>
        <v>#REF!</v>
      </c>
      <c r="N375" s="128" t="e">
        <f>IF(OR(LEAGUE="Mixed",LEAGUE=MYRANKS_P[[#This Row],[LG]]),IFERROR(INDEX(PITCHCSV[],MATCH(MYRANKS_P[[#This Row],[PROJID]],PITCHCSV[playerid],0),P_SOCOL),0),0)</f>
        <v>#REF!</v>
      </c>
      <c r="O375" s="128" t="e">
        <f>IF(OR(LEAGUE="Mixed",LEAGUE=MYRANKS_P[[#This Row],[LG]]),IFERROR(INDEX(PITCHCSV[],MATCH(MYRANKS_P[[#This Row],[PROJID]],PITCHCSV[playerid],0),P_BBCOL),0),0)</f>
        <v>#REF!</v>
      </c>
      <c r="P375" s="87" t="e">
        <f>IF(OR(LEAGUE="Mixed",LEAGUE=MYRANKS_P[[#This Row],[LG]]),IFERROR(MYRANKS_P[[#This Row],[ER]]*9/MYRANKS_P[[#This Row],[IP]],0),0)</f>
        <v>#REF!</v>
      </c>
      <c r="Q375" s="87" t="e">
        <f>IF(OR(LEAGUE="Mixed",LEAGUE=MYRANKS_P[[#This Row],[LG]]),IFERROR((MYRANKS_P[[#This Row],[BB]]+MYRANKS_P[[#This Row],[H]])/MYRANKS_P[[#This Row],[IP]],0),0)</f>
        <v>#REF!</v>
      </c>
      <c r="R375" s="87" t="e">
        <f>MYRANKS_P[[#This Row],[W]]/SGP_W</f>
        <v>#REF!</v>
      </c>
      <c r="S375" s="87" t="e">
        <f>MYRANKS_P[[#This Row],[SV]]/SGP_SV</f>
        <v>#REF!</v>
      </c>
      <c r="T375" s="87" t="e">
        <f>MYRANKS_P[[#This Row],[SO]]/SGP_K</f>
        <v>#REF!</v>
      </c>
      <c r="U375" s="87" t="e">
        <f>((LGAVG_ER*(NUMPITCHERS-1)+MYRANKS_P[[#This Row],[ER]])*9/((LGAVG_IP*(NUMPITCHERS-1)+MYRANKS_P[[#This Row],[IP]]))-LGAVG_ERA)/SGP_ERA</f>
        <v>#REF!</v>
      </c>
      <c r="V375" s="87" t="e">
        <f>((LGAVG_HBB*(NUMPITCHERS-1)+MYRANKS_P[[#This Row],[BB]]+MYRANKS_P[[#This Row],[H]])/(LGAVG_IP*(NUMPITCHERS-1)+MYRANKS_P[[#This Row],[IP]])-LGAVG_WHIP)/SGP_WHIP</f>
        <v>#REF!</v>
      </c>
      <c r="W375" s="92" t="e">
        <f>MYRANKS_P[[#This Row],[WSGP]]+MYRANKS_P[[#This Row],[SVSGP]]+MYRANKS_P[[#This Row],[SOSGP]]+MYRANKS_P[[#This Row],[ERASGP]]+MYRANKS_P[[#This Row],[WHIPSGP]]</f>
        <v>#REF!</v>
      </c>
      <c r="X375" s="173" t="e">
        <f>RANK(MYRANKS_P[[#This Row],[TTLSGP]],MYRANKS_P[TTLSGP],0)</f>
        <v>#REF!</v>
      </c>
      <c r="Y375" s="92" t="e">
        <f>IF(MYRANKS_P[[#This Row],[RAW_RANK]]&gt;NUM_P,MYRANKS_P[[#This Row],[TTLSGP]],0)</f>
        <v>#REF!</v>
      </c>
      <c r="Z375" s="96" t="e">
        <f>IF(MYRANKS_P[[#This Row],[BENCH_TTLSGP]]=0,"",RANK(MYRANKS_P[[#This Row],[BENCH_TTLSGP]],MYRANKS_P[BENCH_TTLSGP],0))</f>
        <v>#REF!</v>
      </c>
      <c r="AA375" s="96" t="e">
        <f>IF(MYRANKS_P[[#This Row],[RAW_RANK]]=NUM_P,"X","")</f>
        <v>#REF!</v>
      </c>
      <c r="AB375" s="87" t="e">
        <f>VLOOKUP(MYRANKS_P[[#This Row],[POS]],#REF!,COLUMN(#REF!),FALSE)</f>
        <v>#REF!</v>
      </c>
      <c r="AC375" s="87" t="e">
        <f>MYRANKS_P[[#This Row],[TTLSGP]]-MYRANKS_P[[#This Row],[REPL LVL]]</f>
        <v>#REF!</v>
      </c>
      <c r="AD375" s="87" t="e">
        <f>IF(MYRANKS_P[[#This Row],[RAW_RANK]]&lt;=Total_Pitchers_Drafted,MYRANKS_P[[#This Row],[SGP OVER REPL]],0)</f>
        <v>#REF!</v>
      </c>
      <c r="AE375" s="97" t="e">
        <f>MYRANKS_P[[#This Row],[SGP OVER REPL]]*Dollar_Value_Per_Pitcher_SGP+1</f>
        <v>#REF!</v>
      </c>
      <c r="AF375" s="87"/>
      <c r="AG375" s="87" t="e">
        <f>IF(AND(MYRANKS_P[[#This Row],[BENCH_RANK]]&lt;=Total_Pitchers_Drafted,MYRANKS_P[[#This Row],[$ACTUAL]]=""),MYRANKS_P[[#This Row],[USEFULSGP]],0)</f>
        <v>#REF!</v>
      </c>
      <c r="AH375" s="87" t="e">
        <f>IF(MYRANKS_P[[#This Row],[REMAIN_SGP]]=0,0,MYRANKS_P[[#This Row],[REMAIN_SGP]]*Remaining_Dollar_Value_Per_Pitcher_SGP+1)</f>
        <v>#REF!</v>
      </c>
      <c r="AI375" s="122"/>
    </row>
    <row r="376" spans="1:35" x14ac:dyDescent="0.25">
      <c r="A376" s="79" t="s">
        <v>2029</v>
      </c>
      <c r="B376" s="53" t="e">
        <f>VLOOKUP(MYRANKS_P[[#This Row],[PLAYERID]],#REF!,COLUMN(#REF!),FALSE)</f>
        <v>#REF!</v>
      </c>
      <c r="C376" s="53" t="e">
        <f>VLOOKUP(MYRANKS_P[[#This Row],[PLAYERID]],#REF!,COLUMN(#REF!),FALSE)</f>
        <v>#REF!</v>
      </c>
      <c r="D376" s="53" t="e">
        <f>VLOOKUP(MYRANKS_P[[#This Row],[PLAYERID]],#REF!,COLUMN(#REF!),FALSE)</f>
        <v>#REF!</v>
      </c>
      <c r="E376" s="9" t="e">
        <f>VLOOKUP(MYRANKS_P[[#This Row],[PLAYERID]],#REF!,COLUMN(#REF!),FALSE)</f>
        <v>#REF!</v>
      </c>
      <c r="F376" s="53" t="e">
        <f>VLOOKUP(MYRANKS_P[[#This Row],[PLAYERID]],#REF!,COLUMN(#REF!),FALSE)</f>
        <v>#REF!</v>
      </c>
      <c r="G376" s="9" t="e">
        <f>INDEX(#REF!,MATCH(MYRANKS_P[[#This Row],[PLAYERID]],#REF!,0),VLOOKUP(IDSYSTEM,#REF!,3,FALSE))</f>
        <v>#REF!</v>
      </c>
      <c r="H376" s="115" t="e">
        <f>IF(OR(LEAGUE="Mixed",LEAGUE=MYRANKS_P[[#This Row],[LG]]),IFERROR(INDEX(PITCHCSV[],MATCH(MYRANKS_P[[#This Row],[PROJID]],PITCHCSV[playerid],0),P_WCOL),0),0)</f>
        <v>#REF!</v>
      </c>
      <c r="I376" s="115" t="e">
        <f>IF(OR(LEAGUE="Mixed",LEAGUE=MYRANKS_P[[#This Row],[LG]]),IFERROR(INDEX(PITCHCSV[],MATCH(MYRANKS_P[[#This Row],[PROJID]],PITCHCSV[playerid],0),P_SVCOL),0),0)</f>
        <v>#REF!</v>
      </c>
      <c r="J376" s="115" t="e">
        <f>IF(OR(LEAGUE="Mixed",LEAGUE=MYRANKS_P[[#This Row],[LG]]),IFERROR(INDEX(PITCHCSV[],MATCH(MYRANKS_P[[#This Row],[PROJID]],PITCHCSV[playerid],0),P_IPCOL),0),0)</f>
        <v>#REF!</v>
      </c>
      <c r="K376" s="115" t="e">
        <f>IF(OR(LEAGUE="Mixed",LEAGUE=MYRANKS_P[[#This Row],[LG]]),IFERROR(INDEX(PITCHCSV[],MATCH(MYRANKS_P[[#This Row],[PROJID]],PITCHCSV[playerid],0),P_HCOL),0),0)</f>
        <v>#REF!</v>
      </c>
      <c r="L376" s="115" t="e">
        <f>IF(OR(LEAGUE="Mixed",LEAGUE=MYRANKS_P[[#This Row],[LG]]),IFERROR(INDEX(PITCHCSV[],MATCH(MYRANKS_P[[#This Row],[PROJID]],PITCHCSV[playerid],0),P_ERCOL),0),0)</f>
        <v>#REF!</v>
      </c>
      <c r="M376" s="115" t="e">
        <f>IF(OR(LEAGUE="Mixed",LEAGUE=MYRANKS_P[[#This Row],[LG]]),IFERROR(INDEX(PITCHCSV[],MATCH(MYRANKS_P[[#This Row],[PROJID]],PITCHCSV[playerid],0),P_HRCOL),0),0)</f>
        <v>#REF!</v>
      </c>
      <c r="N376" s="115" t="e">
        <f>IF(OR(LEAGUE="Mixed",LEAGUE=MYRANKS_P[[#This Row],[LG]]),IFERROR(INDEX(PITCHCSV[],MATCH(MYRANKS_P[[#This Row],[PROJID]],PITCHCSV[playerid],0),P_SOCOL),0),0)</f>
        <v>#REF!</v>
      </c>
      <c r="O376" s="115" t="e">
        <f>IF(OR(LEAGUE="Mixed",LEAGUE=MYRANKS_P[[#This Row],[LG]]),IFERROR(INDEX(PITCHCSV[],MATCH(MYRANKS_P[[#This Row],[PROJID]],PITCHCSV[playerid],0),P_BBCOL),0),0)</f>
        <v>#REF!</v>
      </c>
      <c r="P376" s="10" t="e">
        <f>IF(OR(LEAGUE="Mixed",LEAGUE=MYRANKS_P[[#This Row],[LG]]),IFERROR(MYRANKS_P[[#This Row],[ER]]*9/MYRANKS_P[[#This Row],[IP]],0),0)</f>
        <v>#REF!</v>
      </c>
      <c r="Q376" s="10" t="e">
        <f>IF(OR(LEAGUE="Mixed",LEAGUE=MYRANKS_P[[#This Row],[LG]]),IFERROR((MYRANKS_P[[#This Row],[BB]]+MYRANKS_P[[#This Row],[H]])/MYRANKS_P[[#This Row],[IP]],0),0)</f>
        <v>#REF!</v>
      </c>
      <c r="R376" s="55" t="e">
        <f>MYRANKS_P[[#This Row],[W]]/SGP_W</f>
        <v>#REF!</v>
      </c>
      <c r="S376" s="54" t="e">
        <f>MYRANKS_P[[#This Row],[SV]]/SGP_SV</f>
        <v>#REF!</v>
      </c>
      <c r="T376" s="55" t="e">
        <f>MYRANKS_P[[#This Row],[SO]]/SGP_K</f>
        <v>#REF!</v>
      </c>
      <c r="U376" s="10" t="e">
        <f>((LGAVG_ER*(NUMPITCHERS-1)+MYRANKS_P[[#This Row],[ER]])*9/((LGAVG_IP*(NUMPITCHERS-1)+MYRANKS_P[[#This Row],[IP]]))-LGAVG_ERA)/SGP_ERA</f>
        <v>#REF!</v>
      </c>
      <c r="V376" s="10" t="e">
        <f>((LGAVG_HBB*(NUMPITCHERS-1)+MYRANKS_P[[#This Row],[BB]]+MYRANKS_P[[#This Row],[H]])/(LGAVG_IP*(NUMPITCHERS-1)+MYRANKS_P[[#This Row],[IP]])-LGAVG_WHIP)/SGP_WHIP</f>
        <v>#REF!</v>
      </c>
      <c r="W376" s="74" t="e">
        <f>MYRANKS_P[[#This Row],[WSGP]]+MYRANKS_P[[#This Row],[SVSGP]]+MYRANKS_P[[#This Row],[SOSGP]]+MYRANKS_P[[#This Row],[ERASGP]]+MYRANKS_P[[#This Row],[WHIPSGP]]</f>
        <v>#REF!</v>
      </c>
      <c r="X376" s="172" t="e">
        <f>RANK(MYRANKS_P[[#This Row],[TTLSGP]],MYRANKS_P[TTLSGP],0)</f>
        <v>#REF!</v>
      </c>
      <c r="Y376" s="74" t="e">
        <f>IF(MYRANKS_P[[#This Row],[RAW_RANK]]&gt;NUM_P,MYRANKS_P[[#This Row],[TTLSGP]],0)</f>
        <v>#REF!</v>
      </c>
      <c r="Z376" s="56" t="e">
        <f>IF(MYRANKS_P[[#This Row],[BENCH_TTLSGP]]=0,"",RANK(MYRANKS_P[[#This Row],[BENCH_TTLSGP]],MYRANKS_P[BENCH_TTLSGP],0))</f>
        <v>#REF!</v>
      </c>
      <c r="AA376" s="56" t="e">
        <f>IF(MYRANKS_P[[#This Row],[RAW_RANK]]=NUM_P,"X","")</f>
        <v>#REF!</v>
      </c>
      <c r="AB376" s="54" t="e">
        <f>VLOOKUP(MYRANKS_P[[#This Row],[POS]],#REF!,COLUMN(#REF!),FALSE)</f>
        <v>#REF!</v>
      </c>
      <c r="AC376" s="54" t="e">
        <f>MYRANKS_P[[#This Row],[TTLSGP]]-MYRANKS_P[[#This Row],[REPL LVL]]</f>
        <v>#REF!</v>
      </c>
      <c r="AD376" s="55" t="e">
        <f>IF(MYRANKS_P[[#This Row],[RAW_RANK]]&lt;=Total_Pitchers_Drafted,MYRANKS_P[[#This Row],[SGP OVER REPL]],0)</f>
        <v>#REF!</v>
      </c>
      <c r="AE376" s="68" t="e">
        <f>MYRANKS_P[[#This Row],[SGP OVER REPL]]*Dollar_Value_Per_Pitcher_SGP+1</f>
        <v>#REF!</v>
      </c>
      <c r="AF376" s="55"/>
      <c r="AG376" s="54" t="e">
        <f>IF(AND(MYRANKS_P[[#This Row],[BENCH_RANK]]&lt;=Total_Pitchers_Drafted,MYRANKS_P[[#This Row],[$ACTUAL]]=""),MYRANKS_P[[#This Row],[USEFULSGP]],0)</f>
        <v>#REF!</v>
      </c>
      <c r="AH376" s="55" t="e">
        <f>IF(MYRANKS_P[[#This Row],[REMAIN_SGP]]=0,0,MYRANKS_P[[#This Row],[REMAIN_SGP]]*Remaining_Dollar_Value_Per_Pitcher_SGP+1)</f>
        <v>#REF!</v>
      </c>
      <c r="AI376" s="122"/>
    </row>
    <row r="377" spans="1:35" x14ac:dyDescent="0.25">
      <c r="A377" s="79" t="s">
        <v>1230</v>
      </c>
      <c r="B377" s="9" t="e">
        <f>VLOOKUP(MYRANKS_P[[#This Row],[PLAYERID]],#REF!,COLUMN(#REF!),FALSE)</f>
        <v>#REF!</v>
      </c>
      <c r="C377" s="9" t="e">
        <f>VLOOKUP(MYRANKS_P[[#This Row],[PLAYERID]],#REF!,COLUMN(#REF!),FALSE)</f>
        <v>#REF!</v>
      </c>
      <c r="D377" s="9" t="e">
        <f>VLOOKUP(MYRANKS_P[[#This Row],[PLAYERID]],#REF!,COLUMN(#REF!),FALSE)</f>
        <v>#REF!</v>
      </c>
      <c r="E377" s="9" t="e">
        <f>VLOOKUP(MYRANKS_P[[#This Row],[PLAYERID]],#REF!,COLUMN(#REF!),FALSE)</f>
        <v>#REF!</v>
      </c>
      <c r="F377" s="9" t="e">
        <f>VLOOKUP(MYRANKS_P[[#This Row],[PLAYERID]],#REF!,COLUMN(#REF!),FALSE)</f>
        <v>#REF!</v>
      </c>
      <c r="G377" s="9" t="e">
        <f>INDEX(#REF!,MATCH(MYRANKS_P[[#This Row],[PLAYERID]],#REF!,0),VLOOKUP(IDSYSTEM,#REF!,3,FALSE))</f>
        <v>#REF!</v>
      </c>
      <c r="H377" s="115" t="e">
        <f>IF(OR(LEAGUE="Mixed",LEAGUE=MYRANKS_P[[#This Row],[LG]]),IFERROR(INDEX(PITCHCSV[],MATCH(MYRANKS_P[[#This Row],[PROJID]],PITCHCSV[playerid],0),P_WCOL),0),0)</f>
        <v>#REF!</v>
      </c>
      <c r="I377" s="115" t="e">
        <f>IF(OR(LEAGUE="Mixed",LEAGUE=MYRANKS_P[[#This Row],[LG]]),IFERROR(INDEX(PITCHCSV[],MATCH(MYRANKS_P[[#This Row],[PROJID]],PITCHCSV[playerid],0),P_SVCOL),0),0)</f>
        <v>#REF!</v>
      </c>
      <c r="J377" s="115" t="e">
        <f>IF(OR(LEAGUE="Mixed",LEAGUE=MYRANKS_P[[#This Row],[LG]]),IFERROR(INDEX(PITCHCSV[],MATCH(MYRANKS_P[[#This Row],[PROJID]],PITCHCSV[playerid],0),P_IPCOL),0),0)</f>
        <v>#REF!</v>
      </c>
      <c r="K377" s="115" t="e">
        <f>IF(OR(LEAGUE="Mixed",LEAGUE=MYRANKS_P[[#This Row],[LG]]),IFERROR(INDEX(PITCHCSV[],MATCH(MYRANKS_P[[#This Row],[PROJID]],PITCHCSV[playerid],0),P_HCOL),0),0)</f>
        <v>#REF!</v>
      </c>
      <c r="L377" s="115" t="e">
        <f>IF(OR(LEAGUE="Mixed",LEAGUE=MYRANKS_P[[#This Row],[LG]]),IFERROR(INDEX(PITCHCSV[],MATCH(MYRANKS_P[[#This Row],[PROJID]],PITCHCSV[playerid],0),P_ERCOL),0),0)</f>
        <v>#REF!</v>
      </c>
      <c r="M377" s="115" t="e">
        <f>IF(OR(LEAGUE="Mixed",LEAGUE=MYRANKS_P[[#This Row],[LG]]),IFERROR(INDEX(PITCHCSV[],MATCH(MYRANKS_P[[#This Row],[PROJID]],PITCHCSV[playerid],0),P_HRCOL),0),0)</f>
        <v>#REF!</v>
      </c>
      <c r="N377" s="115" t="e">
        <f>IF(OR(LEAGUE="Mixed",LEAGUE=MYRANKS_P[[#This Row],[LG]]),IFERROR(INDEX(PITCHCSV[],MATCH(MYRANKS_P[[#This Row],[PROJID]],PITCHCSV[playerid],0),P_SOCOL),0),0)</f>
        <v>#REF!</v>
      </c>
      <c r="O377" s="115" t="e">
        <f>IF(OR(LEAGUE="Mixed",LEAGUE=MYRANKS_P[[#This Row],[LG]]),IFERROR(INDEX(PITCHCSV[],MATCH(MYRANKS_P[[#This Row],[PROJID]],PITCHCSV[playerid],0),P_BBCOL),0),0)</f>
        <v>#REF!</v>
      </c>
      <c r="P377" s="10" t="e">
        <f>IF(OR(LEAGUE="Mixed",LEAGUE=MYRANKS_P[[#This Row],[LG]]),IFERROR(MYRANKS_P[[#This Row],[ER]]*9/MYRANKS_P[[#This Row],[IP]],0),0)</f>
        <v>#REF!</v>
      </c>
      <c r="Q377" s="10" t="e">
        <f>IF(OR(LEAGUE="Mixed",LEAGUE=MYRANKS_P[[#This Row],[LG]]),IFERROR((MYRANKS_P[[#This Row],[BB]]+MYRANKS_P[[#This Row],[H]])/MYRANKS_P[[#This Row],[IP]],0),0)</f>
        <v>#REF!</v>
      </c>
      <c r="R377" s="10" t="e">
        <f>MYRANKS_P[[#This Row],[W]]/SGP_W</f>
        <v>#REF!</v>
      </c>
      <c r="S377" s="10" t="e">
        <f>MYRANKS_P[[#This Row],[SV]]/SGP_SV</f>
        <v>#REF!</v>
      </c>
      <c r="T377" s="10" t="e">
        <f>MYRANKS_P[[#This Row],[SO]]/SGP_K</f>
        <v>#REF!</v>
      </c>
      <c r="U377" s="10" t="e">
        <f>((LGAVG_ER*(NUMPITCHERS-1)+MYRANKS_P[[#This Row],[ER]])*9/((LGAVG_IP*(NUMPITCHERS-1)+MYRANKS_P[[#This Row],[IP]]))-LGAVG_ERA)/SGP_ERA</f>
        <v>#REF!</v>
      </c>
      <c r="V377" s="10" t="e">
        <f>((LGAVG_HBB*(NUMPITCHERS-1)+MYRANKS_P[[#This Row],[BB]]+MYRANKS_P[[#This Row],[H]])/(LGAVG_IP*(NUMPITCHERS-1)+MYRANKS_P[[#This Row],[IP]])-LGAVG_WHIP)/SGP_WHIP</f>
        <v>#REF!</v>
      </c>
      <c r="W377" s="72" t="e">
        <f>MYRANKS_P[[#This Row],[WSGP]]+MYRANKS_P[[#This Row],[SVSGP]]+MYRANKS_P[[#This Row],[SOSGP]]+MYRANKS_P[[#This Row],[ERASGP]]+MYRANKS_P[[#This Row],[WHIPSGP]]</f>
        <v>#REF!</v>
      </c>
      <c r="X377" s="171" t="e">
        <f>RANK(MYRANKS_P[[#This Row],[TTLSGP]],MYRANKS_P[TTLSGP],0)</f>
        <v>#REF!</v>
      </c>
      <c r="Y377" s="72" t="e">
        <f>IF(MYRANKS_P[[#This Row],[RAW_RANK]]&gt;NUM_P,MYRANKS_P[[#This Row],[TTLSGP]],0)</f>
        <v>#REF!</v>
      </c>
      <c r="Z377" s="22" t="e">
        <f>IF(MYRANKS_P[[#This Row],[BENCH_TTLSGP]]=0,"",RANK(MYRANKS_P[[#This Row],[BENCH_TTLSGP]],MYRANKS_P[BENCH_TTLSGP],0))</f>
        <v>#REF!</v>
      </c>
      <c r="AA377" s="22" t="e">
        <f>IF(MYRANKS_P[[#This Row],[RAW_RANK]]=NUM_P,"X","")</f>
        <v>#REF!</v>
      </c>
      <c r="AB377" s="10" t="e">
        <f>VLOOKUP(MYRANKS_P[[#This Row],[POS]],#REF!,COLUMN(#REF!),FALSE)</f>
        <v>#REF!</v>
      </c>
      <c r="AC377" s="10" t="e">
        <f>MYRANKS_P[[#This Row],[TTLSGP]]-MYRANKS_P[[#This Row],[REPL LVL]]</f>
        <v>#REF!</v>
      </c>
      <c r="AD377" s="19" t="e">
        <f>IF(MYRANKS_P[[#This Row],[RAW_RANK]]&lt;=Total_Pitchers_Drafted,MYRANKS_P[[#This Row],[SGP OVER REPL]],0)</f>
        <v>#REF!</v>
      </c>
      <c r="AE377" s="66" t="e">
        <f>MYRANKS_P[[#This Row],[SGP OVER REPL]]*Dollar_Value_Per_Pitcher_SGP+1</f>
        <v>#REF!</v>
      </c>
      <c r="AF377" s="27"/>
      <c r="AG377" s="30" t="e">
        <f>IF(AND(MYRANKS_P[[#This Row],[BENCH_RANK]]&lt;=Total_Pitchers_Drafted,MYRANKS_P[[#This Row],[$ACTUAL]]=""),MYRANKS_P[[#This Row],[USEFULSGP]],0)</f>
        <v>#REF!</v>
      </c>
      <c r="AH377" s="27" t="e">
        <f>IF(MYRANKS_P[[#This Row],[REMAIN_SGP]]=0,0,MYRANKS_P[[#This Row],[REMAIN_SGP]]*Remaining_Dollar_Value_Per_Pitcher_SGP+1)</f>
        <v>#REF!</v>
      </c>
      <c r="AI377" s="122"/>
    </row>
    <row r="378" spans="1:35" x14ac:dyDescent="0.25">
      <c r="A378" s="110" t="s">
        <v>1636</v>
      </c>
      <c r="B378" s="53" t="e">
        <f>VLOOKUP(MYRANKS_P[[#This Row],[PLAYERID]],#REF!,COLUMN(#REF!),FALSE)</f>
        <v>#REF!</v>
      </c>
      <c r="C378" s="53" t="e">
        <f>VLOOKUP(MYRANKS_P[[#This Row],[PLAYERID]],#REF!,COLUMN(#REF!),FALSE)</f>
        <v>#REF!</v>
      </c>
      <c r="D378" s="53" t="e">
        <f>VLOOKUP(MYRANKS_P[[#This Row],[PLAYERID]],#REF!,COLUMN(#REF!),FALSE)</f>
        <v>#REF!</v>
      </c>
      <c r="E378" s="9" t="e">
        <f>VLOOKUP(MYRANKS_P[[#This Row],[PLAYERID]],#REF!,COLUMN(#REF!),FALSE)</f>
        <v>#REF!</v>
      </c>
      <c r="F378" s="53" t="e">
        <f>VLOOKUP(MYRANKS_P[[#This Row],[PLAYERID]],#REF!,COLUMN(#REF!),FALSE)</f>
        <v>#REF!</v>
      </c>
      <c r="G378" s="9" t="e">
        <f>INDEX(#REF!,MATCH(MYRANKS_P[[#This Row],[PLAYERID]],#REF!,0),VLOOKUP(IDSYSTEM,#REF!,3,FALSE))</f>
        <v>#REF!</v>
      </c>
      <c r="H378" s="115" t="e">
        <f>IF(OR(LEAGUE="Mixed",LEAGUE=MYRANKS_P[[#This Row],[LG]]),IFERROR(INDEX(PITCHCSV[],MATCH(MYRANKS_P[[#This Row],[PROJID]],PITCHCSV[playerid],0),P_WCOL),0),0)</f>
        <v>#REF!</v>
      </c>
      <c r="I378" s="115" t="e">
        <f>IF(OR(LEAGUE="Mixed",LEAGUE=MYRANKS_P[[#This Row],[LG]]),IFERROR(INDEX(PITCHCSV[],MATCH(MYRANKS_P[[#This Row],[PROJID]],PITCHCSV[playerid],0),P_SVCOL),0),0)</f>
        <v>#REF!</v>
      </c>
      <c r="J378" s="115" t="e">
        <f>IF(OR(LEAGUE="Mixed",LEAGUE=MYRANKS_P[[#This Row],[LG]]),IFERROR(INDEX(PITCHCSV[],MATCH(MYRANKS_P[[#This Row],[PROJID]],PITCHCSV[playerid],0),P_IPCOL),0),0)</f>
        <v>#REF!</v>
      </c>
      <c r="K378" s="115" t="e">
        <f>IF(OR(LEAGUE="Mixed",LEAGUE=MYRANKS_P[[#This Row],[LG]]),IFERROR(INDEX(PITCHCSV[],MATCH(MYRANKS_P[[#This Row],[PROJID]],PITCHCSV[playerid],0),P_HCOL),0),0)</f>
        <v>#REF!</v>
      </c>
      <c r="L378" s="115" t="e">
        <f>IF(OR(LEAGUE="Mixed",LEAGUE=MYRANKS_P[[#This Row],[LG]]),IFERROR(INDEX(PITCHCSV[],MATCH(MYRANKS_P[[#This Row],[PROJID]],PITCHCSV[playerid],0),P_ERCOL),0),0)</f>
        <v>#REF!</v>
      </c>
      <c r="M378" s="115" t="e">
        <f>IF(OR(LEAGUE="Mixed",LEAGUE=MYRANKS_P[[#This Row],[LG]]),IFERROR(INDEX(PITCHCSV[],MATCH(MYRANKS_P[[#This Row],[PROJID]],PITCHCSV[playerid],0),P_HRCOL),0),0)</f>
        <v>#REF!</v>
      </c>
      <c r="N378" s="115" t="e">
        <f>IF(OR(LEAGUE="Mixed",LEAGUE=MYRANKS_P[[#This Row],[LG]]),IFERROR(INDEX(PITCHCSV[],MATCH(MYRANKS_P[[#This Row],[PROJID]],PITCHCSV[playerid],0),P_SOCOL),0),0)</f>
        <v>#REF!</v>
      </c>
      <c r="O378" s="115" t="e">
        <f>IF(OR(LEAGUE="Mixed",LEAGUE=MYRANKS_P[[#This Row],[LG]]),IFERROR(INDEX(PITCHCSV[],MATCH(MYRANKS_P[[#This Row],[PROJID]],PITCHCSV[playerid],0),P_BBCOL),0),0)</f>
        <v>#REF!</v>
      </c>
      <c r="P378" s="10" t="e">
        <f>IF(OR(LEAGUE="Mixed",LEAGUE=MYRANKS_P[[#This Row],[LG]]),IFERROR(MYRANKS_P[[#This Row],[ER]]*9/MYRANKS_P[[#This Row],[IP]],0),0)</f>
        <v>#REF!</v>
      </c>
      <c r="Q378" s="10" t="e">
        <f>IF(OR(LEAGUE="Mixed",LEAGUE=MYRANKS_P[[#This Row],[LG]]),IFERROR((MYRANKS_P[[#This Row],[BB]]+MYRANKS_P[[#This Row],[H]])/MYRANKS_P[[#This Row],[IP]],0),0)</f>
        <v>#REF!</v>
      </c>
      <c r="R378" s="87" t="e">
        <f>MYRANKS_P[[#This Row],[W]]/SGP_W</f>
        <v>#REF!</v>
      </c>
      <c r="S378" s="87" t="e">
        <f>MYRANKS_P[[#This Row],[SV]]/SGP_SV</f>
        <v>#REF!</v>
      </c>
      <c r="T378" s="87" t="e">
        <f>MYRANKS_P[[#This Row],[SO]]/SGP_K</f>
        <v>#REF!</v>
      </c>
      <c r="U378" s="10" t="e">
        <f>((LGAVG_ER*(NUMPITCHERS-1)+MYRANKS_P[[#This Row],[ER]])*9/((LGAVG_IP*(NUMPITCHERS-1)+MYRANKS_P[[#This Row],[IP]]))-LGAVG_ERA)/SGP_ERA</f>
        <v>#REF!</v>
      </c>
      <c r="V378" s="10" t="e">
        <f>((LGAVG_HBB*(NUMPITCHERS-1)+MYRANKS_P[[#This Row],[BB]]+MYRANKS_P[[#This Row],[H]])/(LGAVG_IP*(NUMPITCHERS-1)+MYRANKS_P[[#This Row],[IP]])-LGAVG_WHIP)/SGP_WHIP</f>
        <v>#REF!</v>
      </c>
      <c r="W378" s="92" t="e">
        <f>MYRANKS_P[[#This Row],[WSGP]]+MYRANKS_P[[#This Row],[SVSGP]]+MYRANKS_P[[#This Row],[SOSGP]]+MYRANKS_P[[#This Row],[ERASGP]]+MYRANKS_P[[#This Row],[WHIPSGP]]</f>
        <v>#REF!</v>
      </c>
      <c r="X378" s="173" t="e">
        <f>RANK(MYRANKS_P[[#This Row],[TTLSGP]],MYRANKS_P[TTLSGP],0)</f>
        <v>#REF!</v>
      </c>
      <c r="Y378" s="92" t="e">
        <f>IF(MYRANKS_P[[#This Row],[RAW_RANK]]&gt;NUM_P,MYRANKS_P[[#This Row],[TTLSGP]],0)</f>
        <v>#REF!</v>
      </c>
      <c r="Z378" s="96" t="e">
        <f>IF(MYRANKS_P[[#This Row],[BENCH_TTLSGP]]=0,"",RANK(MYRANKS_P[[#This Row],[BENCH_TTLSGP]],MYRANKS_P[BENCH_TTLSGP],0))</f>
        <v>#REF!</v>
      </c>
      <c r="AA378" s="96" t="e">
        <f>IF(MYRANKS_P[[#This Row],[RAW_RANK]]=NUM_P,"X","")</f>
        <v>#REF!</v>
      </c>
      <c r="AB378" s="87" t="e">
        <f>VLOOKUP(MYRANKS_P[[#This Row],[POS]],#REF!,COLUMN(#REF!),FALSE)</f>
        <v>#REF!</v>
      </c>
      <c r="AC378" s="87" t="e">
        <f>MYRANKS_P[[#This Row],[TTLSGP]]-MYRANKS_P[[#This Row],[REPL LVL]]</f>
        <v>#REF!</v>
      </c>
      <c r="AD378" s="87" t="e">
        <f>IF(MYRANKS_P[[#This Row],[RAW_RANK]]&lt;=Total_Pitchers_Drafted,MYRANKS_P[[#This Row],[SGP OVER REPL]],0)</f>
        <v>#REF!</v>
      </c>
      <c r="AE378" s="97" t="e">
        <f>MYRANKS_P[[#This Row],[SGP OVER REPL]]*Dollar_Value_Per_Pitcher_SGP+1</f>
        <v>#REF!</v>
      </c>
      <c r="AF378" s="87"/>
      <c r="AG378" s="87" t="e">
        <f>IF(AND(MYRANKS_P[[#This Row],[BENCH_RANK]]&lt;=Total_Pitchers_Drafted,MYRANKS_P[[#This Row],[$ACTUAL]]=""),MYRANKS_P[[#This Row],[USEFULSGP]],0)</f>
        <v>#REF!</v>
      </c>
      <c r="AH378" s="87" t="e">
        <f>IF(MYRANKS_P[[#This Row],[REMAIN_SGP]]=0,0,MYRANKS_P[[#This Row],[REMAIN_SGP]]*Remaining_Dollar_Value_Per_Pitcher_SGP+1)</f>
        <v>#REF!</v>
      </c>
      <c r="AI378" s="122"/>
    </row>
    <row r="379" spans="1:35" x14ac:dyDescent="0.25">
      <c r="A379" s="79" t="s">
        <v>6362</v>
      </c>
      <c r="B379" s="53" t="e">
        <f>VLOOKUP(MYRANKS_P[[#This Row],[PLAYERID]],#REF!,COLUMN(#REF!),FALSE)</f>
        <v>#REF!</v>
      </c>
      <c r="C379" s="53" t="e">
        <f>VLOOKUP(MYRANKS_P[[#This Row],[PLAYERID]],#REF!,COLUMN(#REF!),FALSE)</f>
        <v>#REF!</v>
      </c>
      <c r="D379" s="53" t="e">
        <f>VLOOKUP(MYRANKS_P[[#This Row],[PLAYERID]],#REF!,COLUMN(#REF!),FALSE)</f>
        <v>#REF!</v>
      </c>
      <c r="E379" s="9" t="e">
        <f>VLOOKUP(MYRANKS_P[[#This Row],[PLAYERID]],#REF!,COLUMN(#REF!),FALSE)</f>
        <v>#REF!</v>
      </c>
      <c r="F379" s="53" t="e">
        <f>VLOOKUP(MYRANKS_P[[#This Row],[PLAYERID]],#REF!,COLUMN(#REF!),FALSE)</f>
        <v>#REF!</v>
      </c>
      <c r="G379" s="9" t="e">
        <f>INDEX(#REF!,MATCH(MYRANKS_P[[#This Row],[PLAYERID]],#REF!,0),VLOOKUP(IDSYSTEM,#REF!,3,FALSE))</f>
        <v>#REF!</v>
      </c>
      <c r="H379" s="115" t="e">
        <f>IF(OR(LEAGUE="Mixed",LEAGUE=MYRANKS_P[[#This Row],[LG]]),IFERROR(INDEX(PITCHCSV[],MATCH(MYRANKS_P[[#This Row],[PROJID]],PITCHCSV[playerid],0),P_WCOL),0),0)</f>
        <v>#REF!</v>
      </c>
      <c r="I379" s="115" t="e">
        <f>IF(OR(LEAGUE="Mixed",LEAGUE=MYRANKS_P[[#This Row],[LG]]),IFERROR(INDEX(PITCHCSV[],MATCH(MYRANKS_P[[#This Row],[PROJID]],PITCHCSV[playerid],0),P_SVCOL),0),0)</f>
        <v>#REF!</v>
      </c>
      <c r="J379" s="115" t="e">
        <f>IF(OR(LEAGUE="Mixed",LEAGUE=MYRANKS_P[[#This Row],[LG]]),IFERROR(INDEX(PITCHCSV[],MATCH(MYRANKS_P[[#This Row],[PROJID]],PITCHCSV[playerid],0),P_IPCOL),0),0)</f>
        <v>#REF!</v>
      </c>
      <c r="K379" s="115" t="e">
        <f>IF(OR(LEAGUE="Mixed",LEAGUE=MYRANKS_P[[#This Row],[LG]]),IFERROR(INDEX(PITCHCSV[],MATCH(MYRANKS_P[[#This Row],[PROJID]],PITCHCSV[playerid],0),P_HCOL),0),0)</f>
        <v>#REF!</v>
      </c>
      <c r="L379" s="115" t="e">
        <f>IF(OR(LEAGUE="Mixed",LEAGUE=MYRANKS_P[[#This Row],[LG]]),IFERROR(INDEX(PITCHCSV[],MATCH(MYRANKS_P[[#This Row],[PROJID]],PITCHCSV[playerid],0),P_ERCOL),0),0)</f>
        <v>#REF!</v>
      </c>
      <c r="M379" s="115" t="e">
        <f>IF(OR(LEAGUE="Mixed",LEAGUE=MYRANKS_P[[#This Row],[LG]]),IFERROR(INDEX(PITCHCSV[],MATCH(MYRANKS_P[[#This Row],[PROJID]],PITCHCSV[playerid],0),P_HRCOL),0),0)</f>
        <v>#REF!</v>
      </c>
      <c r="N379" s="115" t="e">
        <f>IF(OR(LEAGUE="Mixed",LEAGUE=MYRANKS_P[[#This Row],[LG]]),IFERROR(INDEX(PITCHCSV[],MATCH(MYRANKS_P[[#This Row],[PROJID]],PITCHCSV[playerid],0),P_SOCOL),0),0)</f>
        <v>#REF!</v>
      </c>
      <c r="O379" s="115" t="e">
        <f>IF(OR(LEAGUE="Mixed",LEAGUE=MYRANKS_P[[#This Row],[LG]]),IFERROR(INDEX(PITCHCSV[],MATCH(MYRANKS_P[[#This Row],[PROJID]],PITCHCSV[playerid],0),P_BBCOL),0),0)</f>
        <v>#REF!</v>
      </c>
      <c r="P379" s="10" t="e">
        <f>IF(OR(LEAGUE="Mixed",LEAGUE=MYRANKS_P[[#This Row],[LG]]),IFERROR(MYRANKS_P[[#This Row],[ER]]*9/MYRANKS_P[[#This Row],[IP]],0),0)</f>
        <v>#REF!</v>
      </c>
      <c r="Q379" s="10" t="e">
        <f>IF(OR(LEAGUE="Mixed",LEAGUE=MYRANKS_P[[#This Row],[LG]]),IFERROR((MYRANKS_P[[#This Row],[BB]]+MYRANKS_P[[#This Row],[H]])/MYRANKS_P[[#This Row],[IP]],0),0)</f>
        <v>#REF!</v>
      </c>
      <c r="R379" s="33" t="e">
        <f>MYRANKS_P[[#This Row],[W]]/SGP_W</f>
        <v>#REF!</v>
      </c>
      <c r="S379" s="33" t="e">
        <f>MYRANKS_P[[#This Row],[SV]]/SGP_SV</f>
        <v>#REF!</v>
      </c>
      <c r="T379" s="33" t="e">
        <f>MYRANKS_P[[#This Row],[SO]]/SGP_K</f>
        <v>#REF!</v>
      </c>
      <c r="U379" s="10" t="e">
        <f>((LGAVG_ER*(NUMPITCHERS-1)+MYRANKS_P[[#This Row],[ER]])*9/((LGAVG_IP*(NUMPITCHERS-1)+MYRANKS_P[[#This Row],[IP]]))-LGAVG_ERA)/SGP_ERA</f>
        <v>#REF!</v>
      </c>
      <c r="V379" s="10" t="e">
        <f>((LGAVG_HBB*(NUMPITCHERS-1)+MYRANKS_P[[#This Row],[BB]]+MYRANKS_P[[#This Row],[H]])/(LGAVG_IP*(NUMPITCHERS-1)+MYRANKS_P[[#This Row],[IP]])-LGAVG_WHIP)/SGP_WHIP</f>
        <v>#REF!</v>
      </c>
      <c r="W379" s="73" t="e">
        <f>MYRANKS_P[[#This Row],[WSGP]]+MYRANKS_P[[#This Row],[SVSGP]]+MYRANKS_P[[#This Row],[SOSGP]]+MYRANKS_P[[#This Row],[ERASGP]]+MYRANKS_P[[#This Row],[WHIPSGP]]</f>
        <v>#REF!</v>
      </c>
      <c r="X379" s="174" t="e">
        <f>RANK(MYRANKS_P[[#This Row],[TTLSGP]],MYRANKS_P[TTLSGP],0)</f>
        <v>#REF!</v>
      </c>
      <c r="Y379" s="73" t="e">
        <f>IF(MYRANKS_P[[#This Row],[RAW_RANK]]&gt;NUM_P,MYRANKS_P[[#This Row],[TTLSGP]],0)</f>
        <v>#REF!</v>
      </c>
      <c r="Z379" s="34" t="e">
        <f>IF(MYRANKS_P[[#This Row],[BENCH_TTLSGP]]=0,"",RANK(MYRANKS_P[[#This Row],[BENCH_TTLSGP]],MYRANKS_P[BENCH_TTLSGP],0))</f>
        <v>#REF!</v>
      </c>
      <c r="AA379" s="34" t="e">
        <f>IF(MYRANKS_P[[#This Row],[RAW_RANK]]=NUM_P,"X","")</f>
        <v>#REF!</v>
      </c>
      <c r="AB379" s="33" t="e">
        <f>VLOOKUP(MYRANKS_P[[#This Row],[POS]],#REF!,COLUMN(#REF!),FALSE)</f>
        <v>#REF!</v>
      </c>
      <c r="AC379" s="33" t="e">
        <f>MYRANKS_P[[#This Row],[TTLSGP]]-MYRANKS_P[[#This Row],[REPL LVL]]</f>
        <v>#REF!</v>
      </c>
      <c r="AD379" s="33" t="e">
        <f>IF(MYRANKS_P[[#This Row],[RAW_RANK]]&lt;=Total_Pitchers_Drafted,MYRANKS_P[[#This Row],[SGP OVER REPL]],0)</f>
        <v>#REF!</v>
      </c>
      <c r="AE379" s="67" t="e">
        <f>MYRANKS_P[[#This Row],[SGP OVER REPL]]*Dollar_Value_Per_Pitcher_SGP+1</f>
        <v>#REF!</v>
      </c>
      <c r="AF379" s="33"/>
      <c r="AG379" s="33" t="e">
        <f>IF(AND(MYRANKS_P[[#This Row],[BENCH_RANK]]&lt;=Total_Pitchers_Drafted,MYRANKS_P[[#This Row],[$ACTUAL]]=""),MYRANKS_P[[#This Row],[USEFULSGP]],0)</f>
        <v>#REF!</v>
      </c>
      <c r="AH379" s="33" t="e">
        <f>IF(MYRANKS_P[[#This Row],[REMAIN_SGP]]=0,0,MYRANKS_P[[#This Row],[REMAIN_SGP]]*Remaining_Dollar_Value_Per_Pitcher_SGP+1)</f>
        <v>#REF!</v>
      </c>
      <c r="AI379" s="122"/>
    </row>
    <row r="380" spans="1:35" x14ac:dyDescent="0.25">
      <c r="A380" s="79" t="s">
        <v>1959</v>
      </c>
      <c r="B380" s="53" t="e">
        <f>VLOOKUP(MYRANKS_P[[#This Row],[PLAYERID]],#REF!,COLUMN(#REF!),FALSE)</f>
        <v>#REF!</v>
      </c>
      <c r="C380" s="53" t="e">
        <f>VLOOKUP(MYRANKS_P[[#This Row],[PLAYERID]],#REF!,COLUMN(#REF!),FALSE)</f>
        <v>#REF!</v>
      </c>
      <c r="D380" s="53" t="e">
        <f>VLOOKUP(MYRANKS_P[[#This Row],[PLAYERID]],#REF!,COLUMN(#REF!),FALSE)</f>
        <v>#REF!</v>
      </c>
      <c r="E380" s="9" t="e">
        <f>VLOOKUP(MYRANKS_P[[#This Row],[PLAYERID]],#REF!,COLUMN(#REF!),FALSE)</f>
        <v>#REF!</v>
      </c>
      <c r="F380" s="53" t="e">
        <f>VLOOKUP(MYRANKS_P[[#This Row],[PLAYERID]],#REF!,COLUMN(#REF!),FALSE)</f>
        <v>#REF!</v>
      </c>
      <c r="G380" s="9" t="e">
        <f>INDEX(#REF!,MATCH(MYRANKS_P[[#This Row],[PLAYERID]],#REF!,0),VLOOKUP(IDSYSTEM,#REF!,3,FALSE))</f>
        <v>#REF!</v>
      </c>
      <c r="H380" s="115" t="e">
        <f>IF(OR(LEAGUE="Mixed",LEAGUE=MYRANKS_P[[#This Row],[LG]]),IFERROR(INDEX(PITCHCSV[],MATCH(MYRANKS_P[[#This Row],[PROJID]],PITCHCSV[playerid],0),P_WCOL),0),0)</f>
        <v>#REF!</v>
      </c>
      <c r="I380" s="115" t="e">
        <f>IF(OR(LEAGUE="Mixed",LEAGUE=MYRANKS_P[[#This Row],[LG]]),IFERROR(INDEX(PITCHCSV[],MATCH(MYRANKS_P[[#This Row],[PROJID]],PITCHCSV[playerid],0),P_SVCOL),0),0)</f>
        <v>#REF!</v>
      </c>
      <c r="J380" s="115" t="e">
        <f>IF(OR(LEAGUE="Mixed",LEAGUE=MYRANKS_P[[#This Row],[LG]]),IFERROR(INDEX(PITCHCSV[],MATCH(MYRANKS_P[[#This Row],[PROJID]],PITCHCSV[playerid],0),P_IPCOL),0),0)</f>
        <v>#REF!</v>
      </c>
      <c r="K380" s="115" t="e">
        <f>IF(OR(LEAGUE="Mixed",LEAGUE=MYRANKS_P[[#This Row],[LG]]),IFERROR(INDEX(PITCHCSV[],MATCH(MYRANKS_P[[#This Row],[PROJID]],PITCHCSV[playerid],0),P_HCOL),0),0)</f>
        <v>#REF!</v>
      </c>
      <c r="L380" s="115" t="e">
        <f>IF(OR(LEAGUE="Mixed",LEAGUE=MYRANKS_P[[#This Row],[LG]]),IFERROR(INDEX(PITCHCSV[],MATCH(MYRANKS_P[[#This Row],[PROJID]],PITCHCSV[playerid],0),P_ERCOL),0),0)</f>
        <v>#REF!</v>
      </c>
      <c r="M380" s="115" t="e">
        <f>IF(OR(LEAGUE="Mixed",LEAGUE=MYRANKS_P[[#This Row],[LG]]),IFERROR(INDEX(PITCHCSV[],MATCH(MYRANKS_P[[#This Row],[PROJID]],PITCHCSV[playerid],0),P_HRCOL),0),0)</f>
        <v>#REF!</v>
      </c>
      <c r="N380" s="115" t="e">
        <f>IF(OR(LEAGUE="Mixed",LEAGUE=MYRANKS_P[[#This Row],[LG]]),IFERROR(INDEX(PITCHCSV[],MATCH(MYRANKS_P[[#This Row],[PROJID]],PITCHCSV[playerid],0),P_SOCOL),0),0)</f>
        <v>#REF!</v>
      </c>
      <c r="O380" s="115" t="e">
        <f>IF(OR(LEAGUE="Mixed",LEAGUE=MYRANKS_P[[#This Row],[LG]]),IFERROR(INDEX(PITCHCSV[],MATCH(MYRANKS_P[[#This Row],[PROJID]],PITCHCSV[playerid],0),P_BBCOL),0),0)</f>
        <v>#REF!</v>
      </c>
      <c r="P380" s="10" t="e">
        <f>IF(OR(LEAGUE="Mixed",LEAGUE=MYRANKS_P[[#This Row],[LG]]),IFERROR(MYRANKS_P[[#This Row],[ER]]*9/MYRANKS_P[[#This Row],[IP]],0),0)</f>
        <v>#REF!</v>
      </c>
      <c r="Q380" s="10" t="e">
        <f>IF(OR(LEAGUE="Mixed",LEAGUE=MYRANKS_P[[#This Row],[LG]]),IFERROR((MYRANKS_P[[#This Row],[BB]]+MYRANKS_P[[#This Row],[H]])/MYRANKS_P[[#This Row],[IP]],0),0)</f>
        <v>#REF!</v>
      </c>
      <c r="R380" s="33" t="e">
        <f>MYRANKS_P[[#This Row],[W]]/SGP_W</f>
        <v>#REF!</v>
      </c>
      <c r="S380" s="35" t="e">
        <f>MYRANKS_P[[#This Row],[SV]]/SGP_SV</f>
        <v>#REF!</v>
      </c>
      <c r="T380" s="33" t="e">
        <f>MYRANKS_P[[#This Row],[SO]]/SGP_K</f>
        <v>#REF!</v>
      </c>
      <c r="U380" s="10" t="e">
        <f>((LGAVG_ER*(NUMPITCHERS-1)+MYRANKS_P[[#This Row],[ER]])*9/((LGAVG_IP*(NUMPITCHERS-1)+MYRANKS_P[[#This Row],[IP]]))-LGAVG_ERA)/SGP_ERA</f>
        <v>#REF!</v>
      </c>
      <c r="V380" s="10" t="e">
        <f>((LGAVG_HBB*(NUMPITCHERS-1)+MYRANKS_P[[#This Row],[BB]]+MYRANKS_P[[#This Row],[H]])/(LGAVG_IP*(NUMPITCHERS-1)+MYRANKS_P[[#This Row],[IP]])-LGAVG_WHIP)/SGP_WHIP</f>
        <v>#REF!</v>
      </c>
      <c r="W380" s="73" t="e">
        <f>MYRANKS_P[[#This Row],[WSGP]]+MYRANKS_P[[#This Row],[SVSGP]]+MYRANKS_P[[#This Row],[SOSGP]]+MYRANKS_P[[#This Row],[ERASGP]]+MYRANKS_P[[#This Row],[WHIPSGP]]</f>
        <v>#REF!</v>
      </c>
      <c r="X380" s="174" t="e">
        <f>RANK(MYRANKS_P[[#This Row],[TTLSGP]],MYRANKS_P[TTLSGP],0)</f>
        <v>#REF!</v>
      </c>
      <c r="Y380" s="73" t="e">
        <f>IF(MYRANKS_P[[#This Row],[RAW_RANK]]&gt;NUM_P,MYRANKS_P[[#This Row],[TTLSGP]],0)</f>
        <v>#REF!</v>
      </c>
      <c r="Z380" s="34" t="e">
        <f>IF(MYRANKS_P[[#This Row],[BENCH_TTLSGP]]=0,"",RANK(MYRANKS_P[[#This Row],[BENCH_TTLSGP]],MYRANKS_P[BENCH_TTLSGP],0))</f>
        <v>#REF!</v>
      </c>
      <c r="AA380" s="34" t="e">
        <f>IF(MYRANKS_P[[#This Row],[RAW_RANK]]=NUM_P,"X","")</f>
        <v>#REF!</v>
      </c>
      <c r="AB380" s="35" t="e">
        <f>VLOOKUP(MYRANKS_P[[#This Row],[POS]],#REF!,COLUMN(#REF!),FALSE)</f>
        <v>#REF!</v>
      </c>
      <c r="AC380" s="35" t="e">
        <f>MYRANKS_P[[#This Row],[TTLSGP]]-MYRANKS_P[[#This Row],[REPL LVL]]</f>
        <v>#REF!</v>
      </c>
      <c r="AD380" s="33" t="e">
        <f>IF(MYRANKS_P[[#This Row],[RAW_RANK]]&lt;=Total_Pitchers_Drafted,MYRANKS_P[[#This Row],[SGP OVER REPL]],0)</f>
        <v>#REF!</v>
      </c>
      <c r="AE380" s="67" t="e">
        <f>MYRANKS_P[[#This Row],[SGP OVER REPL]]*Dollar_Value_Per_Pitcher_SGP+1</f>
        <v>#REF!</v>
      </c>
      <c r="AF380" s="33"/>
      <c r="AG380" s="35" t="e">
        <f>IF(AND(MYRANKS_P[[#This Row],[BENCH_RANK]]&lt;=Total_Pitchers_Drafted,MYRANKS_P[[#This Row],[$ACTUAL]]=""),MYRANKS_P[[#This Row],[USEFULSGP]],0)</f>
        <v>#REF!</v>
      </c>
      <c r="AH380" s="33" t="e">
        <f>IF(MYRANKS_P[[#This Row],[REMAIN_SGP]]=0,0,MYRANKS_P[[#This Row],[REMAIN_SGP]]*Remaining_Dollar_Value_Per_Pitcher_SGP+1)</f>
        <v>#REF!</v>
      </c>
      <c r="AI380" s="122"/>
    </row>
    <row r="381" spans="1:35" x14ac:dyDescent="0.25">
      <c r="A381" s="79" t="s">
        <v>2132</v>
      </c>
      <c r="B381" s="53" t="e">
        <f>VLOOKUP(MYRANKS_P[[#This Row],[PLAYERID]],#REF!,COLUMN(#REF!),FALSE)</f>
        <v>#REF!</v>
      </c>
      <c r="C381" s="53" t="e">
        <f>VLOOKUP(MYRANKS_P[[#This Row],[PLAYERID]],#REF!,COLUMN(#REF!),FALSE)</f>
        <v>#REF!</v>
      </c>
      <c r="D381" s="53" t="e">
        <f>VLOOKUP(MYRANKS_P[[#This Row],[PLAYERID]],#REF!,COLUMN(#REF!),FALSE)</f>
        <v>#REF!</v>
      </c>
      <c r="E381" s="9" t="e">
        <f>VLOOKUP(MYRANKS_P[[#This Row],[PLAYERID]],#REF!,COLUMN(#REF!),FALSE)</f>
        <v>#REF!</v>
      </c>
      <c r="F381" s="53" t="e">
        <f>VLOOKUP(MYRANKS_P[[#This Row],[PLAYERID]],#REF!,COLUMN(#REF!),FALSE)</f>
        <v>#REF!</v>
      </c>
      <c r="G381" s="32" t="e">
        <f>INDEX(#REF!,MATCH(MYRANKS_P[[#This Row],[PLAYERID]],#REF!,0),VLOOKUP(IDSYSTEM,#REF!,3,FALSE))</f>
        <v>#REF!</v>
      </c>
      <c r="H381" s="155" t="e">
        <f>IF(OR(LEAGUE="Mixed",LEAGUE=MYRANKS_P[[#This Row],[LG]]),IFERROR(INDEX(PITCHCSV[],MATCH(MYRANKS_P[[#This Row],[PROJID]],PITCHCSV[playerid],0),P_WCOL),0),0)</f>
        <v>#REF!</v>
      </c>
      <c r="I381" s="155" t="e">
        <f>IF(OR(LEAGUE="Mixed",LEAGUE=MYRANKS_P[[#This Row],[LG]]),IFERROR(INDEX(PITCHCSV[],MATCH(MYRANKS_P[[#This Row],[PROJID]],PITCHCSV[playerid],0),P_SVCOL),0),0)</f>
        <v>#REF!</v>
      </c>
      <c r="J381" s="155" t="e">
        <f>IF(OR(LEAGUE="Mixed",LEAGUE=MYRANKS_P[[#This Row],[LG]]),IFERROR(INDEX(PITCHCSV[],MATCH(MYRANKS_P[[#This Row],[PROJID]],PITCHCSV[playerid],0),P_IPCOL),0),0)</f>
        <v>#REF!</v>
      </c>
      <c r="K381" s="155" t="e">
        <f>IF(OR(LEAGUE="Mixed",LEAGUE=MYRANKS_P[[#This Row],[LG]]),IFERROR(INDEX(PITCHCSV[],MATCH(MYRANKS_P[[#This Row],[PROJID]],PITCHCSV[playerid],0),P_HCOL),0),0)</f>
        <v>#REF!</v>
      </c>
      <c r="L381" s="155" t="e">
        <f>IF(OR(LEAGUE="Mixed",LEAGUE=MYRANKS_P[[#This Row],[LG]]),IFERROR(INDEX(PITCHCSV[],MATCH(MYRANKS_P[[#This Row],[PROJID]],PITCHCSV[playerid],0),P_ERCOL),0),0)</f>
        <v>#REF!</v>
      </c>
      <c r="M381" s="155" t="e">
        <f>IF(OR(LEAGUE="Mixed",LEAGUE=MYRANKS_P[[#This Row],[LG]]),IFERROR(INDEX(PITCHCSV[],MATCH(MYRANKS_P[[#This Row],[PROJID]],PITCHCSV[playerid],0),P_HRCOL),0),0)</f>
        <v>#REF!</v>
      </c>
      <c r="N381" s="155" t="e">
        <f>IF(OR(LEAGUE="Mixed",LEAGUE=MYRANKS_P[[#This Row],[LG]]),IFERROR(INDEX(PITCHCSV[],MATCH(MYRANKS_P[[#This Row],[PROJID]],PITCHCSV[playerid],0),P_SOCOL),0),0)</f>
        <v>#REF!</v>
      </c>
      <c r="O381" s="155" t="e">
        <f>IF(OR(LEAGUE="Mixed",LEAGUE=MYRANKS_P[[#This Row],[LG]]),IFERROR(INDEX(PITCHCSV[],MATCH(MYRANKS_P[[#This Row],[PROJID]],PITCHCSV[playerid],0),P_BBCOL),0),0)</f>
        <v>#REF!</v>
      </c>
      <c r="P381" s="33" t="e">
        <f>IF(OR(LEAGUE="Mixed",LEAGUE=MYRANKS_P[[#This Row],[LG]]),IFERROR(MYRANKS_P[[#This Row],[ER]]*9/MYRANKS_P[[#This Row],[IP]],0),0)</f>
        <v>#REF!</v>
      </c>
      <c r="Q381" s="33" t="e">
        <f>IF(OR(LEAGUE="Mixed",LEAGUE=MYRANKS_P[[#This Row],[LG]]),IFERROR((MYRANKS_P[[#This Row],[BB]]+MYRANKS_P[[#This Row],[H]])/MYRANKS_P[[#This Row],[IP]],0),0)</f>
        <v>#REF!</v>
      </c>
      <c r="R381" s="33" t="e">
        <f>MYRANKS_P[[#This Row],[W]]/SGP_W</f>
        <v>#REF!</v>
      </c>
      <c r="S381" s="33" t="e">
        <f>MYRANKS_P[[#This Row],[SV]]/SGP_SV</f>
        <v>#REF!</v>
      </c>
      <c r="T381" s="33" t="e">
        <f>MYRANKS_P[[#This Row],[SO]]/SGP_K</f>
        <v>#REF!</v>
      </c>
      <c r="U381" s="33" t="e">
        <f>((LGAVG_ER*(NUMPITCHERS-1)+MYRANKS_P[[#This Row],[ER]])*9/((LGAVG_IP*(NUMPITCHERS-1)+MYRANKS_P[[#This Row],[IP]]))-LGAVG_ERA)/SGP_ERA</f>
        <v>#REF!</v>
      </c>
      <c r="V381" s="33" t="e">
        <f>((LGAVG_HBB*(NUMPITCHERS-1)+MYRANKS_P[[#This Row],[BB]]+MYRANKS_P[[#This Row],[H]])/(LGAVG_IP*(NUMPITCHERS-1)+MYRANKS_P[[#This Row],[IP]])-LGAVG_WHIP)/SGP_WHIP</f>
        <v>#REF!</v>
      </c>
      <c r="W381" s="73" t="e">
        <f>MYRANKS_P[[#This Row],[WSGP]]+MYRANKS_P[[#This Row],[SVSGP]]+MYRANKS_P[[#This Row],[SOSGP]]+MYRANKS_P[[#This Row],[ERASGP]]+MYRANKS_P[[#This Row],[WHIPSGP]]</f>
        <v>#REF!</v>
      </c>
      <c r="X381" s="174" t="e">
        <f>RANK(MYRANKS_P[[#This Row],[TTLSGP]],MYRANKS_P[TTLSGP],0)</f>
        <v>#REF!</v>
      </c>
      <c r="Y381" s="73" t="e">
        <f>IF(MYRANKS_P[[#This Row],[RAW_RANK]]&gt;NUM_P,MYRANKS_P[[#This Row],[TTLSGP]],0)</f>
        <v>#REF!</v>
      </c>
      <c r="Z381" s="34" t="e">
        <f>IF(MYRANKS_P[[#This Row],[BENCH_TTLSGP]]=0,"",RANK(MYRANKS_P[[#This Row],[BENCH_TTLSGP]],MYRANKS_P[BENCH_TTLSGP],0))</f>
        <v>#REF!</v>
      </c>
      <c r="AA381" s="34" t="e">
        <f>IF(MYRANKS_P[[#This Row],[RAW_RANK]]=NUM_P,"X","")</f>
        <v>#REF!</v>
      </c>
      <c r="AB381" s="33" t="e">
        <f>VLOOKUP(MYRANKS_P[[#This Row],[POS]],#REF!,COLUMN(#REF!),FALSE)</f>
        <v>#REF!</v>
      </c>
      <c r="AC381" s="33" t="e">
        <f>MYRANKS_P[[#This Row],[TTLSGP]]-MYRANKS_P[[#This Row],[REPL LVL]]</f>
        <v>#REF!</v>
      </c>
      <c r="AD381" s="33" t="e">
        <f>IF(MYRANKS_P[[#This Row],[RAW_RANK]]&lt;=Total_Pitchers_Drafted,MYRANKS_P[[#This Row],[SGP OVER REPL]],0)</f>
        <v>#REF!</v>
      </c>
      <c r="AE381" s="67" t="e">
        <f>MYRANKS_P[[#This Row],[SGP OVER REPL]]*Dollar_Value_Per_Pitcher_SGP+1</f>
        <v>#REF!</v>
      </c>
      <c r="AF381" s="33"/>
      <c r="AG381" s="33" t="e">
        <f>IF(AND(MYRANKS_P[[#This Row],[BENCH_RANK]]&lt;=Total_Pitchers_Drafted,MYRANKS_P[[#This Row],[$ACTUAL]]=""),MYRANKS_P[[#This Row],[USEFULSGP]],0)</f>
        <v>#REF!</v>
      </c>
      <c r="AH381" s="33" t="e">
        <f>IF(MYRANKS_P[[#This Row],[REMAIN_SGP]]=0,0,MYRANKS_P[[#This Row],[REMAIN_SGP]]*Remaining_Dollar_Value_Per_Pitcher_SGP+1)</f>
        <v>#REF!</v>
      </c>
      <c r="AI381" s="170"/>
    </row>
    <row r="382" spans="1:35" x14ac:dyDescent="0.25">
      <c r="A382" s="88" t="s">
        <v>6135</v>
      </c>
      <c r="B382" s="53" t="e">
        <f>VLOOKUP(MYRANKS_P[[#This Row],[PLAYERID]],#REF!,COLUMN(#REF!),FALSE)</f>
        <v>#REF!</v>
      </c>
      <c r="C382" s="53" t="e">
        <f>VLOOKUP(MYRANKS_P[[#This Row],[PLAYERID]],#REF!,COLUMN(#REF!),FALSE)</f>
        <v>#REF!</v>
      </c>
      <c r="D382" s="53" t="e">
        <f>VLOOKUP(MYRANKS_P[[#This Row],[PLAYERID]],#REF!,COLUMN(#REF!),FALSE)</f>
        <v>#REF!</v>
      </c>
      <c r="E382" s="9" t="e">
        <f>VLOOKUP(MYRANKS_P[[#This Row],[PLAYERID]],#REF!,COLUMN(#REF!),FALSE)</f>
        <v>#REF!</v>
      </c>
      <c r="F382" s="53" t="e">
        <f>VLOOKUP(MYRANKS_P[[#This Row],[PLAYERID]],#REF!,COLUMN(#REF!),FALSE)</f>
        <v>#REF!</v>
      </c>
      <c r="G382" s="9" t="e">
        <f>INDEX(#REF!,MATCH(MYRANKS_P[[#This Row],[PLAYERID]],#REF!,0),VLOOKUP(IDSYSTEM,#REF!,3,FALSE))</f>
        <v>#REF!</v>
      </c>
      <c r="H382" s="115" t="e">
        <f>IF(OR(LEAGUE="Mixed",LEAGUE=MYRANKS_P[[#This Row],[LG]]),IFERROR(INDEX(PITCHCSV[],MATCH(MYRANKS_P[[#This Row],[PROJID]],PITCHCSV[playerid],0),P_WCOL),0),0)</f>
        <v>#REF!</v>
      </c>
      <c r="I382" s="115" t="e">
        <f>IF(OR(LEAGUE="Mixed",LEAGUE=MYRANKS_P[[#This Row],[LG]]),IFERROR(INDEX(PITCHCSV[],MATCH(MYRANKS_P[[#This Row],[PROJID]],PITCHCSV[playerid],0),P_SVCOL),0),0)</f>
        <v>#REF!</v>
      </c>
      <c r="J382" s="115" t="e">
        <f>IF(OR(LEAGUE="Mixed",LEAGUE=MYRANKS_P[[#This Row],[LG]]),IFERROR(INDEX(PITCHCSV[],MATCH(MYRANKS_P[[#This Row],[PROJID]],PITCHCSV[playerid],0),P_IPCOL),0),0)</f>
        <v>#REF!</v>
      </c>
      <c r="K382" s="115" t="e">
        <f>IF(OR(LEAGUE="Mixed",LEAGUE=MYRANKS_P[[#This Row],[LG]]),IFERROR(INDEX(PITCHCSV[],MATCH(MYRANKS_P[[#This Row],[PROJID]],PITCHCSV[playerid],0),P_HCOL),0),0)</f>
        <v>#REF!</v>
      </c>
      <c r="L382" s="115" t="e">
        <f>IF(OR(LEAGUE="Mixed",LEAGUE=MYRANKS_P[[#This Row],[LG]]),IFERROR(INDEX(PITCHCSV[],MATCH(MYRANKS_P[[#This Row],[PROJID]],PITCHCSV[playerid],0),P_ERCOL),0),0)</f>
        <v>#REF!</v>
      </c>
      <c r="M382" s="115" t="e">
        <f>IF(OR(LEAGUE="Mixed",LEAGUE=MYRANKS_P[[#This Row],[LG]]),IFERROR(INDEX(PITCHCSV[],MATCH(MYRANKS_P[[#This Row],[PROJID]],PITCHCSV[playerid],0),P_HRCOL),0),0)</f>
        <v>#REF!</v>
      </c>
      <c r="N382" s="115" t="e">
        <f>IF(OR(LEAGUE="Mixed",LEAGUE=MYRANKS_P[[#This Row],[LG]]),IFERROR(INDEX(PITCHCSV[],MATCH(MYRANKS_P[[#This Row],[PROJID]],PITCHCSV[playerid],0),P_SOCOL),0),0)</f>
        <v>#REF!</v>
      </c>
      <c r="O382" s="115" t="e">
        <f>IF(OR(LEAGUE="Mixed",LEAGUE=MYRANKS_P[[#This Row],[LG]]),IFERROR(INDEX(PITCHCSV[],MATCH(MYRANKS_P[[#This Row],[PROJID]],PITCHCSV[playerid],0),P_BBCOL),0),0)</f>
        <v>#REF!</v>
      </c>
      <c r="P382" s="10" t="e">
        <f>IF(OR(LEAGUE="Mixed",LEAGUE=MYRANKS_P[[#This Row],[LG]]),IFERROR(MYRANKS_P[[#This Row],[ER]]*9/MYRANKS_P[[#This Row],[IP]],0),0)</f>
        <v>#REF!</v>
      </c>
      <c r="Q382" s="10" t="e">
        <f>IF(OR(LEAGUE="Mixed",LEAGUE=MYRANKS_P[[#This Row],[LG]]),IFERROR((MYRANKS_P[[#This Row],[BB]]+MYRANKS_P[[#This Row],[H]])/MYRANKS_P[[#This Row],[IP]],0),0)</f>
        <v>#REF!</v>
      </c>
      <c r="R382" s="10" t="e">
        <f>MYRANKS_P[[#This Row],[W]]/SGP_W</f>
        <v>#REF!</v>
      </c>
      <c r="S382" s="10" t="e">
        <f>MYRANKS_P[[#This Row],[SV]]/SGP_SV</f>
        <v>#REF!</v>
      </c>
      <c r="T382" s="10" t="e">
        <f>MYRANKS_P[[#This Row],[SO]]/SGP_K</f>
        <v>#REF!</v>
      </c>
      <c r="U382" s="10" t="e">
        <f>((LGAVG_ER*(NUMPITCHERS-1)+MYRANKS_P[[#This Row],[ER]])*9/((LGAVG_IP*(NUMPITCHERS-1)+MYRANKS_P[[#This Row],[IP]]))-LGAVG_ERA)/SGP_ERA</f>
        <v>#REF!</v>
      </c>
      <c r="V382" s="10" t="e">
        <f>((LGAVG_HBB*(NUMPITCHERS-1)+MYRANKS_P[[#This Row],[BB]]+MYRANKS_P[[#This Row],[H]])/(LGAVG_IP*(NUMPITCHERS-1)+MYRANKS_P[[#This Row],[IP]])-LGAVG_WHIP)/SGP_WHIP</f>
        <v>#REF!</v>
      </c>
      <c r="W382" s="72" t="e">
        <f>MYRANKS_P[[#This Row],[WSGP]]+MYRANKS_P[[#This Row],[SVSGP]]+MYRANKS_P[[#This Row],[SOSGP]]+MYRANKS_P[[#This Row],[ERASGP]]+MYRANKS_P[[#This Row],[WHIPSGP]]</f>
        <v>#REF!</v>
      </c>
      <c r="X382" s="171" t="e">
        <f>RANK(MYRANKS_P[[#This Row],[TTLSGP]],MYRANKS_P[TTLSGP],0)</f>
        <v>#REF!</v>
      </c>
      <c r="Y382" s="72" t="e">
        <f>IF(MYRANKS_P[[#This Row],[RAW_RANK]]&gt;NUM_P,MYRANKS_P[[#This Row],[TTLSGP]],0)</f>
        <v>#REF!</v>
      </c>
      <c r="Z382" s="22" t="e">
        <f>IF(MYRANKS_P[[#This Row],[BENCH_TTLSGP]]=0,"",RANK(MYRANKS_P[[#This Row],[BENCH_TTLSGP]],MYRANKS_P[BENCH_TTLSGP],0))</f>
        <v>#REF!</v>
      </c>
      <c r="AA382" s="22" t="e">
        <f>IF(MYRANKS_P[[#This Row],[RAW_RANK]]=NUM_P,"X","")</f>
        <v>#REF!</v>
      </c>
      <c r="AB382" s="10" t="e">
        <f>VLOOKUP(MYRANKS_P[[#This Row],[POS]],#REF!,COLUMN(#REF!),FALSE)</f>
        <v>#REF!</v>
      </c>
      <c r="AC382" s="10" t="e">
        <f>MYRANKS_P[[#This Row],[TTLSGP]]-MYRANKS_P[[#This Row],[REPL LVL]]</f>
        <v>#REF!</v>
      </c>
      <c r="AD382" s="19" t="e">
        <f>IF(MYRANKS_P[[#This Row],[RAW_RANK]]&lt;=Total_Pitchers_Drafted,MYRANKS_P[[#This Row],[SGP OVER REPL]],0)</f>
        <v>#REF!</v>
      </c>
      <c r="AE382" s="66" t="e">
        <f>MYRANKS_P[[#This Row],[SGP OVER REPL]]*Dollar_Value_Per_Pitcher_SGP+1</f>
        <v>#REF!</v>
      </c>
      <c r="AF382" s="27"/>
      <c r="AG382" s="30" t="e">
        <f>IF(AND(MYRANKS_P[[#This Row],[BENCH_RANK]]&lt;=Total_Pitchers_Drafted,MYRANKS_P[[#This Row],[$ACTUAL]]=""),MYRANKS_P[[#This Row],[USEFULSGP]],0)</f>
        <v>#REF!</v>
      </c>
      <c r="AH382" s="27" t="e">
        <f>IF(MYRANKS_P[[#This Row],[REMAIN_SGP]]=0,0,MYRANKS_P[[#This Row],[REMAIN_SGP]]*Remaining_Dollar_Value_Per_Pitcher_SGP+1)</f>
        <v>#REF!</v>
      </c>
      <c r="AI382" s="122"/>
    </row>
    <row r="383" spans="1:35" x14ac:dyDescent="0.25">
      <c r="A383" s="79" t="s">
        <v>6174</v>
      </c>
      <c r="B383" s="9" t="e">
        <f>VLOOKUP(MYRANKS_P[[#This Row],[PLAYERID]],#REF!,COLUMN(#REF!),FALSE)</f>
        <v>#REF!</v>
      </c>
      <c r="C383" s="9" t="e">
        <f>VLOOKUP(MYRANKS_P[[#This Row],[PLAYERID]],#REF!,COLUMN(#REF!),FALSE)</f>
        <v>#REF!</v>
      </c>
      <c r="D383" s="9" t="e">
        <f>VLOOKUP(MYRANKS_P[[#This Row],[PLAYERID]],#REF!,COLUMN(#REF!),FALSE)</f>
        <v>#REF!</v>
      </c>
      <c r="E383" s="9" t="e">
        <f>VLOOKUP(MYRANKS_P[[#This Row],[PLAYERID]],#REF!,COLUMN(#REF!),FALSE)</f>
        <v>#REF!</v>
      </c>
      <c r="F383" s="9" t="e">
        <f>VLOOKUP(MYRANKS_P[[#This Row],[PLAYERID]],#REF!,COLUMN(#REF!),FALSE)</f>
        <v>#REF!</v>
      </c>
      <c r="G383" s="9" t="e">
        <f>INDEX(#REF!,MATCH(MYRANKS_P[[#This Row],[PLAYERID]],#REF!,0),VLOOKUP(IDSYSTEM,#REF!,3,FALSE))</f>
        <v>#REF!</v>
      </c>
      <c r="H383" s="115" t="e">
        <f>IF(OR(LEAGUE="Mixed",LEAGUE=MYRANKS_P[[#This Row],[LG]]),IFERROR(INDEX(PITCHCSV[],MATCH(MYRANKS_P[[#This Row],[PROJID]],PITCHCSV[playerid],0),P_WCOL),0),0)</f>
        <v>#REF!</v>
      </c>
      <c r="I383" s="115" t="e">
        <f>IF(OR(LEAGUE="Mixed",LEAGUE=MYRANKS_P[[#This Row],[LG]]),IFERROR(INDEX(PITCHCSV[],MATCH(MYRANKS_P[[#This Row],[PROJID]],PITCHCSV[playerid],0),P_SVCOL),0),0)</f>
        <v>#REF!</v>
      </c>
      <c r="J383" s="115" t="e">
        <f>IF(OR(LEAGUE="Mixed",LEAGUE=MYRANKS_P[[#This Row],[LG]]),IFERROR(INDEX(PITCHCSV[],MATCH(MYRANKS_P[[#This Row],[PROJID]],PITCHCSV[playerid],0),P_IPCOL),0),0)</f>
        <v>#REF!</v>
      </c>
      <c r="K383" s="115" t="e">
        <f>IF(OR(LEAGUE="Mixed",LEAGUE=MYRANKS_P[[#This Row],[LG]]),IFERROR(INDEX(PITCHCSV[],MATCH(MYRANKS_P[[#This Row],[PROJID]],PITCHCSV[playerid],0),P_HCOL),0),0)</f>
        <v>#REF!</v>
      </c>
      <c r="L383" s="115" t="e">
        <f>IF(OR(LEAGUE="Mixed",LEAGUE=MYRANKS_P[[#This Row],[LG]]),IFERROR(INDEX(PITCHCSV[],MATCH(MYRANKS_P[[#This Row],[PROJID]],PITCHCSV[playerid],0),P_ERCOL),0),0)</f>
        <v>#REF!</v>
      </c>
      <c r="M383" s="115" t="e">
        <f>IF(OR(LEAGUE="Mixed",LEAGUE=MYRANKS_P[[#This Row],[LG]]),IFERROR(INDEX(PITCHCSV[],MATCH(MYRANKS_P[[#This Row],[PROJID]],PITCHCSV[playerid],0),P_HRCOL),0),0)</f>
        <v>#REF!</v>
      </c>
      <c r="N383" s="115" t="e">
        <f>IF(OR(LEAGUE="Mixed",LEAGUE=MYRANKS_P[[#This Row],[LG]]),IFERROR(INDEX(PITCHCSV[],MATCH(MYRANKS_P[[#This Row],[PROJID]],PITCHCSV[playerid],0),P_SOCOL),0),0)</f>
        <v>#REF!</v>
      </c>
      <c r="O383" s="115" t="e">
        <f>IF(OR(LEAGUE="Mixed",LEAGUE=MYRANKS_P[[#This Row],[LG]]),IFERROR(INDEX(PITCHCSV[],MATCH(MYRANKS_P[[#This Row],[PROJID]],PITCHCSV[playerid],0),P_BBCOL),0),0)</f>
        <v>#REF!</v>
      </c>
      <c r="P383" s="10" t="e">
        <f>IF(OR(LEAGUE="Mixed",LEAGUE=MYRANKS_P[[#This Row],[LG]]),IFERROR(MYRANKS_P[[#This Row],[ER]]*9/MYRANKS_P[[#This Row],[IP]],0),0)</f>
        <v>#REF!</v>
      </c>
      <c r="Q383" s="10" t="e">
        <f>IF(OR(LEAGUE="Mixed",LEAGUE=MYRANKS_P[[#This Row],[LG]]),IFERROR((MYRANKS_P[[#This Row],[BB]]+MYRANKS_P[[#This Row],[H]])/MYRANKS_P[[#This Row],[IP]],0),0)</f>
        <v>#REF!</v>
      </c>
      <c r="R383" s="10" t="e">
        <f>MYRANKS_P[[#This Row],[W]]/SGP_W</f>
        <v>#REF!</v>
      </c>
      <c r="S383" s="10" t="e">
        <f>MYRANKS_P[[#This Row],[SV]]/SGP_SV</f>
        <v>#REF!</v>
      </c>
      <c r="T383" s="10" t="e">
        <f>MYRANKS_P[[#This Row],[SO]]/SGP_K</f>
        <v>#REF!</v>
      </c>
      <c r="U383" s="10" t="e">
        <f>((LGAVG_ER*(NUMPITCHERS-1)+MYRANKS_P[[#This Row],[ER]])*9/((LGAVG_IP*(NUMPITCHERS-1)+MYRANKS_P[[#This Row],[IP]]))-LGAVG_ERA)/SGP_ERA</f>
        <v>#REF!</v>
      </c>
      <c r="V383" s="10" t="e">
        <f>((LGAVG_HBB*(NUMPITCHERS-1)+MYRANKS_P[[#This Row],[BB]]+MYRANKS_P[[#This Row],[H]])/(LGAVG_IP*(NUMPITCHERS-1)+MYRANKS_P[[#This Row],[IP]])-LGAVG_WHIP)/SGP_WHIP</f>
        <v>#REF!</v>
      </c>
      <c r="W383" s="72" t="e">
        <f>MYRANKS_P[[#This Row],[WSGP]]+MYRANKS_P[[#This Row],[SVSGP]]+MYRANKS_P[[#This Row],[SOSGP]]+MYRANKS_P[[#This Row],[ERASGP]]+MYRANKS_P[[#This Row],[WHIPSGP]]</f>
        <v>#REF!</v>
      </c>
      <c r="X383" s="171" t="e">
        <f>RANK(MYRANKS_P[[#This Row],[TTLSGP]],MYRANKS_P[TTLSGP],0)</f>
        <v>#REF!</v>
      </c>
      <c r="Y383" s="72" t="e">
        <f>IF(MYRANKS_P[[#This Row],[RAW_RANK]]&gt;NUM_P,MYRANKS_P[[#This Row],[TTLSGP]],0)</f>
        <v>#REF!</v>
      </c>
      <c r="Z383" s="22" t="e">
        <f>IF(MYRANKS_P[[#This Row],[BENCH_TTLSGP]]=0,"",RANK(MYRANKS_P[[#This Row],[BENCH_TTLSGP]],MYRANKS_P[BENCH_TTLSGP],0))</f>
        <v>#REF!</v>
      </c>
      <c r="AA383" s="22" t="e">
        <f>IF(MYRANKS_P[[#This Row],[RAW_RANK]]=NUM_P,"X","")</f>
        <v>#REF!</v>
      </c>
      <c r="AB383" s="10" t="e">
        <f>VLOOKUP(MYRANKS_P[[#This Row],[POS]],#REF!,COLUMN(#REF!),FALSE)</f>
        <v>#REF!</v>
      </c>
      <c r="AC383" s="10" t="e">
        <f>MYRANKS_P[[#This Row],[TTLSGP]]-MYRANKS_P[[#This Row],[REPL LVL]]</f>
        <v>#REF!</v>
      </c>
      <c r="AD383" s="19" t="e">
        <f>IF(MYRANKS_P[[#This Row],[RAW_RANK]]&lt;=Total_Pitchers_Drafted,MYRANKS_P[[#This Row],[SGP OVER REPL]],0)</f>
        <v>#REF!</v>
      </c>
      <c r="AE383" s="66" t="e">
        <f>MYRANKS_P[[#This Row],[SGP OVER REPL]]*Dollar_Value_Per_Pitcher_SGP+1</f>
        <v>#REF!</v>
      </c>
      <c r="AF383" s="27"/>
      <c r="AG383" s="30" t="e">
        <f>IF(AND(MYRANKS_P[[#This Row],[BENCH_RANK]]&lt;=Total_Pitchers_Drafted,MYRANKS_P[[#This Row],[$ACTUAL]]=""),MYRANKS_P[[#This Row],[USEFULSGP]],0)</f>
        <v>#REF!</v>
      </c>
      <c r="AH383" s="27" t="e">
        <f>IF(MYRANKS_P[[#This Row],[REMAIN_SGP]]=0,0,MYRANKS_P[[#This Row],[REMAIN_SGP]]*Remaining_Dollar_Value_Per_Pitcher_SGP+1)</f>
        <v>#REF!</v>
      </c>
      <c r="AI383" s="122"/>
    </row>
    <row r="384" spans="1:35" x14ac:dyDescent="0.25">
      <c r="A384" s="79" t="s">
        <v>6344</v>
      </c>
      <c r="B384" s="9" t="e">
        <f>VLOOKUP(MYRANKS_P[[#This Row],[PLAYERID]],#REF!,COLUMN(#REF!),FALSE)</f>
        <v>#REF!</v>
      </c>
      <c r="C384" s="9" t="e">
        <f>VLOOKUP(MYRANKS_P[[#This Row],[PLAYERID]],#REF!,COLUMN(#REF!),FALSE)</f>
        <v>#REF!</v>
      </c>
      <c r="D384" s="9" t="e">
        <f>VLOOKUP(MYRANKS_P[[#This Row],[PLAYERID]],#REF!,COLUMN(#REF!),FALSE)</f>
        <v>#REF!</v>
      </c>
      <c r="E384" s="9" t="e">
        <f>VLOOKUP(MYRANKS_P[[#This Row],[PLAYERID]],#REF!,COLUMN(#REF!),FALSE)</f>
        <v>#REF!</v>
      </c>
      <c r="F384" s="9" t="e">
        <f>VLOOKUP(MYRANKS_P[[#This Row],[PLAYERID]],#REF!,COLUMN(#REF!),FALSE)</f>
        <v>#REF!</v>
      </c>
      <c r="G384" s="9" t="e">
        <f>INDEX(#REF!,MATCH(MYRANKS_P[[#This Row],[PLAYERID]],#REF!,0),VLOOKUP(IDSYSTEM,#REF!,3,FALSE))</f>
        <v>#REF!</v>
      </c>
      <c r="H384" s="115" t="e">
        <f>IF(OR(LEAGUE="Mixed",LEAGUE=MYRANKS_P[[#This Row],[LG]]),IFERROR(INDEX(PITCHCSV[],MATCH(MYRANKS_P[[#This Row],[PROJID]],PITCHCSV[playerid],0),P_WCOL),0),0)</f>
        <v>#REF!</v>
      </c>
      <c r="I384" s="115" t="e">
        <f>IF(OR(LEAGUE="Mixed",LEAGUE=MYRANKS_P[[#This Row],[LG]]),IFERROR(INDEX(PITCHCSV[],MATCH(MYRANKS_P[[#This Row],[PROJID]],PITCHCSV[playerid],0),P_SVCOL),0),0)</f>
        <v>#REF!</v>
      </c>
      <c r="J384" s="115" t="e">
        <f>IF(OR(LEAGUE="Mixed",LEAGUE=MYRANKS_P[[#This Row],[LG]]),IFERROR(INDEX(PITCHCSV[],MATCH(MYRANKS_P[[#This Row],[PROJID]],PITCHCSV[playerid],0),P_IPCOL),0),0)</f>
        <v>#REF!</v>
      </c>
      <c r="K384" s="115" t="e">
        <f>IF(OR(LEAGUE="Mixed",LEAGUE=MYRANKS_P[[#This Row],[LG]]),IFERROR(INDEX(PITCHCSV[],MATCH(MYRANKS_P[[#This Row],[PROJID]],PITCHCSV[playerid],0),P_HCOL),0),0)</f>
        <v>#REF!</v>
      </c>
      <c r="L384" s="115" t="e">
        <f>IF(OR(LEAGUE="Mixed",LEAGUE=MYRANKS_P[[#This Row],[LG]]),IFERROR(INDEX(PITCHCSV[],MATCH(MYRANKS_P[[#This Row],[PROJID]],PITCHCSV[playerid],0),P_ERCOL),0),0)</f>
        <v>#REF!</v>
      </c>
      <c r="M384" s="115" t="e">
        <f>IF(OR(LEAGUE="Mixed",LEAGUE=MYRANKS_P[[#This Row],[LG]]),IFERROR(INDEX(PITCHCSV[],MATCH(MYRANKS_P[[#This Row],[PROJID]],PITCHCSV[playerid],0),P_HRCOL),0),0)</f>
        <v>#REF!</v>
      </c>
      <c r="N384" s="115" t="e">
        <f>IF(OR(LEAGUE="Mixed",LEAGUE=MYRANKS_P[[#This Row],[LG]]),IFERROR(INDEX(PITCHCSV[],MATCH(MYRANKS_P[[#This Row],[PROJID]],PITCHCSV[playerid],0),P_SOCOL),0),0)</f>
        <v>#REF!</v>
      </c>
      <c r="O384" s="115" t="e">
        <f>IF(OR(LEAGUE="Mixed",LEAGUE=MYRANKS_P[[#This Row],[LG]]),IFERROR(INDEX(PITCHCSV[],MATCH(MYRANKS_P[[#This Row],[PROJID]],PITCHCSV[playerid],0),P_BBCOL),0),0)</f>
        <v>#REF!</v>
      </c>
      <c r="P384" s="10" t="e">
        <f>IF(OR(LEAGUE="Mixed",LEAGUE=MYRANKS_P[[#This Row],[LG]]),IFERROR(MYRANKS_P[[#This Row],[ER]]*9/MYRANKS_P[[#This Row],[IP]],0),0)</f>
        <v>#REF!</v>
      </c>
      <c r="Q384" s="10" t="e">
        <f>IF(OR(LEAGUE="Mixed",LEAGUE=MYRANKS_P[[#This Row],[LG]]),IFERROR((MYRANKS_P[[#This Row],[BB]]+MYRANKS_P[[#This Row],[H]])/MYRANKS_P[[#This Row],[IP]],0),0)</f>
        <v>#REF!</v>
      </c>
      <c r="R384" s="10" t="e">
        <f>MYRANKS_P[[#This Row],[W]]/SGP_W</f>
        <v>#REF!</v>
      </c>
      <c r="S384" s="10" t="e">
        <f>MYRANKS_P[[#This Row],[SV]]/SGP_SV</f>
        <v>#REF!</v>
      </c>
      <c r="T384" s="10" t="e">
        <f>MYRANKS_P[[#This Row],[SO]]/SGP_K</f>
        <v>#REF!</v>
      </c>
      <c r="U384" s="10" t="e">
        <f>((LGAVG_ER*(NUMPITCHERS-1)+MYRANKS_P[[#This Row],[ER]])*9/((LGAVG_IP*(NUMPITCHERS-1)+MYRANKS_P[[#This Row],[IP]]))-LGAVG_ERA)/SGP_ERA</f>
        <v>#REF!</v>
      </c>
      <c r="V384" s="10" t="e">
        <f>((LGAVG_HBB*(NUMPITCHERS-1)+MYRANKS_P[[#This Row],[BB]]+MYRANKS_P[[#This Row],[H]])/(LGAVG_IP*(NUMPITCHERS-1)+MYRANKS_P[[#This Row],[IP]])-LGAVG_WHIP)/SGP_WHIP</f>
        <v>#REF!</v>
      </c>
      <c r="W384" s="72" t="e">
        <f>MYRANKS_P[[#This Row],[WSGP]]+MYRANKS_P[[#This Row],[SVSGP]]+MYRANKS_P[[#This Row],[SOSGP]]+MYRANKS_P[[#This Row],[ERASGP]]+MYRANKS_P[[#This Row],[WHIPSGP]]</f>
        <v>#REF!</v>
      </c>
      <c r="X384" s="171" t="e">
        <f>RANK(MYRANKS_P[[#This Row],[TTLSGP]],MYRANKS_P[TTLSGP],0)</f>
        <v>#REF!</v>
      </c>
      <c r="Y384" s="72" t="e">
        <f>IF(MYRANKS_P[[#This Row],[RAW_RANK]]&gt;NUM_P,MYRANKS_P[[#This Row],[TTLSGP]],0)</f>
        <v>#REF!</v>
      </c>
      <c r="Z384" s="22" t="e">
        <f>IF(MYRANKS_P[[#This Row],[BENCH_TTLSGP]]=0,"",RANK(MYRANKS_P[[#This Row],[BENCH_TTLSGP]],MYRANKS_P[BENCH_TTLSGP],0))</f>
        <v>#REF!</v>
      </c>
      <c r="AA384" s="22" t="e">
        <f>IF(MYRANKS_P[[#This Row],[RAW_RANK]]=NUM_P,"X","")</f>
        <v>#REF!</v>
      </c>
      <c r="AB384" s="10" t="e">
        <f>VLOOKUP(MYRANKS_P[[#This Row],[POS]],#REF!,COLUMN(#REF!),FALSE)</f>
        <v>#REF!</v>
      </c>
      <c r="AC384" s="10" t="e">
        <f>MYRANKS_P[[#This Row],[TTLSGP]]-MYRANKS_P[[#This Row],[REPL LVL]]</f>
        <v>#REF!</v>
      </c>
      <c r="AD384" s="19" t="e">
        <f>IF(MYRANKS_P[[#This Row],[RAW_RANK]]&lt;=Total_Pitchers_Drafted,MYRANKS_P[[#This Row],[SGP OVER REPL]],0)</f>
        <v>#REF!</v>
      </c>
      <c r="AE384" s="66" t="e">
        <f>MYRANKS_P[[#This Row],[SGP OVER REPL]]*Dollar_Value_Per_Pitcher_SGP+1</f>
        <v>#REF!</v>
      </c>
      <c r="AF384" s="27"/>
      <c r="AG384" s="30" t="e">
        <f>IF(AND(MYRANKS_P[[#This Row],[BENCH_RANK]]&lt;=Total_Pitchers_Drafted,MYRANKS_P[[#This Row],[$ACTUAL]]=""),MYRANKS_P[[#This Row],[USEFULSGP]],0)</f>
        <v>#REF!</v>
      </c>
      <c r="AH384" s="27" t="e">
        <f>IF(MYRANKS_P[[#This Row],[REMAIN_SGP]]=0,0,MYRANKS_P[[#This Row],[REMAIN_SGP]]*Remaining_Dollar_Value_Per_Pitcher_SGP+1)</f>
        <v>#REF!</v>
      </c>
      <c r="AI384" s="122"/>
    </row>
    <row r="385" spans="1:35" x14ac:dyDescent="0.25">
      <c r="A385" s="88" t="s">
        <v>2340</v>
      </c>
      <c r="B385" s="53" t="e">
        <f>VLOOKUP(MYRANKS_P[[#This Row],[PLAYERID]],#REF!,COLUMN(#REF!),FALSE)</f>
        <v>#REF!</v>
      </c>
      <c r="C385" s="53" t="e">
        <f>VLOOKUP(MYRANKS_P[[#This Row],[PLAYERID]],#REF!,COLUMN(#REF!),FALSE)</f>
        <v>#REF!</v>
      </c>
      <c r="D385" s="53" t="e">
        <f>VLOOKUP(MYRANKS_P[[#This Row],[PLAYERID]],#REF!,COLUMN(#REF!),FALSE)</f>
        <v>#REF!</v>
      </c>
      <c r="E385" s="9" t="e">
        <f>VLOOKUP(MYRANKS_P[[#This Row],[PLAYERID]],#REF!,COLUMN(#REF!),FALSE)</f>
        <v>#REF!</v>
      </c>
      <c r="F385" s="53" t="e">
        <f>VLOOKUP(MYRANKS_P[[#This Row],[PLAYERID]],#REF!,COLUMN(#REF!),FALSE)</f>
        <v>#REF!</v>
      </c>
      <c r="G385" s="9" t="e">
        <f>INDEX(#REF!,MATCH(MYRANKS_P[[#This Row],[PLAYERID]],#REF!,0),VLOOKUP(IDSYSTEM,#REF!,3,FALSE))</f>
        <v>#REF!</v>
      </c>
      <c r="H385" s="115" t="e">
        <f>IF(OR(LEAGUE="Mixed",LEAGUE=MYRANKS_P[[#This Row],[LG]]),IFERROR(INDEX(PITCHCSV[],MATCH(MYRANKS_P[[#This Row],[PROJID]],PITCHCSV[playerid],0),P_WCOL),0),0)</f>
        <v>#REF!</v>
      </c>
      <c r="I385" s="115" t="e">
        <f>IF(OR(LEAGUE="Mixed",LEAGUE=MYRANKS_P[[#This Row],[LG]]),IFERROR(INDEX(PITCHCSV[],MATCH(MYRANKS_P[[#This Row],[PROJID]],PITCHCSV[playerid],0),P_SVCOL),0),0)</f>
        <v>#REF!</v>
      </c>
      <c r="J385" s="115" t="e">
        <f>IF(OR(LEAGUE="Mixed",LEAGUE=MYRANKS_P[[#This Row],[LG]]),IFERROR(INDEX(PITCHCSV[],MATCH(MYRANKS_P[[#This Row],[PROJID]],PITCHCSV[playerid],0),P_IPCOL),0),0)</f>
        <v>#REF!</v>
      </c>
      <c r="K385" s="115" t="e">
        <f>IF(OR(LEAGUE="Mixed",LEAGUE=MYRANKS_P[[#This Row],[LG]]),IFERROR(INDEX(PITCHCSV[],MATCH(MYRANKS_P[[#This Row],[PROJID]],PITCHCSV[playerid],0),P_HCOL),0),0)</f>
        <v>#REF!</v>
      </c>
      <c r="L385" s="115" t="e">
        <f>IF(OR(LEAGUE="Mixed",LEAGUE=MYRANKS_P[[#This Row],[LG]]),IFERROR(INDEX(PITCHCSV[],MATCH(MYRANKS_P[[#This Row],[PROJID]],PITCHCSV[playerid],0),P_ERCOL),0),0)</f>
        <v>#REF!</v>
      </c>
      <c r="M385" s="115" t="e">
        <f>IF(OR(LEAGUE="Mixed",LEAGUE=MYRANKS_P[[#This Row],[LG]]),IFERROR(INDEX(PITCHCSV[],MATCH(MYRANKS_P[[#This Row],[PROJID]],PITCHCSV[playerid],0),P_HRCOL),0),0)</f>
        <v>#REF!</v>
      </c>
      <c r="N385" s="115" t="e">
        <f>IF(OR(LEAGUE="Mixed",LEAGUE=MYRANKS_P[[#This Row],[LG]]),IFERROR(INDEX(PITCHCSV[],MATCH(MYRANKS_P[[#This Row],[PROJID]],PITCHCSV[playerid],0),P_SOCOL),0),0)</f>
        <v>#REF!</v>
      </c>
      <c r="O385" s="115" t="e">
        <f>IF(OR(LEAGUE="Mixed",LEAGUE=MYRANKS_P[[#This Row],[LG]]),IFERROR(INDEX(PITCHCSV[],MATCH(MYRANKS_P[[#This Row],[PROJID]],PITCHCSV[playerid],0),P_BBCOL),0),0)</f>
        <v>#REF!</v>
      </c>
      <c r="P385" s="10" t="e">
        <f>IF(OR(LEAGUE="Mixed",LEAGUE=MYRANKS_P[[#This Row],[LG]]),IFERROR(MYRANKS_P[[#This Row],[ER]]*9/MYRANKS_P[[#This Row],[IP]],0),0)</f>
        <v>#REF!</v>
      </c>
      <c r="Q385" s="10" t="e">
        <f>IF(OR(LEAGUE="Mixed",LEAGUE=MYRANKS_P[[#This Row],[LG]]),IFERROR((MYRANKS_P[[#This Row],[BB]]+MYRANKS_P[[#This Row],[H]])/MYRANKS_P[[#This Row],[IP]],0),0)</f>
        <v>#REF!</v>
      </c>
      <c r="R385" s="10" t="e">
        <f>MYRANKS_P[[#This Row],[W]]/SGP_W</f>
        <v>#REF!</v>
      </c>
      <c r="S385" s="10" t="e">
        <f>MYRANKS_P[[#This Row],[SV]]/SGP_SV</f>
        <v>#REF!</v>
      </c>
      <c r="T385" s="10" t="e">
        <f>MYRANKS_P[[#This Row],[SO]]/SGP_K</f>
        <v>#REF!</v>
      </c>
      <c r="U385" s="10" t="e">
        <f>((LGAVG_ER*(NUMPITCHERS-1)+MYRANKS_P[[#This Row],[ER]])*9/((LGAVG_IP*(NUMPITCHERS-1)+MYRANKS_P[[#This Row],[IP]]))-LGAVG_ERA)/SGP_ERA</f>
        <v>#REF!</v>
      </c>
      <c r="V385" s="10" t="e">
        <f>((LGAVG_HBB*(NUMPITCHERS-1)+MYRANKS_P[[#This Row],[BB]]+MYRANKS_P[[#This Row],[H]])/(LGAVG_IP*(NUMPITCHERS-1)+MYRANKS_P[[#This Row],[IP]])-LGAVG_WHIP)/SGP_WHIP</f>
        <v>#REF!</v>
      </c>
      <c r="W385" s="72" t="e">
        <f>MYRANKS_P[[#This Row],[WSGP]]+MYRANKS_P[[#This Row],[SVSGP]]+MYRANKS_P[[#This Row],[SOSGP]]+MYRANKS_P[[#This Row],[ERASGP]]+MYRANKS_P[[#This Row],[WHIPSGP]]</f>
        <v>#REF!</v>
      </c>
      <c r="X385" s="171" t="e">
        <f>RANK(MYRANKS_P[[#This Row],[TTLSGP]],MYRANKS_P[TTLSGP],0)</f>
        <v>#REF!</v>
      </c>
      <c r="Y385" s="72" t="e">
        <f>IF(MYRANKS_P[[#This Row],[RAW_RANK]]&gt;NUM_P,MYRANKS_P[[#This Row],[TTLSGP]],0)</f>
        <v>#REF!</v>
      </c>
      <c r="Z385" s="22" t="e">
        <f>IF(MYRANKS_P[[#This Row],[BENCH_TTLSGP]]=0,"",RANK(MYRANKS_P[[#This Row],[BENCH_TTLSGP]],MYRANKS_P[BENCH_TTLSGP],0))</f>
        <v>#REF!</v>
      </c>
      <c r="AA385" s="22" t="e">
        <f>IF(MYRANKS_P[[#This Row],[RAW_RANK]]=NUM_P,"X","")</f>
        <v>#REF!</v>
      </c>
      <c r="AB385" s="10" t="e">
        <f>VLOOKUP(MYRANKS_P[[#This Row],[POS]],#REF!,COLUMN(#REF!),FALSE)</f>
        <v>#REF!</v>
      </c>
      <c r="AC385" s="10" t="e">
        <f>MYRANKS_P[[#This Row],[TTLSGP]]-MYRANKS_P[[#This Row],[REPL LVL]]</f>
        <v>#REF!</v>
      </c>
      <c r="AD385" s="19" t="e">
        <f>IF(MYRANKS_P[[#This Row],[RAW_RANK]]&lt;=Total_Pitchers_Drafted,MYRANKS_P[[#This Row],[SGP OVER REPL]],0)</f>
        <v>#REF!</v>
      </c>
      <c r="AE385" s="66" t="e">
        <f>MYRANKS_P[[#This Row],[SGP OVER REPL]]*Dollar_Value_Per_Pitcher_SGP+1</f>
        <v>#REF!</v>
      </c>
      <c r="AF385" s="27"/>
      <c r="AG385" s="30" t="e">
        <f>IF(AND(MYRANKS_P[[#This Row],[BENCH_RANK]]&lt;=Total_Pitchers_Drafted,MYRANKS_P[[#This Row],[$ACTUAL]]=""),MYRANKS_P[[#This Row],[USEFULSGP]],0)</f>
        <v>#REF!</v>
      </c>
      <c r="AH385" s="27" t="e">
        <f>IF(MYRANKS_P[[#This Row],[REMAIN_SGP]]=0,0,MYRANKS_P[[#This Row],[REMAIN_SGP]]*Remaining_Dollar_Value_Per_Pitcher_SGP+1)</f>
        <v>#REF!</v>
      </c>
      <c r="AI385" s="122"/>
    </row>
    <row r="386" spans="1:35" x14ac:dyDescent="0.25">
      <c r="A386" s="79" t="s">
        <v>1329</v>
      </c>
      <c r="B386" s="9" t="e">
        <f>VLOOKUP(MYRANKS_P[[#This Row],[PLAYERID]],#REF!,COLUMN(#REF!),FALSE)</f>
        <v>#REF!</v>
      </c>
      <c r="C386" s="9" t="e">
        <f>VLOOKUP(MYRANKS_P[[#This Row],[PLAYERID]],#REF!,COLUMN(#REF!),FALSE)</f>
        <v>#REF!</v>
      </c>
      <c r="D386" s="9" t="e">
        <f>VLOOKUP(MYRANKS_P[[#This Row],[PLAYERID]],#REF!,COLUMN(#REF!),FALSE)</f>
        <v>#REF!</v>
      </c>
      <c r="E386" s="9" t="e">
        <f>VLOOKUP(MYRANKS_P[[#This Row],[PLAYERID]],#REF!,COLUMN(#REF!),FALSE)</f>
        <v>#REF!</v>
      </c>
      <c r="F386" s="9" t="e">
        <f>VLOOKUP(MYRANKS_P[[#This Row],[PLAYERID]],#REF!,COLUMN(#REF!),FALSE)</f>
        <v>#REF!</v>
      </c>
      <c r="G386" s="9" t="e">
        <f>INDEX(#REF!,MATCH(MYRANKS_P[[#This Row],[PLAYERID]],#REF!,0),VLOOKUP(IDSYSTEM,#REF!,3,FALSE))</f>
        <v>#REF!</v>
      </c>
      <c r="H386" s="115" t="e">
        <f>IF(OR(LEAGUE="Mixed",LEAGUE=MYRANKS_P[[#This Row],[LG]]),IFERROR(INDEX(PITCHCSV[],MATCH(MYRANKS_P[[#This Row],[PROJID]],PITCHCSV[playerid],0),P_WCOL),0),0)</f>
        <v>#REF!</v>
      </c>
      <c r="I386" s="115" t="e">
        <f>IF(OR(LEAGUE="Mixed",LEAGUE=MYRANKS_P[[#This Row],[LG]]),IFERROR(INDEX(PITCHCSV[],MATCH(MYRANKS_P[[#This Row],[PROJID]],PITCHCSV[playerid],0),P_SVCOL),0),0)</f>
        <v>#REF!</v>
      </c>
      <c r="J386" s="115" t="e">
        <f>IF(OR(LEAGUE="Mixed",LEAGUE=MYRANKS_P[[#This Row],[LG]]),IFERROR(INDEX(PITCHCSV[],MATCH(MYRANKS_P[[#This Row],[PROJID]],PITCHCSV[playerid],0),P_IPCOL),0),0)</f>
        <v>#REF!</v>
      </c>
      <c r="K386" s="115" t="e">
        <f>IF(OR(LEAGUE="Mixed",LEAGUE=MYRANKS_P[[#This Row],[LG]]),IFERROR(INDEX(PITCHCSV[],MATCH(MYRANKS_P[[#This Row],[PROJID]],PITCHCSV[playerid],0),P_HCOL),0),0)</f>
        <v>#REF!</v>
      </c>
      <c r="L386" s="115" t="e">
        <f>IF(OR(LEAGUE="Mixed",LEAGUE=MYRANKS_P[[#This Row],[LG]]),IFERROR(INDEX(PITCHCSV[],MATCH(MYRANKS_P[[#This Row],[PROJID]],PITCHCSV[playerid],0),P_ERCOL),0),0)</f>
        <v>#REF!</v>
      </c>
      <c r="M386" s="115" t="e">
        <f>IF(OR(LEAGUE="Mixed",LEAGUE=MYRANKS_P[[#This Row],[LG]]),IFERROR(INDEX(PITCHCSV[],MATCH(MYRANKS_P[[#This Row],[PROJID]],PITCHCSV[playerid],0),P_HRCOL),0),0)</f>
        <v>#REF!</v>
      </c>
      <c r="N386" s="115" t="e">
        <f>IF(OR(LEAGUE="Mixed",LEAGUE=MYRANKS_P[[#This Row],[LG]]),IFERROR(INDEX(PITCHCSV[],MATCH(MYRANKS_P[[#This Row],[PROJID]],PITCHCSV[playerid],0),P_SOCOL),0),0)</f>
        <v>#REF!</v>
      </c>
      <c r="O386" s="115" t="e">
        <f>IF(OR(LEAGUE="Mixed",LEAGUE=MYRANKS_P[[#This Row],[LG]]),IFERROR(INDEX(PITCHCSV[],MATCH(MYRANKS_P[[#This Row],[PROJID]],PITCHCSV[playerid],0),P_BBCOL),0),0)</f>
        <v>#REF!</v>
      </c>
      <c r="P386" s="10" t="e">
        <f>IF(OR(LEAGUE="Mixed",LEAGUE=MYRANKS_P[[#This Row],[LG]]),IFERROR(MYRANKS_P[[#This Row],[ER]]*9/MYRANKS_P[[#This Row],[IP]],0),0)</f>
        <v>#REF!</v>
      </c>
      <c r="Q386" s="10" t="e">
        <f>IF(OR(LEAGUE="Mixed",LEAGUE=MYRANKS_P[[#This Row],[LG]]),IFERROR((MYRANKS_P[[#This Row],[BB]]+MYRANKS_P[[#This Row],[H]])/MYRANKS_P[[#This Row],[IP]],0),0)</f>
        <v>#REF!</v>
      </c>
      <c r="R386" s="10" t="e">
        <f>MYRANKS_P[[#This Row],[W]]/SGP_W</f>
        <v>#REF!</v>
      </c>
      <c r="S386" s="10" t="e">
        <f>MYRANKS_P[[#This Row],[SV]]/SGP_SV</f>
        <v>#REF!</v>
      </c>
      <c r="T386" s="10" t="e">
        <f>MYRANKS_P[[#This Row],[SO]]/SGP_K</f>
        <v>#REF!</v>
      </c>
      <c r="U386" s="10" t="e">
        <f>((LGAVG_ER*(NUMPITCHERS-1)+MYRANKS_P[[#This Row],[ER]])*9/((LGAVG_IP*(NUMPITCHERS-1)+MYRANKS_P[[#This Row],[IP]]))-LGAVG_ERA)/SGP_ERA</f>
        <v>#REF!</v>
      </c>
      <c r="V386" s="10" t="e">
        <f>((LGAVG_HBB*(NUMPITCHERS-1)+MYRANKS_P[[#This Row],[BB]]+MYRANKS_P[[#This Row],[H]])/(LGAVG_IP*(NUMPITCHERS-1)+MYRANKS_P[[#This Row],[IP]])-LGAVG_WHIP)/SGP_WHIP</f>
        <v>#REF!</v>
      </c>
      <c r="W386" s="72" t="e">
        <f>MYRANKS_P[[#This Row],[WSGP]]+MYRANKS_P[[#This Row],[SVSGP]]+MYRANKS_P[[#This Row],[SOSGP]]+MYRANKS_P[[#This Row],[ERASGP]]+MYRANKS_P[[#This Row],[WHIPSGP]]</f>
        <v>#REF!</v>
      </c>
      <c r="X386" s="171" t="e">
        <f>RANK(MYRANKS_P[[#This Row],[TTLSGP]],MYRANKS_P[TTLSGP],0)</f>
        <v>#REF!</v>
      </c>
      <c r="Y386" s="72" t="e">
        <f>IF(MYRANKS_P[[#This Row],[RAW_RANK]]&gt;NUM_P,MYRANKS_P[[#This Row],[TTLSGP]],0)</f>
        <v>#REF!</v>
      </c>
      <c r="Z386" s="22" t="e">
        <f>IF(MYRANKS_P[[#This Row],[BENCH_TTLSGP]]=0,"",RANK(MYRANKS_P[[#This Row],[BENCH_TTLSGP]],MYRANKS_P[BENCH_TTLSGP],0))</f>
        <v>#REF!</v>
      </c>
      <c r="AA386" s="22" t="e">
        <f>IF(MYRANKS_P[[#This Row],[RAW_RANK]]=NUM_P,"X","")</f>
        <v>#REF!</v>
      </c>
      <c r="AB386" s="10" t="e">
        <f>VLOOKUP(MYRANKS_P[[#This Row],[POS]],#REF!,COLUMN(#REF!),FALSE)</f>
        <v>#REF!</v>
      </c>
      <c r="AC386" s="10" t="e">
        <f>MYRANKS_P[[#This Row],[TTLSGP]]-MYRANKS_P[[#This Row],[REPL LVL]]</f>
        <v>#REF!</v>
      </c>
      <c r="AD386" s="19" t="e">
        <f>IF(MYRANKS_P[[#This Row],[RAW_RANK]]&lt;=Total_Pitchers_Drafted,MYRANKS_P[[#This Row],[SGP OVER REPL]],0)</f>
        <v>#REF!</v>
      </c>
      <c r="AE386" s="66" t="e">
        <f>MYRANKS_P[[#This Row],[SGP OVER REPL]]*Dollar_Value_Per_Pitcher_SGP+1</f>
        <v>#REF!</v>
      </c>
      <c r="AF386" s="27"/>
      <c r="AG386" s="30" t="e">
        <f>IF(AND(MYRANKS_P[[#This Row],[BENCH_RANK]]&lt;=Total_Pitchers_Drafted,MYRANKS_P[[#This Row],[$ACTUAL]]=""),MYRANKS_P[[#This Row],[USEFULSGP]],0)</f>
        <v>#REF!</v>
      </c>
      <c r="AH386" s="27" t="e">
        <f>IF(MYRANKS_P[[#This Row],[REMAIN_SGP]]=0,0,MYRANKS_P[[#This Row],[REMAIN_SGP]]*Remaining_Dollar_Value_Per_Pitcher_SGP+1)</f>
        <v>#REF!</v>
      </c>
      <c r="AI386" s="122"/>
    </row>
    <row r="387" spans="1:35" x14ac:dyDescent="0.25">
      <c r="A387" s="88" t="s">
        <v>2506</v>
      </c>
      <c r="B387" s="53" t="e">
        <f>VLOOKUP(MYRANKS_P[[#This Row],[PLAYERID]],#REF!,COLUMN(#REF!),FALSE)</f>
        <v>#REF!</v>
      </c>
      <c r="C387" s="53" t="e">
        <f>VLOOKUP(MYRANKS_P[[#This Row],[PLAYERID]],#REF!,COLUMN(#REF!),FALSE)</f>
        <v>#REF!</v>
      </c>
      <c r="D387" s="53" t="e">
        <f>VLOOKUP(MYRANKS_P[[#This Row],[PLAYERID]],#REF!,COLUMN(#REF!),FALSE)</f>
        <v>#REF!</v>
      </c>
      <c r="E387" s="9" t="e">
        <f>VLOOKUP(MYRANKS_P[[#This Row],[PLAYERID]],#REF!,COLUMN(#REF!),FALSE)</f>
        <v>#REF!</v>
      </c>
      <c r="F387" s="53" t="e">
        <f>VLOOKUP(MYRANKS_P[[#This Row],[PLAYERID]],#REF!,COLUMN(#REF!),FALSE)</f>
        <v>#REF!</v>
      </c>
      <c r="G387" s="9" t="e">
        <f>INDEX(#REF!,MATCH(MYRANKS_P[[#This Row],[PLAYERID]],#REF!,0),VLOOKUP(IDSYSTEM,#REF!,3,FALSE))</f>
        <v>#REF!</v>
      </c>
      <c r="H387" s="115" t="e">
        <f>IF(OR(LEAGUE="Mixed",LEAGUE=MYRANKS_P[[#This Row],[LG]]),IFERROR(INDEX(PITCHCSV[],MATCH(MYRANKS_P[[#This Row],[PROJID]],PITCHCSV[playerid],0),P_WCOL),0),0)</f>
        <v>#REF!</v>
      </c>
      <c r="I387" s="115" t="e">
        <f>IF(OR(LEAGUE="Mixed",LEAGUE=MYRANKS_P[[#This Row],[LG]]),IFERROR(INDEX(PITCHCSV[],MATCH(MYRANKS_P[[#This Row],[PROJID]],PITCHCSV[playerid],0),P_SVCOL),0),0)</f>
        <v>#REF!</v>
      </c>
      <c r="J387" s="115" t="e">
        <f>IF(OR(LEAGUE="Mixed",LEAGUE=MYRANKS_P[[#This Row],[LG]]),IFERROR(INDEX(PITCHCSV[],MATCH(MYRANKS_P[[#This Row],[PROJID]],PITCHCSV[playerid],0),P_IPCOL),0),0)</f>
        <v>#REF!</v>
      </c>
      <c r="K387" s="115" t="e">
        <f>IF(OR(LEAGUE="Mixed",LEAGUE=MYRANKS_P[[#This Row],[LG]]),IFERROR(INDEX(PITCHCSV[],MATCH(MYRANKS_P[[#This Row],[PROJID]],PITCHCSV[playerid],0),P_HCOL),0),0)</f>
        <v>#REF!</v>
      </c>
      <c r="L387" s="115" t="e">
        <f>IF(OR(LEAGUE="Mixed",LEAGUE=MYRANKS_P[[#This Row],[LG]]),IFERROR(INDEX(PITCHCSV[],MATCH(MYRANKS_P[[#This Row],[PROJID]],PITCHCSV[playerid],0),P_ERCOL),0),0)</f>
        <v>#REF!</v>
      </c>
      <c r="M387" s="115" t="e">
        <f>IF(OR(LEAGUE="Mixed",LEAGUE=MYRANKS_P[[#This Row],[LG]]),IFERROR(INDEX(PITCHCSV[],MATCH(MYRANKS_P[[#This Row],[PROJID]],PITCHCSV[playerid],0),P_HRCOL),0),0)</f>
        <v>#REF!</v>
      </c>
      <c r="N387" s="115" t="e">
        <f>IF(OR(LEAGUE="Mixed",LEAGUE=MYRANKS_P[[#This Row],[LG]]),IFERROR(INDEX(PITCHCSV[],MATCH(MYRANKS_P[[#This Row],[PROJID]],PITCHCSV[playerid],0),P_SOCOL),0),0)</f>
        <v>#REF!</v>
      </c>
      <c r="O387" s="115" t="e">
        <f>IF(OR(LEAGUE="Mixed",LEAGUE=MYRANKS_P[[#This Row],[LG]]),IFERROR(INDEX(PITCHCSV[],MATCH(MYRANKS_P[[#This Row],[PROJID]],PITCHCSV[playerid],0),P_BBCOL),0),0)</f>
        <v>#REF!</v>
      </c>
      <c r="P387" s="10" t="e">
        <f>IF(OR(LEAGUE="Mixed",LEAGUE=MYRANKS_P[[#This Row],[LG]]),IFERROR(MYRANKS_P[[#This Row],[ER]]*9/MYRANKS_P[[#This Row],[IP]],0),0)</f>
        <v>#REF!</v>
      </c>
      <c r="Q387" s="10" t="e">
        <f>IF(OR(LEAGUE="Mixed",LEAGUE=MYRANKS_P[[#This Row],[LG]]),IFERROR((MYRANKS_P[[#This Row],[BB]]+MYRANKS_P[[#This Row],[H]])/MYRANKS_P[[#This Row],[IP]],0),0)</f>
        <v>#REF!</v>
      </c>
      <c r="R387" s="55" t="e">
        <f>MYRANKS_P[[#This Row],[W]]/SGP_W</f>
        <v>#REF!</v>
      </c>
      <c r="S387" s="54" t="e">
        <f>MYRANKS_P[[#This Row],[SV]]/SGP_SV</f>
        <v>#REF!</v>
      </c>
      <c r="T387" s="55" t="e">
        <f>MYRANKS_P[[#This Row],[SO]]/SGP_K</f>
        <v>#REF!</v>
      </c>
      <c r="U387" s="10" t="e">
        <f>((LGAVG_ER*(NUMPITCHERS-1)+MYRANKS_P[[#This Row],[ER]])*9/((LGAVG_IP*(NUMPITCHERS-1)+MYRANKS_P[[#This Row],[IP]]))-LGAVG_ERA)/SGP_ERA</f>
        <v>#REF!</v>
      </c>
      <c r="V387" s="10" t="e">
        <f>((LGAVG_HBB*(NUMPITCHERS-1)+MYRANKS_P[[#This Row],[BB]]+MYRANKS_P[[#This Row],[H]])/(LGAVG_IP*(NUMPITCHERS-1)+MYRANKS_P[[#This Row],[IP]])-LGAVG_WHIP)/SGP_WHIP</f>
        <v>#REF!</v>
      </c>
      <c r="W387" s="74" t="e">
        <f>MYRANKS_P[[#This Row],[WSGP]]+MYRANKS_P[[#This Row],[SVSGP]]+MYRANKS_P[[#This Row],[SOSGP]]+MYRANKS_P[[#This Row],[ERASGP]]+MYRANKS_P[[#This Row],[WHIPSGP]]</f>
        <v>#REF!</v>
      </c>
      <c r="X387" s="172" t="e">
        <f>RANK(MYRANKS_P[[#This Row],[TTLSGP]],MYRANKS_P[TTLSGP],0)</f>
        <v>#REF!</v>
      </c>
      <c r="Y387" s="74" t="e">
        <f>IF(MYRANKS_P[[#This Row],[RAW_RANK]]&gt;NUM_P,MYRANKS_P[[#This Row],[TTLSGP]],0)</f>
        <v>#REF!</v>
      </c>
      <c r="Z387" s="56" t="e">
        <f>IF(MYRANKS_P[[#This Row],[BENCH_TTLSGP]]=0,"",RANK(MYRANKS_P[[#This Row],[BENCH_TTLSGP]],MYRANKS_P[BENCH_TTLSGP],0))</f>
        <v>#REF!</v>
      </c>
      <c r="AA387" s="56" t="e">
        <f>IF(MYRANKS_P[[#This Row],[RAW_RANK]]=NUM_P,"X","")</f>
        <v>#REF!</v>
      </c>
      <c r="AB387" s="54" t="e">
        <f>VLOOKUP(MYRANKS_P[[#This Row],[POS]],#REF!,COLUMN(#REF!),FALSE)</f>
        <v>#REF!</v>
      </c>
      <c r="AC387" s="54" t="e">
        <f>MYRANKS_P[[#This Row],[TTLSGP]]-MYRANKS_P[[#This Row],[REPL LVL]]</f>
        <v>#REF!</v>
      </c>
      <c r="AD387" s="55" t="e">
        <f>IF(MYRANKS_P[[#This Row],[RAW_RANK]]&lt;=Total_Pitchers_Drafted,MYRANKS_P[[#This Row],[SGP OVER REPL]],0)</f>
        <v>#REF!</v>
      </c>
      <c r="AE387" s="68" t="e">
        <f>MYRANKS_P[[#This Row],[SGP OVER REPL]]*Dollar_Value_Per_Pitcher_SGP+1</f>
        <v>#REF!</v>
      </c>
      <c r="AF387" s="55"/>
      <c r="AG387" s="54" t="e">
        <f>IF(AND(MYRANKS_P[[#This Row],[BENCH_RANK]]&lt;=Total_Pitchers_Drafted,MYRANKS_P[[#This Row],[$ACTUAL]]=""),MYRANKS_P[[#This Row],[USEFULSGP]],0)</f>
        <v>#REF!</v>
      </c>
      <c r="AH387" s="55" t="e">
        <f>IF(MYRANKS_P[[#This Row],[REMAIN_SGP]]=0,0,MYRANKS_P[[#This Row],[REMAIN_SGP]]*Remaining_Dollar_Value_Per_Pitcher_SGP+1)</f>
        <v>#REF!</v>
      </c>
      <c r="AI387" s="122"/>
    </row>
    <row r="388" spans="1:35" x14ac:dyDescent="0.25">
      <c r="A388" s="79" t="s">
        <v>2126</v>
      </c>
      <c r="B388" s="53" t="e">
        <f>VLOOKUP(MYRANKS_P[[#This Row],[PLAYERID]],#REF!,COLUMN(#REF!),FALSE)</f>
        <v>#REF!</v>
      </c>
      <c r="C388" s="53" t="e">
        <f>VLOOKUP(MYRANKS_P[[#This Row],[PLAYERID]],#REF!,COLUMN(#REF!),FALSE)</f>
        <v>#REF!</v>
      </c>
      <c r="D388" s="53" t="e">
        <f>VLOOKUP(MYRANKS_P[[#This Row],[PLAYERID]],#REF!,COLUMN(#REF!),FALSE)</f>
        <v>#REF!</v>
      </c>
      <c r="E388" s="9" t="e">
        <f>VLOOKUP(MYRANKS_P[[#This Row],[PLAYERID]],#REF!,COLUMN(#REF!),FALSE)</f>
        <v>#REF!</v>
      </c>
      <c r="F388" s="53" t="e">
        <f>VLOOKUP(MYRANKS_P[[#This Row],[PLAYERID]],#REF!,COLUMN(#REF!),FALSE)</f>
        <v>#REF!</v>
      </c>
      <c r="G388" s="32" t="e">
        <f>INDEX(#REF!,MATCH(MYRANKS_P[[#This Row],[PLAYERID]],#REF!,0),VLOOKUP(IDSYSTEM,#REF!,3,FALSE))</f>
        <v>#REF!</v>
      </c>
      <c r="H388" s="155" t="e">
        <f>IF(OR(LEAGUE="Mixed",LEAGUE=MYRANKS_P[[#This Row],[LG]]),IFERROR(INDEX(PITCHCSV[],MATCH(MYRANKS_P[[#This Row],[PROJID]],PITCHCSV[playerid],0),P_WCOL),0),0)</f>
        <v>#REF!</v>
      </c>
      <c r="I388" s="155" t="e">
        <f>IF(OR(LEAGUE="Mixed",LEAGUE=MYRANKS_P[[#This Row],[LG]]),IFERROR(INDEX(PITCHCSV[],MATCH(MYRANKS_P[[#This Row],[PROJID]],PITCHCSV[playerid],0),P_SVCOL),0),0)</f>
        <v>#REF!</v>
      </c>
      <c r="J388" s="155" t="e">
        <f>IF(OR(LEAGUE="Mixed",LEAGUE=MYRANKS_P[[#This Row],[LG]]),IFERROR(INDEX(PITCHCSV[],MATCH(MYRANKS_P[[#This Row],[PROJID]],PITCHCSV[playerid],0),P_IPCOL),0),0)</f>
        <v>#REF!</v>
      </c>
      <c r="K388" s="155" t="e">
        <f>IF(OR(LEAGUE="Mixed",LEAGUE=MYRANKS_P[[#This Row],[LG]]),IFERROR(INDEX(PITCHCSV[],MATCH(MYRANKS_P[[#This Row],[PROJID]],PITCHCSV[playerid],0),P_HCOL),0),0)</f>
        <v>#REF!</v>
      </c>
      <c r="L388" s="155" t="e">
        <f>IF(OR(LEAGUE="Mixed",LEAGUE=MYRANKS_P[[#This Row],[LG]]),IFERROR(INDEX(PITCHCSV[],MATCH(MYRANKS_P[[#This Row],[PROJID]],PITCHCSV[playerid],0),P_ERCOL),0),0)</f>
        <v>#REF!</v>
      </c>
      <c r="M388" s="155" t="e">
        <f>IF(OR(LEAGUE="Mixed",LEAGUE=MYRANKS_P[[#This Row],[LG]]),IFERROR(INDEX(PITCHCSV[],MATCH(MYRANKS_P[[#This Row],[PROJID]],PITCHCSV[playerid],0),P_HRCOL),0),0)</f>
        <v>#REF!</v>
      </c>
      <c r="N388" s="155" t="e">
        <f>IF(OR(LEAGUE="Mixed",LEAGUE=MYRANKS_P[[#This Row],[LG]]),IFERROR(INDEX(PITCHCSV[],MATCH(MYRANKS_P[[#This Row],[PROJID]],PITCHCSV[playerid],0),P_SOCOL),0),0)</f>
        <v>#REF!</v>
      </c>
      <c r="O388" s="155" t="e">
        <f>IF(OR(LEAGUE="Mixed",LEAGUE=MYRANKS_P[[#This Row],[LG]]),IFERROR(INDEX(PITCHCSV[],MATCH(MYRANKS_P[[#This Row],[PROJID]],PITCHCSV[playerid],0),P_BBCOL),0),0)</f>
        <v>#REF!</v>
      </c>
      <c r="P388" s="33" t="e">
        <f>IF(OR(LEAGUE="Mixed",LEAGUE=MYRANKS_P[[#This Row],[LG]]),IFERROR(MYRANKS_P[[#This Row],[ER]]*9/MYRANKS_P[[#This Row],[IP]],0),0)</f>
        <v>#REF!</v>
      </c>
      <c r="Q388" s="33" t="e">
        <f>IF(OR(LEAGUE="Mixed",LEAGUE=MYRANKS_P[[#This Row],[LG]]),IFERROR((MYRANKS_P[[#This Row],[BB]]+MYRANKS_P[[#This Row],[H]])/MYRANKS_P[[#This Row],[IP]],0),0)</f>
        <v>#REF!</v>
      </c>
      <c r="R388" s="33" t="e">
        <f>MYRANKS_P[[#This Row],[W]]/SGP_W</f>
        <v>#REF!</v>
      </c>
      <c r="S388" s="33" t="e">
        <f>MYRANKS_P[[#This Row],[SV]]/SGP_SV</f>
        <v>#REF!</v>
      </c>
      <c r="T388" s="33" t="e">
        <f>MYRANKS_P[[#This Row],[SO]]/SGP_K</f>
        <v>#REF!</v>
      </c>
      <c r="U388" s="33" t="e">
        <f>((LGAVG_ER*(NUMPITCHERS-1)+MYRANKS_P[[#This Row],[ER]])*9/((LGAVG_IP*(NUMPITCHERS-1)+MYRANKS_P[[#This Row],[IP]]))-LGAVG_ERA)/SGP_ERA</f>
        <v>#REF!</v>
      </c>
      <c r="V388" s="33" t="e">
        <f>((LGAVG_HBB*(NUMPITCHERS-1)+MYRANKS_P[[#This Row],[BB]]+MYRANKS_P[[#This Row],[H]])/(LGAVG_IP*(NUMPITCHERS-1)+MYRANKS_P[[#This Row],[IP]])-LGAVG_WHIP)/SGP_WHIP</f>
        <v>#REF!</v>
      </c>
      <c r="W388" s="73" t="e">
        <f>MYRANKS_P[[#This Row],[WSGP]]+MYRANKS_P[[#This Row],[SVSGP]]+MYRANKS_P[[#This Row],[SOSGP]]+MYRANKS_P[[#This Row],[ERASGP]]+MYRANKS_P[[#This Row],[WHIPSGP]]</f>
        <v>#REF!</v>
      </c>
      <c r="X388" s="174" t="e">
        <f>RANK(MYRANKS_P[[#This Row],[TTLSGP]],MYRANKS_P[TTLSGP],0)</f>
        <v>#REF!</v>
      </c>
      <c r="Y388" s="73" t="e">
        <f>IF(MYRANKS_P[[#This Row],[RAW_RANK]]&gt;NUM_P,MYRANKS_P[[#This Row],[TTLSGP]],0)</f>
        <v>#REF!</v>
      </c>
      <c r="Z388" s="34" t="e">
        <f>IF(MYRANKS_P[[#This Row],[BENCH_TTLSGP]]=0,"",RANK(MYRANKS_P[[#This Row],[BENCH_TTLSGP]],MYRANKS_P[BENCH_TTLSGP],0))</f>
        <v>#REF!</v>
      </c>
      <c r="AA388" s="34" t="e">
        <f>IF(MYRANKS_P[[#This Row],[RAW_RANK]]=NUM_P,"X","")</f>
        <v>#REF!</v>
      </c>
      <c r="AB388" s="33" t="e">
        <f>VLOOKUP(MYRANKS_P[[#This Row],[POS]],#REF!,COLUMN(#REF!),FALSE)</f>
        <v>#REF!</v>
      </c>
      <c r="AC388" s="33" t="e">
        <f>MYRANKS_P[[#This Row],[TTLSGP]]-MYRANKS_P[[#This Row],[REPL LVL]]</f>
        <v>#REF!</v>
      </c>
      <c r="AD388" s="33" t="e">
        <f>IF(MYRANKS_P[[#This Row],[RAW_RANK]]&lt;=Total_Pitchers_Drafted,MYRANKS_P[[#This Row],[SGP OVER REPL]],0)</f>
        <v>#REF!</v>
      </c>
      <c r="AE388" s="67" t="e">
        <f>MYRANKS_P[[#This Row],[SGP OVER REPL]]*Dollar_Value_Per_Pitcher_SGP+1</f>
        <v>#REF!</v>
      </c>
      <c r="AF388" s="33"/>
      <c r="AG388" s="33" t="e">
        <f>IF(AND(MYRANKS_P[[#This Row],[BENCH_RANK]]&lt;=Total_Pitchers_Drafted,MYRANKS_P[[#This Row],[$ACTUAL]]=""),MYRANKS_P[[#This Row],[USEFULSGP]],0)</f>
        <v>#REF!</v>
      </c>
      <c r="AH388" s="33" t="e">
        <f>IF(MYRANKS_P[[#This Row],[REMAIN_SGP]]=0,0,MYRANKS_P[[#This Row],[REMAIN_SGP]]*Remaining_Dollar_Value_Per_Pitcher_SGP+1)</f>
        <v>#REF!</v>
      </c>
      <c r="AI388" s="170"/>
    </row>
    <row r="389" spans="1:35" x14ac:dyDescent="0.25">
      <c r="A389" s="88" t="s">
        <v>1441</v>
      </c>
      <c r="B389" s="53" t="e">
        <f>VLOOKUP(MYRANKS_P[[#This Row],[PLAYERID]],#REF!,COLUMN(#REF!),FALSE)</f>
        <v>#REF!</v>
      </c>
      <c r="C389" s="53" t="e">
        <f>VLOOKUP(MYRANKS_P[[#This Row],[PLAYERID]],#REF!,COLUMN(#REF!),FALSE)</f>
        <v>#REF!</v>
      </c>
      <c r="D389" s="53" t="e">
        <f>VLOOKUP(MYRANKS_P[[#This Row],[PLAYERID]],#REF!,COLUMN(#REF!),FALSE)</f>
        <v>#REF!</v>
      </c>
      <c r="E389" s="9" t="e">
        <f>VLOOKUP(MYRANKS_P[[#This Row],[PLAYERID]],#REF!,COLUMN(#REF!),FALSE)</f>
        <v>#REF!</v>
      </c>
      <c r="F389" s="53" t="e">
        <f>VLOOKUP(MYRANKS_P[[#This Row],[PLAYERID]],#REF!,COLUMN(#REF!),FALSE)</f>
        <v>#REF!</v>
      </c>
      <c r="G389" s="9" t="e">
        <f>INDEX(#REF!,MATCH(MYRANKS_P[[#This Row],[PLAYERID]],#REF!,0),VLOOKUP(IDSYSTEM,#REF!,3,FALSE))</f>
        <v>#REF!</v>
      </c>
      <c r="H389" s="115" t="e">
        <f>IF(OR(LEAGUE="Mixed",LEAGUE=MYRANKS_P[[#This Row],[LG]]),IFERROR(INDEX(PITCHCSV[],MATCH(MYRANKS_P[[#This Row],[PROJID]],PITCHCSV[playerid],0),P_WCOL),0),0)</f>
        <v>#REF!</v>
      </c>
      <c r="I389" s="115" t="e">
        <f>IF(OR(LEAGUE="Mixed",LEAGUE=MYRANKS_P[[#This Row],[LG]]),IFERROR(INDEX(PITCHCSV[],MATCH(MYRANKS_P[[#This Row],[PROJID]],PITCHCSV[playerid],0),P_SVCOL),0),0)</f>
        <v>#REF!</v>
      </c>
      <c r="J389" s="115" t="e">
        <f>IF(OR(LEAGUE="Mixed",LEAGUE=MYRANKS_P[[#This Row],[LG]]),IFERROR(INDEX(PITCHCSV[],MATCH(MYRANKS_P[[#This Row],[PROJID]],PITCHCSV[playerid],0),P_IPCOL),0),0)</f>
        <v>#REF!</v>
      </c>
      <c r="K389" s="115" t="e">
        <f>IF(OR(LEAGUE="Mixed",LEAGUE=MYRANKS_P[[#This Row],[LG]]),IFERROR(INDEX(PITCHCSV[],MATCH(MYRANKS_P[[#This Row],[PROJID]],PITCHCSV[playerid],0),P_HCOL),0),0)</f>
        <v>#REF!</v>
      </c>
      <c r="L389" s="115" t="e">
        <f>IF(OR(LEAGUE="Mixed",LEAGUE=MYRANKS_P[[#This Row],[LG]]),IFERROR(INDEX(PITCHCSV[],MATCH(MYRANKS_P[[#This Row],[PROJID]],PITCHCSV[playerid],0),P_ERCOL),0),0)</f>
        <v>#REF!</v>
      </c>
      <c r="M389" s="115" t="e">
        <f>IF(OR(LEAGUE="Mixed",LEAGUE=MYRANKS_P[[#This Row],[LG]]),IFERROR(INDEX(PITCHCSV[],MATCH(MYRANKS_P[[#This Row],[PROJID]],PITCHCSV[playerid],0),P_HRCOL),0),0)</f>
        <v>#REF!</v>
      </c>
      <c r="N389" s="115" t="e">
        <f>IF(OR(LEAGUE="Mixed",LEAGUE=MYRANKS_P[[#This Row],[LG]]),IFERROR(INDEX(PITCHCSV[],MATCH(MYRANKS_P[[#This Row],[PROJID]],PITCHCSV[playerid],0),P_SOCOL),0),0)</f>
        <v>#REF!</v>
      </c>
      <c r="O389" s="115" t="e">
        <f>IF(OR(LEAGUE="Mixed",LEAGUE=MYRANKS_P[[#This Row],[LG]]),IFERROR(INDEX(PITCHCSV[],MATCH(MYRANKS_P[[#This Row],[PROJID]],PITCHCSV[playerid],0),P_BBCOL),0),0)</f>
        <v>#REF!</v>
      </c>
      <c r="P389" s="10" t="e">
        <f>IF(OR(LEAGUE="Mixed",LEAGUE=MYRANKS_P[[#This Row],[LG]]),IFERROR(MYRANKS_P[[#This Row],[ER]]*9/MYRANKS_P[[#This Row],[IP]],0),0)</f>
        <v>#REF!</v>
      </c>
      <c r="Q389" s="10" t="e">
        <f>IF(OR(LEAGUE="Mixed",LEAGUE=MYRANKS_P[[#This Row],[LG]]),IFERROR((MYRANKS_P[[#This Row],[BB]]+MYRANKS_P[[#This Row],[H]])/MYRANKS_P[[#This Row],[IP]],0),0)</f>
        <v>#REF!</v>
      </c>
      <c r="R389" s="10" t="e">
        <f>MYRANKS_P[[#This Row],[W]]/SGP_W</f>
        <v>#REF!</v>
      </c>
      <c r="S389" s="10" t="e">
        <f>MYRANKS_P[[#This Row],[SV]]/SGP_SV</f>
        <v>#REF!</v>
      </c>
      <c r="T389" s="10" t="e">
        <f>MYRANKS_P[[#This Row],[SO]]/SGP_K</f>
        <v>#REF!</v>
      </c>
      <c r="U389" s="10" t="e">
        <f>((LGAVG_ER*(NUMPITCHERS-1)+MYRANKS_P[[#This Row],[ER]])*9/((LGAVG_IP*(NUMPITCHERS-1)+MYRANKS_P[[#This Row],[IP]]))-LGAVG_ERA)/SGP_ERA</f>
        <v>#REF!</v>
      </c>
      <c r="V389" s="10" t="e">
        <f>((LGAVG_HBB*(NUMPITCHERS-1)+MYRANKS_P[[#This Row],[BB]]+MYRANKS_P[[#This Row],[H]])/(LGAVG_IP*(NUMPITCHERS-1)+MYRANKS_P[[#This Row],[IP]])-LGAVG_WHIP)/SGP_WHIP</f>
        <v>#REF!</v>
      </c>
      <c r="W389" s="72" t="e">
        <f>MYRANKS_P[[#This Row],[WSGP]]+MYRANKS_P[[#This Row],[SVSGP]]+MYRANKS_P[[#This Row],[SOSGP]]+MYRANKS_P[[#This Row],[ERASGP]]+MYRANKS_P[[#This Row],[WHIPSGP]]</f>
        <v>#REF!</v>
      </c>
      <c r="X389" s="171" t="e">
        <f>RANK(MYRANKS_P[[#This Row],[TTLSGP]],MYRANKS_P[TTLSGP],0)</f>
        <v>#REF!</v>
      </c>
      <c r="Y389" s="72" t="e">
        <f>IF(MYRANKS_P[[#This Row],[RAW_RANK]]&gt;NUM_P,MYRANKS_P[[#This Row],[TTLSGP]],0)</f>
        <v>#REF!</v>
      </c>
      <c r="Z389" s="22" t="e">
        <f>IF(MYRANKS_P[[#This Row],[BENCH_TTLSGP]]=0,"",RANK(MYRANKS_P[[#This Row],[BENCH_TTLSGP]],MYRANKS_P[BENCH_TTLSGP],0))</f>
        <v>#REF!</v>
      </c>
      <c r="AA389" s="22" t="e">
        <f>IF(MYRANKS_P[[#This Row],[RAW_RANK]]=NUM_P,"X","")</f>
        <v>#REF!</v>
      </c>
      <c r="AB389" s="10" t="e">
        <f>VLOOKUP(MYRANKS_P[[#This Row],[POS]],#REF!,COLUMN(#REF!),FALSE)</f>
        <v>#REF!</v>
      </c>
      <c r="AC389" s="10" t="e">
        <f>MYRANKS_P[[#This Row],[TTLSGP]]-MYRANKS_P[[#This Row],[REPL LVL]]</f>
        <v>#REF!</v>
      </c>
      <c r="AD389" s="19" t="e">
        <f>IF(MYRANKS_P[[#This Row],[RAW_RANK]]&lt;=Total_Pitchers_Drafted,MYRANKS_P[[#This Row],[SGP OVER REPL]],0)</f>
        <v>#REF!</v>
      </c>
      <c r="AE389" s="66" t="e">
        <f>MYRANKS_P[[#This Row],[SGP OVER REPL]]*Dollar_Value_Per_Pitcher_SGP+1</f>
        <v>#REF!</v>
      </c>
      <c r="AF389" s="27"/>
      <c r="AG389" s="30" t="e">
        <f>IF(AND(MYRANKS_P[[#This Row],[BENCH_RANK]]&lt;=Total_Pitchers_Drafted,MYRANKS_P[[#This Row],[$ACTUAL]]=""),MYRANKS_P[[#This Row],[USEFULSGP]],0)</f>
        <v>#REF!</v>
      </c>
      <c r="AH389" s="27" t="e">
        <f>IF(MYRANKS_P[[#This Row],[REMAIN_SGP]]=0,0,MYRANKS_P[[#This Row],[REMAIN_SGP]]*Remaining_Dollar_Value_Per_Pitcher_SGP+1)</f>
        <v>#REF!</v>
      </c>
      <c r="AI389" s="122"/>
    </row>
    <row r="390" spans="1:35" x14ac:dyDescent="0.25">
      <c r="A390" s="88" t="s">
        <v>6171</v>
      </c>
      <c r="B390" s="53" t="e">
        <f>VLOOKUP(MYRANKS_P[[#This Row],[PLAYERID]],#REF!,COLUMN(#REF!),FALSE)</f>
        <v>#REF!</v>
      </c>
      <c r="C390" s="53" t="e">
        <f>VLOOKUP(MYRANKS_P[[#This Row],[PLAYERID]],#REF!,COLUMN(#REF!),FALSE)</f>
        <v>#REF!</v>
      </c>
      <c r="D390" s="53" t="e">
        <f>VLOOKUP(MYRANKS_P[[#This Row],[PLAYERID]],#REF!,COLUMN(#REF!),FALSE)</f>
        <v>#REF!</v>
      </c>
      <c r="E390" s="9" t="e">
        <f>VLOOKUP(MYRANKS_P[[#This Row],[PLAYERID]],#REF!,COLUMN(#REF!),FALSE)</f>
        <v>#REF!</v>
      </c>
      <c r="F390" s="53" t="e">
        <f>VLOOKUP(MYRANKS_P[[#This Row],[PLAYERID]],#REF!,COLUMN(#REF!),FALSE)</f>
        <v>#REF!</v>
      </c>
      <c r="G390" s="9" t="e">
        <f>INDEX(#REF!,MATCH(MYRANKS_P[[#This Row],[PLAYERID]],#REF!,0),VLOOKUP(IDSYSTEM,#REF!,3,FALSE))</f>
        <v>#REF!</v>
      </c>
      <c r="H390" s="115" t="e">
        <f>IF(OR(LEAGUE="Mixed",LEAGUE=MYRANKS_P[[#This Row],[LG]]),IFERROR(INDEX(PITCHCSV[],MATCH(MYRANKS_P[[#This Row],[PROJID]],PITCHCSV[playerid],0),P_WCOL),0),0)</f>
        <v>#REF!</v>
      </c>
      <c r="I390" s="115" t="e">
        <f>IF(OR(LEAGUE="Mixed",LEAGUE=MYRANKS_P[[#This Row],[LG]]),IFERROR(INDEX(PITCHCSV[],MATCH(MYRANKS_P[[#This Row],[PROJID]],PITCHCSV[playerid],0),P_SVCOL),0),0)</f>
        <v>#REF!</v>
      </c>
      <c r="J390" s="115" t="e">
        <f>IF(OR(LEAGUE="Mixed",LEAGUE=MYRANKS_P[[#This Row],[LG]]),IFERROR(INDEX(PITCHCSV[],MATCH(MYRANKS_P[[#This Row],[PROJID]],PITCHCSV[playerid],0),P_IPCOL),0),0)</f>
        <v>#REF!</v>
      </c>
      <c r="K390" s="115" t="e">
        <f>IF(OR(LEAGUE="Mixed",LEAGUE=MYRANKS_P[[#This Row],[LG]]),IFERROR(INDEX(PITCHCSV[],MATCH(MYRANKS_P[[#This Row],[PROJID]],PITCHCSV[playerid],0),P_HCOL),0),0)</f>
        <v>#REF!</v>
      </c>
      <c r="L390" s="115" t="e">
        <f>IF(OR(LEAGUE="Mixed",LEAGUE=MYRANKS_P[[#This Row],[LG]]),IFERROR(INDEX(PITCHCSV[],MATCH(MYRANKS_P[[#This Row],[PROJID]],PITCHCSV[playerid],0),P_ERCOL),0),0)</f>
        <v>#REF!</v>
      </c>
      <c r="M390" s="115" t="e">
        <f>IF(OR(LEAGUE="Mixed",LEAGUE=MYRANKS_P[[#This Row],[LG]]),IFERROR(INDEX(PITCHCSV[],MATCH(MYRANKS_P[[#This Row],[PROJID]],PITCHCSV[playerid],0),P_HRCOL),0),0)</f>
        <v>#REF!</v>
      </c>
      <c r="N390" s="115" t="e">
        <f>IF(OR(LEAGUE="Mixed",LEAGUE=MYRANKS_P[[#This Row],[LG]]),IFERROR(INDEX(PITCHCSV[],MATCH(MYRANKS_P[[#This Row],[PROJID]],PITCHCSV[playerid],0),P_SOCOL),0),0)</f>
        <v>#REF!</v>
      </c>
      <c r="O390" s="115" t="e">
        <f>IF(OR(LEAGUE="Mixed",LEAGUE=MYRANKS_P[[#This Row],[LG]]),IFERROR(INDEX(PITCHCSV[],MATCH(MYRANKS_P[[#This Row],[PROJID]],PITCHCSV[playerid],0),P_BBCOL),0),0)</f>
        <v>#REF!</v>
      </c>
      <c r="P390" s="10" t="e">
        <f>IF(OR(LEAGUE="Mixed",LEAGUE=MYRANKS_P[[#This Row],[LG]]),IFERROR(MYRANKS_P[[#This Row],[ER]]*9/MYRANKS_P[[#This Row],[IP]],0),0)</f>
        <v>#REF!</v>
      </c>
      <c r="Q390" s="10" t="e">
        <f>IF(OR(LEAGUE="Mixed",LEAGUE=MYRANKS_P[[#This Row],[LG]]),IFERROR((MYRANKS_P[[#This Row],[BB]]+MYRANKS_P[[#This Row],[H]])/MYRANKS_P[[#This Row],[IP]],0),0)</f>
        <v>#REF!</v>
      </c>
      <c r="R390" s="10" t="e">
        <f>MYRANKS_P[[#This Row],[W]]/SGP_W</f>
        <v>#REF!</v>
      </c>
      <c r="S390" s="10" t="e">
        <f>MYRANKS_P[[#This Row],[SV]]/SGP_SV</f>
        <v>#REF!</v>
      </c>
      <c r="T390" s="10" t="e">
        <f>MYRANKS_P[[#This Row],[SO]]/SGP_K</f>
        <v>#REF!</v>
      </c>
      <c r="U390" s="10" t="e">
        <f>((LGAVG_ER*(NUMPITCHERS-1)+MYRANKS_P[[#This Row],[ER]])*9/((LGAVG_IP*(NUMPITCHERS-1)+MYRANKS_P[[#This Row],[IP]]))-LGAVG_ERA)/SGP_ERA</f>
        <v>#REF!</v>
      </c>
      <c r="V390" s="10" t="e">
        <f>((LGAVG_HBB*(NUMPITCHERS-1)+MYRANKS_P[[#This Row],[BB]]+MYRANKS_P[[#This Row],[H]])/(LGAVG_IP*(NUMPITCHERS-1)+MYRANKS_P[[#This Row],[IP]])-LGAVG_WHIP)/SGP_WHIP</f>
        <v>#REF!</v>
      </c>
      <c r="W390" s="72" t="e">
        <f>MYRANKS_P[[#This Row],[WSGP]]+MYRANKS_P[[#This Row],[SVSGP]]+MYRANKS_P[[#This Row],[SOSGP]]+MYRANKS_P[[#This Row],[ERASGP]]+MYRANKS_P[[#This Row],[WHIPSGP]]</f>
        <v>#REF!</v>
      </c>
      <c r="X390" s="171" t="e">
        <f>RANK(MYRANKS_P[[#This Row],[TTLSGP]],MYRANKS_P[TTLSGP],0)</f>
        <v>#REF!</v>
      </c>
      <c r="Y390" s="72" t="e">
        <f>IF(MYRANKS_P[[#This Row],[RAW_RANK]]&gt;NUM_P,MYRANKS_P[[#This Row],[TTLSGP]],0)</f>
        <v>#REF!</v>
      </c>
      <c r="Z390" s="22" t="e">
        <f>IF(MYRANKS_P[[#This Row],[BENCH_TTLSGP]]=0,"",RANK(MYRANKS_P[[#This Row],[BENCH_TTLSGP]],MYRANKS_P[BENCH_TTLSGP],0))</f>
        <v>#REF!</v>
      </c>
      <c r="AA390" s="22" t="e">
        <f>IF(MYRANKS_P[[#This Row],[RAW_RANK]]=NUM_P,"X","")</f>
        <v>#REF!</v>
      </c>
      <c r="AB390" s="10" t="e">
        <f>VLOOKUP(MYRANKS_P[[#This Row],[POS]],#REF!,COLUMN(#REF!),FALSE)</f>
        <v>#REF!</v>
      </c>
      <c r="AC390" s="10" t="e">
        <f>MYRANKS_P[[#This Row],[TTLSGP]]-MYRANKS_P[[#This Row],[REPL LVL]]</f>
        <v>#REF!</v>
      </c>
      <c r="AD390" s="19" t="e">
        <f>IF(MYRANKS_P[[#This Row],[RAW_RANK]]&lt;=Total_Pitchers_Drafted,MYRANKS_P[[#This Row],[SGP OVER REPL]],0)</f>
        <v>#REF!</v>
      </c>
      <c r="AE390" s="66" t="e">
        <f>MYRANKS_P[[#This Row],[SGP OVER REPL]]*Dollar_Value_Per_Pitcher_SGP+1</f>
        <v>#REF!</v>
      </c>
      <c r="AF390" s="27"/>
      <c r="AG390" s="30" t="e">
        <f>IF(AND(MYRANKS_P[[#This Row],[BENCH_RANK]]&lt;=Total_Pitchers_Drafted,MYRANKS_P[[#This Row],[$ACTUAL]]=""),MYRANKS_P[[#This Row],[USEFULSGP]],0)</f>
        <v>#REF!</v>
      </c>
      <c r="AH390" s="27" t="e">
        <f>IF(MYRANKS_P[[#This Row],[REMAIN_SGP]]=0,0,MYRANKS_P[[#This Row],[REMAIN_SGP]]*Remaining_Dollar_Value_Per_Pitcher_SGP+1)</f>
        <v>#REF!</v>
      </c>
      <c r="AI390" s="122"/>
    </row>
    <row r="391" spans="1:35" x14ac:dyDescent="0.25">
      <c r="A391" s="110" t="s">
        <v>5180</v>
      </c>
      <c r="B391" s="86" t="e">
        <f>VLOOKUP(MYRANKS_P[[#This Row],[PLAYERID]],#REF!,COLUMN(#REF!),FALSE)</f>
        <v>#REF!</v>
      </c>
      <c r="C391" s="86" t="e">
        <f>VLOOKUP(MYRANKS_P[[#This Row],[PLAYERID]],#REF!,COLUMN(#REF!),FALSE)</f>
        <v>#REF!</v>
      </c>
      <c r="D391" s="86" t="e">
        <f>VLOOKUP(MYRANKS_P[[#This Row],[PLAYERID]],#REF!,COLUMN(#REF!),FALSE)</f>
        <v>#REF!</v>
      </c>
      <c r="E391" s="9" t="e">
        <f>VLOOKUP(MYRANKS_P[[#This Row],[PLAYERID]],#REF!,COLUMN(#REF!),FALSE)</f>
        <v>#REF!</v>
      </c>
      <c r="F391" s="86" t="e">
        <f>VLOOKUP(MYRANKS_P[[#This Row],[PLAYERID]],#REF!,COLUMN(#REF!),FALSE)</f>
        <v>#REF!</v>
      </c>
      <c r="G391" s="9" t="e">
        <f>INDEX(#REF!,MATCH(MYRANKS_P[[#This Row],[PLAYERID]],#REF!,0),VLOOKUP(IDSYSTEM,#REF!,3,FALSE))</f>
        <v>#REF!</v>
      </c>
      <c r="H391" s="115" t="e">
        <f>IF(OR(LEAGUE="Mixed",LEAGUE=MYRANKS_P[[#This Row],[LG]]),IFERROR(INDEX(PITCHCSV[],MATCH(MYRANKS_P[[#This Row],[PROJID]],PITCHCSV[playerid],0),P_WCOL),0),0)</f>
        <v>#REF!</v>
      </c>
      <c r="I391" s="115" t="e">
        <f>IF(OR(LEAGUE="Mixed",LEAGUE=MYRANKS_P[[#This Row],[LG]]),IFERROR(INDEX(PITCHCSV[],MATCH(MYRANKS_P[[#This Row],[PROJID]],PITCHCSV[playerid],0),P_SVCOL),0),0)</f>
        <v>#REF!</v>
      </c>
      <c r="J391" s="115" t="e">
        <f>IF(OR(LEAGUE="Mixed",LEAGUE=MYRANKS_P[[#This Row],[LG]]),IFERROR(INDEX(PITCHCSV[],MATCH(MYRANKS_P[[#This Row],[PROJID]],PITCHCSV[playerid],0),P_IPCOL),0),0)</f>
        <v>#REF!</v>
      </c>
      <c r="K391" s="115" t="e">
        <f>IF(OR(LEAGUE="Mixed",LEAGUE=MYRANKS_P[[#This Row],[LG]]),IFERROR(INDEX(PITCHCSV[],MATCH(MYRANKS_P[[#This Row],[PROJID]],PITCHCSV[playerid],0),P_HCOL),0),0)</f>
        <v>#REF!</v>
      </c>
      <c r="L391" s="115" t="e">
        <f>IF(OR(LEAGUE="Mixed",LEAGUE=MYRANKS_P[[#This Row],[LG]]),IFERROR(INDEX(PITCHCSV[],MATCH(MYRANKS_P[[#This Row],[PROJID]],PITCHCSV[playerid],0),P_ERCOL),0),0)</f>
        <v>#REF!</v>
      </c>
      <c r="M391" s="115" t="e">
        <f>IF(OR(LEAGUE="Mixed",LEAGUE=MYRANKS_P[[#This Row],[LG]]),IFERROR(INDEX(PITCHCSV[],MATCH(MYRANKS_P[[#This Row],[PROJID]],PITCHCSV[playerid],0),P_HRCOL),0),0)</f>
        <v>#REF!</v>
      </c>
      <c r="N391" s="115" t="e">
        <f>IF(OR(LEAGUE="Mixed",LEAGUE=MYRANKS_P[[#This Row],[LG]]),IFERROR(INDEX(PITCHCSV[],MATCH(MYRANKS_P[[#This Row],[PROJID]],PITCHCSV[playerid],0),P_SOCOL),0),0)</f>
        <v>#REF!</v>
      </c>
      <c r="O391" s="115" t="e">
        <f>IF(OR(LEAGUE="Mixed",LEAGUE=MYRANKS_P[[#This Row],[LG]]),IFERROR(INDEX(PITCHCSV[],MATCH(MYRANKS_P[[#This Row],[PROJID]],PITCHCSV[playerid],0),P_BBCOL),0),0)</f>
        <v>#REF!</v>
      </c>
      <c r="P391" s="10" t="e">
        <f>IF(OR(LEAGUE="Mixed",LEAGUE=MYRANKS_P[[#This Row],[LG]]),IFERROR(MYRANKS_P[[#This Row],[ER]]*9/MYRANKS_P[[#This Row],[IP]],0),0)</f>
        <v>#REF!</v>
      </c>
      <c r="Q391" s="10" t="e">
        <f>IF(OR(LEAGUE="Mixed",LEAGUE=MYRANKS_P[[#This Row],[LG]]),IFERROR((MYRANKS_P[[#This Row],[BB]]+MYRANKS_P[[#This Row],[H]])/MYRANKS_P[[#This Row],[IP]],0),0)</f>
        <v>#REF!</v>
      </c>
      <c r="R391" s="87" t="e">
        <f>MYRANKS_P[[#This Row],[W]]/SGP_W</f>
        <v>#REF!</v>
      </c>
      <c r="S391" s="87" t="e">
        <f>MYRANKS_P[[#This Row],[SV]]/SGP_SV</f>
        <v>#REF!</v>
      </c>
      <c r="T391" s="87" t="e">
        <f>MYRANKS_P[[#This Row],[SO]]/SGP_K</f>
        <v>#REF!</v>
      </c>
      <c r="U391" s="10" t="e">
        <f>((LGAVG_ER*(NUMPITCHERS-1)+MYRANKS_P[[#This Row],[ER]])*9/((LGAVG_IP*(NUMPITCHERS-1)+MYRANKS_P[[#This Row],[IP]]))-LGAVG_ERA)/SGP_ERA</f>
        <v>#REF!</v>
      </c>
      <c r="V391" s="10" t="e">
        <f>((LGAVG_HBB*(NUMPITCHERS-1)+MYRANKS_P[[#This Row],[BB]]+MYRANKS_P[[#This Row],[H]])/(LGAVG_IP*(NUMPITCHERS-1)+MYRANKS_P[[#This Row],[IP]])-LGAVG_WHIP)/SGP_WHIP</f>
        <v>#REF!</v>
      </c>
      <c r="W391" s="92" t="e">
        <f>MYRANKS_P[[#This Row],[WSGP]]+MYRANKS_P[[#This Row],[SVSGP]]+MYRANKS_P[[#This Row],[SOSGP]]+MYRANKS_P[[#This Row],[ERASGP]]+MYRANKS_P[[#This Row],[WHIPSGP]]</f>
        <v>#REF!</v>
      </c>
      <c r="X391" s="173" t="e">
        <f>RANK(MYRANKS_P[[#This Row],[TTLSGP]],MYRANKS_P[TTLSGP],0)</f>
        <v>#REF!</v>
      </c>
      <c r="Y391" s="92" t="e">
        <f>IF(MYRANKS_P[[#This Row],[RAW_RANK]]&gt;NUM_P,MYRANKS_P[[#This Row],[TTLSGP]],0)</f>
        <v>#REF!</v>
      </c>
      <c r="Z391" s="96" t="e">
        <f>IF(MYRANKS_P[[#This Row],[BENCH_TTLSGP]]=0,"",RANK(MYRANKS_P[[#This Row],[BENCH_TTLSGP]],MYRANKS_P[BENCH_TTLSGP],0))</f>
        <v>#REF!</v>
      </c>
      <c r="AA391" s="96" t="e">
        <f>IF(MYRANKS_P[[#This Row],[RAW_RANK]]=NUM_P,"X","")</f>
        <v>#REF!</v>
      </c>
      <c r="AB391" s="87" t="e">
        <f>VLOOKUP(MYRANKS_P[[#This Row],[POS]],#REF!,COLUMN(#REF!),FALSE)</f>
        <v>#REF!</v>
      </c>
      <c r="AC391" s="87" t="e">
        <f>MYRANKS_P[[#This Row],[TTLSGP]]-MYRANKS_P[[#This Row],[REPL LVL]]</f>
        <v>#REF!</v>
      </c>
      <c r="AD391" s="87" t="e">
        <f>IF(MYRANKS_P[[#This Row],[RAW_RANK]]&lt;=Total_Pitchers_Drafted,MYRANKS_P[[#This Row],[SGP OVER REPL]],0)</f>
        <v>#REF!</v>
      </c>
      <c r="AE391" s="97" t="e">
        <f>MYRANKS_P[[#This Row],[SGP OVER REPL]]*Dollar_Value_Per_Pitcher_SGP+1</f>
        <v>#REF!</v>
      </c>
      <c r="AF391" s="87"/>
      <c r="AG391" s="87" t="e">
        <f>IF(AND(MYRANKS_P[[#This Row],[BENCH_RANK]]&lt;=Total_Pitchers_Drafted,MYRANKS_P[[#This Row],[$ACTUAL]]=""),MYRANKS_P[[#This Row],[USEFULSGP]],0)</f>
        <v>#REF!</v>
      </c>
      <c r="AH391" s="87" t="e">
        <f>IF(MYRANKS_P[[#This Row],[REMAIN_SGP]]=0,0,MYRANKS_P[[#This Row],[REMAIN_SGP]]*Remaining_Dollar_Value_Per_Pitcher_SGP+1)</f>
        <v>#REF!</v>
      </c>
      <c r="AI391" s="122"/>
    </row>
    <row r="392" spans="1:35" x14ac:dyDescent="0.25">
      <c r="A392" s="79" t="s">
        <v>2236</v>
      </c>
      <c r="B392" s="53" t="e">
        <f>VLOOKUP(MYRANKS_P[[#This Row],[PLAYERID]],#REF!,COLUMN(#REF!),FALSE)</f>
        <v>#REF!</v>
      </c>
      <c r="C392" s="53" t="e">
        <f>VLOOKUP(MYRANKS_P[[#This Row],[PLAYERID]],#REF!,COLUMN(#REF!),FALSE)</f>
        <v>#REF!</v>
      </c>
      <c r="D392" s="53" t="e">
        <f>VLOOKUP(MYRANKS_P[[#This Row],[PLAYERID]],#REF!,COLUMN(#REF!),FALSE)</f>
        <v>#REF!</v>
      </c>
      <c r="E392" s="9" t="e">
        <f>VLOOKUP(MYRANKS_P[[#This Row],[PLAYERID]],#REF!,COLUMN(#REF!),FALSE)</f>
        <v>#REF!</v>
      </c>
      <c r="F392" s="53" t="e">
        <f>VLOOKUP(MYRANKS_P[[#This Row],[PLAYERID]],#REF!,COLUMN(#REF!),FALSE)</f>
        <v>#REF!</v>
      </c>
      <c r="G392" s="9" t="e">
        <f>INDEX(#REF!,MATCH(MYRANKS_P[[#This Row],[PLAYERID]],#REF!,0),VLOOKUP(IDSYSTEM,#REF!,3,FALSE))</f>
        <v>#REF!</v>
      </c>
      <c r="H392" s="115" t="e">
        <f>IF(OR(LEAGUE="Mixed",LEAGUE=MYRANKS_P[[#This Row],[LG]]),IFERROR(INDEX(PITCHCSV[],MATCH(MYRANKS_P[[#This Row],[PROJID]],PITCHCSV[playerid],0),P_WCOL),0),0)</f>
        <v>#REF!</v>
      </c>
      <c r="I392" s="115" t="e">
        <f>IF(OR(LEAGUE="Mixed",LEAGUE=MYRANKS_P[[#This Row],[LG]]),IFERROR(INDEX(PITCHCSV[],MATCH(MYRANKS_P[[#This Row],[PROJID]],PITCHCSV[playerid],0),P_SVCOL),0),0)</f>
        <v>#REF!</v>
      </c>
      <c r="J392" s="115" t="e">
        <f>IF(OR(LEAGUE="Mixed",LEAGUE=MYRANKS_P[[#This Row],[LG]]),IFERROR(INDEX(PITCHCSV[],MATCH(MYRANKS_P[[#This Row],[PROJID]],PITCHCSV[playerid],0),P_IPCOL),0),0)</f>
        <v>#REF!</v>
      </c>
      <c r="K392" s="115" t="e">
        <f>IF(OR(LEAGUE="Mixed",LEAGUE=MYRANKS_P[[#This Row],[LG]]),IFERROR(INDEX(PITCHCSV[],MATCH(MYRANKS_P[[#This Row],[PROJID]],PITCHCSV[playerid],0),P_HCOL),0),0)</f>
        <v>#REF!</v>
      </c>
      <c r="L392" s="115" t="e">
        <f>IF(OR(LEAGUE="Mixed",LEAGUE=MYRANKS_P[[#This Row],[LG]]),IFERROR(INDEX(PITCHCSV[],MATCH(MYRANKS_P[[#This Row],[PROJID]],PITCHCSV[playerid],0),P_ERCOL),0),0)</f>
        <v>#REF!</v>
      </c>
      <c r="M392" s="115" t="e">
        <f>IF(OR(LEAGUE="Mixed",LEAGUE=MYRANKS_P[[#This Row],[LG]]),IFERROR(INDEX(PITCHCSV[],MATCH(MYRANKS_P[[#This Row],[PROJID]],PITCHCSV[playerid],0),P_HRCOL),0),0)</f>
        <v>#REF!</v>
      </c>
      <c r="N392" s="115" t="e">
        <f>IF(OR(LEAGUE="Mixed",LEAGUE=MYRANKS_P[[#This Row],[LG]]),IFERROR(INDEX(PITCHCSV[],MATCH(MYRANKS_P[[#This Row],[PROJID]],PITCHCSV[playerid],0),P_SOCOL),0),0)</f>
        <v>#REF!</v>
      </c>
      <c r="O392" s="115" t="e">
        <f>IF(OR(LEAGUE="Mixed",LEAGUE=MYRANKS_P[[#This Row],[LG]]),IFERROR(INDEX(PITCHCSV[],MATCH(MYRANKS_P[[#This Row],[PROJID]],PITCHCSV[playerid],0),P_BBCOL),0),0)</f>
        <v>#REF!</v>
      </c>
      <c r="P392" s="10" t="e">
        <f>IF(OR(LEAGUE="Mixed",LEAGUE=MYRANKS_P[[#This Row],[LG]]),IFERROR(MYRANKS_P[[#This Row],[ER]]*9/MYRANKS_P[[#This Row],[IP]],0),0)</f>
        <v>#REF!</v>
      </c>
      <c r="Q392" s="10" t="e">
        <f>IF(OR(LEAGUE="Mixed",LEAGUE=MYRANKS_P[[#This Row],[LG]]),IFERROR((MYRANKS_P[[#This Row],[BB]]+MYRANKS_P[[#This Row],[H]])/MYRANKS_P[[#This Row],[IP]],0),0)</f>
        <v>#REF!</v>
      </c>
      <c r="R392" s="10" t="e">
        <f>MYRANKS_P[[#This Row],[W]]/SGP_W</f>
        <v>#REF!</v>
      </c>
      <c r="S392" s="10" t="e">
        <f>MYRANKS_P[[#This Row],[SV]]/SGP_SV</f>
        <v>#REF!</v>
      </c>
      <c r="T392" s="10" t="e">
        <f>MYRANKS_P[[#This Row],[SO]]/SGP_K</f>
        <v>#REF!</v>
      </c>
      <c r="U392" s="10" t="e">
        <f>((LGAVG_ER*(NUMPITCHERS-1)+MYRANKS_P[[#This Row],[ER]])*9/((LGAVG_IP*(NUMPITCHERS-1)+MYRANKS_P[[#This Row],[IP]]))-LGAVG_ERA)/SGP_ERA</f>
        <v>#REF!</v>
      </c>
      <c r="V392" s="10" t="e">
        <f>((LGAVG_HBB*(NUMPITCHERS-1)+MYRANKS_P[[#This Row],[BB]]+MYRANKS_P[[#This Row],[H]])/(LGAVG_IP*(NUMPITCHERS-1)+MYRANKS_P[[#This Row],[IP]])-LGAVG_WHIP)/SGP_WHIP</f>
        <v>#REF!</v>
      </c>
      <c r="W392" s="72" t="e">
        <f>MYRANKS_P[[#This Row],[WSGP]]+MYRANKS_P[[#This Row],[SVSGP]]+MYRANKS_P[[#This Row],[SOSGP]]+MYRANKS_P[[#This Row],[ERASGP]]+MYRANKS_P[[#This Row],[WHIPSGP]]</f>
        <v>#REF!</v>
      </c>
      <c r="X392" s="171" t="e">
        <f>RANK(MYRANKS_P[[#This Row],[TTLSGP]],MYRANKS_P[TTLSGP],0)</f>
        <v>#REF!</v>
      </c>
      <c r="Y392" s="72" t="e">
        <f>IF(MYRANKS_P[[#This Row],[RAW_RANK]]&gt;NUM_P,MYRANKS_P[[#This Row],[TTLSGP]],0)</f>
        <v>#REF!</v>
      </c>
      <c r="Z392" s="22" t="e">
        <f>IF(MYRANKS_P[[#This Row],[BENCH_TTLSGP]]=0,"",RANK(MYRANKS_P[[#This Row],[BENCH_TTLSGP]],MYRANKS_P[BENCH_TTLSGP],0))</f>
        <v>#REF!</v>
      </c>
      <c r="AA392" s="22" t="e">
        <f>IF(MYRANKS_P[[#This Row],[RAW_RANK]]=NUM_P,"X","")</f>
        <v>#REF!</v>
      </c>
      <c r="AB392" s="10" t="e">
        <f>VLOOKUP(MYRANKS_P[[#This Row],[POS]],#REF!,COLUMN(#REF!),FALSE)</f>
        <v>#REF!</v>
      </c>
      <c r="AC392" s="10" t="e">
        <f>MYRANKS_P[[#This Row],[TTLSGP]]-MYRANKS_P[[#This Row],[REPL LVL]]</f>
        <v>#REF!</v>
      </c>
      <c r="AD392" s="19" t="e">
        <f>IF(MYRANKS_P[[#This Row],[RAW_RANK]]&lt;=Total_Pitchers_Drafted,MYRANKS_P[[#This Row],[SGP OVER REPL]],0)</f>
        <v>#REF!</v>
      </c>
      <c r="AE392" s="66" t="e">
        <f>MYRANKS_P[[#This Row],[SGP OVER REPL]]*Dollar_Value_Per_Pitcher_SGP+1</f>
        <v>#REF!</v>
      </c>
      <c r="AF392" s="27"/>
      <c r="AG392" s="30" t="e">
        <f>IF(AND(MYRANKS_P[[#This Row],[BENCH_RANK]]&lt;=Total_Pitchers_Drafted,MYRANKS_P[[#This Row],[$ACTUAL]]=""),MYRANKS_P[[#This Row],[USEFULSGP]],0)</f>
        <v>#REF!</v>
      </c>
      <c r="AH392" s="27" t="e">
        <f>IF(MYRANKS_P[[#This Row],[REMAIN_SGP]]=0,0,MYRANKS_P[[#This Row],[REMAIN_SGP]]*Remaining_Dollar_Value_Per_Pitcher_SGP+1)</f>
        <v>#REF!</v>
      </c>
      <c r="AI392" s="122"/>
    </row>
    <row r="393" spans="1:35" x14ac:dyDescent="0.25">
      <c r="A393" s="110" t="s">
        <v>6129</v>
      </c>
      <c r="B393" s="9" t="e">
        <f>VLOOKUP(MYRANKS_P[[#This Row],[PLAYERID]],#REF!,COLUMN(#REF!),FALSE)</f>
        <v>#REF!</v>
      </c>
      <c r="C393" s="9" t="e">
        <f>VLOOKUP(MYRANKS_P[[#This Row],[PLAYERID]],#REF!,COLUMN(#REF!),FALSE)</f>
        <v>#REF!</v>
      </c>
      <c r="D393" s="9" t="e">
        <f>VLOOKUP(MYRANKS_P[[#This Row],[PLAYERID]],#REF!,COLUMN(#REF!),FALSE)</f>
        <v>#REF!</v>
      </c>
      <c r="E393" s="9" t="e">
        <f>VLOOKUP(MYRANKS_P[[#This Row],[PLAYERID]],#REF!,COLUMN(#REF!),FALSE)</f>
        <v>#REF!</v>
      </c>
      <c r="F393" s="9" t="e">
        <f>VLOOKUP(MYRANKS_P[[#This Row],[PLAYERID]],#REF!,COLUMN(#REF!),FALSE)</f>
        <v>#REF!</v>
      </c>
      <c r="G393" s="9" t="e">
        <f>INDEX(#REF!,MATCH(MYRANKS_P[[#This Row],[PLAYERID]],#REF!,0),VLOOKUP(IDSYSTEM,#REF!,3,FALSE))</f>
        <v>#REF!</v>
      </c>
      <c r="H393" s="115" t="e">
        <f>IF(OR(LEAGUE="Mixed",LEAGUE=MYRANKS_P[[#This Row],[LG]]),IFERROR(INDEX(PITCHCSV[],MATCH(MYRANKS_P[[#This Row],[PROJID]],PITCHCSV[playerid],0),P_WCOL),0),0)</f>
        <v>#REF!</v>
      </c>
      <c r="I393" s="115" t="e">
        <f>IF(OR(LEAGUE="Mixed",LEAGUE=MYRANKS_P[[#This Row],[LG]]),IFERROR(INDEX(PITCHCSV[],MATCH(MYRANKS_P[[#This Row],[PROJID]],PITCHCSV[playerid],0),P_SVCOL),0),0)</f>
        <v>#REF!</v>
      </c>
      <c r="J393" s="115" t="e">
        <f>IF(OR(LEAGUE="Mixed",LEAGUE=MYRANKS_P[[#This Row],[LG]]),IFERROR(INDEX(PITCHCSV[],MATCH(MYRANKS_P[[#This Row],[PROJID]],PITCHCSV[playerid],0),P_IPCOL),0),0)</f>
        <v>#REF!</v>
      </c>
      <c r="K393" s="115" t="e">
        <f>IF(OR(LEAGUE="Mixed",LEAGUE=MYRANKS_P[[#This Row],[LG]]),IFERROR(INDEX(PITCHCSV[],MATCH(MYRANKS_P[[#This Row],[PROJID]],PITCHCSV[playerid],0),P_HCOL),0),0)</f>
        <v>#REF!</v>
      </c>
      <c r="L393" s="115" t="e">
        <f>IF(OR(LEAGUE="Mixed",LEAGUE=MYRANKS_P[[#This Row],[LG]]),IFERROR(INDEX(PITCHCSV[],MATCH(MYRANKS_P[[#This Row],[PROJID]],PITCHCSV[playerid],0),P_ERCOL),0),0)</f>
        <v>#REF!</v>
      </c>
      <c r="M393" s="115" t="e">
        <f>IF(OR(LEAGUE="Mixed",LEAGUE=MYRANKS_P[[#This Row],[LG]]),IFERROR(INDEX(PITCHCSV[],MATCH(MYRANKS_P[[#This Row],[PROJID]],PITCHCSV[playerid],0),P_HRCOL),0),0)</f>
        <v>#REF!</v>
      </c>
      <c r="N393" s="115" t="e">
        <f>IF(OR(LEAGUE="Mixed",LEAGUE=MYRANKS_P[[#This Row],[LG]]),IFERROR(INDEX(PITCHCSV[],MATCH(MYRANKS_P[[#This Row],[PROJID]],PITCHCSV[playerid],0),P_SOCOL),0),0)</f>
        <v>#REF!</v>
      </c>
      <c r="O393" s="115" t="e">
        <f>IF(OR(LEAGUE="Mixed",LEAGUE=MYRANKS_P[[#This Row],[LG]]),IFERROR(INDEX(PITCHCSV[],MATCH(MYRANKS_P[[#This Row],[PROJID]],PITCHCSV[playerid],0),P_BBCOL),0),0)</f>
        <v>#REF!</v>
      </c>
      <c r="P393" s="10" t="e">
        <f>IF(OR(LEAGUE="Mixed",LEAGUE=MYRANKS_P[[#This Row],[LG]]),IFERROR(MYRANKS_P[[#This Row],[ER]]*9/MYRANKS_P[[#This Row],[IP]],0),0)</f>
        <v>#REF!</v>
      </c>
      <c r="Q393" s="10" t="e">
        <f>IF(OR(LEAGUE="Mixed",LEAGUE=MYRANKS_P[[#This Row],[LG]]),IFERROR((MYRANKS_P[[#This Row],[BB]]+MYRANKS_P[[#This Row],[H]])/MYRANKS_P[[#This Row],[IP]],0),0)</f>
        <v>#REF!</v>
      </c>
      <c r="R393" s="87" t="e">
        <f>MYRANKS_P[[#This Row],[W]]/SGP_W</f>
        <v>#REF!</v>
      </c>
      <c r="S393" s="87" t="e">
        <f>MYRANKS_P[[#This Row],[SV]]/SGP_SV</f>
        <v>#REF!</v>
      </c>
      <c r="T393" s="87" t="e">
        <f>MYRANKS_P[[#This Row],[SO]]/SGP_K</f>
        <v>#REF!</v>
      </c>
      <c r="U393" s="10" t="e">
        <f>((LGAVG_ER*(NUMPITCHERS-1)+MYRANKS_P[[#This Row],[ER]])*9/((LGAVG_IP*(NUMPITCHERS-1)+MYRANKS_P[[#This Row],[IP]]))-LGAVG_ERA)/SGP_ERA</f>
        <v>#REF!</v>
      </c>
      <c r="V393" s="10" t="e">
        <f>((LGAVG_HBB*(NUMPITCHERS-1)+MYRANKS_P[[#This Row],[BB]]+MYRANKS_P[[#This Row],[H]])/(LGAVG_IP*(NUMPITCHERS-1)+MYRANKS_P[[#This Row],[IP]])-LGAVG_WHIP)/SGP_WHIP</f>
        <v>#REF!</v>
      </c>
      <c r="W393" s="92" t="e">
        <f>MYRANKS_P[[#This Row],[WSGP]]+MYRANKS_P[[#This Row],[SVSGP]]+MYRANKS_P[[#This Row],[SOSGP]]+MYRANKS_P[[#This Row],[ERASGP]]+MYRANKS_P[[#This Row],[WHIPSGP]]</f>
        <v>#REF!</v>
      </c>
      <c r="X393" s="173" t="e">
        <f>RANK(MYRANKS_P[[#This Row],[TTLSGP]],MYRANKS_P[TTLSGP],0)</f>
        <v>#REF!</v>
      </c>
      <c r="Y393" s="92" t="e">
        <f>IF(MYRANKS_P[[#This Row],[RAW_RANK]]&gt;NUM_P,MYRANKS_P[[#This Row],[TTLSGP]],0)</f>
        <v>#REF!</v>
      </c>
      <c r="Z393" s="96" t="e">
        <f>IF(MYRANKS_P[[#This Row],[BENCH_TTLSGP]]=0,"",RANK(MYRANKS_P[[#This Row],[BENCH_TTLSGP]],MYRANKS_P[BENCH_TTLSGP],0))</f>
        <v>#REF!</v>
      </c>
      <c r="AA393" s="96" t="e">
        <f>IF(MYRANKS_P[[#This Row],[RAW_RANK]]=NUM_P,"X","")</f>
        <v>#REF!</v>
      </c>
      <c r="AB393" s="87" t="e">
        <f>VLOOKUP(MYRANKS_P[[#This Row],[POS]],#REF!,COLUMN(#REF!),FALSE)</f>
        <v>#REF!</v>
      </c>
      <c r="AC393" s="87" t="e">
        <f>MYRANKS_P[[#This Row],[TTLSGP]]-MYRANKS_P[[#This Row],[REPL LVL]]</f>
        <v>#REF!</v>
      </c>
      <c r="AD393" s="87" t="e">
        <f>IF(MYRANKS_P[[#This Row],[RAW_RANK]]&lt;=Total_Pitchers_Drafted,MYRANKS_P[[#This Row],[SGP OVER REPL]],0)</f>
        <v>#REF!</v>
      </c>
      <c r="AE393" s="97" t="e">
        <f>MYRANKS_P[[#This Row],[SGP OVER REPL]]*Dollar_Value_Per_Pitcher_SGP+1</f>
        <v>#REF!</v>
      </c>
      <c r="AF393" s="87"/>
      <c r="AG393" s="87" t="e">
        <f>IF(AND(MYRANKS_P[[#This Row],[BENCH_RANK]]&lt;=Total_Pitchers_Drafted,MYRANKS_P[[#This Row],[$ACTUAL]]=""),MYRANKS_P[[#This Row],[USEFULSGP]],0)</f>
        <v>#REF!</v>
      </c>
      <c r="AH393" s="87" t="e">
        <f>IF(MYRANKS_P[[#This Row],[REMAIN_SGP]]=0,0,MYRANKS_P[[#This Row],[REMAIN_SGP]]*Remaining_Dollar_Value_Per_Pitcher_SGP+1)</f>
        <v>#REF!</v>
      </c>
      <c r="AI393" s="122"/>
    </row>
    <row r="394" spans="1:35" x14ac:dyDescent="0.25">
      <c r="A394" s="110" t="s">
        <v>1537</v>
      </c>
      <c r="B394" s="53" t="e">
        <f>VLOOKUP(MYRANKS_P[[#This Row],[PLAYERID]],#REF!,COLUMN(#REF!),FALSE)</f>
        <v>#REF!</v>
      </c>
      <c r="C394" s="53" t="e">
        <f>VLOOKUP(MYRANKS_P[[#This Row],[PLAYERID]],#REF!,COLUMN(#REF!),FALSE)</f>
        <v>#REF!</v>
      </c>
      <c r="D394" s="53" t="e">
        <f>VLOOKUP(MYRANKS_P[[#This Row],[PLAYERID]],#REF!,COLUMN(#REF!),FALSE)</f>
        <v>#REF!</v>
      </c>
      <c r="E394" s="9" t="e">
        <f>VLOOKUP(MYRANKS_P[[#This Row],[PLAYERID]],#REF!,COLUMN(#REF!),FALSE)</f>
        <v>#REF!</v>
      </c>
      <c r="F394" s="53" t="e">
        <f>VLOOKUP(MYRANKS_P[[#This Row],[PLAYERID]],#REF!,COLUMN(#REF!),FALSE)</f>
        <v>#REF!</v>
      </c>
      <c r="G394" s="9" t="e">
        <f>INDEX(#REF!,MATCH(MYRANKS_P[[#This Row],[PLAYERID]],#REF!,0),VLOOKUP(IDSYSTEM,#REF!,3,FALSE))</f>
        <v>#REF!</v>
      </c>
      <c r="H394" s="128" t="e">
        <f>IF(OR(LEAGUE="Mixed",LEAGUE=MYRANKS_P[[#This Row],[LG]]),IFERROR(INDEX(PITCHCSV[],MATCH(MYRANKS_P[[#This Row],[PROJID]],PITCHCSV[playerid],0),P_WCOL),0),0)</f>
        <v>#REF!</v>
      </c>
      <c r="I394" s="128" t="e">
        <f>IF(OR(LEAGUE="Mixed",LEAGUE=MYRANKS_P[[#This Row],[LG]]),IFERROR(INDEX(PITCHCSV[],MATCH(MYRANKS_P[[#This Row],[PROJID]],PITCHCSV[playerid],0),P_SVCOL),0),0)</f>
        <v>#REF!</v>
      </c>
      <c r="J394" s="128" t="e">
        <f>IF(OR(LEAGUE="Mixed",LEAGUE=MYRANKS_P[[#This Row],[LG]]),IFERROR(INDEX(PITCHCSV[],MATCH(MYRANKS_P[[#This Row],[PROJID]],PITCHCSV[playerid],0),P_IPCOL),0),0)</f>
        <v>#REF!</v>
      </c>
      <c r="K394" s="128" t="e">
        <f>IF(OR(LEAGUE="Mixed",LEAGUE=MYRANKS_P[[#This Row],[LG]]),IFERROR(INDEX(PITCHCSV[],MATCH(MYRANKS_P[[#This Row],[PROJID]],PITCHCSV[playerid],0),P_HCOL),0),0)</f>
        <v>#REF!</v>
      </c>
      <c r="L394" s="128" t="e">
        <f>IF(OR(LEAGUE="Mixed",LEAGUE=MYRANKS_P[[#This Row],[LG]]),IFERROR(INDEX(PITCHCSV[],MATCH(MYRANKS_P[[#This Row],[PROJID]],PITCHCSV[playerid],0),P_ERCOL),0),0)</f>
        <v>#REF!</v>
      </c>
      <c r="M394" s="128" t="e">
        <f>IF(OR(LEAGUE="Mixed",LEAGUE=MYRANKS_P[[#This Row],[LG]]),IFERROR(INDEX(PITCHCSV[],MATCH(MYRANKS_P[[#This Row],[PROJID]],PITCHCSV[playerid],0),P_HRCOL),0),0)</f>
        <v>#REF!</v>
      </c>
      <c r="N394" s="128" t="e">
        <f>IF(OR(LEAGUE="Mixed",LEAGUE=MYRANKS_P[[#This Row],[LG]]),IFERROR(INDEX(PITCHCSV[],MATCH(MYRANKS_P[[#This Row],[PROJID]],PITCHCSV[playerid],0),P_SOCOL),0),0)</f>
        <v>#REF!</v>
      </c>
      <c r="O394" s="128" t="e">
        <f>IF(OR(LEAGUE="Mixed",LEAGUE=MYRANKS_P[[#This Row],[LG]]),IFERROR(INDEX(PITCHCSV[],MATCH(MYRANKS_P[[#This Row],[PROJID]],PITCHCSV[playerid],0),P_BBCOL),0),0)</f>
        <v>#REF!</v>
      </c>
      <c r="P394" s="87" t="e">
        <f>IF(OR(LEAGUE="Mixed",LEAGUE=MYRANKS_P[[#This Row],[LG]]),IFERROR(MYRANKS_P[[#This Row],[ER]]*9/MYRANKS_P[[#This Row],[IP]],0),0)</f>
        <v>#REF!</v>
      </c>
      <c r="Q394" s="87" t="e">
        <f>IF(OR(LEAGUE="Mixed",LEAGUE=MYRANKS_P[[#This Row],[LG]]),IFERROR((MYRANKS_P[[#This Row],[BB]]+MYRANKS_P[[#This Row],[H]])/MYRANKS_P[[#This Row],[IP]],0),0)</f>
        <v>#REF!</v>
      </c>
      <c r="R394" s="87" t="e">
        <f>MYRANKS_P[[#This Row],[W]]/SGP_W</f>
        <v>#REF!</v>
      </c>
      <c r="S394" s="87" t="e">
        <f>MYRANKS_P[[#This Row],[SV]]/SGP_SV</f>
        <v>#REF!</v>
      </c>
      <c r="T394" s="87" t="e">
        <f>MYRANKS_P[[#This Row],[SO]]/SGP_K</f>
        <v>#REF!</v>
      </c>
      <c r="U394" s="87" t="e">
        <f>((LGAVG_ER*(NUMPITCHERS-1)+MYRANKS_P[[#This Row],[ER]])*9/((LGAVG_IP*(NUMPITCHERS-1)+MYRANKS_P[[#This Row],[IP]]))-LGAVG_ERA)/SGP_ERA</f>
        <v>#REF!</v>
      </c>
      <c r="V394" s="87" t="e">
        <f>((LGAVG_HBB*(NUMPITCHERS-1)+MYRANKS_P[[#This Row],[BB]]+MYRANKS_P[[#This Row],[H]])/(LGAVG_IP*(NUMPITCHERS-1)+MYRANKS_P[[#This Row],[IP]])-LGAVG_WHIP)/SGP_WHIP</f>
        <v>#REF!</v>
      </c>
      <c r="W394" s="92" t="e">
        <f>MYRANKS_P[[#This Row],[WSGP]]+MYRANKS_P[[#This Row],[SVSGP]]+MYRANKS_P[[#This Row],[SOSGP]]+MYRANKS_P[[#This Row],[ERASGP]]+MYRANKS_P[[#This Row],[WHIPSGP]]</f>
        <v>#REF!</v>
      </c>
      <c r="X394" s="173" t="e">
        <f>RANK(MYRANKS_P[[#This Row],[TTLSGP]],MYRANKS_P[TTLSGP],0)</f>
        <v>#REF!</v>
      </c>
      <c r="Y394" s="92" t="e">
        <f>IF(MYRANKS_P[[#This Row],[RAW_RANK]]&gt;NUM_P,MYRANKS_P[[#This Row],[TTLSGP]],0)</f>
        <v>#REF!</v>
      </c>
      <c r="Z394" s="96" t="e">
        <f>IF(MYRANKS_P[[#This Row],[BENCH_TTLSGP]]=0,"",RANK(MYRANKS_P[[#This Row],[BENCH_TTLSGP]],MYRANKS_P[BENCH_TTLSGP],0))</f>
        <v>#REF!</v>
      </c>
      <c r="AA394" s="96" t="e">
        <f>IF(MYRANKS_P[[#This Row],[RAW_RANK]]=NUM_P,"X","")</f>
        <v>#REF!</v>
      </c>
      <c r="AB394" s="87" t="e">
        <f>VLOOKUP(MYRANKS_P[[#This Row],[POS]],#REF!,COLUMN(#REF!),FALSE)</f>
        <v>#REF!</v>
      </c>
      <c r="AC394" s="87" t="e">
        <f>MYRANKS_P[[#This Row],[TTLSGP]]-MYRANKS_P[[#This Row],[REPL LVL]]</f>
        <v>#REF!</v>
      </c>
      <c r="AD394" s="87" t="e">
        <f>IF(MYRANKS_P[[#This Row],[RAW_RANK]]&lt;=Total_Pitchers_Drafted,MYRANKS_P[[#This Row],[SGP OVER REPL]],0)</f>
        <v>#REF!</v>
      </c>
      <c r="AE394" s="97" t="e">
        <f>MYRANKS_P[[#This Row],[SGP OVER REPL]]*Dollar_Value_Per_Pitcher_SGP+1</f>
        <v>#REF!</v>
      </c>
      <c r="AF394" s="87"/>
      <c r="AG394" s="87" t="e">
        <f>IF(AND(MYRANKS_P[[#This Row],[BENCH_RANK]]&lt;=Total_Pitchers_Drafted,MYRANKS_P[[#This Row],[$ACTUAL]]=""),MYRANKS_P[[#This Row],[USEFULSGP]],0)</f>
        <v>#REF!</v>
      </c>
      <c r="AH394" s="87" t="e">
        <f>IF(MYRANKS_P[[#This Row],[REMAIN_SGP]]=0,0,MYRANKS_P[[#This Row],[REMAIN_SGP]]*Remaining_Dollar_Value_Per_Pitcher_SGP+1)</f>
        <v>#REF!</v>
      </c>
      <c r="AI394" s="122"/>
    </row>
    <row r="395" spans="1:35" x14ac:dyDescent="0.25">
      <c r="A395" s="110" t="s">
        <v>1127</v>
      </c>
      <c r="B395" s="9" t="e">
        <f>VLOOKUP(MYRANKS_P[[#This Row],[PLAYERID]],#REF!,COLUMN(#REF!),FALSE)</f>
        <v>#REF!</v>
      </c>
      <c r="C395" s="9" t="e">
        <f>VLOOKUP(MYRANKS_P[[#This Row],[PLAYERID]],#REF!,COLUMN(#REF!),FALSE)</f>
        <v>#REF!</v>
      </c>
      <c r="D395" s="9" t="e">
        <f>VLOOKUP(MYRANKS_P[[#This Row],[PLAYERID]],#REF!,COLUMN(#REF!),FALSE)</f>
        <v>#REF!</v>
      </c>
      <c r="E395" s="9" t="e">
        <f>VLOOKUP(MYRANKS_P[[#This Row],[PLAYERID]],#REF!,COLUMN(#REF!),FALSE)</f>
        <v>#REF!</v>
      </c>
      <c r="F395" s="9" t="e">
        <f>VLOOKUP(MYRANKS_P[[#This Row],[PLAYERID]],#REF!,COLUMN(#REF!),FALSE)</f>
        <v>#REF!</v>
      </c>
      <c r="G395" s="9" t="e">
        <f>INDEX(#REF!,MATCH(MYRANKS_P[[#This Row],[PLAYERID]],#REF!,0),VLOOKUP(IDSYSTEM,#REF!,3,FALSE))</f>
        <v>#REF!</v>
      </c>
      <c r="H395" s="128" t="e">
        <f>IF(OR(LEAGUE="Mixed",LEAGUE=MYRANKS_P[[#This Row],[LG]]),IFERROR(INDEX(PITCHCSV[],MATCH(MYRANKS_P[[#This Row],[PROJID]],PITCHCSV[playerid],0),P_WCOL),0),0)</f>
        <v>#REF!</v>
      </c>
      <c r="I395" s="128" t="e">
        <f>IF(OR(LEAGUE="Mixed",LEAGUE=MYRANKS_P[[#This Row],[LG]]),IFERROR(INDEX(PITCHCSV[],MATCH(MYRANKS_P[[#This Row],[PROJID]],PITCHCSV[playerid],0),P_SVCOL),0),0)</f>
        <v>#REF!</v>
      </c>
      <c r="J395" s="128" t="e">
        <f>IF(OR(LEAGUE="Mixed",LEAGUE=MYRANKS_P[[#This Row],[LG]]),IFERROR(INDEX(PITCHCSV[],MATCH(MYRANKS_P[[#This Row],[PROJID]],PITCHCSV[playerid],0),P_IPCOL),0),0)</f>
        <v>#REF!</v>
      </c>
      <c r="K395" s="128" t="e">
        <f>IF(OR(LEAGUE="Mixed",LEAGUE=MYRANKS_P[[#This Row],[LG]]),IFERROR(INDEX(PITCHCSV[],MATCH(MYRANKS_P[[#This Row],[PROJID]],PITCHCSV[playerid],0),P_HCOL),0),0)</f>
        <v>#REF!</v>
      </c>
      <c r="L395" s="128" t="e">
        <f>IF(OR(LEAGUE="Mixed",LEAGUE=MYRANKS_P[[#This Row],[LG]]),IFERROR(INDEX(PITCHCSV[],MATCH(MYRANKS_P[[#This Row],[PROJID]],PITCHCSV[playerid],0),P_ERCOL),0),0)</f>
        <v>#REF!</v>
      </c>
      <c r="M395" s="128" t="e">
        <f>IF(OR(LEAGUE="Mixed",LEAGUE=MYRANKS_P[[#This Row],[LG]]),IFERROR(INDEX(PITCHCSV[],MATCH(MYRANKS_P[[#This Row],[PROJID]],PITCHCSV[playerid],0),P_HRCOL),0),0)</f>
        <v>#REF!</v>
      </c>
      <c r="N395" s="128" t="e">
        <f>IF(OR(LEAGUE="Mixed",LEAGUE=MYRANKS_P[[#This Row],[LG]]),IFERROR(INDEX(PITCHCSV[],MATCH(MYRANKS_P[[#This Row],[PROJID]],PITCHCSV[playerid],0),P_SOCOL),0),0)</f>
        <v>#REF!</v>
      </c>
      <c r="O395" s="128" t="e">
        <f>IF(OR(LEAGUE="Mixed",LEAGUE=MYRANKS_P[[#This Row],[LG]]),IFERROR(INDEX(PITCHCSV[],MATCH(MYRANKS_P[[#This Row],[PROJID]],PITCHCSV[playerid],0),P_BBCOL),0),0)</f>
        <v>#REF!</v>
      </c>
      <c r="P395" s="87" t="e">
        <f>IF(OR(LEAGUE="Mixed",LEAGUE=MYRANKS_P[[#This Row],[LG]]),IFERROR(MYRANKS_P[[#This Row],[ER]]*9/MYRANKS_P[[#This Row],[IP]],0),0)</f>
        <v>#REF!</v>
      </c>
      <c r="Q395" s="87" t="e">
        <f>IF(OR(LEAGUE="Mixed",LEAGUE=MYRANKS_P[[#This Row],[LG]]),IFERROR((MYRANKS_P[[#This Row],[BB]]+MYRANKS_P[[#This Row],[H]])/MYRANKS_P[[#This Row],[IP]],0),0)</f>
        <v>#REF!</v>
      </c>
      <c r="R395" s="87" t="e">
        <f>MYRANKS_P[[#This Row],[W]]/SGP_W</f>
        <v>#REF!</v>
      </c>
      <c r="S395" s="87" t="e">
        <f>MYRANKS_P[[#This Row],[SV]]/SGP_SV</f>
        <v>#REF!</v>
      </c>
      <c r="T395" s="87" t="e">
        <f>MYRANKS_P[[#This Row],[SO]]/SGP_K</f>
        <v>#REF!</v>
      </c>
      <c r="U395" s="87" t="e">
        <f>((LGAVG_ER*(NUMPITCHERS-1)+MYRANKS_P[[#This Row],[ER]])*9/((LGAVG_IP*(NUMPITCHERS-1)+MYRANKS_P[[#This Row],[IP]]))-LGAVG_ERA)/SGP_ERA</f>
        <v>#REF!</v>
      </c>
      <c r="V395" s="87" t="e">
        <f>((LGAVG_HBB*(NUMPITCHERS-1)+MYRANKS_P[[#This Row],[BB]]+MYRANKS_P[[#This Row],[H]])/(LGAVG_IP*(NUMPITCHERS-1)+MYRANKS_P[[#This Row],[IP]])-LGAVG_WHIP)/SGP_WHIP</f>
        <v>#REF!</v>
      </c>
      <c r="W395" s="92" t="e">
        <f>MYRANKS_P[[#This Row],[WSGP]]+MYRANKS_P[[#This Row],[SVSGP]]+MYRANKS_P[[#This Row],[SOSGP]]+MYRANKS_P[[#This Row],[ERASGP]]+MYRANKS_P[[#This Row],[WHIPSGP]]</f>
        <v>#REF!</v>
      </c>
      <c r="X395" s="173" t="e">
        <f>RANK(MYRANKS_P[[#This Row],[TTLSGP]],MYRANKS_P[TTLSGP],0)</f>
        <v>#REF!</v>
      </c>
      <c r="Y395" s="92" t="e">
        <f>IF(MYRANKS_P[[#This Row],[RAW_RANK]]&gt;NUM_P,MYRANKS_P[[#This Row],[TTLSGP]],0)</f>
        <v>#REF!</v>
      </c>
      <c r="Z395" s="96" t="e">
        <f>IF(MYRANKS_P[[#This Row],[BENCH_TTLSGP]]=0,"",RANK(MYRANKS_P[[#This Row],[BENCH_TTLSGP]],MYRANKS_P[BENCH_TTLSGP],0))</f>
        <v>#REF!</v>
      </c>
      <c r="AA395" s="96" t="e">
        <f>IF(MYRANKS_P[[#This Row],[RAW_RANK]]=NUM_P,"X","")</f>
        <v>#REF!</v>
      </c>
      <c r="AB395" s="87" t="e">
        <f>VLOOKUP(MYRANKS_P[[#This Row],[POS]],#REF!,COLUMN(#REF!),FALSE)</f>
        <v>#REF!</v>
      </c>
      <c r="AC395" s="87" t="e">
        <f>MYRANKS_P[[#This Row],[TTLSGP]]-MYRANKS_P[[#This Row],[REPL LVL]]</f>
        <v>#REF!</v>
      </c>
      <c r="AD395" s="87" t="e">
        <f>IF(MYRANKS_P[[#This Row],[RAW_RANK]]&lt;=Total_Pitchers_Drafted,MYRANKS_P[[#This Row],[SGP OVER REPL]],0)</f>
        <v>#REF!</v>
      </c>
      <c r="AE395" s="97" t="e">
        <f>MYRANKS_P[[#This Row],[SGP OVER REPL]]*Dollar_Value_Per_Pitcher_SGP+1</f>
        <v>#REF!</v>
      </c>
      <c r="AF395" s="87"/>
      <c r="AG395" s="87" t="e">
        <f>IF(AND(MYRANKS_P[[#This Row],[BENCH_RANK]]&lt;=Total_Pitchers_Drafted,MYRANKS_P[[#This Row],[$ACTUAL]]=""),MYRANKS_P[[#This Row],[USEFULSGP]],0)</f>
        <v>#REF!</v>
      </c>
      <c r="AH395" s="87" t="e">
        <f>IF(MYRANKS_P[[#This Row],[REMAIN_SGP]]=0,0,MYRANKS_P[[#This Row],[REMAIN_SGP]]*Remaining_Dollar_Value_Per_Pitcher_SGP+1)</f>
        <v>#REF!</v>
      </c>
      <c r="AI395" s="122"/>
    </row>
    <row r="396" spans="1:35" x14ac:dyDescent="0.25">
      <c r="A396" s="110" t="s">
        <v>6170</v>
      </c>
      <c r="B396" s="53" t="e">
        <f>VLOOKUP(MYRANKS_P[[#This Row],[PLAYERID]],#REF!,COLUMN(#REF!),FALSE)</f>
        <v>#REF!</v>
      </c>
      <c r="C396" s="53" t="e">
        <f>VLOOKUP(MYRANKS_P[[#This Row],[PLAYERID]],#REF!,COLUMN(#REF!),FALSE)</f>
        <v>#REF!</v>
      </c>
      <c r="D396" s="53" t="e">
        <f>VLOOKUP(MYRANKS_P[[#This Row],[PLAYERID]],#REF!,COLUMN(#REF!),FALSE)</f>
        <v>#REF!</v>
      </c>
      <c r="E396" s="9" t="e">
        <f>VLOOKUP(MYRANKS_P[[#This Row],[PLAYERID]],#REF!,COLUMN(#REF!),FALSE)</f>
        <v>#REF!</v>
      </c>
      <c r="F396" s="53" t="e">
        <f>VLOOKUP(MYRANKS_P[[#This Row],[PLAYERID]],#REF!,COLUMN(#REF!),FALSE)</f>
        <v>#REF!</v>
      </c>
      <c r="G396" s="9" t="e">
        <f>INDEX(#REF!,MATCH(MYRANKS_P[[#This Row],[PLAYERID]],#REF!,0),VLOOKUP(IDSYSTEM,#REF!,3,FALSE))</f>
        <v>#REF!</v>
      </c>
      <c r="H396" s="128" t="e">
        <f>IF(OR(LEAGUE="Mixed",LEAGUE=MYRANKS_P[[#This Row],[LG]]),IFERROR(INDEX(PITCHCSV[],MATCH(MYRANKS_P[[#This Row],[PROJID]],PITCHCSV[playerid],0),P_WCOL),0),0)</f>
        <v>#REF!</v>
      </c>
      <c r="I396" s="128" t="e">
        <f>IF(OR(LEAGUE="Mixed",LEAGUE=MYRANKS_P[[#This Row],[LG]]),IFERROR(INDEX(PITCHCSV[],MATCH(MYRANKS_P[[#This Row],[PROJID]],PITCHCSV[playerid],0),P_SVCOL),0),0)</f>
        <v>#REF!</v>
      </c>
      <c r="J396" s="128" t="e">
        <f>IF(OR(LEAGUE="Mixed",LEAGUE=MYRANKS_P[[#This Row],[LG]]),IFERROR(INDEX(PITCHCSV[],MATCH(MYRANKS_P[[#This Row],[PROJID]],PITCHCSV[playerid],0),P_IPCOL),0),0)</f>
        <v>#REF!</v>
      </c>
      <c r="K396" s="128" t="e">
        <f>IF(OR(LEAGUE="Mixed",LEAGUE=MYRANKS_P[[#This Row],[LG]]),IFERROR(INDEX(PITCHCSV[],MATCH(MYRANKS_P[[#This Row],[PROJID]],PITCHCSV[playerid],0),P_HCOL),0),0)</f>
        <v>#REF!</v>
      </c>
      <c r="L396" s="128" t="e">
        <f>IF(OR(LEAGUE="Mixed",LEAGUE=MYRANKS_P[[#This Row],[LG]]),IFERROR(INDEX(PITCHCSV[],MATCH(MYRANKS_P[[#This Row],[PROJID]],PITCHCSV[playerid],0),P_ERCOL),0),0)</f>
        <v>#REF!</v>
      </c>
      <c r="M396" s="128" t="e">
        <f>IF(OR(LEAGUE="Mixed",LEAGUE=MYRANKS_P[[#This Row],[LG]]),IFERROR(INDEX(PITCHCSV[],MATCH(MYRANKS_P[[#This Row],[PROJID]],PITCHCSV[playerid],0),P_HRCOL),0),0)</f>
        <v>#REF!</v>
      </c>
      <c r="N396" s="128" t="e">
        <f>IF(OR(LEAGUE="Mixed",LEAGUE=MYRANKS_P[[#This Row],[LG]]),IFERROR(INDEX(PITCHCSV[],MATCH(MYRANKS_P[[#This Row],[PROJID]],PITCHCSV[playerid],0),P_SOCOL),0),0)</f>
        <v>#REF!</v>
      </c>
      <c r="O396" s="128" t="e">
        <f>IF(OR(LEAGUE="Mixed",LEAGUE=MYRANKS_P[[#This Row],[LG]]),IFERROR(INDEX(PITCHCSV[],MATCH(MYRANKS_P[[#This Row],[PROJID]],PITCHCSV[playerid],0),P_BBCOL),0),0)</f>
        <v>#REF!</v>
      </c>
      <c r="P396" s="87" t="e">
        <f>IF(OR(LEAGUE="Mixed",LEAGUE=MYRANKS_P[[#This Row],[LG]]),IFERROR(MYRANKS_P[[#This Row],[ER]]*9/MYRANKS_P[[#This Row],[IP]],0),0)</f>
        <v>#REF!</v>
      </c>
      <c r="Q396" s="87" t="e">
        <f>IF(OR(LEAGUE="Mixed",LEAGUE=MYRANKS_P[[#This Row],[LG]]),IFERROR((MYRANKS_P[[#This Row],[BB]]+MYRANKS_P[[#This Row],[H]])/MYRANKS_P[[#This Row],[IP]],0),0)</f>
        <v>#REF!</v>
      </c>
      <c r="R396" s="87" t="e">
        <f>MYRANKS_P[[#This Row],[W]]/SGP_W</f>
        <v>#REF!</v>
      </c>
      <c r="S396" s="87" t="e">
        <f>MYRANKS_P[[#This Row],[SV]]/SGP_SV</f>
        <v>#REF!</v>
      </c>
      <c r="T396" s="87" t="e">
        <f>MYRANKS_P[[#This Row],[SO]]/SGP_K</f>
        <v>#REF!</v>
      </c>
      <c r="U396" s="87" t="e">
        <f>((LGAVG_ER*(NUMPITCHERS-1)+MYRANKS_P[[#This Row],[ER]])*9/((LGAVG_IP*(NUMPITCHERS-1)+MYRANKS_P[[#This Row],[IP]]))-LGAVG_ERA)/SGP_ERA</f>
        <v>#REF!</v>
      </c>
      <c r="V396" s="87" t="e">
        <f>((LGAVG_HBB*(NUMPITCHERS-1)+MYRANKS_P[[#This Row],[BB]]+MYRANKS_P[[#This Row],[H]])/(LGAVG_IP*(NUMPITCHERS-1)+MYRANKS_P[[#This Row],[IP]])-LGAVG_WHIP)/SGP_WHIP</f>
        <v>#REF!</v>
      </c>
      <c r="W396" s="92" t="e">
        <f>MYRANKS_P[[#This Row],[WSGP]]+MYRANKS_P[[#This Row],[SVSGP]]+MYRANKS_P[[#This Row],[SOSGP]]+MYRANKS_P[[#This Row],[ERASGP]]+MYRANKS_P[[#This Row],[WHIPSGP]]</f>
        <v>#REF!</v>
      </c>
      <c r="X396" s="173" t="e">
        <f>RANK(MYRANKS_P[[#This Row],[TTLSGP]],MYRANKS_P[TTLSGP],0)</f>
        <v>#REF!</v>
      </c>
      <c r="Y396" s="92" t="e">
        <f>IF(MYRANKS_P[[#This Row],[RAW_RANK]]&gt;NUM_P,MYRANKS_P[[#This Row],[TTLSGP]],0)</f>
        <v>#REF!</v>
      </c>
      <c r="Z396" s="96" t="e">
        <f>IF(MYRANKS_P[[#This Row],[BENCH_TTLSGP]]=0,"",RANK(MYRANKS_P[[#This Row],[BENCH_TTLSGP]],MYRANKS_P[BENCH_TTLSGP],0))</f>
        <v>#REF!</v>
      </c>
      <c r="AA396" s="96" t="e">
        <f>IF(MYRANKS_P[[#This Row],[RAW_RANK]]=NUM_P,"X","")</f>
        <v>#REF!</v>
      </c>
      <c r="AB396" s="87" t="e">
        <f>VLOOKUP(MYRANKS_P[[#This Row],[POS]],#REF!,COLUMN(#REF!),FALSE)</f>
        <v>#REF!</v>
      </c>
      <c r="AC396" s="87" t="e">
        <f>MYRANKS_P[[#This Row],[TTLSGP]]-MYRANKS_P[[#This Row],[REPL LVL]]</f>
        <v>#REF!</v>
      </c>
      <c r="AD396" s="87" t="e">
        <f>IF(MYRANKS_P[[#This Row],[RAW_RANK]]&lt;=Total_Pitchers_Drafted,MYRANKS_P[[#This Row],[SGP OVER REPL]],0)</f>
        <v>#REF!</v>
      </c>
      <c r="AE396" s="97" t="e">
        <f>MYRANKS_P[[#This Row],[SGP OVER REPL]]*Dollar_Value_Per_Pitcher_SGP+1</f>
        <v>#REF!</v>
      </c>
      <c r="AF396" s="87"/>
      <c r="AG396" s="87" t="e">
        <f>IF(AND(MYRANKS_P[[#This Row],[BENCH_RANK]]&lt;=Total_Pitchers_Drafted,MYRANKS_P[[#This Row],[$ACTUAL]]=""),MYRANKS_P[[#This Row],[USEFULSGP]],0)</f>
        <v>#REF!</v>
      </c>
      <c r="AH396" s="87" t="e">
        <f>IF(MYRANKS_P[[#This Row],[REMAIN_SGP]]=0,0,MYRANKS_P[[#This Row],[REMAIN_SGP]]*Remaining_Dollar_Value_Per_Pitcher_SGP+1)</f>
        <v>#REF!</v>
      </c>
      <c r="AI396" s="122"/>
    </row>
    <row r="397" spans="1:35" x14ac:dyDescent="0.25">
      <c r="A397" s="79" t="s">
        <v>2071</v>
      </c>
      <c r="B397" s="53" t="e">
        <f>VLOOKUP(MYRANKS_P[[#This Row],[PLAYERID]],#REF!,COLUMN(#REF!),FALSE)</f>
        <v>#REF!</v>
      </c>
      <c r="C397" s="53" t="e">
        <f>VLOOKUP(MYRANKS_P[[#This Row],[PLAYERID]],#REF!,COLUMN(#REF!),FALSE)</f>
        <v>#REF!</v>
      </c>
      <c r="D397" s="53" t="e">
        <f>VLOOKUP(MYRANKS_P[[#This Row],[PLAYERID]],#REF!,COLUMN(#REF!),FALSE)</f>
        <v>#REF!</v>
      </c>
      <c r="E397" s="9" t="e">
        <f>VLOOKUP(MYRANKS_P[[#This Row],[PLAYERID]],#REF!,COLUMN(#REF!),FALSE)</f>
        <v>#REF!</v>
      </c>
      <c r="F397" s="53" t="e">
        <f>VLOOKUP(MYRANKS_P[[#This Row],[PLAYERID]],#REF!,COLUMN(#REF!),FALSE)</f>
        <v>#REF!</v>
      </c>
      <c r="G397" s="9" t="e">
        <f>INDEX(#REF!,MATCH(MYRANKS_P[[#This Row],[PLAYERID]],#REF!,0),VLOOKUP(IDSYSTEM,#REF!,3,FALSE))</f>
        <v>#REF!</v>
      </c>
      <c r="H397" s="115" t="e">
        <f>IF(OR(LEAGUE="Mixed",LEAGUE=MYRANKS_P[[#This Row],[LG]]),IFERROR(INDEX(PITCHCSV[],MATCH(MYRANKS_P[[#This Row],[PROJID]],PITCHCSV[playerid],0),P_WCOL),0),0)</f>
        <v>#REF!</v>
      </c>
      <c r="I397" s="115" t="e">
        <f>IF(OR(LEAGUE="Mixed",LEAGUE=MYRANKS_P[[#This Row],[LG]]),IFERROR(INDEX(PITCHCSV[],MATCH(MYRANKS_P[[#This Row],[PROJID]],PITCHCSV[playerid],0),P_SVCOL),0),0)</f>
        <v>#REF!</v>
      </c>
      <c r="J397" s="115" t="e">
        <f>IF(OR(LEAGUE="Mixed",LEAGUE=MYRANKS_P[[#This Row],[LG]]),IFERROR(INDEX(PITCHCSV[],MATCH(MYRANKS_P[[#This Row],[PROJID]],PITCHCSV[playerid],0),P_IPCOL),0),0)</f>
        <v>#REF!</v>
      </c>
      <c r="K397" s="115" t="e">
        <f>IF(OR(LEAGUE="Mixed",LEAGUE=MYRANKS_P[[#This Row],[LG]]),IFERROR(INDEX(PITCHCSV[],MATCH(MYRANKS_P[[#This Row],[PROJID]],PITCHCSV[playerid],0),P_HCOL),0),0)</f>
        <v>#REF!</v>
      </c>
      <c r="L397" s="115" t="e">
        <f>IF(OR(LEAGUE="Mixed",LEAGUE=MYRANKS_P[[#This Row],[LG]]),IFERROR(INDEX(PITCHCSV[],MATCH(MYRANKS_P[[#This Row],[PROJID]],PITCHCSV[playerid],0),P_ERCOL),0),0)</f>
        <v>#REF!</v>
      </c>
      <c r="M397" s="115" t="e">
        <f>IF(OR(LEAGUE="Mixed",LEAGUE=MYRANKS_P[[#This Row],[LG]]),IFERROR(INDEX(PITCHCSV[],MATCH(MYRANKS_P[[#This Row],[PROJID]],PITCHCSV[playerid],0),P_HRCOL),0),0)</f>
        <v>#REF!</v>
      </c>
      <c r="N397" s="115" t="e">
        <f>IF(OR(LEAGUE="Mixed",LEAGUE=MYRANKS_P[[#This Row],[LG]]),IFERROR(INDEX(PITCHCSV[],MATCH(MYRANKS_P[[#This Row],[PROJID]],PITCHCSV[playerid],0),P_SOCOL),0),0)</f>
        <v>#REF!</v>
      </c>
      <c r="O397" s="115" t="e">
        <f>IF(OR(LEAGUE="Mixed",LEAGUE=MYRANKS_P[[#This Row],[LG]]),IFERROR(INDEX(PITCHCSV[],MATCH(MYRANKS_P[[#This Row],[PROJID]],PITCHCSV[playerid],0),P_BBCOL),0),0)</f>
        <v>#REF!</v>
      </c>
      <c r="P397" s="10" t="e">
        <f>IF(OR(LEAGUE="Mixed",LEAGUE=MYRANKS_P[[#This Row],[LG]]),IFERROR(MYRANKS_P[[#This Row],[ER]]*9/MYRANKS_P[[#This Row],[IP]],0),0)</f>
        <v>#REF!</v>
      </c>
      <c r="Q397" s="10" t="e">
        <f>IF(OR(LEAGUE="Mixed",LEAGUE=MYRANKS_P[[#This Row],[LG]]),IFERROR((MYRANKS_P[[#This Row],[BB]]+MYRANKS_P[[#This Row],[H]])/MYRANKS_P[[#This Row],[IP]],0),0)</f>
        <v>#REF!</v>
      </c>
      <c r="R397" s="10" t="e">
        <f>MYRANKS_P[[#This Row],[W]]/SGP_W</f>
        <v>#REF!</v>
      </c>
      <c r="S397" s="10" t="e">
        <f>MYRANKS_P[[#This Row],[SV]]/SGP_SV</f>
        <v>#REF!</v>
      </c>
      <c r="T397" s="10" t="e">
        <f>MYRANKS_P[[#This Row],[SO]]/SGP_K</f>
        <v>#REF!</v>
      </c>
      <c r="U397" s="10" t="e">
        <f>((LGAVG_ER*(NUMPITCHERS-1)+MYRANKS_P[[#This Row],[ER]])*9/((LGAVG_IP*(NUMPITCHERS-1)+MYRANKS_P[[#This Row],[IP]]))-LGAVG_ERA)/SGP_ERA</f>
        <v>#REF!</v>
      </c>
      <c r="V397" s="10" t="e">
        <f>((LGAVG_HBB*(NUMPITCHERS-1)+MYRANKS_P[[#This Row],[BB]]+MYRANKS_P[[#This Row],[H]])/(LGAVG_IP*(NUMPITCHERS-1)+MYRANKS_P[[#This Row],[IP]])-LGAVG_WHIP)/SGP_WHIP</f>
        <v>#REF!</v>
      </c>
      <c r="W397" s="72" t="e">
        <f>MYRANKS_P[[#This Row],[WSGP]]+MYRANKS_P[[#This Row],[SVSGP]]+MYRANKS_P[[#This Row],[SOSGP]]+MYRANKS_P[[#This Row],[ERASGP]]+MYRANKS_P[[#This Row],[WHIPSGP]]</f>
        <v>#REF!</v>
      </c>
      <c r="X397" s="171" t="e">
        <f>RANK(MYRANKS_P[[#This Row],[TTLSGP]],MYRANKS_P[TTLSGP],0)</f>
        <v>#REF!</v>
      </c>
      <c r="Y397" s="72" t="e">
        <f>IF(MYRANKS_P[[#This Row],[RAW_RANK]]&gt;NUM_P,MYRANKS_P[[#This Row],[TTLSGP]],0)</f>
        <v>#REF!</v>
      </c>
      <c r="Z397" s="22" t="e">
        <f>IF(MYRANKS_P[[#This Row],[BENCH_TTLSGP]]=0,"",RANK(MYRANKS_P[[#This Row],[BENCH_TTLSGP]],MYRANKS_P[BENCH_TTLSGP],0))</f>
        <v>#REF!</v>
      </c>
      <c r="AA397" s="22" t="e">
        <f>IF(MYRANKS_P[[#This Row],[RAW_RANK]]=NUM_P,"X","")</f>
        <v>#REF!</v>
      </c>
      <c r="AB397" s="10" t="e">
        <f>VLOOKUP(MYRANKS_P[[#This Row],[POS]],#REF!,COLUMN(#REF!),FALSE)</f>
        <v>#REF!</v>
      </c>
      <c r="AC397" s="10" t="e">
        <f>MYRANKS_P[[#This Row],[TTLSGP]]-MYRANKS_P[[#This Row],[REPL LVL]]</f>
        <v>#REF!</v>
      </c>
      <c r="AD397" s="19" t="e">
        <f>IF(MYRANKS_P[[#This Row],[RAW_RANK]]&lt;=Total_Pitchers_Drafted,MYRANKS_P[[#This Row],[SGP OVER REPL]],0)</f>
        <v>#REF!</v>
      </c>
      <c r="AE397" s="66" t="e">
        <f>MYRANKS_P[[#This Row],[SGP OVER REPL]]*Dollar_Value_Per_Pitcher_SGP+1</f>
        <v>#REF!</v>
      </c>
      <c r="AF397" s="27"/>
      <c r="AG397" s="30" t="e">
        <f>IF(AND(MYRANKS_P[[#This Row],[BENCH_RANK]]&lt;=Total_Pitchers_Drafted,MYRANKS_P[[#This Row],[$ACTUAL]]=""),MYRANKS_P[[#This Row],[USEFULSGP]],0)</f>
        <v>#REF!</v>
      </c>
      <c r="AH397" s="27" t="e">
        <f>IF(MYRANKS_P[[#This Row],[REMAIN_SGP]]=0,0,MYRANKS_P[[#This Row],[REMAIN_SGP]]*Remaining_Dollar_Value_Per_Pitcher_SGP+1)</f>
        <v>#REF!</v>
      </c>
      <c r="AI397" s="122"/>
    </row>
    <row r="398" spans="1:35" x14ac:dyDescent="0.25">
      <c r="A398" s="79" t="s">
        <v>3652</v>
      </c>
      <c r="B398" s="53" t="e">
        <f>VLOOKUP(MYRANKS_P[[#This Row],[PLAYERID]],#REF!,COLUMN(#REF!),FALSE)</f>
        <v>#REF!</v>
      </c>
      <c r="C398" s="53" t="e">
        <f>VLOOKUP(MYRANKS_P[[#This Row],[PLAYERID]],#REF!,COLUMN(#REF!),FALSE)</f>
        <v>#REF!</v>
      </c>
      <c r="D398" s="53" t="e">
        <f>VLOOKUP(MYRANKS_P[[#This Row],[PLAYERID]],#REF!,COLUMN(#REF!),FALSE)</f>
        <v>#REF!</v>
      </c>
      <c r="E398" s="9" t="e">
        <f>VLOOKUP(MYRANKS_P[[#This Row],[PLAYERID]],#REF!,COLUMN(#REF!),FALSE)</f>
        <v>#REF!</v>
      </c>
      <c r="F398" s="53" t="e">
        <f>VLOOKUP(MYRANKS_P[[#This Row],[PLAYERID]],#REF!,COLUMN(#REF!),FALSE)</f>
        <v>#REF!</v>
      </c>
      <c r="G398" s="32" t="e">
        <f>INDEX(#REF!,MATCH(MYRANKS_P[[#This Row],[PLAYERID]],#REF!,0),VLOOKUP(IDSYSTEM,#REF!,3,FALSE))</f>
        <v>#REF!</v>
      </c>
      <c r="H398" s="155" t="e">
        <f>IF(OR(LEAGUE="Mixed",LEAGUE=MYRANKS_P[[#This Row],[LG]]),IFERROR(INDEX(PITCHCSV[],MATCH(MYRANKS_P[[#This Row],[PROJID]],PITCHCSV[playerid],0),P_WCOL),0),0)</f>
        <v>#REF!</v>
      </c>
      <c r="I398" s="155" t="e">
        <f>IF(OR(LEAGUE="Mixed",LEAGUE=MYRANKS_P[[#This Row],[LG]]),IFERROR(INDEX(PITCHCSV[],MATCH(MYRANKS_P[[#This Row],[PROJID]],PITCHCSV[playerid],0),P_SVCOL),0),0)</f>
        <v>#REF!</v>
      </c>
      <c r="J398" s="155" t="e">
        <f>IF(OR(LEAGUE="Mixed",LEAGUE=MYRANKS_P[[#This Row],[LG]]),IFERROR(INDEX(PITCHCSV[],MATCH(MYRANKS_P[[#This Row],[PROJID]],PITCHCSV[playerid],0),P_IPCOL),0),0)</f>
        <v>#REF!</v>
      </c>
      <c r="K398" s="155" t="e">
        <f>IF(OR(LEAGUE="Mixed",LEAGUE=MYRANKS_P[[#This Row],[LG]]),IFERROR(INDEX(PITCHCSV[],MATCH(MYRANKS_P[[#This Row],[PROJID]],PITCHCSV[playerid],0),P_HCOL),0),0)</f>
        <v>#REF!</v>
      </c>
      <c r="L398" s="155" t="e">
        <f>IF(OR(LEAGUE="Mixed",LEAGUE=MYRANKS_P[[#This Row],[LG]]),IFERROR(INDEX(PITCHCSV[],MATCH(MYRANKS_P[[#This Row],[PROJID]],PITCHCSV[playerid],0),P_ERCOL),0),0)</f>
        <v>#REF!</v>
      </c>
      <c r="M398" s="155" t="e">
        <f>IF(OR(LEAGUE="Mixed",LEAGUE=MYRANKS_P[[#This Row],[LG]]),IFERROR(INDEX(PITCHCSV[],MATCH(MYRANKS_P[[#This Row],[PROJID]],PITCHCSV[playerid],0),P_HRCOL),0),0)</f>
        <v>#REF!</v>
      </c>
      <c r="N398" s="155" t="e">
        <f>IF(OR(LEAGUE="Mixed",LEAGUE=MYRANKS_P[[#This Row],[LG]]),IFERROR(INDEX(PITCHCSV[],MATCH(MYRANKS_P[[#This Row],[PROJID]],PITCHCSV[playerid],0),P_SOCOL),0),0)</f>
        <v>#REF!</v>
      </c>
      <c r="O398" s="155" t="e">
        <f>IF(OR(LEAGUE="Mixed",LEAGUE=MYRANKS_P[[#This Row],[LG]]),IFERROR(INDEX(PITCHCSV[],MATCH(MYRANKS_P[[#This Row],[PROJID]],PITCHCSV[playerid],0),P_BBCOL),0),0)</f>
        <v>#REF!</v>
      </c>
      <c r="P398" s="33" t="e">
        <f>IF(OR(LEAGUE="Mixed",LEAGUE=MYRANKS_P[[#This Row],[LG]]),IFERROR(MYRANKS_P[[#This Row],[ER]]*9/MYRANKS_P[[#This Row],[IP]],0),0)</f>
        <v>#REF!</v>
      </c>
      <c r="Q398" s="33" t="e">
        <f>IF(OR(LEAGUE="Mixed",LEAGUE=MYRANKS_P[[#This Row],[LG]]),IFERROR((MYRANKS_P[[#This Row],[BB]]+MYRANKS_P[[#This Row],[H]])/MYRANKS_P[[#This Row],[IP]],0),0)</f>
        <v>#REF!</v>
      </c>
      <c r="R398" s="33" t="e">
        <f>MYRANKS_P[[#This Row],[W]]/SGP_W</f>
        <v>#REF!</v>
      </c>
      <c r="S398" s="33" t="e">
        <f>MYRANKS_P[[#This Row],[SV]]/SGP_SV</f>
        <v>#REF!</v>
      </c>
      <c r="T398" s="33" t="e">
        <f>MYRANKS_P[[#This Row],[SO]]/SGP_K</f>
        <v>#REF!</v>
      </c>
      <c r="U398" s="33" t="e">
        <f>((LGAVG_ER*(NUMPITCHERS-1)+MYRANKS_P[[#This Row],[ER]])*9/((LGAVG_IP*(NUMPITCHERS-1)+MYRANKS_P[[#This Row],[IP]]))-LGAVG_ERA)/SGP_ERA</f>
        <v>#REF!</v>
      </c>
      <c r="V398" s="33" t="e">
        <f>((LGAVG_HBB*(NUMPITCHERS-1)+MYRANKS_P[[#This Row],[BB]]+MYRANKS_P[[#This Row],[H]])/(LGAVG_IP*(NUMPITCHERS-1)+MYRANKS_P[[#This Row],[IP]])-LGAVG_WHIP)/SGP_WHIP</f>
        <v>#REF!</v>
      </c>
      <c r="W398" s="73" t="e">
        <f>MYRANKS_P[[#This Row],[WSGP]]+MYRANKS_P[[#This Row],[SVSGP]]+MYRANKS_P[[#This Row],[SOSGP]]+MYRANKS_P[[#This Row],[ERASGP]]+MYRANKS_P[[#This Row],[WHIPSGP]]</f>
        <v>#REF!</v>
      </c>
      <c r="X398" s="174" t="e">
        <f>RANK(MYRANKS_P[[#This Row],[TTLSGP]],MYRANKS_P[TTLSGP],0)</f>
        <v>#REF!</v>
      </c>
      <c r="Y398" s="73" t="e">
        <f>IF(MYRANKS_P[[#This Row],[RAW_RANK]]&gt;NUM_P,MYRANKS_P[[#This Row],[TTLSGP]],0)</f>
        <v>#REF!</v>
      </c>
      <c r="Z398" s="34" t="e">
        <f>IF(MYRANKS_P[[#This Row],[BENCH_TTLSGP]]=0,"",RANK(MYRANKS_P[[#This Row],[BENCH_TTLSGP]],MYRANKS_P[BENCH_TTLSGP],0))</f>
        <v>#REF!</v>
      </c>
      <c r="AA398" s="34" t="e">
        <f>IF(MYRANKS_P[[#This Row],[RAW_RANK]]=NUM_P,"X","")</f>
        <v>#REF!</v>
      </c>
      <c r="AB398" s="33" t="e">
        <f>VLOOKUP(MYRANKS_P[[#This Row],[POS]],#REF!,COLUMN(#REF!),FALSE)</f>
        <v>#REF!</v>
      </c>
      <c r="AC398" s="33" t="e">
        <f>MYRANKS_P[[#This Row],[TTLSGP]]-MYRANKS_P[[#This Row],[REPL LVL]]</f>
        <v>#REF!</v>
      </c>
      <c r="AD398" s="33" t="e">
        <f>IF(MYRANKS_P[[#This Row],[RAW_RANK]]&lt;=Total_Pitchers_Drafted,MYRANKS_P[[#This Row],[SGP OVER REPL]],0)</f>
        <v>#REF!</v>
      </c>
      <c r="AE398" s="67" t="e">
        <f>MYRANKS_P[[#This Row],[SGP OVER REPL]]*Dollar_Value_Per_Pitcher_SGP+1</f>
        <v>#REF!</v>
      </c>
      <c r="AF398" s="33"/>
      <c r="AG398" s="33" t="e">
        <f>IF(AND(MYRANKS_P[[#This Row],[BENCH_RANK]]&lt;=Total_Pitchers_Drafted,MYRANKS_P[[#This Row],[$ACTUAL]]=""),MYRANKS_P[[#This Row],[USEFULSGP]],0)</f>
        <v>#REF!</v>
      </c>
      <c r="AH398" s="33" t="e">
        <f>IF(MYRANKS_P[[#This Row],[REMAIN_SGP]]=0,0,MYRANKS_P[[#This Row],[REMAIN_SGP]]*Remaining_Dollar_Value_Per_Pitcher_SGP+1)</f>
        <v>#REF!</v>
      </c>
      <c r="AI398" s="170"/>
    </row>
    <row r="399" spans="1:35" x14ac:dyDescent="0.25">
      <c r="A399" s="110" t="s">
        <v>1286</v>
      </c>
      <c r="B399" s="9" t="e">
        <f>VLOOKUP(MYRANKS_P[[#This Row],[PLAYERID]],#REF!,COLUMN(#REF!),FALSE)</f>
        <v>#REF!</v>
      </c>
      <c r="C399" s="9" t="e">
        <f>VLOOKUP(MYRANKS_P[[#This Row],[PLAYERID]],#REF!,COLUMN(#REF!),FALSE)</f>
        <v>#REF!</v>
      </c>
      <c r="D399" s="9" t="e">
        <f>VLOOKUP(MYRANKS_P[[#This Row],[PLAYERID]],#REF!,COLUMN(#REF!),FALSE)</f>
        <v>#REF!</v>
      </c>
      <c r="E399" s="9" t="e">
        <f>VLOOKUP(MYRANKS_P[[#This Row],[PLAYERID]],#REF!,COLUMN(#REF!),FALSE)</f>
        <v>#REF!</v>
      </c>
      <c r="F399" s="9" t="e">
        <f>VLOOKUP(MYRANKS_P[[#This Row],[PLAYERID]],#REF!,COLUMN(#REF!),FALSE)</f>
        <v>#REF!</v>
      </c>
      <c r="G399" s="9" t="e">
        <f>INDEX(#REF!,MATCH(MYRANKS_P[[#This Row],[PLAYERID]],#REF!,0),VLOOKUP(IDSYSTEM,#REF!,3,FALSE))</f>
        <v>#REF!</v>
      </c>
      <c r="H399" s="115" t="e">
        <f>IF(OR(LEAGUE="Mixed",LEAGUE=MYRANKS_P[[#This Row],[LG]]),IFERROR(INDEX(PITCHCSV[],MATCH(MYRANKS_P[[#This Row],[PROJID]],PITCHCSV[playerid],0),P_WCOL),0),0)</f>
        <v>#REF!</v>
      </c>
      <c r="I399" s="115" t="e">
        <f>IF(OR(LEAGUE="Mixed",LEAGUE=MYRANKS_P[[#This Row],[LG]]),IFERROR(INDEX(PITCHCSV[],MATCH(MYRANKS_P[[#This Row],[PROJID]],PITCHCSV[playerid],0),P_SVCOL),0),0)</f>
        <v>#REF!</v>
      </c>
      <c r="J399" s="115" t="e">
        <f>IF(OR(LEAGUE="Mixed",LEAGUE=MYRANKS_P[[#This Row],[LG]]),IFERROR(INDEX(PITCHCSV[],MATCH(MYRANKS_P[[#This Row],[PROJID]],PITCHCSV[playerid],0),P_IPCOL),0),0)</f>
        <v>#REF!</v>
      </c>
      <c r="K399" s="115" t="e">
        <f>IF(OR(LEAGUE="Mixed",LEAGUE=MYRANKS_P[[#This Row],[LG]]),IFERROR(INDEX(PITCHCSV[],MATCH(MYRANKS_P[[#This Row],[PROJID]],PITCHCSV[playerid],0),P_HCOL),0),0)</f>
        <v>#REF!</v>
      </c>
      <c r="L399" s="115" t="e">
        <f>IF(OR(LEAGUE="Mixed",LEAGUE=MYRANKS_P[[#This Row],[LG]]),IFERROR(INDEX(PITCHCSV[],MATCH(MYRANKS_P[[#This Row],[PROJID]],PITCHCSV[playerid],0),P_ERCOL),0),0)</f>
        <v>#REF!</v>
      </c>
      <c r="M399" s="115" t="e">
        <f>IF(OR(LEAGUE="Mixed",LEAGUE=MYRANKS_P[[#This Row],[LG]]),IFERROR(INDEX(PITCHCSV[],MATCH(MYRANKS_P[[#This Row],[PROJID]],PITCHCSV[playerid],0),P_HRCOL),0),0)</f>
        <v>#REF!</v>
      </c>
      <c r="N399" s="115" t="e">
        <f>IF(OR(LEAGUE="Mixed",LEAGUE=MYRANKS_P[[#This Row],[LG]]),IFERROR(INDEX(PITCHCSV[],MATCH(MYRANKS_P[[#This Row],[PROJID]],PITCHCSV[playerid],0),P_SOCOL),0),0)</f>
        <v>#REF!</v>
      </c>
      <c r="O399" s="115" t="e">
        <f>IF(OR(LEAGUE="Mixed",LEAGUE=MYRANKS_P[[#This Row],[LG]]),IFERROR(INDEX(PITCHCSV[],MATCH(MYRANKS_P[[#This Row],[PROJID]],PITCHCSV[playerid],0),P_BBCOL),0),0)</f>
        <v>#REF!</v>
      </c>
      <c r="P399" s="10" t="e">
        <f>IF(OR(LEAGUE="Mixed",LEAGUE=MYRANKS_P[[#This Row],[LG]]),IFERROR(MYRANKS_P[[#This Row],[ER]]*9/MYRANKS_P[[#This Row],[IP]],0),0)</f>
        <v>#REF!</v>
      </c>
      <c r="Q399" s="10" t="e">
        <f>IF(OR(LEAGUE="Mixed",LEAGUE=MYRANKS_P[[#This Row],[LG]]),IFERROR((MYRANKS_P[[#This Row],[BB]]+MYRANKS_P[[#This Row],[H]])/MYRANKS_P[[#This Row],[IP]],0),0)</f>
        <v>#REF!</v>
      </c>
      <c r="R399" s="87" t="e">
        <f>MYRANKS_P[[#This Row],[W]]/SGP_W</f>
        <v>#REF!</v>
      </c>
      <c r="S399" s="87" t="e">
        <f>MYRANKS_P[[#This Row],[SV]]/SGP_SV</f>
        <v>#REF!</v>
      </c>
      <c r="T399" s="87" t="e">
        <f>MYRANKS_P[[#This Row],[SO]]/SGP_K</f>
        <v>#REF!</v>
      </c>
      <c r="U399" s="10" t="e">
        <f>((LGAVG_ER*(NUMPITCHERS-1)+MYRANKS_P[[#This Row],[ER]])*9/((LGAVG_IP*(NUMPITCHERS-1)+MYRANKS_P[[#This Row],[IP]]))-LGAVG_ERA)/SGP_ERA</f>
        <v>#REF!</v>
      </c>
      <c r="V399" s="10" t="e">
        <f>((LGAVG_HBB*(NUMPITCHERS-1)+MYRANKS_P[[#This Row],[BB]]+MYRANKS_P[[#This Row],[H]])/(LGAVG_IP*(NUMPITCHERS-1)+MYRANKS_P[[#This Row],[IP]])-LGAVG_WHIP)/SGP_WHIP</f>
        <v>#REF!</v>
      </c>
      <c r="W399" s="92" t="e">
        <f>MYRANKS_P[[#This Row],[WSGP]]+MYRANKS_P[[#This Row],[SVSGP]]+MYRANKS_P[[#This Row],[SOSGP]]+MYRANKS_P[[#This Row],[ERASGP]]+MYRANKS_P[[#This Row],[WHIPSGP]]</f>
        <v>#REF!</v>
      </c>
      <c r="X399" s="173" t="e">
        <f>RANK(MYRANKS_P[[#This Row],[TTLSGP]],MYRANKS_P[TTLSGP],0)</f>
        <v>#REF!</v>
      </c>
      <c r="Y399" s="92" t="e">
        <f>IF(MYRANKS_P[[#This Row],[RAW_RANK]]&gt;NUM_P,MYRANKS_P[[#This Row],[TTLSGP]],0)</f>
        <v>#REF!</v>
      </c>
      <c r="Z399" s="96" t="e">
        <f>IF(MYRANKS_P[[#This Row],[BENCH_TTLSGP]]=0,"",RANK(MYRANKS_P[[#This Row],[BENCH_TTLSGP]],MYRANKS_P[BENCH_TTLSGP],0))</f>
        <v>#REF!</v>
      </c>
      <c r="AA399" s="96" t="e">
        <f>IF(MYRANKS_P[[#This Row],[RAW_RANK]]=NUM_P,"X","")</f>
        <v>#REF!</v>
      </c>
      <c r="AB399" s="87" t="e">
        <f>VLOOKUP(MYRANKS_P[[#This Row],[POS]],#REF!,COLUMN(#REF!),FALSE)</f>
        <v>#REF!</v>
      </c>
      <c r="AC399" s="87" t="e">
        <f>MYRANKS_P[[#This Row],[TTLSGP]]-MYRANKS_P[[#This Row],[REPL LVL]]</f>
        <v>#REF!</v>
      </c>
      <c r="AD399" s="87" t="e">
        <f>IF(MYRANKS_P[[#This Row],[RAW_RANK]]&lt;=Total_Pitchers_Drafted,MYRANKS_P[[#This Row],[SGP OVER REPL]],0)</f>
        <v>#REF!</v>
      </c>
      <c r="AE399" s="97" t="e">
        <f>MYRANKS_P[[#This Row],[SGP OVER REPL]]*Dollar_Value_Per_Pitcher_SGP+1</f>
        <v>#REF!</v>
      </c>
      <c r="AF399" s="87"/>
      <c r="AG399" s="87" t="e">
        <f>IF(AND(MYRANKS_P[[#This Row],[BENCH_RANK]]&lt;=Total_Pitchers_Drafted,MYRANKS_P[[#This Row],[$ACTUAL]]=""),MYRANKS_P[[#This Row],[USEFULSGP]],0)</f>
        <v>#REF!</v>
      </c>
      <c r="AH399" s="87" t="e">
        <f>IF(MYRANKS_P[[#This Row],[REMAIN_SGP]]=0,0,MYRANKS_P[[#This Row],[REMAIN_SGP]]*Remaining_Dollar_Value_Per_Pitcher_SGP+1)</f>
        <v>#REF!</v>
      </c>
      <c r="AI399" s="122"/>
    </row>
    <row r="400" spans="1:35" x14ac:dyDescent="0.25">
      <c r="A400" s="79" t="s">
        <v>6168</v>
      </c>
      <c r="B400" s="53" t="e">
        <f>VLOOKUP(MYRANKS_P[[#This Row],[PLAYERID]],#REF!,COLUMN(#REF!),FALSE)</f>
        <v>#REF!</v>
      </c>
      <c r="C400" s="53" t="e">
        <f>VLOOKUP(MYRANKS_P[[#This Row],[PLAYERID]],#REF!,COLUMN(#REF!),FALSE)</f>
        <v>#REF!</v>
      </c>
      <c r="D400" s="53" t="e">
        <f>VLOOKUP(MYRANKS_P[[#This Row],[PLAYERID]],#REF!,COLUMN(#REF!),FALSE)</f>
        <v>#REF!</v>
      </c>
      <c r="E400" s="9" t="e">
        <f>VLOOKUP(MYRANKS_P[[#This Row],[PLAYERID]],#REF!,COLUMN(#REF!),FALSE)</f>
        <v>#REF!</v>
      </c>
      <c r="F400" s="53" t="e">
        <f>VLOOKUP(MYRANKS_P[[#This Row],[PLAYERID]],#REF!,COLUMN(#REF!),FALSE)</f>
        <v>#REF!</v>
      </c>
      <c r="G400" s="9" t="e">
        <f>INDEX(#REF!,MATCH(MYRANKS_P[[#This Row],[PLAYERID]],#REF!,0),VLOOKUP(IDSYSTEM,#REF!,3,FALSE))</f>
        <v>#REF!</v>
      </c>
      <c r="H400" s="115" t="e">
        <f>IF(OR(LEAGUE="Mixed",LEAGUE=MYRANKS_P[[#This Row],[LG]]),IFERROR(INDEX(PITCHCSV[],MATCH(MYRANKS_P[[#This Row],[PROJID]],PITCHCSV[playerid],0),P_WCOL),0),0)</f>
        <v>#REF!</v>
      </c>
      <c r="I400" s="115" t="e">
        <f>IF(OR(LEAGUE="Mixed",LEAGUE=MYRANKS_P[[#This Row],[LG]]),IFERROR(INDEX(PITCHCSV[],MATCH(MYRANKS_P[[#This Row],[PROJID]],PITCHCSV[playerid],0),P_SVCOL),0),0)</f>
        <v>#REF!</v>
      </c>
      <c r="J400" s="115" t="e">
        <f>IF(OR(LEAGUE="Mixed",LEAGUE=MYRANKS_P[[#This Row],[LG]]),IFERROR(INDEX(PITCHCSV[],MATCH(MYRANKS_P[[#This Row],[PROJID]],PITCHCSV[playerid],0),P_IPCOL),0),0)</f>
        <v>#REF!</v>
      </c>
      <c r="K400" s="115" t="e">
        <f>IF(OR(LEAGUE="Mixed",LEAGUE=MYRANKS_P[[#This Row],[LG]]),IFERROR(INDEX(PITCHCSV[],MATCH(MYRANKS_P[[#This Row],[PROJID]],PITCHCSV[playerid],0),P_HCOL),0),0)</f>
        <v>#REF!</v>
      </c>
      <c r="L400" s="115" t="e">
        <f>IF(OR(LEAGUE="Mixed",LEAGUE=MYRANKS_P[[#This Row],[LG]]),IFERROR(INDEX(PITCHCSV[],MATCH(MYRANKS_P[[#This Row],[PROJID]],PITCHCSV[playerid],0),P_ERCOL),0),0)</f>
        <v>#REF!</v>
      </c>
      <c r="M400" s="115" t="e">
        <f>IF(OR(LEAGUE="Mixed",LEAGUE=MYRANKS_P[[#This Row],[LG]]),IFERROR(INDEX(PITCHCSV[],MATCH(MYRANKS_P[[#This Row],[PROJID]],PITCHCSV[playerid],0),P_HRCOL),0),0)</f>
        <v>#REF!</v>
      </c>
      <c r="N400" s="115" t="e">
        <f>IF(OR(LEAGUE="Mixed",LEAGUE=MYRANKS_P[[#This Row],[LG]]),IFERROR(INDEX(PITCHCSV[],MATCH(MYRANKS_P[[#This Row],[PROJID]],PITCHCSV[playerid],0),P_SOCOL),0),0)</f>
        <v>#REF!</v>
      </c>
      <c r="O400" s="115" t="e">
        <f>IF(OR(LEAGUE="Mixed",LEAGUE=MYRANKS_P[[#This Row],[LG]]),IFERROR(INDEX(PITCHCSV[],MATCH(MYRANKS_P[[#This Row],[PROJID]],PITCHCSV[playerid],0),P_BBCOL),0),0)</f>
        <v>#REF!</v>
      </c>
      <c r="P400" s="10" t="e">
        <f>IF(OR(LEAGUE="Mixed",LEAGUE=MYRANKS_P[[#This Row],[LG]]),IFERROR(MYRANKS_P[[#This Row],[ER]]*9/MYRANKS_P[[#This Row],[IP]],0),0)</f>
        <v>#REF!</v>
      </c>
      <c r="Q400" s="10" t="e">
        <f>IF(OR(LEAGUE="Mixed",LEAGUE=MYRANKS_P[[#This Row],[LG]]),IFERROR((MYRANKS_P[[#This Row],[BB]]+MYRANKS_P[[#This Row],[H]])/MYRANKS_P[[#This Row],[IP]],0),0)</f>
        <v>#REF!</v>
      </c>
      <c r="R400" s="10" t="e">
        <f>MYRANKS_P[[#This Row],[W]]/SGP_W</f>
        <v>#REF!</v>
      </c>
      <c r="S400" s="10" t="e">
        <f>MYRANKS_P[[#This Row],[SV]]/SGP_SV</f>
        <v>#REF!</v>
      </c>
      <c r="T400" s="10" t="e">
        <f>MYRANKS_P[[#This Row],[SO]]/SGP_K</f>
        <v>#REF!</v>
      </c>
      <c r="U400" s="10" t="e">
        <f>((LGAVG_ER*(NUMPITCHERS-1)+MYRANKS_P[[#This Row],[ER]])*9/((LGAVG_IP*(NUMPITCHERS-1)+MYRANKS_P[[#This Row],[IP]]))-LGAVG_ERA)/SGP_ERA</f>
        <v>#REF!</v>
      </c>
      <c r="V400" s="10" t="e">
        <f>((LGAVG_HBB*(NUMPITCHERS-1)+MYRANKS_P[[#This Row],[BB]]+MYRANKS_P[[#This Row],[H]])/(LGAVG_IP*(NUMPITCHERS-1)+MYRANKS_P[[#This Row],[IP]])-LGAVG_WHIP)/SGP_WHIP</f>
        <v>#REF!</v>
      </c>
      <c r="W400" s="72" t="e">
        <f>MYRANKS_P[[#This Row],[WSGP]]+MYRANKS_P[[#This Row],[SVSGP]]+MYRANKS_P[[#This Row],[SOSGP]]+MYRANKS_P[[#This Row],[ERASGP]]+MYRANKS_P[[#This Row],[WHIPSGP]]</f>
        <v>#REF!</v>
      </c>
      <c r="X400" s="171" t="e">
        <f>RANK(MYRANKS_P[[#This Row],[TTLSGP]],MYRANKS_P[TTLSGP],0)</f>
        <v>#REF!</v>
      </c>
      <c r="Y400" s="72" t="e">
        <f>IF(MYRANKS_P[[#This Row],[RAW_RANK]]&gt;NUM_P,MYRANKS_P[[#This Row],[TTLSGP]],0)</f>
        <v>#REF!</v>
      </c>
      <c r="Z400" s="22" t="e">
        <f>IF(MYRANKS_P[[#This Row],[BENCH_TTLSGP]]=0,"",RANK(MYRANKS_P[[#This Row],[BENCH_TTLSGP]],MYRANKS_P[BENCH_TTLSGP],0))</f>
        <v>#REF!</v>
      </c>
      <c r="AA400" s="22" t="e">
        <f>IF(MYRANKS_P[[#This Row],[RAW_RANK]]=NUM_P,"X","")</f>
        <v>#REF!</v>
      </c>
      <c r="AB400" s="10" t="e">
        <f>VLOOKUP(MYRANKS_P[[#This Row],[POS]],#REF!,COLUMN(#REF!),FALSE)</f>
        <v>#REF!</v>
      </c>
      <c r="AC400" s="10" t="e">
        <f>MYRANKS_P[[#This Row],[TTLSGP]]-MYRANKS_P[[#This Row],[REPL LVL]]</f>
        <v>#REF!</v>
      </c>
      <c r="AD400" s="19" t="e">
        <f>IF(MYRANKS_P[[#This Row],[RAW_RANK]]&lt;=Total_Pitchers_Drafted,MYRANKS_P[[#This Row],[SGP OVER REPL]],0)</f>
        <v>#REF!</v>
      </c>
      <c r="AE400" s="66" t="e">
        <f>MYRANKS_P[[#This Row],[SGP OVER REPL]]*Dollar_Value_Per_Pitcher_SGP+1</f>
        <v>#REF!</v>
      </c>
      <c r="AF400" s="27"/>
      <c r="AG400" s="30" t="e">
        <f>IF(AND(MYRANKS_P[[#This Row],[BENCH_RANK]]&lt;=Total_Pitchers_Drafted,MYRANKS_P[[#This Row],[$ACTUAL]]=""),MYRANKS_P[[#This Row],[USEFULSGP]],0)</f>
        <v>#REF!</v>
      </c>
      <c r="AH400" s="27" t="e">
        <f>IF(MYRANKS_P[[#This Row],[REMAIN_SGP]]=0,0,MYRANKS_P[[#This Row],[REMAIN_SGP]]*Remaining_Dollar_Value_Per_Pitcher_SGP+1)</f>
        <v>#REF!</v>
      </c>
      <c r="AI400" s="122"/>
    </row>
    <row r="401" spans="1:35" x14ac:dyDescent="0.25">
      <c r="A401" s="110" t="s">
        <v>1521</v>
      </c>
      <c r="B401" s="53" t="e">
        <f>VLOOKUP(MYRANKS_P[[#This Row],[PLAYERID]],#REF!,COLUMN(#REF!),FALSE)</f>
        <v>#REF!</v>
      </c>
      <c r="C401" s="53" t="e">
        <f>VLOOKUP(MYRANKS_P[[#This Row],[PLAYERID]],#REF!,COLUMN(#REF!),FALSE)</f>
        <v>#REF!</v>
      </c>
      <c r="D401" s="53" t="e">
        <f>VLOOKUP(MYRANKS_P[[#This Row],[PLAYERID]],#REF!,COLUMN(#REF!),FALSE)</f>
        <v>#REF!</v>
      </c>
      <c r="E401" s="9" t="e">
        <f>VLOOKUP(MYRANKS_P[[#This Row],[PLAYERID]],#REF!,COLUMN(#REF!),FALSE)</f>
        <v>#REF!</v>
      </c>
      <c r="F401" s="53" t="e">
        <f>VLOOKUP(MYRANKS_P[[#This Row],[PLAYERID]],#REF!,COLUMN(#REF!),FALSE)</f>
        <v>#REF!</v>
      </c>
      <c r="G401" s="9" t="e">
        <f>INDEX(#REF!,MATCH(MYRANKS_P[[#This Row],[PLAYERID]],#REF!,0),VLOOKUP(IDSYSTEM,#REF!,3,FALSE))</f>
        <v>#REF!</v>
      </c>
      <c r="H401" s="115" t="e">
        <f>IF(OR(LEAGUE="Mixed",LEAGUE=MYRANKS_P[[#This Row],[LG]]),IFERROR(INDEX(PITCHCSV[],MATCH(MYRANKS_P[[#This Row],[PROJID]],PITCHCSV[playerid],0),P_WCOL),0),0)</f>
        <v>#REF!</v>
      </c>
      <c r="I401" s="115" t="e">
        <f>IF(OR(LEAGUE="Mixed",LEAGUE=MYRANKS_P[[#This Row],[LG]]),IFERROR(INDEX(PITCHCSV[],MATCH(MYRANKS_P[[#This Row],[PROJID]],PITCHCSV[playerid],0),P_SVCOL),0),0)</f>
        <v>#REF!</v>
      </c>
      <c r="J401" s="115" t="e">
        <f>IF(OR(LEAGUE="Mixed",LEAGUE=MYRANKS_P[[#This Row],[LG]]),IFERROR(INDEX(PITCHCSV[],MATCH(MYRANKS_P[[#This Row],[PROJID]],PITCHCSV[playerid],0),P_IPCOL),0),0)</f>
        <v>#REF!</v>
      </c>
      <c r="K401" s="115" t="e">
        <f>IF(OR(LEAGUE="Mixed",LEAGUE=MYRANKS_P[[#This Row],[LG]]),IFERROR(INDEX(PITCHCSV[],MATCH(MYRANKS_P[[#This Row],[PROJID]],PITCHCSV[playerid],0),P_HCOL),0),0)</f>
        <v>#REF!</v>
      </c>
      <c r="L401" s="115" t="e">
        <f>IF(OR(LEAGUE="Mixed",LEAGUE=MYRANKS_P[[#This Row],[LG]]),IFERROR(INDEX(PITCHCSV[],MATCH(MYRANKS_P[[#This Row],[PROJID]],PITCHCSV[playerid],0),P_ERCOL),0),0)</f>
        <v>#REF!</v>
      </c>
      <c r="M401" s="115" t="e">
        <f>IF(OR(LEAGUE="Mixed",LEAGUE=MYRANKS_P[[#This Row],[LG]]),IFERROR(INDEX(PITCHCSV[],MATCH(MYRANKS_P[[#This Row],[PROJID]],PITCHCSV[playerid],0),P_HRCOL),0),0)</f>
        <v>#REF!</v>
      </c>
      <c r="N401" s="115" t="e">
        <f>IF(OR(LEAGUE="Mixed",LEAGUE=MYRANKS_P[[#This Row],[LG]]),IFERROR(INDEX(PITCHCSV[],MATCH(MYRANKS_P[[#This Row],[PROJID]],PITCHCSV[playerid],0),P_SOCOL),0),0)</f>
        <v>#REF!</v>
      </c>
      <c r="O401" s="115" t="e">
        <f>IF(OR(LEAGUE="Mixed",LEAGUE=MYRANKS_P[[#This Row],[LG]]),IFERROR(INDEX(PITCHCSV[],MATCH(MYRANKS_P[[#This Row],[PROJID]],PITCHCSV[playerid],0),P_BBCOL),0),0)</f>
        <v>#REF!</v>
      </c>
      <c r="P401" s="10" t="e">
        <f>IF(OR(LEAGUE="Mixed",LEAGUE=MYRANKS_P[[#This Row],[LG]]),IFERROR(MYRANKS_P[[#This Row],[ER]]*9/MYRANKS_P[[#This Row],[IP]],0),0)</f>
        <v>#REF!</v>
      </c>
      <c r="Q401" s="10" t="e">
        <f>IF(OR(LEAGUE="Mixed",LEAGUE=MYRANKS_P[[#This Row],[LG]]),IFERROR((MYRANKS_P[[#This Row],[BB]]+MYRANKS_P[[#This Row],[H]])/MYRANKS_P[[#This Row],[IP]],0),0)</f>
        <v>#REF!</v>
      </c>
      <c r="R401" s="87" t="e">
        <f>MYRANKS_P[[#This Row],[W]]/SGP_W</f>
        <v>#REF!</v>
      </c>
      <c r="S401" s="87" t="e">
        <f>MYRANKS_P[[#This Row],[SV]]/SGP_SV</f>
        <v>#REF!</v>
      </c>
      <c r="T401" s="87" t="e">
        <f>MYRANKS_P[[#This Row],[SO]]/SGP_K</f>
        <v>#REF!</v>
      </c>
      <c r="U401" s="10" t="e">
        <f>((LGAVG_ER*(NUMPITCHERS-1)+MYRANKS_P[[#This Row],[ER]])*9/((LGAVG_IP*(NUMPITCHERS-1)+MYRANKS_P[[#This Row],[IP]]))-LGAVG_ERA)/SGP_ERA</f>
        <v>#REF!</v>
      </c>
      <c r="V401" s="10" t="e">
        <f>((LGAVG_HBB*(NUMPITCHERS-1)+MYRANKS_P[[#This Row],[BB]]+MYRANKS_P[[#This Row],[H]])/(LGAVG_IP*(NUMPITCHERS-1)+MYRANKS_P[[#This Row],[IP]])-LGAVG_WHIP)/SGP_WHIP</f>
        <v>#REF!</v>
      </c>
      <c r="W401" s="92" t="e">
        <f>MYRANKS_P[[#This Row],[WSGP]]+MYRANKS_P[[#This Row],[SVSGP]]+MYRANKS_P[[#This Row],[SOSGP]]+MYRANKS_P[[#This Row],[ERASGP]]+MYRANKS_P[[#This Row],[WHIPSGP]]</f>
        <v>#REF!</v>
      </c>
      <c r="X401" s="173" t="e">
        <f>RANK(MYRANKS_P[[#This Row],[TTLSGP]],MYRANKS_P[TTLSGP],0)</f>
        <v>#REF!</v>
      </c>
      <c r="Y401" s="92" t="e">
        <f>IF(MYRANKS_P[[#This Row],[RAW_RANK]]&gt;NUM_P,MYRANKS_P[[#This Row],[TTLSGP]],0)</f>
        <v>#REF!</v>
      </c>
      <c r="Z401" s="96" t="e">
        <f>IF(MYRANKS_P[[#This Row],[BENCH_TTLSGP]]=0,"",RANK(MYRANKS_P[[#This Row],[BENCH_TTLSGP]],MYRANKS_P[BENCH_TTLSGP],0))</f>
        <v>#REF!</v>
      </c>
      <c r="AA401" s="96" t="e">
        <f>IF(MYRANKS_P[[#This Row],[RAW_RANK]]=NUM_P,"X","")</f>
        <v>#REF!</v>
      </c>
      <c r="AB401" s="87" t="e">
        <f>VLOOKUP(MYRANKS_P[[#This Row],[POS]],#REF!,COLUMN(#REF!),FALSE)</f>
        <v>#REF!</v>
      </c>
      <c r="AC401" s="87" t="e">
        <f>MYRANKS_P[[#This Row],[TTLSGP]]-MYRANKS_P[[#This Row],[REPL LVL]]</f>
        <v>#REF!</v>
      </c>
      <c r="AD401" s="87" t="e">
        <f>IF(MYRANKS_P[[#This Row],[RAW_RANK]]&lt;=Total_Pitchers_Drafted,MYRANKS_P[[#This Row],[SGP OVER REPL]],0)</f>
        <v>#REF!</v>
      </c>
      <c r="AE401" s="97" t="e">
        <f>MYRANKS_P[[#This Row],[SGP OVER REPL]]*Dollar_Value_Per_Pitcher_SGP+1</f>
        <v>#REF!</v>
      </c>
      <c r="AF401" s="87"/>
      <c r="AG401" s="87" t="e">
        <f>IF(AND(MYRANKS_P[[#This Row],[BENCH_RANK]]&lt;=Total_Pitchers_Drafted,MYRANKS_P[[#This Row],[$ACTUAL]]=""),MYRANKS_P[[#This Row],[USEFULSGP]],0)</f>
        <v>#REF!</v>
      </c>
      <c r="AH401" s="87" t="e">
        <f>IF(MYRANKS_P[[#This Row],[REMAIN_SGP]]=0,0,MYRANKS_P[[#This Row],[REMAIN_SGP]]*Remaining_Dollar_Value_Per_Pitcher_SGP+1)</f>
        <v>#REF!</v>
      </c>
      <c r="AI401" s="122"/>
    </row>
    <row r="402" spans="1:35" x14ac:dyDescent="0.25">
      <c r="A402" s="88" t="s">
        <v>5205</v>
      </c>
      <c r="B402" s="53" t="e">
        <f>VLOOKUP(MYRANKS_P[[#This Row],[PLAYERID]],#REF!,COLUMN(#REF!),FALSE)</f>
        <v>#REF!</v>
      </c>
      <c r="C402" s="53" t="e">
        <f>VLOOKUP(MYRANKS_P[[#This Row],[PLAYERID]],#REF!,COLUMN(#REF!),FALSE)</f>
        <v>#REF!</v>
      </c>
      <c r="D402" s="53" t="e">
        <f>VLOOKUP(MYRANKS_P[[#This Row],[PLAYERID]],#REF!,COLUMN(#REF!),FALSE)</f>
        <v>#REF!</v>
      </c>
      <c r="E402" s="9" t="e">
        <f>VLOOKUP(MYRANKS_P[[#This Row],[PLAYERID]],#REF!,COLUMN(#REF!),FALSE)</f>
        <v>#REF!</v>
      </c>
      <c r="F402" s="53" t="e">
        <f>VLOOKUP(MYRANKS_P[[#This Row],[PLAYERID]],#REF!,COLUMN(#REF!),FALSE)</f>
        <v>#REF!</v>
      </c>
      <c r="G402" s="9" t="e">
        <f>INDEX(#REF!,MATCH(MYRANKS_P[[#This Row],[PLAYERID]],#REF!,0),VLOOKUP(IDSYSTEM,#REF!,3,FALSE))</f>
        <v>#REF!</v>
      </c>
      <c r="H402" s="115" t="e">
        <f>IF(OR(LEAGUE="Mixed",LEAGUE=MYRANKS_P[[#This Row],[LG]]),IFERROR(INDEX(PITCHCSV[],MATCH(MYRANKS_P[[#This Row],[PROJID]],PITCHCSV[playerid],0),P_WCOL),0),0)</f>
        <v>#REF!</v>
      </c>
      <c r="I402" s="115" t="e">
        <f>IF(OR(LEAGUE="Mixed",LEAGUE=MYRANKS_P[[#This Row],[LG]]),IFERROR(INDEX(PITCHCSV[],MATCH(MYRANKS_P[[#This Row],[PROJID]],PITCHCSV[playerid],0),P_SVCOL),0),0)</f>
        <v>#REF!</v>
      </c>
      <c r="J402" s="115" t="e">
        <f>IF(OR(LEAGUE="Mixed",LEAGUE=MYRANKS_P[[#This Row],[LG]]),IFERROR(INDEX(PITCHCSV[],MATCH(MYRANKS_P[[#This Row],[PROJID]],PITCHCSV[playerid],0),P_IPCOL),0),0)</f>
        <v>#REF!</v>
      </c>
      <c r="K402" s="115" t="e">
        <f>IF(OR(LEAGUE="Mixed",LEAGUE=MYRANKS_P[[#This Row],[LG]]),IFERROR(INDEX(PITCHCSV[],MATCH(MYRANKS_P[[#This Row],[PROJID]],PITCHCSV[playerid],0),P_HCOL),0),0)</f>
        <v>#REF!</v>
      </c>
      <c r="L402" s="115" t="e">
        <f>IF(OR(LEAGUE="Mixed",LEAGUE=MYRANKS_P[[#This Row],[LG]]),IFERROR(INDEX(PITCHCSV[],MATCH(MYRANKS_P[[#This Row],[PROJID]],PITCHCSV[playerid],0),P_ERCOL),0),0)</f>
        <v>#REF!</v>
      </c>
      <c r="M402" s="115" t="e">
        <f>IF(OR(LEAGUE="Mixed",LEAGUE=MYRANKS_P[[#This Row],[LG]]),IFERROR(INDEX(PITCHCSV[],MATCH(MYRANKS_P[[#This Row],[PROJID]],PITCHCSV[playerid],0),P_HRCOL),0),0)</f>
        <v>#REF!</v>
      </c>
      <c r="N402" s="115" t="e">
        <f>IF(OR(LEAGUE="Mixed",LEAGUE=MYRANKS_P[[#This Row],[LG]]),IFERROR(INDEX(PITCHCSV[],MATCH(MYRANKS_P[[#This Row],[PROJID]],PITCHCSV[playerid],0),P_SOCOL),0),0)</f>
        <v>#REF!</v>
      </c>
      <c r="O402" s="115" t="e">
        <f>IF(OR(LEAGUE="Mixed",LEAGUE=MYRANKS_P[[#This Row],[LG]]),IFERROR(INDEX(PITCHCSV[],MATCH(MYRANKS_P[[#This Row],[PROJID]],PITCHCSV[playerid],0),P_BBCOL),0),0)</f>
        <v>#REF!</v>
      </c>
      <c r="P402" s="10" t="e">
        <f>IF(OR(LEAGUE="Mixed",LEAGUE=MYRANKS_P[[#This Row],[LG]]),IFERROR(MYRANKS_P[[#This Row],[ER]]*9/MYRANKS_P[[#This Row],[IP]],0),0)</f>
        <v>#REF!</v>
      </c>
      <c r="Q402" s="10" t="e">
        <f>IF(OR(LEAGUE="Mixed",LEAGUE=MYRANKS_P[[#This Row],[LG]]),IFERROR((MYRANKS_P[[#This Row],[BB]]+MYRANKS_P[[#This Row],[H]])/MYRANKS_P[[#This Row],[IP]],0),0)</f>
        <v>#REF!</v>
      </c>
      <c r="R402" s="10" t="e">
        <f>MYRANKS_P[[#This Row],[W]]/SGP_W</f>
        <v>#REF!</v>
      </c>
      <c r="S402" s="10" t="e">
        <f>MYRANKS_P[[#This Row],[SV]]/SGP_SV</f>
        <v>#REF!</v>
      </c>
      <c r="T402" s="10" t="e">
        <f>MYRANKS_P[[#This Row],[SO]]/SGP_K</f>
        <v>#REF!</v>
      </c>
      <c r="U402" s="10" t="e">
        <f>((LGAVG_ER*(NUMPITCHERS-1)+MYRANKS_P[[#This Row],[ER]])*9/((LGAVG_IP*(NUMPITCHERS-1)+MYRANKS_P[[#This Row],[IP]]))-LGAVG_ERA)/SGP_ERA</f>
        <v>#REF!</v>
      </c>
      <c r="V402" s="10" t="e">
        <f>((LGAVG_HBB*(NUMPITCHERS-1)+MYRANKS_P[[#This Row],[BB]]+MYRANKS_P[[#This Row],[H]])/(LGAVG_IP*(NUMPITCHERS-1)+MYRANKS_P[[#This Row],[IP]])-LGAVG_WHIP)/SGP_WHIP</f>
        <v>#REF!</v>
      </c>
      <c r="W402" s="72" t="e">
        <f>MYRANKS_P[[#This Row],[WSGP]]+MYRANKS_P[[#This Row],[SVSGP]]+MYRANKS_P[[#This Row],[SOSGP]]+MYRANKS_P[[#This Row],[ERASGP]]+MYRANKS_P[[#This Row],[WHIPSGP]]</f>
        <v>#REF!</v>
      </c>
      <c r="X402" s="171" t="e">
        <f>RANK(MYRANKS_P[[#This Row],[TTLSGP]],MYRANKS_P[TTLSGP],0)</f>
        <v>#REF!</v>
      </c>
      <c r="Y402" s="72" t="e">
        <f>IF(MYRANKS_P[[#This Row],[RAW_RANK]]&gt;NUM_P,MYRANKS_P[[#This Row],[TTLSGP]],0)</f>
        <v>#REF!</v>
      </c>
      <c r="Z402" s="22" t="e">
        <f>IF(MYRANKS_P[[#This Row],[BENCH_TTLSGP]]=0,"",RANK(MYRANKS_P[[#This Row],[BENCH_TTLSGP]],MYRANKS_P[BENCH_TTLSGP],0))</f>
        <v>#REF!</v>
      </c>
      <c r="AA402" s="22" t="e">
        <f>IF(MYRANKS_P[[#This Row],[RAW_RANK]]=NUM_P,"X","")</f>
        <v>#REF!</v>
      </c>
      <c r="AB402" s="10" t="e">
        <f>VLOOKUP(MYRANKS_P[[#This Row],[POS]],#REF!,COLUMN(#REF!),FALSE)</f>
        <v>#REF!</v>
      </c>
      <c r="AC402" s="10" t="e">
        <f>MYRANKS_P[[#This Row],[TTLSGP]]-MYRANKS_P[[#This Row],[REPL LVL]]</f>
        <v>#REF!</v>
      </c>
      <c r="AD402" s="19" t="e">
        <f>IF(MYRANKS_P[[#This Row],[RAW_RANK]]&lt;=Total_Pitchers_Drafted,MYRANKS_P[[#This Row],[SGP OVER REPL]],0)</f>
        <v>#REF!</v>
      </c>
      <c r="AE402" s="66" t="e">
        <f>MYRANKS_P[[#This Row],[SGP OVER REPL]]*Dollar_Value_Per_Pitcher_SGP+1</f>
        <v>#REF!</v>
      </c>
      <c r="AF402" s="27"/>
      <c r="AG402" s="30" t="e">
        <f>IF(AND(MYRANKS_P[[#This Row],[BENCH_RANK]]&lt;=Total_Pitchers_Drafted,MYRANKS_P[[#This Row],[$ACTUAL]]=""),MYRANKS_P[[#This Row],[USEFULSGP]],0)</f>
        <v>#REF!</v>
      </c>
      <c r="AH402" s="27" t="e">
        <f>IF(MYRANKS_P[[#This Row],[REMAIN_SGP]]=0,0,MYRANKS_P[[#This Row],[REMAIN_SGP]]*Remaining_Dollar_Value_Per_Pitcher_SGP+1)</f>
        <v>#REF!</v>
      </c>
      <c r="AI402" s="122"/>
    </row>
    <row r="403" spans="1:35" x14ac:dyDescent="0.25">
      <c r="A403" s="79" t="s">
        <v>998</v>
      </c>
      <c r="B403" s="9" t="e">
        <f>VLOOKUP(MYRANKS_P[[#This Row],[PLAYERID]],#REF!,COLUMN(#REF!),FALSE)</f>
        <v>#REF!</v>
      </c>
      <c r="C403" s="9" t="e">
        <f>VLOOKUP(MYRANKS_P[[#This Row],[PLAYERID]],#REF!,COLUMN(#REF!),FALSE)</f>
        <v>#REF!</v>
      </c>
      <c r="D403" s="9" t="e">
        <f>VLOOKUP(MYRANKS_P[[#This Row],[PLAYERID]],#REF!,COLUMN(#REF!),FALSE)</f>
        <v>#REF!</v>
      </c>
      <c r="E403" s="9" t="e">
        <f>VLOOKUP(MYRANKS_P[[#This Row],[PLAYERID]],#REF!,COLUMN(#REF!),FALSE)</f>
        <v>#REF!</v>
      </c>
      <c r="F403" s="9" t="e">
        <f>VLOOKUP(MYRANKS_P[[#This Row],[PLAYERID]],#REF!,COLUMN(#REF!),FALSE)</f>
        <v>#REF!</v>
      </c>
      <c r="G403" s="9" t="e">
        <f>INDEX(#REF!,MATCH(MYRANKS_P[[#This Row],[PLAYERID]],#REF!,0),VLOOKUP(IDSYSTEM,#REF!,3,FALSE))</f>
        <v>#REF!</v>
      </c>
      <c r="H403" s="115" t="e">
        <f>IF(OR(LEAGUE="Mixed",LEAGUE=MYRANKS_P[[#This Row],[LG]]),IFERROR(INDEX(PITCHCSV[],MATCH(MYRANKS_P[[#This Row],[PROJID]],PITCHCSV[playerid],0),P_WCOL),0),0)</f>
        <v>#REF!</v>
      </c>
      <c r="I403" s="115" t="e">
        <f>IF(OR(LEAGUE="Mixed",LEAGUE=MYRANKS_P[[#This Row],[LG]]),IFERROR(INDEX(PITCHCSV[],MATCH(MYRANKS_P[[#This Row],[PROJID]],PITCHCSV[playerid],0),P_SVCOL),0),0)</f>
        <v>#REF!</v>
      </c>
      <c r="J403" s="115" t="e">
        <f>IF(OR(LEAGUE="Mixed",LEAGUE=MYRANKS_P[[#This Row],[LG]]),IFERROR(INDEX(PITCHCSV[],MATCH(MYRANKS_P[[#This Row],[PROJID]],PITCHCSV[playerid],0),P_IPCOL),0),0)</f>
        <v>#REF!</v>
      </c>
      <c r="K403" s="115" t="e">
        <f>IF(OR(LEAGUE="Mixed",LEAGUE=MYRANKS_P[[#This Row],[LG]]),IFERROR(INDEX(PITCHCSV[],MATCH(MYRANKS_P[[#This Row],[PROJID]],PITCHCSV[playerid],0),P_HCOL),0),0)</f>
        <v>#REF!</v>
      </c>
      <c r="L403" s="115" t="e">
        <f>IF(OR(LEAGUE="Mixed",LEAGUE=MYRANKS_P[[#This Row],[LG]]),IFERROR(INDEX(PITCHCSV[],MATCH(MYRANKS_P[[#This Row],[PROJID]],PITCHCSV[playerid],0),P_ERCOL),0),0)</f>
        <v>#REF!</v>
      </c>
      <c r="M403" s="115" t="e">
        <f>IF(OR(LEAGUE="Mixed",LEAGUE=MYRANKS_P[[#This Row],[LG]]),IFERROR(INDEX(PITCHCSV[],MATCH(MYRANKS_P[[#This Row],[PROJID]],PITCHCSV[playerid],0),P_HRCOL),0),0)</f>
        <v>#REF!</v>
      </c>
      <c r="N403" s="115" t="e">
        <f>IF(OR(LEAGUE="Mixed",LEAGUE=MYRANKS_P[[#This Row],[LG]]),IFERROR(INDEX(PITCHCSV[],MATCH(MYRANKS_P[[#This Row],[PROJID]],PITCHCSV[playerid],0),P_SOCOL),0),0)</f>
        <v>#REF!</v>
      </c>
      <c r="O403" s="115" t="e">
        <f>IF(OR(LEAGUE="Mixed",LEAGUE=MYRANKS_P[[#This Row],[LG]]),IFERROR(INDEX(PITCHCSV[],MATCH(MYRANKS_P[[#This Row],[PROJID]],PITCHCSV[playerid],0),P_BBCOL),0),0)</f>
        <v>#REF!</v>
      </c>
      <c r="P403" s="10" t="e">
        <f>IF(OR(LEAGUE="Mixed",LEAGUE=MYRANKS_P[[#This Row],[LG]]),IFERROR(MYRANKS_P[[#This Row],[ER]]*9/MYRANKS_P[[#This Row],[IP]],0),0)</f>
        <v>#REF!</v>
      </c>
      <c r="Q403" s="10" t="e">
        <f>IF(OR(LEAGUE="Mixed",LEAGUE=MYRANKS_P[[#This Row],[LG]]),IFERROR((MYRANKS_P[[#This Row],[BB]]+MYRANKS_P[[#This Row],[H]])/MYRANKS_P[[#This Row],[IP]],0),0)</f>
        <v>#REF!</v>
      </c>
      <c r="R403" s="10" t="e">
        <f>MYRANKS_P[[#This Row],[W]]/SGP_W</f>
        <v>#REF!</v>
      </c>
      <c r="S403" s="10" t="e">
        <f>MYRANKS_P[[#This Row],[SV]]/SGP_SV</f>
        <v>#REF!</v>
      </c>
      <c r="T403" s="10" t="e">
        <f>MYRANKS_P[[#This Row],[SO]]/SGP_K</f>
        <v>#REF!</v>
      </c>
      <c r="U403" s="10" t="e">
        <f>((LGAVG_ER*(NUMPITCHERS-1)+MYRANKS_P[[#This Row],[ER]])*9/((LGAVG_IP*(NUMPITCHERS-1)+MYRANKS_P[[#This Row],[IP]]))-LGAVG_ERA)/SGP_ERA</f>
        <v>#REF!</v>
      </c>
      <c r="V403" s="10" t="e">
        <f>((LGAVG_HBB*(NUMPITCHERS-1)+MYRANKS_P[[#This Row],[BB]]+MYRANKS_P[[#This Row],[H]])/(LGAVG_IP*(NUMPITCHERS-1)+MYRANKS_P[[#This Row],[IP]])-LGAVG_WHIP)/SGP_WHIP</f>
        <v>#REF!</v>
      </c>
      <c r="W403" s="72" t="e">
        <f>MYRANKS_P[[#This Row],[WSGP]]+MYRANKS_P[[#This Row],[SVSGP]]+MYRANKS_P[[#This Row],[SOSGP]]+MYRANKS_P[[#This Row],[ERASGP]]+MYRANKS_P[[#This Row],[WHIPSGP]]</f>
        <v>#REF!</v>
      </c>
      <c r="X403" s="171" t="e">
        <f>RANK(MYRANKS_P[[#This Row],[TTLSGP]],MYRANKS_P[TTLSGP],0)</f>
        <v>#REF!</v>
      </c>
      <c r="Y403" s="72" t="e">
        <f>IF(MYRANKS_P[[#This Row],[RAW_RANK]]&gt;NUM_P,MYRANKS_P[[#This Row],[TTLSGP]],0)</f>
        <v>#REF!</v>
      </c>
      <c r="Z403" s="22" t="e">
        <f>IF(MYRANKS_P[[#This Row],[BENCH_TTLSGP]]=0,"",RANK(MYRANKS_P[[#This Row],[BENCH_TTLSGP]],MYRANKS_P[BENCH_TTLSGP],0))</f>
        <v>#REF!</v>
      </c>
      <c r="AA403" s="22" t="e">
        <f>IF(MYRANKS_P[[#This Row],[RAW_RANK]]=NUM_P,"X","")</f>
        <v>#REF!</v>
      </c>
      <c r="AB403" s="10" t="e">
        <f>VLOOKUP(MYRANKS_P[[#This Row],[POS]],#REF!,COLUMN(#REF!),FALSE)</f>
        <v>#REF!</v>
      </c>
      <c r="AC403" s="10" t="e">
        <f>MYRANKS_P[[#This Row],[TTLSGP]]-MYRANKS_P[[#This Row],[REPL LVL]]</f>
        <v>#REF!</v>
      </c>
      <c r="AD403" s="19" t="e">
        <f>IF(MYRANKS_P[[#This Row],[RAW_RANK]]&lt;=Total_Pitchers_Drafted,MYRANKS_P[[#This Row],[SGP OVER REPL]],0)</f>
        <v>#REF!</v>
      </c>
      <c r="AE403" s="66" t="e">
        <f>MYRANKS_P[[#This Row],[SGP OVER REPL]]*Dollar_Value_Per_Pitcher_SGP+1</f>
        <v>#REF!</v>
      </c>
      <c r="AF403" s="27"/>
      <c r="AG403" s="30" t="e">
        <f>IF(AND(MYRANKS_P[[#This Row],[BENCH_RANK]]&lt;=Total_Pitchers_Drafted,MYRANKS_P[[#This Row],[$ACTUAL]]=""),MYRANKS_P[[#This Row],[USEFULSGP]],0)</f>
        <v>#REF!</v>
      </c>
      <c r="AH403" s="27" t="e">
        <f>IF(MYRANKS_P[[#This Row],[REMAIN_SGP]]=0,0,MYRANKS_P[[#This Row],[REMAIN_SGP]]*Remaining_Dollar_Value_Per_Pitcher_SGP+1)</f>
        <v>#REF!</v>
      </c>
      <c r="AI403" s="122"/>
    </row>
    <row r="404" spans="1:35" x14ac:dyDescent="0.25">
      <c r="A404" s="88" t="s">
        <v>6640</v>
      </c>
      <c r="B404" s="9" t="e">
        <f>VLOOKUP(MYRANKS_P[[#This Row],[PLAYERID]],#REF!,COLUMN(#REF!),FALSE)</f>
        <v>#REF!</v>
      </c>
      <c r="C404" s="9" t="e">
        <f>VLOOKUP(MYRANKS_P[[#This Row],[PLAYERID]],#REF!,COLUMN(#REF!),FALSE)</f>
        <v>#REF!</v>
      </c>
      <c r="D404" s="9" t="e">
        <f>VLOOKUP(MYRANKS_P[[#This Row],[PLAYERID]],#REF!,COLUMN(#REF!),FALSE)</f>
        <v>#REF!</v>
      </c>
      <c r="E404" s="9" t="e">
        <f>VLOOKUP(MYRANKS_P[[#This Row],[PLAYERID]],#REF!,COLUMN(#REF!),FALSE)</f>
        <v>#REF!</v>
      </c>
      <c r="F404" s="9" t="e">
        <f>VLOOKUP(MYRANKS_P[[#This Row],[PLAYERID]],#REF!,COLUMN(#REF!),FALSE)</f>
        <v>#REF!</v>
      </c>
      <c r="G404" s="9" t="e">
        <f>INDEX(#REF!,MATCH(MYRANKS_P[[#This Row],[PLAYERID]],#REF!,0),VLOOKUP(IDSYSTEM,#REF!,3,FALSE))</f>
        <v>#REF!</v>
      </c>
      <c r="H404" s="115" t="e">
        <f>IF(OR(LEAGUE="Mixed",LEAGUE=MYRANKS_P[[#This Row],[LG]]),IFERROR(INDEX(PITCHCSV[],MATCH(MYRANKS_P[[#This Row],[PROJID]],PITCHCSV[playerid],0),P_WCOL),0),0)</f>
        <v>#REF!</v>
      </c>
      <c r="I404" s="115" t="e">
        <f>IF(OR(LEAGUE="Mixed",LEAGUE=MYRANKS_P[[#This Row],[LG]]),IFERROR(INDEX(PITCHCSV[],MATCH(MYRANKS_P[[#This Row],[PROJID]],PITCHCSV[playerid],0),P_SVCOL),0),0)</f>
        <v>#REF!</v>
      </c>
      <c r="J404" s="115" t="e">
        <f>IF(OR(LEAGUE="Mixed",LEAGUE=MYRANKS_P[[#This Row],[LG]]),IFERROR(INDEX(PITCHCSV[],MATCH(MYRANKS_P[[#This Row],[PROJID]],PITCHCSV[playerid],0),P_IPCOL),0),0)</f>
        <v>#REF!</v>
      </c>
      <c r="K404" s="115" t="e">
        <f>IF(OR(LEAGUE="Mixed",LEAGUE=MYRANKS_P[[#This Row],[LG]]),IFERROR(INDEX(PITCHCSV[],MATCH(MYRANKS_P[[#This Row],[PROJID]],PITCHCSV[playerid],0),P_HCOL),0),0)</f>
        <v>#REF!</v>
      </c>
      <c r="L404" s="115" t="e">
        <f>IF(OR(LEAGUE="Mixed",LEAGUE=MYRANKS_P[[#This Row],[LG]]),IFERROR(INDEX(PITCHCSV[],MATCH(MYRANKS_P[[#This Row],[PROJID]],PITCHCSV[playerid],0),P_ERCOL),0),0)</f>
        <v>#REF!</v>
      </c>
      <c r="M404" s="115" t="e">
        <f>IF(OR(LEAGUE="Mixed",LEAGUE=MYRANKS_P[[#This Row],[LG]]),IFERROR(INDEX(PITCHCSV[],MATCH(MYRANKS_P[[#This Row],[PROJID]],PITCHCSV[playerid],0),P_HRCOL),0),0)</f>
        <v>#REF!</v>
      </c>
      <c r="N404" s="115" t="e">
        <f>IF(OR(LEAGUE="Mixed",LEAGUE=MYRANKS_P[[#This Row],[LG]]),IFERROR(INDEX(PITCHCSV[],MATCH(MYRANKS_P[[#This Row],[PROJID]],PITCHCSV[playerid],0),P_SOCOL),0),0)</f>
        <v>#REF!</v>
      </c>
      <c r="O404" s="115" t="e">
        <f>IF(OR(LEAGUE="Mixed",LEAGUE=MYRANKS_P[[#This Row],[LG]]),IFERROR(INDEX(PITCHCSV[],MATCH(MYRANKS_P[[#This Row],[PROJID]],PITCHCSV[playerid],0),P_BBCOL),0),0)</f>
        <v>#REF!</v>
      </c>
      <c r="P404" s="10" t="e">
        <f>IF(OR(LEAGUE="Mixed",LEAGUE=MYRANKS_P[[#This Row],[LG]]),IFERROR(MYRANKS_P[[#This Row],[ER]]*9/MYRANKS_P[[#This Row],[IP]],0),0)</f>
        <v>#REF!</v>
      </c>
      <c r="Q404" s="10" t="e">
        <f>IF(OR(LEAGUE="Mixed",LEAGUE=MYRANKS_P[[#This Row],[LG]]),IFERROR((MYRANKS_P[[#This Row],[BB]]+MYRANKS_P[[#This Row],[H]])/MYRANKS_P[[#This Row],[IP]],0),0)</f>
        <v>#REF!</v>
      </c>
      <c r="R404" s="10" t="e">
        <f>MYRANKS_P[[#This Row],[W]]/SGP_W</f>
        <v>#REF!</v>
      </c>
      <c r="S404" s="10" t="e">
        <f>MYRANKS_P[[#This Row],[SV]]/SGP_SV</f>
        <v>#REF!</v>
      </c>
      <c r="T404" s="10" t="e">
        <f>MYRANKS_P[[#This Row],[SO]]/SGP_K</f>
        <v>#REF!</v>
      </c>
      <c r="U404" s="10" t="e">
        <f>((LGAVG_ER*(NUMPITCHERS-1)+MYRANKS_P[[#This Row],[ER]])*9/((LGAVG_IP*(NUMPITCHERS-1)+MYRANKS_P[[#This Row],[IP]]))-LGAVG_ERA)/SGP_ERA</f>
        <v>#REF!</v>
      </c>
      <c r="V404" s="10" t="e">
        <f>((LGAVG_HBB*(NUMPITCHERS-1)+MYRANKS_P[[#This Row],[BB]]+MYRANKS_P[[#This Row],[H]])/(LGAVG_IP*(NUMPITCHERS-1)+MYRANKS_P[[#This Row],[IP]])-LGAVG_WHIP)/SGP_WHIP</f>
        <v>#REF!</v>
      </c>
      <c r="W404" s="72" t="e">
        <f>MYRANKS_P[[#This Row],[WSGP]]+MYRANKS_P[[#This Row],[SVSGP]]+MYRANKS_P[[#This Row],[SOSGP]]+MYRANKS_P[[#This Row],[ERASGP]]+MYRANKS_P[[#This Row],[WHIPSGP]]</f>
        <v>#REF!</v>
      </c>
      <c r="X404" s="171" t="e">
        <f>RANK(MYRANKS_P[[#This Row],[TTLSGP]],MYRANKS_P[TTLSGP],0)</f>
        <v>#REF!</v>
      </c>
      <c r="Y404" s="72" t="e">
        <f>IF(MYRANKS_P[[#This Row],[RAW_RANK]]&gt;NUM_P,MYRANKS_P[[#This Row],[TTLSGP]],0)</f>
        <v>#REF!</v>
      </c>
      <c r="Z404" s="22" t="e">
        <f>IF(MYRANKS_P[[#This Row],[BENCH_TTLSGP]]=0,"",RANK(MYRANKS_P[[#This Row],[BENCH_TTLSGP]],MYRANKS_P[BENCH_TTLSGP],0))</f>
        <v>#REF!</v>
      </c>
      <c r="AA404" s="22" t="e">
        <f>IF(MYRANKS_P[[#This Row],[RAW_RANK]]=NUM_P,"X","")</f>
        <v>#REF!</v>
      </c>
      <c r="AB404" s="10" t="e">
        <f>VLOOKUP(MYRANKS_P[[#This Row],[POS]],#REF!,COLUMN(#REF!),FALSE)</f>
        <v>#REF!</v>
      </c>
      <c r="AC404" s="10" t="e">
        <f>MYRANKS_P[[#This Row],[TTLSGP]]-MYRANKS_P[[#This Row],[REPL LVL]]</f>
        <v>#REF!</v>
      </c>
      <c r="AD404" s="19" t="e">
        <f>IF(MYRANKS_P[[#This Row],[RAW_RANK]]&lt;=Total_Pitchers_Drafted,MYRANKS_P[[#This Row],[SGP OVER REPL]],0)</f>
        <v>#REF!</v>
      </c>
      <c r="AE404" s="66" t="e">
        <f>MYRANKS_P[[#This Row],[SGP OVER REPL]]*Dollar_Value_Per_Pitcher_SGP+1</f>
        <v>#REF!</v>
      </c>
      <c r="AF404" s="27"/>
      <c r="AG404" s="30" t="e">
        <f>IF(AND(MYRANKS_P[[#This Row],[BENCH_RANK]]&lt;=Total_Pitchers_Drafted,MYRANKS_P[[#This Row],[$ACTUAL]]=""),MYRANKS_P[[#This Row],[USEFULSGP]],0)</f>
        <v>#REF!</v>
      </c>
      <c r="AH404" s="27" t="e">
        <f>IF(MYRANKS_P[[#This Row],[REMAIN_SGP]]=0,0,MYRANKS_P[[#This Row],[REMAIN_SGP]]*Remaining_Dollar_Value_Per_Pitcher_SGP+1)</f>
        <v>#REF!</v>
      </c>
      <c r="AI404" s="122"/>
    </row>
    <row r="405" spans="1:35" x14ac:dyDescent="0.25">
      <c r="A405" s="79" t="s">
        <v>1007</v>
      </c>
      <c r="B405" s="9" t="e">
        <f>VLOOKUP(MYRANKS_P[[#This Row],[PLAYERID]],#REF!,COLUMN(#REF!),FALSE)</f>
        <v>#REF!</v>
      </c>
      <c r="C405" s="9" t="e">
        <f>VLOOKUP(MYRANKS_P[[#This Row],[PLAYERID]],#REF!,COLUMN(#REF!),FALSE)</f>
        <v>#REF!</v>
      </c>
      <c r="D405" s="9" t="e">
        <f>VLOOKUP(MYRANKS_P[[#This Row],[PLAYERID]],#REF!,COLUMN(#REF!),FALSE)</f>
        <v>#REF!</v>
      </c>
      <c r="E405" s="9" t="e">
        <f>VLOOKUP(MYRANKS_P[[#This Row],[PLAYERID]],#REF!,COLUMN(#REF!),FALSE)</f>
        <v>#REF!</v>
      </c>
      <c r="F405" s="9" t="e">
        <f>VLOOKUP(MYRANKS_P[[#This Row],[PLAYERID]],#REF!,COLUMN(#REF!),FALSE)</f>
        <v>#REF!</v>
      </c>
      <c r="G405" s="9" t="e">
        <f>INDEX(#REF!,MATCH(MYRANKS_P[[#This Row],[PLAYERID]],#REF!,0),VLOOKUP(IDSYSTEM,#REF!,3,FALSE))</f>
        <v>#REF!</v>
      </c>
      <c r="H405" s="115" t="e">
        <f>IF(OR(LEAGUE="Mixed",LEAGUE=MYRANKS_P[[#This Row],[LG]]),IFERROR(INDEX(PITCHCSV[],MATCH(MYRANKS_P[[#This Row],[PROJID]],PITCHCSV[playerid],0),P_WCOL),0),0)</f>
        <v>#REF!</v>
      </c>
      <c r="I405" s="115" t="e">
        <f>IF(OR(LEAGUE="Mixed",LEAGUE=MYRANKS_P[[#This Row],[LG]]),IFERROR(INDEX(PITCHCSV[],MATCH(MYRANKS_P[[#This Row],[PROJID]],PITCHCSV[playerid],0),P_SVCOL),0),0)</f>
        <v>#REF!</v>
      </c>
      <c r="J405" s="115" t="e">
        <f>IF(OR(LEAGUE="Mixed",LEAGUE=MYRANKS_P[[#This Row],[LG]]),IFERROR(INDEX(PITCHCSV[],MATCH(MYRANKS_P[[#This Row],[PROJID]],PITCHCSV[playerid],0),P_IPCOL),0),0)</f>
        <v>#REF!</v>
      </c>
      <c r="K405" s="115" t="e">
        <f>IF(OR(LEAGUE="Mixed",LEAGUE=MYRANKS_P[[#This Row],[LG]]),IFERROR(INDEX(PITCHCSV[],MATCH(MYRANKS_P[[#This Row],[PROJID]],PITCHCSV[playerid],0),P_HCOL),0),0)</f>
        <v>#REF!</v>
      </c>
      <c r="L405" s="115" t="e">
        <f>IF(OR(LEAGUE="Mixed",LEAGUE=MYRANKS_P[[#This Row],[LG]]),IFERROR(INDEX(PITCHCSV[],MATCH(MYRANKS_P[[#This Row],[PROJID]],PITCHCSV[playerid],0),P_ERCOL),0),0)</f>
        <v>#REF!</v>
      </c>
      <c r="M405" s="115" t="e">
        <f>IF(OR(LEAGUE="Mixed",LEAGUE=MYRANKS_P[[#This Row],[LG]]),IFERROR(INDEX(PITCHCSV[],MATCH(MYRANKS_P[[#This Row],[PROJID]],PITCHCSV[playerid],0),P_HRCOL),0),0)</f>
        <v>#REF!</v>
      </c>
      <c r="N405" s="115" t="e">
        <f>IF(OR(LEAGUE="Mixed",LEAGUE=MYRANKS_P[[#This Row],[LG]]),IFERROR(INDEX(PITCHCSV[],MATCH(MYRANKS_P[[#This Row],[PROJID]],PITCHCSV[playerid],0),P_SOCOL),0),0)</f>
        <v>#REF!</v>
      </c>
      <c r="O405" s="115" t="e">
        <f>IF(OR(LEAGUE="Mixed",LEAGUE=MYRANKS_P[[#This Row],[LG]]),IFERROR(INDEX(PITCHCSV[],MATCH(MYRANKS_P[[#This Row],[PROJID]],PITCHCSV[playerid],0),P_BBCOL),0),0)</f>
        <v>#REF!</v>
      </c>
      <c r="P405" s="10" t="e">
        <f>IF(OR(LEAGUE="Mixed",LEAGUE=MYRANKS_P[[#This Row],[LG]]),IFERROR(MYRANKS_P[[#This Row],[ER]]*9/MYRANKS_P[[#This Row],[IP]],0),0)</f>
        <v>#REF!</v>
      </c>
      <c r="Q405" s="10" t="e">
        <f>IF(OR(LEAGUE="Mixed",LEAGUE=MYRANKS_P[[#This Row],[LG]]),IFERROR((MYRANKS_P[[#This Row],[BB]]+MYRANKS_P[[#This Row],[H]])/MYRANKS_P[[#This Row],[IP]],0),0)</f>
        <v>#REF!</v>
      </c>
      <c r="R405" s="10" t="e">
        <f>MYRANKS_P[[#This Row],[W]]/SGP_W</f>
        <v>#REF!</v>
      </c>
      <c r="S405" s="10" t="e">
        <f>MYRANKS_P[[#This Row],[SV]]/SGP_SV</f>
        <v>#REF!</v>
      </c>
      <c r="T405" s="10" t="e">
        <f>MYRANKS_P[[#This Row],[SO]]/SGP_K</f>
        <v>#REF!</v>
      </c>
      <c r="U405" s="10" t="e">
        <f>((LGAVG_ER*(NUMPITCHERS-1)+MYRANKS_P[[#This Row],[ER]])*9/((LGAVG_IP*(NUMPITCHERS-1)+MYRANKS_P[[#This Row],[IP]]))-LGAVG_ERA)/SGP_ERA</f>
        <v>#REF!</v>
      </c>
      <c r="V405" s="10" t="e">
        <f>((LGAVG_HBB*(NUMPITCHERS-1)+MYRANKS_P[[#This Row],[BB]]+MYRANKS_P[[#This Row],[H]])/(LGAVG_IP*(NUMPITCHERS-1)+MYRANKS_P[[#This Row],[IP]])-LGAVG_WHIP)/SGP_WHIP</f>
        <v>#REF!</v>
      </c>
      <c r="W405" s="72" t="e">
        <f>MYRANKS_P[[#This Row],[WSGP]]+MYRANKS_P[[#This Row],[SVSGP]]+MYRANKS_P[[#This Row],[SOSGP]]+MYRANKS_P[[#This Row],[ERASGP]]+MYRANKS_P[[#This Row],[WHIPSGP]]</f>
        <v>#REF!</v>
      </c>
      <c r="X405" s="171" t="e">
        <f>RANK(MYRANKS_P[[#This Row],[TTLSGP]],MYRANKS_P[TTLSGP],0)</f>
        <v>#REF!</v>
      </c>
      <c r="Y405" s="72" t="e">
        <f>IF(MYRANKS_P[[#This Row],[RAW_RANK]]&gt;NUM_P,MYRANKS_P[[#This Row],[TTLSGP]],0)</f>
        <v>#REF!</v>
      </c>
      <c r="Z405" s="22" t="e">
        <f>IF(MYRANKS_P[[#This Row],[BENCH_TTLSGP]]=0,"",RANK(MYRANKS_P[[#This Row],[BENCH_TTLSGP]],MYRANKS_P[BENCH_TTLSGP],0))</f>
        <v>#REF!</v>
      </c>
      <c r="AA405" s="22" t="e">
        <f>IF(MYRANKS_P[[#This Row],[RAW_RANK]]=NUM_P,"X","")</f>
        <v>#REF!</v>
      </c>
      <c r="AB405" s="10" t="e">
        <f>VLOOKUP(MYRANKS_P[[#This Row],[POS]],#REF!,COLUMN(#REF!),FALSE)</f>
        <v>#REF!</v>
      </c>
      <c r="AC405" s="10" t="e">
        <f>MYRANKS_P[[#This Row],[TTLSGP]]-MYRANKS_P[[#This Row],[REPL LVL]]</f>
        <v>#REF!</v>
      </c>
      <c r="AD405" s="19" t="e">
        <f>IF(MYRANKS_P[[#This Row],[RAW_RANK]]&lt;=Total_Pitchers_Drafted,MYRANKS_P[[#This Row],[SGP OVER REPL]],0)</f>
        <v>#REF!</v>
      </c>
      <c r="AE405" s="66" t="e">
        <f>MYRANKS_P[[#This Row],[SGP OVER REPL]]*Dollar_Value_Per_Pitcher_SGP+1</f>
        <v>#REF!</v>
      </c>
      <c r="AF405" s="27"/>
      <c r="AG405" s="30" t="e">
        <f>IF(AND(MYRANKS_P[[#This Row],[BENCH_RANK]]&lt;=Total_Pitchers_Drafted,MYRANKS_P[[#This Row],[$ACTUAL]]=""),MYRANKS_P[[#This Row],[USEFULSGP]],0)</f>
        <v>#REF!</v>
      </c>
      <c r="AH405" s="27" t="e">
        <f>IF(MYRANKS_P[[#This Row],[REMAIN_SGP]]=0,0,MYRANKS_P[[#This Row],[REMAIN_SGP]]*Remaining_Dollar_Value_Per_Pitcher_SGP+1)</f>
        <v>#REF!</v>
      </c>
      <c r="AI405" s="122"/>
    </row>
    <row r="406" spans="1:35" x14ac:dyDescent="0.25">
      <c r="A406" s="79" t="s">
        <v>1009</v>
      </c>
      <c r="B406" s="9" t="e">
        <f>VLOOKUP(MYRANKS_P[[#This Row],[PLAYERID]],#REF!,COLUMN(#REF!),FALSE)</f>
        <v>#REF!</v>
      </c>
      <c r="C406" s="9" t="e">
        <f>VLOOKUP(MYRANKS_P[[#This Row],[PLAYERID]],#REF!,COLUMN(#REF!),FALSE)</f>
        <v>#REF!</v>
      </c>
      <c r="D406" s="9" t="e">
        <f>VLOOKUP(MYRANKS_P[[#This Row],[PLAYERID]],#REF!,COLUMN(#REF!),FALSE)</f>
        <v>#REF!</v>
      </c>
      <c r="E406" s="9" t="e">
        <f>VLOOKUP(MYRANKS_P[[#This Row],[PLAYERID]],#REF!,COLUMN(#REF!),FALSE)</f>
        <v>#REF!</v>
      </c>
      <c r="F406" s="9" t="e">
        <f>VLOOKUP(MYRANKS_P[[#This Row],[PLAYERID]],#REF!,COLUMN(#REF!),FALSE)</f>
        <v>#REF!</v>
      </c>
      <c r="G406" s="9" t="e">
        <f>INDEX(#REF!,MATCH(MYRANKS_P[[#This Row],[PLAYERID]],#REF!,0),VLOOKUP(IDSYSTEM,#REF!,3,FALSE))</f>
        <v>#REF!</v>
      </c>
      <c r="H406" s="115" t="e">
        <f>IF(OR(LEAGUE="Mixed",LEAGUE=MYRANKS_P[[#This Row],[LG]]),IFERROR(INDEX(PITCHCSV[],MATCH(MYRANKS_P[[#This Row],[PROJID]],PITCHCSV[playerid],0),P_WCOL),0),0)</f>
        <v>#REF!</v>
      </c>
      <c r="I406" s="115" t="e">
        <f>IF(OR(LEAGUE="Mixed",LEAGUE=MYRANKS_P[[#This Row],[LG]]),IFERROR(INDEX(PITCHCSV[],MATCH(MYRANKS_P[[#This Row],[PROJID]],PITCHCSV[playerid],0),P_SVCOL),0),0)</f>
        <v>#REF!</v>
      </c>
      <c r="J406" s="115" t="e">
        <f>IF(OR(LEAGUE="Mixed",LEAGUE=MYRANKS_P[[#This Row],[LG]]),IFERROR(INDEX(PITCHCSV[],MATCH(MYRANKS_P[[#This Row],[PROJID]],PITCHCSV[playerid],0),P_IPCOL),0),0)</f>
        <v>#REF!</v>
      </c>
      <c r="K406" s="115" t="e">
        <f>IF(OR(LEAGUE="Mixed",LEAGUE=MYRANKS_P[[#This Row],[LG]]),IFERROR(INDEX(PITCHCSV[],MATCH(MYRANKS_P[[#This Row],[PROJID]],PITCHCSV[playerid],0),P_HCOL),0),0)</f>
        <v>#REF!</v>
      </c>
      <c r="L406" s="115" t="e">
        <f>IF(OR(LEAGUE="Mixed",LEAGUE=MYRANKS_P[[#This Row],[LG]]),IFERROR(INDEX(PITCHCSV[],MATCH(MYRANKS_P[[#This Row],[PROJID]],PITCHCSV[playerid],0),P_ERCOL),0),0)</f>
        <v>#REF!</v>
      </c>
      <c r="M406" s="115" t="e">
        <f>IF(OR(LEAGUE="Mixed",LEAGUE=MYRANKS_P[[#This Row],[LG]]),IFERROR(INDEX(PITCHCSV[],MATCH(MYRANKS_P[[#This Row],[PROJID]],PITCHCSV[playerid],0),P_HRCOL),0),0)</f>
        <v>#REF!</v>
      </c>
      <c r="N406" s="115" t="e">
        <f>IF(OR(LEAGUE="Mixed",LEAGUE=MYRANKS_P[[#This Row],[LG]]),IFERROR(INDEX(PITCHCSV[],MATCH(MYRANKS_P[[#This Row],[PROJID]],PITCHCSV[playerid],0),P_SOCOL),0),0)</f>
        <v>#REF!</v>
      </c>
      <c r="O406" s="115" t="e">
        <f>IF(OR(LEAGUE="Mixed",LEAGUE=MYRANKS_P[[#This Row],[LG]]),IFERROR(INDEX(PITCHCSV[],MATCH(MYRANKS_P[[#This Row],[PROJID]],PITCHCSV[playerid],0),P_BBCOL),0),0)</f>
        <v>#REF!</v>
      </c>
      <c r="P406" s="10" t="e">
        <f>IF(OR(LEAGUE="Mixed",LEAGUE=MYRANKS_P[[#This Row],[LG]]),IFERROR(MYRANKS_P[[#This Row],[ER]]*9/MYRANKS_P[[#This Row],[IP]],0),0)</f>
        <v>#REF!</v>
      </c>
      <c r="Q406" s="10" t="e">
        <f>IF(OR(LEAGUE="Mixed",LEAGUE=MYRANKS_P[[#This Row],[LG]]),IFERROR((MYRANKS_P[[#This Row],[BB]]+MYRANKS_P[[#This Row],[H]])/MYRANKS_P[[#This Row],[IP]],0),0)</f>
        <v>#REF!</v>
      </c>
      <c r="R406" s="10" t="e">
        <f>MYRANKS_P[[#This Row],[W]]/SGP_W</f>
        <v>#REF!</v>
      </c>
      <c r="S406" s="10" t="e">
        <f>MYRANKS_P[[#This Row],[SV]]/SGP_SV</f>
        <v>#REF!</v>
      </c>
      <c r="T406" s="10" t="e">
        <f>MYRANKS_P[[#This Row],[SO]]/SGP_K</f>
        <v>#REF!</v>
      </c>
      <c r="U406" s="10" t="e">
        <f>((LGAVG_ER*(NUMPITCHERS-1)+MYRANKS_P[[#This Row],[ER]])*9/((LGAVG_IP*(NUMPITCHERS-1)+MYRANKS_P[[#This Row],[IP]]))-LGAVG_ERA)/SGP_ERA</f>
        <v>#REF!</v>
      </c>
      <c r="V406" s="10" t="e">
        <f>((LGAVG_HBB*(NUMPITCHERS-1)+MYRANKS_P[[#This Row],[BB]]+MYRANKS_P[[#This Row],[H]])/(LGAVG_IP*(NUMPITCHERS-1)+MYRANKS_P[[#This Row],[IP]])-LGAVG_WHIP)/SGP_WHIP</f>
        <v>#REF!</v>
      </c>
      <c r="W406" s="72" t="e">
        <f>MYRANKS_P[[#This Row],[WSGP]]+MYRANKS_P[[#This Row],[SVSGP]]+MYRANKS_P[[#This Row],[SOSGP]]+MYRANKS_P[[#This Row],[ERASGP]]+MYRANKS_P[[#This Row],[WHIPSGP]]</f>
        <v>#REF!</v>
      </c>
      <c r="X406" s="171" t="e">
        <f>RANK(MYRANKS_P[[#This Row],[TTLSGP]],MYRANKS_P[TTLSGP],0)</f>
        <v>#REF!</v>
      </c>
      <c r="Y406" s="72" t="e">
        <f>IF(MYRANKS_P[[#This Row],[RAW_RANK]]&gt;NUM_P,MYRANKS_P[[#This Row],[TTLSGP]],0)</f>
        <v>#REF!</v>
      </c>
      <c r="Z406" s="22" t="e">
        <f>IF(MYRANKS_P[[#This Row],[BENCH_TTLSGP]]=0,"",RANK(MYRANKS_P[[#This Row],[BENCH_TTLSGP]],MYRANKS_P[BENCH_TTLSGP],0))</f>
        <v>#REF!</v>
      </c>
      <c r="AA406" s="22" t="e">
        <f>IF(MYRANKS_P[[#This Row],[RAW_RANK]]=NUM_P,"X","")</f>
        <v>#REF!</v>
      </c>
      <c r="AB406" s="10" t="e">
        <f>VLOOKUP(MYRANKS_P[[#This Row],[POS]],#REF!,COLUMN(#REF!),FALSE)</f>
        <v>#REF!</v>
      </c>
      <c r="AC406" s="10" t="e">
        <f>MYRANKS_P[[#This Row],[TTLSGP]]-MYRANKS_P[[#This Row],[REPL LVL]]</f>
        <v>#REF!</v>
      </c>
      <c r="AD406" s="19" t="e">
        <f>IF(MYRANKS_P[[#This Row],[RAW_RANK]]&lt;=Total_Pitchers_Drafted,MYRANKS_P[[#This Row],[SGP OVER REPL]],0)</f>
        <v>#REF!</v>
      </c>
      <c r="AE406" s="66" t="e">
        <f>MYRANKS_P[[#This Row],[SGP OVER REPL]]*Dollar_Value_Per_Pitcher_SGP+1</f>
        <v>#REF!</v>
      </c>
      <c r="AF406" s="27"/>
      <c r="AG406" s="30" t="e">
        <f>IF(AND(MYRANKS_P[[#This Row],[BENCH_RANK]]&lt;=Total_Pitchers_Drafted,MYRANKS_P[[#This Row],[$ACTUAL]]=""),MYRANKS_P[[#This Row],[USEFULSGP]],0)</f>
        <v>#REF!</v>
      </c>
      <c r="AH406" s="27" t="e">
        <f>IF(MYRANKS_P[[#This Row],[REMAIN_SGP]]=0,0,MYRANKS_P[[#This Row],[REMAIN_SGP]]*Remaining_Dollar_Value_Per_Pitcher_SGP+1)</f>
        <v>#REF!</v>
      </c>
      <c r="AI406" s="122"/>
    </row>
    <row r="407" spans="1:35" x14ac:dyDescent="0.25">
      <c r="A407" s="79" t="s">
        <v>1016</v>
      </c>
      <c r="B407" s="9" t="e">
        <f>VLOOKUP(MYRANKS_P[[#This Row],[PLAYERID]],#REF!,COLUMN(#REF!),FALSE)</f>
        <v>#REF!</v>
      </c>
      <c r="C407" s="9" t="e">
        <f>VLOOKUP(MYRANKS_P[[#This Row],[PLAYERID]],#REF!,COLUMN(#REF!),FALSE)</f>
        <v>#REF!</v>
      </c>
      <c r="D407" s="9" t="e">
        <f>VLOOKUP(MYRANKS_P[[#This Row],[PLAYERID]],#REF!,COLUMN(#REF!),FALSE)</f>
        <v>#REF!</v>
      </c>
      <c r="E407" s="9" t="e">
        <f>VLOOKUP(MYRANKS_P[[#This Row],[PLAYERID]],#REF!,COLUMN(#REF!),FALSE)</f>
        <v>#REF!</v>
      </c>
      <c r="F407" s="9" t="e">
        <f>VLOOKUP(MYRANKS_P[[#This Row],[PLAYERID]],#REF!,COLUMN(#REF!),FALSE)</f>
        <v>#REF!</v>
      </c>
      <c r="G407" s="9" t="e">
        <f>INDEX(#REF!,MATCH(MYRANKS_P[[#This Row],[PLAYERID]],#REF!,0),VLOOKUP(IDSYSTEM,#REF!,3,FALSE))</f>
        <v>#REF!</v>
      </c>
      <c r="H407" s="115" t="e">
        <f>IF(OR(LEAGUE="Mixed",LEAGUE=MYRANKS_P[[#This Row],[LG]]),IFERROR(INDEX(PITCHCSV[],MATCH(MYRANKS_P[[#This Row],[PROJID]],PITCHCSV[playerid],0),P_WCOL),0),0)</f>
        <v>#REF!</v>
      </c>
      <c r="I407" s="115" t="e">
        <f>IF(OR(LEAGUE="Mixed",LEAGUE=MYRANKS_P[[#This Row],[LG]]),IFERROR(INDEX(PITCHCSV[],MATCH(MYRANKS_P[[#This Row],[PROJID]],PITCHCSV[playerid],0),P_SVCOL),0),0)</f>
        <v>#REF!</v>
      </c>
      <c r="J407" s="115" t="e">
        <f>IF(OR(LEAGUE="Mixed",LEAGUE=MYRANKS_P[[#This Row],[LG]]),IFERROR(INDEX(PITCHCSV[],MATCH(MYRANKS_P[[#This Row],[PROJID]],PITCHCSV[playerid],0),P_IPCOL),0),0)</f>
        <v>#REF!</v>
      </c>
      <c r="K407" s="115" t="e">
        <f>IF(OR(LEAGUE="Mixed",LEAGUE=MYRANKS_P[[#This Row],[LG]]),IFERROR(INDEX(PITCHCSV[],MATCH(MYRANKS_P[[#This Row],[PROJID]],PITCHCSV[playerid],0),P_HCOL),0),0)</f>
        <v>#REF!</v>
      </c>
      <c r="L407" s="115" t="e">
        <f>IF(OR(LEAGUE="Mixed",LEAGUE=MYRANKS_P[[#This Row],[LG]]),IFERROR(INDEX(PITCHCSV[],MATCH(MYRANKS_P[[#This Row],[PROJID]],PITCHCSV[playerid],0),P_ERCOL),0),0)</f>
        <v>#REF!</v>
      </c>
      <c r="M407" s="115" t="e">
        <f>IF(OR(LEAGUE="Mixed",LEAGUE=MYRANKS_P[[#This Row],[LG]]),IFERROR(INDEX(PITCHCSV[],MATCH(MYRANKS_P[[#This Row],[PROJID]],PITCHCSV[playerid],0),P_HRCOL),0),0)</f>
        <v>#REF!</v>
      </c>
      <c r="N407" s="115" t="e">
        <f>IF(OR(LEAGUE="Mixed",LEAGUE=MYRANKS_P[[#This Row],[LG]]),IFERROR(INDEX(PITCHCSV[],MATCH(MYRANKS_P[[#This Row],[PROJID]],PITCHCSV[playerid],0),P_SOCOL),0),0)</f>
        <v>#REF!</v>
      </c>
      <c r="O407" s="115" t="e">
        <f>IF(OR(LEAGUE="Mixed",LEAGUE=MYRANKS_P[[#This Row],[LG]]),IFERROR(INDEX(PITCHCSV[],MATCH(MYRANKS_P[[#This Row],[PROJID]],PITCHCSV[playerid],0),P_BBCOL),0),0)</f>
        <v>#REF!</v>
      </c>
      <c r="P407" s="10" t="e">
        <f>IF(OR(LEAGUE="Mixed",LEAGUE=MYRANKS_P[[#This Row],[LG]]),IFERROR(MYRANKS_P[[#This Row],[ER]]*9/MYRANKS_P[[#This Row],[IP]],0),0)</f>
        <v>#REF!</v>
      </c>
      <c r="Q407" s="10" t="e">
        <f>IF(OR(LEAGUE="Mixed",LEAGUE=MYRANKS_P[[#This Row],[LG]]),IFERROR((MYRANKS_P[[#This Row],[BB]]+MYRANKS_P[[#This Row],[H]])/MYRANKS_P[[#This Row],[IP]],0),0)</f>
        <v>#REF!</v>
      </c>
      <c r="R407" s="10" t="e">
        <f>MYRANKS_P[[#This Row],[W]]/SGP_W</f>
        <v>#REF!</v>
      </c>
      <c r="S407" s="10" t="e">
        <f>MYRANKS_P[[#This Row],[SV]]/SGP_SV</f>
        <v>#REF!</v>
      </c>
      <c r="T407" s="10" t="e">
        <f>MYRANKS_P[[#This Row],[SO]]/SGP_K</f>
        <v>#REF!</v>
      </c>
      <c r="U407" s="10" t="e">
        <f>((LGAVG_ER*(NUMPITCHERS-1)+MYRANKS_P[[#This Row],[ER]])*9/((LGAVG_IP*(NUMPITCHERS-1)+MYRANKS_P[[#This Row],[IP]]))-LGAVG_ERA)/SGP_ERA</f>
        <v>#REF!</v>
      </c>
      <c r="V407" s="10" t="e">
        <f>((LGAVG_HBB*(NUMPITCHERS-1)+MYRANKS_P[[#This Row],[BB]]+MYRANKS_P[[#This Row],[H]])/(LGAVG_IP*(NUMPITCHERS-1)+MYRANKS_P[[#This Row],[IP]])-LGAVG_WHIP)/SGP_WHIP</f>
        <v>#REF!</v>
      </c>
      <c r="W407" s="72" t="e">
        <f>MYRANKS_P[[#This Row],[WSGP]]+MYRANKS_P[[#This Row],[SVSGP]]+MYRANKS_P[[#This Row],[SOSGP]]+MYRANKS_P[[#This Row],[ERASGP]]+MYRANKS_P[[#This Row],[WHIPSGP]]</f>
        <v>#REF!</v>
      </c>
      <c r="X407" s="171" t="e">
        <f>RANK(MYRANKS_P[[#This Row],[TTLSGP]],MYRANKS_P[TTLSGP],0)</f>
        <v>#REF!</v>
      </c>
      <c r="Y407" s="72" t="e">
        <f>IF(MYRANKS_P[[#This Row],[RAW_RANK]]&gt;NUM_P,MYRANKS_P[[#This Row],[TTLSGP]],0)</f>
        <v>#REF!</v>
      </c>
      <c r="Z407" s="22" t="e">
        <f>IF(MYRANKS_P[[#This Row],[BENCH_TTLSGP]]=0,"",RANK(MYRANKS_P[[#This Row],[BENCH_TTLSGP]],MYRANKS_P[BENCH_TTLSGP],0))</f>
        <v>#REF!</v>
      </c>
      <c r="AA407" s="22" t="e">
        <f>IF(MYRANKS_P[[#This Row],[RAW_RANK]]=NUM_P,"X","")</f>
        <v>#REF!</v>
      </c>
      <c r="AB407" s="10" t="e">
        <f>VLOOKUP(MYRANKS_P[[#This Row],[POS]],#REF!,COLUMN(#REF!),FALSE)</f>
        <v>#REF!</v>
      </c>
      <c r="AC407" s="10" t="e">
        <f>MYRANKS_P[[#This Row],[TTLSGP]]-MYRANKS_P[[#This Row],[REPL LVL]]</f>
        <v>#REF!</v>
      </c>
      <c r="AD407" s="19" t="e">
        <f>IF(MYRANKS_P[[#This Row],[RAW_RANK]]&lt;=Total_Pitchers_Drafted,MYRANKS_P[[#This Row],[SGP OVER REPL]],0)</f>
        <v>#REF!</v>
      </c>
      <c r="AE407" s="66" t="e">
        <f>MYRANKS_P[[#This Row],[SGP OVER REPL]]*Dollar_Value_Per_Pitcher_SGP+1</f>
        <v>#REF!</v>
      </c>
      <c r="AF407" s="27"/>
      <c r="AG407" s="30" t="e">
        <f>IF(AND(MYRANKS_P[[#This Row],[BENCH_RANK]]&lt;=Total_Pitchers_Drafted,MYRANKS_P[[#This Row],[$ACTUAL]]=""),MYRANKS_P[[#This Row],[USEFULSGP]],0)</f>
        <v>#REF!</v>
      </c>
      <c r="AH407" s="27" t="e">
        <f>IF(MYRANKS_P[[#This Row],[REMAIN_SGP]]=0,0,MYRANKS_P[[#This Row],[REMAIN_SGP]]*Remaining_Dollar_Value_Per_Pitcher_SGP+1)</f>
        <v>#REF!</v>
      </c>
      <c r="AI407" s="122"/>
    </row>
    <row r="408" spans="1:35" x14ac:dyDescent="0.25">
      <c r="A408" s="88" t="s">
        <v>1018</v>
      </c>
      <c r="B408" s="9" t="e">
        <f>VLOOKUP(MYRANKS_P[[#This Row],[PLAYERID]],#REF!,COLUMN(#REF!),FALSE)</f>
        <v>#REF!</v>
      </c>
      <c r="C408" s="9" t="e">
        <f>VLOOKUP(MYRANKS_P[[#This Row],[PLAYERID]],#REF!,COLUMN(#REF!),FALSE)</f>
        <v>#REF!</v>
      </c>
      <c r="D408" s="9" t="e">
        <f>VLOOKUP(MYRANKS_P[[#This Row],[PLAYERID]],#REF!,COLUMN(#REF!),FALSE)</f>
        <v>#REF!</v>
      </c>
      <c r="E408" s="9" t="e">
        <f>VLOOKUP(MYRANKS_P[[#This Row],[PLAYERID]],#REF!,COLUMN(#REF!),FALSE)</f>
        <v>#REF!</v>
      </c>
      <c r="F408" s="9" t="e">
        <f>VLOOKUP(MYRANKS_P[[#This Row],[PLAYERID]],#REF!,COLUMN(#REF!),FALSE)</f>
        <v>#REF!</v>
      </c>
      <c r="G408" s="9" t="e">
        <f>INDEX(#REF!,MATCH(MYRANKS_P[[#This Row],[PLAYERID]],#REF!,0),VLOOKUP(IDSYSTEM,#REF!,3,FALSE))</f>
        <v>#REF!</v>
      </c>
      <c r="H408" s="115" t="e">
        <f>IF(OR(LEAGUE="Mixed",LEAGUE=MYRANKS_P[[#This Row],[LG]]),IFERROR(INDEX(PITCHCSV[],MATCH(MYRANKS_P[[#This Row],[PROJID]],PITCHCSV[playerid],0),P_WCOL),0),0)</f>
        <v>#REF!</v>
      </c>
      <c r="I408" s="115" t="e">
        <f>IF(OR(LEAGUE="Mixed",LEAGUE=MYRANKS_P[[#This Row],[LG]]),IFERROR(INDEX(PITCHCSV[],MATCH(MYRANKS_P[[#This Row],[PROJID]],PITCHCSV[playerid],0),P_SVCOL),0),0)</f>
        <v>#REF!</v>
      </c>
      <c r="J408" s="115" t="e">
        <f>IF(OR(LEAGUE="Mixed",LEAGUE=MYRANKS_P[[#This Row],[LG]]),IFERROR(INDEX(PITCHCSV[],MATCH(MYRANKS_P[[#This Row],[PROJID]],PITCHCSV[playerid],0),P_IPCOL),0),0)</f>
        <v>#REF!</v>
      </c>
      <c r="K408" s="115" t="e">
        <f>IF(OR(LEAGUE="Mixed",LEAGUE=MYRANKS_P[[#This Row],[LG]]),IFERROR(INDEX(PITCHCSV[],MATCH(MYRANKS_P[[#This Row],[PROJID]],PITCHCSV[playerid],0),P_HCOL),0),0)</f>
        <v>#REF!</v>
      </c>
      <c r="L408" s="115" t="e">
        <f>IF(OR(LEAGUE="Mixed",LEAGUE=MYRANKS_P[[#This Row],[LG]]),IFERROR(INDEX(PITCHCSV[],MATCH(MYRANKS_P[[#This Row],[PROJID]],PITCHCSV[playerid],0),P_ERCOL),0),0)</f>
        <v>#REF!</v>
      </c>
      <c r="M408" s="115" t="e">
        <f>IF(OR(LEAGUE="Mixed",LEAGUE=MYRANKS_P[[#This Row],[LG]]),IFERROR(INDEX(PITCHCSV[],MATCH(MYRANKS_P[[#This Row],[PROJID]],PITCHCSV[playerid],0),P_HRCOL),0),0)</f>
        <v>#REF!</v>
      </c>
      <c r="N408" s="115" t="e">
        <f>IF(OR(LEAGUE="Mixed",LEAGUE=MYRANKS_P[[#This Row],[LG]]),IFERROR(INDEX(PITCHCSV[],MATCH(MYRANKS_P[[#This Row],[PROJID]],PITCHCSV[playerid],0),P_SOCOL),0),0)</f>
        <v>#REF!</v>
      </c>
      <c r="O408" s="115" t="e">
        <f>IF(OR(LEAGUE="Mixed",LEAGUE=MYRANKS_P[[#This Row],[LG]]),IFERROR(INDEX(PITCHCSV[],MATCH(MYRANKS_P[[#This Row],[PROJID]],PITCHCSV[playerid],0),P_BBCOL),0),0)</f>
        <v>#REF!</v>
      </c>
      <c r="P408" s="10" t="e">
        <f>IF(OR(LEAGUE="Mixed",LEAGUE=MYRANKS_P[[#This Row],[LG]]),IFERROR(MYRANKS_P[[#This Row],[ER]]*9/MYRANKS_P[[#This Row],[IP]],0),0)</f>
        <v>#REF!</v>
      </c>
      <c r="Q408" s="10" t="e">
        <f>IF(OR(LEAGUE="Mixed",LEAGUE=MYRANKS_P[[#This Row],[LG]]),IFERROR((MYRANKS_P[[#This Row],[BB]]+MYRANKS_P[[#This Row],[H]])/MYRANKS_P[[#This Row],[IP]],0),0)</f>
        <v>#REF!</v>
      </c>
      <c r="R408" s="10" t="e">
        <f>MYRANKS_P[[#This Row],[W]]/SGP_W</f>
        <v>#REF!</v>
      </c>
      <c r="S408" s="10" t="e">
        <f>MYRANKS_P[[#This Row],[SV]]/SGP_SV</f>
        <v>#REF!</v>
      </c>
      <c r="T408" s="10" t="e">
        <f>MYRANKS_P[[#This Row],[SO]]/SGP_K</f>
        <v>#REF!</v>
      </c>
      <c r="U408" s="10" t="e">
        <f>((LGAVG_ER*(NUMPITCHERS-1)+MYRANKS_P[[#This Row],[ER]])*9/((LGAVG_IP*(NUMPITCHERS-1)+MYRANKS_P[[#This Row],[IP]]))-LGAVG_ERA)/SGP_ERA</f>
        <v>#REF!</v>
      </c>
      <c r="V408" s="10" t="e">
        <f>((LGAVG_HBB*(NUMPITCHERS-1)+MYRANKS_P[[#This Row],[BB]]+MYRANKS_P[[#This Row],[H]])/(LGAVG_IP*(NUMPITCHERS-1)+MYRANKS_P[[#This Row],[IP]])-LGAVG_WHIP)/SGP_WHIP</f>
        <v>#REF!</v>
      </c>
      <c r="W408" s="72" t="e">
        <f>MYRANKS_P[[#This Row],[WSGP]]+MYRANKS_P[[#This Row],[SVSGP]]+MYRANKS_P[[#This Row],[SOSGP]]+MYRANKS_P[[#This Row],[ERASGP]]+MYRANKS_P[[#This Row],[WHIPSGP]]</f>
        <v>#REF!</v>
      </c>
      <c r="X408" s="171" t="e">
        <f>RANK(MYRANKS_P[[#This Row],[TTLSGP]],MYRANKS_P[TTLSGP],0)</f>
        <v>#REF!</v>
      </c>
      <c r="Y408" s="72" t="e">
        <f>IF(MYRANKS_P[[#This Row],[RAW_RANK]]&gt;NUM_P,MYRANKS_P[[#This Row],[TTLSGP]],0)</f>
        <v>#REF!</v>
      </c>
      <c r="Z408" s="22" t="e">
        <f>IF(MYRANKS_P[[#This Row],[BENCH_TTLSGP]]=0,"",RANK(MYRANKS_P[[#This Row],[BENCH_TTLSGP]],MYRANKS_P[BENCH_TTLSGP],0))</f>
        <v>#REF!</v>
      </c>
      <c r="AA408" s="22" t="e">
        <f>IF(MYRANKS_P[[#This Row],[RAW_RANK]]=NUM_P,"X","")</f>
        <v>#REF!</v>
      </c>
      <c r="AB408" s="10" t="e">
        <f>VLOOKUP(MYRANKS_P[[#This Row],[POS]],#REF!,COLUMN(#REF!),FALSE)</f>
        <v>#REF!</v>
      </c>
      <c r="AC408" s="10" t="e">
        <f>MYRANKS_P[[#This Row],[TTLSGP]]-MYRANKS_P[[#This Row],[REPL LVL]]</f>
        <v>#REF!</v>
      </c>
      <c r="AD408" s="19" t="e">
        <f>IF(MYRANKS_P[[#This Row],[RAW_RANK]]&lt;=Total_Pitchers_Drafted,MYRANKS_P[[#This Row],[SGP OVER REPL]],0)</f>
        <v>#REF!</v>
      </c>
      <c r="AE408" s="66" t="e">
        <f>MYRANKS_P[[#This Row],[SGP OVER REPL]]*Dollar_Value_Per_Pitcher_SGP+1</f>
        <v>#REF!</v>
      </c>
      <c r="AF408" s="27"/>
      <c r="AG408" s="30" t="e">
        <f>IF(AND(MYRANKS_P[[#This Row],[BENCH_RANK]]&lt;=Total_Pitchers_Drafted,MYRANKS_P[[#This Row],[$ACTUAL]]=""),MYRANKS_P[[#This Row],[USEFULSGP]],0)</f>
        <v>#REF!</v>
      </c>
      <c r="AH408" s="27" t="e">
        <f>IF(MYRANKS_P[[#This Row],[REMAIN_SGP]]=0,0,MYRANKS_P[[#This Row],[REMAIN_SGP]]*Remaining_Dollar_Value_Per_Pitcher_SGP+1)</f>
        <v>#REF!</v>
      </c>
      <c r="AI408" s="122"/>
    </row>
    <row r="409" spans="1:35" x14ac:dyDescent="0.25">
      <c r="A409" s="88" t="s">
        <v>6619</v>
      </c>
      <c r="B409" s="32" t="e">
        <f>VLOOKUP(MYRANKS_P[[#This Row],[PLAYERID]],#REF!,COLUMN(#REF!),FALSE)</f>
        <v>#REF!</v>
      </c>
      <c r="C409" s="32" t="e">
        <f>VLOOKUP(MYRANKS_P[[#This Row],[PLAYERID]],#REF!,COLUMN(#REF!),FALSE)</f>
        <v>#REF!</v>
      </c>
      <c r="D409" s="32" t="e">
        <f>VLOOKUP(MYRANKS_P[[#This Row],[PLAYERID]],#REF!,COLUMN(#REF!),FALSE)</f>
        <v>#REF!</v>
      </c>
      <c r="E409" s="9" t="e">
        <f>VLOOKUP(MYRANKS_P[[#This Row],[PLAYERID]],#REF!,COLUMN(#REF!),FALSE)</f>
        <v>#REF!</v>
      </c>
      <c r="F409" s="32" t="e">
        <f>VLOOKUP(MYRANKS_P[[#This Row],[PLAYERID]],#REF!,COLUMN(#REF!),FALSE)</f>
        <v>#REF!</v>
      </c>
      <c r="G409" s="9" t="e">
        <f>INDEX(#REF!,MATCH(MYRANKS_P[[#This Row],[PLAYERID]],#REF!,0),VLOOKUP(IDSYSTEM,#REF!,3,FALSE))</f>
        <v>#REF!</v>
      </c>
      <c r="H409" s="115" t="e">
        <f>IF(OR(LEAGUE="Mixed",LEAGUE=MYRANKS_P[[#This Row],[LG]]),IFERROR(INDEX(PITCHCSV[],MATCH(MYRANKS_P[[#This Row],[PROJID]],PITCHCSV[playerid],0),P_WCOL),0),0)</f>
        <v>#REF!</v>
      </c>
      <c r="I409" s="115" t="e">
        <f>IF(OR(LEAGUE="Mixed",LEAGUE=MYRANKS_P[[#This Row],[LG]]),IFERROR(INDEX(PITCHCSV[],MATCH(MYRANKS_P[[#This Row],[PROJID]],PITCHCSV[playerid],0),P_SVCOL),0),0)</f>
        <v>#REF!</v>
      </c>
      <c r="J409" s="115" t="e">
        <f>IF(OR(LEAGUE="Mixed",LEAGUE=MYRANKS_P[[#This Row],[LG]]),IFERROR(INDEX(PITCHCSV[],MATCH(MYRANKS_P[[#This Row],[PROJID]],PITCHCSV[playerid],0),P_IPCOL),0),0)</f>
        <v>#REF!</v>
      </c>
      <c r="K409" s="115" t="e">
        <f>IF(OR(LEAGUE="Mixed",LEAGUE=MYRANKS_P[[#This Row],[LG]]),IFERROR(INDEX(PITCHCSV[],MATCH(MYRANKS_P[[#This Row],[PROJID]],PITCHCSV[playerid],0),P_HCOL),0),0)</f>
        <v>#REF!</v>
      </c>
      <c r="L409" s="115" t="e">
        <f>IF(OR(LEAGUE="Mixed",LEAGUE=MYRANKS_P[[#This Row],[LG]]),IFERROR(INDEX(PITCHCSV[],MATCH(MYRANKS_P[[#This Row],[PROJID]],PITCHCSV[playerid],0),P_ERCOL),0),0)</f>
        <v>#REF!</v>
      </c>
      <c r="M409" s="115" t="e">
        <f>IF(OR(LEAGUE="Mixed",LEAGUE=MYRANKS_P[[#This Row],[LG]]),IFERROR(INDEX(PITCHCSV[],MATCH(MYRANKS_P[[#This Row],[PROJID]],PITCHCSV[playerid],0),P_HRCOL),0),0)</f>
        <v>#REF!</v>
      </c>
      <c r="N409" s="115" t="e">
        <f>IF(OR(LEAGUE="Mixed",LEAGUE=MYRANKS_P[[#This Row],[LG]]),IFERROR(INDEX(PITCHCSV[],MATCH(MYRANKS_P[[#This Row],[PROJID]],PITCHCSV[playerid],0),P_SOCOL),0),0)</f>
        <v>#REF!</v>
      </c>
      <c r="O409" s="115" t="e">
        <f>IF(OR(LEAGUE="Mixed",LEAGUE=MYRANKS_P[[#This Row],[LG]]),IFERROR(INDEX(PITCHCSV[],MATCH(MYRANKS_P[[#This Row],[PROJID]],PITCHCSV[playerid],0),P_BBCOL),0),0)</f>
        <v>#REF!</v>
      </c>
      <c r="P409" s="10" t="e">
        <f>IF(OR(LEAGUE="Mixed",LEAGUE=MYRANKS_P[[#This Row],[LG]]),IFERROR(MYRANKS_P[[#This Row],[ER]]*9/MYRANKS_P[[#This Row],[IP]],0),0)</f>
        <v>#REF!</v>
      </c>
      <c r="Q409" s="10" t="e">
        <f>IF(OR(LEAGUE="Mixed",LEAGUE=MYRANKS_P[[#This Row],[LG]]),IFERROR((MYRANKS_P[[#This Row],[BB]]+MYRANKS_P[[#This Row],[H]])/MYRANKS_P[[#This Row],[IP]],0),0)</f>
        <v>#REF!</v>
      </c>
      <c r="R409" s="33" t="e">
        <f>MYRANKS_P[[#This Row],[W]]/SGP_W</f>
        <v>#REF!</v>
      </c>
      <c r="S409" s="35" t="e">
        <f>MYRANKS_P[[#This Row],[SV]]/SGP_SV</f>
        <v>#REF!</v>
      </c>
      <c r="T409" s="33" t="e">
        <f>MYRANKS_P[[#This Row],[SO]]/SGP_K</f>
        <v>#REF!</v>
      </c>
      <c r="U409" s="10" t="e">
        <f>((LGAVG_ER*(NUMPITCHERS-1)+MYRANKS_P[[#This Row],[ER]])*9/((LGAVG_IP*(NUMPITCHERS-1)+MYRANKS_P[[#This Row],[IP]]))-LGAVG_ERA)/SGP_ERA</f>
        <v>#REF!</v>
      </c>
      <c r="V409" s="10" t="e">
        <f>((LGAVG_HBB*(NUMPITCHERS-1)+MYRANKS_P[[#This Row],[BB]]+MYRANKS_P[[#This Row],[H]])/(LGAVG_IP*(NUMPITCHERS-1)+MYRANKS_P[[#This Row],[IP]])-LGAVG_WHIP)/SGP_WHIP</f>
        <v>#REF!</v>
      </c>
      <c r="W409" s="73" t="e">
        <f>MYRANKS_P[[#This Row],[WSGP]]+MYRANKS_P[[#This Row],[SVSGP]]+MYRANKS_P[[#This Row],[SOSGP]]+MYRANKS_P[[#This Row],[ERASGP]]+MYRANKS_P[[#This Row],[WHIPSGP]]</f>
        <v>#REF!</v>
      </c>
      <c r="X409" s="174" t="e">
        <f>RANK(MYRANKS_P[[#This Row],[TTLSGP]],MYRANKS_P[TTLSGP],0)</f>
        <v>#REF!</v>
      </c>
      <c r="Y409" s="73" t="e">
        <f>IF(MYRANKS_P[[#This Row],[RAW_RANK]]&gt;NUM_P,MYRANKS_P[[#This Row],[TTLSGP]],0)</f>
        <v>#REF!</v>
      </c>
      <c r="Z409" s="34" t="e">
        <f>IF(MYRANKS_P[[#This Row],[BENCH_TTLSGP]]=0,"",RANK(MYRANKS_P[[#This Row],[BENCH_TTLSGP]],MYRANKS_P[BENCH_TTLSGP],0))</f>
        <v>#REF!</v>
      </c>
      <c r="AA409" s="34" t="e">
        <f>IF(MYRANKS_P[[#This Row],[RAW_RANK]]=NUM_P,"X","")</f>
        <v>#REF!</v>
      </c>
      <c r="AB409" s="35" t="e">
        <f>VLOOKUP(MYRANKS_P[[#This Row],[POS]],#REF!,COLUMN(#REF!),FALSE)</f>
        <v>#REF!</v>
      </c>
      <c r="AC409" s="35" t="e">
        <f>MYRANKS_P[[#This Row],[TTLSGP]]-MYRANKS_P[[#This Row],[REPL LVL]]</f>
        <v>#REF!</v>
      </c>
      <c r="AD409" s="33" t="e">
        <f>IF(MYRANKS_P[[#This Row],[RAW_RANK]]&lt;=Total_Pitchers_Drafted,MYRANKS_P[[#This Row],[SGP OVER REPL]],0)</f>
        <v>#REF!</v>
      </c>
      <c r="AE409" s="67" t="e">
        <f>MYRANKS_P[[#This Row],[SGP OVER REPL]]*Dollar_Value_Per_Pitcher_SGP+1</f>
        <v>#REF!</v>
      </c>
      <c r="AF409" s="33"/>
      <c r="AG409" s="35" t="e">
        <f>IF(AND(MYRANKS_P[[#This Row],[BENCH_RANK]]&lt;=Total_Pitchers_Drafted,MYRANKS_P[[#This Row],[$ACTUAL]]=""),MYRANKS_P[[#This Row],[USEFULSGP]],0)</f>
        <v>#REF!</v>
      </c>
      <c r="AH409" s="33" t="e">
        <f>IF(MYRANKS_P[[#This Row],[REMAIN_SGP]]=0,0,MYRANKS_P[[#This Row],[REMAIN_SGP]]*Remaining_Dollar_Value_Per_Pitcher_SGP+1)</f>
        <v>#REF!</v>
      </c>
      <c r="AI409" s="122"/>
    </row>
    <row r="410" spans="1:35" x14ac:dyDescent="0.25">
      <c r="A410" s="79" t="s">
        <v>6629</v>
      </c>
      <c r="B410" s="9" t="e">
        <f>VLOOKUP(MYRANKS_P[[#This Row],[PLAYERID]],#REF!,COLUMN(#REF!),FALSE)</f>
        <v>#REF!</v>
      </c>
      <c r="C410" s="9" t="e">
        <f>VLOOKUP(MYRANKS_P[[#This Row],[PLAYERID]],#REF!,COLUMN(#REF!),FALSE)</f>
        <v>#REF!</v>
      </c>
      <c r="D410" s="9" t="e">
        <f>VLOOKUP(MYRANKS_P[[#This Row],[PLAYERID]],#REF!,COLUMN(#REF!),FALSE)</f>
        <v>#REF!</v>
      </c>
      <c r="E410" s="9" t="e">
        <f>VLOOKUP(MYRANKS_P[[#This Row],[PLAYERID]],#REF!,COLUMN(#REF!),FALSE)</f>
        <v>#REF!</v>
      </c>
      <c r="F410" s="9" t="e">
        <f>VLOOKUP(MYRANKS_P[[#This Row],[PLAYERID]],#REF!,COLUMN(#REF!),FALSE)</f>
        <v>#REF!</v>
      </c>
      <c r="G410" s="9" t="e">
        <f>INDEX(#REF!,MATCH(MYRANKS_P[[#This Row],[PLAYERID]],#REF!,0),VLOOKUP(IDSYSTEM,#REF!,3,FALSE))</f>
        <v>#REF!</v>
      </c>
      <c r="H410" s="115" t="e">
        <f>IF(OR(LEAGUE="Mixed",LEAGUE=MYRANKS_P[[#This Row],[LG]]),IFERROR(INDEX(PITCHCSV[],MATCH(MYRANKS_P[[#This Row],[PROJID]],PITCHCSV[playerid],0),P_WCOL),0),0)</f>
        <v>#REF!</v>
      </c>
      <c r="I410" s="115" t="e">
        <f>IF(OR(LEAGUE="Mixed",LEAGUE=MYRANKS_P[[#This Row],[LG]]),IFERROR(INDEX(PITCHCSV[],MATCH(MYRANKS_P[[#This Row],[PROJID]],PITCHCSV[playerid],0),P_SVCOL),0),0)</f>
        <v>#REF!</v>
      </c>
      <c r="J410" s="115" t="e">
        <f>IF(OR(LEAGUE="Mixed",LEAGUE=MYRANKS_P[[#This Row],[LG]]),IFERROR(INDEX(PITCHCSV[],MATCH(MYRANKS_P[[#This Row],[PROJID]],PITCHCSV[playerid],0),P_IPCOL),0),0)</f>
        <v>#REF!</v>
      </c>
      <c r="K410" s="115" t="e">
        <f>IF(OR(LEAGUE="Mixed",LEAGUE=MYRANKS_P[[#This Row],[LG]]),IFERROR(INDEX(PITCHCSV[],MATCH(MYRANKS_P[[#This Row],[PROJID]],PITCHCSV[playerid],0),P_HCOL),0),0)</f>
        <v>#REF!</v>
      </c>
      <c r="L410" s="115" t="e">
        <f>IF(OR(LEAGUE="Mixed",LEAGUE=MYRANKS_P[[#This Row],[LG]]),IFERROR(INDEX(PITCHCSV[],MATCH(MYRANKS_P[[#This Row],[PROJID]],PITCHCSV[playerid],0),P_ERCOL),0),0)</f>
        <v>#REF!</v>
      </c>
      <c r="M410" s="115" t="e">
        <f>IF(OR(LEAGUE="Mixed",LEAGUE=MYRANKS_P[[#This Row],[LG]]),IFERROR(INDEX(PITCHCSV[],MATCH(MYRANKS_P[[#This Row],[PROJID]],PITCHCSV[playerid],0),P_HRCOL),0),0)</f>
        <v>#REF!</v>
      </c>
      <c r="N410" s="115" t="e">
        <f>IF(OR(LEAGUE="Mixed",LEAGUE=MYRANKS_P[[#This Row],[LG]]),IFERROR(INDEX(PITCHCSV[],MATCH(MYRANKS_P[[#This Row],[PROJID]],PITCHCSV[playerid],0),P_SOCOL),0),0)</f>
        <v>#REF!</v>
      </c>
      <c r="O410" s="115" t="e">
        <f>IF(OR(LEAGUE="Mixed",LEAGUE=MYRANKS_P[[#This Row],[LG]]),IFERROR(INDEX(PITCHCSV[],MATCH(MYRANKS_P[[#This Row],[PROJID]],PITCHCSV[playerid],0),P_BBCOL),0),0)</f>
        <v>#REF!</v>
      </c>
      <c r="P410" s="10" t="e">
        <f>IF(OR(LEAGUE="Mixed",LEAGUE=MYRANKS_P[[#This Row],[LG]]),IFERROR(MYRANKS_P[[#This Row],[ER]]*9/MYRANKS_P[[#This Row],[IP]],0),0)</f>
        <v>#REF!</v>
      </c>
      <c r="Q410" s="10" t="e">
        <f>IF(OR(LEAGUE="Mixed",LEAGUE=MYRANKS_P[[#This Row],[LG]]),IFERROR((MYRANKS_P[[#This Row],[BB]]+MYRANKS_P[[#This Row],[H]])/MYRANKS_P[[#This Row],[IP]],0),0)</f>
        <v>#REF!</v>
      </c>
      <c r="R410" s="10" t="e">
        <f>MYRANKS_P[[#This Row],[W]]/SGP_W</f>
        <v>#REF!</v>
      </c>
      <c r="S410" s="10" t="e">
        <f>MYRANKS_P[[#This Row],[SV]]/SGP_SV</f>
        <v>#REF!</v>
      </c>
      <c r="T410" s="10" t="e">
        <f>MYRANKS_P[[#This Row],[SO]]/SGP_K</f>
        <v>#REF!</v>
      </c>
      <c r="U410" s="10" t="e">
        <f>((LGAVG_ER*(NUMPITCHERS-1)+MYRANKS_P[[#This Row],[ER]])*9/((LGAVG_IP*(NUMPITCHERS-1)+MYRANKS_P[[#This Row],[IP]]))-LGAVG_ERA)/SGP_ERA</f>
        <v>#REF!</v>
      </c>
      <c r="V410" s="10" t="e">
        <f>((LGAVG_HBB*(NUMPITCHERS-1)+MYRANKS_P[[#This Row],[BB]]+MYRANKS_P[[#This Row],[H]])/(LGAVG_IP*(NUMPITCHERS-1)+MYRANKS_P[[#This Row],[IP]])-LGAVG_WHIP)/SGP_WHIP</f>
        <v>#REF!</v>
      </c>
      <c r="W410" s="72" t="e">
        <f>MYRANKS_P[[#This Row],[WSGP]]+MYRANKS_P[[#This Row],[SVSGP]]+MYRANKS_P[[#This Row],[SOSGP]]+MYRANKS_P[[#This Row],[ERASGP]]+MYRANKS_P[[#This Row],[WHIPSGP]]</f>
        <v>#REF!</v>
      </c>
      <c r="X410" s="171" t="e">
        <f>RANK(MYRANKS_P[[#This Row],[TTLSGP]],MYRANKS_P[TTLSGP],0)</f>
        <v>#REF!</v>
      </c>
      <c r="Y410" s="72" t="e">
        <f>IF(MYRANKS_P[[#This Row],[RAW_RANK]]&gt;NUM_P,MYRANKS_P[[#This Row],[TTLSGP]],0)</f>
        <v>#REF!</v>
      </c>
      <c r="Z410" s="22" t="e">
        <f>IF(MYRANKS_P[[#This Row],[BENCH_TTLSGP]]=0,"",RANK(MYRANKS_P[[#This Row],[BENCH_TTLSGP]],MYRANKS_P[BENCH_TTLSGP],0))</f>
        <v>#REF!</v>
      </c>
      <c r="AA410" s="22" t="e">
        <f>IF(MYRANKS_P[[#This Row],[RAW_RANK]]=NUM_P,"X","")</f>
        <v>#REF!</v>
      </c>
      <c r="AB410" s="10" t="e">
        <f>VLOOKUP(MYRANKS_P[[#This Row],[POS]],#REF!,COLUMN(#REF!),FALSE)</f>
        <v>#REF!</v>
      </c>
      <c r="AC410" s="10" t="e">
        <f>MYRANKS_P[[#This Row],[TTLSGP]]-MYRANKS_P[[#This Row],[REPL LVL]]</f>
        <v>#REF!</v>
      </c>
      <c r="AD410" s="19" t="e">
        <f>IF(MYRANKS_P[[#This Row],[RAW_RANK]]&lt;=Total_Pitchers_Drafted,MYRANKS_P[[#This Row],[SGP OVER REPL]],0)</f>
        <v>#REF!</v>
      </c>
      <c r="AE410" s="66" t="e">
        <f>MYRANKS_P[[#This Row],[SGP OVER REPL]]*Dollar_Value_Per_Pitcher_SGP+1</f>
        <v>#REF!</v>
      </c>
      <c r="AF410" s="27"/>
      <c r="AG410" s="30" t="e">
        <f>IF(AND(MYRANKS_P[[#This Row],[BENCH_RANK]]&lt;=Total_Pitchers_Drafted,MYRANKS_P[[#This Row],[$ACTUAL]]=""),MYRANKS_P[[#This Row],[USEFULSGP]],0)</f>
        <v>#REF!</v>
      </c>
      <c r="AH410" s="27" t="e">
        <f>IF(MYRANKS_P[[#This Row],[REMAIN_SGP]]=0,0,MYRANKS_P[[#This Row],[REMAIN_SGP]]*Remaining_Dollar_Value_Per_Pitcher_SGP+1)</f>
        <v>#REF!</v>
      </c>
      <c r="AI410" s="122"/>
    </row>
    <row r="411" spans="1:35" x14ac:dyDescent="0.25">
      <c r="A411" s="88" t="s">
        <v>6589</v>
      </c>
      <c r="B411" s="53" t="e">
        <f>VLOOKUP(MYRANKS_P[[#This Row],[PLAYERID]],#REF!,COLUMN(#REF!),FALSE)</f>
        <v>#REF!</v>
      </c>
      <c r="C411" s="53" t="e">
        <f>VLOOKUP(MYRANKS_P[[#This Row],[PLAYERID]],#REF!,COLUMN(#REF!),FALSE)</f>
        <v>#REF!</v>
      </c>
      <c r="D411" s="53" t="e">
        <f>VLOOKUP(MYRANKS_P[[#This Row],[PLAYERID]],#REF!,COLUMN(#REF!),FALSE)</f>
        <v>#REF!</v>
      </c>
      <c r="E411" s="9" t="e">
        <f>VLOOKUP(MYRANKS_P[[#This Row],[PLAYERID]],#REF!,COLUMN(#REF!),FALSE)</f>
        <v>#REF!</v>
      </c>
      <c r="F411" s="53" t="e">
        <f>VLOOKUP(MYRANKS_P[[#This Row],[PLAYERID]],#REF!,COLUMN(#REF!),FALSE)</f>
        <v>#REF!</v>
      </c>
      <c r="G411" s="9" t="e">
        <f>INDEX(#REF!,MATCH(MYRANKS_P[[#This Row],[PLAYERID]],#REF!,0),VLOOKUP(IDSYSTEM,#REF!,3,FALSE))</f>
        <v>#REF!</v>
      </c>
      <c r="H411" s="115" t="e">
        <f>IF(OR(LEAGUE="Mixed",LEAGUE=MYRANKS_P[[#This Row],[LG]]),IFERROR(INDEX(PITCHCSV[],MATCH(MYRANKS_P[[#This Row],[PROJID]],PITCHCSV[playerid],0),P_WCOL),0),0)</f>
        <v>#REF!</v>
      </c>
      <c r="I411" s="115" t="e">
        <f>IF(OR(LEAGUE="Mixed",LEAGUE=MYRANKS_P[[#This Row],[LG]]),IFERROR(INDEX(PITCHCSV[],MATCH(MYRANKS_P[[#This Row],[PROJID]],PITCHCSV[playerid],0),P_SVCOL),0),0)</f>
        <v>#REF!</v>
      </c>
      <c r="J411" s="115" t="e">
        <f>IF(OR(LEAGUE="Mixed",LEAGUE=MYRANKS_P[[#This Row],[LG]]),IFERROR(INDEX(PITCHCSV[],MATCH(MYRANKS_P[[#This Row],[PROJID]],PITCHCSV[playerid],0),P_IPCOL),0),0)</f>
        <v>#REF!</v>
      </c>
      <c r="K411" s="115" t="e">
        <f>IF(OR(LEAGUE="Mixed",LEAGUE=MYRANKS_P[[#This Row],[LG]]),IFERROR(INDEX(PITCHCSV[],MATCH(MYRANKS_P[[#This Row],[PROJID]],PITCHCSV[playerid],0),P_HCOL),0),0)</f>
        <v>#REF!</v>
      </c>
      <c r="L411" s="115" t="e">
        <f>IF(OR(LEAGUE="Mixed",LEAGUE=MYRANKS_P[[#This Row],[LG]]),IFERROR(INDEX(PITCHCSV[],MATCH(MYRANKS_P[[#This Row],[PROJID]],PITCHCSV[playerid],0),P_ERCOL),0),0)</f>
        <v>#REF!</v>
      </c>
      <c r="M411" s="115" t="e">
        <f>IF(OR(LEAGUE="Mixed",LEAGUE=MYRANKS_P[[#This Row],[LG]]),IFERROR(INDEX(PITCHCSV[],MATCH(MYRANKS_P[[#This Row],[PROJID]],PITCHCSV[playerid],0),P_HRCOL),0),0)</f>
        <v>#REF!</v>
      </c>
      <c r="N411" s="115" t="e">
        <f>IF(OR(LEAGUE="Mixed",LEAGUE=MYRANKS_P[[#This Row],[LG]]),IFERROR(INDEX(PITCHCSV[],MATCH(MYRANKS_P[[#This Row],[PROJID]],PITCHCSV[playerid],0),P_SOCOL),0),0)</f>
        <v>#REF!</v>
      </c>
      <c r="O411" s="115" t="e">
        <f>IF(OR(LEAGUE="Mixed",LEAGUE=MYRANKS_P[[#This Row],[LG]]),IFERROR(INDEX(PITCHCSV[],MATCH(MYRANKS_P[[#This Row],[PROJID]],PITCHCSV[playerid],0),P_BBCOL),0),0)</f>
        <v>#REF!</v>
      </c>
      <c r="P411" s="10" t="e">
        <f>IF(OR(LEAGUE="Mixed",LEAGUE=MYRANKS_P[[#This Row],[LG]]),IFERROR(MYRANKS_P[[#This Row],[ER]]*9/MYRANKS_P[[#This Row],[IP]],0),0)</f>
        <v>#REF!</v>
      </c>
      <c r="Q411" s="10" t="e">
        <f>IF(OR(LEAGUE="Mixed",LEAGUE=MYRANKS_P[[#This Row],[LG]]),IFERROR((MYRANKS_P[[#This Row],[BB]]+MYRANKS_P[[#This Row],[H]])/MYRANKS_P[[#This Row],[IP]],0),0)</f>
        <v>#REF!</v>
      </c>
      <c r="R411" s="55" t="e">
        <f>MYRANKS_P[[#This Row],[W]]/SGP_W</f>
        <v>#REF!</v>
      </c>
      <c r="S411" s="54" t="e">
        <f>MYRANKS_P[[#This Row],[SV]]/SGP_SV</f>
        <v>#REF!</v>
      </c>
      <c r="T411" s="55" t="e">
        <f>MYRANKS_P[[#This Row],[SO]]/SGP_K</f>
        <v>#REF!</v>
      </c>
      <c r="U411" s="10" t="e">
        <f>((LGAVG_ER*(NUMPITCHERS-1)+MYRANKS_P[[#This Row],[ER]])*9/((LGAVG_IP*(NUMPITCHERS-1)+MYRANKS_P[[#This Row],[IP]]))-LGAVG_ERA)/SGP_ERA</f>
        <v>#REF!</v>
      </c>
      <c r="V411" s="10" t="e">
        <f>((LGAVG_HBB*(NUMPITCHERS-1)+MYRANKS_P[[#This Row],[BB]]+MYRANKS_P[[#This Row],[H]])/(LGAVG_IP*(NUMPITCHERS-1)+MYRANKS_P[[#This Row],[IP]])-LGAVG_WHIP)/SGP_WHIP</f>
        <v>#REF!</v>
      </c>
      <c r="W411" s="74" t="e">
        <f>MYRANKS_P[[#This Row],[WSGP]]+MYRANKS_P[[#This Row],[SVSGP]]+MYRANKS_P[[#This Row],[SOSGP]]+MYRANKS_P[[#This Row],[ERASGP]]+MYRANKS_P[[#This Row],[WHIPSGP]]</f>
        <v>#REF!</v>
      </c>
      <c r="X411" s="172" t="e">
        <f>RANK(MYRANKS_P[[#This Row],[TTLSGP]],MYRANKS_P[TTLSGP],0)</f>
        <v>#REF!</v>
      </c>
      <c r="Y411" s="74" t="e">
        <f>IF(MYRANKS_P[[#This Row],[RAW_RANK]]&gt;NUM_P,MYRANKS_P[[#This Row],[TTLSGP]],0)</f>
        <v>#REF!</v>
      </c>
      <c r="Z411" s="56" t="e">
        <f>IF(MYRANKS_P[[#This Row],[BENCH_TTLSGP]]=0,"",RANK(MYRANKS_P[[#This Row],[BENCH_TTLSGP]],MYRANKS_P[BENCH_TTLSGP],0))</f>
        <v>#REF!</v>
      </c>
      <c r="AA411" s="56" t="e">
        <f>IF(MYRANKS_P[[#This Row],[RAW_RANK]]=NUM_P,"X","")</f>
        <v>#REF!</v>
      </c>
      <c r="AB411" s="54" t="e">
        <f>VLOOKUP(MYRANKS_P[[#This Row],[POS]],#REF!,COLUMN(#REF!),FALSE)</f>
        <v>#REF!</v>
      </c>
      <c r="AC411" s="54" t="e">
        <f>MYRANKS_P[[#This Row],[TTLSGP]]-MYRANKS_P[[#This Row],[REPL LVL]]</f>
        <v>#REF!</v>
      </c>
      <c r="AD411" s="55" t="e">
        <f>IF(MYRANKS_P[[#This Row],[RAW_RANK]]&lt;=Total_Pitchers_Drafted,MYRANKS_P[[#This Row],[SGP OVER REPL]],0)</f>
        <v>#REF!</v>
      </c>
      <c r="AE411" s="68" t="e">
        <f>MYRANKS_P[[#This Row],[SGP OVER REPL]]*Dollar_Value_Per_Pitcher_SGP+1</f>
        <v>#REF!</v>
      </c>
      <c r="AF411" s="55"/>
      <c r="AG411" s="54" t="e">
        <f>IF(AND(MYRANKS_P[[#This Row],[BENCH_RANK]]&lt;=Total_Pitchers_Drafted,MYRANKS_P[[#This Row],[$ACTUAL]]=""),MYRANKS_P[[#This Row],[USEFULSGP]],0)</f>
        <v>#REF!</v>
      </c>
      <c r="AH411" s="55" t="e">
        <f>IF(MYRANKS_P[[#This Row],[REMAIN_SGP]]=0,0,MYRANKS_P[[#This Row],[REMAIN_SGP]]*Remaining_Dollar_Value_Per_Pitcher_SGP+1)</f>
        <v>#REF!</v>
      </c>
      <c r="AI411" s="122"/>
    </row>
    <row r="412" spans="1:35" x14ac:dyDescent="0.25">
      <c r="A412" s="88" t="s">
        <v>6603</v>
      </c>
      <c r="B412" s="9" t="e">
        <f>VLOOKUP(MYRANKS_P[[#This Row],[PLAYERID]],#REF!,COLUMN(#REF!),FALSE)</f>
        <v>#REF!</v>
      </c>
      <c r="C412" s="9" t="e">
        <f>VLOOKUP(MYRANKS_P[[#This Row],[PLAYERID]],#REF!,COLUMN(#REF!),FALSE)</f>
        <v>#REF!</v>
      </c>
      <c r="D412" s="9" t="e">
        <f>VLOOKUP(MYRANKS_P[[#This Row],[PLAYERID]],#REF!,COLUMN(#REF!),FALSE)</f>
        <v>#REF!</v>
      </c>
      <c r="E412" s="9" t="e">
        <f>VLOOKUP(MYRANKS_P[[#This Row],[PLAYERID]],#REF!,COLUMN(#REF!),FALSE)</f>
        <v>#REF!</v>
      </c>
      <c r="F412" s="9" t="e">
        <f>VLOOKUP(MYRANKS_P[[#This Row],[PLAYERID]],#REF!,COLUMN(#REF!),FALSE)</f>
        <v>#REF!</v>
      </c>
      <c r="G412" s="9" t="e">
        <f>INDEX(#REF!,MATCH(MYRANKS_P[[#This Row],[PLAYERID]],#REF!,0),VLOOKUP(IDSYSTEM,#REF!,3,FALSE))</f>
        <v>#REF!</v>
      </c>
      <c r="H412" s="115" t="e">
        <f>IF(OR(LEAGUE="Mixed",LEAGUE=MYRANKS_P[[#This Row],[LG]]),IFERROR(INDEX(PITCHCSV[],MATCH(MYRANKS_P[[#This Row],[PROJID]],PITCHCSV[playerid],0),P_WCOL),0),0)</f>
        <v>#REF!</v>
      </c>
      <c r="I412" s="115" t="e">
        <f>IF(OR(LEAGUE="Mixed",LEAGUE=MYRANKS_P[[#This Row],[LG]]),IFERROR(INDEX(PITCHCSV[],MATCH(MYRANKS_P[[#This Row],[PROJID]],PITCHCSV[playerid],0),P_SVCOL),0),0)</f>
        <v>#REF!</v>
      </c>
      <c r="J412" s="115" t="e">
        <f>IF(OR(LEAGUE="Mixed",LEAGUE=MYRANKS_P[[#This Row],[LG]]),IFERROR(INDEX(PITCHCSV[],MATCH(MYRANKS_P[[#This Row],[PROJID]],PITCHCSV[playerid],0),P_IPCOL),0),0)</f>
        <v>#REF!</v>
      </c>
      <c r="K412" s="115" t="e">
        <f>IF(OR(LEAGUE="Mixed",LEAGUE=MYRANKS_P[[#This Row],[LG]]),IFERROR(INDEX(PITCHCSV[],MATCH(MYRANKS_P[[#This Row],[PROJID]],PITCHCSV[playerid],0),P_HCOL),0),0)</f>
        <v>#REF!</v>
      </c>
      <c r="L412" s="115" t="e">
        <f>IF(OR(LEAGUE="Mixed",LEAGUE=MYRANKS_P[[#This Row],[LG]]),IFERROR(INDEX(PITCHCSV[],MATCH(MYRANKS_P[[#This Row],[PROJID]],PITCHCSV[playerid],0),P_ERCOL),0),0)</f>
        <v>#REF!</v>
      </c>
      <c r="M412" s="115" t="e">
        <f>IF(OR(LEAGUE="Mixed",LEAGUE=MYRANKS_P[[#This Row],[LG]]),IFERROR(INDEX(PITCHCSV[],MATCH(MYRANKS_P[[#This Row],[PROJID]],PITCHCSV[playerid],0),P_HRCOL),0),0)</f>
        <v>#REF!</v>
      </c>
      <c r="N412" s="115" t="e">
        <f>IF(OR(LEAGUE="Mixed",LEAGUE=MYRANKS_P[[#This Row],[LG]]),IFERROR(INDEX(PITCHCSV[],MATCH(MYRANKS_P[[#This Row],[PROJID]],PITCHCSV[playerid],0),P_SOCOL),0),0)</f>
        <v>#REF!</v>
      </c>
      <c r="O412" s="115" t="e">
        <f>IF(OR(LEAGUE="Mixed",LEAGUE=MYRANKS_P[[#This Row],[LG]]),IFERROR(INDEX(PITCHCSV[],MATCH(MYRANKS_P[[#This Row],[PROJID]],PITCHCSV[playerid],0),P_BBCOL),0),0)</f>
        <v>#REF!</v>
      </c>
      <c r="P412" s="10" t="e">
        <f>IF(OR(LEAGUE="Mixed",LEAGUE=MYRANKS_P[[#This Row],[LG]]),IFERROR(MYRANKS_P[[#This Row],[ER]]*9/MYRANKS_P[[#This Row],[IP]],0),0)</f>
        <v>#REF!</v>
      </c>
      <c r="Q412" s="10" t="e">
        <f>IF(OR(LEAGUE="Mixed",LEAGUE=MYRANKS_P[[#This Row],[LG]]),IFERROR((MYRANKS_P[[#This Row],[BB]]+MYRANKS_P[[#This Row],[H]])/MYRANKS_P[[#This Row],[IP]],0),0)</f>
        <v>#REF!</v>
      </c>
      <c r="R412" s="10" t="e">
        <f>MYRANKS_P[[#This Row],[W]]/SGP_W</f>
        <v>#REF!</v>
      </c>
      <c r="S412" s="10" t="e">
        <f>MYRANKS_P[[#This Row],[SV]]/SGP_SV</f>
        <v>#REF!</v>
      </c>
      <c r="T412" s="10" t="e">
        <f>MYRANKS_P[[#This Row],[SO]]/SGP_K</f>
        <v>#REF!</v>
      </c>
      <c r="U412" s="10" t="e">
        <f>((LGAVG_ER*(NUMPITCHERS-1)+MYRANKS_P[[#This Row],[ER]])*9/((LGAVG_IP*(NUMPITCHERS-1)+MYRANKS_P[[#This Row],[IP]]))-LGAVG_ERA)/SGP_ERA</f>
        <v>#REF!</v>
      </c>
      <c r="V412" s="10" t="e">
        <f>((LGAVG_HBB*(NUMPITCHERS-1)+MYRANKS_P[[#This Row],[BB]]+MYRANKS_P[[#This Row],[H]])/(LGAVG_IP*(NUMPITCHERS-1)+MYRANKS_P[[#This Row],[IP]])-LGAVG_WHIP)/SGP_WHIP</f>
        <v>#REF!</v>
      </c>
      <c r="W412" s="72" t="e">
        <f>MYRANKS_P[[#This Row],[WSGP]]+MYRANKS_P[[#This Row],[SVSGP]]+MYRANKS_P[[#This Row],[SOSGP]]+MYRANKS_P[[#This Row],[ERASGP]]+MYRANKS_P[[#This Row],[WHIPSGP]]</f>
        <v>#REF!</v>
      </c>
      <c r="X412" s="171" t="e">
        <f>RANK(MYRANKS_P[[#This Row],[TTLSGP]],MYRANKS_P[TTLSGP],0)</f>
        <v>#REF!</v>
      </c>
      <c r="Y412" s="72" t="e">
        <f>IF(MYRANKS_P[[#This Row],[RAW_RANK]]&gt;NUM_P,MYRANKS_P[[#This Row],[TTLSGP]],0)</f>
        <v>#REF!</v>
      </c>
      <c r="Z412" s="22" t="e">
        <f>IF(MYRANKS_P[[#This Row],[BENCH_TTLSGP]]=0,"",RANK(MYRANKS_P[[#This Row],[BENCH_TTLSGP]],MYRANKS_P[BENCH_TTLSGP],0))</f>
        <v>#REF!</v>
      </c>
      <c r="AA412" s="22" t="e">
        <f>IF(MYRANKS_P[[#This Row],[RAW_RANK]]=NUM_P,"X","")</f>
        <v>#REF!</v>
      </c>
      <c r="AB412" s="10" t="e">
        <f>VLOOKUP(MYRANKS_P[[#This Row],[POS]],#REF!,COLUMN(#REF!),FALSE)</f>
        <v>#REF!</v>
      </c>
      <c r="AC412" s="10" t="e">
        <f>MYRANKS_P[[#This Row],[TTLSGP]]-MYRANKS_P[[#This Row],[REPL LVL]]</f>
        <v>#REF!</v>
      </c>
      <c r="AD412" s="19" t="e">
        <f>IF(MYRANKS_P[[#This Row],[RAW_RANK]]&lt;=Total_Pitchers_Drafted,MYRANKS_P[[#This Row],[SGP OVER REPL]],0)</f>
        <v>#REF!</v>
      </c>
      <c r="AE412" s="66" t="e">
        <f>MYRANKS_P[[#This Row],[SGP OVER REPL]]*Dollar_Value_Per_Pitcher_SGP+1</f>
        <v>#REF!</v>
      </c>
      <c r="AF412" s="27"/>
      <c r="AG412" s="30" t="e">
        <f>IF(AND(MYRANKS_P[[#This Row],[BENCH_RANK]]&lt;=Total_Pitchers_Drafted,MYRANKS_P[[#This Row],[$ACTUAL]]=""),MYRANKS_P[[#This Row],[USEFULSGP]],0)</f>
        <v>#REF!</v>
      </c>
      <c r="AH412" s="27" t="e">
        <f>IF(MYRANKS_P[[#This Row],[REMAIN_SGP]]=0,0,MYRANKS_P[[#This Row],[REMAIN_SGP]]*Remaining_Dollar_Value_Per_Pitcher_SGP+1)</f>
        <v>#REF!</v>
      </c>
      <c r="AI412" s="122"/>
    </row>
    <row r="413" spans="1:35" x14ac:dyDescent="0.25">
      <c r="A413" s="88" t="s">
        <v>1032</v>
      </c>
      <c r="B413" s="9" t="e">
        <f>VLOOKUP(MYRANKS_P[[#This Row],[PLAYERID]],#REF!,COLUMN(#REF!),FALSE)</f>
        <v>#REF!</v>
      </c>
      <c r="C413" s="9" t="e">
        <f>VLOOKUP(MYRANKS_P[[#This Row],[PLAYERID]],#REF!,COLUMN(#REF!),FALSE)</f>
        <v>#REF!</v>
      </c>
      <c r="D413" s="9" t="e">
        <f>VLOOKUP(MYRANKS_P[[#This Row],[PLAYERID]],#REF!,COLUMN(#REF!),FALSE)</f>
        <v>#REF!</v>
      </c>
      <c r="E413" s="9" t="e">
        <f>VLOOKUP(MYRANKS_P[[#This Row],[PLAYERID]],#REF!,COLUMN(#REF!),FALSE)</f>
        <v>#REF!</v>
      </c>
      <c r="F413" s="9" t="e">
        <f>VLOOKUP(MYRANKS_P[[#This Row],[PLAYERID]],#REF!,COLUMN(#REF!),FALSE)</f>
        <v>#REF!</v>
      </c>
      <c r="G413" s="9" t="e">
        <f>INDEX(#REF!,MATCH(MYRANKS_P[[#This Row],[PLAYERID]],#REF!,0),VLOOKUP(IDSYSTEM,#REF!,3,FALSE))</f>
        <v>#REF!</v>
      </c>
      <c r="H413" s="115" t="e">
        <f>IF(OR(LEAGUE="Mixed",LEAGUE=MYRANKS_P[[#This Row],[LG]]),IFERROR(INDEX(PITCHCSV[],MATCH(MYRANKS_P[[#This Row],[PROJID]],PITCHCSV[playerid],0),P_WCOL),0),0)</f>
        <v>#REF!</v>
      </c>
      <c r="I413" s="115" t="e">
        <f>IF(OR(LEAGUE="Mixed",LEAGUE=MYRANKS_P[[#This Row],[LG]]),IFERROR(INDEX(PITCHCSV[],MATCH(MYRANKS_P[[#This Row],[PROJID]],PITCHCSV[playerid],0),P_SVCOL),0),0)</f>
        <v>#REF!</v>
      </c>
      <c r="J413" s="115" t="e">
        <f>IF(OR(LEAGUE="Mixed",LEAGUE=MYRANKS_P[[#This Row],[LG]]),IFERROR(INDEX(PITCHCSV[],MATCH(MYRANKS_P[[#This Row],[PROJID]],PITCHCSV[playerid],0),P_IPCOL),0),0)</f>
        <v>#REF!</v>
      </c>
      <c r="K413" s="115" t="e">
        <f>IF(OR(LEAGUE="Mixed",LEAGUE=MYRANKS_P[[#This Row],[LG]]),IFERROR(INDEX(PITCHCSV[],MATCH(MYRANKS_P[[#This Row],[PROJID]],PITCHCSV[playerid],0),P_HCOL),0),0)</f>
        <v>#REF!</v>
      </c>
      <c r="L413" s="115" t="e">
        <f>IF(OR(LEAGUE="Mixed",LEAGUE=MYRANKS_P[[#This Row],[LG]]),IFERROR(INDEX(PITCHCSV[],MATCH(MYRANKS_P[[#This Row],[PROJID]],PITCHCSV[playerid],0),P_ERCOL),0),0)</f>
        <v>#REF!</v>
      </c>
      <c r="M413" s="115" t="e">
        <f>IF(OR(LEAGUE="Mixed",LEAGUE=MYRANKS_P[[#This Row],[LG]]),IFERROR(INDEX(PITCHCSV[],MATCH(MYRANKS_P[[#This Row],[PROJID]],PITCHCSV[playerid],0),P_HRCOL),0),0)</f>
        <v>#REF!</v>
      </c>
      <c r="N413" s="115" t="e">
        <f>IF(OR(LEAGUE="Mixed",LEAGUE=MYRANKS_P[[#This Row],[LG]]),IFERROR(INDEX(PITCHCSV[],MATCH(MYRANKS_P[[#This Row],[PROJID]],PITCHCSV[playerid],0),P_SOCOL),0),0)</f>
        <v>#REF!</v>
      </c>
      <c r="O413" s="115" t="e">
        <f>IF(OR(LEAGUE="Mixed",LEAGUE=MYRANKS_P[[#This Row],[LG]]),IFERROR(INDEX(PITCHCSV[],MATCH(MYRANKS_P[[#This Row],[PROJID]],PITCHCSV[playerid],0),P_BBCOL),0),0)</f>
        <v>#REF!</v>
      </c>
      <c r="P413" s="10" t="e">
        <f>IF(OR(LEAGUE="Mixed",LEAGUE=MYRANKS_P[[#This Row],[LG]]),IFERROR(MYRANKS_P[[#This Row],[ER]]*9/MYRANKS_P[[#This Row],[IP]],0),0)</f>
        <v>#REF!</v>
      </c>
      <c r="Q413" s="10" t="e">
        <f>IF(OR(LEAGUE="Mixed",LEAGUE=MYRANKS_P[[#This Row],[LG]]),IFERROR((MYRANKS_P[[#This Row],[BB]]+MYRANKS_P[[#This Row],[H]])/MYRANKS_P[[#This Row],[IP]],0),0)</f>
        <v>#REF!</v>
      </c>
      <c r="R413" s="10" t="e">
        <f>MYRANKS_P[[#This Row],[W]]/SGP_W</f>
        <v>#REF!</v>
      </c>
      <c r="S413" s="10" t="e">
        <f>MYRANKS_P[[#This Row],[SV]]/SGP_SV</f>
        <v>#REF!</v>
      </c>
      <c r="T413" s="10" t="e">
        <f>MYRANKS_P[[#This Row],[SO]]/SGP_K</f>
        <v>#REF!</v>
      </c>
      <c r="U413" s="10" t="e">
        <f>((LGAVG_ER*(NUMPITCHERS-1)+MYRANKS_P[[#This Row],[ER]])*9/((LGAVG_IP*(NUMPITCHERS-1)+MYRANKS_P[[#This Row],[IP]]))-LGAVG_ERA)/SGP_ERA</f>
        <v>#REF!</v>
      </c>
      <c r="V413" s="10" t="e">
        <f>((LGAVG_HBB*(NUMPITCHERS-1)+MYRANKS_P[[#This Row],[BB]]+MYRANKS_P[[#This Row],[H]])/(LGAVG_IP*(NUMPITCHERS-1)+MYRANKS_P[[#This Row],[IP]])-LGAVG_WHIP)/SGP_WHIP</f>
        <v>#REF!</v>
      </c>
      <c r="W413" s="72" t="e">
        <f>MYRANKS_P[[#This Row],[WSGP]]+MYRANKS_P[[#This Row],[SVSGP]]+MYRANKS_P[[#This Row],[SOSGP]]+MYRANKS_P[[#This Row],[ERASGP]]+MYRANKS_P[[#This Row],[WHIPSGP]]</f>
        <v>#REF!</v>
      </c>
      <c r="X413" s="171" t="e">
        <f>RANK(MYRANKS_P[[#This Row],[TTLSGP]],MYRANKS_P[TTLSGP],0)</f>
        <v>#REF!</v>
      </c>
      <c r="Y413" s="72" t="e">
        <f>IF(MYRANKS_P[[#This Row],[RAW_RANK]]&gt;NUM_P,MYRANKS_P[[#This Row],[TTLSGP]],0)</f>
        <v>#REF!</v>
      </c>
      <c r="Z413" s="22" t="e">
        <f>IF(MYRANKS_P[[#This Row],[BENCH_TTLSGP]]=0,"",RANK(MYRANKS_P[[#This Row],[BENCH_TTLSGP]],MYRANKS_P[BENCH_TTLSGP],0))</f>
        <v>#REF!</v>
      </c>
      <c r="AA413" s="22" t="e">
        <f>IF(MYRANKS_P[[#This Row],[RAW_RANK]]=NUM_P,"X","")</f>
        <v>#REF!</v>
      </c>
      <c r="AB413" s="10" t="e">
        <f>VLOOKUP(MYRANKS_P[[#This Row],[POS]],#REF!,COLUMN(#REF!),FALSE)</f>
        <v>#REF!</v>
      </c>
      <c r="AC413" s="10" t="e">
        <f>MYRANKS_P[[#This Row],[TTLSGP]]-MYRANKS_P[[#This Row],[REPL LVL]]</f>
        <v>#REF!</v>
      </c>
      <c r="AD413" s="19" t="e">
        <f>IF(MYRANKS_P[[#This Row],[RAW_RANK]]&lt;=Total_Pitchers_Drafted,MYRANKS_P[[#This Row],[SGP OVER REPL]],0)</f>
        <v>#REF!</v>
      </c>
      <c r="AE413" s="66" t="e">
        <f>MYRANKS_P[[#This Row],[SGP OVER REPL]]*Dollar_Value_Per_Pitcher_SGP+1</f>
        <v>#REF!</v>
      </c>
      <c r="AF413" s="27"/>
      <c r="AG413" s="30" t="e">
        <f>IF(AND(MYRANKS_P[[#This Row],[BENCH_RANK]]&lt;=Total_Pitchers_Drafted,MYRANKS_P[[#This Row],[$ACTUAL]]=""),MYRANKS_P[[#This Row],[USEFULSGP]],0)</f>
        <v>#REF!</v>
      </c>
      <c r="AH413" s="27" t="e">
        <f>IF(MYRANKS_P[[#This Row],[REMAIN_SGP]]=0,0,MYRANKS_P[[#This Row],[REMAIN_SGP]]*Remaining_Dollar_Value_Per_Pitcher_SGP+1)</f>
        <v>#REF!</v>
      </c>
      <c r="AI413" s="122"/>
    </row>
    <row r="414" spans="1:35" x14ac:dyDescent="0.25">
      <c r="A414" s="88" t="s">
        <v>4620</v>
      </c>
      <c r="B414" s="9" t="e">
        <f>VLOOKUP(MYRANKS_P[[#This Row],[PLAYERID]],#REF!,COLUMN(#REF!),FALSE)</f>
        <v>#REF!</v>
      </c>
      <c r="C414" s="9" t="e">
        <f>VLOOKUP(MYRANKS_P[[#This Row],[PLAYERID]],#REF!,COLUMN(#REF!),FALSE)</f>
        <v>#REF!</v>
      </c>
      <c r="D414" s="9" t="e">
        <f>VLOOKUP(MYRANKS_P[[#This Row],[PLAYERID]],#REF!,COLUMN(#REF!),FALSE)</f>
        <v>#REF!</v>
      </c>
      <c r="E414" s="9" t="e">
        <f>VLOOKUP(MYRANKS_P[[#This Row],[PLAYERID]],#REF!,COLUMN(#REF!),FALSE)</f>
        <v>#REF!</v>
      </c>
      <c r="F414" s="9" t="e">
        <f>VLOOKUP(MYRANKS_P[[#This Row],[PLAYERID]],#REF!,COLUMN(#REF!),FALSE)</f>
        <v>#REF!</v>
      </c>
      <c r="G414" s="9" t="e">
        <f>INDEX(#REF!,MATCH(MYRANKS_P[[#This Row],[PLAYERID]],#REF!,0),VLOOKUP(IDSYSTEM,#REF!,3,FALSE))</f>
        <v>#REF!</v>
      </c>
      <c r="H414" s="115" t="e">
        <f>IF(OR(LEAGUE="Mixed",LEAGUE=MYRANKS_P[[#This Row],[LG]]),IFERROR(INDEX(PITCHCSV[],MATCH(MYRANKS_P[[#This Row],[PROJID]],PITCHCSV[playerid],0),P_WCOL),0),0)</f>
        <v>#REF!</v>
      </c>
      <c r="I414" s="115" t="e">
        <f>IF(OR(LEAGUE="Mixed",LEAGUE=MYRANKS_P[[#This Row],[LG]]),IFERROR(INDEX(PITCHCSV[],MATCH(MYRANKS_P[[#This Row],[PROJID]],PITCHCSV[playerid],0),P_SVCOL),0),0)</f>
        <v>#REF!</v>
      </c>
      <c r="J414" s="115" t="e">
        <f>IF(OR(LEAGUE="Mixed",LEAGUE=MYRANKS_P[[#This Row],[LG]]),IFERROR(INDEX(PITCHCSV[],MATCH(MYRANKS_P[[#This Row],[PROJID]],PITCHCSV[playerid],0),P_IPCOL),0),0)</f>
        <v>#REF!</v>
      </c>
      <c r="K414" s="115" t="e">
        <f>IF(OR(LEAGUE="Mixed",LEAGUE=MYRANKS_P[[#This Row],[LG]]),IFERROR(INDEX(PITCHCSV[],MATCH(MYRANKS_P[[#This Row],[PROJID]],PITCHCSV[playerid],0),P_HCOL),0),0)</f>
        <v>#REF!</v>
      </c>
      <c r="L414" s="115" t="e">
        <f>IF(OR(LEAGUE="Mixed",LEAGUE=MYRANKS_P[[#This Row],[LG]]),IFERROR(INDEX(PITCHCSV[],MATCH(MYRANKS_P[[#This Row],[PROJID]],PITCHCSV[playerid],0),P_ERCOL),0),0)</f>
        <v>#REF!</v>
      </c>
      <c r="M414" s="115" t="e">
        <f>IF(OR(LEAGUE="Mixed",LEAGUE=MYRANKS_P[[#This Row],[LG]]),IFERROR(INDEX(PITCHCSV[],MATCH(MYRANKS_P[[#This Row],[PROJID]],PITCHCSV[playerid],0),P_HRCOL),0),0)</f>
        <v>#REF!</v>
      </c>
      <c r="N414" s="115" t="e">
        <f>IF(OR(LEAGUE="Mixed",LEAGUE=MYRANKS_P[[#This Row],[LG]]),IFERROR(INDEX(PITCHCSV[],MATCH(MYRANKS_P[[#This Row],[PROJID]],PITCHCSV[playerid],0),P_SOCOL),0),0)</f>
        <v>#REF!</v>
      </c>
      <c r="O414" s="115" t="e">
        <f>IF(OR(LEAGUE="Mixed",LEAGUE=MYRANKS_P[[#This Row],[LG]]),IFERROR(INDEX(PITCHCSV[],MATCH(MYRANKS_P[[#This Row],[PROJID]],PITCHCSV[playerid],0),P_BBCOL),0),0)</f>
        <v>#REF!</v>
      </c>
      <c r="P414" s="10" t="e">
        <f>IF(OR(LEAGUE="Mixed",LEAGUE=MYRANKS_P[[#This Row],[LG]]),IFERROR(MYRANKS_P[[#This Row],[ER]]*9/MYRANKS_P[[#This Row],[IP]],0),0)</f>
        <v>#REF!</v>
      </c>
      <c r="Q414" s="10" t="e">
        <f>IF(OR(LEAGUE="Mixed",LEAGUE=MYRANKS_P[[#This Row],[LG]]),IFERROR((MYRANKS_P[[#This Row],[BB]]+MYRANKS_P[[#This Row],[H]])/MYRANKS_P[[#This Row],[IP]],0),0)</f>
        <v>#REF!</v>
      </c>
      <c r="R414" s="10" t="e">
        <f>MYRANKS_P[[#This Row],[W]]/SGP_W</f>
        <v>#REF!</v>
      </c>
      <c r="S414" s="10" t="e">
        <f>MYRANKS_P[[#This Row],[SV]]/SGP_SV</f>
        <v>#REF!</v>
      </c>
      <c r="T414" s="10" t="e">
        <f>MYRANKS_P[[#This Row],[SO]]/SGP_K</f>
        <v>#REF!</v>
      </c>
      <c r="U414" s="10" t="e">
        <f>((LGAVG_ER*(NUMPITCHERS-1)+MYRANKS_P[[#This Row],[ER]])*9/((LGAVG_IP*(NUMPITCHERS-1)+MYRANKS_P[[#This Row],[IP]]))-LGAVG_ERA)/SGP_ERA</f>
        <v>#REF!</v>
      </c>
      <c r="V414" s="10" t="e">
        <f>((LGAVG_HBB*(NUMPITCHERS-1)+MYRANKS_P[[#This Row],[BB]]+MYRANKS_P[[#This Row],[H]])/(LGAVG_IP*(NUMPITCHERS-1)+MYRANKS_P[[#This Row],[IP]])-LGAVG_WHIP)/SGP_WHIP</f>
        <v>#REF!</v>
      </c>
      <c r="W414" s="72" t="e">
        <f>MYRANKS_P[[#This Row],[WSGP]]+MYRANKS_P[[#This Row],[SVSGP]]+MYRANKS_P[[#This Row],[SOSGP]]+MYRANKS_P[[#This Row],[ERASGP]]+MYRANKS_P[[#This Row],[WHIPSGP]]</f>
        <v>#REF!</v>
      </c>
      <c r="X414" s="171" t="e">
        <f>RANK(MYRANKS_P[[#This Row],[TTLSGP]],MYRANKS_P[TTLSGP],0)</f>
        <v>#REF!</v>
      </c>
      <c r="Y414" s="72" t="e">
        <f>IF(MYRANKS_P[[#This Row],[RAW_RANK]]&gt;NUM_P,MYRANKS_P[[#This Row],[TTLSGP]],0)</f>
        <v>#REF!</v>
      </c>
      <c r="Z414" s="22" t="e">
        <f>IF(MYRANKS_P[[#This Row],[BENCH_TTLSGP]]=0,"",RANK(MYRANKS_P[[#This Row],[BENCH_TTLSGP]],MYRANKS_P[BENCH_TTLSGP],0))</f>
        <v>#REF!</v>
      </c>
      <c r="AA414" s="22" t="e">
        <f>IF(MYRANKS_P[[#This Row],[RAW_RANK]]=NUM_P,"X","")</f>
        <v>#REF!</v>
      </c>
      <c r="AB414" s="10" t="e">
        <f>VLOOKUP(MYRANKS_P[[#This Row],[POS]],#REF!,COLUMN(#REF!),FALSE)</f>
        <v>#REF!</v>
      </c>
      <c r="AC414" s="10" t="e">
        <f>MYRANKS_P[[#This Row],[TTLSGP]]-MYRANKS_P[[#This Row],[REPL LVL]]</f>
        <v>#REF!</v>
      </c>
      <c r="AD414" s="19" t="e">
        <f>IF(MYRANKS_P[[#This Row],[RAW_RANK]]&lt;=Total_Pitchers_Drafted,MYRANKS_P[[#This Row],[SGP OVER REPL]],0)</f>
        <v>#REF!</v>
      </c>
      <c r="AE414" s="66" t="e">
        <f>MYRANKS_P[[#This Row],[SGP OVER REPL]]*Dollar_Value_Per_Pitcher_SGP+1</f>
        <v>#REF!</v>
      </c>
      <c r="AF414" s="27"/>
      <c r="AG414" s="30" t="e">
        <f>IF(AND(MYRANKS_P[[#This Row],[BENCH_RANK]]&lt;=Total_Pitchers_Drafted,MYRANKS_P[[#This Row],[$ACTUAL]]=""),MYRANKS_P[[#This Row],[USEFULSGP]],0)</f>
        <v>#REF!</v>
      </c>
      <c r="AH414" s="27" t="e">
        <f>IF(MYRANKS_P[[#This Row],[REMAIN_SGP]]=0,0,MYRANKS_P[[#This Row],[REMAIN_SGP]]*Remaining_Dollar_Value_Per_Pitcher_SGP+1)</f>
        <v>#REF!</v>
      </c>
      <c r="AI414" s="122"/>
    </row>
    <row r="415" spans="1:35" x14ac:dyDescent="0.25">
      <c r="A415" s="79" t="s">
        <v>6582</v>
      </c>
      <c r="B415" s="9" t="e">
        <f>VLOOKUP(MYRANKS_P[[#This Row],[PLAYERID]],#REF!,COLUMN(#REF!),FALSE)</f>
        <v>#REF!</v>
      </c>
      <c r="C415" s="9" t="e">
        <f>VLOOKUP(MYRANKS_P[[#This Row],[PLAYERID]],#REF!,COLUMN(#REF!),FALSE)</f>
        <v>#REF!</v>
      </c>
      <c r="D415" s="9" t="e">
        <f>VLOOKUP(MYRANKS_P[[#This Row],[PLAYERID]],#REF!,COLUMN(#REF!),FALSE)</f>
        <v>#REF!</v>
      </c>
      <c r="E415" s="9" t="e">
        <f>VLOOKUP(MYRANKS_P[[#This Row],[PLAYERID]],#REF!,COLUMN(#REF!),FALSE)</f>
        <v>#REF!</v>
      </c>
      <c r="F415" s="9" t="e">
        <f>VLOOKUP(MYRANKS_P[[#This Row],[PLAYERID]],#REF!,COLUMN(#REF!),FALSE)</f>
        <v>#REF!</v>
      </c>
      <c r="G415" s="9" t="e">
        <f>INDEX(#REF!,MATCH(MYRANKS_P[[#This Row],[PLAYERID]],#REF!,0),VLOOKUP(IDSYSTEM,#REF!,3,FALSE))</f>
        <v>#REF!</v>
      </c>
      <c r="H415" s="115" t="e">
        <f>IF(OR(LEAGUE="Mixed",LEAGUE=MYRANKS_P[[#This Row],[LG]]),IFERROR(INDEX(PITCHCSV[],MATCH(MYRANKS_P[[#This Row],[PROJID]],PITCHCSV[playerid],0),P_WCOL),0),0)</f>
        <v>#REF!</v>
      </c>
      <c r="I415" s="115" t="e">
        <f>IF(OR(LEAGUE="Mixed",LEAGUE=MYRANKS_P[[#This Row],[LG]]),IFERROR(INDEX(PITCHCSV[],MATCH(MYRANKS_P[[#This Row],[PROJID]],PITCHCSV[playerid],0),P_SVCOL),0),0)</f>
        <v>#REF!</v>
      </c>
      <c r="J415" s="115" t="e">
        <f>IF(OR(LEAGUE="Mixed",LEAGUE=MYRANKS_P[[#This Row],[LG]]),IFERROR(INDEX(PITCHCSV[],MATCH(MYRANKS_P[[#This Row],[PROJID]],PITCHCSV[playerid],0),P_IPCOL),0),0)</f>
        <v>#REF!</v>
      </c>
      <c r="K415" s="115" t="e">
        <f>IF(OR(LEAGUE="Mixed",LEAGUE=MYRANKS_P[[#This Row],[LG]]),IFERROR(INDEX(PITCHCSV[],MATCH(MYRANKS_P[[#This Row],[PROJID]],PITCHCSV[playerid],0),P_HCOL),0),0)</f>
        <v>#REF!</v>
      </c>
      <c r="L415" s="115" t="e">
        <f>IF(OR(LEAGUE="Mixed",LEAGUE=MYRANKS_P[[#This Row],[LG]]),IFERROR(INDEX(PITCHCSV[],MATCH(MYRANKS_P[[#This Row],[PROJID]],PITCHCSV[playerid],0),P_ERCOL),0),0)</f>
        <v>#REF!</v>
      </c>
      <c r="M415" s="115" t="e">
        <f>IF(OR(LEAGUE="Mixed",LEAGUE=MYRANKS_P[[#This Row],[LG]]),IFERROR(INDEX(PITCHCSV[],MATCH(MYRANKS_P[[#This Row],[PROJID]],PITCHCSV[playerid],0),P_HRCOL),0),0)</f>
        <v>#REF!</v>
      </c>
      <c r="N415" s="115" t="e">
        <f>IF(OR(LEAGUE="Mixed",LEAGUE=MYRANKS_P[[#This Row],[LG]]),IFERROR(INDEX(PITCHCSV[],MATCH(MYRANKS_P[[#This Row],[PROJID]],PITCHCSV[playerid],0),P_SOCOL),0),0)</f>
        <v>#REF!</v>
      </c>
      <c r="O415" s="115" t="e">
        <f>IF(OR(LEAGUE="Mixed",LEAGUE=MYRANKS_P[[#This Row],[LG]]),IFERROR(INDEX(PITCHCSV[],MATCH(MYRANKS_P[[#This Row],[PROJID]],PITCHCSV[playerid],0),P_BBCOL),0),0)</f>
        <v>#REF!</v>
      </c>
      <c r="P415" s="10" t="e">
        <f>IF(OR(LEAGUE="Mixed",LEAGUE=MYRANKS_P[[#This Row],[LG]]),IFERROR(MYRANKS_P[[#This Row],[ER]]*9/MYRANKS_P[[#This Row],[IP]],0),0)</f>
        <v>#REF!</v>
      </c>
      <c r="Q415" s="10" t="e">
        <f>IF(OR(LEAGUE="Mixed",LEAGUE=MYRANKS_P[[#This Row],[LG]]),IFERROR((MYRANKS_P[[#This Row],[BB]]+MYRANKS_P[[#This Row],[H]])/MYRANKS_P[[#This Row],[IP]],0),0)</f>
        <v>#REF!</v>
      </c>
      <c r="R415" s="10" t="e">
        <f>MYRANKS_P[[#This Row],[W]]/SGP_W</f>
        <v>#REF!</v>
      </c>
      <c r="S415" s="10" t="e">
        <f>MYRANKS_P[[#This Row],[SV]]/SGP_SV</f>
        <v>#REF!</v>
      </c>
      <c r="T415" s="10" t="e">
        <f>MYRANKS_P[[#This Row],[SO]]/SGP_K</f>
        <v>#REF!</v>
      </c>
      <c r="U415" s="10" t="e">
        <f>((LGAVG_ER*(NUMPITCHERS-1)+MYRANKS_P[[#This Row],[ER]])*9/((LGAVG_IP*(NUMPITCHERS-1)+MYRANKS_P[[#This Row],[IP]]))-LGAVG_ERA)/SGP_ERA</f>
        <v>#REF!</v>
      </c>
      <c r="V415" s="10" t="e">
        <f>((LGAVG_HBB*(NUMPITCHERS-1)+MYRANKS_P[[#This Row],[BB]]+MYRANKS_P[[#This Row],[H]])/(LGAVG_IP*(NUMPITCHERS-1)+MYRANKS_P[[#This Row],[IP]])-LGAVG_WHIP)/SGP_WHIP</f>
        <v>#REF!</v>
      </c>
      <c r="W415" s="72" t="e">
        <f>MYRANKS_P[[#This Row],[WSGP]]+MYRANKS_P[[#This Row],[SVSGP]]+MYRANKS_P[[#This Row],[SOSGP]]+MYRANKS_P[[#This Row],[ERASGP]]+MYRANKS_P[[#This Row],[WHIPSGP]]</f>
        <v>#REF!</v>
      </c>
      <c r="X415" s="171" t="e">
        <f>RANK(MYRANKS_P[[#This Row],[TTLSGP]],MYRANKS_P[TTLSGP],0)</f>
        <v>#REF!</v>
      </c>
      <c r="Y415" s="72" t="e">
        <f>IF(MYRANKS_P[[#This Row],[RAW_RANK]]&gt;NUM_P,MYRANKS_P[[#This Row],[TTLSGP]],0)</f>
        <v>#REF!</v>
      </c>
      <c r="Z415" s="22" t="e">
        <f>IF(MYRANKS_P[[#This Row],[BENCH_TTLSGP]]=0,"",RANK(MYRANKS_P[[#This Row],[BENCH_TTLSGP]],MYRANKS_P[BENCH_TTLSGP],0))</f>
        <v>#REF!</v>
      </c>
      <c r="AA415" s="22" t="e">
        <f>IF(MYRANKS_P[[#This Row],[RAW_RANK]]=NUM_P,"X","")</f>
        <v>#REF!</v>
      </c>
      <c r="AB415" s="10" t="e">
        <f>VLOOKUP(MYRANKS_P[[#This Row],[POS]],#REF!,COLUMN(#REF!),FALSE)</f>
        <v>#REF!</v>
      </c>
      <c r="AC415" s="10" t="e">
        <f>MYRANKS_P[[#This Row],[TTLSGP]]-MYRANKS_P[[#This Row],[REPL LVL]]</f>
        <v>#REF!</v>
      </c>
      <c r="AD415" s="19" t="e">
        <f>IF(MYRANKS_P[[#This Row],[RAW_RANK]]&lt;=Total_Pitchers_Drafted,MYRANKS_P[[#This Row],[SGP OVER REPL]],0)</f>
        <v>#REF!</v>
      </c>
      <c r="AE415" s="66" t="e">
        <f>MYRANKS_P[[#This Row],[SGP OVER REPL]]*Dollar_Value_Per_Pitcher_SGP+1</f>
        <v>#REF!</v>
      </c>
      <c r="AF415" s="27"/>
      <c r="AG415" s="30" t="e">
        <f>IF(AND(MYRANKS_P[[#This Row],[BENCH_RANK]]&lt;=Total_Pitchers_Drafted,MYRANKS_P[[#This Row],[$ACTUAL]]=""),MYRANKS_P[[#This Row],[USEFULSGP]],0)</f>
        <v>#REF!</v>
      </c>
      <c r="AH415" s="27" t="e">
        <f>IF(MYRANKS_P[[#This Row],[REMAIN_SGP]]=0,0,MYRANKS_P[[#This Row],[REMAIN_SGP]]*Remaining_Dollar_Value_Per_Pitcher_SGP+1)</f>
        <v>#REF!</v>
      </c>
      <c r="AI415" s="122"/>
    </row>
    <row r="416" spans="1:35" x14ac:dyDescent="0.25">
      <c r="A416" s="110" t="s">
        <v>5014</v>
      </c>
      <c r="B416" s="86" t="e">
        <f>VLOOKUP(MYRANKS_P[[#This Row],[PLAYERID]],#REF!,COLUMN(#REF!),FALSE)</f>
        <v>#REF!</v>
      </c>
      <c r="C416" s="86" t="e">
        <f>VLOOKUP(MYRANKS_P[[#This Row],[PLAYERID]],#REF!,COLUMN(#REF!),FALSE)</f>
        <v>#REF!</v>
      </c>
      <c r="D416" s="86" t="e">
        <f>VLOOKUP(MYRANKS_P[[#This Row],[PLAYERID]],#REF!,COLUMN(#REF!),FALSE)</f>
        <v>#REF!</v>
      </c>
      <c r="E416" s="9" t="e">
        <f>VLOOKUP(MYRANKS_P[[#This Row],[PLAYERID]],#REF!,COLUMN(#REF!),FALSE)</f>
        <v>#REF!</v>
      </c>
      <c r="F416" s="86" t="e">
        <f>VLOOKUP(MYRANKS_P[[#This Row],[PLAYERID]],#REF!,COLUMN(#REF!),FALSE)</f>
        <v>#REF!</v>
      </c>
      <c r="G416" s="9" t="e">
        <f>INDEX(#REF!,MATCH(MYRANKS_P[[#This Row],[PLAYERID]],#REF!,0),VLOOKUP(IDSYSTEM,#REF!,3,FALSE))</f>
        <v>#REF!</v>
      </c>
      <c r="H416" s="115" t="e">
        <f>IF(OR(LEAGUE="Mixed",LEAGUE=MYRANKS_P[[#This Row],[LG]]),IFERROR(INDEX(PITCHCSV[],MATCH(MYRANKS_P[[#This Row],[PROJID]],PITCHCSV[playerid],0),P_WCOL),0),0)</f>
        <v>#REF!</v>
      </c>
      <c r="I416" s="115" t="e">
        <f>IF(OR(LEAGUE="Mixed",LEAGUE=MYRANKS_P[[#This Row],[LG]]),IFERROR(INDEX(PITCHCSV[],MATCH(MYRANKS_P[[#This Row],[PROJID]],PITCHCSV[playerid],0),P_SVCOL),0),0)</f>
        <v>#REF!</v>
      </c>
      <c r="J416" s="115" t="e">
        <f>IF(OR(LEAGUE="Mixed",LEAGUE=MYRANKS_P[[#This Row],[LG]]),IFERROR(INDEX(PITCHCSV[],MATCH(MYRANKS_P[[#This Row],[PROJID]],PITCHCSV[playerid],0),P_IPCOL),0),0)</f>
        <v>#REF!</v>
      </c>
      <c r="K416" s="115" t="e">
        <f>IF(OR(LEAGUE="Mixed",LEAGUE=MYRANKS_P[[#This Row],[LG]]),IFERROR(INDEX(PITCHCSV[],MATCH(MYRANKS_P[[#This Row],[PROJID]],PITCHCSV[playerid],0),P_HCOL),0),0)</f>
        <v>#REF!</v>
      </c>
      <c r="L416" s="115" t="e">
        <f>IF(OR(LEAGUE="Mixed",LEAGUE=MYRANKS_P[[#This Row],[LG]]),IFERROR(INDEX(PITCHCSV[],MATCH(MYRANKS_P[[#This Row],[PROJID]],PITCHCSV[playerid],0),P_ERCOL),0),0)</f>
        <v>#REF!</v>
      </c>
      <c r="M416" s="115" t="e">
        <f>IF(OR(LEAGUE="Mixed",LEAGUE=MYRANKS_P[[#This Row],[LG]]),IFERROR(INDEX(PITCHCSV[],MATCH(MYRANKS_P[[#This Row],[PROJID]],PITCHCSV[playerid],0),P_HRCOL),0),0)</f>
        <v>#REF!</v>
      </c>
      <c r="N416" s="115" t="e">
        <f>IF(OR(LEAGUE="Mixed",LEAGUE=MYRANKS_P[[#This Row],[LG]]),IFERROR(INDEX(PITCHCSV[],MATCH(MYRANKS_P[[#This Row],[PROJID]],PITCHCSV[playerid],0),P_SOCOL),0),0)</f>
        <v>#REF!</v>
      </c>
      <c r="O416" s="115" t="e">
        <f>IF(OR(LEAGUE="Mixed",LEAGUE=MYRANKS_P[[#This Row],[LG]]),IFERROR(INDEX(PITCHCSV[],MATCH(MYRANKS_P[[#This Row],[PROJID]],PITCHCSV[playerid],0),P_BBCOL),0),0)</f>
        <v>#REF!</v>
      </c>
      <c r="P416" s="10" t="e">
        <f>IF(OR(LEAGUE="Mixed",LEAGUE=MYRANKS_P[[#This Row],[LG]]),IFERROR(MYRANKS_P[[#This Row],[ER]]*9/MYRANKS_P[[#This Row],[IP]],0),0)</f>
        <v>#REF!</v>
      </c>
      <c r="Q416" s="10" t="e">
        <f>IF(OR(LEAGUE="Mixed",LEAGUE=MYRANKS_P[[#This Row],[LG]]),IFERROR((MYRANKS_P[[#This Row],[BB]]+MYRANKS_P[[#This Row],[H]])/MYRANKS_P[[#This Row],[IP]],0),0)</f>
        <v>#REF!</v>
      </c>
      <c r="R416" s="87" t="e">
        <f>MYRANKS_P[[#This Row],[W]]/SGP_W</f>
        <v>#REF!</v>
      </c>
      <c r="S416" s="87" t="e">
        <f>MYRANKS_P[[#This Row],[SV]]/SGP_SV</f>
        <v>#REF!</v>
      </c>
      <c r="T416" s="87" t="e">
        <f>MYRANKS_P[[#This Row],[SO]]/SGP_K</f>
        <v>#REF!</v>
      </c>
      <c r="U416" s="10" t="e">
        <f>((LGAVG_ER*(NUMPITCHERS-1)+MYRANKS_P[[#This Row],[ER]])*9/((LGAVG_IP*(NUMPITCHERS-1)+MYRANKS_P[[#This Row],[IP]]))-LGAVG_ERA)/SGP_ERA</f>
        <v>#REF!</v>
      </c>
      <c r="V416" s="10" t="e">
        <f>((LGAVG_HBB*(NUMPITCHERS-1)+MYRANKS_P[[#This Row],[BB]]+MYRANKS_P[[#This Row],[H]])/(LGAVG_IP*(NUMPITCHERS-1)+MYRANKS_P[[#This Row],[IP]])-LGAVG_WHIP)/SGP_WHIP</f>
        <v>#REF!</v>
      </c>
      <c r="W416" s="92" t="e">
        <f>MYRANKS_P[[#This Row],[WSGP]]+MYRANKS_P[[#This Row],[SVSGP]]+MYRANKS_P[[#This Row],[SOSGP]]+MYRANKS_P[[#This Row],[ERASGP]]+MYRANKS_P[[#This Row],[WHIPSGP]]</f>
        <v>#REF!</v>
      </c>
      <c r="X416" s="173" t="e">
        <f>RANK(MYRANKS_P[[#This Row],[TTLSGP]],MYRANKS_P[TTLSGP],0)</f>
        <v>#REF!</v>
      </c>
      <c r="Y416" s="92" t="e">
        <f>IF(MYRANKS_P[[#This Row],[RAW_RANK]]&gt;NUM_P,MYRANKS_P[[#This Row],[TTLSGP]],0)</f>
        <v>#REF!</v>
      </c>
      <c r="Z416" s="96" t="e">
        <f>IF(MYRANKS_P[[#This Row],[BENCH_TTLSGP]]=0,"",RANK(MYRANKS_P[[#This Row],[BENCH_TTLSGP]],MYRANKS_P[BENCH_TTLSGP],0))</f>
        <v>#REF!</v>
      </c>
      <c r="AA416" s="96" t="e">
        <f>IF(MYRANKS_P[[#This Row],[RAW_RANK]]=NUM_P,"X","")</f>
        <v>#REF!</v>
      </c>
      <c r="AB416" s="87" t="e">
        <f>VLOOKUP(MYRANKS_P[[#This Row],[POS]],#REF!,COLUMN(#REF!),FALSE)</f>
        <v>#REF!</v>
      </c>
      <c r="AC416" s="87" t="e">
        <f>MYRANKS_P[[#This Row],[TTLSGP]]-MYRANKS_P[[#This Row],[REPL LVL]]</f>
        <v>#REF!</v>
      </c>
      <c r="AD416" s="87" t="e">
        <f>IF(MYRANKS_P[[#This Row],[RAW_RANK]]&lt;=Total_Pitchers_Drafted,MYRANKS_P[[#This Row],[SGP OVER REPL]],0)</f>
        <v>#REF!</v>
      </c>
      <c r="AE416" s="97" t="e">
        <f>MYRANKS_P[[#This Row],[SGP OVER REPL]]*Dollar_Value_Per_Pitcher_SGP+1</f>
        <v>#REF!</v>
      </c>
      <c r="AF416" s="87"/>
      <c r="AG416" s="87" t="e">
        <f>IF(AND(MYRANKS_P[[#This Row],[BENCH_RANK]]&lt;=Total_Pitchers_Drafted,MYRANKS_P[[#This Row],[$ACTUAL]]=""),MYRANKS_P[[#This Row],[USEFULSGP]],0)</f>
        <v>#REF!</v>
      </c>
      <c r="AH416" s="87" t="e">
        <f>IF(MYRANKS_P[[#This Row],[REMAIN_SGP]]=0,0,MYRANKS_P[[#This Row],[REMAIN_SGP]]*Remaining_Dollar_Value_Per_Pitcher_SGP+1)</f>
        <v>#REF!</v>
      </c>
      <c r="AI416" s="122"/>
    </row>
    <row r="417" spans="1:35" x14ac:dyDescent="0.25">
      <c r="A417" s="88" t="s">
        <v>1050</v>
      </c>
      <c r="B417" s="9" t="e">
        <f>VLOOKUP(MYRANKS_P[[#This Row],[PLAYERID]],#REF!,COLUMN(#REF!),FALSE)</f>
        <v>#REF!</v>
      </c>
      <c r="C417" s="9" t="e">
        <f>VLOOKUP(MYRANKS_P[[#This Row],[PLAYERID]],#REF!,COLUMN(#REF!),FALSE)</f>
        <v>#REF!</v>
      </c>
      <c r="D417" s="9" t="e">
        <f>VLOOKUP(MYRANKS_P[[#This Row],[PLAYERID]],#REF!,COLUMN(#REF!),FALSE)</f>
        <v>#REF!</v>
      </c>
      <c r="E417" s="9" t="e">
        <f>VLOOKUP(MYRANKS_P[[#This Row],[PLAYERID]],#REF!,COLUMN(#REF!),FALSE)</f>
        <v>#REF!</v>
      </c>
      <c r="F417" s="9" t="e">
        <f>VLOOKUP(MYRANKS_P[[#This Row],[PLAYERID]],#REF!,COLUMN(#REF!),FALSE)</f>
        <v>#REF!</v>
      </c>
      <c r="G417" s="9" t="e">
        <f>INDEX(#REF!,MATCH(MYRANKS_P[[#This Row],[PLAYERID]],#REF!,0),VLOOKUP(IDSYSTEM,#REF!,3,FALSE))</f>
        <v>#REF!</v>
      </c>
      <c r="H417" s="115" t="e">
        <f>IF(OR(LEAGUE="Mixed",LEAGUE=MYRANKS_P[[#This Row],[LG]]),IFERROR(INDEX(PITCHCSV[],MATCH(MYRANKS_P[[#This Row],[PROJID]],PITCHCSV[playerid],0),P_WCOL),0),0)</f>
        <v>#REF!</v>
      </c>
      <c r="I417" s="115" t="e">
        <f>IF(OR(LEAGUE="Mixed",LEAGUE=MYRANKS_P[[#This Row],[LG]]),IFERROR(INDEX(PITCHCSV[],MATCH(MYRANKS_P[[#This Row],[PROJID]],PITCHCSV[playerid],0),P_SVCOL),0),0)</f>
        <v>#REF!</v>
      </c>
      <c r="J417" s="115" t="e">
        <f>IF(OR(LEAGUE="Mixed",LEAGUE=MYRANKS_P[[#This Row],[LG]]),IFERROR(INDEX(PITCHCSV[],MATCH(MYRANKS_P[[#This Row],[PROJID]],PITCHCSV[playerid],0),P_IPCOL),0),0)</f>
        <v>#REF!</v>
      </c>
      <c r="K417" s="115" t="e">
        <f>IF(OR(LEAGUE="Mixed",LEAGUE=MYRANKS_P[[#This Row],[LG]]),IFERROR(INDEX(PITCHCSV[],MATCH(MYRANKS_P[[#This Row],[PROJID]],PITCHCSV[playerid],0),P_HCOL),0),0)</f>
        <v>#REF!</v>
      </c>
      <c r="L417" s="115" t="e">
        <f>IF(OR(LEAGUE="Mixed",LEAGUE=MYRANKS_P[[#This Row],[LG]]),IFERROR(INDEX(PITCHCSV[],MATCH(MYRANKS_P[[#This Row],[PROJID]],PITCHCSV[playerid],0),P_ERCOL),0),0)</f>
        <v>#REF!</v>
      </c>
      <c r="M417" s="115" t="e">
        <f>IF(OR(LEAGUE="Mixed",LEAGUE=MYRANKS_P[[#This Row],[LG]]),IFERROR(INDEX(PITCHCSV[],MATCH(MYRANKS_P[[#This Row],[PROJID]],PITCHCSV[playerid],0),P_HRCOL),0),0)</f>
        <v>#REF!</v>
      </c>
      <c r="N417" s="115" t="e">
        <f>IF(OR(LEAGUE="Mixed",LEAGUE=MYRANKS_P[[#This Row],[LG]]),IFERROR(INDEX(PITCHCSV[],MATCH(MYRANKS_P[[#This Row],[PROJID]],PITCHCSV[playerid],0),P_SOCOL),0),0)</f>
        <v>#REF!</v>
      </c>
      <c r="O417" s="115" t="e">
        <f>IF(OR(LEAGUE="Mixed",LEAGUE=MYRANKS_P[[#This Row],[LG]]),IFERROR(INDEX(PITCHCSV[],MATCH(MYRANKS_P[[#This Row],[PROJID]],PITCHCSV[playerid],0),P_BBCOL),0),0)</f>
        <v>#REF!</v>
      </c>
      <c r="P417" s="10" t="e">
        <f>IF(OR(LEAGUE="Mixed",LEAGUE=MYRANKS_P[[#This Row],[LG]]),IFERROR(MYRANKS_P[[#This Row],[ER]]*9/MYRANKS_P[[#This Row],[IP]],0),0)</f>
        <v>#REF!</v>
      </c>
      <c r="Q417" s="10" t="e">
        <f>IF(OR(LEAGUE="Mixed",LEAGUE=MYRANKS_P[[#This Row],[LG]]),IFERROR((MYRANKS_P[[#This Row],[BB]]+MYRANKS_P[[#This Row],[H]])/MYRANKS_P[[#This Row],[IP]],0),0)</f>
        <v>#REF!</v>
      </c>
      <c r="R417" s="10" t="e">
        <f>MYRANKS_P[[#This Row],[W]]/SGP_W</f>
        <v>#REF!</v>
      </c>
      <c r="S417" s="10" t="e">
        <f>MYRANKS_P[[#This Row],[SV]]/SGP_SV</f>
        <v>#REF!</v>
      </c>
      <c r="T417" s="10" t="e">
        <f>MYRANKS_P[[#This Row],[SO]]/SGP_K</f>
        <v>#REF!</v>
      </c>
      <c r="U417" s="10" t="e">
        <f>((LGAVG_ER*(NUMPITCHERS-1)+MYRANKS_P[[#This Row],[ER]])*9/((LGAVG_IP*(NUMPITCHERS-1)+MYRANKS_P[[#This Row],[IP]]))-LGAVG_ERA)/SGP_ERA</f>
        <v>#REF!</v>
      </c>
      <c r="V417" s="10" t="e">
        <f>((LGAVG_HBB*(NUMPITCHERS-1)+MYRANKS_P[[#This Row],[BB]]+MYRANKS_P[[#This Row],[H]])/(LGAVG_IP*(NUMPITCHERS-1)+MYRANKS_P[[#This Row],[IP]])-LGAVG_WHIP)/SGP_WHIP</f>
        <v>#REF!</v>
      </c>
      <c r="W417" s="72" t="e">
        <f>MYRANKS_P[[#This Row],[WSGP]]+MYRANKS_P[[#This Row],[SVSGP]]+MYRANKS_P[[#This Row],[SOSGP]]+MYRANKS_P[[#This Row],[ERASGP]]+MYRANKS_P[[#This Row],[WHIPSGP]]</f>
        <v>#REF!</v>
      </c>
      <c r="X417" s="171" t="e">
        <f>RANK(MYRANKS_P[[#This Row],[TTLSGP]],MYRANKS_P[TTLSGP],0)</f>
        <v>#REF!</v>
      </c>
      <c r="Y417" s="72" t="e">
        <f>IF(MYRANKS_P[[#This Row],[RAW_RANK]]&gt;NUM_P,MYRANKS_P[[#This Row],[TTLSGP]],0)</f>
        <v>#REF!</v>
      </c>
      <c r="Z417" s="22" t="e">
        <f>IF(MYRANKS_P[[#This Row],[BENCH_TTLSGP]]=0,"",RANK(MYRANKS_P[[#This Row],[BENCH_TTLSGP]],MYRANKS_P[BENCH_TTLSGP],0))</f>
        <v>#REF!</v>
      </c>
      <c r="AA417" s="22" t="e">
        <f>IF(MYRANKS_P[[#This Row],[RAW_RANK]]=NUM_P,"X","")</f>
        <v>#REF!</v>
      </c>
      <c r="AB417" s="10" t="e">
        <f>VLOOKUP(MYRANKS_P[[#This Row],[POS]],#REF!,COLUMN(#REF!),FALSE)</f>
        <v>#REF!</v>
      </c>
      <c r="AC417" s="10" t="e">
        <f>MYRANKS_P[[#This Row],[TTLSGP]]-MYRANKS_P[[#This Row],[REPL LVL]]</f>
        <v>#REF!</v>
      </c>
      <c r="AD417" s="19" t="e">
        <f>IF(MYRANKS_P[[#This Row],[RAW_RANK]]&lt;=Total_Pitchers_Drafted,MYRANKS_P[[#This Row],[SGP OVER REPL]],0)</f>
        <v>#REF!</v>
      </c>
      <c r="AE417" s="66" t="e">
        <f>MYRANKS_P[[#This Row],[SGP OVER REPL]]*Dollar_Value_Per_Pitcher_SGP+1</f>
        <v>#REF!</v>
      </c>
      <c r="AF417" s="27"/>
      <c r="AG417" s="30" t="e">
        <f>IF(AND(MYRANKS_P[[#This Row],[BENCH_RANK]]&lt;=Total_Pitchers_Drafted,MYRANKS_P[[#This Row],[$ACTUAL]]=""),MYRANKS_P[[#This Row],[USEFULSGP]],0)</f>
        <v>#REF!</v>
      </c>
      <c r="AH417" s="27" t="e">
        <f>IF(MYRANKS_P[[#This Row],[REMAIN_SGP]]=0,0,MYRANKS_P[[#This Row],[REMAIN_SGP]]*Remaining_Dollar_Value_Per_Pitcher_SGP+1)</f>
        <v>#REF!</v>
      </c>
      <c r="AI417" s="122"/>
    </row>
    <row r="418" spans="1:35" x14ac:dyDescent="0.25">
      <c r="A418" s="110" t="s">
        <v>1055</v>
      </c>
      <c r="B418" s="86" t="e">
        <f>VLOOKUP(MYRANKS_P[[#This Row],[PLAYERID]],#REF!,COLUMN(#REF!),FALSE)</f>
        <v>#REF!</v>
      </c>
      <c r="C418" s="86" t="e">
        <f>VLOOKUP(MYRANKS_P[[#This Row],[PLAYERID]],#REF!,COLUMN(#REF!),FALSE)</f>
        <v>#REF!</v>
      </c>
      <c r="D418" s="86" t="e">
        <f>VLOOKUP(MYRANKS_P[[#This Row],[PLAYERID]],#REF!,COLUMN(#REF!),FALSE)</f>
        <v>#REF!</v>
      </c>
      <c r="E418" s="9" t="e">
        <f>VLOOKUP(MYRANKS_P[[#This Row],[PLAYERID]],#REF!,COLUMN(#REF!),FALSE)</f>
        <v>#REF!</v>
      </c>
      <c r="F418" s="86" t="e">
        <f>VLOOKUP(MYRANKS_P[[#This Row],[PLAYERID]],#REF!,COLUMN(#REF!),FALSE)</f>
        <v>#REF!</v>
      </c>
      <c r="G418" s="9" t="e">
        <f>INDEX(#REF!,MATCH(MYRANKS_P[[#This Row],[PLAYERID]],#REF!,0),VLOOKUP(IDSYSTEM,#REF!,3,FALSE))</f>
        <v>#REF!</v>
      </c>
      <c r="H418" s="115" t="e">
        <f>IF(OR(LEAGUE="Mixed",LEAGUE=MYRANKS_P[[#This Row],[LG]]),IFERROR(INDEX(PITCHCSV[],MATCH(MYRANKS_P[[#This Row],[PROJID]],PITCHCSV[playerid],0),P_WCOL),0),0)</f>
        <v>#REF!</v>
      </c>
      <c r="I418" s="115" t="e">
        <f>IF(OR(LEAGUE="Mixed",LEAGUE=MYRANKS_P[[#This Row],[LG]]),IFERROR(INDEX(PITCHCSV[],MATCH(MYRANKS_P[[#This Row],[PROJID]],PITCHCSV[playerid],0),P_SVCOL),0),0)</f>
        <v>#REF!</v>
      </c>
      <c r="J418" s="115" t="e">
        <f>IF(OR(LEAGUE="Mixed",LEAGUE=MYRANKS_P[[#This Row],[LG]]),IFERROR(INDEX(PITCHCSV[],MATCH(MYRANKS_P[[#This Row],[PROJID]],PITCHCSV[playerid],0),P_IPCOL),0),0)</f>
        <v>#REF!</v>
      </c>
      <c r="K418" s="115" t="e">
        <f>IF(OR(LEAGUE="Mixed",LEAGUE=MYRANKS_P[[#This Row],[LG]]),IFERROR(INDEX(PITCHCSV[],MATCH(MYRANKS_P[[#This Row],[PROJID]],PITCHCSV[playerid],0),P_HCOL),0),0)</f>
        <v>#REF!</v>
      </c>
      <c r="L418" s="115" t="e">
        <f>IF(OR(LEAGUE="Mixed",LEAGUE=MYRANKS_P[[#This Row],[LG]]),IFERROR(INDEX(PITCHCSV[],MATCH(MYRANKS_P[[#This Row],[PROJID]],PITCHCSV[playerid],0),P_ERCOL),0),0)</f>
        <v>#REF!</v>
      </c>
      <c r="M418" s="115" t="e">
        <f>IF(OR(LEAGUE="Mixed",LEAGUE=MYRANKS_P[[#This Row],[LG]]),IFERROR(INDEX(PITCHCSV[],MATCH(MYRANKS_P[[#This Row],[PROJID]],PITCHCSV[playerid],0),P_HRCOL),0),0)</f>
        <v>#REF!</v>
      </c>
      <c r="N418" s="115" t="e">
        <f>IF(OR(LEAGUE="Mixed",LEAGUE=MYRANKS_P[[#This Row],[LG]]),IFERROR(INDEX(PITCHCSV[],MATCH(MYRANKS_P[[#This Row],[PROJID]],PITCHCSV[playerid],0),P_SOCOL),0),0)</f>
        <v>#REF!</v>
      </c>
      <c r="O418" s="115" t="e">
        <f>IF(OR(LEAGUE="Mixed",LEAGUE=MYRANKS_P[[#This Row],[LG]]),IFERROR(INDEX(PITCHCSV[],MATCH(MYRANKS_P[[#This Row],[PROJID]],PITCHCSV[playerid],0),P_BBCOL),0),0)</f>
        <v>#REF!</v>
      </c>
      <c r="P418" s="10" t="e">
        <f>IF(OR(LEAGUE="Mixed",LEAGUE=MYRANKS_P[[#This Row],[LG]]),IFERROR(MYRANKS_P[[#This Row],[ER]]*9/MYRANKS_P[[#This Row],[IP]],0),0)</f>
        <v>#REF!</v>
      </c>
      <c r="Q418" s="10" t="e">
        <f>IF(OR(LEAGUE="Mixed",LEAGUE=MYRANKS_P[[#This Row],[LG]]),IFERROR((MYRANKS_P[[#This Row],[BB]]+MYRANKS_P[[#This Row],[H]])/MYRANKS_P[[#This Row],[IP]],0),0)</f>
        <v>#REF!</v>
      </c>
      <c r="R418" s="87" t="e">
        <f>MYRANKS_P[[#This Row],[W]]/SGP_W</f>
        <v>#REF!</v>
      </c>
      <c r="S418" s="87" t="e">
        <f>MYRANKS_P[[#This Row],[SV]]/SGP_SV</f>
        <v>#REF!</v>
      </c>
      <c r="T418" s="87" t="e">
        <f>MYRANKS_P[[#This Row],[SO]]/SGP_K</f>
        <v>#REF!</v>
      </c>
      <c r="U418" s="10" t="e">
        <f>((LGAVG_ER*(NUMPITCHERS-1)+MYRANKS_P[[#This Row],[ER]])*9/((LGAVG_IP*(NUMPITCHERS-1)+MYRANKS_P[[#This Row],[IP]]))-LGAVG_ERA)/SGP_ERA</f>
        <v>#REF!</v>
      </c>
      <c r="V418" s="10" t="e">
        <f>((LGAVG_HBB*(NUMPITCHERS-1)+MYRANKS_P[[#This Row],[BB]]+MYRANKS_P[[#This Row],[H]])/(LGAVG_IP*(NUMPITCHERS-1)+MYRANKS_P[[#This Row],[IP]])-LGAVG_WHIP)/SGP_WHIP</f>
        <v>#REF!</v>
      </c>
      <c r="W418" s="92" t="e">
        <f>MYRANKS_P[[#This Row],[WSGP]]+MYRANKS_P[[#This Row],[SVSGP]]+MYRANKS_P[[#This Row],[SOSGP]]+MYRANKS_P[[#This Row],[ERASGP]]+MYRANKS_P[[#This Row],[WHIPSGP]]</f>
        <v>#REF!</v>
      </c>
      <c r="X418" s="173" t="e">
        <f>RANK(MYRANKS_P[[#This Row],[TTLSGP]],MYRANKS_P[TTLSGP],0)</f>
        <v>#REF!</v>
      </c>
      <c r="Y418" s="92" t="e">
        <f>IF(MYRANKS_P[[#This Row],[RAW_RANK]]&gt;NUM_P,MYRANKS_P[[#This Row],[TTLSGP]],0)</f>
        <v>#REF!</v>
      </c>
      <c r="Z418" s="96" t="e">
        <f>IF(MYRANKS_P[[#This Row],[BENCH_TTLSGP]]=0,"",RANK(MYRANKS_P[[#This Row],[BENCH_TTLSGP]],MYRANKS_P[BENCH_TTLSGP],0))</f>
        <v>#REF!</v>
      </c>
      <c r="AA418" s="96" t="e">
        <f>IF(MYRANKS_P[[#This Row],[RAW_RANK]]=NUM_P,"X","")</f>
        <v>#REF!</v>
      </c>
      <c r="AB418" s="87" t="e">
        <f>VLOOKUP(MYRANKS_P[[#This Row],[POS]],#REF!,COLUMN(#REF!),FALSE)</f>
        <v>#REF!</v>
      </c>
      <c r="AC418" s="87" t="e">
        <f>MYRANKS_P[[#This Row],[TTLSGP]]-MYRANKS_P[[#This Row],[REPL LVL]]</f>
        <v>#REF!</v>
      </c>
      <c r="AD418" s="87" t="e">
        <f>IF(MYRANKS_P[[#This Row],[RAW_RANK]]&lt;=Total_Pitchers_Drafted,MYRANKS_P[[#This Row],[SGP OVER REPL]],0)</f>
        <v>#REF!</v>
      </c>
      <c r="AE418" s="97" t="e">
        <f>MYRANKS_P[[#This Row],[SGP OVER REPL]]*Dollar_Value_Per_Pitcher_SGP+1</f>
        <v>#REF!</v>
      </c>
      <c r="AF418" s="87"/>
      <c r="AG418" s="87" t="e">
        <f>IF(AND(MYRANKS_P[[#This Row],[BENCH_RANK]]&lt;=Total_Pitchers_Drafted,MYRANKS_P[[#This Row],[$ACTUAL]]=""),MYRANKS_P[[#This Row],[USEFULSGP]],0)</f>
        <v>#REF!</v>
      </c>
      <c r="AH418" s="87" t="e">
        <f>IF(MYRANKS_P[[#This Row],[REMAIN_SGP]]=0,0,MYRANKS_P[[#This Row],[REMAIN_SGP]]*Remaining_Dollar_Value_Per_Pitcher_SGP+1)</f>
        <v>#REF!</v>
      </c>
      <c r="AI418" s="122"/>
    </row>
    <row r="419" spans="1:35" x14ac:dyDescent="0.25">
      <c r="A419" s="110" t="s">
        <v>1056</v>
      </c>
      <c r="B419" s="9" t="e">
        <f>VLOOKUP(MYRANKS_P[[#This Row],[PLAYERID]],#REF!,COLUMN(#REF!),FALSE)</f>
        <v>#REF!</v>
      </c>
      <c r="C419" s="9" t="e">
        <f>VLOOKUP(MYRANKS_P[[#This Row],[PLAYERID]],#REF!,COLUMN(#REF!),FALSE)</f>
        <v>#REF!</v>
      </c>
      <c r="D419" s="9" t="e">
        <f>VLOOKUP(MYRANKS_P[[#This Row],[PLAYERID]],#REF!,COLUMN(#REF!),FALSE)</f>
        <v>#REF!</v>
      </c>
      <c r="E419" s="9" t="e">
        <f>VLOOKUP(MYRANKS_P[[#This Row],[PLAYERID]],#REF!,COLUMN(#REF!),FALSE)</f>
        <v>#REF!</v>
      </c>
      <c r="F419" s="9" t="e">
        <f>VLOOKUP(MYRANKS_P[[#This Row],[PLAYERID]],#REF!,COLUMN(#REF!),FALSE)</f>
        <v>#REF!</v>
      </c>
      <c r="G419" s="9" t="e">
        <f>INDEX(#REF!,MATCH(MYRANKS_P[[#This Row],[PLAYERID]],#REF!,0),VLOOKUP(IDSYSTEM,#REF!,3,FALSE))</f>
        <v>#REF!</v>
      </c>
      <c r="H419" s="128" t="e">
        <f>IF(OR(LEAGUE="Mixed",LEAGUE=MYRANKS_P[[#This Row],[LG]]),IFERROR(INDEX(PITCHCSV[],MATCH(MYRANKS_P[[#This Row],[PROJID]],PITCHCSV[playerid],0),P_WCOL),0),0)</f>
        <v>#REF!</v>
      </c>
      <c r="I419" s="128" t="e">
        <f>IF(OR(LEAGUE="Mixed",LEAGUE=MYRANKS_P[[#This Row],[LG]]),IFERROR(INDEX(PITCHCSV[],MATCH(MYRANKS_P[[#This Row],[PROJID]],PITCHCSV[playerid],0),P_SVCOL),0),0)</f>
        <v>#REF!</v>
      </c>
      <c r="J419" s="128" t="e">
        <f>IF(OR(LEAGUE="Mixed",LEAGUE=MYRANKS_P[[#This Row],[LG]]),IFERROR(INDEX(PITCHCSV[],MATCH(MYRANKS_P[[#This Row],[PROJID]],PITCHCSV[playerid],0),P_IPCOL),0),0)</f>
        <v>#REF!</v>
      </c>
      <c r="K419" s="128" t="e">
        <f>IF(OR(LEAGUE="Mixed",LEAGUE=MYRANKS_P[[#This Row],[LG]]),IFERROR(INDEX(PITCHCSV[],MATCH(MYRANKS_P[[#This Row],[PROJID]],PITCHCSV[playerid],0),P_HCOL),0),0)</f>
        <v>#REF!</v>
      </c>
      <c r="L419" s="128" t="e">
        <f>IF(OR(LEAGUE="Mixed",LEAGUE=MYRANKS_P[[#This Row],[LG]]),IFERROR(INDEX(PITCHCSV[],MATCH(MYRANKS_P[[#This Row],[PROJID]],PITCHCSV[playerid],0),P_ERCOL),0),0)</f>
        <v>#REF!</v>
      </c>
      <c r="M419" s="128" t="e">
        <f>IF(OR(LEAGUE="Mixed",LEAGUE=MYRANKS_P[[#This Row],[LG]]),IFERROR(INDEX(PITCHCSV[],MATCH(MYRANKS_P[[#This Row],[PROJID]],PITCHCSV[playerid],0),P_HRCOL),0),0)</f>
        <v>#REF!</v>
      </c>
      <c r="N419" s="128" t="e">
        <f>IF(OR(LEAGUE="Mixed",LEAGUE=MYRANKS_P[[#This Row],[LG]]),IFERROR(INDEX(PITCHCSV[],MATCH(MYRANKS_P[[#This Row],[PROJID]],PITCHCSV[playerid],0),P_SOCOL),0),0)</f>
        <v>#REF!</v>
      </c>
      <c r="O419" s="128" t="e">
        <f>IF(OR(LEAGUE="Mixed",LEAGUE=MYRANKS_P[[#This Row],[LG]]),IFERROR(INDEX(PITCHCSV[],MATCH(MYRANKS_P[[#This Row],[PROJID]],PITCHCSV[playerid],0),P_BBCOL),0),0)</f>
        <v>#REF!</v>
      </c>
      <c r="P419" s="87" t="e">
        <f>IF(OR(LEAGUE="Mixed",LEAGUE=MYRANKS_P[[#This Row],[LG]]),IFERROR(MYRANKS_P[[#This Row],[ER]]*9/MYRANKS_P[[#This Row],[IP]],0),0)</f>
        <v>#REF!</v>
      </c>
      <c r="Q419" s="87" t="e">
        <f>IF(OR(LEAGUE="Mixed",LEAGUE=MYRANKS_P[[#This Row],[LG]]),IFERROR((MYRANKS_P[[#This Row],[BB]]+MYRANKS_P[[#This Row],[H]])/MYRANKS_P[[#This Row],[IP]],0),0)</f>
        <v>#REF!</v>
      </c>
      <c r="R419" s="87" t="e">
        <f>MYRANKS_P[[#This Row],[W]]/SGP_W</f>
        <v>#REF!</v>
      </c>
      <c r="S419" s="87" t="e">
        <f>MYRANKS_P[[#This Row],[SV]]/SGP_SV</f>
        <v>#REF!</v>
      </c>
      <c r="T419" s="87" t="e">
        <f>MYRANKS_P[[#This Row],[SO]]/SGP_K</f>
        <v>#REF!</v>
      </c>
      <c r="U419" s="87" t="e">
        <f>((LGAVG_ER*(NUMPITCHERS-1)+MYRANKS_P[[#This Row],[ER]])*9/((LGAVG_IP*(NUMPITCHERS-1)+MYRANKS_P[[#This Row],[IP]]))-LGAVG_ERA)/SGP_ERA</f>
        <v>#REF!</v>
      </c>
      <c r="V419" s="87" t="e">
        <f>((LGAVG_HBB*(NUMPITCHERS-1)+MYRANKS_P[[#This Row],[BB]]+MYRANKS_P[[#This Row],[H]])/(LGAVG_IP*(NUMPITCHERS-1)+MYRANKS_P[[#This Row],[IP]])-LGAVG_WHIP)/SGP_WHIP</f>
        <v>#REF!</v>
      </c>
      <c r="W419" s="92" t="e">
        <f>MYRANKS_P[[#This Row],[WSGP]]+MYRANKS_P[[#This Row],[SVSGP]]+MYRANKS_P[[#This Row],[SOSGP]]+MYRANKS_P[[#This Row],[ERASGP]]+MYRANKS_P[[#This Row],[WHIPSGP]]</f>
        <v>#REF!</v>
      </c>
      <c r="X419" s="173" t="e">
        <f>RANK(MYRANKS_P[[#This Row],[TTLSGP]],MYRANKS_P[TTLSGP],0)</f>
        <v>#REF!</v>
      </c>
      <c r="Y419" s="92" t="e">
        <f>IF(MYRANKS_P[[#This Row],[RAW_RANK]]&gt;NUM_P,MYRANKS_P[[#This Row],[TTLSGP]],0)</f>
        <v>#REF!</v>
      </c>
      <c r="Z419" s="96" t="e">
        <f>IF(MYRANKS_P[[#This Row],[BENCH_TTLSGP]]=0,"",RANK(MYRANKS_P[[#This Row],[BENCH_TTLSGP]],MYRANKS_P[BENCH_TTLSGP],0))</f>
        <v>#REF!</v>
      </c>
      <c r="AA419" s="96" t="e">
        <f>IF(MYRANKS_P[[#This Row],[RAW_RANK]]=NUM_P,"X","")</f>
        <v>#REF!</v>
      </c>
      <c r="AB419" s="87" t="e">
        <f>VLOOKUP(MYRANKS_P[[#This Row],[POS]],#REF!,COLUMN(#REF!),FALSE)</f>
        <v>#REF!</v>
      </c>
      <c r="AC419" s="87" t="e">
        <f>MYRANKS_P[[#This Row],[TTLSGP]]-MYRANKS_P[[#This Row],[REPL LVL]]</f>
        <v>#REF!</v>
      </c>
      <c r="AD419" s="87" t="e">
        <f>IF(MYRANKS_P[[#This Row],[RAW_RANK]]&lt;=Total_Pitchers_Drafted,MYRANKS_P[[#This Row],[SGP OVER REPL]],0)</f>
        <v>#REF!</v>
      </c>
      <c r="AE419" s="97" t="e">
        <f>MYRANKS_P[[#This Row],[SGP OVER REPL]]*Dollar_Value_Per_Pitcher_SGP+1</f>
        <v>#REF!</v>
      </c>
      <c r="AF419" s="87"/>
      <c r="AG419" s="87" t="e">
        <f>IF(AND(MYRANKS_P[[#This Row],[BENCH_RANK]]&lt;=Total_Pitchers_Drafted,MYRANKS_P[[#This Row],[$ACTUAL]]=""),MYRANKS_P[[#This Row],[USEFULSGP]],0)</f>
        <v>#REF!</v>
      </c>
      <c r="AH419" s="87" t="e">
        <f>IF(MYRANKS_P[[#This Row],[REMAIN_SGP]]=0,0,MYRANKS_P[[#This Row],[REMAIN_SGP]]*Remaining_Dollar_Value_Per_Pitcher_SGP+1)</f>
        <v>#REF!</v>
      </c>
      <c r="AI419" s="122"/>
    </row>
    <row r="420" spans="1:35" x14ac:dyDescent="0.25">
      <c r="A420" s="110" t="s">
        <v>1062</v>
      </c>
      <c r="B420" s="9" t="e">
        <f>VLOOKUP(MYRANKS_P[[#This Row],[PLAYERID]],#REF!,COLUMN(#REF!),FALSE)</f>
        <v>#REF!</v>
      </c>
      <c r="C420" s="9" t="e">
        <f>VLOOKUP(MYRANKS_P[[#This Row],[PLAYERID]],#REF!,COLUMN(#REF!),FALSE)</f>
        <v>#REF!</v>
      </c>
      <c r="D420" s="9" t="e">
        <f>VLOOKUP(MYRANKS_P[[#This Row],[PLAYERID]],#REF!,COLUMN(#REF!),FALSE)</f>
        <v>#REF!</v>
      </c>
      <c r="E420" s="9" t="e">
        <f>VLOOKUP(MYRANKS_P[[#This Row],[PLAYERID]],#REF!,COLUMN(#REF!),FALSE)</f>
        <v>#REF!</v>
      </c>
      <c r="F420" s="9" t="e">
        <f>VLOOKUP(MYRANKS_P[[#This Row],[PLAYERID]],#REF!,COLUMN(#REF!),FALSE)</f>
        <v>#REF!</v>
      </c>
      <c r="G420" s="9" t="e">
        <f>INDEX(#REF!,MATCH(MYRANKS_P[[#This Row],[PLAYERID]],#REF!,0),VLOOKUP(IDSYSTEM,#REF!,3,FALSE))</f>
        <v>#REF!</v>
      </c>
      <c r="H420" s="115" t="e">
        <f>IF(OR(LEAGUE="Mixed",LEAGUE=MYRANKS_P[[#This Row],[LG]]),IFERROR(INDEX(PITCHCSV[],MATCH(MYRANKS_P[[#This Row],[PROJID]],PITCHCSV[playerid],0),P_WCOL),0),0)</f>
        <v>#REF!</v>
      </c>
      <c r="I420" s="115" t="e">
        <f>IF(OR(LEAGUE="Mixed",LEAGUE=MYRANKS_P[[#This Row],[LG]]),IFERROR(INDEX(PITCHCSV[],MATCH(MYRANKS_P[[#This Row],[PROJID]],PITCHCSV[playerid],0),P_SVCOL),0),0)</f>
        <v>#REF!</v>
      </c>
      <c r="J420" s="115" t="e">
        <f>IF(OR(LEAGUE="Mixed",LEAGUE=MYRANKS_P[[#This Row],[LG]]),IFERROR(INDEX(PITCHCSV[],MATCH(MYRANKS_P[[#This Row],[PROJID]],PITCHCSV[playerid],0),P_IPCOL),0),0)</f>
        <v>#REF!</v>
      </c>
      <c r="K420" s="115" t="e">
        <f>IF(OR(LEAGUE="Mixed",LEAGUE=MYRANKS_P[[#This Row],[LG]]),IFERROR(INDEX(PITCHCSV[],MATCH(MYRANKS_P[[#This Row],[PROJID]],PITCHCSV[playerid],0),P_HCOL),0),0)</f>
        <v>#REF!</v>
      </c>
      <c r="L420" s="115" t="e">
        <f>IF(OR(LEAGUE="Mixed",LEAGUE=MYRANKS_P[[#This Row],[LG]]),IFERROR(INDEX(PITCHCSV[],MATCH(MYRANKS_P[[#This Row],[PROJID]],PITCHCSV[playerid],0),P_ERCOL),0),0)</f>
        <v>#REF!</v>
      </c>
      <c r="M420" s="115" t="e">
        <f>IF(OR(LEAGUE="Mixed",LEAGUE=MYRANKS_P[[#This Row],[LG]]),IFERROR(INDEX(PITCHCSV[],MATCH(MYRANKS_P[[#This Row],[PROJID]],PITCHCSV[playerid],0),P_HRCOL),0),0)</f>
        <v>#REF!</v>
      </c>
      <c r="N420" s="115" t="e">
        <f>IF(OR(LEAGUE="Mixed",LEAGUE=MYRANKS_P[[#This Row],[LG]]),IFERROR(INDEX(PITCHCSV[],MATCH(MYRANKS_P[[#This Row],[PROJID]],PITCHCSV[playerid],0),P_SOCOL),0),0)</f>
        <v>#REF!</v>
      </c>
      <c r="O420" s="115" t="e">
        <f>IF(OR(LEAGUE="Mixed",LEAGUE=MYRANKS_P[[#This Row],[LG]]),IFERROR(INDEX(PITCHCSV[],MATCH(MYRANKS_P[[#This Row],[PROJID]],PITCHCSV[playerid],0),P_BBCOL),0),0)</f>
        <v>#REF!</v>
      </c>
      <c r="P420" s="10" t="e">
        <f>IF(OR(LEAGUE="Mixed",LEAGUE=MYRANKS_P[[#This Row],[LG]]),IFERROR(MYRANKS_P[[#This Row],[ER]]*9/MYRANKS_P[[#This Row],[IP]],0),0)</f>
        <v>#REF!</v>
      </c>
      <c r="Q420" s="10" t="e">
        <f>IF(OR(LEAGUE="Mixed",LEAGUE=MYRANKS_P[[#This Row],[LG]]),IFERROR((MYRANKS_P[[#This Row],[BB]]+MYRANKS_P[[#This Row],[H]])/MYRANKS_P[[#This Row],[IP]],0),0)</f>
        <v>#REF!</v>
      </c>
      <c r="R420" s="87" t="e">
        <f>MYRANKS_P[[#This Row],[W]]/SGP_W</f>
        <v>#REF!</v>
      </c>
      <c r="S420" s="87" t="e">
        <f>MYRANKS_P[[#This Row],[SV]]/SGP_SV</f>
        <v>#REF!</v>
      </c>
      <c r="T420" s="87" t="e">
        <f>MYRANKS_P[[#This Row],[SO]]/SGP_K</f>
        <v>#REF!</v>
      </c>
      <c r="U420" s="10" t="e">
        <f>((LGAVG_ER*(NUMPITCHERS-1)+MYRANKS_P[[#This Row],[ER]])*9/((LGAVG_IP*(NUMPITCHERS-1)+MYRANKS_P[[#This Row],[IP]]))-LGAVG_ERA)/SGP_ERA</f>
        <v>#REF!</v>
      </c>
      <c r="V420" s="10" t="e">
        <f>((LGAVG_HBB*(NUMPITCHERS-1)+MYRANKS_P[[#This Row],[BB]]+MYRANKS_P[[#This Row],[H]])/(LGAVG_IP*(NUMPITCHERS-1)+MYRANKS_P[[#This Row],[IP]])-LGAVG_WHIP)/SGP_WHIP</f>
        <v>#REF!</v>
      </c>
      <c r="W420" s="92" t="e">
        <f>MYRANKS_P[[#This Row],[WSGP]]+MYRANKS_P[[#This Row],[SVSGP]]+MYRANKS_P[[#This Row],[SOSGP]]+MYRANKS_P[[#This Row],[ERASGP]]+MYRANKS_P[[#This Row],[WHIPSGP]]</f>
        <v>#REF!</v>
      </c>
      <c r="X420" s="173" t="e">
        <f>RANK(MYRANKS_P[[#This Row],[TTLSGP]],MYRANKS_P[TTLSGP],0)</f>
        <v>#REF!</v>
      </c>
      <c r="Y420" s="92" t="e">
        <f>IF(MYRANKS_P[[#This Row],[RAW_RANK]]&gt;NUM_P,MYRANKS_P[[#This Row],[TTLSGP]],0)</f>
        <v>#REF!</v>
      </c>
      <c r="Z420" s="96" t="e">
        <f>IF(MYRANKS_P[[#This Row],[BENCH_TTLSGP]]=0,"",RANK(MYRANKS_P[[#This Row],[BENCH_TTLSGP]],MYRANKS_P[BENCH_TTLSGP],0))</f>
        <v>#REF!</v>
      </c>
      <c r="AA420" s="96" t="e">
        <f>IF(MYRANKS_P[[#This Row],[RAW_RANK]]=NUM_P,"X","")</f>
        <v>#REF!</v>
      </c>
      <c r="AB420" s="87" t="e">
        <f>VLOOKUP(MYRANKS_P[[#This Row],[POS]],#REF!,COLUMN(#REF!),FALSE)</f>
        <v>#REF!</v>
      </c>
      <c r="AC420" s="87" t="e">
        <f>MYRANKS_P[[#This Row],[TTLSGP]]-MYRANKS_P[[#This Row],[REPL LVL]]</f>
        <v>#REF!</v>
      </c>
      <c r="AD420" s="87" t="e">
        <f>IF(MYRANKS_P[[#This Row],[RAW_RANK]]&lt;=Total_Pitchers_Drafted,MYRANKS_P[[#This Row],[SGP OVER REPL]],0)</f>
        <v>#REF!</v>
      </c>
      <c r="AE420" s="97" t="e">
        <f>MYRANKS_P[[#This Row],[SGP OVER REPL]]*Dollar_Value_Per_Pitcher_SGP+1</f>
        <v>#REF!</v>
      </c>
      <c r="AF420" s="87"/>
      <c r="AG420" s="87" t="e">
        <f>IF(AND(MYRANKS_P[[#This Row],[BENCH_RANK]]&lt;=Total_Pitchers_Drafted,MYRANKS_P[[#This Row],[$ACTUAL]]=""),MYRANKS_P[[#This Row],[USEFULSGP]],0)</f>
        <v>#REF!</v>
      </c>
      <c r="AH420" s="87" t="e">
        <f>IF(MYRANKS_P[[#This Row],[REMAIN_SGP]]=0,0,MYRANKS_P[[#This Row],[REMAIN_SGP]]*Remaining_Dollar_Value_Per_Pitcher_SGP+1)</f>
        <v>#REF!</v>
      </c>
      <c r="AI420" s="122"/>
    </row>
    <row r="421" spans="1:35" x14ac:dyDescent="0.25">
      <c r="A421" s="79" t="s">
        <v>1065</v>
      </c>
      <c r="B421" s="9" t="e">
        <f>VLOOKUP(MYRANKS_P[[#This Row],[PLAYERID]],#REF!,COLUMN(#REF!),FALSE)</f>
        <v>#REF!</v>
      </c>
      <c r="C421" s="9" t="e">
        <f>VLOOKUP(MYRANKS_P[[#This Row],[PLAYERID]],#REF!,COLUMN(#REF!),FALSE)</f>
        <v>#REF!</v>
      </c>
      <c r="D421" s="9" t="e">
        <f>VLOOKUP(MYRANKS_P[[#This Row],[PLAYERID]],#REF!,COLUMN(#REF!),FALSE)</f>
        <v>#REF!</v>
      </c>
      <c r="E421" s="9" t="e">
        <f>VLOOKUP(MYRANKS_P[[#This Row],[PLAYERID]],#REF!,COLUMN(#REF!),FALSE)</f>
        <v>#REF!</v>
      </c>
      <c r="F421" s="9" t="e">
        <f>VLOOKUP(MYRANKS_P[[#This Row],[PLAYERID]],#REF!,COLUMN(#REF!),FALSE)</f>
        <v>#REF!</v>
      </c>
      <c r="G421" s="9" t="e">
        <f>INDEX(#REF!,MATCH(MYRANKS_P[[#This Row],[PLAYERID]],#REF!,0),VLOOKUP(IDSYSTEM,#REF!,3,FALSE))</f>
        <v>#REF!</v>
      </c>
      <c r="H421" s="115" t="e">
        <f>IF(OR(LEAGUE="Mixed",LEAGUE=MYRANKS_P[[#This Row],[LG]]),IFERROR(INDEX(PITCHCSV[],MATCH(MYRANKS_P[[#This Row],[PROJID]],PITCHCSV[playerid],0),P_WCOL),0),0)</f>
        <v>#REF!</v>
      </c>
      <c r="I421" s="115" t="e">
        <f>IF(OR(LEAGUE="Mixed",LEAGUE=MYRANKS_P[[#This Row],[LG]]),IFERROR(INDEX(PITCHCSV[],MATCH(MYRANKS_P[[#This Row],[PROJID]],PITCHCSV[playerid],0),P_SVCOL),0),0)</f>
        <v>#REF!</v>
      </c>
      <c r="J421" s="115" t="e">
        <f>IF(OR(LEAGUE="Mixed",LEAGUE=MYRANKS_P[[#This Row],[LG]]),IFERROR(INDEX(PITCHCSV[],MATCH(MYRANKS_P[[#This Row],[PROJID]],PITCHCSV[playerid],0),P_IPCOL),0),0)</f>
        <v>#REF!</v>
      </c>
      <c r="K421" s="115" t="e">
        <f>IF(OR(LEAGUE="Mixed",LEAGUE=MYRANKS_P[[#This Row],[LG]]),IFERROR(INDEX(PITCHCSV[],MATCH(MYRANKS_P[[#This Row],[PROJID]],PITCHCSV[playerid],0),P_HCOL),0),0)</f>
        <v>#REF!</v>
      </c>
      <c r="L421" s="115" t="e">
        <f>IF(OR(LEAGUE="Mixed",LEAGUE=MYRANKS_P[[#This Row],[LG]]),IFERROR(INDEX(PITCHCSV[],MATCH(MYRANKS_P[[#This Row],[PROJID]],PITCHCSV[playerid],0),P_ERCOL),0),0)</f>
        <v>#REF!</v>
      </c>
      <c r="M421" s="115" t="e">
        <f>IF(OR(LEAGUE="Mixed",LEAGUE=MYRANKS_P[[#This Row],[LG]]),IFERROR(INDEX(PITCHCSV[],MATCH(MYRANKS_P[[#This Row],[PROJID]],PITCHCSV[playerid],0),P_HRCOL),0),0)</f>
        <v>#REF!</v>
      </c>
      <c r="N421" s="115" t="e">
        <f>IF(OR(LEAGUE="Mixed",LEAGUE=MYRANKS_P[[#This Row],[LG]]),IFERROR(INDEX(PITCHCSV[],MATCH(MYRANKS_P[[#This Row],[PROJID]],PITCHCSV[playerid],0),P_SOCOL),0),0)</f>
        <v>#REF!</v>
      </c>
      <c r="O421" s="115" t="e">
        <f>IF(OR(LEAGUE="Mixed",LEAGUE=MYRANKS_P[[#This Row],[LG]]),IFERROR(INDEX(PITCHCSV[],MATCH(MYRANKS_P[[#This Row],[PROJID]],PITCHCSV[playerid],0),P_BBCOL),0),0)</f>
        <v>#REF!</v>
      </c>
      <c r="P421" s="10" t="e">
        <f>IF(OR(LEAGUE="Mixed",LEAGUE=MYRANKS_P[[#This Row],[LG]]),IFERROR(MYRANKS_P[[#This Row],[ER]]*9/MYRANKS_P[[#This Row],[IP]],0),0)</f>
        <v>#REF!</v>
      </c>
      <c r="Q421" s="10" t="e">
        <f>IF(OR(LEAGUE="Mixed",LEAGUE=MYRANKS_P[[#This Row],[LG]]),IFERROR((MYRANKS_P[[#This Row],[BB]]+MYRANKS_P[[#This Row],[H]])/MYRANKS_P[[#This Row],[IP]],0),0)</f>
        <v>#REF!</v>
      </c>
      <c r="R421" s="10" t="e">
        <f>MYRANKS_P[[#This Row],[W]]/SGP_W</f>
        <v>#REF!</v>
      </c>
      <c r="S421" s="10" t="e">
        <f>MYRANKS_P[[#This Row],[SV]]/SGP_SV</f>
        <v>#REF!</v>
      </c>
      <c r="T421" s="10" t="e">
        <f>MYRANKS_P[[#This Row],[SO]]/SGP_K</f>
        <v>#REF!</v>
      </c>
      <c r="U421" s="10" t="e">
        <f>((LGAVG_ER*(NUMPITCHERS-1)+MYRANKS_P[[#This Row],[ER]])*9/((LGAVG_IP*(NUMPITCHERS-1)+MYRANKS_P[[#This Row],[IP]]))-LGAVG_ERA)/SGP_ERA</f>
        <v>#REF!</v>
      </c>
      <c r="V421" s="10" t="e">
        <f>((LGAVG_HBB*(NUMPITCHERS-1)+MYRANKS_P[[#This Row],[BB]]+MYRANKS_P[[#This Row],[H]])/(LGAVG_IP*(NUMPITCHERS-1)+MYRANKS_P[[#This Row],[IP]])-LGAVG_WHIP)/SGP_WHIP</f>
        <v>#REF!</v>
      </c>
      <c r="W421" s="72" t="e">
        <f>MYRANKS_P[[#This Row],[WSGP]]+MYRANKS_P[[#This Row],[SVSGP]]+MYRANKS_P[[#This Row],[SOSGP]]+MYRANKS_P[[#This Row],[ERASGP]]+MYRANKS_P[[#This Row],[WHIPSGP]]</f>
        <v>#REF!</v>
      </c>
      <c r="X421" s="171" t="e">
        <f>RANK(MYRANKS_P[[#This Row],[TTLSGP]],MYRANKS_P[TTLSGP],0)</f>
        <v>#REF!</v>
      </c>
      <c r="Y421" s="72" t="e">
        <f>IF(MYRANKS_P[[#This Row],[RAW_RANK]]&gt;NUM_P,MYRANKS_P[[#This Row],[TTLSGP]],0)</f>
        <v>#REF!</v>
      </c>
      <c r="Z421" s="22" t="e">
        <f>IF(MYRANKS_P[[#This Row],[BENCH_TTLSGP]]=0,"",RANK(MYRANKS_P[[#This Row],[BENCH_TTLSGP]],MYRANKS_P[BENCH_TTLSGP],0))</f>
        <v>#REF!</v>
      </c>
      <c r="AA421" s="22" t="e">
        <f>IF(MYRANKS_P[[#This Row],[RAW_RANK]]=NUM_P,"X","")</f>
        <v>#REF!</v>
      </c>
      <c r="AB421" s="10" t="e">
        <f>VLOOKUP(MYRANKS_P[[#This Row],[POS]],#REF!,COLUMN(#REF!),FALSE)</f>
        <v>#REF!</v>
      </c>
      <c r="AC421" s="10" t="e">
        <f>MYRANKS_P[[#This Row],[TTLSGP]]-MYRANKS_P[[#This Row],[REPL LVL]]</f>
        <v>#REF!</v>
      </c>
      <c r="AD421" s="19" t="e">
        <f>IF(MYRANKS_P[[#This Row],[RAW_RANK]]&lt;=Total_Pitchers_Drafted,MYRANKS_P[[#This Row],[SGP OVER REPL]],0)</f>
        <v>#REF!</v>
      </c>
      <c r="AE421" s="66" t="e">
        <f>MYRANKS_P[[#This Row],[SGP OVER REPL]]*Dollar_Value_Per_Pitcher_SGP+1</f>
        <v>#REF!</v>
      </c>
      <c r="AF421" s="27"/>
      <c r="AG421" s="30" t="e">
        <f>IF(AND(MYRANKS_P[[#This Row],[BENCH_RANK]]&lt;=Total_Pitchers_Drafted,MYRANKS_P[[#This Row],[$ACTUAL]]=""),MYRANKS_P[[#This Row],[USEFULSGP]],0)</f>
        <v>#REF!</v>
      </c>
      <c r="AH421" s="27" t="e">
        <f>IF(MYRANKS_P[[#This Row],[REMAIN_SGP]]=0,0,MYRANKS_P[[#This Row],[REMAIN_SGP]]*Remaining_Dollar_Value_Per_Pitcher_SGP+1)</f>
        <v>#REF!</v>
      </c>
      <c r="AI421" s="122"/>
    </row>
    <row r="422" spans="1:35" x14ac:dyDescent="0.25">
      <c r="A422" s="88" t="s">
        <v>1068</v>
      </c>
      <c r="B422" s="9" t="e">
        <f>VLOOKUP(MYRANKS_P[[#This Row],[PLAYERID]],#REF!,COLUMN(#REF!),FALSE)</f>
        <v>#REF!</v>
      </c>
      <c r="C422" s="9" t="e">
        <f>VLOOKUP(MYRANKS_P[[#This Row],[PLAYERID]],#REF!,COLUMN(#REF!),FALSE)</f>
        <v>#REF!</v>
      </c>
      <c r="D422" s="9" t="e">
        <f>VLOOKUP(MYRANKS_P[[#This Row],[PLAYERID]],#REF!,COLUMN(#REF!),FALSE)</f>
        <v>#REF!</v>
      </c>
      <c r="E422" s="9" t="e">
        <f>VLOOKUP(MYRANKS_P[[#This Row],[PLAYERID]],#REF!,COLUMN(#REF!),FALSE)</f>
        <v>#REF!</v>
      </c>
      <c r="F422" s="9" t="e">
        <f>VLOOKUP(MYRANKS_P[[#This Row],[PLAYERID]],#REF!,COLUMN(#REF!),FALSE)</f>
        <v>#REF!</v>
      </c>
      <c r="G422" s="9" t="e">
        <f>INDEX(#REF!,MATCH(MYRANKS_P[[#This Row],[PLAYERID]],#REF!,0),VLOOKUP(IDSYSTEM,#REF!,3,FALSE))</f>
        <v>#REF!</v>
      </c>
      <c r="H422" s="115" t="e">
        <f>IF(OR(LEAGUE="Mixed",LEAGUE=MYRANKS_P[[#This Row],[LG]]),IFERROR(INDEX(PITCHCSV[],MATCH(MYRANKS_P[[#This Row],[PROJID]],PITCHCSV[playerid],0),P_WCOL),0),0)</f>
        <v>#REF!</v>
      </c>
      <c r="I422" s="115" t="e">
        <f>IF(OR(LEAGUE="Mixed",LEAGUE=MYRANKS_P[[#This Row],[LG]]),IFERROR(INDEX(PITCHCSV[],MATCH(MYRANKS_P[[#This Row],[PROJID]],PITCHCSV[playerid],0),P_SVCOL),0),0)</f>
        <v>#REF!</v>
      </c>
      <c r="J422" s="115" t="e">
        <f>IF(OR(LEAGUE="Mixed",LEAGUE=MYRANKS_P[[#This Row],[LG]]),IFERROR(INDEX(PITCHCSV[],MATCH(MYRANKS_P[[#This Row],[PROJID]],PITCHCSV[playerid],0),P_IPCOL),0),0)</f>
        <v>#REF!</v>
      </c>
      <c r="K422" s="115" t="e">
        <f>IF(OR(LEAGUE="Mixed",LEAGUE=MYRANKS_P[[#This Row],[LG]]),IFERROR(INDEX(PITCHCSV[],MATCH(MYRANKS_P[[#This Row],[PROJID]],PITCHCSV[playerid],0),P_HCOL),0),0)</f>
        <v>#REF!</v>
      </c>
      <c r="L422" s="115" t="e">
        <f>IF(OR(LEAGUE="Mixed",LEAGUE=MYRANKS_P[[#This Row],[LG]]),IFERROR(INDEX(PITCHCSV[],MATCH(MYRANKS_P[[#This Row],[PROJID]],PITCHCSV[playerid],0),P_ERCOL),0),0)</f>
        <v>#REF!</v>
      </c>
      <c r="M422" s="115" t="e">
        <f>IF(OR(LEAGUE="Mixed",LEAGUE=MYRANKS_P[[#This Row],[LG]]),IFERROR(INDEX(PITCHCSV[],MATCH(MYRANKS_P[[#This Row],[PROJID]],PITCHCSV[playerid],0),P_HRCOL),0),0)</f>
        <v>#REF!</v>
      </c>
      <c r="N422" s="115" t="e">
        <f>IF(OR(LEAGUE="Mixed",LEAGUE=MYRANKS_P[[#This Row],[LG]]),IFERROR(INDEX(PITCHCSV[],MATCH(MYRANKS_P[[#This Row],[PROJID]],PITCHCSV[playerid],0),P_SOCOL),0),0)</f>
        <v>#REF!</v>
      </c>
      <c r="O422" s="115" t="e">
        <f>IF(OR(LEAGUE="Mixed",LEAGUE=MYRANKS_P[[#This Row],[LG]]),IFERROR(INDEX(PITCHCSV[],MATCH(MYRANKS_P[[#This Row],[PROJID]],PITCHCSV[playerid],0),P_BBCOL),0),0)</f>
        <v>#REF!</v>
      </c>
      <c r="P422" s="10" t="e">
        <f>IF(OR(LEAGUE="Mixed",LEAGUE=MYRANKS_P[[#This Row],[LG]]),IFERROR(MYRANKS_P[[#This Row],[ER]]*9/MYRANKS_P[[#This Row],[IP]],0),0)</f>
        <v>#REF!</v>
      </c>
      <c r="Q422" s="10" t="e">
        <f>IF(OR(LEAGUE="Mixed",LEAGUE=MYRANKS_P[[#This Row],[LG]]),IFERROR((MYRANKS_P[[#This Row],[BB]]+MYRANKS_P[[#This Row],[H]])/MYRANKS_P[[#This Row],[IP]],0),0)</f>
        <v>#REF!</v>
      </c>
      <c r="R422" s="10" t="e">
        <f>MYRANKS_P[[#This Row],[W]]/SGP_W</f>
        <v>#REF!</v>
      </c>
      <c r="S422" s="10" t="e">
        <f>MYRANKS_P[[#This Row],[SV]]/SGP_SV</f>
        <v>#REF!</v>
      </c>
      <c r="T422" s="10" t="e">
        <f>MYRANKS_P[[#This Row],[SO]]/SGP_K</f>
        <v>#REF!</v>
      </c>
      <c r="U422" s="10" t="e">
        <f>((LGAVG_ER*(NUMPITCHERS-1)+MYRANKS_P[[#This Row],[ER]])*9/((LGAVG_IP*(NUMPITCHERS-1)+MYRANKS_P[[#This Row],[IP]]))-LGAVG_ERA)/SGP_ERA</f>
        <v>#REF!</v>
      </c>
      <c r="V422" s="10" t="e">
        <f>((LGAVG_HBB*(NUMPITCHERS-1)+MYRANKS_P[[#This Row],[BB]]+MYRANKS_P[[#This Row],[H]])/(LGAVG_IP*(NUMPITCHERS-1)+MYRANKS_P[[#This Row],[IP]])-LGAVG_WHIP)/SGP_WHIP</f>
        <v>#REF!</v>
      </c>
      <c r="W422" s="72" t="e">
        <f>MYRANKS_P[[#This Row],[WSGP]]+MYRANKS_P[[#This Row],[SVSGP]]+MYRANKS_P[[#This Row],[SOSGP]]+MYRANKS_P[[#This Row],[ERASGP]]+MYRANKS_P[[#This Row],[WHIPSGP]]</f>
        <v>#REF!</v>
      </c>
      <c r="X422" s="171" t="e">
        <f>RANK(MYRANKS_P[[#This Row],[TTLSGP]],MYRANKS_P[TTLSGP],0)</f>
        <v>#REF!</v>
      </c>
      <c r="Y422" s="72" t="e">
        <f>IF(MYRANKS_P[[#This Row],[RAW_RANK]]&gt;NUM_P,MYRANKS_P[[#This Row],[TTLSGP]],0)</f>
        <v>#REF!</v>
      </c>
      <c r="Z422" s="22" t="e">
        <f>IF(MYRANKS_P[[#This Row],[BENCH_TTLSGP]]=0,"",RANK(MYRANKS_P[[#This Row],[BENCH_TTLSGP]],MYRANKS_P[BENCH_TTLSGP],0))</f>
        <v>#REF!</v>
      </c>
      <c r="AA422" s="22" t="e">
        <f>IF(MYRANKS_P[[#This Row],[RAW_RANK]]=NUM_P,"X","")</f>
        <v>#REF!</v>
      </c>
      <c r="AB422" s="10" t="e">
        <f>VLOOKUP(MYRANKS_P[[#This Row],[POS]],#REF!,COLUMN(#REF!),FALSE)</f>
        <v>#REF!</v>
      </c>
      <c r="AC422" s="10" t="e">
        <f>MYRANKS_P[[#This Row],[TTLSGP]]-MYRANKS_P[[#This Row],[REPL LVL]]</f>
        <v>#REF!</v>
      </c>
      <c r="AD422" s="19" t="e">
        <f>IF(MYRANKS_P[[#This Row],[RAW_RANK]]&lt;=Total_Pitchers_Drafted,MYRANKS_P[[#This Row],[SGP OVER REPL]],0)</f>
        <v>#REF!</v>
      </c>
      <c r="AE422" s="66" t="e">
        <f>MYRANKS_P[[#This Row],[SGP OVER REPL]]*Dollar_Value_Per_Pitcher_SGP+1</f>
        <v>#REF!</v>
      </c>
      <c r="AF422" s="27"/>
      <c r="AG422" s="30" t="e">
        <f>IF(AND(MYRANKS_P[[#This Row],[BENCH_RANK]]&lt;=Total_Pitchers_Drafted,MYRANKS_P[[#This Row],[$ACTUAL]]=""),MYRANKS_P[[#This Row],[USEFULSGP]],0)</f>
        <v>#REF!</v>
      </c>
      <c r="AH422" s="27" t="e">
        <f>IF(MYRANKS_P[[#This Row],[REMAIN_SGP]]=0,0,MYRANKS_P[[#This Row],[REMAIN_SGP]]*Remaining_Dollar_Value_Per_Pitcher_SGP+1)</f>
        <v>#REF!</v>
      </c>
      <c r="AI422" s="122"/>
    </row>
    <row r="423" spans="1:35" x14ac:dyDescent="0.25">
      <c r="A423" s="110" t="s">
        <v>1072</v>
      </c>
      <c r="B423" s="9" t="e">
        <f>VLOOKUP(MYRANKS_P[[#This Row],[PLAYERID]],#REF!,COLUMN(#REF!),FALSE)</f>
        <v>#REF!</v>
      </c>
      <c r="C423" s="9" t="e">
        <f>VLOOKUP(MYRANKS_P[[#This Row],[PLAYERID]],#REF!,COLUMN(#REF!),FALSE)</f>
        <v>#REF!</v>
      </c>
      <c r="D423" s="9" t="e">
        <f>VLOOKUP(MYRANKS_P[[#This Row],[PLAYERID]],#REF!,COLUMN(#REF!),FALSE)</f>
        <v>#REF!</v>
      </c>
      <c r="E423" s="9" t="e">
        <f>VLOOKUP(MYRANKS_P[[#This Row],[PLAYERID]],#REF!,COLUMN(#REF!),FALSE)</f>
        <v>#REF!</v>
      </c>
      <c r="F423" s="9" t="e">
        <f>VLOOKUP(MYRANKS_P[[#This Row],[PLAYERID]],#REF!,COLUMN(#REF!),FALSE)</f>
        <v>#REF!</v>
      </c>
      <c r="G423" s="9" t="e">
        <f>INDEX(#REF!,MATCH(MYRANKS_P[[#This Row],[PLAYERID]],#REF!,0),VLOOKUP(IDSYSTEM,#REF!,3,FALSE))</f>
        <v>#REF!</v>
      </c>
      <c r="H423" s="115" t="e">
        <f>IF(OR(LEAGUE="Mixed",LEAGUE=MYRANKS_P[[#This Row],[LG]]),IFERROR(INDEX(PITCHCSV[],MATCH(MYRANKS_P[[#This Row],[PROJID]],PITCHCSV[playerid],0),P_WCOL),0),0)</f>
        <v>#REF!</v>
      </c>
      <c r="I423" s="115" t="e">
        <f>IF(OR(LEAGUE="Mixed",LEAGUE=MYRANKS_P[[#This Row],[LG]]),IFERROR(INDEX(PITCHCSV[],MATCH(MYRANKS_P[[#This Row],[PROJID]],PITCHCSV[playerid],0),P_SVCOL),0),0)</f>
        <v>#REF!</v>
      </c>
      <c r="J423" s="115" t="e">
        <f>IF(OR(LEAGUE="Mixed",LEAGUE=MYRANKS_P[[#This Row],[LG]]),IFERROR(INDEX(PITCHCSV[],MATCH(MYRANKS_P[[#This Row],[PROJID]],PITCHCSV[playerid],0),P_IPCOL),0),0)</f>
        <v>#REF!</v>
      </c>
      <c r="K423" s="115" t="e">
        <f>IF(OR(LEAGUE="Mixed",LEAGUE=MYRANKS_P[[#This Row],[LG]]),IFERROR(INDEX(PITCHCSV[],MATCH(MYRANKS_P[[#This Row],[PROJID]],PITCHCSV[playerid],0),P_HCOL),0),0)</f>
        <v>#REF!</v>
      </c>
      <c r="L423" s="115" t="e">
        <f>IF(OR(LEAGUE="Mixed",LEAGUE=MYRANKS_P[[#This Row],[LG]]),IFERROR(INDEX(PITCHCSV[],MATCH(MYRANKS_P[[#This Row],[PROJID]],PITCHCSV[playerid],0),P_ERCOL),0),0)</f>
        <v>#REF!</v>
      </c>
      <c r="M423" s="115" t="e">
        <f>IF(OR(LEAGUE="Mixed",LEAGUE=MYRANKS_P[[#This Row],[LG]]),IFERROR(INDEX(PITCHCSV[],MATCH(MYRANKS_P[[#This Row],[PROJID]],PITCHCSV[playerid],0),P_HRCOL),0),0)</f>
        <v>#REF!</v>
      </c>
      <c r="N423" s="115" t="e">
        <f>IF(OR(LEAGUE="Mixed",LEAGUE=MYRANKS_P[[#This Row],[LG]]),IFERROR(INDEX(PITCHCSV[],MATCH(MYRANKS_P[[#This Row],[PROJID]],PITCHCSV[playerid],0),P_SOCOL),0),0)</f>
        <v>#REF!</v>
      </c>
      <c r="O423" s="115" t="e">
        <f>IF(OR(LEAGUE="Mixed",LEAGUE=MYRANKS_P[[#This Row],[LG]]),IFERROR(INDEX(PITCHCSV[],MATCH(MYRANKS_P[[#This Row],[PROJID]],PITCHCSV[playerid],0),P_BBCOL),0),0)</f>
        <v>#REF!</v>
      </c>
      <c r="P423" s="10" t="e">
        <f>IF(OR(LEAGUE="Mixed",LEAGUE=MYRANKS_P[[#This Row],[LG]]),IFERROR(MYRANKS_P[[#This Row],[ER]]*9/MYRANKS_P[[#This Row],[IP]],0),0)</f>
        <v>#REF!</v>
      </c>
      <c r="Q423" s="10" t="e">
        <f>IF(OR(LEAGUE="Mixed",LEAGUE=MYRANKS_P[[#This Row],[LG]]),IFERROR((MYRANKS_P[[#This Row],[BB]]+MYRANKS_P[[#This Row],[H]])/MYRANKS_P[[#This Row],[IP]],0),0)</f>
        <v>#REF!</v>
      </c>
      <c r="R423" s="87" t="e">
        <f>MYRANKS_P[[#This Row],[W]]/SGP_W</f>
        <v>#REF!</v>
      </c>
      <c r="S423" s="87" t="e">
        <f>MYRANKS_P[[#This Row],[SV]]/SGP_SV</f>
        <v>#REF!</v>
      </c>
      <c r="T423" s="87" t="e">
        <f>MYRANKS_P[[#This Row],[SO]]/SGP_K</f>
        <v>#REF!</v>
      </c>
      <c r="U423" s="10" t="e">
        <f>((LGAVG_ER*(NUMPITCHERS-1)+MYRANKS_P[[#This Row],[ER]])*9/((LGAVG_IP*(NUMPITCHERS-1)+MYRANKS_P[[#This Row],[IP]]))-LGAVG_ERA)/SGP_ERA</f>
        <v>#REF!</v>
      </c>
      <c r="V423" s="10" t="e">
        <f>((LGAVG_HBB*(NUMPITCHERS-1)+MYRANKS_P[[#This Row],[BB]]+MYRANKS_P[[#This Row],[H]])/(LGAVG_IP*(NUMPITCHERS-1)+MYRANKS_P[[#This Row],[IP]])-LGAVG_WHIP)/SGP_WHIP</f>
        <v>#REF!</v>
      </c>
      <c r="W423" s="92" t="e">
        <f>MYRANKS_P[[#This Row],[WSGP]]+MYRANKS_P[[#This Row],[SVSGP]]+MYRANKS_P[[#This Row],[SOSGP]]+MYRANKS_P[[#This Row],[ERASGP]]+MYRANKS_P[[#This Row],[WHIPSGP]]</f>
        <v>#REF!</v>
      </c>
      <c r="X423" s="173" t="e">
        <f>RANK(MYRANKS_P[[#This Row],[TTLSGP]],MYRANKS_P[TTLSGP],0)</f>
        <v>#REF!</v>
      </c>
      <c r="Y423" s="92" t="e">
        <f>IF(MYRANKS_P[[#This Row],[RAW_RANK]]&gt;NUM_P,MYRANKS_P[[#This Row],[TTLSGP]],0)</f>
        <v>#REF!</v>
      </c>
      <c r="Z423" s="96" t="e">
        <f>IF(MYRANKS_P[[#This Row],[BENCH_TTLSGP]]=0,"",RANK(MYRANKS_P[[#This Row],[BENCH_TTLSGP]],MYRANKS_P[BENCH_TTLSGP],0))</f>
        <v>#REF!</v>
      </c>
      <c r="AA423" s="96" t="e">
        <f>IF(MYRANKS_P[[#This Row],[RAW_RANK]]=NUM_P,"X","")</f>
        <v>#REF!</v>
      </c>
      <c r="AB423" s="87" t="e">
        <f>VLOOKUP(MYRANKS_P[[#This Row],[POS]],#REF!,COLUMN(#REF!),FALSE)</f>
        <v>#REF!</v>
      </c>
      <c r="AC423" s="87" t="e">
        <f>MYRANKS_P[[#This Row],[TTLSGP]]-MYRANKS_P[[#This Row],[REPL LVL]]</f>
        <v>#REF!</v>
      </c>
      <c r="AD423" s="87" t="e">
        <f>IF(MYRANKS_P[[#This Row],[RAW_RANK]]&lt;=Total_Pitchers_Drafted,MYRANKS_P[[#This Row],[SGP OVER REPL]],0)</f>
        <v>#REF!</v>
      </c>
      <c r="AE423" s="97" t="e">
        <f>MYRANKS_P[[#This Row],[SGP OVER REPL]]*Dollar_Value_Per_Pitcher_SGP+1</f>
        <v>#REF!</v>
      </c>
      <c r="AF423" s="87"/>
      <c r="AG423" s="87" t="e">
        <f>IF(AND(MYRANKS_P[[#This Row],[BENCH_RANK]]&lt;=Total_Pitchers_Drafted,MYRANKS_P[[#This Row],[$ACTUAL]]=""),MYRANKS_P[[#This Row],[USEFULSGP]],0)</f>
        <v>#REF!</v>
      </c>
      <c r="AH423" s="87" t="e">
        <f>IF(MYRANKS_P[[#This Row],[REMAIN_SGP]]=0,0,MYRANKS_P[[#This Row],[REMAIN_SGP]]*Remaining_Dollar_Value_Per_Pitcher_SGP+1)</f>
        <v>#REF!</v>
      </c>
      <c r="AI423" s="122"/>
    </row>
    <row r="424" spans="1:35" x14ac:dyDescent="0.25">
      <c r="A424" s="79" t="s">
        <v>1074</v>
      </c>
      <c r="B424" s="32" t="e">
        <f>VLOOKUP(MYRANKS_P[[#This Row],[PLAYERID]],#REF!,COLUMN(#REF!),FALSE)</f>
        <v>#REF!</v>
      </c>
      <c r="C424" s="32" t="e">
        <f>VLOOKUP(MYRANKS_P[[#This Row],[PLAYERID]],#REF!,COLUMN(#REF!),FALSE)</f>
        <v>#REF!</v>
      </c>
      <c r="D424" s="32" t="e">
        <f>VLOOKUP(MYRANKS_P[[#This Row],[PLAYERID]],#REF!,COLUMN(#REF!),FALSE)</f>
        <v>#REF!</v>
      </c>
      <c r="E424" s="9" t="e">
        <f>VLOOKUP(MYRANKS_P[[#This Row],[PLAYERID]],#REF!,COLUMN(#REF!),FALSE)</f>
        <v>#REF!</v>
      </c>
      <c r="F424" s="32" t="e">
        <f>VLOOKUP(MYRANKS_P[[#This Row],[PLAYERID]],#REF!,COLUMN(#REF!),FALSE)</f>
        <v>#REF!</v>
      </c>
      <c r="G424" s="9" t="e">
        <f>INDEX(#REF!,MATCH(MYRANKS_P[[#This Row],[PLAYERID]],#REF!,0),VLOOKUP(IDSYSTEM,#REF!,3,FALSE))</f>
        <v>#REF!</v>
      </c>
      <c r="H424" s="115" t="e">
        <f>IF(OR(LEAGUE="Mixed",LEAGUE=MYRANKS_P[[#This Row],[LG]]),IFERROR(INDEX(PITCHCSV[],MATCH(MYRANKS_P[[#This Row],[PROJID]],PITCHCSV[playerid],0),P_WCOL),0),0)</f>
        <v>#REF!</v>
      </c>
      <c r="I424" s="115" t="e">
        <f>IF(OR(LEAGUE="Mixed",LEAGUE=MYRANKS_P[[#This Row],[LG]]),IFERROR(INDEX(PITCHCSV[],MATCH(MYRANKS_P[[#This Row],[PROJID]],PITCHCSV[playerid],0),P_SVCOL),0),0)</f>
        <v>#REF!</v>
      </c>
      <c r="J424" s="115" t="e">
        <f>IF(OR(LEAGUE="Mixed",LEAGUE=MYRANKS_P[[#This Row],[LG]]),IFERROR(INDEX(PITCHCSV[],MATCH(MYRANKS_P[[#This Row],[PROJID]],PITCHCSV[playerid],0),P_IPCOL),0),0)</f>
        <v>#REF!</v>
      </c>
      <c r="K424" s="115" t="e">
        <f>IF(OR(LEAGUE="Mixed",LEAGUE=MYRANKS_P[[#This Row],[LG]]),IFERROR(INDEX(PITCHCSV[],MATCH(MYRANKS_P[[#This Row],[PROJID]],PITCHCSV[playerid],0),P_HCOL),0),0)</f>
        <v>#REF!</v>
      </c>
      <c r="L424" s="115" t="e">
        <f>IF(OR(LEAGUE="Mixed",LEAGUE=MYRANKS_P[[#This Row],[LG]]),IFERROR(INDEX(PITCHCSV[],MATCH(MYRANKS_P[[#This Row],[PROJID]],PITCHCSV[playerid],0),P_ERCOL),0),0)</f>
        <v>#REF!</v>
      </c>
      <c r="M424" s="115" t="e">
        <f>IF(OR(LEAGUE="Mixed",LEAGUE=MYRANKS_P[[#This Row],[LG]]),IFERROR(INDEX(PITCHCSV[],MATCH(MYRANKS_P[[#This Row],[PROJID]],PITCHCSV[playerid],0),P_HRCOL),0),0)</f>
        <v>#REF!</v>
      </c>
      <c r="N424" s="115" t="e">
        <f>IF(OR(LEAGUE="Mixed",LEAGUE=MYRANKS_P[[#This Row],[LG]]),IFERROR(INDEX(PITCHCSV[],MATCH(MYRANKS_P[[#This Row],[PROJID]],PITCHCSV[playerid],0),P_SOCOL),0),0)</f>
        <v>#REF!</v>
      </c>
      <c r="O424" s="115" t="e">
        <f>IF(OR(LEAGUE="Mixed",LEAGUE=MYRANKS_P[[#This Row],[LG]]),IFERROR(INDEX(PITCHCSV[],MATCH(MYRANKS_P[[#This Row],[PROJID]],PITCHCSV[playerid],0),P_BBCOL),0),0)</f>
        <v>#REF!</v>
      </c>
      <c r="P424" s="10" t="e">
        <f>IF(OR(LEAGUE="Mixed",LEAGUE=MYRANKS_P[[#This Row],[LG]]),IFERROR(MYRANKS_P[[#This Row],[ER]]*9/MYRANKS_P[[#This Row],[IP]],0),0)</f>
        <v>#REF!</v>
      </c>
      <c r="Q424" s="10" t="e">
        <f>IF(OR(LEAGUE="Mixed",LEAGUE=MYRANKS_P[[#This Row],[LG]]),IFERROR((MYRANKS_P[[#This Row],[BB]]+MYRANKS_P[[#This Row],[H]])/MYRANKS_P[[#This Row],[IP]],0),0)</f>
        <v>#REF!</v>
      </c>
      <c r="R424" s="33" t="e">
        <f>MYRANKS_P[[#This Row],[W]]/SGP_W</f>
        <v>#REF!</v>
      </c>
      <c r="S424" s="35" t="e">
        <f>MYRANKS_P[[#This Row],[SV]]/SGP_SV</f>
        <v>#REF!</v>
      </c>
      <c r="T424" s="33" t="e">
        <f>MYRANKS_P[[#This Row],[SO]]/SGP_K</f>
        <v>#REF!</v>
      </c>
      <c r="U424" s="10" t="e">
        <f>((LGAVG_ER*(NUMPITCHERS-1)+MYRANKS_P[[#This Row],[ER]])*9/((LGAVG_IP*(NUMPITCHERS-1)+MYRANKS_P[[#This Row],[IP]]))-LGAVG_ERA)/SGP_ERA</f>
        <v>#REF!</v>
      </c>
      <c r="V424" s="10" t="e">
        <f>((LGAVG_HBB*(NUMPITCHERS-1)+MYRANKS_P[[#This Row],[BB]]+MYRANKS_P[[#This Row],[H]])/(LGAVG_IP*(NUMPITCHERS-1)+MYRANKS_P[[#This Row],[IP]])-LGAVG_WHIP)/SGP_WHIP</f>
        <v>#REF!</v>
      </c>
      <c r="W424" s="73" t="e">
        <f>MYRANKS_P[[#This Row],[WSGP]]+MYRANKS_P[[#This Row],[SVSGP]]+MYRANKS_P[[#This Row],[SOSGP]]+MYRANKS_P[[#This Row],[ERASGP]]+MYRANKS_P[[#This Row],[WHIPSGP]]</f>
        <v>#REF!</v>
      </c>
      <c r="X424" s="174" t="e">
        <f>RANK(MYRANKS_P[[#This Row],[TTLSGP]],MYRANKS_P[TTLSGP],0)</f>
        <v>#REF!</v>
      </c>
      <c r="Y424" s="73" t="e">
        <f>IF(MYRANKS_P[[#This Row],[RAW_RANK]]&gt;NUM_P,MYRANKS_P[[#This Row],[TTLSGP]],0)</f>
        <v>#REF!</v>
      </c>
      <c r="Z424" s="34" t="e">
        <f>IF(MYRANKS_P[[#This Row],[BENCH_TTLSGP]]=0,"",RANK(MYRANKS_P[[#This Row],[BENCH_TTLSGP]],MYRANKS_P[BENCH_TTLSGP],0))</f>
        <v>#REF!</v>
      </c>
      <c r="AA424" s="34" t="e">
        <f>IF(MYRANKS_P[[#This Row],[RAW_RANK]]=NUM_P,"X","")</f>
        <v>#REF!</v>
      </c>
      <c r="AB424" s="35" t="e">
        <f>VLOOKUP(MYRANKS_P[[#This Row],[POS]],#REF!,COLUMN(#REF!),FALSE)</f>
        <v>#REF!</v>
      </c>
      <c r="AC424" s="35" t="e">
        <f>MYRANKS_P[[#This Row],[TTLSGP]]-MYRANKS_P[[#This Row],[REPL LVL]]</f>
        <v>#REF!</v>
      </c>
      <c r="AD424" s="33" t="e">
        <f>IF(MYRANKS_P[[#This Row],[RAW_RANK]]&lt;=Total_Pitchers_Drafted,MYRANKS_P[[#This Row],[SGP OVER REPL]],0)</f>
        <v>#REF!</v>
      </c>
      <c r="AE424" s="67" t="e">
        <f>MYRANKS_P[[#This Row],[SGP OVER REPL]]*Dollar_Value_Per_Pitcher_SGP+1</f>
        <v>#REF!</v>
      </c>
      <c r="AF424" s="33"/>
      <c r="AG424" s="35" t="e">
        <f>IF(AND(MYRANKS_P[[#This Row],[BENCH_RANK]]&lt;=Total_Pitchers_Drafted,MYRANKS_P[[#This Row],[$ACTUAL]]=""),MYRANKS_P[[#This Row],[USEFULSGP]],0)</f>
        <v>#REF!</v>
      </c>
      <c r="AH424" s="33" t="e">
        <f>IF(MYRANKS_P[[#This Row],[REMAIN_SGP]]=0,0,MYRANKS_P[[#This Row],[REMAIN_SGP]]*Remaining_Dollar_Value_Per_Pitcher_SGP+1)</f>
        <v>#REF!</v>
      </c>
      <c r="AI424" s="122"/>
    </row>
    <row r="425" spans="1:35" x14ac:dyDescent="0.25">
      <c r="A425" s="88" t="s">
        <v>1075</v>
      </c>
      <c r="B425" s="9" t="e">
        <f>VLOOKUP(MYRANKS_P[[#This Row],[PLAYERID]],#REF!,COLUMN(#REF!),FALSE)</f>
        <v>#REF!</v>
      </c>
      <c r="C425" s="9" t="e">
        <f>VLOOKUP(MYRANKS_P[[#This Row],[PLAYERID]],#REF!,COLUMN(#REF!),FALSE)</f>
        <v>#REF!</v>
      </c>
      <c r="D425" s="9" t="e">
        <f>VLOOKUP(MYRANKS_P[[#This Row],[PLAYERID]],#REF!,COLUMN(#REF!),FALSE)</f>
        <v>#REF!</v>
      </c>
      <c r="E425" s="9" t="e">
        <f>VLOOKUP(MYRANKS_P[[#This Row],[PLAYERID]],#REF!,COLUMN(#REF!),FALSE)</f>
        <v>#REF!</v>
      </c>
      <c r="F425" s="9" t="e">
        <f>VLOOKUP(MYRANKS_P[[#This Row],[PLAYERID]],#REF!,COLUMN(#REF!),FALSE)</f>
        <v>#REF!</v>
      </c>
      <c r="G425" s="9" t="e">
        <f>INDEX(#REF!,MATCH(MYRANKS_P[[#This Row],[PLAYERID]],#REF!,0),VLOOKUP(IDSYSTEM,#REF!,3,FALSE))</f>
        <v>#REF!</v>
      </c>
      <c r="H425" s="115" t="e">
        <f>IF(OR(LEAGUE="Mixed",LEAGUE=MYRANKS_P[[#This Row],[LG]]),IFERROR(INDEX(PITCHCSV[],MATCH(MYRANKS_P[[#This Row],[PROJID]],PITCHCSV[playerid],0),P_WCOL),0),0)</f>
        <v>#REF!</v>
      </c>
      <c r="I425" s="115" t="e">
        <f>IF(OR(LEAGUE="Mixed",LEAGUE=MYRANKS_P[[#This Row],[LG]]),IFERROR(INDEX(PITCHCSV[],MATCH(MYRANKS_P[[#This Row],[PROJID]],PITCHCSV[playerid],0),P_SVCOL),0),0)</f>
        <v>#REF!</v>
      </c>
      <c r="J425" s="115" t="e">
        <f>IF(OR(LEAGUE="Mixed",LEAGUE=MYRANKS_P[[#This Row],[LG]]),IFERROR(INDEX(PITCHCSV[],MATCH(MYRANKS_P[[#This Row],[PROJID]],PITCHCSV[playerid],0),P_IPCOL),0),0)</f>
        <v>#REF!</v>
      </c>
      <c r="K425" s="115" t="e">
        <f>IF(OR(LEAGUE="Mixed",LEAGUE=MYRANKS_P[[#This Row],[LG]]),IFERROR(INDEX(PITCHCSV[],MATCH(MYRANKS_P[[#This Row],[PROJID]],PITCHCSV[playerid],0),P_HCOL),0),0)</f>
        <v>#REF!</v>
      </c>
      <c r="L425" s="115" t="e">
        <f>IF(OR(LEAGUE="Mixed",LEAGUE=MYRANKS_P[[#This Row],[LG]]),IFERROR(INDEX(PITCHCSV[],MATCH(MYRANKS_P[[#This Row],[PROJID]],PITCHCSV[playerid],0),P_ERCOL),0),0)</f>
        <v>#REF!</v>
      </c>
      <c r="M425" s="115" t="e">
        <f>IF(OR(LEAGUE="Mixed",LEAGUE=MYRANKS_P[[#This Row],[LG]]),IFERROR(INDEX(PITCHCSV[],MATCH(MYRANKS_P[[#This Row],[PROJID]],PITCHCSV[playerid],0),P_HRCOL),0),0)</f>
        <v>#REF!</v>
      </c>
      <c r="N425" s="115" t="e">
        <f>IF(OR(LEAGUE="Mixed",LEAGUE=MYRANKS_P[[#This Row],[LG]]),IFERROR(INDEX(PITCHCSV[],MATCH(MYRANKS_P[[#This Row],[PROJID]],PITCHCSV[playerid],0),P_SOCOL),0),0)</f>
        <v>#REF!</v>
      </c>
      <c r="O425" s="115" t="e">
        <f>IF(OR(LEAGUE="Mixed",LEAGUE=MYRANKS_P[[#This Row],[LG]]),IFERROR(INDEX(PITCHCSV[],MATCH(MYRANKS_P[[#This Row],[PROJID]],PITCHCSV[playerid],0),P_BBCOL),0),0)</f>
        <v>#REF!</v>
      </c>
      <c r="P425" s="10" t="e">
        <f>IF(OR(LEAGUE="Mixed",LEAGUE=MYRANKS_P[[#This Row],[LG]]),IFERROR(MYRANKS_P[[#This Row],[ER]]*9/MYRANKS_P[[#This Row],[IP]],0),0)</f>
        <v>#REF!</v>
      </c>
      <c r="Q425" s="10" t="e">
        <f>IF(OR(LEAGUE="Mixed",LEAGUE=MYRANKS_P[[#This Row],[LG]]),IFERROR((MYRANKS_P[[#This Row],[BB]]+MYRANKS_P[[#This Row],[H]])/MYRANKS_P[[#This Row],[IP]],0),0)</f>
        <v>#REF!</v>
      </c>
      <c r="R425" s="10" t="e">
        <f>MYRANKS_P[[#This Row],[W]]/SGP_W</f>
        <v>#REF!</v>
      </c>
      <c r="S425" s="10" t="e">
        <f>MYRANKS_P[[#This Row],[SV]]/SGP_SV</f>
        <v>#REF!</v>
      </c>
      <c r="T425" s="10" t="e">
        <f>MYRANKS_P[[#This Row],[SO]]/SGP_K</f>
        <v>#REF!</v>
      </c>
      <c r="U425" s="10" t="e">
        <f>((LGAVG_ER*(NUMPITCHERS-1)+MYRANKS_P[[#This Row],[ER]])*9/((LGAVG_IP*(NUMPITCHERS-1)+MYRANKS_P[[#This Row],[IP]]))-LGAVG_ERA)/SGP_ERA</f>
        <v>#REF!</v>
      </c>
      <c r="V425" s="10" t="e">
        <f>((LGAVG_HBB*(NUMPITCHERS-1)+MYRANKS_P[[#This Row],[BB]]+MYRANKS_P[[#This Row],[H]])/(LGAVG_IP*(NUMPITCHERS-1)+MYRANKS_P[[#This Row],[IP]])-LGAVG_WHIP)/SGP_WHIP</f>
        <v>#REF!</v>
      </c>
      <c r="W425" s="72" t="e">
        <f>MYRANKS_P[[#This Row],[WSGP]]+MYRANKS_P[[#This Row],[SVSGP]]+MYRANKS_P[[#This Row],[SOSGP]]+MYRANKS_P[[#This Row],[ERASGP]]+MYRANKS_P[[#This Row],[WHIPSGP]]</f>
        <v>#REF!</v>
      </c>
      <c r="X425" s="171" t="e">
        <f>RANK(MYRANKS_P[[#This Row],[TTLSGP]],MYRANKS_P[TTLSGP],0)</f>
        <v>#REF!</v>
      </c>
      <c r="Y425" s="72" t="e">
        <f>IF(MYRANKS_P[[#This Row],[RAW_RANK]]&gt;NUM_P,MYRANKS_P[[#This Row],[TTLSGP]],0)</f>
        <v>#REF!</v>
      </c>
      <c r="Z425" s="22" t="e">
        <f>IF(MYRANKS_P[[#This Row],[BENCH_TTLSGP]]=0,"",RANK(MYRANKS_P[[#This Row],[BENCH_TTLSGP]],MYRANKS_P[BENCH_TTLSGP],0))</f>
        <v>#REF!</v>
      </c>
      <c r="AA425" s="22" t="e">
        <f>IF(MYRANKS_P[[#This Row],[RAW_RANK]]=NUM_P,"X","")</f>
        <v>#REF!</v>
      </c>
      <c r="AB425" s="10" t="e">
        <f>VLOOKUP(MYRANKS_P[[#This Row],[POS]],#REF!,COLUMN(#REF!),FALSE)</f>
        <v>#REF!</v>
      </c>
      <c r="AC425" s="10" t="e">
        <f>MYRANKS_P[[#This Row],[TTLSGP]]-MYRANKS_P[[#This Row],[REPL LVL]]</f>
        <v>#REF!</v>
      </c>
      <c r="AD425" s="19" t="e">
        <f>IF(MYRANKS_P[[#This Row],[RAW_RANK]]&lt;=Total_Pitchers_Drafted,MYRANKS_P[[#This Row],[SGP OVER REPL]],0)</f>
        <v>#REF!</v>
      </c>
      <c r="AE425" s="66" t="e">
        <f>MYRANKS_P[[#This Row],[SGP OVER REPL]]*Dollar_Value_Per_Pitcher_SGP+1</f>
        <v>#REF!</v>
      </c>
      <c r="AF425" s="27"/>
      <c r="AG425" s="30" t="e">
        <f>IF(AND(MYRANKS_P[[#This Row],[BENCH_RANK]]&lt;=Total_Pitchers_Drafted,MYRANKS_P[[#This Row],[$ACTUAL]]=""),MYRANKS_P[[#This Row],[USEFULSGP]],0)</f>
        <v>#REF!</v>
      </c>
      <c r="AH425" s="27" t="e">
        <f>IF(MYRANKS_P[[#This Row],[REMAIN_SGP]]=0,0,MYRANKS_P[[#This Row],[REMAIN_SGP]]*Remaining_Dollar_Value_Per_Pitcher_SGP+1)</f>
        <v>#REF!</v>
      </c>
      <c r="AI425" s="122"/>
    </row>
    <row r="426" spans="1:35" x14ac:dyDescent="0.25">
      <c r="A426" s="79" t="s">
        <v>6333</v>
      </c>
      <c r="B426" s="9" t="e">
        <f>VLOOKUP(MYRANKS_P[[#This Row],[PLAYERID]],#REF!,COLUMN(#REF!),FALSE)</f>
        <v>#REF!</v>
      </c>
      <c r="C426" s="9" t="e">
        <f>VLOOKUP(MYRANKS_P[[#This Row],[PLAYERID]],#REF!,COLUMN(#REF!),FALSE)</f>
        <v>#REF!</v>
      </c>
      <c r="D426" s="9" t="e">
        <f>VLOOKUP(MYRANKS_P[[#This Row],[PLAYERID]],#REF!,COLUMN(#REF!),FALSE)</f>
        <v>#REF!</v>
      </c>
      <c r="E426" s="9" t="e">
        <f>VLOOKUP(MYRANKS_P[[#This Row],[PLAYERID]],#REF!,COLUMN(#REF!),FALSE)</f>
        <v>#REF!</v>
      </c>
      <c r="F426" s="9" t="e">
        <f>VLOOKUP(MYRANKS_P[[#This Row],[PLAYERID]],#REF!,COLUMN(#REF!),FALSE)</f>
        <v>#REF!</v>
      </c>
      <c r="G426" s="9" t="e">
        <f>INDEX(#REF!,MATCH(MYRANKS_P[[#This Row],[PLAYERID]],#REF!,0),VLOOKUP(IDSYSTEM,#REF!,3,FALSE))</f>
        <v>#REF!</v>
      </c>
      <c r="H426" s="115" t="e">
        <f>IF(OR(LEAGUE="Mixed",LEAGUE=MYRANKS_P[[#This Row],[LG]]),IFERROR(INDEX(PITCHCSV[],MATCH(MYRANKS_P[[#This Row],[PROJID]],PITCHCSV[playerid],0),P_WCOL),0),0)</f>
        <v>#REF!</v>
      </c>
      <c r="I426" s="115" t="e">
        <f>IF(OR(LEAGUE="Mixed",LEAGUE=MYRANKS_P[[#This Row],[LG]]),IFERROR(INDEX(PITCHCSV[],MATCH(MYRANKS_P[[#This Row],[PROJID]],PITCHCSV[playerid],0),P_SVCOL),0),0)</f>
        <v>#REF!</v>
      </c>
      <c r="J426" s="115" t="e">
        <f>IF(OR(LEAGUE="Mixed",LEAGUE=MYRANKS_P[[#This Row],[LG]]),IFERROR(INDEX(PITCHCSV[],MATCH(MYRANKS_P[[#This Row],[PROJID]],PITCHCSV[playerid],0),P_IPCOL),0),0)</f>
        <v>#REF!</v>
      </c>
      <c r="K426" s="115" t="e">
        <f>IF(OR(LEAGUE="Mixed",LEAGUE=MYRANKS_P[[#This Row],[LG]]),IFERROR(INDEX(PITCHCSV[],MATCH(MYRANKS_P[[#This Row],[PROJID]],PITCHCSV[playerid],0),P_HCOL),0),0)</f>
        <v>#REF!</v>
      </c>
      <c r="L426" s="115" t="e">
        <f>IF(OR(LEAGUE="Mixed",LEAGUE=MYRANKS_P[[#This Row],[LG]]),IFERROR(INDEX(PITCHCSV[],MATCH(MYRANKS_P[[#This Row],[PROJID]],PITCHCSV[playerid],0),P_ERCOL),0),0)</f>
        <v>#REF!</v>
      </c>
      <c r="M426" s="115" t="e">
        <f>IF(OR(LEAGUE="Mixed",LEAGUE=MYRANKS_P[[#This Row],[LG]]),IFERROR(INDEX(PITCHCSV[],MATCH(MYRANKS_P[[#This Row],[PROJID]],PITCHCSV[playerid],0),P_HRCOL),0),0)</f>
        <v>#REF!</v>
      </c>
      <c r="N426" s="115" t="e">
        <f>IF(OR(LEAGUE="Mixed",LEAGUE=MYRANKS_P[[#This Row],[LG]]),IFERROR(INDEX(PITCHCSV[],MATCH(MYRANKS_P[[#This Row],[PROJID]],PITCHCSV[playerid],0),P_SOCOL),0),0)</f>
        <v>#REF!</v>
      </c>
      <c r="O426" s="115" t="e">
        <f>IF(OR(LEAGUE="Mixed",LEAGUE=MYRANKS_P[[#This Row],[LG]]),IFERROR(INDEX(PITCHCSV[],MATCH(MYRANKS_P[[#This Row],[PROJID]],PITCHCSV[playerid],0),P_BBCOL),0),0)</f>
        <v>#REF!</v>
      </c>
      <c r="P426" s="10" t="e">
        <f>IF(OR(LEAGUE="Mixed",LEAGUE=MYRANKS_P[[#This Row],[LG]]),IFERROR(MYRANKS_P[[#This Row],[ER]]*9/MYRANKS_P[[#This Row],[IP]],0),0)</f>
        <v>#REF!</v>
      </c>
      <c r="Q426" s="10" t="e">
        <f>IF(OR(LEAGUE="Mixed",LEAGUE=MYRANKS_P[[#This Row],[LG]]),IFERROR((MYRANKS_P[[#This Row],[BB]]+MYRANKS_P[[#This Row],[H]])/MYRANKS_P[[#This Row],[IP]],0),0)</f>
        <v>#REF!</v>
      </c>
      <c r="R426" s="10" t="e">
        <f>MYRANKS_P[[#This Row],[W]]/SGP_W</f>
        <v>#REF!</v>
      </c>
      <c r="S426" s="10" t="e">
        <f>MYRANKS_P[[#This Row],[SV]]/SGP_SV</f>
        <v>#REF!</v>
      </c>
      <c r="T426" s="10" t="e">
        <f>MYRANKS_P[[#This Row],[SO]]/SGP_K</f>
        <v>#REF!</v>
      </c>
      <c r="U426" s="10" t="e">
        <f>((LGAVG_ER*(NUMPITCHERS-1)+MYRANKS_P[[#This Row],[ER]])*9/((LGAVG_IP*(NUMPITCHERS-1)+MYRANKS_P[[#This Row],[IP]]))-LGAVG_ERA)/SGP_ERA</f>
        <v>#REF!</v>
      </c>
      <c r="V426" s="10" t="e">
        <f>((LGAVG_HBB*(NUMPITCHERS-1)+MYRANKS_P[[#This Row],[BB]]+MYRANKS_P[[#This Row],[H]])/(LGAVG_IP*(NUMPITCHERS-1)+MYRANKS_P[[#This Row],[IP]])-LGAVG_WHIP)/SGP_WHIP</f>
        <v>#REF!</v>
      </c>
      <c r="W426" s="72" t="e">
        <f>MYRANKS_P[[#This Row],[WSGP]]+MYRANKS_P[[#This Row],[SVSGP]]+MYRANKS_P[[#This Row],[SOSGP]]+MYRANKS_P[[#This Row],[ERASGP]]+MYRANKS_P[[#This Row],[WHIPSGP]]</f>
        <v>#REF!</v>
      </c>
      <c r="X426" s="171" t="e">
        <f>RANK(MYRANKS_P[[#This Row],[TTLSGP]],MYRANKS_P[TTLSGP],0)</f>
        <v>#REF!</v>
      </c>
      <c r="Y426" s="72" t="e">
        <f>IF(MYRANKS_P[[#This Row],[RAW_RANK]]&gt;NUM_P,MYRANKS_P[[#This Row],[TTLSGP]],0)</f>
        <v>#REF!</v>
      </c>
      <c r="Z426" s="22" t="e">
        <f>IF(MYRANKS_P[[#This Row],[BENCH_TTLSGP]]=0,"",RANK(MYRANKS_P[[#This Row],[BENCH_TTLSGP]],MYRANKS_P[BENCH_TTLSGP],0))</f>
        <v>#REF!</v>
      </c>
      <c r="AA426" s="22" t="e">
        <f>IF(MYRANKS_P[[#This Row],[RAW_RANK]]=NUM_P,"X","")</f>
        <v>#REF!</v>
      </c>
      <c r="AB426" s="10" t="e">
        <f>VLOOKUP(MYRANKS_P[[#This Row],[POS]],#REF!,COLUMN(#REF!),FALSE)</f>
        <v>#REF!</v>
      </c>
      <c r="AC426" s="10" t="e">
        <f>MYRANKS_P[[#This Row],[TTLSGP]]-MYRANKS_P[[#This Row],[REPL LVL]]</f>
        <v>#REF!</v>
      </c>
      <c r="AD426" s="19" t="e">
        <f>IF(MYRANKS_P[[#This Row],[RAW_RANK]]&lt;=Total_Pitchers_Drafted,MYRANKS_P[[#This Row],[SGP OVER REPL]],0)</f>
        <v>#REF!</v>
      </c>
      <c r="AE426" s="66" t="e">
        <f>MYRANKS_P[[#This Row],[SGP OVER REPL]]*Dollar_Value_Per_Pitcher_SGP+1</f>
        <v>#REF!</v>
      </c>
      <c r="AF426" s="27"/>
      <c r="AG426" s="30" t="e">
        <f>IF(AND(MYRANKS_P[[#This Row],[BENCH_RANK]]&lt;=Total_Pitchers_Drafted,MYRANKS_P[[#This Row],[$ACTUAL]]=""),MYRANKS_P[[#This Row],[USEFULSGP]],0)</f>
        <v>#REF!</v>
      </c>
      <c r="AH426" s="27" t="e">
        <f>IF(MYRANKS_P[[#This Row],[REMAIN_SGP]]=0,0,MYRANKS_P[[#This Row],[REMAIN_SGP]]*Remaining_Dollar_Value_Per_Pitcher_SGP+1)</f>
        <v>#REF!</v>
      </c>
      <c r="AI426" s="122"/>
    </row>
    <row r="427" spans="1:35" x14ac:dyDescent="0.25">
      <c r="A427" s="79" t="s">
        <v>4189</v>
      </c>
      <c r="B427" s="53" t="e">
        <f>VLOOKUP(MYRANKS_P[[#This Row],[PLAYERID]],#REF!,COLUMN(#REF!),FALSE)</f>
        <v>#REF!</v>
      </c>
      <c r="C427" s="53" t="e">
        <f>VLOOKUP(MYRANKS_P[[#This Row],[PLAYERID]],#REF!,COLUMN(#REF!),FALSE)</f>
        <v>#REF!</v>
      </c>
      <c r="D427" s="53" t="e">
        <f>VLOOKUP(MYRANKS_P[[#This Row],[PLAYERID]],#REF!,COLUMN(#REF!),FALSE)</f>
        <v>#REF!</v>
      </c>
      <c r="E427" s="9" t="e">
        <f>VLOOKUP(MYRANKS_P[[#This Row],[PLAYERID]],#REF!,COLUMN(#REF!),FALSE)</f>
        <v>#REF!</v>
      </c>
      <c r="F427" s="53" t="e">
        <f>VLOOKUP(MYRANKS_P[[#This Row],[PLAYERID]],#REF!,COLUMN(#REF!),FALSE)</f>
        <v>#REF!</v>
      </c>
      <c r="G427" s="9" t="e">
        <f>INDEX(#REF!,MATCH(MYRANKS_P[[#This Row],[PLAYERID]],#REF!,0),VLOOKUP(IDSYSTEM,#REF!,3,FALSE))</f>
        <v>#REF!</v>
      </c>
      <c r="H427" s="115" t="e">
        <f>IF(OR(LEAGUE="Mixed",LEAGUE=MYRANKS_P[[#This Row],[LG]]),IFERROR(INDEX(PITCHCSV[],MATCH(MYRANKS_P[[#This Row],[PROJID]],PITCHCSV[playerid],0),P_WCOL),0),0)</f>
        <v>#REF!</v>
      </c>
      <c r="I427" s="115" t="e">
        <f>IF(OR(LEAGUE="Mixed",LEAGUE=MYRANKS_P[[#This Row],[LG]]),IFERROR(INDEX(PITCHCSV[],MATCH(MYRANKS_P[[#This Row],[PROJID]],PITCHCSV[playerid],0),P_SVCOL),0),0)</f>
        <v>#REF!</v>
      </c>
      <c r="J427" s="115" t="e">
        <f>IF(OR(LEAGUE="Mixed",LEAGUE=MYRANKS_P[[#This Row],[LG]]),IFERROR(INDEX(PITCHCSV[],MATCH(MYRANKS_P[[#This Row],[PROJID]],PITCHCSV[playerid],0),P_IPCOL),0),0)</f>
        <v>#REF!</v>
      </c>
      <c r="K427" s="115" t="e">
        <f>IF(OR(LEAGUE="Mixed",LEAGUE=MYRANKS_P[[#This Row],[LG]]),IFERROR(INDEX(PITCHCSV[],MATCH(MYRANKS_P[[#This Row],[PROJID]],PITCHCSV[playerid],0),P_HCOL),0),0)</f>
        <v>#REF!</v>
      </c>
      <c r="L427" s="115" t="e">
        <f>IF(OR(LEAGUE="Mixed",LEAGUE=MYRANKS_P[[#This Row],[LG]]),IFERROR(INDEX(PITCHCSV[],MATCH(MYRANKS_P[[#This Row],[PROJID]],PITCHCSV[playerid],0),P_ERCOL),0),0)</f>
        <v>#REF!</v>
      </c>
      <c r="M427" s="115" t="e">
        <f>IF(OR(LEAGUE="Mixed",LEAGUE=MYRANKS_P[[#This Row],[LG]]),IFERROR(INDEX(PITCHCSV[],MATCH(MYRANKS_P[[#This Row],[PROJID]],PITCHCSV[playerid],0),P_HRCOL),0),0)</f>
        <v>#REF!</v>
      </c>
      <c r="N427" s="115" t="e">
        <f>IF(OR(LEAGUE="Mixed",LEAGUE=MYRANKS_P[[#This Row],[LG]]),IFERROR(INDEX(PITCHCSV[],MATCH(MYRANKS_P[[#This Row],[PROJID]],PITCHCSV[playerid],0),P_SOCOL),0),0)</f>
        <v>#REF!</v>
      </c>
      <c r="O427" s="115" t="e">
        <f>IF(OR(LEAGUE="Mixed",LEAGUE=MYRANKS_P[[#This Row],[LG]]),IFERROR(INDEX(PITCHCSV[],MATCH(MYRANKS_P[[#This Row],[PROJID]],PITCHCSV[playerid],0),P_BBCOL),0),0)</f>
        <v>#REF!</v>
      </c>
      <c r="P427" s="10" t="e">
        <f>IF(OR(LEAGUE="Mixed",LEAGUE=MYRANKS_P[[#This Row],[LG]]),IFERROR(MYRANKS_P[[#This Row],[ER]]*9/MYRANKS_P[[#This Row],[IP]],0),0)</f>
        <v>#REF!</v>
      </c>
      <c r="Q427" s="10" t="e">
        <f>IF(OR(LEAGUE="Mixed",LEAGUE=MYRANKS_P[[#This Row],[LG]]),IFERROR((MYRANKS_P[[#This Row],[BB]]+MYRANKS_P[[#This Row],[H]])/MYRANKS_P[[#This Row],[IP]],0),0)</f>
        <v>#REF!</v>
      </c>
      <c r="R427" s="55" t="e">
        <f>MYRANKS_P[[#This Row],[W]]/SGP_W</f>
        <v>#REF!</v>
      </c>
      <c r="S427" s="54" t="e">
        <f>MYRANKS_P[[#This Row],[SV]]/SGP_SV</f>
        <v>#REF!</v>
      </c>
      <c r="T427" s="55" t="e">
        <f>MYRANKS_P[[#This Row],[SO]]/SGP_K</f>
        <v>#REF!</v>
      </c>
      <c r="U427" s="10" t="e">
        <f>((LGAVG_ER*(NUMPITCHERS-1)+MYRANKS_P[[#This Row],[ER]])*9/((LGAVG_IP*(NUMPITCHERS-1)+MYRANKS_P[[#This Row],[IP]]))-LGAVG_ERA)/SGP_ERA</f>
        <v>#REF!</v>
      </c>
      <c r="V427" s="10" t="e">
        <f>((LGAVG_HBB*(NUMPITCHERS-1)+MYRANKS_P[[#This Row],[BB]]+MYRANKS_P[[#This Row],[H]])/(LGAVG_IP*(NUMPITCHERS-1)+MYRANKS_P[[#This Row],[IP]])-LGAVG_WHIP)/SGP_WHIP</f>
        <v>#REF!</v>
      </c>
      <c r="W427" s="74" t="e">
        <f>MYRANKS_P[[#This Row],[WSGP]]+MYRANKS_P[[#This Row],[SVSGP]]+MYRANKS_P[[#This Row],[SOSGP]]+MYRANKS_P[[#This Row],[ERASGP]]+MYRANKS_P[[#This Row],[WHIPSGP]]</f>
        <v>#REF!</v>
      </c>
      <c r="X427" s="172" t="e">
        <f>RANK(MYRANKS_P[[#This Row],[TTLSGP]],MYRANKS_P[TTLSGP],0)</f>
        <v>#REF!</v>
      </c>
      <c r="Y427" s="74" t="e">
        <f>IF(MYRANKS_P[[#This Row],[RAW_RANK]]&gt;NUM_P,MYRANKS_P[[#This Row],[TTLSGP]],0)</f>
        <v>#REF!</v>
      </c>
      <c r="Z427" s="56" t="e">
        <f>IF(MYRANKS_P[[#This Row],[BENCH_TTLSGP]]=0,"",RANK(MYRANKS_P[[#This Row],[BENCH_TTLSGP]],MYRANKS_P[BENCH_TTLSGP],0))</f>
        <v>#REF!</v>
      </c>
      <c r="AA427" s="56" t="e">
        <f>IF(MYRANKS_P[[#This Row],[RAW_RANK]]=NUM_P,"X","")</f>
        <v>#REF!</v>
      </c>
      <c r="AB427" s="54" t="e">
        <f>VLOOKUP(MYRANKS_P[[#This Row],[POS]],#REF!,COLUMN(#REF!),FALSE)</f>
        <v>#REF!</v>
      </c>
      <c r="AC427" s="54" t="e">
        <f>MYRANKS_P[[#This Row],[TTLSGP]]-MYRANKS_P[[#This Row],[REPL LVL]]</f>
        <v>#REF!</v>
      </c>
      <c r="AD427" s="55" t="e">
        <f>IF(MYRANKS_P[[#This Row],[RAW_RANK]]&lt;=Total_Pitchers_Drafted,MYRANKS_P[[#This Row],[SGP OVER REPL]],0)</f>
        <v>#REF!</v>
      </c>
      <c r="AE427" s="68" t="e">
        <f>MYRANKS_P[[#This Row],[SGP OVER REPL]]*Dollar_Value_Per_Pitcher_SGP+1</f>
        <v>#REF!</v>
      </c>
      <c r="AF427" s="55"/>
      <c r="AG427" s="54" t="e">
        <f>IF(AND(MYRANKS_P[[#This Row],[BENCH_RANK]]&lt;=Total_Pitchers_Drafted,MYRANKS_P[[#This Row],[$ACTUAL]]=""),MYRANKS_P[[#This Row],[USEFULSGP]],0)</f>
        <v>#REF!</v>
      </c>
      <c r="AH427" s="55" t="e">
        <f>IF(MYRANKS_P[[#This Row],[REMAIN_SGP]]=0,0,MYRANKS_P[[#This Row],[REMAIN_SGP]]*Remaining_Dollar_Value_Per_Pitcher_SGP+1)</f>
        <v>#REF!</v>
      </c>
      <c r="AI427" s="122"/>
    </row>
    <row r="428" spans="1:35" x14ac:dyDescent="0.25">
      <c r="A428" s="79" t="s">
        <v>1077</v>
      </c>
      <c r="B428" s="9" t="e">
        <f>VLOOKUP(MYRANKS_P[[#This Row],[PLAYERID]],#REF!,COLUMN(#REF!),FALSE)</f>
        <v>#REF!</v>
      </c>
      <c r="C428" s="9" t="e">
        <f>VLOOKUP(MYRANKS_P[[#This Row],[PLAYERID]],#REF!,COLUMN(#REF!),FALSE)</f>
        <v>#REF!</v>
      </c>
      <c r="D428" s="9" t="e">
        <f>VLOOKUP(MYRANKS_P[[#This Row],[PLAYERID]],#REF!,COLUMN(#REF!),FALSE)</f>
        <v>#REF!</v>
      </c>
      <c r="E428" s="9" t="e">
        <f>VLOOKUP(MYRANKS_P[[#This Row],[PLAYERID]],#REF!,COLUMN(#REF!),FALSE)</f>
        <v>#REF!</v>
      </c>
      <c r="F428" s="9" t="e">
        <f>VLOOKUP(MYRANKS_P[[#This Row],[PLAYERID]],#REF!,COLUMN(#REF!),FALSE)</f>
        <v>#REF!</v>
      </c>
      <c r="G428" s="9" t="e">
        <f>INDEX(#REF!,MATCH(MYRANKS_P[[#This Row],[PLAYERID]],#REF!,0),VLOOKUP(IDSYSTEM,#REF!,3,FALSE))</f>
        <v>#REF!</v>
      </c>
      <c r="H428" s="115" t="e">
        <f>IF(OR(LEAGUE="Mixed",LEAGUE=MYRANKS_P[[#This Row],[LG]]),IFERROR(INDEX(PITCHCSV[],MATCH(MYRANKS_P[[#This Row],[PROJID]],PITCHCSV[playerid],0),P_WCOL),0),0)</f>
        <v>#REF!</v>
      </c>
      <c r="I428" s="115" t="e">
        <f>IF(OR(LEAGUE="Mixed",LEAGUE=MYRANKS_P[[#This Row],[LG]]),IFERROR(INDEX(PITCHCSV[],MATCH(MYRANKS_P[[#This Row],[PROJID]],PITCHCSV[playerid],0),P_SVCOL),0),0)</f>
        <v>#REF!</v>
      </c>
      <c r="J428" s="115" t="e">
        <f>IF(OR(LEAGUE="Mixed",LEAGUE=MYRANKS_P[[#This Row],[LG]]),IFERROR(INDEX(PITCHCSV[],MATCH(MYRANKS_P[[#This Row],[PROJID]],PITCHCSV[playerid],0),P_IPCOL),0),0)</f>
        <v>#REF!</v>
      </c>
      <c r="K428" s="115" t="e">
        <f>IF(OR(LEAGUE="Mixed",LEAGUE=MYRANKS_P[[#This Row],[LG]]),IFERROR(INDEX(PITCHCSV[],MATCH(MYRANKS_P[[#This Row],[PROJID]],PITCHCSV[playerid],0),P_HCOL),0),0)</f>
        <v>#REF!</v>
      </c>
      <c r="L428" s="115" t="e">
        <f>IF(OR(LEAGUE="Mixed",LEAGUE=MYRANKS_P[[#This Row],[LG]]),IFERROR(INDEX(PITCHCSV[],MATCH(MYRANKS_P[[#This Row],[PROJID]],PITCHCSV[playerid],0),P_ERCOL),0),0)</f>
        <v>#REF!</v>
      </c>
      <c r="M428" s="115" t="e">
        <f>IF(OR(LEAGUE="Mixed",LEAGUE=MYRANKS_P[[#This Row],[LG]]),IFERROR(INDEX(PITCHCSV[],MATCH(MYRANKS_P[[#This Row],[PROJID]],PITCHCSV[playerid],0),P_HRCOL),0),0)</f>
        <v>#REF!</v>
      </c>
      <c r="N428" s="115" t="e">
        <f>IF(OR(LEAGUE="Mixed",LEAGUE=MYRANKS_P[[#This Row],[LG]]),IFERROR(INDEX(PITCHCSV[],MATCH(MYRANKS_P[[#This Row],[PROJID]],PITCHCSV[playerid],0),P_SOCOL),0),0)</f>
        <v>#REF!</v>
      </c>
      <c r="O428" s="115" t="e">
        <f>IF(OR(LEAGUE="Mixed",LEAGUE=MYRANKS_P[[#This Row],[LG]]),IFERROR(INDEX(PITCHCSV[],MATCH(MYRANKS_P[[#This Row],[PROJID]],PITCHCSV[playerid],0),P_BBCOL),0),0)</f>
        <v>#REF!</v>
      </c>
      <c r="P428" s="10" t="e">
        <f>IF(OR(LEAGUE="Mixed",LEAGUE=MYRANKS_P[[#This Row],[LG]]),IFERROR(MYRANKS_P[[#This Row],[ER]]*9/MYRANKS_P[[#This Row],[IP]],0),0)</f>
        <v>#REF!</v>
      </c>
      <c r="Q428" s="10" t="e">
        <f>IF(OR(LEAGUE="Mixed",LEAGUE=MYRANKS_P[[#This Row],[LG]]),IFERROR((MYRANKS_P[[#This Row],[BB]]+MYRANKS_P[[#This Row],[H]])/MYRANKS_P[[#This Row],[IP]],0),0)</f>
        <v>#REF!</v>
      </c>
      <c r="R428" s="10" t="e">
        <f>MYRANKS_P[[#This Row],[W]]/SGP_W</f>
        <v>#REF!</v>
      </c>
      <c r="S428" s="10" t="e">
        <f>MYRANKS_P[[#This Row],[SV]]/SGP_SV</f>
        <v>#REF!</v>
      </c>
      <c r="T428" s="10" t="e">
        <f>MYRANKS_P[[#This Row],[SO]]/SGP_K</f>
        <v>#REF!</v>
      </c>
      <c r="U428" s="10" t="e">
        <f>((LGAVG_ER*(NUMPITCHERS-1)+MYRANKS_P[[#This Row],[ER]])*9/((LGAVG_IP*(NUMPITCHERS-1)+MYRANKS_P[[#This Row],[IP]]))-LGAVG_ERA)/SGP_ERA</f>
        <v>#REF!</v>
      </c>
      <c r="V428" s="10" t="e">
        <f>((LGAVG_HBB*(NUMPITCHERS-1)+MYRANKS_P[[#This Row],[BB]]+MYRANKS_P[[#This Row],[H]])/(LGAVG_IP*(NUMPITCHERS-1)+MYRANKS_P[[#This Row],[IP]])-LGAVG_WHIP)/SGP_WHIP</f>
        <v>#REF!</v>
      </c>
      <c r="W428" s="72" t="e">
        <f>MYRANKS_P[[#This Row],[WSGP]]+MYRANKS_P[[#This Row],[SVSGP]]+MYRANKS_P[[#This Row],[SOSGP]]+MYRANKS_P[[#This Row],[ERASGP]]+MYRANKS_P[[#This Row],[WHIPSGP]]</f>
        <v>#REF!</v>
      </c>
      <c r="X428" s="171" t="e">
        <f>RANK(MYRANKS_P[[#This Row],[TTLSGP]],MYRANKS_P[TTLSGP],0)</f>
        <v>#REF!</v>
      </c>
      <c r="Y428" s="72" t="e">
        <f>IF(MYRANKS_P[[#This Row],[RAW_RANK]]&gt;NUM_P,MYRANKS_P[[#This Row],[TTLSGP]],0)</f>
        <v>#REF!</v>
      </c>
      <c r="Z428" s="22" t="e">
        <f>IF(MYRANKS_P[[#This Row],[BENCH_TTLSGP]]=0,"",RANK(MYRANKS_P[[#This Row],[BENCH_TTLSGP]],MYRANKS_P[BENCH_TTLSGP],0))</f>
        <v>#REF!</v>
      </c>
      <c r="AA428" s="22" t="e">
        <f>IF(MYRANKS_P[[#This Row],[RAW_RANK]]=NUM_P,"X","")</f>
        <v>#REF!</v>
      </c>
      <c r="AB428" s="10" t="e">
        <f>VLOOKUP(MYRANKS_P[[#This Row],[POS]],#REF!,COLUMN(#REF!),FALSE)</f>
        <v>#REF!</v>
      </c>
      <c r="AC428" s="10" t="e">
        <f>MYRANKS_P[[#This Row],[TTLSGP]]-MYRANKS_P[[#This Row],[REPL LVL]]</f>
        <v>#REF!</v>
      </c>
      <c r="AD428" s="19" t="e">
        <f>IF(MYRANKS_P[[#This Row],[RAW_RANK]]&lt;=Total_Pitchers_Drafted,MYRANKS_P[[#This Row],[SGP OVER REPL]],0)</f>
        <v>#REF!</v>
      </c>
      <c r="AE428" s="66" t="e">
        <f>MYRANKS_P[[#This Row],[SGP OVER REPL]]*Dollar_Value_Per_Pitcher_SGP+1</f>
        <v>#REF!</v>
      </c>
      <c r="AF428" s="27"/>
      <c r="AG428" s="30" t="e">
        <f>IF(AND(MYRANKS_P[[#This Row],[BENCH_RANK]]&lt;=Total_Pitchers_Drafted,MYRANKS_P[[#This Row],[$ACTUAL]]=""),MYRANKS_P[[#This Row],[USEFULSGP]],0)</f>
        <v>#REF!</v>
      </c>
      <c r="AH428" s="27" t="e">
        <f>IF(MYRANKS_P[[#This Row],[REMAIN_SGP]]=0,0,MYRANKS_P[[#This Row],[REMAIN_SGP]]*Remaining_Dollar_Value_Per_Pitcher_SGP+1)</f>
        <v>#REF!</v>
      </c>
      <c r="AI428" s="122"/>
    </row>
    <row r="429" spans="1:35" x14ac:dyDescent="0.25">
      <c r="A429" s="88" t="s">
        <v>1081</v>
      </c>
      <c r="B429" s="53" t="e">
        <f>VLOOKUP(MYRANKS_P[[#This Row],[PLAYERID]],#REF!,COLUMN(#REF!),FALSE)</f>
        <v>#REF!</v>
      </c>
      <c r="C429" s="53" t="e">
        <f>VLOOKUP(MYRANKS_P[[#This Row],[PLAYERID]],#REF!,COLUMN(#REF!),FALSE)</f>
        <v>#REF!</v>
      </c>
      <c r="D429" s="53" t="e">
        <f>VLOOKUP(MYRANKS_P[[#This Row],[PLAYERID]],#REF!,COLUMN(#REF!),FALSE)</f>
        <v>#REF!</v>
      </c>
      <c r="E429" s="9" t="e">
        <f>VLOOKUP(MYRANKS_P[[#This Row],[PLAYERID]],#REF!,COLUMN(#REF!),FALSE)</f>
        <v>#REF!</v>
      </c>
      <c r="F429" s="53" t="e">
        <f>VLOOKUP(MYRANKS_P[[#This Row],[PLAYERID]],#REF!,COLUMN(#REF!),FALSE)</f>
        <v>#REF!</v>
      </c>
      <c r="G429" s="9" t="e">
        <f>INDEX(#REF!,MATCH(MYRANKS_P[[#This Row],[PLAYERID]],#REF!,0),VLOOKUP(IDSYSTEM,#REF!,3,FALSE))</f>
        <v>#REF!</v>
      </c>
      <c r="H429" s="115" t="e">
        <f>IF(OR(LEAGUE="Mixed",LEAGUE=MYRANKS_P[[#This Row],[LG]]),IFERROR(INDEX(PITCHCSV[],MATCH(MYRANKS_P[[#This Row],[PROJID]],PITCHCSV[playerid],0),P_WCOL),0),0)</f>
        <v>#REF!</v>
      </c>
      <c r="I429" s="115" t="e">
        <f>IF(OR(LEAGUE="Mixed",LEAGUE=MYRANKS_P[[#This Row],[LG]]),IFERROR(INDEX(PITCHCSV[],MATCH(MYRANKS_P[[#This Row],[PROJID]],PITCHCSV[playerid],0),P_SVCOL),0),0)</f>
        <v>#REF!</v>
      </c>
      <c r="J429" s="115" t="e">
        <f>IF(OR(LEAGUE="Mixed",LEAGUE=MYRANKS_P[[#This Row],[LG]]),IFERROR(INDEX(PITCHCSV[],MATCH(MYRANKS_P[[#This Row],[PROJID]],PITCHCSV[playerid],0),P_IPCOL),0),0)</f>
        <v>#REF!</v>
      </c>
      <c r="K429" s="115" t="e">
        <f>IF(OR(LEAGUE="Mixed",LEAGUE=MYRANKS_P[[#This Row],[LG]]),IFERROR(INDEX(PITCHCSV[],MATCH(MYRANKS_P[[#This Row],[PROJID]],PITCHCSV[playerid],0),P_HCOL),0),0)</f>
        <v>#REF!</v>
      </c>
      <c r="L429" s="115" t="e">
        <f>IF(OR(LEAGUE="Mixed",LEAGUE=MYRANKS_P[[#This Row],[LG]]),IFERROR(INDEX(PITCHCSV[],MATCH(MYRANKS_P[[#This Row],[PROJID]],PITCHCSV[playerid],0),P_ERCOL),0),0)</f>
        <v>#REF!</v>
      </c>
      <c r="M429" s="115" t="e">
        <f>IF(OR(LEAGUE="Mixed",LEAGUE=MYRANKS_P[[#This Row],[LG]]),IFERROR(INDEX(PITCHCSV[],MATCH(MYRANKS_P[[#This Row],[PROJID]],PITCHCSV[playerid],0),P_HRCOL),0),0)</f>
        <v>#REF!</v>
      </c>
      <c r="N429" s="115" t="e">
        <f>IF(OR(LEAGUE="Mixed",LEAGUE=MYRANKS_P[[#This Row],[LG]]),IFERROR(INDEX(PITCHCSV[],MATCH(MYRANKS_P[[#This Row],[PROJID]],PITCHCSV[playerid],0),P_SOCOL),0),0)</f>
        <v>#REF!</v>
      </c>
      <c r="O429" s="115" t="e">
        <f>IF(OR(LEAGUE="Mixed",LEAGUE=MYRANKS_P[[#This Row],[LG]]),IFERROR(INDEX(PITCHCSV[],MATCH(MYRANKS_P[[#This Row],[PROJID]],PITCHCSV[playerid],0),P_BBCOL),0),0)</f>
        <v>#REF!</v>
      </c>
      <c r="P429" s="10" t="e">
        <f>IF(OR(LEAGUE="Mixed",LEAGUE=MYRANKS_P[[#This Row],[LG]]),IFERROR(MYRANKS_P[[#This Row],[ER]]*9/MYRANKS_P[[#This Row],[IP]],0),0)</f>
        <v>#REF!</v>
      </c>
      <c r="Q429" s="10" t="e">
        <f>IF(OR(LEAGUE="Mixed",LEAGUE=MYRANKS_P[[#This Row],[LG]]),IFERROR((MYRANKS_P[[#This Row],[BB]]+MYRANKS_P[[#This Row],[H]])/MYRANKS_P[[#This Row],[IP]],0),0)</f>
        <v>#REF!</v>
      </c>
      <c r="R429" s="55" t="e">
        <f>MYRANKS_P[[#This Row],[W]]/SGP_W</f>
        <v>#REF!</v>
      </c>
      <c r="S429" s="54" t="e">
        <f>MYRANKS_P[[#This Row],[SV]]/SGP_SV</f>
        <v>#REF!</v>
      </c>
      <c r="T429" s="55" t="e">
        <f>MYRANKS_P[[#This Row],[SO]]/SGP_K</f>
        <v>#REF!</v>
      </c>
      <c r="U429" s="10" t="e">
        <f>((LGAVG_ER*(NUMPITCHERS-1)+MYRANKS_P[[#This Row],[ER]])*9/((LGAVG_IP*(NUMPITCHERS-1)+MYRANKS_P[[#This Row],[IP]]))-LGAVG_ERA)/SGP_ERA</f>
        <v>#REF!</v>
      </c>
      <c r="V429" s="10" t="e">
        <f>((LGAVG_HBB*(NUMPITCHERS-1)+MYRANKS_P[[#This Row],[BB]]+MYRANKS_P[[#This Row],[H]])/(LGAVG_IP*(NUMPITCHERS-1)+MYRANKS_P[[#This Row],[IP]])-LGAVG_WHIP)/SGP_WHIP</f>
        <v>#REF!</v>
      </c>
      <c r="W429" s="74" t="e">
        <f>MYRANKS_P[[#This Row],[WSGP]]+MYRANKS_P[[#This Row],[SVSGP]]+MYRANKS_P[[#This Row],[SOSGP]]+MYRANKS_P[[#This Row],[ERASGP]]+MYRANKS_P[[#This Row],[WHIPSGP]]</f>
        <v>#REF!</v>
      </c>
      <c r="X429" s="172" t="e">
        <f>RANK(MYRANKS_P[[#This Row],[TTLSGP]],MYRANKS_P[TTLSGP],0)</f>
        <v>#REF!</v>
      </c>
      <c r="Y429" s="74" t="e">
        <f>IF(MYRANKS_P[[#This Row],[RAW_RANK]]&gt;NUM_P,MYRANKS_P[[#This Row],[TTLSGP]],0)</f>
        <v>#REF!</v>
      </c>
      <c r="Z429" s="56" t="e">
        <f>IF(MYRANKS_P[[#This Row],[BENCH_TTLSGP]]=0,"",RANK(MYRANKS_P[[#This Row],[BENCH_TTLSGP]],MYRANKS_P[BENCH_TTLSGP],0))</f>
        <v>#REF!</v>
      </c>
      <c r="AA429" s="56" t="e">
        <f>IF(MYRANKS_P[[#This Row],[RAW_RANK]]=NUM_P,"X","")</f>
        <v>#REF!</v>
      </c>
      <c r="AB429" s="54" t="e">
        <f>VLOOKUP(MYRANKS_P[[#This Row],[POS]],#REF!,COLUMN(#REF!),FALSE)</f>
        <v>#REF!</v>
      </c>
      <c r="AC429" s="54" t="e">
        <f>MYRANKS_P[[#This Row],[TTLSGP]]-MYRANKS_P[[#This Row],[REPL LVL]]</f>
        <v>#REF!</v>
      </c>
      <c r="AD429" s="55" t="e">
        <f>IF(MYRANKS_P[[#This Row],[RAW_RANK]]&lt;=Total_Pitchers_Drafted,MYRANKS_P[[#This Row],[SGP OVER REPL]],0)</f>
        <v>#REF!</v>
      </c>
      <c r="AE429" s="68" t="e">
        <f>MYRANKS_P[[#This Row],[SGP OVER REPL]]*Dollar_Value_Per_Pitcher_SGP+1</f>
        <v>#REF!</v>
      </c>
      <c r="AF429" s="55"/>
      <c r="AG429" s="54" t="e">
        <f>IF(AND(MYRANKS_P[[#This Row],[BENCH_RANK]]&lt;=Total_Pitchers_Drafted,MYRANKS_P[[#This Row],[$ACTUAL]]=""),MYRANKS_P[[#This Row],[USEFULSGP]],0)</f>
        <v>#REF!</v>
      </c>
      <c r="AH429" s="55" t="e">
        <f>IF(MYRANKS_P[[#This Row],[REMAIN_SGP]]=0,0,MYRANKS_P[[#This Row],[REMAIN_SGP]]*Remaining_Dollar_Value_Per_Pitcher_SGP+1)</f>
        <v>#REF!</v>
      </c>
      <c r="AI429" s="122"/>
    </row>
    <row r="430" spans="1:35" x14ac:dyDescent="0.25">
      <c r="A430" s="88" t="s">
        <v>3640</v>
      </c>
      <c r="B430" s="9" t="e">
        <f>VLOOKUP(MYRANKS_P[[#This Row],[PLAYERID]],#REF!,COLUMN(#REF!),FALSE)</f>
        <v>#REF!</v>
      </c>
      <c r="C430" s="9" t="e">
        <f>VLOOKUP(MYRANKS_P[[#This Row],[PLAYERID]],#REF!,COLUMN(#REF!),FALSE)</f>
        <v>#REF!</v>
      </c>
      <c r="D430" s="9" t="e">
        <f>VLOOKUP(MYRANKS_P[[#This Row],[PLAYERID]],#REF!,COLUMN(#REF!),FALSE)</f>
        <v>#REF!</v>
      </c>
      <c r="E430" s="9" t="e">
        <f>VLOOKUP(MYRANKS_P[[#This Row],[PLAYERID]],#REF!,COLUMN(#REF!),FALSE)</f>
        <v>#REF!</v>
      </c>
      <c r="F430" s="9" t="e">
        <f>VLOOKUP(MYRANKS_P[[#This Row],[PLAYERID]],#REF!,COLUMN(#REF!),FALSE)</f>
        <v>#REF!</v>
      </c>
      <c r="G430" s="9" t="e">
        <f>INDEX(#REF!,MATCH(MYRANKS_P[[#This Row],[PLAYERID]],#REF!,0),VLOOKUP(IDSYSTEM,#REF!,3,FALSE))</f>
        <v>#REF!</v>
      </c>
      <c r="H430" s="115" t="e">
        <f>IF(OR(LEAGUE="Mixed",LEAGUE=MYRANKS_P[[#This Row],[LG]]),IFERROR(INDEX(PITCHCSV[],MATCH(MYRANKS_P[[#This Row],[PROJID]],PITCHCSV[playerid],0),P_WCOL),0),0)</f>
        <v>#REF!</v>
      </c>
      <c r="I430" s="115" t="e">
        <f>IF(OR(LEAGUE="Mixed",LEAGUE=MYRANKS_P[[#This Row],[LG]]),IFERROR(INDEX(PITCHCSV[],MATCH(MYRANKS_P[[#This Row],[PROJID]],PITCHCSV[playerid],0),P_SVCOL),0),0)</f>
        <v>#REF!</v>
      </c>
      <c r="J430" s="115" t="e">
        <f>IF(OR(LEAGUE="Mixed",LEAGUE=MYRANKS_P[[#This Row],[LG]]),IFERROR(INDEX(PITCHCSV[],MATCH(MYRANKS_P[[#This Row],[PROJID]],PITCHCSV[playerid],0),P_IPCOL),0),0)</f>
        <v>#REF!</v>
      </c>
      <c r="K430" s="115" t="e">
        <f>IF(OR(LEAGUE="Mixed",LEAGUE=MYRANKS_P[[#This Row],[LG]]),IFERROR(INDEX(PITCHCSV[],MATCH(MYRANKS_P[[#This Row],[PROJID]],PITCHCSV[playerid],0),P_HCOL),0),0)</f>
        <v>#REF!</v>
      </c>
      <c r="L430" s="115" t="e">
        <f>IF(OR(LEAGUE="Mixed",LEAGUE=MYRANKS_P[[#This Row],[LG]]),IFERROR(INDEX(PITCHCSV[],MATCH(MYRANKS_P[[#This Row],[PROJID]],PITCHCSV[playerid],0),P_ERCOL),0),0)</f>
        <v>#REF!</v>
      </c>
      <c r="M430" s="115" t="e">
        <f>IF(OR(LEAGUE="Mixed",LEAGUE=MYRANKS_P[[#This Row],[LG]]),IFERROR(INDEX(PITCHCSV[],MATCH(MYRANKS_P[[#This Row],[PROJID]],PITCHCSV[playerid],0),P_HRCOL),0),0)</f>
        <v>#REF!</v>
      </c>
      <c r="N430" s="115" t="e">
        <f>IF(OR(LEAGUE="Mixed",LEAGUE=MYRANKS_P[[#This Row],[LG]]),IFERROR(INDEX(PITCHCSV[],MATCH(MYRANKS_P[[#This Row],[PROJID]],PITCHCSV[playerid],0),P_SOCOL),0),0)</f>
        <v>#REF!</v>
      </c>
      <c r="O430" s="115" t="e">
        <f>IF(OR(LEAGUE="Mixed",LEAGUE=MYRANKS_P[[#This Row],[LG]]),IFERROR(INDEX(PITCHCSV[],MATCH(MYRANKS_P[[#This Row],[PROJID]],PITCHCSV[playerid],0),P_BBCOL),0),0)</f>
        <v>#REF!</v>
      </c>
      <c r="P430" s="10" t="e">
        <f>IF(OR(LEAGUE="Mixed",LEAGUE=MYRANKS_P[[#This Row],[LG]]),IFERROR(MYRANKS_P[[#This Row],[ER]]*9/MYRANKS_P[[#This Row],[IP]],0),0)</f>
        <v>#REF!</v>
      </c>
      <c r="Q430" s="10" t="e">
        <f>IF(OR(LEAGUE="Mixed",LEAGUE=MYRANKS_P[[#This Row],[LG]]),IFERROR((MYRANKS_P[[#This Row],[BB]]+MYRANKS_P[[#This Row],[H]])/MYRANKS_P[[#This Row],[IP]],0),0)</f>
        <v>#REF!</v>
      </c>
      <c r="R430" s="10" t="e">
        <f>MYRANKS_P[[#This Row],[W]]/SGP_W</f>
        <v>#REF!</v>
      </c>
      <c r="S430" s="10" t="e">
        <f>MYRANKS_P[[#This Row],[SV]]/SGP_SV</f>
        <v>#REF!</v>
      </c>
      <c r="T430" s="10" t="e">
        <f>MYRANKS_P[[#This Row],[SO]]/SGP_K</f>
        <v>#REF!</v>
      </c>
      <c r="U430" s="10" t="e">
        <f>((LGAVG_ER*(NUMPITCHERS-1)+MYRANKS_P[[#This Row],[ER]])*9/((LGAVG_IP*(NUMPITCHERS-1)+MYRANKS_P[[#This Row],[IP]]))-LGAVG_ERA)/SGP_ERA</f>
        <v>#REF!</v>
      </c>
      <c r="V430" s="10" t="e">
        <f>((LGAVG_HBB*(NUMPITCHERS-1)+MYRANKS_P[[#This Row],[BB]]+MYRANKS_P[[#This Row],[H]])/(LGAVG_IP*(NUMPITCHERS-1)+MYRANKS_P[[#This Row],[IP]])-LGAVG_WHIP)/SGP_WHIP</f>
        <v>#REF!</v>
      </c>
      <c r="W430" s="72" t="e">
        <f>MYRANKS_P[[#This Row],[WSGP]]+MYRANKS_P[[#This Row],[SVSGP]]+MYRANKS_P[[#This Row],[SOSGP]]+MYRANKS_P[[#This Row],[ERASGP]]+MYRANKS_P[[#This Row],[WHIPSGP]]</f>
        <v>#REF!</v>
      </c>
      <c r="X430" s="171" t="e">
        <f>RANK(MYRANKS_P[[#This Row],[TTLSGP]],MYRANKS_P[TTLSGP],0)</f>
        <v>#REF!</v>
      </c>
      <c r="Y430" s="72" t="e">
        <f>IF(MYRANKS_P[[#This Row],[RAW_RANK]]&gt;NUM_P,MYRANKS_P[[#This Row],[TTLSGP]],0)</f>
        <v>#REF!</v>
      </c>
      <c r="Z430" s="22" t="e">
        <f>IF(MYRANKS_P[[#This Row],[BENCH_TTLSGP]]=0,"",RANK(MYRANKS_P[[#This Row],[BENCH_TTLSGP]],MYRANKS_P[BENCH_TTLSGP],0))</f>
        <v>#REF!</v>
      </c>
      <c r="AA430" s="22" t="e">
        <f>IF(MYRANKS_P[[#This Row],[RAW_RANK]]=NUM_P,"X","")</f>
        <v>#REF!</v>
      </c>
      <c r="AB430" s="10" t="e">
        <f>VLOOKUP(MYRANKS_P[[#This Row],[POS]],#REF!,COLUMN(#REF!),FALSE)</f>
        <v>#REF!</v>
      </c>
      <c r="AC430" s="10" t="e">
        <f>MYRANKS_P[[#This Row],[TTLSGP]]-MYRANKS_P[[#This Row],[REPL LVL]]</f>
        <v>#REF!</v>
      </c>
      <c r="AD430" s="19" t="e">
        <f>IF(MYRANKS_P[[#This Row],[RAW_RANK]]&lt;=Total_Pitchers_Drafted,MYRANKS_P[[#This Row],[SGP OVER REPL]],0)</f>
        <v>#REF!</v>
      </c>
      <c r="AE430" s="66" t="e">
        <f>MYRANKS_P[[#This Row],[SGP OVER REPL]]*Dollar_Value_Per_Pitcher_SGP+1</f>
        <v>#REF!</v>
      </c>
      <c r="AF430" s="27"/>
      <c r="AG430" s="30" t="e">
        <f>IF(AND(MYRANKS_P[[#This Row],[BENCH_RANK]]&lt;=Total_Pitchers_Drafted,MYRANKS_P[[#This Row],[$ACTUAL]]=""),MYRANKS_P[[#This Row],[USEFULSGP]],0)</f>
        <v>#REF!</v>
      </c>
      <c r="AH430" s="27" t="e">
        <f>IF(MYRANKS_P[[#This Row],[REMAIN_SGP]]=0,0,MYRANKS_P[[#This Row],[REMAIN_SGP]]*Remaining_Dollar_Value_Per_Pitcher_SGP+1)</f>
        <v>#REF!</v>
      </c>
      <c r="AI430" s="122"/>
    </row>
    <row r="431" spans="1:35" x14ac:dyDescent="0.25">
      <c r="A431" s="88" t="s">
        <v>4721</v>
      </c>
      <c r="B431" s="9" t="e">
        <f>VLOOKUP(MYRANKS_P[[#This Row],[PLAYERID]],#REF!,COLUMN(#REF!),FALSE)</f>
        <v>#REF!</v>
      </c>
      <c r="C431" s="9" t="e">
        <f>VLOOKUP(MYRANKS_P[[#This Row],[PLAYERID]],#REF!,COLUMN(#REF!),FALSE)</f>
        <v>#REF!</v>
      </c>
      <c r="D431" s="9" t="e">
        <f>VLOOKUP(MYRANKS_P[[#This Row],[PLAYERID]],#REF!,COLUMN(#REF!),FALSE)</f>
        <v>#REF!</v>
      </c>
      <c r="E431" s="9" t="e">
        <f>VLOOKUP(MYRANKS_P[[#This Row],[PLAYERID]],#REF!,COLUMN(#REF!),FALSE)</f>
        <v>#REF!</v>
      </c>
      <c r="F431" s="9" t="e">
        <f>VLOOKUP(MYRANKS_P[[#This Row],[PLAYERID]],#REF!,COLUMN(#REF!),FALSE)</f>
        <v>#REF!</v>
      </c>
      <c r="G431" s="9" t="e">
        <f>INDEX(#REF!,MATCH(MYRANKS_P[[#This Row],[PLAYERID]],#REF!,0),VLOOKUP(IDSYSTEM,#REF!,3,FALSE))</f>
        <v>#REF!</v>
      </c>
      <c r="H431" s="115" t="e">
        <f>IF(OR(LEAGUE="Mixed",LEAGUE=MYRANKS_P[[#This Row],[LG]]),IFERROR(INDEX(PITCHCSV[],MATCH(MYRANKS_P[[#This Row],[PROJID]],PITCHCSV[playerid],0),P_WCOL),0),0)</f>
        <v>#REF!</v>
      </c>
      <c r="I431" s="115" t="e">
        <f>IF(OR(LEAGUE="Mixed",LEAGUE=MYRANKS_P[[#This Row],[LG]]),IFERROR(INDEX(PITCHCSV[],MATCH(MYRANKS_P[[#This Row],[PROJID]],PITCHCSV[playerid],0),P_SVCOL),0),0)</f>
        <v>#REF!</v>
      </c>
      <c r="J431" s="115" t="e">
        <f>IF(OR(LEAGUE="Mixed",LEAGUE=MYRANKS_P[[#This Row],[LG]]),IFERROR(INDEX(PITCHCSV[],MATCH(MYRANKS_P[[#This Row],[PROJID]],PITCHCSV[playerid],0),P_IPCOL),0),0)</f>
        <v>#REF!</v>
      </c>
      <c r="K431" s="115" t="e">
        <f>IF(OR(LEAGUE="Mixed",LEAGUE=MYRANKS_P[[#This Row],[LG]]),IFERROR(INDEX(PITCHCSV[],MATCH(MYRANKS_P[[#This Row],[PROJID]],PITCHCSV[playerid],0),P_HCOL),0),0)</f>
        <v>#REF!</v>
      </c>
      <c r="L431" s="115" t="e">
        <f>IF(OR(LEAGUE="Mixed",LEAGUE=MYRANKS_P[[#This Row],[LG]]),IFERROR(INDEX(PITCHCSV[],MATCH(MYRANKS_P[[#This Row],[PROJID]],PITCHCSV[playerid],0),P_ERCOL),0),0)</f>
        <v>#REF!</v>
      </c>
      <c r="M431" s="115" t="e">
        <f>IF(OR(LEAGUE="Mixed",LEAGUE=MYRANKS_P[[#This Row],[LG]]),IFERROR(INDEX(PITCHCSV[],MATCH(MYRANKS_P[[#This Row],[PROJID]],PITCHCSV[playerid],0),P_HRCOL),0),0)</f>
        <v>#REF!</v>
      </c>
      <c r="N431" s="115" t="e">
        <f>IF(OR(LEAGUE="Mixed",LEAGUE=MYRANKS_P[[#This Row],[LG]]),IFERROR(INDEX(PITCHCSV[],MATCH(MYRANKS_P[[#This Row],[PROJID]],PITCHCSV[playerid],0),P_SOCOL),0),0)</f>
        <v>#REF!</v>
      </c>
      <c r="O431" s="115" t="e">
        <f>IF(OR(LEAGUE="Mixed",LEAGUE=MYRANKS_P[[#This Row],[LG]]),IFERROR(INDEX(PITCHCSV[],MATCH(MYRANKS_P[[#This Row],[PROJID]],PITCHCSV[playerid],0),P_BBCOL),0),0)</f>
        <v>#REF!</v>
      </c>
      <c r="P431" s="10" t="e">
        <f>IF(OR(LEAGUE="Mixed",LEAGUE=MYRANKS_P[[#This Row],[LG]]),IFERROR(MYRANKS_P[[#This Row],[ER]]*9/MYRANKS_P[[#This Row],[IP]],0),0)</f>
        <v>#REF!</v>
      </c>
      <c r="Q431" s="10" t="e">
        <f>IF(OR(LEAGUE="Mixed",LEAGUE=MYRANKS_P[[#This Row],[LG]]),IFERROR((MYRANKS_P[[#This Row],[BB]]+MYRANKS_P[[#This Row],[H]])/MYRANKS_P[[#This Row],[IP]],0),0)</f>
        <v>#REF!</v>
      </c>
      <c r="R431" s="10" t="e">
        <f>MYRANKS_P[[#This Row],[W]]/SGP_W</f>
        <v>#REF!</v>
      </c>
      <c r="S431" s="10" t="e">
        <f>MYRANKS_P[[#This Row],[SV]]/SGP_SV</f>
        <v>#REF!</v>
      </c>
      <c r="T431" s="10" t="e">
        <f>MYRANKS_P[[#This Row],[SO]]/SGP_K</f>
        <v>#REF!</v>
      </c>
      <c r="U431" s="10" t="e">
        <f>((LGAVG_ER*(NUMPITCHERS-1)+MYRANKS_P[[#This Row],[ER]])*9/((LGAVG_IP*(NUMPITCHERS-1)+MYRANKS_P[[#This Row],[IP]]))-LGAVG_ERA)/SGP_ERA</f>
        <v>#REF!</v>
      </c>
      <c r="V431" s="10" t="e">
        <f>((LGAVG_HBB*(NUMPITCHERS-1)+MYRANKS_P[[#This Row],[BB]]+MYRANKS_P[[#This Row],[H]])/(LGAVG_IP*(NUMPITCHERS-1)+MYRANKS_P[[#This Row],[IP]])-LGAVG_WHIP)/SGP_WHIP</f>
        <v>#REF!</v>
      </c>
      <c r="W431" s="72" t="e">
        <f>MYRANKS_P[[#This Row],[WSGP]]+MYRANKS_P[[#This Row],[SVSGP]]+MYRANKS_P[[#This Row],[SOSGP]]+MYRANKS_P[[#This Row],[ERASGP]]+MYRANKS_P[[#This Row],[WHIPSGP]]</f>
        <v>#REF!</v>
      </c>
      <c r="X431" s="171" t="e">
        <f>RANK(MYRANKS_P[[#This Row],[TTLSGP]],MYRANKS_P[TTLSGP],0)</f>
        <v>#REF!</v>
      </c>
      <c r="Y431" s="72" t="e">
        <f>IF(MYRANKS_P[[#This Row],[RAW_RANK]]&gt;NUM_P,MYRANKS_P[[#This Row],[TTLSGP]],0)</f>
        <v>#REF!</v>
      </c>
      <c r="Z431" s="22" t="e">
        <f>IF(MYRANKS_P[[#This Row],[BENCH_TTLSGP]]=0,"",RANK(MYRANKS_P[[#This Row],[BENCH_TTLSGP]],MYRANKS_P[BENCH_TTLSGP],0))</f>
        <v>#REF!</v>
      </c>
      <c r="AA431" s="22" t="e">
        <f>IF(MYRANKS_P[[#This Row],[RAW_RANK]]=NUM_P,"X","")</f>
        <v>#REF!</v>
      </c>
      <c r="AB431" s="10" t="e">
        <f>VLOOKUP(MYRANKS_P[[#This Row],[POS]],#REF!,COLUMN(#REF!),FALSE)</f>
        <v>#REF!</v>
      </c>
      <c r="AC431" s="10" t="e">
        <f>MYRANKS_P[[#This Row],[TTLSGP]]-MYRANKS_P[[#This Row],[REPL LVL]]</f>
        <v>#REF!</v>
      </c>
      <c r="AD431" s="19" t="e">
        <f>IF(MYRANKS_P[[#This Row],[RAW_RANK]]&lt;=Total_Pitchers_Drafted,MYRANKS_P[[#This Row],[SGP OVER REPL]],0)</f>
        <v>#REF!</v>
      </c>
      <c r="AE431" s="66" t="e">
        <f>MYRANKS_P[[#This Row],[SGP OVER REPL]]*Dollar_Value_Per_Pitcher_SGP+1</f>
        <v>#REF!</v>
      </c>
      <c r="AF431" s="27"/>
      <c r="AG431" s="30" t="e">
        <f>IF(AND(MYRANKS_P[[#This Row],[BENCH_RANK]]&lt;=Total_Pitchers_Drafted,MYRANKS_P[[#This Row],[$ACTUAL]]=""),MYRANKS_P[[#This Row],[USEFULSGP]],0)</f>
        <v>#REF!</v>
      </c>
      <c r="AH431" s="27" t="e">
        <f>IF(MYRANKS_P[[#This Row],[REMAIN_SGP]]=0,0,MYRANKS_P[[#This Row],[REMAIN_SGP]]*Remaining_Dollar_Value_Per_Pitcher_SGP+1)</f>
        <v>#REF!</v>
      </c>
      <c r="AI431" s="122"/>
    </row>
    <row r="432" spans="1:35" x14ac:dyDescent="0.25">
      <c r="A432" s="79" t="s">
        <v>1086</v>
      </c>
      <c r="B432" s="53" t="e">
        <f>VLOOKUP(MYRANKS_P[[#This Row],[PLAYERID]],#REF!,COLUMN(#REF!),FALSE)</f>
        <v>#REF!</v>
      </c>
      <c r="C432" s="53" t="e">
        <f>VLOOKUP(MYRANKS_P[[#This Row],[PLAYERID]],#REF!,COLUMN(#REF!),FALSE)</f>
        <v>#REF!</v>
      </c>
      <c r="D432" s="53" t="e">
        <f>VLOOKUP(MYRANKS_P[[#This Row],[PLAYERID]],#REF!,COLUMN(#REF!),FALSE)</f>
        <v>#REF!</v>
      </c>
      <c r="E432" s="9" t="e">
        <f>VLOOKUP(MYRANKS_P[[#This Row],[PLAYERID]],#REF!,COLUMN(#REF!),FALSE)</f>
        <v>#REF!</v>
      </c>
      <c r="F432" s="53" t="e">
        <f>VLOOKUP(MYRANKS_P[[#This Row],[PLAYERID]],#REF!,COLUMN(#REF!),FALSE)</f>
        <v>#REF!</v>
      </c>
      <c r="G432" s="9" t="e">
        <f>INDEX(#REF!,MATCH(MYRANKS_P[[#This Row],[PLAYERID]],#REF!,0),VLOOKUP(IDSYSTEM,#REF!,3,FALSE))</f>
        <v>#REF!</v>
      </c>
      <c r="H432" s="115" t="e">
        <f>IF(OR(LEAGUE="Mixed",LEAGUE=MYRANKS_P[[#This Row],[LG]]),IFERROR(INDEX(PITCHCSV[],MATCH(MYRANKS_P[[#This Row],[PROJID]],PITCHCSV[playerid],0),P_WCOL),0),0)</f>
        <v>#REF!</v>
      </c>
      <c r="I432" s="115" t="e">
        <f>IF(OR(LEAGUE="Mixed",LEAGUE=MYRANKS_P[[#This Row],[LG]]),IFERROR(INDEX(PITCHCSV[],MATCH(MYRANKS_P[[#This Row],[PROJID]],PITCHCSV[playerid],0),P_SVCOL),0),0)</f>
        <v>#REF!</v>
      </c>
      <c r="J432" s="115" t="e">
        <f>IF(OR(LEAGUE="Mixed",LEAGUE=MYRANKS_P[[#This Row],[LG]]),IFERROR(INDEX(PITCHCSV[],MATCH(MYRANKS_P[[#This Row],[PROJID]],PITCHCSV[playerid],0),P_IPCOL),0),0)</f>
        <v>#REF!</v>
      </c>
      <c r="K432" s="115" t="e">
        <f>IF(OR(LEAGUE="Mixed",LEAGUE=MYRANKS_P[[#This Row],[LG]]),IFERROR(INDEX(PITCHCSV[],MATCH(MYRANKS_P[[#This Row],[PROJID]],PITCHCSV[playerid],0),P_HCOL),0),0)</f>
        <v>#REF!</v>
      </c>
      <c r="L432" s="115" t="e">
        <f>IF(OR(LEAGUE="Mixed",LEAGUE=MYRANKS_P[[#This Row],[LG]]),IFERROR(INDEX(PITCHCSV[],MATCH(MYRANKS_P[[#This Row],[PROJID]],PITCHCSV[playerid],0),P_ERCOL),0),0)</f>
        <v>#REF!</v>
      </c>
      <c r="M432" s="115" t="e">
        <f>IF(OR(LEAGUE="Mixed",LEAGUE=MYRANKS_P[[#This Row],[LG]]),IFERROR(INDEX(PITCHCSV[],MATCH(MYRANKS_P[[#This Row],[PROJID]],PITCHCSV[playerid],0),P_HRCOL),0),0)</f>
        <v>#REF!</v>
      </c>
      <c r="N432" s="115" t="e">
        <f>IF(OR(LEAGUE="Mixed",LEAGUE=MYRANKS_P[[#This Row],[LG]]),IFERROR(INDEX(PITCHCSV[],MATCH(MYRANKS_P[[#This Row],[PROJID]],PITCHCSV[playerid],0),P_SOCOL),0),0)</f>
        <v>#REF!</v>
      </c>
      <c r="O432" s="115" t="e">
        <f>IF(OR(LEAGUE="Mixed",LEAGUE=MYRANKS_P[[#This Row],[LG]]),IFERROR(INDEX(PITCHCSV[],MATCH(MYRANKS_P[[#This Row],[PROJID]],PITCHCSV[playerid],0),P_BBCOL),0),0)</f>
        <v>#REF!</v>
      </c>
      <c r="P432" s="10" t="e">
        <f>IF(OR(LEAGUE="Mixed",LEAGUE=MYRANKS_P[[#This Row],[LG]]),IFERROR(MYRANKS_P[[#This Row],[ER]]*9/MYRANKS_P[[#This Row],[IP]],0),0)</f>
        <v>#REF!</v>
      </c>
      <c r="Q432" s="10" t="e">
        <f>IF(OR(LEAGUE="Mixed",LEAGUE=MYRANKS_P[[#This Row],[LG]]),IFERROR((MYRANKS_P[[#This Row],[BB]]+MYRANKS_P[[#This Row],[H]])/MYRANKS_P[[#This Row],[IP]],0),0)</f>
        <v>#REF!</v>
      </c>
      <c r="R432" s="55" t="e">
        <f>MYRANKS_P[[#This Row],[W]]/SGP_W</f>
        <v>#REF!</v>
      </c>
      <c r="S432" s="54" t="e">
        <f>MYRANKS_P[[#This Row],[SV]]/SGP_SV</f>
        <v>#REF!</v>
      </c>
      <c r="T432" s="55" t="e">
        <f>MYRANKS_P[[#This Row],[SO]]/SGP_K</f>
        <v>#REF!</v>
      </c>
      <c r="U432" s="10" t="e">
        <f>((LGAVG_ER*(NUMPITCHERS-1)+MYRANKS_P[[#This Row],[ER]])*9/((LGAVG_IP*(NUMPITCHERS-1)+MYRANKS_P[[#This Row],[IP]]))-LGAVG_ERA)/SGP_ERA</f>
        <v>#REF!</v>
      </c>
      <c r="V432" s="10" t="e">
        <f>((LGAVG_HBB*(NUMPITCHERS-1)+MYRANKS_P[[#This Row],[BB]]+MYRANKS_P[[#This Row],[H]])/(LGAVG_IP*(NUMPITCHERS-1)+MYRANKS_P[[#This Row],[IP]])-LGAVG_WHIP)/SGP_WHIP</f>
        <v>#REF!</v>
      </c>
      <c r="W432" s="74" t="e">
        <f>MYRANKS_P[[#This Row],[WSGP]]+MYRANKS_P[[#This Row],[SVSGP]]+MYRANKS_P[[#This Row],[SOSGP]]+MYRANKS_P[[#This Row],[ERASGP]]+MYRANKS_P[[#This Row],[WHIPSGP]]</f>
        <v>#REF!</v>
      </c>
      <c r="X432" s="172" t="e">
        <f>RANK(MYRANKS_P[[#This Row],[TTLSGP]],MYRANKS_P[TTLSGP],0)</f>
        <v>#REF!</v>
      </c>
      <c r="Y432" s="74" t="e">
        <f>IF(MYRANKS_P[[#This Row],[RAW_RANK]]&gt;NUM_P,MYRANKS_P[[#This Row],[TTLSGP]],0)</f>
        <v>#REF!</v>
      </c>
      <c r="Z432" s="56" t="e">
        <f>IF(MYRANKS_P[[#This Row],[BENCH_TTLSGP]]=0,"",RANK(MYRANKS_P[[#This Row],[BENCH_TTLSGP]],MYRANKS_P[BENCH_TTLSGP],0))</f>
        <v>#REF!</v>
      </c>
      <c r="AA432" s="56" t="e">
        <f>IF(MYRANKS_P[[#This Row],[RAW_RANK]]=NUM_P,"X","")</f>
        <v>#REF!</v>
      </c>
      <c r="AB432" s="54" t="e">
        <f>VLOOKUP(MYRANKS_P[[#This Row],[POS]],#REF!,COLUMN(#REF!),FALSE)</f>
        <v>#REF!</v>
      </c>
      <c r="AC432" s="54" t="e">
        <f>MYRANKS_P[[#This Row],[TTLSGP]]-MYRANKS_P[[#This Row],[REPL LVL]]</f>
        <v>#REF!</v>
      </c>
      <c r="AD432" s="55" t="e">
        <f>IF(MYRANKS_P[[#This Row],[RAW_RANK]]&lt;=Total_Pitchers_Drafted,MYRANKS_P[[#This Row],[SGP OVER REPL]],0)</f>
        <v>#REF!</v>
      </c>
      <c r="AE432" s="68" t="e">
        <f>MYRANKS_P[[#This Row],[SGP OVER REPL]]*Dollar_Value_Per_Pitcher_SGP+1</f>
        <v>#REF!</v>
      </c>
      <c r="AF432" s="55"/>
      <c r="AG432" s="54" t="e">
        <f>IF(AND(MYRANKS_P[[#This Row],[BENCH_RANK]]&lt;=Total_Pitchers_Drafted,MYRANKS_P[[#This Row],[$ACTUAL]]=""),MYRANKS_P[[#This Row],[USEFULSGP]],0)</f>
        <v>#REF!</v>
      </c>
      <c r="AH432" s="55" t="e">
        <f>IF(MYRANKS_P[[#This Row],[REMAIN_SGP]]=0,0,MYRANKS_P[[#This Row],[REMAIN_SGP]]*Remaining_Dollar_Value_Per_Pitcher_SGP+1)</f>
        <v>#REF!</v>
      </c>
      <c r="AI432" s="122"/>
    </row>
    <row r="433" spans="1:35" x14ac:dyDescent="0.25">
      <c r="A433" s="88" t="s">
        <v>1092</v>
      </c>
      <c r="B433" s="53" t="e">
        <f>VLOOKUP(MYRANKS_P[[#This Row],[PLAYERID]],#REF!,COLUMN(#REF!),FALSE)</f>
        <v>#REF!</v>
      </c>
      <c r="C433" s="53" t="e">
        <f>VLOOKUP(MYRANKS_P[[#This Row],[PLAYERID]],#REF!,COLUMN(#REF!),FALSE)</f>
        <v>#REF!</v>
      </c>
      <c r="D433" s="53" t="e">
        <f>VLOOKUP(MYRANKS_P[[#This Row],[PLAYERID]],#REF!,COLUMN(#REF!),FALSE)</f>
        <v>#REF!</v>
      </c>
      <c r="E433" s="9" t="e">
        <f>VLOOKUP(MYRANKS_P[[#This Row],[PLAYERID]],#REF!,COLUMN(#REF!),FALSE)</f>
        <v>#REF!</v>
      </c>
      <c r="F433" s="53" t="e">
        <f>VLOOKUP(MYRANKS_P[[#This Row],[PLAYERID]],#REF!,COLUMN(#REF!),FALSE)</f>
        <v>#REF!</v>
      </c>
      <c r="G433" s="9" t="e">
        <f>INDEX(#REF!,MATCH(MYRANKS_P[[#This Row],[PLAYERID]],#REF!,0),VLOOKUP(IDSYSTEM,#REF!,3,FALSE))</f>
        <v>#REF!</v>
      </c>
      <c r="H433" s="115" t="e">
        <f>IF(OR(LEAGUE="Mixed",LEAGUE=MYRANKS_P[[#This Row],[LG]]),IFERROR(INDEX(PITCHCSV[],MATCH(MYRANKS_P[[#This Row],[PROJID]],PITCHCSV[playerid],0),P_WCOL),0),0)</f>
        <v>#REF!</v>
      </c>
      <c r="I433" s="115" t="e">
        <f>IF(OR(LEAGUE="Mixed",LEAGUE=MYRANKS_P[[#This Row],[LG]]),IFERROR(INDEX(PITCHCSV[],MATCH(MYRANKS_P[[#This Row],[PROJID]],PITCHCSV[playerid],0),P_SVCOL),0),0)</f>
        <v>#REF!</v>
      </c>
      <c r="J433" s="115" t="e">
        <f>IF(OR(LEAGUE="Mixed",LEAGUE=MYRANKS_P[[#This Row],[LG]]),IFERROR(INDEX(PITCHCSV[],MATCH(MYRANKS_P[[#This Row],[PROJID]],PITCHCSV[playerid],0),P_IPCOL),0),0)</f>
        <v>#REF!</v>
      </c>
      <c r="K433" s="115" t="e">
        <f>IF(OR(LEAGUE="Mixed",LEAGUE=MYRANKS_P[[#This Row],[LG]]),IFERROR(INDEX(PITCHCSV[],MATCH(MYRANKS_P[[#This Row],[PROJID]],PITCHCSV[playerid],0),P_HCOL),0),0)</f>
        <v>#REF!</v>
      </c>
      <c r="L433" s="115" t="e">
        <f>IF(OR(LEAGUE="Mixed",LEAGUE=MYRANKS_P[[#This Row],[LG]]),IFERROR(INDEX(PITCHCSV[],MATCH(MYRANKS_P[[#This Row],[PROJID]],PITCHCSV[playerid],0),P_ERCOL),0),0)</f>
        <v>#REF!</v>
      </c>
      <c r="M433" s="115" t="e">
        <f>IF(OR(LEAGUE="Mixed",LEAGUE=MYRANKS_P[[#This Row],[LG]]),IFERROR(INDEX(PITCHCSV[],MATCH(MYRANKS_P[[#This Row],[PROJID]],PITCHCSV[playerid],0),P_HRCOL),0),0)</f>
        <v>#REF!</v>
      </c>
      <c r="N433" s="115" t="e">
        <f>IF(OR(LEAGUE="Mixed",LEAGUE=MYRANKS_P[[#This Row],[LG]]),IFERROR(INDEX(PITCHCSV[],MATCH(MYRANKS_P[[#This Row],[PROJID]],PITCHCSV[playerid],0),P_SOCOL),0),0)</f>
        <v>#REF!</v>
      </c>
      <c r="O433" s="115" t="e">
        <f>IF(OR(LEAGUE="Mixed",LEAGUE=MYRANKS_P[[#This Row],[LG]]),IFERROR(INDEX(PITCHCSV[],MATCH(MYRANKS_P[[#This Row],[PROJID]],PITCHCSV[playerid],0),P_BBCOL),0),0)</f>
        <v>#REF!</v>
      </c>
      <c r="P433" s="10" t="e">
        <f>IF(OR(LEAGUE="Mixed",LEAGUE=MYRANKS_P[[#This Row],[LG]]),IFERROR(MYRANKS_P[[#This Row],[ER]]*9/MYRANKS_P[[#This Row],[IP]],0),0)</f>
        <v>#REF!</v>
      </c>
      <c r="Q433" s="10" t="e">
        <f>IF(OR(LEAGUE="Mixed",LEAGUE=MYRANKS_P[[#This Row],[LG]]),IFERROR((MYRANKS_P[[#This Row],[BB]]+MYRANKS_P[[#This Row],[H]])/MYRANKS_P[[#This Row],[IP]],0),0)</f>
        <v>#REF!</v>
      </c>
      <c r="R433" s="55" t="e">
        <f>MYRANKS_P[[#This Row],[W]]/SGP_W</f>
        <v>#REF!</v>
      </c>
      <c r="S433" s="54" t="e">
        <f>MYRANKS_P[[#This Row],[SV]]/SGP_SV</f>
        <v>#REF!</v>
      </c>
      <c r="T433" s="55" t="e">
        <f>MYRANKS_P[[#This Row],[SO]]/SGP_K</f>
        <v>#REF!</v>
      </c>
      <c r="U433" s="10" t="e">
        <f>((LGAVG_ER*(NUMPITCHERS-1)+MYRANKS_P[[#This Row],[ER]])*9/((LGAVG_IP*(NUMPITCHERS-1)+MYRANKS_P[[#This Row],[IP]]))-LGAVG_ERA)/SGP_ERA</f>
        <v>#REF!</v>
      </c>
      <c r="V433" s="10" t="e">
        <f>((LGAVG_HBB*(NUMPITCHERS-1)+MYRANKS_P[[#This Row],[BB]]+MYRANKS_P[[#This Row],[H]])/(LGAVG_IP*(NUMPITCHERS-1)+MYRANKS_P[[#This Row],[IP]])-LGAVG_WHIP)/SGP_WHIP</f>
        <v>#REF!</v>
      </c>
      <c r="W433" s="74" t="e">
        <f>MYRANKS_P[[#This Row],[WSGP]]+MYRANKS_P[[#This Row],[SVSGP]]+MYRANKS_P[[#This Row],[SOSGP]]+MYRANKS_P[[#This Row],[ERASGP]]+MYRANKS_P[[#This Row],[WHIPSGP]]</f>
        <v>#REF!</v>
      </c>
      <c r="X433" s="172" t="e">
        <f>RANK(MYRANKS_P[[#This Row],[TTLSGP]],MYRANKS_P[TTLSGP],0)</f>
        <v>#REF!</v>
      </c>
      <c r="Y433" s="74" t="e">
        <f>IF(MYRANKS_P[[#This Row],[RAW_RANK]]&gt;NUM_P,MYRANKS_P[[#This Row],[TTLSGP]],0)</f>
        <v>#REF!</v>
      </c>
      <c r="Z433" s="56" t="e">
        <f>IF(MYRANKS_P[[#This Row],[BENCH_TTLSGP]]=0,"",RANK(MYRANKS_P[[#This Row],[BENCH_TTLSGP]],MYRANKS_P[BENCH_TTLSGP],0))</f>
        <v>#REF!</v>
      </c>
      <c r="AA433" s="56" t="e">
        <f>IF(MYRANKS_P[[#This Row],[RAW_RANK]]=NUM_P,"X","")</f>
        <v>#REF!</v>
      </c>
      <c r="AB433" s="54" t="e">
        <f>VLOOKUP(MYRANKS_P[[#This Row],[POS]],#REF!,COLUMN(#REF!),FALSE)</f>
        <v>#REF!</v>
      </c>
      <c r="AC433" s="54" t="e">
        <f>MYRANKS_P[[#This Row],[TTLSGP]]-MYRANKS_P[[#This Row],[REPL LVL]]</f>
        <v>#REF!</v>
      </c>
      <c r="AD433" s="55" t="e">
        <f>IF(MYRANKS_P[[#This Row],[RAW_RANK]]&lt;=Total_Pitchers_Drafted,MYRANKS_P[[#This Row],[SGP OVER REPL]],0)</f>
        <v>#REF!</v>
      </c>
      <c r="AE433" s="68" t="e">
        <f>MYRANKS_P[[#This Row],[SGP OVER REPL]]*Dollar_Value_Per_Pitcher_SGP+1</f>
        <v>#REF!</v>
      </c>
      <c r="AF433" s="55"/>
      <c r="AG433" s="54" t="e">
        <f>IF(AND(MYRANKS_P[[#This Row],[BENCH_RANK]]&lt;=Total_Pitchers_Drafted,MYRANKS_P[[#This Row],[$ACTUAL]]=""),MYRANKS_P[[#This Row],[USEFULSGP]],0)</f>
        <v>#REF!</v>
      </c>
      <c r="AH433" s="55" t="e">
        <f>IF(MYRANKS_P[[#This Row],[REMAIN_SGP]]=0,0,MYRANKS_P[[#This Row],[REMAIN_SGP]]*Remaining_Dollar_Value_Per_Pitcher_SGP+1)</f>
        <v>#REF!</v>
      </c>
      <c r="AI433" s="122"/>
    </row>
    <row r="434" spans="1:35" x14ac:dyDescent="0.25">
      <c r="A434" s="79" t="s">
        <v>1093</v>
      </c>
      <c r="B434" s="32" t="e">
        <f>VLOOKUP(MYRANKS_P[[#This Row],[PLAYERID]],#REF!,COLUMN(#REF!),FALSE)</f>
        <v>#REF!</v>
      </c>
      <c r="C434" s="32" t="e">
        <f>VLOOKUP(MYRANKS_P[[#This Row],[PLAYERID]],#REF!,COLUMN(#REF!),FALSE)</f>
        <v>#REF!</v>
      </c>
      <c r="D434" s="32" t="e">
        <f>VLOOKUP(MYRANKS_P[[#This Row],[PLAYERID]],#REF!,COLUMN(#REF!),FALSE)</f>
        <v>#REF!</v>
      </c>
      <c r="E434" s="9" t="e">
        <f>VLOOKUP(MYRANKS_P[[#This Row],[PLAYERID]],#REF!,COLUMN(#REF!),FALSE)</f>
        <v>#REF!</v>
      </c>
      <c r="F434" s="32" t="e">
        <f>VLOOKUP(MYRANKS_P[[#This Row],[PLAYERID]],#REF!,COLUMN(#REF!),FALSE)</f>
        <v>#REF!</v>
      </c>
      <c r="G434" s="9" t="e">
        <f>INDEX(#REF!,MATCH(MYRANKS_P[[#This Row],[PLAYERID]],#REF!,0),VLOOKUP(IDSYSTEM,#REF!,3,FALSE))</f>
        <v>#REF!</v>
      </c>
      <c r="H434" s="115" t="e">
        <f>IF(OR(LEAGUE="Mixed",LEAGUE=MYRANKS_P[[#This Row],[LG]]),IFERROR(INDEX(PITCHCSV[],MATCH(MYRANKS_P[[#This Row],[PROJID]],PITCHCSV[playerid],0),P_WCOL),0),0)</f>
        <v>#REF!</v>
      </c>
      <c r="I434" s="115" t="e">
        <f>IF(OR(LEAGUE="Mixed",LEAGUE=MYRANKS_P[[#This Row],[LG]]),IFERROR(INDEX(PITCHCSV[],MATCH(MYRANKS_P[[#This Row],[PROJID]],PITCHCSV[playerid],0),P_SVCOL),0),0)</f>
        <v>#REF!</v>
      </c>
      <c r="J434" s="115" t="e">
        <f>IF(OR(LEAGUE="Mixed",LEAGUE=MYRANKS_P[[#This Row],[LG]]),IFERROR(INDEX(PITCHCSV[],MATCH(MYRANKS_P[[#This Row],[PROJID]],PITCHCSV[playerid],0),P_IPCOL),0),0)</f>
        <v>#REF!</v>
      </c>
      <c r="K434" s="115" t="e">
        <f>IF(OR(LEAGUE="Mixed",LEAGUE=MYRANKS_P[[#This Row],[LG]]),IFERROR(INDEX(PITCHCSV[],MATCH(MYRANKS_P[[#This Row],[PROJID]],PITCHCSV[playerid],0),P_HCOL),0),0)</f>
        <v>#REF!</v>
      </c>
      <c r="L434" s="115" t="e">
        <f>IF(OR(LEAGUE="Mixed",LEAGUE=MYRANKS_P[[#This Row],[LG]]),IFERROR(INDEX(PITCHCSV[],MATCH(MYRANKS_P[[#This Row],[PROJID]],PITCHCSV[playerid],0),P_ERCOL),0),0)</f>
        <v>#REF!</v>
      </c>
      <c r="M434" s="115" t="e">
        <f>IF(OR(LEAGUE="Mixed",LEAGUE=MYRANKS_P[[#This Row],[LG]]),IFERROR(INDEX(PITCHCSV[],MATCH(MYRANKS_P[[#This Row],[PROJID]],PITCHCSV[playerid],0),P_HRCOL),0),0)</f>
        <v>#REF!</v>
      </c>
      <c r="N434" s="115" t="e">
        <f>IF(OR(LEAGUE="Mixed",LEAGUE=MYRANKS_P[[#This Row],[LG]]),IFERROR(INDEX(PITCHCSV[],MATCH(MYRANKS_P[[#This Row],[PROJID]],PITCHCSV[playerid],0),P_SOCOL),0),0)</f>
        <v>#REF!</v>
      </c>
      <c r="O434" s="115" t="e">
        <f>IF(OR(LEAGUE="Mixed",LEAGUE=MYRANKS_P[[#This Row],[LG]]),IFERROR(INDEX(PITCHCSV[],MATCH(MYRANKS_P[[#This Row],[PROJID]],PITCHCSV[playerid],0),P_BBCOL),0),0)</f>
        <v>#REF!</v>
      </c>
      <c r="P434" s="10" t="e">
        <f>IF(OR(LEAGUE="Mixed",LEAGUE=MYRANKS_P[[#This Row],[LG]]),IFERROR(MYRANKS_P[[#This Row],[ER]]*9/MYRANKS_P[[#This Row],[IP]],0),0)</f>
        <v>#REF!</v>
      </c>
      <c r="Q434" s="10" t="e">
        <f>IF(OR(LEAGUE="Mixed",LEAGUE=MYRANKS_P[[#This Row],[LG]]),IFERROR((MYRANKS_P[[#This Row],[BB]]+MYRANKS_P[[#This Row],[H]])/MYRANKS_P[[#This Row],[IP]],0),0)</f>
        <v>#REF!</v>
      </c>
      <c r="R434" s="33" t="e">
        <f>MYRANKS_P[[#This Row],[W]]/SGP_W</f>
        <v>#REF!</v>
      </c>
      <c r="S434" s="33" t="e">
        <f>MYRANKS_P[[#This Row],[SV]]/SGP_SV</f>
        <v>#REF!</v>
      </c>
      <c r="T434" s="33" t="e">
        <f>MYRANKS_P[[#This Row],[SO]]/SGP_K</f>
        <v>#REF!</v>
      </c>
      <c r="U434" s="10" t="e">
        <f>((LGAVG_ER*(NUMPITCHERS-1)+MYRANKS_P[[#This Row],[ER]])*9/((LGAVG_IP*(NUMPITCHERS-1)+MYRANKS_P[[#This Row],[IP]]))-LGAVG_ERA)/SGP_ERA</f>
        <v>#REF!</v>
      </c>
      <c r="V434" s="10" t="e">
        <f>((LGAVG_HBB*(NUMPITCHERS-1)+MYRANKS_P[[#This Row],[BB]]+MYRANKS_P[[#This Row],[H]])/(LGAVG_IP*(NUMPITCHERS-1)+MYRANKS_P[[#This Row],[IP]])-LGAVG_WHIP)/SGP_WHIP</f>
        <v>#REF!</v>
      </c>
      <c r="W434" s="73" t="e">
        <f>MYRANKS_P[[#This Row],[WSGP]]+MYRANKS_P[[#This Row],[SVSGP]]+MYRANKS_P[[#This Row],[SOSGP]]+MYRANKS_P[[#This Row],[ERASGP]]+MYRANKS_P[[#This Row],[WHIPSGP]]</f>
        <v>#REF!</v>
      </c>
      <c r="X434" s="174" t="e">
        <f>RANK(MYRANKS_P[[#This Row],[TTLSGP]],MYRANKS_P[TTLSGP],0)</f>
        <v>#REF!</v>
      </c>
      <c r="Y434" s="73" t="e">
        <f>IF(MYRANKS_P[[#This Row],[RAW_RANK]]&gt;NUM_P,MYRANKS_P[[#This Row],[TTLSGP]],0)</f>
        <v>#REF!</v>
      </c>
      <c r="Z434" s="34" t="e">
        <f>IF(MYRANKS_P[[#This Row],[BENCH_TTLSGP]]=0,"",RANK(MYRANKS_P[[#This Row],[BENCH_TTLSGP]],MYRANKS_P[BENCH_TTLSGP],0))</f>
        <v>#REF!</v>
      </c>
      <c r="AA434" s="34" t="e">
        <f>IF(MYRANKS_P[[#This Row],[RAW_RANK]]=NUM_P,"X","")</f>
        <v>#REF!</v>
      </c>
      <c r="AB434" s="33" t="e">
        <f>VLOOKUP(MYRANKS_P[[#This Row],[POS]],#REF!,COLUMN(#REF!),FALSE)</f>
        <v>#REF!</v>
      </c>
      <c r="AC434" s="33" t="e">
        <f>MYRANKS_P[[#This Row],[TTLSGP]]-MYRANKS_P[[#This Row],[REPL LVL]]</f>
        <v>#REF!</v>
      </c>
      <c r="AD434" s="33" t="e">
        <f>IF(MYRANKS_P[[#This Row],[RAW_RANK]]&lt;=Total_Pitchers_Drafted,MYRANKS_P[[#This Row],[SGP OVER REPL]],0)</f>
        <v>#REF!</v>
      </c>
      <c r="AE434" s="67" t="e">
        <f>MYRANKS_P[[#This Row],[SGP OVER REPL]]*Dollar_Value_Per_Pitcher_SGP+1</f>
        <v>#REF!</v>
      </c>
      <c r="AF434" s="33"/>
      <c r="AG434" s="33" t="e">
        <f>IF(AND(MYRANKS_P[[#This Row],[BENCH_RANK]]&lt;=Total_Pitchers_Drafted,MYRANKS_P[[#This Row],[$ACTUAL]]=""),MYRANKS_P[[#This Row],[USEFULSGP]],0)</f>
        <v>#REF!</v>
      </c>
      <c r="AH434" s="33" t="e">
        <f>IF(MYRANKS_P[[#This Row],[REMAIN_SGP]]=0,0,MYRANKS_P[[#This Row],[REMAIN_SGP]]*Remaining_Dollar_Value_Per_Pitcher_SGP+1)</f>
        <v>#REF!</v>
      </c>
      <c r="AI434" s="122"/>
    </row>
    <row r="435" spans="1:35" x14ac:dyDescent="0.25">
      <c r="A435" s="88" t="s">
        <v>1094</v>
      </c>
      <c r="B435" s="9" t="e">
        <f>VLOOKUP(MYRANKS_P[[#This Row],[PLAYERID]],#REF!,COLUMN(#REF!),FALSE)</f>
        <v>#REF!</v>
      </c>
      <c r="C435" s="9" t="e">
        <f>VLOOKUP(MYRANKS_P[[#This Row],[PLAYERID]],#REF!,COLUMN(#REF!),FALSE)</f>
        <v>#REF!</v>
      </c>
      <c r="D435" s="9" t="e">
        <f>VLOOKUP(MYRANKS_P[[#This Row],[PLAYERID]],#REF!,COLUMN(#REF!),FALSE)</f>
        <v>#REF!</v>
      </c>
      <c r="E435" s="9" t="e">
        <f>VLOOKUP(MYRANKS_P[[#This Row],[PLAYERID]],#REF!,COLUMN(#REF!),FALSE)</f>
        <v>#REF!</v>
      </c>
      <c r="F435" s="9" t="e">
        <f>VLOOKUP(MYRANKS_P[[#This Row],[PLAYERID]],#REF!,COLUMN(#REF!),FALSE)</f>
        <v>#REF!</v>
      </c>
      <c r="G435" s="9" t="e">
        <f>INDEX(#REF!,MATCH(MYRANKS_P[[#This Row],[PLAYERID]],#REF!,0),VLOOKUP(IDSYSTEM,#REF!,3,FALSE))</f>
        <v>#REF!</v>
      </c>
      <c r="H435" s="115" t="e">
        <f>IF(OR(LEAGUE="Mixed",LEAGUE=MYRANKS_P[[#This Row],[LG]]),IFERROR(INDEX(PITCHCSV[],MATCH(MYRANKS_P[[#This Row],[PROJID]],PITCHCSV[playerid],0),P_WCOL),0),0)</f>
        <v>#REF!</v>
      </c>
      <c r="I435" s="115" t="e">
        <f>IF(OR(LEAGUE="Mixed",LEAGUE=MYRANKS_P[[#This Row],[LG]]),IFERROR(INDEX(PITCHCSV[],MATCH(MYRANKS_P[[#This Row],[PROJID]],PITCHCSV[playerid],0),P_SVCOL),0),0)</f>
        <v>#REF!</v>
      </c>
      <c r="J435" s="115" t="e">
        <f>IF(OR(LEAGUE="Mixed",LEAGUE=MYRANKS_P[[#This Row],[LG]]),IFERROR(INDEX(PITCHCSV[],MATCH(MYRANKS_P[[#This Row],[PROJID]],PITCHCSV[playerid],0),P_IPCOL),0),0)</f>
        <v>#REF!</v>
      </c>
      <c r="K435" s="115" t="e">
        <f>IF(OR(LEAGUE="Mixed",LEAGUE=MYRANKS_P[[#This Row],[LG]]),IFERROR(INDEX(PITCHCSV[],MATCH(MYRANKS_P[[#This Row],[PROJID]],PITCHCSV[playerid],0),P_HCOL),0),0)</f>
        <v>#REF!</v>
      </c>
      <c r="L435" s="115" t="e">
        <f>IF(OR(LEAGUE="Mixed",LEAGUE=MYRANKS_P[[#This Row],[LG]]),IFERROR(INDEX(PITCHCSV[],MATCH(MYRANKS_P[[#This Row],[PROJID]],PITCHCSV[playerid],0),P_ERCOL),0),0)</f>
        <v>#REF!</v>
      </c>
      <c r="M435" s="115" t="e">
        <f>IF(OR(LEAGUE="Mixed",LEAGUE=MYRANKS_P[[#This Row],[LG]]),IFERROR(INDEX(PITCHCSV[],MATCH(MYRANKS_P[[#This Row],[PROJID]],PITCHCSV[playerid],0),P_HRCOL),0),0)</f>
        <v>#REF!</v>
      </c>
      <c r="N435" s="115" t="e">
        <f>IF(OR(LEAGUE="Mixed",LEAGUE=MYRANKS_P[[#This Row],[LG]]),IFERROR(INDEX(PITCHCSV[],MATCH(MYRANKS_P[[#This Row],[PROJID]],PITCHCSV[playerid],0),P_SOCOL),0),0)</f>
        <v>#REF!</v>
      </c>
      <c r="O435" s="115" t="e">
        <f>IF(OR(LEAGUE="Mixed",LEAGUE=MYRANKS_P[[#This Row],[LG]]),IFERROR(INDEX(PITCHCSV[],MATCH(MYRANKS_P[[#This Row],[PROJID]],PITCHCSV[playerid],0),P_BBCOL),0),0)</f>
        <v>#REF!</v>
      </c>
      <c r="P435" s="10" t="e">
        <f>IF(OR(LEAGUE="Mixed",LEAGUE=MYRANKS_P[[#This Row],[LG]]),IFERROR(MYRANKS_P[[#This Row],[ER]]*9/MYRANKS_P[[#This Row],[IP]],0),0)</f>
        <v>#REF!</v>
      </c>
      <c r="Q435" s="10" t="e">
        <f>IF(OR(LEAGUE="Mixed",LEAGUE=MYRANKS_P[[#This Row],[LG]]),IFERROR((MYRANKS_P[[#This Row],[BB]]+MYRANKS_P[[#This Row],[H]])/MYRANKS_P[[#This Row],[IP]],0),0)</f>
        <v>#REF!</v>
      </c>
      <c r="R435" s="10" t="e">
        <f>MYRANKS_P[[#This Row],[W]]/SGP_W</f>
        <v>#REF!</v>
      </c>
      <c r="S435" s="10" t="e">
        <f>MYRANKS_P[[#This Row],[SV]]/SGP_SV</f>
        <v>#REF!</v>
      </c>
      <c r="T435" s="10" t="e">
        <f>MYRANKS_P[[#This Row],[SO]]/SGP_K</f>
        <v>#REF!</v>
      </c>
      <c r="U435" s="10" t="e">
        <f>((LGAVG_ER*(NUMPITCHERS-1)+MYRANKS_P[[#This Row],[ER]])*9/((LGAVG_IP*(NUMPITCHERS-1)+MYRANKS_P[[#This Row],[IP]]))-LGAVG_ERA)/SGP_ERA</f>
        <v>#REF!</v>
      </c>
      <c r="V435" s="10" t="e">
        <f>((LGAVG_HBB*(NUMPITCHERS-1)+MYRANKS_P[[#This Row],[BB]]+MYRANKS_P[[#This Row],[H]])/(LGAVG_IP*(NUMPITCHERS-1)+MYRANKS_P[[#This Row],[IP]])-LGAVG_WHIP)/SGP_WHIP</f>
        <v>#REF!</v>
      </c>
      <c r="W435" s="72" t="e">
        <f>MYRANKS_P[[#This Row],[WSGP]]+MYRANKS_P[[#This Row],[SVSGP]]+MYRANKS_P[[#This Row],[SOSGP]]+MYRANKS_P[[#This Row],[ERASGP]]+MYRANKS_P[[#This Row],[WHIPSGP]]</f>
        <v>#REF!</v>
      </c>
      <c r="X435" s="171" t="e">
        <f>RANK(MYRANKS_P[[#This Row],[TTLSGP]],MYRANKS_P[TTLSGP],0)</f>
        <v>#REF!</v>
      </c>
      <c r="Y435" s="72" t="e">
        <f>IF(MYRANKS_P[[#This Row],[RAW_RANK]]&gt;NUM_P,MYRANKS_P[[#This Row],[TTLSGP]],0)</f>
        <v>#REF!</v>
      </c>
      <c r="Z435" s="22" t="e">
        <f>IF(MYRANKS_P[[#This Row],[BENCH_TTLSGP]]=0,"",RANK(MYRANKS_P[[#This Row],[BENCH_TTLSGP]],MYRANKS_P[BENCH_TTLSGP],0))</f>
        <v>#REF!</v>
      </c>
      <c r="AA435" s="22" t="e">
        <f>IF(MYRANKS_P[[#This Row],[RAW_RANK]]=NUM_P,"X","")</f>
        <v>#REF!</v>
      </c>
      <c r="AB435" s="10" t="e">
        <f>VLOOKUP(MYRANKS_P[[#This Row],[POS]],#REF!,COLUMN(#REF!),FALSE)</f>
        <v>#REF!</v>
      </c>
      <c r="AC435" s="10" t="e">
        <f>MYRANKS_P[[#This Row],[TTLSGP]]-MYRANKS_P[[#This Row],[REPL LVL]]</f>
        <v>#REF!</v>
      </c>
      <c r="AD435" s="19" t="e">
        <f>IF(MYRANKS_P[[#This Row],[RAW_RANK]]&lt;=Total_Pitchers_Drafted,MYRANKS_P[[#This Row],[SGP OVER REPL]],0)</f>
        <v>#REF!</v>
      </c>
      <c r="AE435" s="66" t="e">
        <f>MYRANKS_P[[#This Row],[SGP OVER REPL]]*Dollar_Value_Per_Pitcher_SGP+1</f>
        <v>#REF!</v>
      </c>
      <c r="AF435" s="27"/>
      <c r="AG435" s="30" t="e">
        <f>IF(AND(MYRANKS_P[[#This Row],[BENCH_RANK]]&lt;=Total_Pitchers_Drafted,MYRANKS_P[[#This Row],[$ACTUAL]]=""),MYRANKS_P[[#This Row],[USEFULSGP]],0)</f>
        <v>#REF!</v>
      </c>
      <c r="AH435" s="27" t="e">
        <f>IF(MYRANKS_P[[#This Row],[REMAIN_SGP]]=0,0,MYRANKS_P[[#This Row],[REMAIN_SGP]]*Remaining_Dollar_Value_Per_Pitcher_SGP+1)</f>
        <v>#REF!</v>
      </c>
      <c r="AI435" s="122"/>
    </row>
    <row r="436" spans="1:35" x14ac:dyDescent="0.25">
      <c r="A436" s="110" t="s">
        <v>1095</v>
      </c>
      <c r="B436" s="9" t="e">
        <f>VLOOKUP(MYRANKS_P[[#This Row],[PLAYERID]],#REF!,COLUMN(#REF!),FALSE)</f>
        <v>#REF!</v>
      </c>
      <c r="C436" s="9" t="e">
        <f>VLOOKUP(MYRANKS_P[[#This Row],[PLAYERID]],#REF!,COLUMN(#REF!),FALSE)</f>
        <v>#REF!</v>
      </c>
      <c r="D436" s="9" t="e">
        <f>VLOOKUP(MYRANKS_P[[#This Row],[PLAYERID]],#REF!,COLUMN(#REF!),FALSE)</f>
        <v>#REF!</v>
      </c>
      <c r="E436" s="9" t="e">
        <f>VLOOKUP(MYRANKS_P[[#This Row],[PLAYERID]],#REF!,COLUMN(#REF!),FALSE)</f>
        <v>#REF!</v>
      </c>
      <c r="F436" s="9" t="e">
        <f>VLOOKUP(MYRANKS_P[[#This Row],[PLAYERID]],#REF!,COLUMN(#REF!),FALSE)</f>
        <v>#REF!</v>
      </c>
      <c r="G436" s="9" t="e">
        <f>INDEX(#REF!,MATCH(MYRANKS_P[[#This Row],[PLAYERID]],#REF!,0),VLOOKUP(IDSYSTEM,#REF!,3,FALSE))</f>
        <v>#REF!</v>
      </c>
      <c r="H436" s="128" t="e">
        <f>IF(OR(LEAGUE="Mixed",LEAGUE=MYRANKS_P[[#This Row],[LG]]),IFERROR(INDEX(PITCHCSV[],MATCH(MYRANKS_P[[#This Row],[PROJID]],PITCHCSV[playerid],0),P_WCOL),0),0)</f>
        <v>#REF!</v>
      </c>
      <c r="I436" s="128" t="e">
        <f>IF(OR(LEAGUE="Mixed",LEAGUE=MYRANKS_P[[#This Row],[LG]]),IFERROR(INDEX(PITCHCSV[],MATCH(MYRANKS_P[[#This Row],[PROJID]],PITCHCSV[playerid],0),P_SVCOL),0),0)</f>
        <v>#REF!</v>
      </c>
      <c r="J436" s="128" t="e">
        <f>IF(OR(LEAGUE="Mixed",LEAGUE=MYRANKS_P[[#This Row],[LG]]),IFERROR(INDEX(PITCHCSV[],MATCH(MYRANKS_P[[#This Row],[PROJID]],PITCHCSV[playerid],0),P_IPCOL),0),0)</f>
        <v>#REF!</v>
      </c>
      <c r="K436" s="128" t="e">
        <f>IF(OR(LEAGUE="Mixed",LEAGUE=MYRANKS_P[[#This Row],[LG]]),IFERROR(INDEX(PITCHCSV[],MATCH(MYRANKS_P[[#This Row],[PROJID]],PITCHCSV[playerid],0),P_HCOL),0),0)</f>
        <v>#REF!</v>
      </c>
      <c r="L436" s="128" t="e">
        <f>IF(OR(LEAGUE="Mixed",LEAGUE=MYRANKS_P[[#This Row],[LG]]),IFERROR(INDEX(PITCHCSV[],MATCH(MYRANKS_P[[#This Row],[PROJID]],PITCHCSV[playerid],0),P_ERCOL),0),0)</f>
        <v>#REF!</v>
      </c>
      <c r="M436" s="128" t="e">
        <f>IF(OR(LEAGUE="Mixed",LEAGUE=MYRANKS_P[[#This Row],[LG]]),IFERROR(INDEX(PITCHCSV[],MATCH(MYRANKS_P[[#This Row],[PROJID]],PITCHCSV[playerid],0),P_HRCOL),0),0)</f>
        <v>#REF!</v>
      </c>
      <c r="N436" s="128" t="e">
        <f>IF(OR(LEAGUE="Mixed",LEAGUE=MYRANKS_P[[#This Row],[LG]]),IFERROR(INDEX(PITCHCSV[],MATCH(MYRANKS_P[[#This Row],[PROJID]],PITCHCSV[playerid],0),P_SOCOL),0),0)</f>
        <v>#REF!</v>
      </c>
      <c r="O436" s="128" t="e">
        <f>IF(OR(LEAGUE="Mixed",LEAGUE=MYRANKS_P[[#This Row],[LG]]),IFERROR(INDEX(PITCHCSV[],MATCH(MYRANKS_P[[#This Row],[PROJID]],PITCHCSV[playerid],0),P_BBCOL),0),0)</f>
        <v>#REF!</v>
      </c>
      <c r="P436" s="87" t="e">
        <f>IF(OR(LEAGUE="Mixed",LEAGUE=MYRANKS_P[[#This Row],[LG]]),IFERROR(MYRANKS_P[[#This Row],[ER]]*9/MYRANKS_P[[#This Row],[IP]],0),0)</f>
        <v>#REF!</v>
      </c>
      <c r="Q436" s="87" t="e">
        <f>IF(OR(LEAGUE="Mixed",LEAGUE=MYRANKS_P[[#This Row],[LG]]),IFERROR((MYRANKS_P[[#This Row],[BB]]+MYRANKS_P[[#This Row],[H]])/MYRANKS_P[[#This Row],[IP]],0),0)</f>
        <v>#REF!</v>
      </c>
      <c r="R436" s="87" t="e">
        <f>MYRANKS_P[[#This Row],[W]]/SGP_W</f>
        <v>#REF!</v>
      </c>
      <c r="S436" s="87" t="e">
        <f>MYRANKS_P[[#This Row],[SV]]/SGP_SV</f>
        <v>#REF!</v>
      </c>
      <c r="T436" s="87" t="e">
        <f>MYRANKS_P[[#This Row],[SO]]/SGP_K</f>
        <v>#REF!</v>
      </c>
      <c r="U436" s="87" t="e">
        <f>((LGAVG_ER*(NUMPITCHERS-1)+MYRANKS_P[[#This Row],[ER]])*9/((LGAVG_IP*(NUMPITCHERS-1)+MYRANKS_P[[#This Row],[IP]]))-LGAVG_ERA)/SGP_ERA</f>
        <v>#REF!</v>
      </c>
      <c r="V436" s="87" t="e">
        <f>((LGAVG_HBB*(NUMPITCHERS-1)+MYRANKS_P[[#This Row],[BB]]+MYRANKS_P[[#This Row],[H]])/(LGAVG_IP*(NUMPITCHERS-1)+MYRANKS_P[[#This Row],[IP]])-LGAVG_WHIP)/SGP_WHIP</f>
        <v>#REF!</v>
      </c>
      <c r="W436" s="92" t="e">
        <f>MYRANKS_P[[#This Row],[WSGP]]+MYRANKS_P[[#This Row],[SVSGP]]+MYRANKS_P[[#This Row],[SOSGP]]+MYRANKS_P[[#This Row],[ERASGP]]+MYRANKS_P[[#This Row],[WHIPSGP]]</f>
        <v>#REF!</v>
      </c>
      <c r="X436" s="173" t="e">
        <f>RANK(MYRANKS_P[[#This Row],[TTLSGP]],MYRANKS_P[TTLSGP],0)</f>
        <v>#REF!</v>
      </c>
      <c r="Y436" s="92" t="e">
        <f>IF(MYRANKS_P[[#This Row],[RAW_RANK]]&gt;NUM_P,MYRANKS_P[[#This Row],[TTLSGP]],0)</f>
        <v>#REF!</v>
      </c>
      <c r="Z436" s="96" t="e">
        <f>IF(MYRANKS_P[[#This Row],[BENCH_TTLSGP]]=0,"",RANK(MYRANKS_P[[#This Row],[BENCH_TTLSGP]],MYRANKS_P[BENCH_TTLSGP],0))</f>
        <v>#REF!</v>
      </c>
      <c r="AA436" s="96" t="e">
        <f>IF(MYRANKS_P[[#This Row],[RAW_RANK]]=NUM_P,"X","")</f>
        <v>#REF!</v>
      </c>
      <c r="AB436" s="87" t="e">
        <f>VLOOKUP(MYRANKS_P[[#This Row],[POS]],#REF!,COLUMN(#REF!),FALSE)</f>
        <v>#REF!</v>
      </c>
      <c r="AC436" s="87" t="e">
        <f>MYRANKS_P[[#This Row],[TTLSGP]]-MYRANKS_P[[#This Row],[REPL LVL]]</f>
        <v>#REF!</v>
      </c>
      <c r="AD436" s="87" t="e">
        <f>IF(MYRANKS_P[[#This Row],[RAW_RANK]]&lt;=Total_Pitchers_Drafted,MYRANKS_P[[#This Row],[SGP OVER REPL]],0)</f>
        <v>#REF!</v>
      </c>
      <c r="AE436" s="97" t="e">
        <f>MYRANKS_P[[#This Row],[SGP OVER REPL]]*Dollar_Value_Per_Pitcher_SGP+1</f>
        <v>#REF!</v>
      </c>
      <c r="AF436" s="87"/>
      <c r="AG436" s="87" t="e">
        <f>IF(AND(MYRANKS_P[[#This Row],[BENCH_RANK]]&lt;=Total_Pitchers_Drafted,MYRANKS_P[[#This Row],[$ACTUAL]]=""),MYRANKS_P[[#This Row],[USEFULSGP]],0)</f>
        <v>#REF!</v>
      </c>
      <c r="AH436" s="87" t="e">
        <f>IF(MYRANKS_P[[#This Row],[REMAIN_SGP]]=0,0,MYRANKS_P[[#This Row],[REMAIN_SGP]]*Remaining_Dollar_Value_Per_Pitcher_SGP+1)</f>
        <v>#REF!</v>
      </c>
      <c r="AI436" s="122"/>
    </row>
    <row r="437" spans="1:35" x14ac:dyDescent="0.25">
      <c r="A437" s="79" t="s">
        <v>1097</v>
      </c>
      <c r="B437" s="9" t="e">
        <f>VLOOKUP(MYRANKS_P[[#This Row],[PLAYERID]],#REF!,COLUMN(#REF!),FALSE)</f>
        <v>#REF!</v>
      </c>
      <c r="C437" s="9" t="e">
        <f>VLOOKUP(MYRANKS_P[[#This Row],[PLAYERID]],#REF!,COLUMN(#REF!),FALSE)</f>
        <v>#REF!</v>
      </c>
      <c r="D437" s="9" t="e">
        <f>VLOOKUP(MYRANKS_P[[#This Row],[PLAYERID]],#REF!,COLUMN(#REF!),FALSE)</f>
        <v>#REF!</v>
      </c>
      <c r="E437" s="9" t="e">
        <f>VLOOKUP(MYRANKS_P[[#This Row],[PLAYERID]],#REF!,COLUMN(#REF!),FALSE)</f>
        <v>#REF!</v>
      </c>
      <c r="F437" s="9" t="e">
        <f>VLOOKUP(MYRANKS_P[[#This Row],[PLAYERID]],#REF!,COLUMN(#REF!),FALSE)</f>
        <v>#REF!</v>
      </c>
      <c r="G437" s="9" t="e">
        <f>INDEX(#REF!,MATCH(MYRANKS_P[[#This Row],[PLAYERID]],#REF!,0),VLOOKUP(IDSYSTEM,#REF!,3,FALSE))</f>
        <v>#REF!</v>
      </c>
      <c r="H437" s="115" t="e">
        <f>IF(OR(LEAGUE="Mixed",LEAGUE=MYRANKS_P[[#This Row],[LG]]),IFERROR(INDEX(PITCHCSV[],MATCH(MYRANKS_P[[#This Row],[PROJID]],PITCHCSV[playerid],0),P_WCOL),0),0)</f>
        <v>#REF!</v>
      </c>
      <c r="I437" s="115" t="e">
        <f>IF(OR(LEAGUE="Mixed",LEAGUE=MYRANKS_P[[#This Row],[LG]]),IFERROR(INDEX(PITCHCSV[],MATCH(MYRANKS_P[[#This Row],[PROJID]],PITCHCSV[playerid],0),P_SVCOL),0),0)</f>
        <v>#REF!</v>
      </c>
      <c r="J437" s="115" t="e">
        <f>IF(OR(LEAGUE="Mixed",LEAGUE=MYRANKS_P[[#This Row],[LG]]),IFERROR(INDEX(PITCHCSV[],MATCH(MYRANKS_P[[#This Row],[PROJID]],PITCHCSV[playerid],0),P_IPCOL),0),0)</f>
        <v>#REF!</v>
      </c>
      <c r="K437" s="115" t="e">
        <f>IF(OR(LEAGUE="Mixed",LEAGUE=MYRANKS_P[[#This Row],[LG]]),IFERROR(INDEX(PITCHCSV[],MATCH(MYRANKS_P[[#This Row],[PROJID]],PITCHCSV[playerid],0),P_HCOL),0),0)</f>
        <v>#REF!</v>
      </c>
      <c r="L437" s="115" t="e">
        <f>IF(OR(LEAGUE="Mixed",LEAGUE=MYRANKS_P[[#This Row],[LG]]),IFERROR(INDEX(PITCHCSV[],MATCH(MYRANKS_P[[#This Row],[PROJID]],PITCHCSV[playerid],0),P_ERCOL),0),0)</f>
        <v>#REF!</v>
      </c>
      <c r="M437" s="115" t="e">
        <f>IF(OR(LEAGUE="Mixed",LEAGUE=MYRANKS_P[[#This Row],[LG]]),IFERROR(INDEX(PITCHCSV[],MATCH(MYRANKS_P[[#This Row],[PROJID]],PITCHCSV[playerid],0),P_HRCOL),0),0)</f>
        <v>#REF!</v>
      </c>
      <c r="N437" s="115" t="e">
        <f>IF(OR(LEAGUE="Mixed",LEAGUE=MYRANKS_P[[#This Row],[LG]]),IFERROR(INDEX(PITCHCSV[],MATCH(MYRANKS_P[[#This Row],[PROJID]],PITCHCSV[playerid],0),P_SOCOL),0),0)</f>
        <v>#REF!</v>
      </c>
      <c r="O437" s="115" t="e">
        <f>IF(OR(LEAGUE="Mixed",LEAGUE=MYRANKS_P[[#This Row],[LG]]),IFERROR(INDEX(PITCHCSV[],MATCH(MYRANKS_P[[#This Row],[PROJID]],PITCHCSV[playerid],0),P_BBCOL),0),0)</f>
        <v>#REF!</v>
      </c>
      <c r="P437" s="10" t="e">
        <f>IF(OR(LEAGUE="Mixed",LEAGUE=MYRANKS_P[[#This Row],[LG]]),IFERROR(MYRANKS_P[[#This Row],[ER]]*9/MYRANKS_P[[#This Row],[IP]],0),0)</f>
        <v>#REF!</v>
      </c>
      <c r="Q437" s="10" t="e">
        <f>IF(OR(LEAGUE="Mixed",LEAGUE=MYRANKS_P[[#This Row],[LG]]),IFERROR((MYRANKS_P[[#This Row],[BB]]+MYRANKS_P[[#This Row],[H]])/MYRANKS_P[[#This Row],[IP]],0),0)</f>
        <v>#REF!</v>
      </c>
      <c r="R437" s="10" t="e">
        <f>MYRANKS_P[[#This Row],[W]]/SGP_W</f>
        <v>#REF!</v>
      </c>
      <c r="S437" s="10" t="e">
        <f>MYRANKS_P[[#This Row],[SV]]/SGP_SV</f>
        <v>#REF!</v>
      </c>
      <c r="T437" s="10" t="e">
        <f>MYRANKS_P[[#This Row],[SO]]/SGP_K</f>
        <v>#REF!</v>
      </c>
      <c r="U437" s="10" t="e">
        <f>((LGAVG_ER*(NUMPITCHERS-1)+MYRANKS_P[[#This Row],[ER]])*9/((LGAVG_IP*(NUMPITCHERS-1)+MYRANKS_P[[#This Row],[IP]]))-LGAVG_ERA)/SGP_ERA</f>
        <v>#REF!</v>
      </c>
      <c r="V437" s="10" t="e">
        <f>((LGAVG_HBB*(NUMPITCHERS-1)+MYRANKS_P[[#This Row],[BB]]+MYRANKS_P[[#This Row],[H]])/(LGAVG_IP*(NUMPITCHERS-1)+MYRANKS_P[[#This Row],[IP]])-LGAVG_WHIP)/SGP_WHIP</f>
        <v>#REF!</v>
      </c>
      <c r="W437" s="72" t="e">
        <f>MYRANKS_P[[#This Row],[WSGP]]+MYRANKS_P[[#This Row],[SVSGP]]+MYRANKS_P[[#This Row],[SOSGP]]+MYRANKS_P[[#This Row],[ERASGP]]+MYRANKS_P[[#This Row],[WHIPSGP]]</f>
        <v>#REF!</v>
      </c>
      <c r="X437" s="171" t="e">
        <f>RANK(MYRANKS_P[[#This Row],[TTLSGP]],MYRANKS_P[TTLSGP],0)</f>
        <v>#REF!</v>
      </c>
      <c r="Y437" s="72" t="e">
        <f>IF(MYRANKS_P[[#This Row],[RAW_RANK]]&gt;NUM_P,MYRANKS_P[[#This Row],[TTLSGP]],0)</f>
        <v>#REF!</v>
      </c>
      <c r="Z437" s="22" t="e">
        <f>IF(MYRANKS_P[[#This Row],[BENCH_TTLSGP]]=0,"",RANK(MYRANKS_P[[#This Row],[BENCH_TTLSGP]],MYRANKS_P[BENCH_TTLSGP],0))</f>
        <v>#REF!</v>
      </c>
      <c r="AA437" s="22" t="e">
        <f>IF(MYRANKS_P[[#This Row],[RAW_RANK]]=NUM_P,"X","")</f>
        <v>#REF!</v>
      </c>
      <c r="AB437" s="10" t="e">
        <f>VLOOKUP(MYRANKS_P[[#This Row],[POS]],#REF!,COLUMN(#REF!),FALSE)</f>
        <v>#REF!</v>
      </c>
      <c r="AC437" s="10" t="e">
        <f>MYRANKS_P[[#This Row],[TTLSGP]]-MYRANKS_P[[#This Row],[REPL LVL]]</f>
        <v>#REF!</v>
      </c>
      <c r="AD437" s="19" t="e">
        <f>IF(MYRANKS_P[[#This Row],[RAW_RANK]]&lt;=Total_Pitchers_Drafted,MYRANKS_P[[#This Row],[SGP OVER REPL]],0)</f>
        <v>#REF!</v>
      </c>
      <c r="AE437" s="66" t="e">
        <f>MYRANKS_P[[#This Row],[SGP OVER REPL]]*Dollar_Value_Per_Pitcher_SGP+1</f>
        <v>#REF!</v>
      </c>
      <c r="AF437" s="27"/>
      <c r="AG437" s="30" t="e">
        <f>IF(AND(MYRANKS_P[[#This Row],[BENCH_RANK]]&lt;=Total_Pitchers_Drafted,MYRANKS_P[[#This Row],[$ACTUAL]]=""),MYRANKS_P[[#This Row],[USEFULSGP]],0)</f>
        <v>#REF!</v>
      </c>
      <c r="AH437" s="27" t="e">
        <f>IF(MYRANKS_P[[#This Row],[REMAIN_SGP]]=0,0,MYRANKS_P[[#This Row],[REMAIN_SGP]]*Remaining_Dollar_Value_Per_Pitcher_SGP+1)</f>
        <v>#REF!</v>
      </c>
      <c r="AI437" s="122"/>
    </row>
    <row r="438" spans="1:35" x14ac:dyDescent="0.25">
      <c r="A438" s="110" t="s">
        <v>6352</v>
      </c>
      <c r="B438" s="9" t="e">
        <f>VLOOKUP(MYRANKS_P[[#This Row],[PLAYERID]],#REF!,COLUMN(#REF!),FALSE)</f>
        <v>#REF!</v>
      </c>
      <c r="C438" s="9" t="e">
        <f>VLOOKUP(MYRANKS_P[[#This Row],[PLAYERID]],#REF!,COLUMN(#REF!),FALSE)</f>
        <v>#REF!</v>
      </c>
      <c r="D438" s="9" t="e">
        <f>VLOOKUP(MYRANKS_P[[#This Row],[PLAYERID]],#REF!,COLUMN(#REF!),FALSE)</f>
        <v>#REF!</v>
      </c>
      <c r="E438" s="9" t="e">
        <f>VLOOKUP(MYRANKS_P[[#This Row],[PLAYERID]],#REF!,COLUMN(#REF!),FALSE)</f>
        <v>#REF!</v>
      </c>
      <c r="F438" s="9" t="e">
        <f>VLOOKUP(MYRANKS_P[[#This Row],[PLAYERID]],#REF!,COLUMN(#REF!),FALSE)</f>
        <v>#REF!</v>
      </c>
      <c r="G438" s="9" t="e">
        <f>INDEX(#REF!,MATCH(MYRANKS_P[[#This Row],[PLAYERID]],#REF!,0),VLOOKUP(IDSYSTEM,#REF!,3,FALSE))</f>
        <v>#REF!</v>
      </c>
      <c r="H438" s="115" t="e">
        <f>IF(OR(LEAGUE="Mixed",LEAGUE=MYRANKS_P[[#This Row],[LG]]),IFERROR(INDEX(PITCHCSV[],MATCH(MYRANKS_P[[#This Row],[PROJID]],PITCHCSV[playerid],0),P_WCOL),0),0)</f>
        <v>#REF!</v>
      </c>
      <c r="I438" s="115" t="e">
        <f>IF(OR(LEAGUE="Mixed",LEAGUE=MYRANKS_P[[#This Row],[LG]]),IFERROR(INDEX(PITCHCSV[],MATCH(MYRANKS_P[[#This Row],[PROJID]],PITCHCSV[playerid],0),P_SVCOL),0),0)</f>
        <v>#REF!</v>
      </c>
      <c r="J438" s="115" t="e">
        <f>IF(OR(LEAGUE="Mixed",LEAGUE=MYRANKS_P[[#This Row],[LG]]),IFERROR(INDEX(PITCHCSV[],MATCH(MYRANKS_P[[#This Row],[PROJID]],PITCHCSV[playerid],0),P_IPCOL),0),0)</f>
        <v>#REF!</v>
      </c>
      <c r="K438" s="115" t="e">
        <f>IF(OR(LEAGUE="Mixed",LEAGUE=MYRANKS_P[[#This Row],[LG]]),IFERROR(INDEX(PITCHCSV[],MATCH(MYRANKS_P[[#This Row],[PROJID]],PITCHCSV[playerid],0),P_HCOL),0),0)</f>
        <v>#REF!</v>
      </c>
      <c r="L438" s="115" t="e">
        <f>IF(OR(LEAGUE="Mixed",LEAGUE=MYRANKS_P[[#This Row],[LG]]),IFERROR(INDEX(PITCHCSV[],MATCH(MYRANKS_P[[#This Row],[PROJID]],PITCHCSV[playerid],0),P_ERCOL),0),0)</f>
        <v>#REF!</v>
      </c>
      <c r="M438" s="115" t="e">
        <f>IF(OR(LEAGUE="Mixed",LEAGUE=MYRANKS_P[[#This Row],[LG]]),IFERROR(INDEX(PITCHCSV[],MATCH(MYRANKS_P[[#This Row],[PROJID]],PITCHCSV[playerid],0),P_HRCOL),0),0)</f>
        <v>#REF!</v>
      </c>
      <c r="N438" s="115" t="e">
        <f>IF(OR(LEAGUE="Mixed",LEAGUE=MYRANKS_P[[#This Row],[LG]]),IFERROR(INDEX(PITCHCSV[],MATCH(MYRANKS_P[[#This Row],[PROJID]],PITCHCSV[playerid],0),P_SOCOL),0),0)</f>
        <v>#REF!</v>
      </c>
      <c r="O438" s="115" t="e">
        <f>IF(OR(LEAGUE="Mixed",LEAGUE=MYRANKS_P[[#This Row],[LG]]),IFERROR(INDEX(PITCHCSV[],MATCH(MYRANKS_P[[#This Row],[PROJID]],PITCHCSV[playerid],0),P_BBCOL),0),0)</f>
        <v>#REF!</v>
      </c>
      <c r="P438" s="10" t="e">
        <f>IF(OR(LEAGUE="Mixed",LEAGUE=MYRANKS_P[[#This Row],[LG]]),IFERROR(MYRANKS_P[[#This Row],[ER]]*9/MYRANKS_P[[#This Row],[IP]],0),0)</f>
        <v>#REF!</v>
      </c>
      <c r="Q438" s="10" t="e">
        <f>IF(OR(LEAGUE="Mixed",LEAGUE=MYRANKS_P[[#This Row],[LG]]),IFERROR((MYRANKS_P[[#This Row],[BB]]+MYRANKS_P[[#This Row],[H]])/MYRANKS_P[[#This Row],[IP]],0),0)</f>
        <v>#REF!</v>
      </c>
      <c r="R438" s="87" t="e">
        <f>MYRANKS_P[[#This Row],[W]]/SGP_W</f>
        <v>#REF!</v>
      </c>
      <c r="S438" s="87" t="e">
        <f>MYRANKS_P[[#This Row],[SV]]/SGP_SV</f>
        <v>#REF!</v>
      </c>
      <c r="T438" s="87" t="e">
        <f>MYRANKS_P[[#This Row],[SO]]/SGP_K</f>
        <v>#REF!</v>
      </c>
      <c r="U438" s="10" t="e">
        <f>((LGAVG_ER*(NUMPITCHERS-1)+MYRANKS_P[[#This Row],[ER]])*9/((LGAVG_IP*(NUMPITCHERS-1)+MYRANKS_P[[#This Row],[IP]]))-LGAVG_ERA)/SGP_ERA</f>
        <v>#REF!</v>
      </c>
      <c r="V438" s="10" t="e">
        <f>((LGAVG_HBB*(NUMPITCHERS-1)+MYRANKS_P[[#This Row],[BB]]+MYRANKS_P[[#This Row],[H]])/(LGAVG_IP*(NUMPITCHERS-1)+MYRANKS_P[[#This Row],[IP]])-LGAVG_WHIP)/SGP_WHIP</f>
        <v>#REF!</v>
      </c>
      <c r="W438" s="92" t="e">
        <f>MYRANKS_P[[#This Row],[WSGP]]+MYRANKS_P[[#This Row],[SVSGP]]+MYRANKS_P[[#This Row],[SOSGP]]+MYRANKS_P[[#This Row],[ERASGP]]+MYRANKS_P[[#This Row],[WHIPSGP]]</f>
        <v>#REF!</v>
      </c>
      <c r="X438" s="173" t="e">
        <f>RANK(MYRANKS_P[[#This Row],[TTLSGP]],MYRANKS_P[TTLSGP],0)</f>
        <v>#REF!</v>
      </c>
      <c r="Y438" s="92" t="e">
        <f>IF(MYRANKS_P[[#This Row],[RAW_RANK]]&gt;NUM_P,MYRANKS_P[[#This Row],[TTLSGP]],0)</f>
        <v>#REF!</v>
      </c>
      <c r="Z438" s="96" t="e">
        <f>IF(MYRANKS_P[[#This Row],[BENCH_TTLSGP]]=0,"",RANK(MYRANKS_P[[#This Row],[BENCH_TTLSGP]],MYRANKS_P[BENCH_TTLSGP],0))</f>
        <v>#REF!</v>
      </c>
      <c r="AA438" s="96" t="e">
        <f>IF(MYRANKS_P[[#This Row],[RAW_RANK]]=NUM_P,"X","")</f>
        <v>#REF!</v>
      </c>
      <c r="AB438" s="87" t="e">
        <f>VLOOKUP(MYRANKS_P[[#This Row],[POS]],#REF!,COLUMN(#REF!),FALSE)</f>
        <v>#REF!</v>
      </c>
      <c r="AC438" s="87" t="e">
        <f>MYRANKS_P[[#This Row],[TTLSGP]]-MYRANKS_P[[#This Row],[REPL LVL]]</f>
        <v>#REF!</v>
      </c>
      <c r="AD438" s="87" t="e">
        <f>IF(MYRANKS_P[[#This Row],[RAW_RANK]]&lt;=Total_Pitchers_Drafted,MYRANKS_P[[#This Row],[SGP OVER REPL]],0)</f>
        <v>#REF!</v>
      </c>
      <c r="AE438" s="97" t="e">
        <f>MYRANKS_P[[#This Row],[SGP OVER REPL]]*Dollar_Value_Per_Pitcher_SGP+1</f>
        <v>#REF!</v>
      </c>
      <c r="AF438" s="87"/>
      <c r="AG438" s="87" t="e">
        <f>IF(AND(MYRANKS_P[[#This Row],[BENCH_RANK]]&lt;=Total_Pitchers_Drafted,MYRANKS_P[[#This Row],[$ACTUAL]]=""),MYRANKS_P[[#This Row],[USEFULSGP]],0)</f>
        <v>#REF!</v>
      </c>
      <c r="AH438" s="87" t="e">
        <f>IF(MYRANKS_P[[#This Row],[REMAIN_SGP]]=0,0,MYRANKS_P[[#This Row],[REMAIN_SGP]]*Remaining_Dollar_Value_Per_Pitcher_SGP+1)</f>
        <v>#REF!</v>
      </c>
      <c r="AI438" s="122"/>
    </row>
    <row r="439" spans="1:35" x14ac:dyDescent="0.25">
      <c r="A439" s="79" t="s">
        <v>4297</v>
      </c>
      <c r="B439" s="9" t="e">
        <f>VLOOKUP(MYRANKS_P[[#This Row],[PLAYERID]],#REF!,COLUMN(#REF!),FALSE)</f>
        <v>#REF!</v>
      </c>
      <c r="C439" s="9" t="e">
        <f>VLOOKUP(MYRANKS_P[[#This Row],[PLAYERID]],#REF!,COLUMN(#REF!),FALSE)</f>
        <v>#REF!</v>
      </c>
      <c r="D439" s="9" t="e">
        <f>VLOOKUP(MYRANKS_P[[#This Row],[PLAYERID]],#REF!,COLUMN(#REF!),FALSE)</f>
        <v>#REF!</v>
      </c>
      <c r="E439" s="9" t="e">
        <f>VLOOKUP(MYRANKS_P[[#This Row],[PLAYERID]],#REF!,COLUMN(#REF!),FALSE)</f>
        <v>#REF!</v>
      </c>
      <c r="F439" s="9" t="e">
        <f>VLOOKUP(MYRANKS_P[[#This Row],[PLAYERID]],#REF!,COLUMN(#REF!),FALSE)</f>
        <v>#REF!</v>
      </c>
      <c r="G439" s="9" t="e">
        <f>INDEX(#REF!,MATCH(MYRANKS_P[[#This Row],[PLAYERID]],#REF!,0),VLOOKUP(IDSYSTEM,#REF!,3,FALSE))</f>
        <v>#REF!</v>
      </c>
      <c r="H439" s="115" t="e">
        <f>IF(OR(LEAGUE="Mixed",LEAGUE=MYRANKS_P[[#This Row],[LG]]),IFERROR(INDEX(PITCHCSV[],MATCH(MYRANKS_P[[#This Row],[PROJID]],PITCHCSV[playerid],0),P_WCOL),0),0)</f>
        <v>#REF!</v>
      </c>
      <c r="I439" s="115" t="e">
        <f>IF(OR(LEAGUE="Mixed",LEAGUE=MYRANKS_P[[#This Row],[LG]]),IFERROR(INDEX(PITCHCSV[],MATCH(MYRANKS_P[[#This Row],[PROJID]],PITCHCSV[playerid],0),P_SVCOL),0),0)</f>
        <v>#REF!</v>
      </c>
      <c r="J439" s="115" t="e">
        <f>IF(OR(LEAGUE="Mixed",LEAGUE=MYRANKS_P[[#This Row],[LG]]),IFERROR(INDEX(PITCHCSV[],MATCH(MYRANKS_P[[#This Row],[PROJID]],PITCHCSV[playerid],0),P_IPCOL),0),0)</f>
        <v>#REF!</v>
      </c>
      <c r="K439" s="115" t="e">
        <f>IF(OR(LEAGUE="Mixed",LEAGUE=MYRANKS_P[[#This Row],[LG]]),IFERROR(INDEX(PITCHCSV[],MATCH(MYRANKS_P[[#This Row],[PROJID]],PITCHCSV[playerid],0),P_HCOL),0),0)</f>
        <v>#REF!</v>
      </c>
      <c r="L439" s="115" t="e">
        <f>IF(OR(LEAGUE="Mixed",LEAGUE=MYRANKS_P[[#This Row],[LG]]),IFERROR(INDEX(PITCHCSV[],MATCH(MYRANKS_P[[#This Row],[PROJID]],PITCHCSV[playerid],0),P_ERCOL),0),0)</f>
        <v>#REF!</v>
      </c>
      <c r="M439" s="115" t="e">
        <f>IF(OR(LEAGUE="Mixed",LEAGUE=MYRANKS_P[[#This Row],[LG]]),IFERROR(INDEX(PITCHCSV[],MATCH(MYRANKS_P[[#This Row],[PROJID]],PITCHCSV[playerid],0),P_HRCOL),0),0)</f>
        <v>#REF!</v>
      </c>
      <c r="N439" s="115" t="e">
        <f>IF(OR(LEAGUE="Mixed",LEAGUE=MYRANKS_P[[#This Row],[LG]]),IFERROR(INDEX(PITCHCSV[],MATCH(MYRANKS_P[[#This Row],[PROJID]],PITCHCSV[playerid],0),P_SOCOL),0),0)</f>
        <v>#REF!</v>
      </c>
      <c r="O439" s="115" t="e">
        <f>IF(OR(LEAGUE="Mixed",LEAGUE=MYRANKS_P[[#This Row],[LG]]),IFERROR(INDEX(PITCHCSV[],MATCH(MYRANKS_P[[#This Row],[PROJID]],PITCHCSV[playerid],0),P_BBCOL),0),0)</f>
        <v>#REF!</v>
      </c>
      <c r="P439" s="10" t="e">
        <f>IF(OR(LEAGUE="Mixed",LEAGUE=MYRANKS_P[[#This Row],[LG]]),IFERROR(MYRANKS_P[[#This Row],[ER]]*9/MYRANKS_P[[#This Row],[IP]],0),0)</f>
        <v>#REF!</v>
      </c>
      <c r="Q439" s="10" t="e">
        <f>IF(OR(LEAGUE="Mixed",LEAGUE=MYRANKS_P[[#This Row],[LG]]),IFERROR((MYRANKS_P[[#This Row],[BB]]+MYRANKS_P[[#This Row],[H]])/MYRANKS_P[[#This Row],[IP]],0),0)</f>
        <v>#REF!</v>
      </c>
      <c r="R439" s="10" t="e">
        <f>MYRANKS_P[[#This Row],[W]]/SGP_W</f>
        <v>#REF!</v>
      </c>
      <c r="S439" s="10" t="e">
        <f>MYRANKS_P[[#This Row],[SV]]/SGP_SV</f>
        <v>#REF!</v>
      </c>
      <c r="T439" s="10" t="e">
        <f>MYRANKS_P[[#This Row],[SO]]/SGP_K</f>
        <v>#REF!</v>
      </c>
      <c r="U439" s="10" t="e">
        <f>((LGAVG_ER*(NUMPITCHERS-1)+MYRANKS_P[[#This Row],[ER]])*9/((LGAVG_IP*(NUMPITCHERS-1)+MYRANKS_P[[#This Row],[IP]]))-LGAVG_ERA)/SGP_ERA</f>
        <v>#REF!</v>
      </c>
      <c r="V439" s="10" t="e">
        <f>((LGAVG_HBB*(NUMPITCHERS-1)+MYRANKS_P[[#This Row],[BB]]+MYRANKS_P[[#This Row],[H]])/(LGAVG_IP*(NUMPITCHERS-1)+MYRANKS_P[[#This Row],[IP]])-LGAVG_WHIP)/SGP_WHIP</f>
        <v>#REF!</v>
      </c>
      <c r="W439" s="72" t="e">
        <f>MYRANKS_P[[#This Row],[WSGP]]+MYRANKS_P[[#This Row],[SVSGP]]+MYRANKS_P[[#This Row],[SOSGP]]+MYRANKS_P[[#This Row],[ERASGP]]+MYRANKS_P[[#This Row],[WHIPSGP]]</f>
        <v>#REF!</v>
      </c>
      <c r="X439" s="171" t="e">
        <f>RANK(MYRANKS_P[[#This Row],[TTLSGP]],MYRANKS_P[TTLSGP],0)</f>
        <v>#REF!</v>
      </c>
      <c r="Y439" s="72" t="e">
        <f>IF(MYRANKS_P[[#This Row],[RAW_RANK]]&gt;NUM_P,MYRANKS_P[[#This Row],[TTLSGP]],0)</f>
        <v>#REF!</v>
      </c>
      <c r="Z439" s="22" t="e">
        <f>IF(MYRANKS_P[[#This Row],[BENCH_TTLSGP]]=0,"",RANK(MYRANKS_P[[#This Row],[BENCH_TTLSGP]],MYRANKS_P[BENCH_TTLSGP],0))</f>
        <v>#REF!</v>
      </c>
      <c r="AA439" s="22" t="e">
        <f>IF(MYRANKS_P[[#This Row],[RAW_RANK]]=NUM_P,"X","")</f>
        <v>#REF!</v>
      </c>
      <c r="AB439" s="10" t="e">
        <f>VLOOKUP(MYRANKS_P[[#This Row],[POS]],#REF!,COLUMN(#REF!),FALSE)</f>
        <v>#REF!</v>
      </c>
      <c r="AC439" s="10" t="e">
        <f>MYRANKS_P[[#This Row],[TTLSGP]]-MYRANKS_P[[#This Row],[REPL LVL]]</f>
        <v>#REF!</v>
      </c>
      <c r="AD439" s="19" t="e">
        <f>IF(MYRANKS_P[[#This Row],[RAW_RANK]]&lt;=Total_Pitchers_Drafted,MYRANKS_P[[#This Row],[SGP OVER REPL]],0)</f>
        <v>#REF!</v>
      </c>
      <c r="AE439" s="66" t="e">
        <f>MYRANKS_P[[#This Row],[SGP OVER REPL]]*Dollar_Value_Per_Pitcher_SGP+1</f>
        <v>#REF!</v>
      </c>
      <c r="AF439" s="27"/>
      <c r="AG439" s="30" t="e">
        <f>IF(AND(MYRANKS_P[[#This Row],[BENCH_RANK]]&lt;=Total_Pitchers_Drafted,MYRANKS_P[[#This Row],[$ACTUAL]]=""),MYRANKS_P[[#This Row],[USEFULSGP]],0)</f>
        <v>#REF!</v>
      </c>
      <c r="AH439" s="27" t="e">
        <f>IF(MYRANKS_P[[#This Row],[REMAIN_SGP]]=0,0,MYRANKS_P[[#This Row],[REMAIN_SGP]]*Remaining_Dollar_Value_Per_Pitcher_SGP+1)</f>
        <v>#REF!</v>
      </c>
      <c r="AI439" s="122"/>
    </row>
    <row r="440" spans="1:35" x14ac:dyDescent="0.25">
      <c r="A440" s="88" t="s">
        <v>1100</v>
      </c>
      <c r="B440" s="9" t="e">
        <f>VLOOKUP(MYRANKS_P[[#This Row],[PLAYERID]],#REF!,COLUMN(#REF!),FALSE)</f>
        <v>#REF!</v>
      </c>
      <c r="C440" s="9" t="e">
        <f>VLOOKUP(MYRANKS_P[[#This Row],[PLAYERID]],#REF!,COLUMN(#REF!),FALSE)</f>
        <v>#REF!</v>
      </c>
      <c r="D440" s="9" t="e">
        <f>VLOOKUP(MYRANKS_P[[#This Row],[PLAYERID]],#REF!,COLUMN(#REF!),FALSE)</f>
        <v>#REF!</v>
      </c>
      <c r="E440" s="9" t="e">
        <f>VLOOKUP(MYRANKS_P[[#This Row],[PLAYERID]],#REF!,COLUMN(#REF!),FALSE)</f>
        <v>#REF!</v>
      </c>
      <c r="F440" s="9" t="e">
        <f>VLOOKUP(MYRANKS_P[[#This Row],[PLAYERID]],#REF!,COLUMN(#REF!),FALSE)</f>
        <v>#REF!</v>
      </c>
      <c r="G440" s="9" t="e">
        <f>INDEX(#REF!,MATCH(MYRANKS_P[[#This Row],[PLAYERID]],#REF!,0),VLOOKUP(IDSYSTEM,#REF!,3,FALSE))</f>
        <v>#REF!</v>
      </c>
      <c r="H440" s="115" t="e">
        <f>IF(OR(LEAGUE="Mixed",LEAGUE=MYRANKS_P[[#This Row],[LG]]),IFERROR(INDEX(PITCHCSV[],MATCH(MYRANKS_P[[#This Row],[PROJID]],PITCHCSV[playerid],0),P_WCOL),0),0)</f>
        <v>#REF!</v>
      </c>
      <c r="I440" s="115" t="e">
        <f>IF(OR(LEAGUE="Mixed",LEAGUE=MYRANKS_P[[#This Row],[LG]]),IFERROR(INDEX(PITCHCSV[],MATCH(MYRANKS_P[[#This Row],[PROJID]],PITCHCSV[playerid],0),P_SVCOL),0),0)</f>
        <v>#REF!</v>
      </c>
      <c r="J440" s="115" t="e">
        <f>IF(OR(LEAGUE="Mixed",LEAGUE=MYRANKS_P[[#This Row],[LG]]),IFERROR(INDEX(PITCHCSV[],MATCH(MYRANKS_P[[#This Row],[PROJID]],PITCHCSV[playerid],0),P_IPCOL),0),0)</f>
        <v>#REF!</v>
      </c>
      <c r="K440" s="115" t="e">
        <f>IF(OR(LEAGUE="Mixed",LEAGUE=MYRANKS_P[[#This Row],[LG]]),IFERROR(INDEX(PITCHCSV[],MATCH(MYRANKS_P[[#This Row],[PROJID]],PITCHCSV[playerid],0),P_HCOL),0),0)</f>
        <v>#REF!</v>
      </c>
      <c r="L440" s="115" t="e">
        <f>IF(OR(LEAGUE="Mixed",LEAGUE=MYRANKS_P[[#This Row],[LG]]),IFERROR(INDEX(PITCHCSV[],MATCH(MYRANKS_P[[#This Row],[PROJID]],PITCHCSV[playerid],0),P_ERCOL),0),0)</f>
        <v>#REF!</v>
      </c>
      <c r="M440" s="115" t="e">
        <f>IF(OR(LEAGUE="Mixed",LEAGUE=MYRANKS_P[[#This Row],[LG]]),IFERROR(INDEX(PITCHCSV[],MATCH(MYRANKS_P[[#This Row],[PROJID]],PITCHCSV[playerid],0),P_HRCOL),0),0)</f>
        <v>#REF!</v>
      </c>
      <c r="N440" s="115" t="e">
        <f>IF(OR(LEAGUE="Mixed",LEAGUE=MYRANKS_P[[#This Row],[LG]]),IFERROR(INDEX(PITCHCSV[],MATCH(MYRANKS_P[[#This Row],[PROJID]],PITCHCSV[playerid],0),P_SOCOL),0),0)</f>
        <v>#REF!</v>
      </c>
      <c r="O440" s="115" t="e">
        <f>IF(OR(LEAGUE="Mixed",LEAGUE=MYRANKS_P[[#This Row],[LG]]),IFERROR(INDEX(PITCHCSV[],MATCH(MYRANKS_P[[#This Row],[PROJID]],PITCHCSV[playerid],0),P_BBCOL),0),0)</f>
        <v>#REF!</v>
      </c>
      <c r="P440" s="10" t="e">
        <f>IF(OR(LEAGUE="Mixed",LEAGUE=MYRANKS_P[[#This Row],[LG]]),IFERROR(MYRANKS_P[[#This Row],[ER]]*9/MYRANKS_P[[#This Row],[IP]],0),0)</f>
        <v>#REF!</v>
      </c>
      <c r="Q440" s="10" t="e">
        <f>IF(OR(LEAGUE="Mixed",LEAGUE=MYRANKS_P[[#This Row],[LG]]),IFERROR((MYRANKS_P[[#This Row],[BB]]+MYRANKS_P[[#This Row],[H]])/MYRANKS_P[[#This Row],[IP]],0),0)</f>
        <v>#REF!</v>
      </c>
      <c r="R440" s="10" t="e">
        <f>MYRANKS_P[[#This Row],[W]]/SGP_W</f>
        <v>#REF!</v>
      </c>
      <c r="S440" s="10" t="e">
        <f>MYRANKS_P[[#This Row],[SV]]/SGP_SV</f>
        <v>#REF!</v>
      </c>
      <c r="T440" s="10" t="e">
        <f>MYRANKS_P[[#This Row],[SO]]/SGP_K</f>
        <v>#REF!</v>
      </c>
      <c r="U440" s="10" t="e">
        <f>((LGAVG_ER*(NUMPITCHERS-1)+MYRANKS_P[[#This Row],[ER]])*9/((LGAVG_IP*(NUMPITCHERS-1)+MYRANKS_P[[#This Row],[IP]]))-LGAVG_ERA)/SGP_ERA</f>
        <v>#REF!</v>
      </c>
      <c r="V440" s="10" t="e">
        <f>((LGAVG_HBB*(NUMPITCHERS-1)+MYRANKS_P[[#This Row],[BB]]+MYRANKS_P[[#This Row],[H]])/(LGAVG_IP*(NUMPITCHERS-1)+MYRANKS_P[[#This Row],[IP]])-LGAVG_WHIP)/SGP_WHIP</f>
        <v>#REF!</v>
      </c>
      <c r="W440" s="72" t="e">
        <f>MYRANKS_P[[#This Row],[WSGP]]+MYRANKS_P[[#This Row],[SVSGP]]+MYRANKS_P[[#This Row],[SOSGP]]+MYRANKS_P[[#This Row],[ERASGP]]+MYRANKS_P[[#This Row],[WHIPSGP]]</f>
        <v>#REF!</v>
      </c>
      <c r="X440" s="171" t="e">
        <f>RANK(MYRANKS_P[[#This Row],[TTLSGP]],MYRANKS_P[TTLSGP],0)</f>
        <v>#REF!</v>
      </c>
      <c r="Y440" s="72" t="e">
        <f>IF(MYRANKS_P[[#This Row],[RAW_RANK]]&gt;NUM_P,MYRANKS_P[[#This Row],[TTLSGP]],0)</f>
        <v>#REF!</v>
      </c>
      <c r="Z440" s="22" t="e">
        <f>IF(MYRANKS_P[[#This Row],[BENCH_TTLSGP]]=0,"",RANK(MYRANKS_P[[#This Row],[BENCH_TTLSGP]],MYRANKS_P[BENCH_TTLSGP],0))</f>
        <v>#REF!</v>
      </c>
      <c r="AA440" s="22" t="e">
        <f>IF(MYRANKS_P[[#This Row],[RAW_RANK]]=NUM_P,"X","")</f>
        <v>#REF!</v>
      </c>
      <c r="AB440" s="10" t="e">
        <f>VLOOKUP(MYRANKS_P[[#This Row],[POS]],#REF!,COLUMN(#REF!),FALSE)</f>
        <v>#REF!</v>
      </c>
      <c r="AC440" s="10" t="e">
        <f>MYRANKS_P[[#This Row],[TTLSGP]]-MYRANKS_P[[#This Row],[REPL LVL]]</f>
        <v>#REF!</v>
      </c>
      <c r="AD440" s="19" t="e">
        <f>IF(MYRANKS_P[[#This Row],[RAW_RANK]]&lt;=Total_Pitchers_Drafted,MYRANKS_P[[#This Row],[SGP OVER REPL]],0)</f>
        <v>#REF!</v>
      </c>
      <c r="AE440" s="66" t="e">
        <f>MYRANKS_P[[#This Row],[SGP OVER REPL]]*Dollar_Value_Per_Pitcher_SGP+1</f>
        <v>#REF!</v>
      </c>
      <c r="AF440" s="27"/>
      <c r="AG440" s="30" t="e">
        <f>IF(AND(MYRANKS_P[[#This Row],[BENCH_RANK]]&lt;=Total_Pitchers_Drafted,MYRANKS_P[[#This Row],[$ACTUAL]]=""),MYRANKS_P[[#This Row],[USEFULSGP]],0)</f>
        <v>#REF!</v>
      </c>
      <c r="AH440" s="27" t="e">
        <f>IF(MYRANKS_P[[#This Row],[REMAIN_SGP]]=0,0,MYRANKS_P[[#This Row],[REMAIN_SGP]]*Remaining_Dollar_Value_Per_Pitcher_SGP+1)</f>
        <v>#REF!</v>
      </c>
      <c r="AI440" s="122"/>
    </row>
    <row r="441" spans="1:35" x14ac:dyDescent="0.25">
      <c r="A441" s="88" t="s">
        <v>1102</v>
      </c>
      <c r="B441" s="9" t="e">
        <f>VLOOKUP(MYRANKS_P[[#This Row],[PLAYERID]],#REF!,COLUMN(#REF!),FALSE)</f>
        <v>#REF!</v>
      </c>
      <c r="C441" s="9" t="e">
        <f>VLOOKUP(MYRANKS_P[[#This Row],[PLAYERID]],#REF!,COLUMN(#REF!),FALSE)</f>
        <v>#REF!</v>
      </c>
      <c r="D441" s="9" t="e">
        <f>VLOOKUP(MYRANKS_P[[#This Row],[PLAYERID]],#REF!,COLUMN(#REF!),FALSE)</f>
        <v>#REF!</v>
      </c>
      <c r="E441" s="9" t="e">
        <f>VLOOKUP(MYRANKS_P[[#This Row],[PLAYERID]],#REF!,COLUMN(#REF!),FALSE)</f>
        <v>#REF!</v>
      </c>
      <c r="F441" s="9" t="e">
        <f>VLOOKUP(MYRANKS_P[[#This Row],[PLAYERID]],#REF!,COLUMN(#REF!),FALSE)</f>
        <v>#REF!</v>
      </c>
      <c r="G441" s="9" t="e">
        <f>INDEX(#REF!,MATCH(MYRANKS_P[[#This Row],[PLAYERID]],#REF!,0),VLOOKUP(IDSYSTEM,#REF!,3,FALSE))</f>
        <v>#REF!</v>
      </c>
      <c r="H441" s="115" t="e">
        <f>IF(OR(LEAGUE="Mixed",LEAGUE=MYRANKS_P[[#This Row],[LG]]),IFERROR(INDEX(PITCHCSV[],MATCH(MYRANKS_P[[#This Row],[PROJID]],PITCHCSV[playerid],0),P_WCOL),0),0)</f>
        <v>#REF!</v>
      </c>
      <c r="I441" s="115" t="e">
        <f>IF(OR(LEAGUE="Mixed",LEAGUE=MYRANKS_P[[#This Row],[LG]]),IFERROR(INDEX(PITCHCSV[],MATCH(MYRANKS_P[[#This Row],[PROJID]],PITCHCSV[playerid],0),P_SVCOL),0),0)</f>
        <v>#REF!</v>
      </c>
      <c r="J441" s="115" t="e">
        <f>IF(OR(LEAGUE="Mixed",LEAGUE=MYRANKS_P[[#This Row],[LG]]),IFERROR(INDEX(PITCHCSV[],MATCH(MYRANKS_P[[#This Row],[PROJID]],PITCHCSV[playerid],0),P_IPCOL),0),0)</f>
        <v>#REF!</v>
      </c>
      <c r="K441" s="115" t="e">
        <f>IF(OR(LEAGUE="Mixed",LEAGUE=MYRANKS_P[[#This Row],[LG]]),IFERROR(INDEX(PITCHCSV[],MATCH(MYRANKS_P[[#This Row],[PROJID]],PITCHCSV[playerid],0),P_HCOL),0),0)</f>
        <v>#REF!</v>
      </c>
      <c r="L441" s="115" t="e">
        <f>IF(OR(LEAGUE="Mixed",LEAGUE=MYRANKS_P[[#This Row],[LG]]),IFERROR(INDEX(PITCHCSV[],MATCH(MYRANKS_P[[#This Row],[PROJID]],PITCHCSV[playerid],0),P_ERCOL),0),0)</f>
        <v>#REF!</v>
      </c>
      <c r="M441" s="115" t="e">
        <f>IF(OR(LEAGUE="Mixed",LEAGUE=MYRANKS_P[[#This Row],[LG]]),IFERROR(INDEX(PITCHCSV[],MATCH(MYRANKS_P[[#This Row],[PROJID]],PITCHCSV[playerid],0),P_HRCOL),0),0)</f>
        <v>#REF!</v>
      </c>
      <c r="N441" s="115" t="e">
        <f>IF(OR(LEAGUE="Mixed",LEAGUE=MYRANKS_P[[#This Row],[LG]]),IFERROR(INDEX(PITCHCSV[],MATCH(MYRANKS_P[[#This Row],[PROJID]],PITCHCSV[playerid],0),P_SOCOL),0),0)</f>
        <v>#REF!</v>
      </c>
      <c r="O441" s="115" t="e">
        <f>IF(OR(LEAGUE="Mixed",LEAGUE=MYRANKS_P[[#This Row],[LG]]),IFERROR(INDEX(PITCHCSV[],MATCH(MYRANKS_P[[#This Row],[PROJID]],PITCHCSV[playerid],0),P_BBCOL),0),0)</f>
        <v>#REF!</v>
      </c>
      <c r="P441" s="10" t="e">
        <f>IF(OR(LEAGUE="Mixed",LEAGUE=MYRANKS_P[[#This Row],[LG]]),IFERROR(MYRANKS_P[[#This Row],[ER]]*9/MYRANKS_P[[#This Row],[IP]],0),0)</f>
        <v>#REF!</v>
      </c>
      <c r="Q441" s="10" t="e">
        <f>IF(OR(LEAGUE="Mixed",LEAGUE=MYRANKS_P[[#This Row],[LG]]),IFERROR((MYRANKS_P[[#This Row],[BB]]+MYRANKS_P[[#This Row],[H]])/MYRANKS_P[[#This Row],[IP]],0),0)</f>
        <v>#REF!</v>
      </c>
      <c r="R441" s="10" t="e">
        <f>MYRANKS_P[[#This Row],[W]]/SGP_W</f>
        <v>#REF!</v>
      </c>
      <c r="S441" s="10" t="e">
        <f>MYRANKS_P[[#This Row],[SV]]/SGP_SV</f>
        <v>#REF!</v>
      </c>
      <c r="T441" s="10" t="e">
        <f>MYRANKS_P[[#This Row],[SO]]/SGP_K</f>
        <v>#REF!</v>
      </c>
      <c r="U441" s="10" t="e">
        <f>((LGAVG_ER*(NUMPITCHERS-1)+MYRANKS_P[[#This Row],[ER]])*9/((LGAVG_IP*(NUMPITCHERS-1)+MYRANKS_P[[#This Row],[IP]]))-LGAVG_ERA)/SGP_ERA</f>
        <v>#REF!</v>
      </c>
      <c r="V441" s="10" t="e">
        <f>((LGAVG_HBB*(NUMPITCHERS-1)+MYRANKS_P[[#This Row],[BB]]+MYRANKS_P[[#This Row],[H]])/(LGAVG_IP*(NUMPITCHERS-1)+MYRANKS_P[[#This Row],[IP]])-LGAVG_WHIP)/SGP_WHIP</f>
        <v>#REF!</v>
      </c>
      <c r="W441" s="72" t="e">
        <f>MYRANKS_P[[#This Row],[WSGP]]+MYRANKS_P[[#This Row],[SVSGP]]+MYRANKS_P[[#This Row],[SOSGP]]+MYRANKS_P[[#This Row],[ERASGP]]+MYRANKS_P[[#This Row],[WHIPSGP]]</f>
        <v>#REF!</v>
      </c>
      <c r="X441" s="171" t="e">
        <f>RANK(MYRANKS_P[[#This Row],[TTLSGP]],MYRANKS_P[TTLSGP],0)</f>
        <v>#REF!</v>
      </c>
      <c r="Y441" s="72" t="e">
        <f>IF(MYRANKS_P[[#This Row],[RAW_RANK]]&gt;NUM_P,MYRANKS_P[[#This Row],[TTLSGP]],0)</f>
        <v>#REF!</v>
      </c>
      <c r="Z441" s="22" t="e">
        <f>IF(MYRANKS_P[[#This Row],[BENCH_TTLSGP]]=0,"",RANK(MYRANKS_P[[#This Row],[BENCH_TTLSGP]],MYRANKS_P[BENCH_TTLSGP],0))</f>
        <v>#REF!</v>
      </c>
      <c r="AA441" s="22" t="e">
        <f>IF(MYRANKS_P[[#This Row],[RAW_RANK]]=NUM_P,"X","")</f>
        <v>#REF!</v>
      </c>
      <c r="AB441" s="10" t="e">
        <f>VLOOKUP(MYRANKS_P[[#This Row],[POS]],#REF!,COLUMN(#REF!),FALSE)</f>
        <v>#REF!</v>
      </c>
      <c r="AC441" s="10" t="e">
        <f>MYRANKS_P[[#This Row],[TTLSGP]]-MYRANKS_P[[#This Row],[REPL LVL]]</f>
        <v>#REF!</v>
      </c>
      <c r="AD441" s="19" t="e">
        <f>IF(MYRANKS_P[[#This Row],[RAW_RANK]]&lt;=Total_Pitchers_Drafted,MYRANKS_P[[#This Row],[SGP OVER REPL]],0)</f>
        <v>#REF!</v>
      </c>
      <c r="AE441" s="66" t="e">
        <f>MYRANKS_P[[#This Row],[SGP OVER REPL]]*Dollar_Value_Per_Pitcher_SGP+1</f>
        <v>#REF!</v>
      </c>
      <c r="AF441" s="27"/>
      <c r="AG441" s="30" t="e">
        <f>IF(AND(MYRANKS_P[[#This Row],[BENCH_RANK]]&lt;=Total_Pitchers_Drafted,MYRANKS_P[[#This Row],[$ACTUAL]]=""),MYRANKS_P[[#This Row],[USEFULSGP]],0)</f>
        <v>#REF!</v>
      </c>
      <c r="AH441" s="27" t="e">
        <f>IF(MYRANKS_P[[#This Row],[REMAIN_SGP]]=0,0,MYRANKS_P[[#This Row],[REMAIN_SGP]]*Remaining_Dollar_Value_Per_Pitcher_SGP+1)</f>
        <v>#REF!</v>
      </c>
      <c r="AI441" s="122"/>
    </row>
    <row r="442" spans="1:35" x14ac:dyDescent="0.25">
      <c r="A442" s="79" t="s">
        <v>1104</v>
      </c>
      <c r="B442" s="9" t="e">
        <f>VLOOKUP(MYRANKS_P[[#This Row],[PLAYERID]],#REF!,COLUMN(#REF!),FALSE)</f>
        <v>#REF!</v>
      </c>
      <c r="C442" s="9" t="e">
        <f>VLOOKUP(MYRANKS_P[[#This Row],[PLAYERID]],#REF!,COLUMN(#REF!),FALSE)</f>
        <v>#REF!</v>
      </c>
      <c r="D442" s="9" t="e">
        <f>VLOOKUP(MYRANKS_P[[#This Row],[PLAYERID]],#REF!,COLUMN(#REF!),FALSE)</f>
        <v>#REF!</v>
      </c>
      <c r="E442" s="9" t="e">
        <f>VLOOKUP(MYRANKS_P[[#This Row],[PLAYERID]],#REF!,COLUMN(#REF!),FALSE)</f>
        <v>#REF!</v>
      </c>
      <c r="F442" s="9" t="e">
        <f>VLOOKUP(MYRANKS_P[[#This Row],[PLAYERID]],#REF!,COLUMN(#REF!),FALSE)</f>
        <v>#REF!</v>
      </c>
      <c r="G442" s="9" t="e">
        <f>INDEX(#REF!,MATCH(MYRANKS_P[[#This Row],[PLAYERID]],#REF!,0),VLOOKUP(IDSYSTEM,#REF!,3,FALSE))</f>
        <v>#REF!</v>
      </c>
      <c r="H442" s="115" t="e">
        <f>IF(OR(LEAGUE="Mixed",LEAGUE=MYRANKS_P[[#This Row],[LG]]),IFERROR(INDEX(PITCHCSV[],MATCH(MYRANKS_P[[#This Row],[PROJID]],PITCHCSV[playerid],0),P_WCOL),0),0)</f>
        <v>#REF!</v>
      </c>
      <c r="I442" s="115" t="e">
        <f>IF(OR(LEAGUE="Mixed",LEAGUE=MYRANKS_P[[#This Row],[LG]]),IFERROR(INDEX(PITCHCSV[],MATCH(MYRANKS_P[[#This Row],[PROJID]],PITCHCSV[playerid],0),P_SVCOL),0),0)</f>
        <v>#REF!</v>
      </c>
      <c r="J442" s="115" t="e">
        <f>IF(OR(LEAGUE="Mixed",LEAGUE=MYRANKS_P[[#This Row],[LG]]),IFERROR(INDEX(PITCHCSV[],MATCH(MYRANKS_P[[#This Row],[PROJID]],PITCHCSV[playerid],0),P_IPCOL),0),0)</f>
        <v>#REF!</v>
      </c>
      <c r="K442" s="115" t="e">
        <f>IF(OR(LEAGUE="Mixed",LEAGUE=MYRANKS_P[[#This Row],[LG]]),IFERROR(INDEX(PITCHCSV[],MATCH(MYRANKS_P[[#This Row],[PROJID]],PITCHCSV[playerid],0),P_HCOL),0),0)</f>
        <v>#REF!</v>
      </c>
      <c r="L442" s="115" t="e">
        <f>IF(OR(LEAGUE="Mixed",LEAGUE=MYRANKS_P[[#This Row],[LG]]),IFERROR(INDEX(PITCHCSV[],MATCH(MYRANKS_P[[#This Row],[PROJID]],PITCHCSV[playerid],0),P_ERCOL),0),0)</f>
        <v>#REF!</v>
      </c>
      <c r="M442" s="115" t="e">
        <f>IF(OR(LEAGUE="Mixed",LEAGUE=MYRANKS_P[[#This Row],[LG]]),IFERROR(INDEX(PITCHCSV[],MATCH(MYRANKS_P[[#This Row],[PROJID]],PITCHCSV[playerid],0),P_HRCOL),0),0)</f>
        <v>#REF!</v>
      </c>
      <c r="N442" s="115" t="e">
        <f>IF(OR(LEAGUE="Mixed",LEAGUE=MYRANKS_P[[#This Row],[LG]]),IFERROR(INDEX(PITCHCSV[],MATCH(MYRANKS_P[[#This Row],[PROJID]],PITCHCSV[playerid],0),P_SOCOL),0),0)</f>
        <v>#REF!</v>
      </c>
      <c r="O442" s="115" t="e">
        <f>IF(OR(LEAGUE="Mixed",LEAGUE=MYRANKS_P[[#This Row],[LG]]),IFERROR(INDEX(PITCHCSV[],MATCH(MYRANKS_P[[#This Row],[PROJID]],PITCHCSV[playerid],0),P_BBCOL),0),0)</f>
        <v>#REF!</v>
      </c>
      <c r="P442" s="10" t="e">
        <f>IF(OR(LEAGUE="Mixed",LEAGUE=MYRANKS_P[[#This Row],[LG]]),IFERROR(MYRANKS_P[[#This Row],[ER]]*9/MYRANKS_P[[#This Row],[IP]],0),0)</f>
        <v>#REF!</v>
      </c>
      <c r="Q442" s="10" t="e">
        <f>IF(OR(LEAGUE="Mixed",LEAGUE=MYRANKS_P[[#This Row],[LG]]),IFERROR((MYRANKS_P[[#This Row],[BB]]+MYRANKS_P[[#This Row],[H]])/MYRANKS_P[[#This Row],[IP]],0),0)</f>
        <v>#REF!</v>
      </c>
      <c r="R442" s="10" t="e">
        <f>MYRANKS_P[[#This Row],[W]]/SGP_W</f>
        <v>#REF!</v>
      </c>
      <c r="S442" s="10" t="e">
        <f>MYRANKS_P[[#This Row],[SV]]/SGP_SV</f>
        <v>#REF!</v>
      </c>
      <c r="T442" s="10" t="e">
        <f>MYRANKS_P[[#This Row],[SO]]/SGP_K</f>
        <v>#REF!</v>
      </c>
      <c r="U442" s="10" t="e">
        <f>((LGAVG_ER*(NUMPITCHERS-1)+MYRANKS_P[[#This Row],[ER]])*9/((LGAVG_IP*(NUMPITCHERS-1)+MYRANKS_P[[#This Row],[IP]]))-LGAVG_ERA)/SGP_ERA</f>
        <v>#REF!</v>
      </c>
      <c r="V442" s="10" t="e">
        <f>((LGAVG_HBB*(NUMPITCHERS-1)+MYRANKS_P[[#This Row],[BB]]+MYRANKS_P[[#This Row],[H]])/(LGAVG_IP*(NUMPITCHERS-1)+MYRANKS_P[[#This Row],[IP]])-LGAVG_WHIP)/SGP_WHIP</f>
        <v>#REF!</v>
      </c>
      <c r="W442" s="72" t="e">
        <f>MYRANKS_P[[#This Row],[WSGP]]+MYRANKS_P[[#This Row],[SVSGP]]+MYRANKS_P[[#This Row],[SOSGP]]+MYRANKS_P[[#This Row],[ERASGP]]+MYRANKS_P[[#This Row],[WHIPSGP]]</f>
        <v>#REF!</v>
      </c>
      <c r="X442" s="171" t="e">
        <f>RANK(MYRANKS_P[[#This Row],[TTLSGP]],MYRANKS_P[TTLSGP],0)</f>
        <v>#REF!</v>
      </c>
      <c r="Y442" s="72" t="e">
        <f>IF(MYRANKS_P[[#This Row],[RAW_RANK]]&gt;NUM_P,MYRANKS_P[[#This Row],[TTLSGP]],0)</f>
        <v>#REF!</v>
      </c>
      <c r="Z442" s="22" t="e">
        <f>IF(MYRANKS_P[[#This Row],[BENCH_TTLSGP]]=0,"",RANK(MYRANKS_P[[#This Row],[BENCH_TTLSGP]],MYRANKS_P[BENCH_TTLSGP],0))</f>
        <v>#REF!</v>
      </c>
      <c r="AA442" s="22" t="e">
        <f>IF(MYRANKS_P[[#This Row],[RAW_RANK]]=NUM_P,"X","")</f>
        <v>#REF!</v>
      </c>
      <c r="AB442" s="10" t="e">
        <f>VLOOKUP(MYRANKS_P[[#This Row],[POS]],#REF!,COLUMN(#REF!),FALSE)</f>
        <v>#REF!</v>
      </c>
      <c r="AC442" s="10" t="e">
        <f>MYRANKS_P[[#This Row],[TTLSGP]]-MYRANKS_P[[#This Row],[REPL LVL]]</f>
        <v>#REF!</v>
      </c>
      <c r="AD442" s="19" t="e">
        <f>IF(MYRANKS_P[[#This Row],[RAW_RANK]]&lt;=Total_Pitchers_Drafted,MYRANKS_P[[#This Row],[SGP OVER REPL]],0)</f>
        <v>#REF!</v>
      </c>
      <c r="AE442" s="66" t="e">
        <f>MYRANKS_P[[#This Row],[SGP OVER REPL]]*Dollar_Value_Per_Pitcher_SGP+1</f>
        <v>#REF!</v>
      </c>
      <c r="AF442" s="27"/>
      <c r="AG442" s="30" t="e">
        <f>IF(AND(MYRANKS_P[[#This Row],[BENCH_RANK]]&lt;=Total_Pitchers_Drafted,MYRANKS_P[[#This Row],[$ACTUAL]]=""),MYRANKS_P[[#This Row],[USEFULSGP]],0)</f>
        <v>#REF!</v>
      </c>
      <c r="AH442" s="27" t="e">
        <f>IF(MYRANKS_P[[#This Row],[REMAIN_SGP]]=0,0,MYRANKS_P[[#This Row],[REMAIN_SGP]]*Remaining_Dollar_Value_Per_Pitcher_SGP+1)</f>
        <v>#REF!</v>
      </c>
      <c r="AI442" s="122"/>
    </row>
    <row r="443" spans="1:35" x14ac:dyDescent="0.25">
      <c r="A443" s="88" t="s">
        <v>1113</v>
      </c>
      <c r="B443" s="9" t="e">
        <f>VLOOKUP(MYRANKS_P[[#This Row],[PLAYERID]],#REF!,COLUMN(#REF!),FALSE)</f>
        <v>#REF!</v>
      </c>
      <c r="C443" s="9" t="e">
        <f>VLOOKUP(MYRANKS_P[[#This Row],[PLAYERID]],#REF!,COLUMN(#REF!),FALSE)</f>
        <v>#REF!</v>
      </c>
      <c r="D443" s="9" t="e">
        <f>VLOOKUP(MYRANKS_P[[#This Row],[PLAYERID]],#REF!,COLUMN(#REF!),FALSE)</f>
        <v>#REF!</v>
      </c>
      <c r="E443" s="9" t="e">
        <f>VLOOKUP(MYRANKS_P[[#This Row],[PLAYERID]],#REF!,COLUMN(#REF!),FALSE)</f>
        <v>#REF!</v>
      </c>
      <c r="F443" s="9" t="e">
        <f>VLOOKUP(MYRANKS_P[[#This Row],[PLAYERID]],#REF!,COLUMN(#REF!),FALSE)</f>
        <v>#REF!</v>
      </c>
      <c r="G443" s="9" t="e">
        <f>INDEX(#REF!,MATCH(MYRANKS_P[[#This Row],[PLAYERID]],#REF!,0),VLOOKUP(IDSYSTEM,#REF!,3,FALSE))</f>
        <v>#REF!</v>
      </c>
      <c r="H443" s="115" t="e">
        <f>IF(OR(LEAGUE="Mixed",LEAGUE=MYRANKS_P[[#This Row],[LG]]),IFERROR(INDEX(PITCHCSV[],MATCH(MYRANKS_P[[#This Row],[PROJID]],PITCHCSV[playerid],0),P_WCOL),0),0)</f>
        <v>#REF!</v>
      </c>
      <c r="I443" s="115" t="e">
        <f>IF(OR(LEAGUE="Mixed",LEAGUE=MYRANKS_P[[#This Row],[LG]]),IFERROR(INDEX(PITCHCSV[],MATCH(MYRANKS_P[[#This Row],[PROJID]],PITCHCSV[playerid],0),P_SVCOL),0),0)</f>
        <v>#REF!</v>
      </c>
      <c r="J443" s="115" t="e">
        <f>IF(OR(LEAGUE="Mixed",LEAGUE=MYRANKS_P[[#This Row],[LG]]),IFERROR(INDEX(PITCHCSV[],MATCH(MYRANKS_P[[#This Row],[PROJID]],PITCHCSV[playerid],0),P_IPCOL),0),0)</f>
        <v>#REF!</v>
      </c>
      <c r="K443" s="115" t="e">
        <f>IF(OR(LEAGUE="Mixed",LEAGUE=MYRANKS_P[[#This Row],[LG]]),IFERROR(INDEX(PITCHCSV[],MATCH(MYRANKS_P[[#This Row],[PROJID]],PITCHCSV[playerid],0),P_HCOL),0),0)</f>
        <v>#REF!</v>
      </c>
      <c r="L443" s="115" t="e">
        <f>IF(OR(LEAGUE="Mixed",LEAGUE=MYRANKS_P[[#This Row],[LG]]),IFERROR(INDEX(PITCHCSV[],MATCH(MYRANKS_P[[#This Row],[PROJID]],PITCHCSV[playerid],0),P_ERCOL),0),0)</f>
        <v>#REF!</v>
      </c>
      <c r="M443" s="115" t="e">
        <f>IF(OR(LEAGUE="Mixed",LEAGUE=MYRANKS_P[[#This Row],[LG]]),IFERROR(INDEX(PITCHCSV[],MATCH(MYRANKS_P[[#This Row],[PROJID]],PITCHCSV[playerid],0),P_HRCOL),0),0)</f>
        <v>#REF!</v>
      </c>
      <c r="N443" s="115" t="e">
        <f>IF(OR(LEAGUE="Mixed",LEAGUE=MYRANKS_P[[#This Row],[LG]]),IFERROR(INDEX(PITCHCSV[],MATCH(MYRANKS_P[[#This Row],[PROJID]],PITCHCSV[playerid],0),P_SOCOL),0),0)</f>
        <v>#REF!</v>
      </c>
      <c r="O443" s="115" t="e">
        <f>IF(OR(LEAGUE="Mixed",LEAGUE=MYRANKS_P[[#This Row],[LG]]),IFERROR(INDEX(PITCHCSV[],MATCH(MYRANKS_P[[#This Row],[PROJID]],PITCHCSV[playerid],0),P_BBCOL),0),0)</f>
        <v>#REF!</v>
      </c>
      <c r="P443" s="10" t="e">
        <f>IF(OR(LEAGUE="Mixed",LEAGUE=MYRANKS_P[[#This Row],[LG]]),IFERROR(MYRANKS_P[[#This Row],[ER]]*9/MYRANKS_P[[#This Row],[IP]],0),0)</f>
        <v>#REF!</v>
      </c>
      <c r="Q443" s="10" t="e">
        <f>IF(OR(LEAGUE="Mixed",LEAGUE=MYRANKS_P[[#This Row],[LG]]),IFERROR((MYRANKS_P[[#This Row],[BB]]+MYRANKS_P[[#This Row],[H]])/MYRANKS_P[[#This Row],[IP]],0),0)</f>
        <v>#REF!</v>
      </c>
      <c r="R443" s="10" t="e">
        <f>MYRANKS_P[[#This Row],[W]]/SGP_W</f>
        <v>#REF!</v>
      </c>
      <c r="S443" s="10" t="e">
        <f>MYRANKS_P[[#This Row],[SV]]/SGP_SV</f>
        <v>#REF!</v>
      </c>
      <c r="T443" s="10" t="e">
        <f>MYRANKS_P[[#This Row],[SO]]/SGP_K</f>
        <v>#REF!</v>
      </c>
      <c r="U443" s="10" t="e">
        <f>((LGAVG_ER*(NUMPITCHERS-1)+MYRANKS_P[[#This Row],[ER]])*9/((LGAVG_IP*(NUMPITCHERS-1)+MYRANKS_P[[#This Row],[IP]]))-LGAVG_ERA)/SGP_ERA</f>
        <v>#REF!</v>
      </c>
      <c r="V443" s="10" t="e">
        <f>((LGAVG_HBB*(NUMPITCHERS-1)+MYRANKS_P[[#This Row],[BB]]+MYRANKS_P[[#This Row],[H]])/(LGAVG_IP*(NUMPITCHERS-1)+MYRANKS_P[[#This Row],[IP]])-LGAVG_WHIP)/SGP_WHIP</f>
        <v>#REF!</v>
      </c>
      <c r="W443" s="72" t="e">
        <f>MYRANKS_P[[#This Row],[WSGP]]+MYRANKS_P[[#This Row],[SVSGP]]+MYRANKS_P[[#This Row],[SOSGP]]+MYRANKS_P[[#This Row],[ERASGP]]+MYRANKS_P[[#This Row],[WHIPSGP]]</f>
        <v>#REF!</v>
      </c>
      <c r="X443" s="171" t="e">
        <f>RANK(MYRANKS_P[[#This Row],[TTLSGP]],MYRANKS_P[TTLSGP],0)</f>
        <v>#REF!</v>
      </c>
      <c r="Y443" s="72" t="e">
        <f>IF(MYRANKS_P[[#This Row],[RAW_RANK]]&gt;NUM_P,MYRANKS_P[[#This Row],[TTLSGP]],0)</f>
        <v>#REF!</v>
      </c>
      <c r="Z443" s="22" t="e">
        <f>IF(MYRANKS_P[[#This Row],[BENCH_TTLSGP]]=0,"",RANK(MYRANKS_P[[#This Row],[BENCH_TTLSGP]],MYRANKS_P[BENCH_TTLSGP],0))</f>
        <v>#REF!</v>
      </c>
      <c r="AA443" s="22" t="e">
        <f>IF(MYRANKS_P[[#This Row],[RAW_RANK]]=NUM_P,"X","")</f>
        <v>#REF!</v>
      </c>
      <c r="AB443" s="10" t="e">
        <f>VLOOKUP(MYRANKS_P[[#This Row],[POS]],#REF!,COLUMN(#REF!),FALSE)</f>
        <v>#REF!</v>
      </c>
      <c r="AC443" s="10" t="e">
        <f>MYRANKS_P[[#This Row],[TTLSGP]]-MYRANKS_P[[#This Row],[REPL LVL]]</f>
        <v>#REF!</v>
      </c>
      <c r="AD443" s="19" t="e">
        <f>IF(MYRANKS_P[[#This Row],[RAW_RANK]]&lt;=Total_Pitchers_Drafted,MYRANKS_P[[#This Row],[SGP OVER REPL]],0)</f>
        <v>#REF!</v>
      </c>
      <c r="AE443" s="66" t="e">
        <f>MYRANKS_P[[#This Row],[SGP OVER REPL]]*Dollar_Value_Per_Pitcher_SGP+1</f>
        <v>#REF!</v>
      </c>
      <c r="AF443" s="27"/>
      <c r="AG443" s="30" t="e">
        <f>IF(AND(MYRANKS_P[[#This Row],[BENCH_RANK]]&lt;=Total_Pitchers_Drafted,MYRANKS_P[[#This Row],[$ACTUAL]]=""),MYRANKS_P[[#This Row],[USEFULSGP]],0)</f>
        <v>#REF!</v>
      </c>
      <c r="AH443" s="27" t="e">
        <f>IF(MYRANKS_P[[#This Row],[REMAIN_SGP]]=0,0,MYRANKS_P[[#This Row],[REMAIN_SGP]]*Remaining_Dollar_Value_Per_Pitcher_SGP+1)</f>
        <v>#REF!</v>
      </c>
      <c r="AI443" s="122"/>
    </row>
    <row r="444" spans="1:35" x14ac:dyDescent="0.25">
      <c r="A444" s="110" t="s">
        <v>1118</v>
      </c>
      <c r="B444" s="9" t="e">
        <f>VLOOKUP(MYRANKS_P[[#This Row],[PLAYERID]],#REF!,COLUMN(#REF!),FALSE)</f>
        <v>#REF!</v>
      </c>
      <c r="C444" s="9" t="e">
        <f>VLOOKUP(MYRANKS_P[[#This Row],[PLAYERID]],#REF!,COLUMN(#REF!),FALSE)</f>
        <v>#REF!</v>
      </c>
      <c r="D444" s="9" t="e">
        <f>VLOOKUP(MYRANKS_P[[#This Row],[PLAYERID]],#REF!,COLUMN(#REF!),FALSE)</f>
        <v>#REF!</v>
      </c>
      <c r="E444" s="9" t="e">
        <f>VLOOKUP(MYRANKS_P[[#This Row],[PLAYERID]],#REF!,COLUMN(#REF!),FALSE)</f>
        <v>#REF!</v>
      </c>
      <c r="F444" s="9" t="e">
        <f>VLOOKUP(MYRANKS_P[[#This Row],[PLAYERID]],#REF!,COLUMN(#REF!),FALSE)</f>
        <v>#REF!</v>
      </c>
      <c r="G444" s="9" t="e">
        <f>INDEX(#REF!,MATCH(MYRANKS_P[[#This Row],[PLAYERID]],#REF!,0),VLOOKUP(IDSYSTEM,#REF!,3,FALSE))</f>
        <v>#REF!</v>
      </c>
      <c r="H444" s="115" t="e">
        <f>IF(OR(LEAGUE="Mixed",LEAGUE=MYRANKS_P[[#This Row],[LG]]),IFERROR(INDEX(PITCHCSV[],MATCH(MYRANKS_P[[#This Row],[PROJID]],PITCHCSV[playerid],0),P_WCOL),0),0)</f>
        <v>#REF!</v>
      </c>
      <c r="I444" s="115" t="e">
        <f>IF(OR(LEAGUE="Mixed",LEAGUE=MYRANKS_P[[#This Row],[LG]]),IFERROR(INDEX(PITCHCSV[],MATCH(MYRANKS_P[[#This Row],[PROJID]],PITCHCSV[playerid],0),P_SVCOL),0),0)</f>
        <v>#REF!</v>
      </c>
      <c r="J444" s="115" t="e">
        <f>IF(OR(LEAGUE="Mixed",LEAGUE=MYRANKS_P[[#This Row],[LG]]),IFERROR(INDEX(PITCHCSV[],MATCH(MYRANKS_P[[#This Row],[PROJID]],PITCHCSV[playerid],0),P_IPCOL),0),0)</f>
        <v>#REF!</v>
      </c>
      <c r="K444" s="115" t="e">
        <f>IF(OR(LEAGUE="Mixed",LEAGUE=MYRANKS_P[[#This Row],[LG]]),IFERROR(INDEX(PITCHCSV[],MATCH(MYRANKS_P[[#This Row],[PROJID]],PITCHCSV[playerid],0),P_HCOL),0),0)</f>
        <v>#REF!</v>
      </c>
      <c r="L444" s="115" t="e">
        <f>IF(OR(LEAGUE="Mixed",LEAGUE=MYRANKS_P[[#This Row],[LG]]),IFERROR(INDEX(PITCHCSV[],MATCH(MYRANKS_P[[#This Row],[PROJID]],PITCHCSV[playerid],0),P_ERCOL),0),0)</f>
        <v>#REF!</v>
      </c>
      <c r="M444" s="115" t="e">
        <f>IF(OR(LEAGUE="Mixed",LEAGUE=MYRANKS_P[[#This Row],[LG]]),IFERROR(INDEX(PITCHCSV[],MATCH(MYRANKS_P[[#This Row],[PROJID]],PITCHCSV[playerid],0),P_HRCOL),0),0)</f>
        <v>#REF!</v>
      </c>
      <c r="N444" s="115" t="e">
        <f>IF(OR(LEAGUE="Mixed",LEAGUE=MYRANKS_P[[#This Row],[LG]]),IFERROR(INDEX(PITCHCSV[],MATCH(MYRANKS_P[[#This Row],[PROJID]],PITCHCSV[playerid],0),P_SOCOL),0),0)</f>
        <v>#REF!</v>
      </c>
      <c r="O444" s="115" t="e">
        <f>IF(OR(LEAGUE="Mixed",LEAGUE=MYRANKS_P[[#This Row],[LG]]),IFERROR(INDEX(PITCHCSV[],MATCH(MYRANKS_P[[#This Row],[PROJID]],PITCHCSV[playerid],0),P_BBCOL),0),0)</f>
        <v>#REF!</v>
      </c>
      <c r="P444" s="10" t="e">
        <f>IF(OR(LEAGUE="Mixed",LEAGUE=MYRANKS_P[[#This Row],[LG]]),IFERROR(MYRANKS_P[[#This Row],[ER]]*9/MYRANKS_P[[#This Row],[IP]],0),0)</f>
        <v>#REF!</v>
      </c>
      <c r="Q444" s="10" t="e">
        <f>IF(OR(LEAGUE="Mixed",LEAGUE=MYRANKS_P[[#This Row],[LG]]),IFERROR((MYRANKS_P[[#This Row],[BB]]+MYRANKS_P[[#This Row],[H]])/MYRANKS_P[[#This Row],[IP]],0),0)</f>
        <v>#REF!</v>
      </c>
      <c r="R444" s="87" t="e">
        <f>MYRANKS_P[[#This Row],[W]]/SGP_W</f>
        <v>#REF!</v>
      </c>
      <c r="S444" s="87" t="e">
        <f>MYRANKS_P[[#This Row],[SV]]/SGP_SV</f>
        <v>#REF!</v>
      </c>
      <c r="T444" s="87" t="e">
        <f>MYRANKS_P[[#This Row],[SO]]/SGP_K</f>
        <v>#REF!</v>
      </c>
      <c r="U444" s="10" t="e">
        <f>((LGAVG_ER*(NUMPITCHERS-1)+MYRANKS_P[[#This Row],[ER]])*9/((LGAVG_IP*(NUMPITCHERS-1)+MYRANKS_P[[#This Row],[IP]]))-LGAVG_ERA)/SGP_ERA</f>
        <v>#REF!</v>
      </c>
      <c r="V444" s="10" t="e">
        <f>((LGAVG_HBB*(NUMPITCHERS-1)+MYRANKS_P[[#This Row],[BB]]+MYRANKS_P[[#This Row],[H]])/(LGAVG_IP*(NUMPITCHERS-1)+MYRANKS_P[[#This Row],[IP]])-LGAVG_WHIP)/SGP_WHIP</f>
        <v>#REF!</v>
      </c>
      <c r="W444" s="92" t="e">
        <f>MYRANKS_P[[#This Row],[WSGP]]+MYRANKS_P[[#This Row],[SVSGP]]+MYRANKS_P[[#This Row],[SOSGP]]+MYRANKS_P[[#This Row],[ERASGP]]+MYRANKS_P[[#This Row],[WHIPSGP]]</f>
        <v>#REF!</v>
      </c>
      <c r="X444" s="173" t="e">
        <f>RANK(MYRANKS_P[[#This Row],[TTLSGP]],MYRANKS_P[TTLSGP],0)</f>
        <v>#REF!</v>
      </c>
      <c r="Y444" s="92" t="e">
        <f>IF(MYRANKS_P[[#This Row],[RAW_RANK]]&gt;NUM_P,MYRANKS_P[[#This Row],[TTLSGP]],0)</f>
        <v>#REF!</v>
      </c>
      <c r="Z444" s="96" t="e">
        <f>IF(MYRANKS_P[[#This Row],[BENCH_TTLSGP]]=0,"",RANK(MYRANKS_P[[#This Row],[BENCH_TTLSGP]],MYRANKS_P[BENCH_TTLSGP],0))</f>
        <v>#REF!</v>
      </c>
      <c r="AA444" s="96" t="e">
        <f>IF(MYRANKS_P[[#This Row],[RAW_RANK]]=NUM_P,"X","")</f>
        <v>#REF!</v>
      </c>
      <c r="AB444" s="87" t="e">
        <f>VLOOKUP(MYRANKS_P[[#This Row],[POS]],#REF!,COLUMN(#REF!),FALSE)</f>
        <v>#REF!</v>
      </c>
      <c r="AC444" s="87" t="e">
        <f>MYRANKS_P[[#This Row],[TTLSGP]]-MYRANKS_P[[#This Row],[REPL LVL]]</f>
        <v>#REF!</v>
      </c>
      <c r="AD444" s="87" t="e">
        <f>IF(MYRANKS_P[[#This Row],[RAW_RANK]]&lt;=Total_Pitchers_Drafted,MYRANKS_P[[#This Row],[SGP OVER REPL]],0)</f>
        <v>#REF!</v>
      </c>
      <c r="AE444" s="97" t="e">
        <f>MYRANKS_P[[#This Row],[SGP OVER REPL]]*Dollar_Value_Per_Pitcher_SGP+1</f>
        <v>#REF!</v>
      </c>
      <c r="AF444" s="87"/>
      <c r="AG444" s="87" t="e">
        <f>IF(AND(MYRANKS_P[[#This Row],[BENCH_RANK]]&lt;=Total_Pitchers_Drafted,MYRANKS_P[[#This Row],[$ACTUAL]]=""),MYRANKS_P[[#This Row],[USEFULSGP]],0)</f>
        <v>#REF!</v>
      </c>
      <c r="AH444" s="87" t="e">
        <f>IF(MYRANKS_P[[#This Row],[REMAIN_SGP]]=0,0,MYRANKS_P[[#This Row],[REMAIN_SGP]]*Remaining_Dollar_Value_Per_Pitcher_SGP+1)</f>
        <v>#REF!</v>
      </c>
      <c r="AI444" s="122"/>
    </row>
    <row r="445" spans="1:35" x14ac:dyDescent="0.25">
      <c r="A445" s="79" t="s">
        <v>5098</v>
      </c>
      <c r="B445" s="9" t="e">
        <f>VLOOKUP(MYRANKS_P[[#This Row],[PLAYERID]],#REF!,COLUMN(#REF!),FALSE)</f>
        <v>#REF!</v>
      </c>
      <c r="C445" s="9" t="e">
        <f>VLOOKUP(MYRANKS_P[[#This Row],[PLAYERID]],#REF!,COLUMN(#REF!),FALSE)</f>
        <v>#REF!</v>
      </c>
      <c r="D445" s="9" t="e">
        <f>VLOOKUP(MYRANKS_P[[#This Row],[PLAYERID]],#REF!,COLUMN(#REF!),FALSE)</f>
        <v>#REF!</v>
      </c>
      <c r="E445" s="9" t="e">
        <f>VLOOKUP(MYRANKS_P[[#This Row],[PLAYERID]],#REF!,COLUMN(#REF!),FALSE)</f>
        <v>#REF!</v>
      </c>
      <c r="F445" s="9" t="e">
        <f>VLOOKUP(MYRANKS_P[[#This Row],[PLAYERID]],#REF!,COLUMN(#REF!),FALSE)</f>
        <v>#REF!</v>
      </c>
      <c r="G445" s="9" t="e">
        <f>INDEX(#REF!,MATCH(MYRANKS_P[[#This Row],[PLAYERID]],#REF!,0),VLOOKUP(IDSYSTEM,#REF!,3,FALSE))</f>
        <v>#REF!</v>
      </c>
      <c r="H445" s="115" t="e">
        <f>IF(OR(LEAGUE="Mixed",LEAGUE=MYRANKS_P[[#This Row],[LG]]),IFERROR(INDEX(PITCHCSV[],MATCH(MYRANKS_P[[#This Row],[PROJID]],PITCHCSV[playerid],0),P_WCOL),0),0)</f>
        <v>#REF!</v>
      </c>
      <c r="I445" s="115" t="e">
        <f>IF(OR(LEAGUE="Mixed",LEAGUE=MYRANKS_P[[#This Row],[LG]]),IFERROR(INDEX(PITCHCSV[],MATCH(MYRANKS_P[[#This Row],[PROJID]],PITCHCSV[playerid],0),P_SVCOL),0),0)</f>
        <v>#REF!</v>
      </c>
      <c r="J445" s="115" t="e">
        <f>IF(OR(LEAGUE="Mixed",LEAGUE=MYRANKS_P[[#This Row],[LG]]),IFERROR(INDEX(PITCHCSV[],MATCH(MYRANKS_P[[#This Row],[PROJID]],PITCHCSV[playerid],0),P_IPCOL),0),0)</f>
        <v>#REF!</v>
      </c>
      <c r="K445" s="115" t="e">
        <f>IF(OR(LEAGUE="Mixed",LEAGUE=MYRANKS_P[[#This Row],[LG]]),IFERROR(INDEX(PITCHCSV[],MATCH(MYRANKS_P[[#This Row],[PROJID]],PITCHCSV[playerid],0),P_HCOL),0),0)</f>
        <v>#REF!</v>
      </c>
      <c r="L445" s="115" t="e">
        <f>IF(OR(LEAGUE="Mixed",LEAGUE=MYRANKS_P[[#This Row],[LG]]),IFERROR(INDEX(PITCHCSV[],MATCH(MYRANKS_P[[#This Row],[PROJID]],PITCHCSV[playerid],0),P_ERCOL),0),0)</f>
        <v>#REF!</v>
      </c>
      <c r="M445" s="115" t="e">
        <f>IF(OR(LEAGUE="Mixed",LEAGUE=MYRANKS_P[[#This Row],[LG]]),IFERROR(INDEX(PITCHCSV[],MATCH(MYRANKS_P[[#This Row],[PROJID]],PITCHCSV[playerid],0),P_HRCOL),0),0)</f>
        <v>#REF!</v>
      </c>
      <c r="N445" s="115" t="e">
        <f>IF(OR(LEAGUE="Mixed",LEAGUE=MYRANKS_P[[#This Row],[LG]]),IFERROR(INDEX(PITCHCSV[],MATCH(MYRANKS_P[[#This Row],[PROJID]],PITCHCSV[playerid],0),P_SOCOL),0),0)</f>
        <v>#REF!</v>
      </c>
      <c r="O445" s="115" t="e">
        <f>IF(OR(LEAGUE="Mixed",LEAGUE=MYRANKS_P[[#This Row],[LG]]),IFERROR(INDEX(PITCHCSV[],MATCH(MYRANKS_P[[#This Row],[PROJID]],PITCHCSV[playerid],0),P_BBCOL),0),0)</f>
        <v>#REF!</v>
      </c>
      <c r="P445" s="10" t="e">
        <f>IF(OR(LEAGUE="Mixed",LEAGUE=MYRANKS_P[[#This Row],[LG]]),IFERROR(MYRANKS_P[[#This Row],[ER]]*9/MYRANKS_P[[#This Row],[IP]],0),0)</f>
        <v>#REF!</v>
      </c>
      <c r="Q445" s="10" t="e">
        <f>IF(OR(LEAGUE="Mixed",LEAGUE=MYRANKS_P[[#This Row],[LG]]),IFERROR((MYRANKS_P[[#This Row],[BB]]+MYRANKS_P[[#This Row],[H]])/MYRANKS_P[[#This Row],[IP]],0),0)</f>
        <v>#REF!</v>
      </c>
      <c r="R445" s="10" t="e">
        <f>MYRANKS_P[[#This Row],[W]]/SGP_W</f>
        <v>#REF!</v>
      </c>
      <c r="S445" s="10" t="e">
        <f>MYRANKS_P[[#This Row],[SV]]/SGP_SV</f>
        <v>#REF!</v>
      </c>
      <c r="T445" s="10" t="e">
        <f>MYRANKS_P[[#This Row],[SO]]/SGP_K</f>
        <v>#REF!</v>
      </c>
      <c r="U445" s="10" t="e">
        <f>((LGAVG_ER*(NUMPITCHERS-1)+MYRANKS_P[[#This Row],[ER]])*9/((LGAVG_IP*(NUMPITCHERS-1)+MYRANKS_P[[#This Row],[IP]]))-LGAVG_ERA)/SGP_ERA</f>
        <v>#REF!</v>
      </c>
      <c r="V445" s="10" t="e">
        <f>((LGAVG_HBB*(NUMPITCHERS-1)+MYRANKS_P[[#This Row],[BB]]+MYRANKS_P[[#This Row],[H]])/(LGAVG_IP*(NUMPITCHERS-1)+MYRANKS_P[[#This Row],[IP]])-LGAVG_WHIP)/SGP_WHIP</f>
        <v>#REF!</v>
      </c>
      <c r="W445" s="72" t="e">
        <f>MYRANKS_P[[#This Row],[WSGP]]+MYRANKS_P[[#This Row],[SVSGP]]+MYRANKS_P[[#This Row],[SOSGP]]+MYRANKS_P[[#This Row],[ERASGP]]+MYRANKS_P[[#This Row],[WHIPSGP]]</f>
        <v>#REF!</v>
      </c>
      <c r="X445" s="171" t="e">
        <f>RANK(MYRANKS_P[[#This Row],[TTLSGP]],MYRANKS_P[TTLSGP],0)</f>
        <v>#REF!</v>
      </c>
      <c r="Y445" s="72" t="e">
        <f>IF(MYRANKS_P[[#This Row],[RAW_RANK]]&gt;NUM_P,MYRANKS_P[[#This Row],[TTLSGP]],0)</f>
        <v>#REF!</v>
      </c>
      <c r="Z445" s="22" t="e">
        <f>IF(MYRANKS_P[[#This Row],[BENCH_TTLSGP]]=0,"",RANK(MYRANKS_P[[#This Row],[BENCH_TTLSGP]],MYRANKS_P[BENCH_TTLSGP],0))</f>
        <v>#REF!</v>
      </c>
      <c r="AA445" s="22" t="e">
        <f>IF(MYRANKS_P[[#This Row],[RAW_RANK]]=NUM_P,"X","")</f>
        <v>#REF!</v>
      </c>
      <c r="AB445" s="10" t="e">
        <f>VLOOKUP(MYRANKS_P[[#This Row],[POS]],#REF!,COLUMN(#REF!),FALSE)</f>
        <v>#REF!</v>
      </c>
      <c r="AC445" s="10" t="e">
        <f>MYRANKS_P[[#This Row],[TTLSGP]]-MYRANKS_P[[#This Row],[REPL LVL]]</f>
        <v>#REF!</v>
      </c>
      <c r="AD445" s="19" t="e">
        <f>IF(MYRANKS_P[[#This Row],[RAW_RANK]]&lt;=Total_Pitchers_Drafted,MYRANKS_P[[#This Row],[SGP OVER REPL]],0)</f>
        <v>#REF!</v>
      </c>
      <c r="AE445" s="66" t="e">
        <f>MYRANKS_P[[#This Row],[SGP OVER REPL]]*Dollar_Value_Per_Pitcher_SGP+1</f>
        <v>#REF!</v>
      </c>
      <c r="AF445" s="27"/>
      <c r="AG445" s="30" t="e">
        <f>IF(AND(MYRANKS_P[[#This Row],[BENCH_RANK]]&lt;=Total_Pitchers_Drafted,MYRANKS_P[[#This Row],[$ACTUAL]]=""),MYRANKS_P[[#This Row],[USEFULSGP]],0)</f>
        <v>#REF!</v>
      </c>
      <c r="AH445" s="27" t="e">
        <f>IF(MYRANKS_P[[#This Row],[REMAIN_SGP]]=0,0,MYRANKS_P[[#This Row],[REMAIN_SGP]]*Remaining_Dollar_Value_Per_Pitcher_SGP+1)</f>
        <v>#REF!</v>
      </c>
      <c r="AI445" s="122"/>
    </row>
    <row r="446" spans="1:35" x14ac:dyDescent="0.25">
      <c r="A446" s="89" t="s">
        <v>1121</v>
      </c>
      <c r="B446" s="9" t="e">
        <f>VLOOKUP(MYRANKS_P[[#This Row],[PLAYERID]],#REF!,COLUMN(#REF!),FALSE)</f>
        <v>#REF!</v>
      </c>
      <c r="C446" s="9" t="e">
        <f>VLOOKUP(MYRANKS_P[[#This Row],[PLAYERID]],#REF!,COLUMN(#REF!),FALSE)</f>
        <v>#REF!</v>
      </c>
      <c r="D446" s="9" t="e">
        <f>VLOOKUP(MYRANKS_P[[#This Row],[PLAYERID]],#REF!,COLUMN(#REF!),FALSE)</f>
        <v>#REF!</v>
      </c>
      <c r="E446" s="9" t="e">
        <f>VLOOKUP(MYRANKS_P[[#This Row],[PLAYERID]],#REF!,COLUMN(#REF!),FALSE)</f>
        <v>#REF!</v>
      </c>
      <c r="F446" s="9" t="e">
        <f>VLOOKUP(MYRANKS_P[[#This Row],[PLAYERID]],#REF!,COLUMN(#REF!),FALSE)</f>
        <v>#REF!</v>
      </c>
      <c r="G446" s="9" t="e">
        <f>INDEX(#REF!,MATCH(MYRANKS_P[[#This Row],[PLAYERID]],#REF!,0),VLOOKUP(IDSYSTEM,#REF!,3,FALSE))</f>
        <v>#REF!</v>
      </c>
      <c r="H446" s="115" t="e">
        <f>IF(OR(LEAGUE="Mixed",LEAGUE=MYRANKS_P[[#This Row],[LG]]),IFERROR(INDEX(PITCHCSV[],MATCH(MYRANKS_P[[#This Row],[PROJID]],PITCHCSV[playerid],0),P_WCOL),0),0)</f>
        <v>#REF!</v>
      </c>
      <c r="I446" s="115" t="e">
        <f>IF(OR(LEAGUE="Mixed",LEAGUE=MYRANKS_P[[#This Row],[LG]]),IFERROR(INDEX(PITCHCSV[],MATCH(MYRANKS_P[[#This Row],[PROJID]],PITCHCSV[playerid],0),P_SVCOL),0),0)</f>
        <v>#REF!</v>
      </c>
      <c r="J446" s="115" t="e">
        <f>IF(OR(LEAGUE="Mixed",LEAGUE=MYRANKS_P[[#This Row],[LG]]),IFERROR(INDEX(PITCHCSV[],MATCH(MYRANKS_P[[#This Row],[PROJID]],PITCHCSV[playerid],0),P_IPCOL),0),0)</f>
        <v>#REF!</v>
      </c>
      <c r="K446" s="115" t="e">
        <f>IF(OR(LEAGUE="Mixed",LEAGUE=MYRANKS_P[[#This Row],[LG]]),IFERROR(INDEX(PITCHCSV[],MATCH(MYRANKS_P[[#This Row],[PROJID]],PITCHCSV[playerid],0),P_HCOL),0),0)</f>
        <v>#REF!</v>
      </c>
      <c r="L446" s="115" t="e">
        <f>IF(OR(LEAGUE="Mixed",LEAGUE=MYRANKS_P[[#This Row],[LG]]),IFERROR(INDEX(PITCHCSV[],MATCH(MYRANKS_P[[#This Row],[PROJID]],PITCHCSV[playerid],0),P_ERCOL),0),0)</f>
        <v>#REF!</v>
      </c>
      <c r="M446" s="115" t="e">
        <f>IF(OR(LEAGUE="Mixed",LEAGUE=MYRANKS_P[[#This Row],[LG]]),IFERROR(INDEX(PITCHCSV[],MATCH(MYRANKS_P[[#This Row],[PROJID]],PITCHCSV[playerid],0),P_HRCOL),0),0)</f>
        <v>#REF!</v>
      </c>
      <c r="N446" s="115" t="e">
        <f>IF(OR(LEAGUE="Mixed",LEAGUE=MYRANKS_P[[#This Row],[LG]]),IFERROR(INDEX(PITCHCSV[],MATCH(MYRANKS_P[[#This Row],[PROJID]],PITCHCSV[playerid],0),P_SOCOL),0),0)</f>
        <v>#REF!</v>
      </c>
      <c r="O446" s="115" t="e">
        <f>IF(OR(LEAGUE="Mixed",LEAGUE=MYRANKS_P[[#This Row],[LG]]),IFERROR(INDEX(PITCHCSV[],MATCH(MYRANKS_P[[#This Row],[PROJID]],PITCHCSV[playerid],0),P_BBCOL),0),0)</f>
        <v>#REF!</v>
      </c>
      <c r="P446" s="10" t="e">
        <f>IF(OR(LEAGUE="Mixed",LEAGUE=MYRANKS_P[[#This Row],[LG]]),IFERROR(MYRANKS_P[[#This Row],[ER]]*9/MYRANKS_P[[#This Row],[IP]],0),0)</f>
        <v>#REF!</v>
      </c>
      <c r="Q446" s="10" t="e">
        <f>IF(OR(LEAGUE="Mixed",LEAGUE=MYRANKS_P[[#This Row],[LG]]),IFERROR((MYRANKS_P[[#This Row],[BB]]+MYRANKS_P[[#This Row],[H]])/MYRANKS_P[[#This Row],[IP]],0),0)</f>
        <v>#REF!</v>
      </c>
      <c r="R446" s="10" t="e">
        <f>MYRANKS_P[[#This Row],[W]]/SGP_W</f>
        <v>#REF!</v>
      </c>
      <c r="S446" s="10" t="e">
        <f>MYRANKS_P[[#This Row],[SV]]/SGP_SV</f>
        <v>#REF!</v>
      </c>
      <c r="T446" s="10" t="e">
        <f>MYRANKS_P[[#This Row],[SO]]/SGP_K</f>
        <v>#REF!</v>
      </c>
      <c r="U446" s="10" t="e">
        <f>((LGAVG_ER*(NUMPITCHERS-1)+MYRANKS_P[[#This Row],[ER]])*9/((LGAVG_IP*(NUMPITCHERS-1)+MYRANKS_P[[#This Row],[IP]]))-LGAVG_ERA)/SGP_ERA</f>
        <v>#REF!</v>
      </c>
      <c r="V446" s="10" t="e">
        <f>((LGAVG_HBB*(NUMPITCHERS-1)+MYRANKS_P[[#This Row],[BB]]+MYRANKS_P[[#This Row],[H]])/(LGAVG_IP*(NUMPITCHERS-1)+MYRANKS_P[[#This Row],[IP]])-LGAVG_WHIP)/SGP_WHIP</f>
        <v>#REF!</v>
      </c>
      <c r="W446" s="72" t="e">
        <f>MYRANKS_P[[#This Row],[WSGP]]+MYRANKS_P[[#This Row],[SVSGP]]+MYRANKS_P[[#This Row],[SOSGP]]+MYRANKS_P[[#This Row],[ERASGP]]+MYRANKS_P[[#This Row],[WHIPSGP]]</f>
        <v>#REF!</v>
      </c>
      <c r="X446" s="171" t="e">
        <f>RANK(MYRANKS_P[[#This Row],[TTLSGP]],MYRANKS_P[TTLSGP],0)</f>
        <v>#REF!</v>
      </c>
      <c r="Y446" s="72" t="e">
        <f>IF(MYRANKS_P[[#This Row],[RAW_RANK]]&gt;NUM_P,MYRANKS_P[[#This Row],[TTLSGP]],0)</f>
        <v>#REF!</v>
      </c>
      <c r="Z446" s="22" t="e">
        <f>IF(MYRANKS_P[[#This Row],[BENCH_TTLSGP]]=0,"",RANK(MYRANKS_P[[#This Row],[BENCH_TTLSGP]],MYRANKS_P[BENCH_TTLSGP],0))</f>
        <v>#REF!</v>
      </c>
      <c r="AA446" s="22" t="e">
        <f>IF(MYRANKS_P[[#This Row],[RAW_RANK]]=NUM_P,"X","")</f>
        <v>#REF!</v>
      </c>
      <c r="AB446" s="10" t="e">
        <f>VLOOKUP(MYRANKS_P[[#This Row],[POS]],#REF!,COLUMN(#REF!),FALSE)</f>
        <v>#REF!</v>
      </c>
      <c r="AC446" s="10" t="e">
        <f>MYRANKS_P[[#This Row],[TTLSGP]]-MYRANKS_P[[#This Row],[REPL LVL]]</f>
        <v>#REF!</v>
      </c>
      <c r="AD446" s="19" t="e">
        <f>IF(MYRANKS_P[[#This Row],[RAW_RANK]]&lt;=Total_Pitchers_Drafted,MYRANKS_P[[#This Row],[SGP OVER REPL]],0)</f>
        <v>#REF!</v>
      </c>
      <c r="AE446" s="66" t="e">
        <f>MYRANKS_P[[#This Row],[SGP OVER REPL]]*Dollar_Value_Per_Pitcher_SGP+1</f>
        <v>#REF!</v>
      </c>
      <c r="AF446" s="27"/>
      <c r="AG446" s="30" t="e">
        <f>IF(AND(MYRANKS_P[[#This Row],[BENCH_RANK]]&lt;=Total_Pitchers_Drafted,MYRANKS_P[[#This Row],[$ACTUAL]]=""),MYRANKS_P[[#This Row],[USEFULSGP]],0)</f>
        <v>#REF!</v>
      </c>
      <c r="AH446" s="27" t="e">
        <f>IF(MYRANKS_P[[#This Row],[REMAIN_SGP]]=0,0,MYRANKS_P[[#This Row],[REMAIN_SGP]]*Remaining_Dollar_Value_Per_Pitcher_SGP+1)</f>
        <v>#REF!</v>
      </c>
      <c r="AI446" s="122"/>
    </row>
    <row r="447" spans="1:35" x14ac:dyDescent="0.25">
      <c r="A447" s="88" t="s">
        <v>1123</v>
      </c>
      <c r="B447" s="9" t="e">
        <f>VLOOKUP(MYRANKS_P[[#This Row],[PLAYERID]],#REF!,COLUMN(#REF!),FALSE)</f>
        <v>#REF!</v>
      </c>
      <c r="C447" s="9" t="e">
        <f>VLOOKUP(MYRANKS_P[[#This Row],[PLAYERID]],#REF!,COLUMN(#REF!),FALSE)</f>
        <v>#REF!</v>
      </c>
      <c r="D447" s="9" t="e">
        <f>VLOOKUP(MYRANKS_P[[#This Row],[PLAYERID]],#REF!,COLUMN(#REF!),FALSE)</f>
        <v>#REF!</v>
      </c>
      <c r="E447" s="9" t="e">
        <f>VLOOKUP(MYRANKS_P[[#This Row],[PLAYERID]],#REF!,COLUMN(#REF!),FALSE)</f>
        <v>#REF!</v>
      </c>
      <c r="F447" s="9" t="e">
        <f>VLOOKUP(MYRANKS_P[[#This Row],[PLAYERID]],#REF!,COLUMN(#REF!),FALSE)</f>
        <v>#REF!</v>
      </c>
      <c r="G447" s="9" t="e">
        <f>INDEX(#REF!,MATCH(MYRANKS_P[[#This Row],[PLAYERID]],#REF!,0),VLOOKUP(IDSYSTEM,#REF!,3,FALSE))</f>
        <v>#REF!</v>
      </c>
      <c r="H447" s="115" t="e">
        <f>IF(OR(LEAGUE="Mixed",LEAGUE=MYRANKS_P[[#This Row],[LG]]),IFERROR(INDEX(PITCHCSV[],MATCH(MYRANKS_P[[#This Row],[PROJID]],PITCHCSV[playerid],0),P_WCOL),0),0)</f>
        <v>#REF!</v>
      </c>
      <c r="I447" s="115" t="e">
        <f>IF(OR(LEAGUE="Mixed",LEAGUE=MYRANKS_P[[#This Row],[LG]]),IFERROR(INDEX(PITCHCSV[],MATCH(MYRANKS_P[[#This Row],[PROJID]],PITCHCSV[playerid],0),P_SVCOL),0),0)</f>
        <v>#REF!</v>
      </c>
      <c r="J447" s="115" t="e">
        <f>IF(OR(LEAGUE="Mixed",LEAGUE=MYRANKS_P[[#This Row],[LG]]),IFERROR(INDEX(PITCHCSV[],MATCH(MYRANKS_P[[#This Row],[PROJID]],PITCHCSV[playerid],0),P_IPCOL),0),0)</f>
        <v>#REF!</v>
      </c>
      <c r="K447" s="115" t="e">
        <f>IF(OR(LEAGUE="Mixed",LEAGUE=MYRANKS_P[[#This Row],[LG]]),IFERROR(INDEX(PITCHCSV[],MATCH(MYRANKS_P[[#This Row],[PROJID]],PITCHCSV[playerid],0),P_HCOL),0),0)</f>
        <v>#REF!</v>
      </c>
      <c r="L447" s="115" t="e">
        <f>IF(OR(LEAGUE="Mixed",LEAGUE=MYRANKS_P[[#This Row],[LG]]),IFERROR(INDEX(PITCHCSV[],MATCH(MYRANKS_P[[#This Row],[PROJID]],PITCHCSV[playerid],0),P_ERCOL),0),0)</f>
        <v>#REF!</v>
      </c>
      <c r="M447" s="115" t="e">
        <f>IF(OR(LEAGUE="Mixed",LEAGUE=MYRANKS_P[[#This Row],[LG]]),IFERROR(INDEX(PITCHCSV[],MATCH(MYRANKS_P[[#This Row],[PROJID]],PITCHCSV[playerid],0),P_HRCOL),0),0)</f>
        <v>#REF!</v>
      </c>
      <c r="N447" s="115" t="e">
        <f>IF(OR(LEAGUE="Mixed",LEAGUE=MYRANKS_P[[#This Row],[LG]]),IFERROR(INDEX(PITCHCSV[],MATCH(MYRANKS_P[[#This Row],[PROJID]],PITCHCSV[playerid],0),P_SOCOL),0),0)</f>
        <v>#REF!</v>
      </c>
      <c r="O447" s="115" t="e">
        <f>IF(OR(LEAGUE="Mixed",LEAGUE=MYRANKS_P[[#This Row],[LG]]),IFERROR(INDEX(PITCHCSV[],MATCH(MYRANKS_P[[#This Row],[PROJID]],PITCHCSV[playerid],0),P_BBCOL),0),0)</f>
        <v>#REF!</v>
      </c>
      <c r="P447" s="10" t="e">
        <f>IF(OR(LEAGUE="Mixed",LEAGUE=MYRANKS_P[[#This Row],[LG]]),IFERROR(MYRANKS_P[[#This Row],[ER]]*9/MYRANKS_P[[#This Row],[IP]],0),0)</f>
        <v>#REF!</v>
      </c>
      <c r="Q447" s="10" t="e">
        <f>IF(OR(LEAGUE="Mixed",LEAGUE=MYRANKS_P[[#This Row],[LG]]),IFERROR((MYRANKS_P[[#This Row],[BB]]+MYRANKS_P[[#This Row],[H]])/MYRANKS_P[[#This Row],[IP]],0),0)</f>
        <v>#REF!</v>
      </c>
      <c r="R447" s="10" t="e">
        <f>MYRANKS_P[[#This Row],[W]]/SGP_W</f>
        <v>#REF!</v>
      </c>
      <c r="S447" s="10" t="e">
        <f>MYRANKS_P[[#This Row],[SV]]/SGP_SV</f>
        <v>#REF!</v>
      </c>
      <c r="T447" s="10" t="e">
        <f>MYRANKS_P[[#This Row],[SO]]/SGP_K</f>
        <v>#REF!</v>
      </c>
      <c r="U447" s="10" t="e">
        <f>((LGAVG_ER*(NUMPITCHERS-1)+MYRANKS_P[[#This Row],[ER]])*9/((LGAVG_IP*(NUMPITCHERS-1)+MYRANKS_P[[#This Row],[IP]]))-LGAVG_ERA)/SGP_ERA</f>
        <v>#REF!</v>
      </c>
      <c r="V447" s="10" t="e">
        <f>((LGAVG_HBB*(NUMPITCHERS-1)+MYRANKS_P[[#This Row],[BB]]+MYRANKS_P[[#This Row],[H]])/(LGAVG_IP*(NUMPITCHERS-1)+MYRANKS_P[[#This Row],[IP]])-LGAVG_WHIP)/SGP_WHIP</f>
        <v>#REF!</v>
      </c>
      <c r="W447" s="72" t="e">
        <f>MYRANKS_P[[#This Row],[WSGP]]+MYRANKS_P[[#This Row],[SVSGP]]+MYRANKS_P[[#This Row],[SOSGP]]+MYRANKS_P[[#This Row],[ERASGP]]+MYRANKS_P[[#This Row],[WHIPSGP]]</f>
        <v>#REF!</v>
      </c>
      <c r="X447" s="171" t="e">
        <f>RANK(MYRANKS_P[[#This Row],[TTLSGP]],MYRANKS_P[TTLSGP],0)</f>
        <v>#REF!</v>
      </c>
      <c r="Y447" s="72" t="e">
        <f>IF(MYRANKS_P[[#This Row],[RAW_RANK]]&gt;NUM_P,MYRANKS_P[[#This Row],[TTLSGP]],0)</f>
        <v>#REF!</v>
      </c>
      <c r="Z447" s="22" t="e">
        <f>IF(MYRANKS_P[[#This Row],[BENCH_TTLSGP]]=0,"",RANK(MYRANKS_P[[#This Row],[BENCH_TTLSGP]],MYRANKS_P[BENCH_TTLSGP],0))</f>
        <v>#REF!</v>
      </c>
      <c r="AA447" s="22" t="e">
        <f>IF(MYRANKS_P[[#This Row],[RAW_RANK]]=NUM_P,"X","")</f>
        <v>#REF!</v>
      </c>
      <c r="AB447" s="10" t="e">
        <f>VLOOKUP(MYRANKS_P[[#This Row],[POS]],#REF!,COLUMN(#REF!),FALSE)</f>
        <v>#REF!</v>
      </c>
      <c r="AC447" s="10" t="e">
        <f>MYRANKS_P[[#This Row],[TTLSGP]]-MYRANKS_P[[#This Row],[REPL LVL]]</f>
        <v>#REF!</v>
      </c>
      <c r="AD447" s="19" t="e">
        <f>IF(MYRANKS_P[[#This Row],[RAW_RANK]]&lt;=Total_Pitchers_Drafted,MYRANKS_P[[#This Row],[SGP OVER REPL]],0)</f>
        <v>#REF!</v>
      </c>
      <c r="AE447" s="66" t="e">
        <f>MYRANKS_P[[#This Row],[SGP OVER REPL]]*Dollar_Value_Per_Pitcher_SGP+1</f>
        <v>#REF!</v>
      </c>
      <c r="AF447" s="27"/>
      <c r="AG447" s="30" t="e">
        <f>IF(AND(MYRANKS_P[[#This Row],[BENCH_RANK]]&lt;=Total_Pitchers_Drafted,MYRANKS_P[[#This Row],[$ACTUAL]]=""),MYRANKS_P[[#This Row],[USEFULSGP]],0)</f>
        <v>#REF!</v>
      </c>
      <c r="AH447" s="27" t="e">
        <f>IF(MYRANKS_P[[#This Row],[REMAIN_SGP]]=0,0,MYRANKS_P[[#This Row],[REMAIN_SGP]]*Remaining_Dollar_Value_Per_Pitcher_SGP+1)</f>
        <v>#REF!</v>
      </c>
      <c r="AI447" s="122"/>
    </row>
    <row r="448" spans="1:35" x14ac:dyDescent="0.25">
      <c r="A448" s="79" t="s">
        <v>2271</v>
      </c>
      <c r="B448" s="9" t="e">
        <f>VLOOKUP(MYRANKS_P[[#This Row],[PLAYERID]],#REF!,COLUMN(#REF!),FALSE)</f>
        <v>#REF!</v>
      </c>
      <c r="C448" s="9" t="e">
        <f>VLOOKUP(MYRANKS_P[[#This Row],[PLAYERID]],#REF!,COLUMN(#REF!),FALSE)</f>
        <v>#REF!</v>
      </c>
      <c r="D448" s="9" t="e">
        <f>VLOOKUP(MYRANKS_P[[#This Row],[PLAYERID]],#REF!,COLUMN(#REF!),FALSE)</f>
        <v>#REF!</v>
      </c>
      <c r="E448" s="9" t="e">
        <f>VLOOKUP(MYRANKS_P[[#This Row],[PLAYERID]],#REF!,COLUMN(#REF!),FALSE)</f>
        <v>#REF!</v>
      </c>
      <c r="F448" s="9" t="e">
        <f>VLOOKUP(MYRANKS_P[[#This Row],[PLAYERID]],#REF!,COLUMN(#REF!),FALSE)</f>
        <v>#REF!</v>
      </c>
      <c r="G448" s="9" t="e">
        <f>INDEX(#REF!,MATCH(MYRANKS_P[[#This Row],[PLAYERID]],#REF!,0),VLOOKUP(IDSYSTEM,#REF!,3,FALSE))</f>
        <v>#REF!</v>
      </c>
      <c r="H448" s="115" t="e">
        <f>IF(OR(LEAGUE="Mixed",LEAGUE=MYRANKS_P[[#This Row],[LG]]),IFERROR(INDEX(PITCHCSV[],MATCH(MYRANKS_P[[#This Row],[PROJID]],PITCHCSV[playerid],0),P_WCOL),0),0)</f>
        <v>#REF!</v>
      </c>
      <c r="I448" s="115" t="e">
        <f>IF(OR(LEAGUE="Mixed",LEAGUE=MYRANKS_P[[#This Row],[LG]]),IFERROR(INDEX(PITCHCSV[],MATCH(MYRANKS_P[[#This Row],[PROJID]],PITCHCSV[playerid],0),P_SVCOL),0),0)</f>
        <v>#REF!</v>
      </c>
      <c r="J448" s="115" t="e">
        <f>IF(OR(LEAGUE="Mixed",LEAGUE=MYRANKS_P[[#This Row],[LG]]),IFERROR(INDEX(PITCHCSV[],MATCH(MYRANKS_P[[#This Row],[PROJID]],PITCHCSV[playerid],0),P_IPCOL),0),0)</f>
        <v>#REF!</v>
      </c>
      <c r="K448" s="115" t="e">
        <f>IF(OR(LEAGUE="Mixed",LEAGUE=MYRANKS_P[[#This Row],[LG]]),IFERROR(INDEX(PITCHCSV[],MATCH(MYRANKS_P[[#This Row],[PROJID]],PITCHCSV[playerid],0),P_HCOL),0),0)</f>
        <v>#REF!</v>
      </c>
      <c r="L448" s="115" t="e">
        <f>IF(OR(LEAGUE="Mixed",LEAGUE=MYRANKS_P[[#This Row],[LG]]),IFERROR(INDEX(PITCHCSV[],MATCH(MYRANKS_P[[#This Row],[PROJID]],PITCHCSV[playerid],0),P_ERCOL),0),0)</f>
        <v>#REF!</v>
      </c>
      <c r="M448" s="115" t="e">
        <f>IF(OR(LEAGUE="Mixed",LEAGUE=MYRANKS_P[[#This Row],[LG]]),IFERROR(INDEX(PITCHCSV[],MATCH(MYRANKS_P[[#This Row],[PROJID]],PITCHCSV[playerid],0),P_HRCOL),0),0)</f>
        <v>#REF!</v>
      </c>
      <c r="N448" s="115" t="e">
        <f>IF(OR(LEAGUE="Mixed",LEAGUE=MYRANKS_P[[#This Row],[LG]]),IFERROR(INDEX(PITCHCSV[],MATCH(MYRANKS_P[[#This Row],[PROJID]],PITCHCSV[playerid],0),P_SOCOL),0),0)</f>
        <v>#REF!</v>
      </c>
      <c r="O448" s="115" t="e">
        <f>IF(OR(LEAGUE="Mixed",LEAGUE=MYRANKS_P[[#This Row],[LG]]),IFERROR(INDEX(PITCHCSV[],MATCH(MYRANKS_P[[#This Row],[PROJID]],PITCHCSV[playerid],0),P_BBCOL),0),0)</f>
        <v>#REF!</v>
      </c>
      <c r="P448" s="10" t="e">
        <f>IF(OR(LEAGUE="Mixed",LEAGUE=MYRANKS_P[[#This Row],[LG]]),IFERROR(MYRANKS_P[[#This Row],[ER]]*9/MYRANKS_P[[#This Row],[IP]],0),0)</f>
        <v>#REF!</v>
      </c>
      <c r="Q448" s="10" t="e">
        <f>IF(OR(LEAGUE="Mixed",LEAGUE=MYRANKS_P[[#This Row],[LG]]),IFERROR((MYRANKS_P[[#This Row],[BB]]+MYRANKS_P[[#This Row],[H]])/MYRANKS_P[[#This Row],[IP]],0),0)</f>
        <v>#REF!</v>
      </c>
      <c r="R448" s="10" t="e">
        <f>MYRANKS_P[[#This Row],[W]]/SGP_W</f>
        <v>#REF!</v>
      </c>
      <c r="S448" s="10" t="e">
        <f>MYRANKS_P[[#This Row],[SV]]/SGP_SV</f>
        <v>#REF!</v>
      </c>
      <c r="T448" s="10" t="e">
        <f>MYRANKS_P[[#This Row],[SO]]/SGP_K</f>
        <v>#REF!</v>
      </c>
      <c r="U448" s="10" t="e">
        <f>((LGAVG_ER*(NUMPITCHERS-1)+MYRANKS_P[[#This Row],[ER]])*9/((LGAVG_IP*(NUMPITCHERS-1)+MYRANKS_P[[#This Row],[IP]]))-LGAVG_ERA)/SGP_ERA</f>
        <v>#REF!</v>
      </c>
      <c r="V448" s="10" t="e">
        <f>((LGAVG_HBB*(NUMPITCHERS-1)+MYRANKS_P[[#This Row],[BB]]+MYRANKS_P[[#This Row],[H]])/(LGAVG_IP*(NUMPITCHERS-1)+MYRANKS_P[[#This Row],[IP]])-LGAVG_WHIP)/SGP_WHIP</f>
        <v>#REF!</v>
      </c>
      <c r="W448" s="72" t="e">
        <f>MYRANKS_P[[#This Row],[WSGP]]+MYRANKS_P[[#This Row],[SVSGP]]+MYRANKS_P[[#This Row],[SOSGP]]+MYRANKS_P[[#This Row],[ERASGP]]+MYRANKS_P[[#This Row],[WHIPSGP]]</f>
        <v>#REF!</v>
      </c>
      <c r="X448" s="171" t="e">
        <f>RANK(MYRANKS_P[[#This Row],[TTLSGP]],MYRANKS_P[TTLSGP],0)</f>
        <v>#REF!</v>
      </c>
      <c r="Y448" s="72" t="e">
        <f>IF(MYRANKS_P[[#This Row],[RAW_RANK]]&gt;NUM_P,MYRANKS_P[[#This Row],[TTLSGP]],0)</f>
        <v>#REF!</v>
      </c>
      <c r="Z448" s="22" t="e">
        <f>IF(MYRANKS_P[[#This Row],[BENCH_TTLSGP]]=0,"",RANK(MYRANKS_P[[#This Row],[BENCH_TTLSGP]],MYRANKS_P[BENCH_TTLSGP],0))</f>
        <v>#REF!</v>
      </c>
      <c r="AA448" s="22" t="e">
        <f>IF(MYRANKS_P[[#This Row],[RAW_RANK]]=NUM_P,"X","")</f>
        <v>#REF!</v>
      </c>
      <c r="AB448" s="10" t="e">
        <f>VLOOKUP(MYRANKS_P[[#This Row],[POS]],#REF!,COLUMN(#REF!),FALSE)</f>
        <v>#REF!</v>
      </c>
      <c r="AC448" s="10" t="e">
        <f>MYRANKS_P[[#This Row],[TTLSGP]]-MYRANKS_P[[#This Row],[REPL LVL]]</f>
        <v>#REF!</v>
      </c>
      <c r="AD448" s="19" t="e">
        <f>IF(MYRANKS_P[[#This Row],[RAW_RANK]]&lt;=Total_Pitchers_Drafted,MYRANKS_P[[#This Row],[SGP OVER REPL]],0)</f>
        <v>#REF!</v>
      </c>
      <c r="AE448" s="66" t="e">
        <f>MYRANKS_P[[#This Row],[SGP OVER REPL]]*Dollar_Value_Per_Pitcher_SGP+1</f>
        <v>#REF!</v>
      </c>
      <c r="AF448" s="27"/>
      <c r="AG448" s="30" t="e">
        <f>IF(AND(MYRANKS_P[[#This Row],[BENCH_RANK]]&lt;=Total_Pitchers_Drafted,MYRANKS_P[[#This Row],[$ACTUAL]]=""),MYRANKS_P[[#This Row],[USEFULSGP]],0)</f>
        <v>#REF!</v>
      </c>
      <c r="AH448" s="27" t="e">
        <f>IF(MYRANKS_P[[#This Row],[REMAIN_SGP]]=0,0,MYRANKS_P[[#This Row],[REMAIN_SGP]]*Remaining_Dollar_Value_Per_Pitcher_SGP+1)</f>
        <v>#REF!</v>
      </c>
      <c r="AI448" s="122"/>
    </row>
    <row r="449" spans="1:35" x14ac:dyDescent="0.25">
      <c r="A449" s="79" t="s">
        <v>1131</v>
      </c>
      <c r="B449" s="9" t="e">
        <f>VLOOKUP(MYRANKS_P[[#This Row],[PLAYERID]],#REF!,COLUMN(#REF!),FALSE)</f>
        <v>#REF!</v>
      </c>
      <c r="C449" s="9" t="e">
        <f>VLOOKUP(MYRANKS_P[[#This Row],[PLAYERID]],#REF!,COLUMN(#REF!),FALSE)</f>
        <v>#REF!</v>
      </c>
      <c r="D449" s="9" t="e">
        <f>VLOOKUP(MYRANKS_P[[#This Row],[PLAYERID]],#REF!,COLUMN(#REF!),FALSE)</f>
        <v>#REF!</v>
      </c>
      <c r="E449" s="9" t="e">
        <f>VLOOKUP(MYRANKS_P[[#This Row],[PLAYERID]],#REF!,COLUMN(#REF!),FALSE)</f>
        <v>#REF!</v>
      </c>
      <c r="F449" s="9" t="e">
        <f>VLOOKUP(MYRANKS_P[[#This Row],[PLAYERID]],#REF!,COLUMN(#REF!),FALSE)</f>
        <v>#REF!</v>
      </c>
      <c r="G449" s="9" t="e">
        <f>INDEX(#REF!,MATCH(MYRANKS_P[[#This Row],[PLAYERID]],#REF!,0),VLOOKUP(IDSYSTEM,#REF!,3,FALSE))</f>
        <v>#REF!</v>
      </c>
      <c r="H449" s="115" t="e">
        <f>IF(OR(LEAGUE="Mixed",LEAGUE=MYRANKS_P[[#This Row],[LG]]),IFERROR(INDEX(PITCHCSV[],MATCH(MYRANKS_P[[#This Row],[PROJID]],PITCHCSV[playerid],0),P_WCOL),0),0)</f>
        <v>#REF!</v>
      </c>
      <c r="I449" s="115" t="e">
        <f>IF(OR(LEAGUE="Mixed",LEAGUE=MYRANKS_P[[#This Row],[LG]]),IFERROR(INDEX(PITCHCSV[],MATCH(MYRANKS_P[[#This Row],[PROJID]],PITCHCSV[playerid],0),P_SVCOL),0),0)</f>
        <v>#REF!</v>
      </c>
      <c r="J449" s="115" t="e">
        <f>IF(OR(LEAGUE="Mixed",LEAGUE=MYRANKS_P[[#This Row],[LG]]),IFERROR(INDEX(PITCHCSV[],MATCH(MYRANKS_P[[#This Row],[PROJID]],PITCHCSV[playerid],0),P_IPCOL),0),0)</f>
        <v>#REF!</v>
      </c>
      <c r="K449" s="115" t="e">
        <f>IF(OR(LEAGUE="Mixed",LEAGUE=MYRANKS_P[[#This Row],[LG]]),IFERROR(INDEX(PITCHCSV[],MATCH(MYRANKS_P[[#This Row],[PROJID]],PITCHCSV[playerid],0),P_HCOL),0),0)</f>
        <v>#REF!</v>
      </c>
      <c r="L449" s="115" t="e">
        <f>IF(OR(LEAGUE="Mixed",LEAGUE=MYRANKS_P[[#This Row],[LG]]),IFERROR(INDEX(PITCHCSV[],MATCH(MYRANKS_P[[#This Row],[PROJID]],PITCHCSV[playerid],0),P_ERCOL),0),0)</f>
        <v>#REF!</v>
      </c>
      <c r="M449" s="115" t="e">
        <f>IF(OR(LEAGUE="Mixed",LEAGUE=MYRANKS_P[[#This Row],[LG]]),IFERROR(INDEX(PITCHCSV[],MATCH(MYRANKS_P[[#This Row],[PROJID]],PITCHCSV[playerid],0),P_HRCOL),0),0)</f>
        <v>#REF!</v>
      </c>
      <c r="N449" s="115" t="e">
        <f>IF(OR(LEAGUE="Mixed",LEAGUE=MYRANKS_P[[#This Row],[LG]]),IFERROR(INDEX(PITCHCSV[],MATCH(MYRANKS_P[[#This Row],[PROJID]],PITCHCSV[playerid],0),P_SOCOL),0),0)</f>
        <v>#REF!</v>
      </c>
      <c r="O449" s="115" t="e">
        <f>IF(OR(LEAGUE="Mixed",LEAGUE=MYRANKS_P[[#This Row],[LG]]),IFERROR(INDEX(PITCHCSV[],MATCH(MYRANKS_P[[#This Row],[PROJID]],PITCHCSV[playerid],0),P_BBCOL),0),0)</f>
        <v>#REF!</v>
      </c>
      <c r="P449" s="10" t="e">
        <f>IF(OR(LEAGUE="Mixed",LEAGUE=MYRANKS_P[[#This Row],[LG]]),IFERROR(MYRANKS_P[[#This Row],[ER]]*9/MYRANKS_P[[#This Row],[IP]],0),0)</f>
        <v>#REF!</v>
      </c>
      <c r="Q449" s="10" t="e">
        <f>IF(OR(LEAGUE="Mixed",LEAGUE=MYRANKS_P[[#This Row],[LG]]),IFERROR((MYRANKS_P[[#This Row],[BB]]+MYRANKS_P[[#This Row],[H]])/MYRANKS_P[[#This Row],[IP]],0),0)</f>
        <v>#REF!</v>
      </c>
      <c r="R449" s="10" t="e">
        <f>MYRANKS_P[[#This Row],[W]]/SGP_W</f>
        <v>#REF!</v>
      </c>
      <c r="S449" s="10" t="e">
        <f>MYRANKS_P[[#This Row],[SV]]/SGP_SV</f>
        <v>#REF!</v>
      </c>
      <c r="T449" s="10" t="e">
        <f>MYRANKS_P[[#This Row],[SO]]/SGP_K</f>
        <v>#REF!</v>
      </c>
      <c r="U449" s="10" t="e">
        <f>((LGAVG_ER*(NUMPITCHERS-1)+MYRANKS_P[[#This Row],[ER]])*9/((LGAVG_IP*(NUMPITCHERS-1)+MYRANKS_P[[#This Row],[IP]]))-LGAVG_ERA)/SGP_ERA</f>
        <v>#REF!</v>
      </c>
      <c r="V449" s="10" t="e">
        <f>((LGAVG_HBB*(NUMPITCHERS-1)+MYRANKS_P[[#This Row],[BB]]+MYRANKS_P[[#This Row],[H]])/(LGAVG_IP*(NUMPITCHERS-1)+MYRANKS_P[[#This Row],[IP]])-LGAVG_WHIP)/SGP_WHIP</f>
        <v>#REF!</v>
      </c>
      <c r="W449" s="72" t="e">
        <f>MYRANKS_P[[#This Row],[WSGP]]+MYRANKS_P[[#This Row],[SVSGP]]+MYRANKS_P[[#This Row],[SOSGP]]+MYRANKS_P[[#This Row],[ERASGP]]+MYRANKS_P[[#This Row],[WHIPSGP]]</f>
        <v>#REF!</v>
      </c>
      <c r="X449" s="171" t="e">
        <f>RANK(MYRANKS_P[[#This Row],[TTLSGP]],MYRANKS_P[TTLSGP],0)</f>
        <v>#REF!</v>
      </c>
      <c r="Y449" s="72" t="e">
        <f>IF(MYRANKS_P[[#This Row],[RAW_RANK]]&gt;NUM_P,MYRANKS_P[[#This Row],[TTLSGP]],0)</f>
        <v>#REF!</v>
      </c>
      <c r="Z449" s="22" t="e">
        <f>IF(MYRANKS_P[[#This Row],[BENCH_TTLSGP]]=0,"",RANK(MYRANKS_P[[#This Row],[BENCH_TTLSGP]],MYRANKS_P[BENCH_TTLSGP],0))</f>
        <v>#REF!</v>
      </c>
      <c r="AA449" s="22" t="e">
        <f>IF(MYRANKS_P[[#This Row],[RAW_RANK]]=NUM_P,"X","")</f>
        <v>#REF!</v>
      </c>
      <c r="AB449" s="10" t="e">
        <f>VLOOKUP(MYRANKS_P[[#This Row],[POS]],#REF!,COLUMN(#REF!),FALSE)</f>
        <v>#REF!</v>
      </c>
      <c r="AC449" s="10" t="e">
        <f>MYRANKS_P[[#This Row],[TTLSGP]]-MYRANKS_P[[#This Row],[REPL LVL]]</f>
        <v>#REF!</v>
      </c>
      <c r="AD449" s="19" t="e">
        <f>IF(MYRANKS_P[[#This Row],[RAW_RANK]]&lt;=Total_Pitchers_Drafted,MYRANKS_P[[#This Row],[SGP OVER REPL]],0)</f>
        <v>#REF!</v>
      </c>
      <c r="AE449" s="66" t="e">
        <f>MYRANKS_P[[#This Row],[SGP OVER REPL]]*Dollar_Value_Per_Pitcher_SGP+1</f>
        <v>#REF!</v>
      </c>
      <c r="AF449" s="27"/>
      <c r="AG449" s="30" t="e">
        <f>IF(AND(MYRANKS_P[[#This Row],[BENCH_RANK]]&lt;=Total_Pitchers_Drafted,MYRANKS_P[[#This Row],[$ACTUAL]]=""),MYRANKS_P[[#This Row],[USEFULSGP]],0)</f>
        <v>#REF!</v>
      </c>
      <c r="AH449" s="27" t="e">
        <f>IF(MYRANKS_P[[#This Row],[REMAIN_SGP]]=0,0,MYRANKS_P[[#This Row],[REMAIN_SGP]]*Remaining_Dollar_Value_Per_Pitcher_SGP+1)</f>
        <v>#REF!</v>
      </c>
      <c r="AI449" s="122"/>
    </row>
    <row r="450" spans="1:35" x14ac:dyDescent="0.25">
      <c r="A450" s="88" t="s">
        <v>2276</v>
      </c>
      <c r="B450" s="32" t="e">
        <f>VLOOKUP(MYRANKS_P[[#This Row],[PLAYERID]],#REF!,COLUMN(#REF!),FALSE)</f>
        <v>#REF!</v>
      </c>
      <c r="C450" s="32" t="e">
        <f>VLOOKUP(MYRANKS_P[[#This Row],[PLAYERID]],#REF!,COLUMN(#REF!),FALSE)</f>
        <v>#REF!</v>
      </c>
      <c r="D450" s="32" t="e">
        <f>VLOOKUP(MYRANKS_P[[#This Row],[PLAYERID]],#REF!,COLUMN(#REF!),FALSE)</f>
        <v>#REF!</v>
      </c>
      <c r="E450" s="9" t="e">
        <f>VLOOKUP(MYRANKS_P[[#This Row],[PLAYERID]],#REF!,COLUMN(#REF!),FALSE)</f>
        <v>#REF!</v>
      </c>
      <c r="F450" s="32" t="e">
        <f>VLOOKUP(MYRANKS_P[[#This Row],[PLAYERID]],#REF!,COLUMN(#REF!),FALSE)</f>
        <v>#REF!</v>
      </c>
      <c r="G450" s="9" t="e">
        <f>INDEX(#REF!,MATCH(MYRANKS_P[[#This Row],[PLAYERID]],#REF!,0),VLOOKUP(IDSYSTEM,#REF!,3,FALSE))</f>
        <v>#REF!</v>
      </c>
      <c r="H450" s="115" t="e">
        <f>IF(OR(LEAGUE="Mixed",LEAGUE=MYRANKS_P[[#This Row],[LG]]),IFERROR(INDEX(PITCHCSV[],MATCH(MYRANKS_P[[#This Row],[PROJID]],PITCHCSV[playerid],0),P_WCOL),0),0)</f>
        <v>#REF!</v>
      </c>
      <c r="I450" s="115" t="e">
        <f>IF(OR(LEAGUE="Mixed",LEAGUE=MYRANKS_P[[#This Row],[LG]]),IFERROR(INDEX(PITCHCSV[],MATCH(MYRANKS_P[[#This Row],[PROJID]],PITCHCSV[playerid],0),P_SVCOL),0),0)</f>
        <v>#REF!</v>
      </c>
      <c r="J450" s="115" t="e">
        <f>IF(OR(LEAGUE="Mixed",LEAGUE=MYRANKS_P[[#This Row],[LG]]),IFERROR(INDEX(PITCHCSV[],MATCH(MYRANKS_P[[#This Row],[PROJID]],PITCHCSV[playerid],0),P_IPCOL),0),0)</f>
        <v>#REF!</v>
      </c>
      <c r="K450" s="115" t="e">
        <f>IF(OR(LEAGUE="Mixed",LEAGUE=MYRANKS_P[[#This Row],[LG]]),IFERROR(INDEX(PITCHCSV[],MATCH(MYRANKS_P[[#This Row],[PROJID]],PITCHCSV[playerid],0),P_HCOL),0),0)</f>
        <v>#REF!</v>
      </c>
      <c r="L450" s="115" t="e">
        <f>IF(OR(LEAGUE="Mixed",LEAGUE=MYRANKS_P[[#This Row],[LG]]),IFERROR(INDEX(PITCHCSV[],MATCH(MYRANKS_P[[#This Row],[PROJID]],PITCHCSV[playerid],0),P_ERCOL),0),0)</f>
        <v>#REF!</v>
      </c>
      <c r="M450" s="115" t="e">
        <f>IF(OR(LEAGUE="Mixed",LEAGUE=MYRANKS_P[[#This Row],[LG]]),IFERROR(INDEX(PITCHCSV[],MATCH(MYRANKS_P[[#This Row],[PROJID]],PITCHCSV[playerid],0),P_HRCOL),0),0)</f>
        <v>#REF!</v>
      </c>
      <c r="N450" s="115" t="e">
        <f>IF(OR(LEAGUE="Mixed",LEAGUE=MYRANKS_P[[#This Row],[LG]]),IFERROR(INDEX(PITCHCSV[],MATCH(MYRANKS_P[[#This Row],[PROJID]],PITCHCSV[playerid],0),P_SOCOL),0),0)</f>
        <v>#REF!</v>
      </c>
      <c r="O450" s="115" t="e">
        <f>IF(OR(LEAGUE="Mixed",LEAGUE=MYRANKS_P[[#This Row],[LG]]),IFERROR(INDEX(PITCHCSV[],MATCH(MYRANKS_P[[#This Row],[PROJID]],PITCHCSV[playerid],0),P_BBCOL),0),0)</f>
        <v>#REF!</v>
      </c>
      <c r="P450" s="10" t="e">
        <f>IF(OR(LEAGUE="Mixed",LEAGUE=MYRANKS_P[[#This Row],[LG]]),IFERROR(MYRANKS_P[[#This Row],[ER]]*9/MYRANKS_P[[#This Row],[IP]],0),0)</f>
        <v>#REF!</v>
      </c>
      <c r="Q450" s="10" t="e">
        <f>IF(OR(LEAGUE="Mixed",LEAGUE=MYRANKS_P[[#This Row],[LG]]),IFERROR((MYRANKS_P[[#This Row],[BB]]+MYRANKS_P[[#This Row],[H]])/MYRANKS_P[[#This Row],[IP]],0),0)</f>
        <v>#REF!</v>
      </c>
      <c r="R450" s="33" t="e">
        <f>MYRANKS_P[[#This Row],[W]]/SGP_W</f>
        <v>#REF!</v>
      </c>
      <c r="S450" s="35" t="e">
        <f>MYRANKS_P[[#This Row],[SV]]/SGP_SV</f>
        <v>#REF!</v>
      </c>
      <c r="T450" s="33" t="e">
        <f>MYRANKS_P[[#This Row],[SO]]/SGP_K</f>
        <v>#REF!</v>
      </c>
      <c r="U450" s="10" t="e">
        <f>((LGAVG_ER*(NUMPITCHERS-1)+MYRANKS_P[[#This Row],[ER]])*9/((LGAVG_IP*(NUMPITCHERS-1)+MYRANKS_P[[#This Row],[IP]]))-LGAVG_ERA)/SGP_ERA</f>
        <v>#REF!</v>
      </c>
      <c r="V450" s="10" t="e">
        <f>((LGAVG_HBB*(NUMPITCHERS-1)+MYRANKS_P[[#This Row],[BB]]+MYRANKS_P[[#This Row],[H]])/(LGAVG_IP*(NUMPITCHERS-1)+MYRANKS_P[[#This Row],[IP]])-LGAVG_WHIP)/SGP_WHIP</f>
        <v>#REF!</v>
      </c>
      <c r="W450" s="73" t="e">
        <f>MYRANKS_P[[#This Row],[WSGP]]+MYRANKS_P[[#This Row],[SVSGP]]+MYRANKS_P[[#This Row],[SOSGP]]+MYRANKS_P[[#This Row],[ERASGP]]+MYRANKS_P[[#This Row],[WHIPSGP]]</f>
        <v>#REF!</v>
      </c>
      <c r="X450" s="174" t="e">
        <f>RANK(MYRANKS_P[[#This Row],[TTLSGP]],MYRANKS_P[TTLSGP],0)</f>
        <v>#REF!</v>
      </c>
      <c r="Y450" s="73" t="e">
        <f>IF(MYRANKS_P[[#This Row],[RAW_RANK]]&gt;NUM_P,MYRANKS_P[[#This Row],[TTLSGP]],0)</f>
        <v>#REF!</v>
      </c>
      <c r="Z450" s="34" t="e">
        <f>IF(MYRANKS_P[[#This Row],[BENCH_TTLSGP]]=0,"",RANK(MYRANKS_P[[#This Row],[BENCH_TTLSGP]],MYRANKS_P[BENCH_TTLSGP],0))</f>
        <v>#REF!</v>
      </c>
      <c r="AA450" s="34" t="e">
        <f>IF(MYRANKS_P[[#This Row],[RAW_RANK]]=NUM_P,"X","")</f>
        <v>#REF!</v>
      </c>
      <c r="AB450" s="35" t="e">
        <f>VLOOKUP(MYRANKS_P[[#This Row],[POS]],#REF!,COLUMN(#REF!),FALSE)</f>
        <v>#REF!</v>
      </c>
      <c r="AC450" s="35" t="e">
        <f>MYRANKS_P[[#This Row],[TTLSGP]]-MYRANKS_P[[#This Row],[REPL LVL]]</f>
        <v>#REF!</v>
      </c>
      <c r="AD450" s="33" t="e">
        <f>IF(MYRANKS_P[[#This Row],[RAW_RANK]]&lt;=Total_Pitchers_Drafted,MYRANKS_P[[#This Row],[SGP OVER REPL]],0)</f>
        <v>#REF!</v>
      </c>
      <c r="AE450" s="67" t="e">
        <f>MYRANKS_P[[#This Row],[SGP OVER REPL]]*Dollar_Value_Per_Pitcher_SGP+1</f>
        <v>#REF!</v>
      </c>
      <c r="AF450" s="33"/>
      <c r="AG450" s="35" t="e">
        <f>IF(AND(MYRANKS_P[[#This Row],[BENCH_RANK]]&lt;=Total_Pitchers_Drafted,MYRANKS_P[[#This Row],[$ACTUAL]]=""),MYRANKS_P[[#This Row],[USEFULSGP]],0)</f>
        <v>#REF!</v>
      </c>
      <c r="AH450" s="33" t="e">
        <f>IF(MYRANKS_P[[#This Row],[REMAIN_SGP]]=0,0,MYRANKS_P[[#This Row],[REMAIN_SGP]]*Remaining_Dollar_Value_Per_Pitcher_SGP+1)</f>
        <v>#REF!</v>
      </c>
      <c r="AI450" s="122"/>
    </row>
    <row r="451" spans="1:35" x14ac:dyDescent="0.25">
      <c r="A451" s="79" t="s">
        <v>1138</v>
      </c>
      <c r="B451" s="9" t="e">
        <f>VLOOKUP(MYRANKS_P[[#This Row],[PLAYERID]],#REF!,COLUMN(#REF!),FALSE)</f>
        <v>#REF!</v>
      </c>
      <c r="C451" s="9" t="e">
        <f>VLOOKUP(MYRANKS_P[[#This Row],[PLAYERID]],#REF!,COLUMN(#REF!),FALSE)</f>
        <v>#REF!</v>
      </c>
      <c r="D451" s="9" t="e">
        <f>VLOOKUP(MYRANKS_P[[#This Row],[PLAYERID]],#REF!,COLUMN(#REF!),FALSE)</f>
        <v>#REF!</v>
      </c>
      <c r="E451" s="9" t="e">
        <f>VLOOKUP(MYRANKS_P[[#This Row],[PLAYERID]],#REF!,COLUMN(#REF!),FALSE)</f>
        <v>#REF!</v>
      </c>
      <c r="F451" s="9" t="e">
        <f>VLOOKUP(MYRANKS_P[[#This Row],[PLAYERID]],#REF!,COLUMN(#REF!),FALSE)</f>
        <v>#REF!</v>
      </c>
      <c r="G451" s="9" t="e">
        <f>INDEX(#REF!,MATCH(MYRANKS_P[[#This Row],[PLAYERID]],#REF!,0),VLOOKUP(IDSYSTEM,#REF!,3,FALSE))</f>
        <v>#REF!</v>
      </c>
      <c r="H451" s="115" t="e">
        <f>IF(OR(LEAGUE="Mixed",LEAGUE=MYRANKS_P[[#This Row],[LG]]),IFERROR(INDEX(PITCHCSV[],MATCH(MYRANKS_P[[#This Row],[PROJID]],PITCHCSV[playerid],0),P_WCOL),0),0)</f>
        <v>#REF!</v>
      </c>
      <c r="I451" s="115" t="e">
        <f>IF(OR(LEAGUE="Mixed",LEAGUE=MYRANKS_P[[#This Row],[LG]]),IFERROR(INDEX(PITCHCSV[],MATCH(MYRANKS_P[[#This Row],[PROJID]],PITCHCSV[playerid],0),P_SVCOL),0),0)</f>
        <v>#REF!</v>
      </c>
      <c r="J451" s="115" t="e">
        <f>IF(OR(LEAGUE="Mixed",LEAGUE=MYRANKS_P[[#This Row],[LG]]),IFERROR(INDEX(PITCHCSV[],MATCH(MYRANKS_P[[#This Row],[PROJID]],PITCHCSV[playerid],0),P_IPCOL),0),0)</f>
        <v>#REF!</v>
      </c>
      <c r="K451" s="115" t="e">
        <f>IF(OR(LEAGUE="Mixed",LEAGUE=MYRANKS_P[[#This Row],[LG]]),IFERROR(INDEX(PITCHCSV[],MATCH(MYRANKS_P[[#This Row],[PROJID]],PITCHCSV[playerid],0),P_HCOL),0),0)</f>
        <v>#REF!</v>
      </c>
      <c r="L451" s="115" t="e">
        <f>IF(OR(LEAGUE="Mixed",LEAGUE=MYRANKS_P[[#This Row],[LG]]),IFERROR(INDEX(PITCHCSV[],MATCH(MYRANKS_P[[#This Row],[PROJID]],PITCHCSV[playerid],0),P_ERCOL),0),0)</f>
        <v>#REF!</v>
      </c>
      <c r="M451" s="115" t="e">
        <f>IF(OR(LEAGUE="Mixed",LEAGUE=MYRANKS_P[[#This Row],[LG]]),IFERROR(INDEX(PITCHCSV[],MATCH(MYRANKS_P[[#This Row],[PROJID]],PITCHCSV[playerid],0),P_HRCOL),0),0)</f>
        <v>#REF!</v>
      </c>
      <c r="N451" s="115" t="e">
        <f>IF(OR(LEAGUE="Mixed",LEAGUE=MYRANKS_P[[#This Row],[LG]]),IFERROR(INDEX(PITCHCSV[],MATCH(MYRANKS_P[[#This Row],[PROJID]],PITCHCSV[playerid],0),P_SOCOL),0),0)</f>
        <v>#REF!</v>
      </c>
      <c r="O451" s="115" t="e">
        <f>IF(OR(LEAGUE="Mixed",LEAGUE=MYRANKS_P[[#This Row],[LG]]),IFERROR(INDEX(PITCHCSV[],MATCH(MYRANKS_P[[#This Row],[PROJID]],PITCHCSV[playerid],0),P_BBCOL),0),0)</f>
        <v>#REF!</v>
      </c>
      <c r="P451" s="10" t="e">
        <f>IF(OR(LEAGUE="Mixed",LEAGUE=MYRANKS_P[[#This Row],[LG]]),IFERROR(MYRANKS_P[[#This Row],[ER]]*9/MYRANKS_P[[#This Row],[IP]],0),0)</f>
        <v>#REF!</v>
      </c>
      <c r="Q451" s="10" t="e">
        <f>IF(OR(LEAGUE="Mixed",LEAGUE=MYRANKS_P[[#This Row],[LG]]),IFERROR((MYRANKS_P[[#This Row],[BB]]+MYRANKS_P[[#This Row],[H]])/MYRANKS_P[[#This Row],[IP]],0),0)</f>
        <v>#REF!</v>
      </c>
      <c r="R451" s="10" t="e">
        <f>MYRANKS_P[[#This Row],[W]]/SGP_W</f>
        <v>#REF!</v>
      </c>
      <c r="S451" s="10" t="e">
        <f>MYRANKS_P[[#This Row],[SV]]/SGP_SV</f>
        <v>#REF!</v>
      </c>
      <c r="T451" s="10" t="e">
        <f>MYRANKS_P[[#This Row],[SO]]/SGP_K</f>
        <v>#REF!</v>
      </c>
      <c r="U451" s="10" t="e">
        <f>((LGAVG_ER*(NUMPITCHERS-1)+MYRANKS_P[[#This Row],[ER]])*9/((LGAVG_IP*(NUMPITCHERS-1)+MYRANKS_P[[#This Row],[IP]]))-LGAVG_ERA)/SGP_ERA</f>
        <v>#REF!</v>
      </c>
      <c r="V451" s="10" t="e">
        <f>((LGAVG_HBB*(NUMPITCHERS-1)+MYRANKS_P[[#This Row],[BB]]+MYRANKS_P[[#This Row],[H]])/(LGAVG_IP*(NUMPITCHERS-1)+MYRANKS_P[[#This Row],[IP]])-LGAVG_WHIP)/SGP_WHIP</f>
        <v>#REF!</v>
      </c>
      <c r="W451" s="72" t="e">
        <f>MYRANKS_P[[#This Row],[WSGP]]+MYRANKS_P[[#This Row],[SVSGP]]+MYRANKS_P[[#This Row],[SOSGP]]+MYRANKS_P[[#This Row],[ERASGP]]+MYRANKS_P[[#This Row],[WHIPSGP]]</f>
        <v>#REF!</v>
      </c>
      <c r="X451" s="171" t="e">
        <f>RANK(MYRANKS_P[[#This Row],[TTLSGP]],MYRANKS_P[TTLSGP],0)</f>
        <v>#REF!</v>
      </c>
      <c r="Y451" s="72" t="e">
        <f>IF(MYRANKS_P[[#This Row],[RAW_RANK]]&gt;NUM_P,MYRANKS_P[[#This Row],[TTLSGP]],0)</f>
        <v>#REF!</v>
      </c>
      <c r="Z451" s="22" t="e">
        <f>IF(MYRANKS_P[[#This Row],[BENCH_TTLSGP]]=0,"",RANK(MYRANKS_P[[#This Row],[BENCH_TTLSGP]],MYRANKS_P[BENCH_TTLSGP],0))</f>
        <v>#REF!</v>
      </c>
      <c r="AA451" s="22" t="e">
        <f>IF(MYRANKS_P[[#This Row],[RAW_RANK]]=NUM_P,"X","")</f>
        <v>#REF!</v>
      </c>
      <c r="AB451" s="10" t="e">
        <f>VLOOKUP(MYRANKS_P[[#This Row],[POS]],#REF!,COLUMN(#REF!),FALSE)</f>
        <v>#REF!</v>
      </c>
      <c r="AC451" s="10" t="e">
        <f>MYRANKS_P[[#This Row],[TTLSGP]]-MYRANKS_P[[#This Row],[REPL LVL]]</f>
        <v>#REF!</v>
      </c>
      <c r="AD451" s="19" t="e">
        <f>IF(MYRANKS_P[[#This Row],[RAW_RANK]]&lt;=Total_Pitchers_Drafted,MYRANKS_P[[#This Row],[SGP OVER REPL]],0)</f>
        <v>#REF!</v>
      </c>
      <c r="AE451" s="66" t="e">
        <f>MYRANKS_P[[#This Row],[SGP OVER REPL]]*Dollar_Value_Per_Pitcher_SGP+1</f>
        <v>#REF!</v>
      </c>
      <c r="AF451" s="27"/>
      <c r="AG451" s="30" t="e">
        <f>IF(AND(MYRANKS_P[[#This Row],[BENCH_RANK]]&lt;=Total_Pitchers_Drafted,MYRANKS_P[[#This Row],[$ACTUAL]]=""),MYRANKS_P[[#This Row],[USEFULSGP]],0)</f>
        <v>#REF!</v>
      </c>
      <c r="AH451" s="27" t="e">
        <f>IF(MYRANKS_P[[#This Row],[REMAIN_SGP]]=0,0,MYRANKS_P[[#This Row],[REMAIN_SGP]]*Remaining_Dollar_Value_Per_Pitcher_SGP+1)</f>
        <v>#REF!</v>
      </c>
      <c r="AI451" s="122"/>
    </row>
    <row r="452" spans="1:35" x14ac:dyDescent="0.25">
      <c r="A452" s="79" t="s">
        <v>1141</v>
      </c>
      <c r="B452" s="9" t="e">
        <f>VLOOKUP(MYRANKS_P[[#This Row],[PLAYERID]],#REF!,COLUMN(#REF!),FALSE)</f>
        <v>#REF!</v>
      </c>
      <c r="C452" s="9" t="e">
        <f>VLOOKUP(MYRANKS_P[[#This Row],[PLAYERID]],#REF!,COLUMN(#REF!),FALSE)</f>
        <v>#REF!</v>
      </c>
      <c r="D452" s="9" t="e">
        <f>VLOOKUP(MYRANKS_P[[#This Row],[PLAYERID]],#REF!,COLUMN(#REF!),FALSE)</f>
        <v>#REF!</v>
      </c>
      <c r="E452" s="9" t="e">
        <f>VLOOKUP(MYRANKS_P[[#This Row],[PLAYERID]],#REF!,COLUMN(#REF!),FALSE)</f>
        <v>#REF!</v>
      </c>
      <c r="F452" s="9" t="e">
        <f>VLOOKUP(MYRANKS_P[[#This Row],[PLAYERID]],#REF!,COLUMN(#REF!),FALSE)</f>
        <v>#REF!</v>
      </c>
      <c r="G452" s="9" t="e">
        <f>INDEX(#REF!,MATCH(MYRANKS_P[[#This Row],[PLAYERID]],#REF!,0),VLOOKUP(IDSYSTEM,#REF!,3,FALSE))</f>
        <v>#REF!</v>
      </c>
      <c r="H452" s="115" t="e">
        <f>IF(OR(LEAGUE="Mixed",LEAGUE=MYRANKS_P[[#This Row],[LG]]),IFERROR(INDEX(PITCHCSV[],MATCH(MYRANKS_P[[#This Row],[PROJID]],PITCHCSV[playerid],0),P_WCOL),0),0)</f>
        <v>#REF!</v>
      </c>
      <c r="I452" s="115" t="e">
        <f>IF(OR(LEAGUE="Mixed",LEAGUE=MYRANKS_P[[#This Row],[LG]]),IFERROR(INDEX(PITCHCSV[],MATCH(MYRANKS_P[[#This Row],[PROJID]],PITCHCSV[playerid],0),P_SVCOL),0),0)</f>
        <v>#REF!</v>
      </c>
      <c r="J452" s="115" t="e">
        <f>IF(OR(LEAGUE="Mixed",LEAGUE=MYRANKS_P[[#This Row],[LG]]),IFERROR(INDEX(PITCHCSV[],MATCH(MYRANKS_P[[#This Row],[PROJID]],PITCHCSV[playerid],0),P_IPCOL),0),0)</f>
        <v>#REF!</v>
      </c>
      <c r="K452" s="115" t="e">
        <f>IF(OR(LEAGUE="Mixed",LEAGUE=MYRANKS_P[[#This Row],[LG]]),IFERROR(INDEX(PITCHCSV[],MATCH(MYRANKS_P[[#This Row],[PROJID]],PITCHCSV[playerid],0),P_HCOL),0),0)</f>
        <v>#REF!</v>
      </c>
      <c r="L452" s="115" t="e">
        <f>IF(OR(LEAGUE="Mixed",LEAGUE=MYRANKS_P[[#This Row],[LG]]),IFERROR(INDEX(PITCHCSV[],MATCH(MYRANKS_P[[#This Row],[PROJID]],PITCHCSV[playerid],0),P_ERCOL),0),0)</f>
        <v>#REF!</v>
      </c>
      <c r="M452" s="115" t="e">
        <f>IF(OR(LEAGUE="Mixed",LEAGUE=MYRANKS_P[[#This Row],[LG]]),IFERROR(INDEX(PITCHCSV[],MATCH(MYRANKS_P[[#This Row],[PROJID]],PITCHCSV[playerid],0),P_HRCOL),0),0)</f>
        <v>#REF!</v>
      </c>
      <c r="N452" s="115" t="e">
        <f>IF(OR(LEAGUE="Mixed",LEAGUE=MYRANKS_P[[#This Row],[LG]]),IFERROR(INDEX(PITCHCSV[],MATCH(MYRANKS_P[[#This Row],[PROJID]],PITCHCSV[playerid],0),P_SOCOL),0),0)</f>
        <v>#REF!</v>
      </c>
      <c r="O452" s="115" t="e">
        <f>IF(OR(LEAGUE="Mixed",LEAGUE=MYRANKS_P[[#This Row],[LG]]),IFERROR(INDEX(PITCHCSV[],MATCH(MYRANKS_P[[#This Row],[PROJID]],PITCHCSV[playerid],0),P_BBCOL),0),0)</f>
        <v>#REF!</v>
      </c>
      <c r="P452" s="10" t="e">
        <f>IF(OR(LEAGUE="Mixed",LEAGUE=MYRANKS_P[[#This Row],[LG]]),IFERROR(MYRANKS_P[[#This Row],[ER]]*9/MYRANKS_P[[#This Row],[IP]],0),0)</f>
        <v>#REF!</v>
      </c>
      <c r="Q452" s="10" t="e">
        <f>IF(OR(LEAGUE="Mixed",LEAGUE=MYRANKS_P[[#This Row],[LG]]),IFERROR((MYRANKS_P[[#This Row],[BB]]+MYRANKS_P[[#This Row],[H]])/MYRANKS_P[[#This Row],[IP]],0),0)</f>
        <v>#REF!</v>
      </c>
      <c r="R452" s="10" t="e">
        <f>MYRANKS_P[[#This Row],[W]]/SGP_W</f>
        <v>#REF!</v>
      </c>
      <c r="S452" s="10" t="e">
        <f>MYRANKS_P[[#This Row],[SV]]/SGP_SV</f>
        <v>#REF!</v>
      </c>
      <c r="T452" s="10" t="e">
        <f>MYRANKS_P[[#This Row],[SO]]/SGP_K</f>
        <v>#REF!</v>
      </c>
      <c r="U452" s="10" t="e">
        <f>((LGAVG_ER*(NUMPITCHERS-1)+MYRANKS_P[[#This Row],[ER]])*9/((LGAVG_IP*(NUMPITCHERS-1)+MYRANKS_P[[#This Row],[IP]]))-LGAVG_ERA)/SGP_ERA</f>
        <v>#REF!</v>
      </c>
      <c r="V452" s="10" t="e">
        <f>((LGAVG_HBB*(NUMPITCHERS-1)+MYRANKS_P[[#This Row],[BB]]+MYRANKS_P[[#This Row],[H]])/(LGAVG_IP*(NUMPITCHERS-1)+MYRANKS_P[[#This Row],[IP]])-LGAVG_WHIP)/SGP_WHIP</f>
        <v>#REF!</v>
      </c>
      <c r="W452" s="72" t="e">
        <f>MYRANKS_P[[#This Row],[WSGP]]+MYRANKS_P[[#This Row],[SVSGP]]+MYRANKS_P[[#This Row],[SOSGP]]+MYRANKS_P[[#This Row],[ERASGP]]+MYRANKS_P[[#This Row],[WHIPSGP]]</f>
        <v>#REF!</v>
      </c>
      <c r="X452" s="171" t="e">
        <f>RANK(MYRANKS_P[[#This Row],[TTLSGP]],MYRANKS_P[TTLSGP],0)</f>
        <v>#REF!</v>
      </c>
      <c r="Y452" s="72" t="e">
        <f>IF(MYRANKS_P[[#This Row],[RAW_RANK]]&gt;NUM_P,MYRANKS_P[[#This Row],[TTLSGP]],0)</f>
        <v>#REF!</v>
      </c>
      <c r="Z452" s="22" t="e">
        <f>IF(MYRANKS_P[[#This Row],[BENCH_TTLSGP]]=0,"",RANK(MYRANKS_P[[#This Row],[BENCH_TTLSGP]],MYRANKS_P[BENCH_TTLSGP],0))</f>
        <v>#REF!</v>
      </c>
      <c r="AA452" s="22" t="e">
        <f>IF(MYRANKS_P[[#This Row],[RAW_RANK]]=NUM_P,"X","")</f>
        <v>#REF!</v>
      </c>
      <c r="AB452" s="10" t="e">
        <f>VLOOKUP(MYRANKS_P[[#This Row],[POS]],#REF!,COLUMN(#REF!),FALSE)</f>
        <v>#REF!</v>
      </c>
      <c r="AC452" s="10" t="e">
        <f>MYRANKS_P[[#This Row],[TTLSGP]]-MYRANKS_P[[#This Row],[REPL LVL]]</f>
        <v>#REF!</v>
      </c>
      <c r="AD452" s="19" t="e">
        <f>IF(MYRANKS_P[[#This Row],[RAW_RANK]]&lt;=Total_Pitchers_Drafted,MYRANKS_P[[#This Row],[SGP OVER REPL]],0)</f>
        <v>#REF!</v>
      </c>
      <c r="AE452" s="66" t="e">
        <f>MYRANKS_P[[#This Row],[SGP OVER REPL]]*Dollar_Value_Per_Pitcher_SGP+1</f>
        <v>#REF!</v>
      </c>
      <c r="AF452" s="27"/>
      <c r="AG452" s="30" t="e">
        <f>IF(AND(MYRANKS_P[[#This Row],[BENCH_RANK]]&lt;=Total_Pitchers_Drafted,MYRANKS_P[[#This Row],[$ACTUAL]]=""),MYRANKS_P[[#This Row],[USEFULSGP]],0)</f>
        <v>#REF!</v>
      </c>
      <c r="AH452" s="27" t="e">
        <f>IF(MYRANKS_P[[#This Row],[REMAIN_SGP]]=0,0,MYRANKS_P[[#This Row],[REMAIN_SGP]]*Remaining_Dollar_Value_Per_Pitcher_SGP+1)</f>
        <v>#REF!</v>
      </c>
      <c r="AI452" s="122"/>
    </row>
    <row r="453" spans="1:35" x14ac:dyDescent="0.25">
      <c r="A453" s="88" t="s">
        <v>4182</v>
      </c>
      <c r="B453" s="9" t="e">
        <f>VLOOKUP(MYRANKS_P[[#This Row],[PLAYERID]],#REF!,COLUMN(#REF!),FALSE)</f>
        <v>#REF!</v>
      </c>
      <c r="C453" s="9" t="e">
        <f>VLOOKUP(MYRANKS_P[[#This Row],[PLAYERID]],#REF!,COLUMN(#REF!),FALSE)</f>
        <v>#REF!</v>
      </c>
      <c r="D453" s="9" t="e">
        <f>VLOOKUP(MYRANKS_P[[#This Row],[PLAYERID]],#REF!,COLUMN(#REF!),FALSE)</f>
        <v>#REF!</v>
      </c>
      <c r="E453" s="9" t="e">
        <f>VLOOKUP(MYRANKS_P[[#This Row],[PLAYERID]],#REF!,COLUMN(#REF!),FALSE)</f>
        <v>#REF!</v>
      </c>
      <c r="F453" s="9" t="e">
        <f>VLOOKUP(MYRANKS_P[[#This Row],[PLAYERID]],#REF!,COLUMN(#REF!),FALSE)</f>
        <v>#REF!</v>
      </c>
      <c r="G453" s="9" t="e">
        <f>INDEX(#REF!,MATCH(MYRANKS_P[[#This Row],[PLAYERID]],#REF!,0),VLOOKUP(IDSYSTEM,#REF!,3,FALSE))</f>
        <v>#REF!</v>
      </c>
      <c r="H453" s="115" t="e">
        <f>IF(OR(LEAGUE="Mixed",LEAGUE=MYRANKS_P[[#This Row],[LG]]),IFERROR(INDEX(PITCHCSV[],MATCH(MYRANKS_P[[#This Row],[PROJID]],PITCHCSV[playerid],0),P_WCOL),0),0)</f>
        <v>#REF!</v>
      </c>
      <c r="I453" s="115" t="e">
        <f>IF(OR(LEAGUE="Mixed",LEAGUE=MYRANKS_P[[#This Row],[LG]]),IFERROR(INDEX(PITCHCSV[],MATCH(MYRANKS_P[[#This Row],[PROJID]],PITCHCSV[playerid],0),P_SVCOL),0),0)</f>
        <v>#REF!</v>
      </c>
      <c r="J453" s="115" t="e">
        <f>IF(OR(LEAGUE="Mixed",LEAGUE=MYRANKS_P[[#This Row],[LG]]),IFERROR(INDEX(PITCHCSV[],MATCH(MYRANKS_P[[#This Row],[PROJID]],PITCHCSV[playerid],0),P_IPCOL),0),0)</f>
        <v>#REF!</v>
      </c>
      <c r="K453" s="115" t="e">
        <f>IF(OR(LEAGUE="Mixed",LEAGUE=MYRANKS_P[[#This Row],[LG]]),IFERROR(INDEX(PITCHCSV[],MATCH(MYRANKS_P[[#This Row],[PROJID]],PITCHCSV[playerid],0),P_HCOL),0),0)</f>
        <v>#REF!</v>
      </c>
      <c r="L453" s="115" t="e">
        <f>IF(OR(LEAGUE="Mixed",LEAGUE=MYRANKS_P[[#This Row],[LG]]),IFERROR(INDEX(PITCHCSV[],MATCH(MYRANKS_P[[#This Row],[PROJID]],PITCHCSV[playerid],0),P_ERCOL),0),0)</f>
        <v>#REF!</v>
      </c>
      <c r="M453" s="115" t="e">
        <f>IF(OR(LEAGUE="Mixed",LEAGUE=MYRANKS_P[[#This Row],[LG]]),IFERROR(INDEX(PITCHCSV[],MATCH(MYRANKS_P[[#This Row],[PROJID]],PITCHCSV[playerid],0),P_HRCOL),0),0)</f>
        <v>#REF!</v>
      </c>
      <c r="N453" s="115" t="e">
        <f>IF(OR(LEAGUE="Mixed",LEAGUE=MYRANKS_P[[#This Row],[LG]]),IFERROR(INDEX(PITCHCSV[],MATCH(MYRANKS_P[[#This Row],[PROJID]],PITCHCSV[playerid],0),P_SOCOL),0),0)</f>
        <v>#REF!</v>
      </c>
      <c r="O453" s="115" t="e">
        <f>IF(OR(LEAGUE="Mixed",LEAGUE=MYRANKS_P[[#This Row],[LG]]),IFERROR(INDEX(PITCHCSV[],MATCH(MYRANKS_P[[#This Row],[PROJID]],PITCHCSV[playerid],0),P_BBCOL),0),0)</f>
        <v>#REF!</v>
      </c>
      <c r="P453" s="10" t="e">
        <f>IF(OR(LEAGUE="Mixed",LEAGUE=MYRANKS_P[[#This Row],[LG]]),IFERROR(MYRANKS_P[[#This Row],[ER]]*9/MYRANKS_P[[#This Row],[IP]],0),0)</f>
        <v>#REF!</v>
      </c>
      <c r="Q453" s="10" t="e">
        <f>IF(OR(LEAGUE="Mixed",LEAGUE=MYRANKS_P[[#This Row],[LG]]),IFERROR((MYRANKS_P[[#This Row],[BB]]+MYRANKS_P[[#This Row],[H]])/MYRANKS_P[[#This Row],[IP]],0),0)</f>
        <v>#REF!</v>
      </c>
      <c r="R453" s="10" t="e">
        <f>MYRANKS_P[[#This Row],[W]]/SGP_W</f>
        <v>#REF!</v>
      </c>
      <c r="S453" s="10" t="e">
        <f>MYRANKS_P[[#This Row],[SV]]/SGP_SV</f>
        <v>#REF!</v>
      </c>
      <c r="T453" s="10" t="e">
        <f>MYRANKS_P[[#This Row],[SO]]/SGP_K</f>
        <v>#REF!</v>
      </c>
      <c r="U453" s="10" t="e">
        <f>((LGAVG_ER*(NUMPITCHERS-1)+MYRANKS_P[[#This Row],[ER]])*9/((LGAVG_IP*(NUMPITCHERS-1)+MYRANKS_P[[#This Row],[IP]]))-LGAVG_ERA)/SGP_ERA</f>
        <v>#REF!</v>
      </c>
      <c r="V453" s="10" t="e">
        <f>((LGAVG_HBB*(NUMPITCHERS-1)+MYRANKS_P[[#This Row],[BB]]+MYRANKS_P[[#This Row],[H]])/(LGAVG_IP*(NUMPITCHERS-1)+MYRANKS_P[[#This Row],[IP]])-LGAVG_WHIP)/SGP_WHIP</f>
        <v>#REF!</v>
      </c>
      <c r="W453" s="72" t="e">
        <f>MYRANKS_P[[#This Row],[WSGP]]+MYRANKS_P[[#This Row],[SVSGP]]+MYRANKS_P[[#This Row],[SOSGP]]+MYRANKS_P[[#This Row],[ERASGP]]+MYRANKS_P[[#This Row],[WHIPSGP]]</f>
        <v>#REF!</v>
      </c>
      <c r="X453" s="171" t="e">
        <f>RANK(MYRANKS_P[[#This Row],[TTLSGP]],MYRANKS_P[TTLSGP],0)</f>
        <v>#REF!</v>
      </c>
      <c r="Y453" s="72" t="e">
        <f>IF(MYRANKS_P[[#This Row],[RAW_RANK]]&gt;NUM_P,MYRANKS_P[[#This Row],[TTLSGP]],0)</f>
        <v>#REF!</v>
      </c>
      <c r="Z453" s="22" t="e">
        <f>IF(MYRANKS_P[[#This Row],[BENCH_TTLSGP]]=0,"",RANK(MYRANKS_P[[#This Row],[BENCH_TTLSGP]],MYRANKS_P[BENCH_TTLSGP],0))</f>
        <v>#REF!</v>
      </c>
      <c r="AA453" s="22" t="e">
        <f>IF(MYRANKS_P[[#This Row],[RAW_RANK]]=NUM_P,"X","")</f>
        <v>#REF!</v>
      </c>
      <c r="AB453" s="10" t="e">
        <f>VLOOKUP(MYRANKS_P[[#This Row],[POS]],#REF!,COLUMN(#REF!),FALSE)</f>
        <v>#REF!</v>
      </c>
      <c r="AC453" s="10" t="e">
        <f>MYRANKS_P[[#This Row],[TTLSGP]]-MYRANKS_P[[#This Row],[REPL LVL]]</f>
        <v>#REF!</v>
      </c>
      <c r="AD453" s="19" t="e">
        <f>IF(MYRANKS_P[[#This Row],[RAW_RANK]]&lt;=Total_Pitchers_Drafted,MYRANKS_P[[#This Row],[SGP OVER REPL]],0)</f>
        <v>#REF!</v>
      </c>
      <c r="AE453" s="66" t="e">
        <f>MYRANKS_P[[#This Row],[SGP OVER REPL]]*Dollar_Value_Per_Pitcher_SGP+1</f>
        <v>#REF!</v>
      </c>
      <c r="AF453" s="27"/>
      <c r="AG453" s="30" t="e">
        <f>IF(AND(MYRANKS_P[[#This Row],[BENCH_RANK]]&lt;=Total_Pitchers_Drafted,MYRANKS_P[[#This Row],[$ACTUAL]]=""),MYRANKS_P[[#This Row],[USEFULSGP]],0)</f>
        <v>#REF!</v>
      </c>
      <c r="AH453" s="27" t="e">
        <f>IF(MYRANKS_P[[#This Row],[REMAIN_SGP]]=0,0,MYRANKS_P[[#This Row],[REMAIN_SGP]]*Remaining_Dollar_Value_Per_Pitcher_SGP+1)</f>
        <v>#REF!</v>
      </c>
      <c r="AI453" s="122"/>
    </row>
    <row r="454" spans="1:35" x14ac:dyDescent="0.25">
      <c r="A454" s="88" t="s">
        <v>1150</v>
      </c>
      <c r="B454" s="9" t="e">
        <f>VLOOKUP(MYRANKS_P[[#This Row],[PLAYERID]],#REF!,COLUMN(#REF!),FALSE)</f>
        <v>#REF!</v>
      </c>
      <c r="C454" s="9" t="e">
        <f>VLOOKUP(MYRANKS_P[[#This Row],[PLAYERID]],#REF!,COLUMN(#REF!),FALSE)</f>
        <v>#REF!</v>
      </c>
      <c r="D454" s="9" t="e">
        <f>VLOOKUP(MYRANKS_P[[#This Row],[PLAYERID]],#REF!,COLUMN(#REF!),FALSE)</f>
        <v>#REF!</v>
      </c>
      <c r="E454" s="9" t="e">
        <f>VLOOKUP(MYRANKS_P[[#This Row],[PLAYERID]],#REF!,COLUMN(#REF!),FALSE)</f>
        <v>#REF!</v>
      </c>
      <c r="F454" s="9" t="e">
        <f>VLOOKUP(MYRANKS_P[[#This Row],[PLAYERID]],#REF!,COLUMN(#REF!),FALSE)</f>
        <v>#REF!</v>
      </c>
      <c r="G454" s="9" t="e">
        <f>INDEX(#REF!,MATCH(MYRANKS_P[[#This Row],[PLAYERID]],#REF!,0),VLOOKUP(IDSYSTEM,#REF!,3,FALSE))</f>
        <v>#REF!</v>
      </c>
      <c r="H454" s="115" t="e">
        <f>IF(OR(LEAGUE="Mixed",LEAGUE=MYRANKS_P[[#This Row],[LG]]),IFERROR(INDEX(PITCHCSV[],MATCH(MYRANKS_P[[#This Row],[PROJID]],PITCHCSV[playerid],0),P_WCOL),0),0)</f>
        <v>#REF!</v>
      </c>
      <c r="I454" s="115" t="e">
        <f>IF(OR(LEAGUE="Mixed",LEAGUE=MYRANKS_P[[#This Row],[LG]]),IFERROR(INDEX(PITCHCSV[],MATCH(MYRANKS_P[[#This Row],[PROJID]],PITCHCSV[playerid],0),P_SVCOL),0),0)</f>
        <v>#REF!</v>
      </c>
      <c r="J454" s="115" t="e">
        <f>IF(OR(LEAGUE="Mixed",LEAGUE=MYRANKS_P[[#This Row],[LG]]),IFERROR(INDEX(PITCHCSV[],MATCH(MYRANKS_P[[#This Row],[PROJID]],PITCHCSV[playerid],0),P_IPCOL),0),0)</f>
        <v>#REF!</v>
      </c>
      <c r="K454" s="115" t="e">
        <f>IF(OR(LEAGUE="Mixed",LEAGUE=MYRANKS_P[[#This Row],[LG]]),IFERROR(INDEX(PITCHCSV[],MATCH(MYRANKS_P[[#This Row],[PROJID]],PITCHCSV[playerid],0),P_HCOL),0),0)</f>
        <v>#REF!</v>
      </c>
      <c r="L454" s="115" t="e">
        <f>IF(OR(LEAGUE="Mixed",LEAGUE=MYRANKS_P[[#This Row],[LG]]),IFERROR(INDEX(PITCHCSV[],MATCH(MYRANKS_P[[#This Row],[PROJID]],PITCHCSV[playerid],0),P_ERCOL),0),0)</f>
        <v>#REF!</v>
      </c>
      <c r="M454" s="115" t="e">
        <f>IF(OR(LEAGUE="Mixed",LEAGUE=MYRANKS_P[[#This Row],[LG]]),IFERROR(INDEX(PITCHCSV[],MATCH(MYRANKS_P[[#This Row],[PROJID]],PITCHCSV[playerid],0),P_HRCOL),0),0)</f>
        <v>#REF!</v>
      </c>
      <c r="N454" s="115" t="e">
        <f>IF(OR(LEAGUE="Mixed",LEAGUE=MYRANKS_P[[#This Row],[LG]]),IFERROR(INDEX(PITCHCSV[],MATCH(MYRANKS_P[[#This Row],[PROJID]],PITCHCSV[playerid],0),P_SOCOL),0),0)</f>
        <v>#REF!</v>
      </c>
      <c r="O454" s="115" t="e">
        <f>IF(OR(LEAGUE="Mixed",LEAGUE=MYRANKS_P[[#This Row],[LG]]),IFERROR(INDEX(PITCHCSV[],MATCH(MYRANKS_P[[#This Row],[PROJID]],PITCHCSV[playerid],0),P_BBCOL),0),0)</f>
        <v>#REF!</v>
      </c>
      <c r="P454" s="10" t="e">
        <f>IF(OR(LEAGUE="Mixed",LEAGUE=MYRANKS_P[[#This Row],[LG]]),IFERROR(MYRANKS_P[[#This Row],[ER]]*9/MYRANKS_P[[#This Row],[IP]],0),0)</f>
        <v>#REF!</v>
      </c>
      <c r="Q454" s="10" t="e">
        <f>IF(OR(LEAGUE="Mixed",LEAGUE=MYRANKS_P[[#This Row],[LG]]),IFERROR((MYRANKS_P[[#This Row],[BB]]+MYRANKS_P[[#This Row],[H]])/MYRANKS_P[[#This Row],[IP]],0),0)</f>
        <v>#REF!</v>
      </c>
      <c r="R454" s="10" t="e">
        <f>MYRANKS_P[[#This Row],[W]]/SGP_W</f>
        <v>#REF!</v>
      </c>
      <c r="S454" s="10" t="e">
        <f>MYRANKS_P[[#This Row],[SV]]/SGP_SV</f>
        <v>#REF!</v>
      </c>
      <c r="T454" s="10" t="e">
        <f>MYRANKS_P[[#This Row],[SO]]/SGP_K</f>
        <v>#REF!</v>
      </c>
      <c r="U454" s="10" t="e">
        <f>((LGAVG_ER*(NUMPITCHERS-1)+MYRANKS_P[[#This Row],[ER]])*9/((LGAVG_IP*(NUMPITCHERS-1)+MYRANKS_P[[#This Row],[IP]]))-LGAVG_ERA)/SGP_ERA</f>
        <v>#REF!</v>
      </c>
      <c r="V454" s="10" t="e">
        <f>((LGAVG_HBB*(NUMPITCHERS-1)+MYRANKS_P[[#This Row],[BB]]+MYRANKS_P[[#This Row],[H]])/(LGAVG_IP*(NUMPITCHERS-1)+MYRANKS_P[[#This Row],[IP]])-LGAVG_WHIP)/SGP_WHIP</f>
        <v>#REF!</v>
      </c>
      <c r="W454" s="72" t="e">
        <f>MYRANKS_P[[#This Row],[WSGP]]+MYRANKS_P[[#This Row],[SVSGP]]+MYRANKS_P[[#This Row],[SOSGP]]+MYRANKS_P[[#This Row],[ERASGP]]+MYRANKS_P[[#This Row],[WHIPSGP]]</f>
        <v>#REF!</v>
      </c>
      <c r="X454" s="171" t="e">
        <f>RANK(MYRANKS_P[[#This Row],[TTLSGP]],MYRANKS_P[TTLSGP],0)</f>
        <v>#REF!</v>
      </c>
      <c r="Y454" s="72" t="e">
        <f>IF(MYRANKS_P[[#This Row],[RAW_RANK]]&gt;NUM_P,MYRANKS_P[[#This Row],[TTLSGP]],0)</f>
        <v>#REF!</v>
      </c>
      <c r="Z454" s="22" t="e">
        <f>IF(MYRANKS_P[[#This Row],[BENCH_TTLSGP]]=0,"",RANK(MYRANKS_P[[#This Row],[BENCH_TTLSGP]],MYRANKS_P[BENCH_TTLSGP],0))</f>
        <v>#REF!</v>
      </c>
      <c r="AA454" s="22" t="e">
        <f>IF(MYRANKS_P[[#This Row],[RAW_RANK]]=NUM_P,"X","")</f>
        <v>#REF!</v>
      </c>
      <c r="AB454" s="10" t="e">
        <f>VLOOKUP(MYRANKS_P[[#This Row],[POS]],#REF!,COLUMN(#REF!),FALSE)</f>
        <v>#REF!</v>
      </c>
      <c r="AC454" s="10" t="e">
        <f>MYRANKS_P[[#This Row],[TTLSGP]]-MYRANKS_P[[#This Row],[REPL LVL]]</f>
        <v>#REF!</v>
      </c>
      <c r="AD454" s="19" t="e">
        <f>IF(MYRANKS_P[[#This Row],[RAW_RANK]]&lt;=Total_Pitchers_Drafted,MYRANKS_P[[#This Row],[SGP OVER REPL]],0)</f>
        <v>#REF!</v>
      </c>
      <c r="AE454" s="66" t="e">
        <f>MYRANKS_P[[#This Row],[SGP OVER REPL]]*Dollar_Value_Per_Pitcher_SGP+1</f>
        <v>#REF!</v>
      </c>
      <c r="AF454" s="27"/>
      <c r="AG454" s="30" t="e">
        <f>IF(AND(MYRANKS_P[[#This Row],[BENCH_RANK]]&lt;=Total_Pitchers_Drafted,MYRANKS_P[[#This Row],[$ACTUAL]]=""),MYRANKS_P[[#This Row],[USEFULSGP]],0)</f>
        <v>#REF!</v>
      </c>
      <c r="AH454" s="27" t="e">
        <f>IF(MYRANKS_P[[#This Row],[REMAIN_SGP]]=0,0,MYRANKS_P[[#This Row],[REMAIN_SGP]]*Remaining_Dollar_Value_Per_Pitcher_SGP+1)</f>
        <v>#REF!</v>
      </c>
      <c r="AI454" s="122"/>
    </row>
    <row r="455" spans="1:35" x14ac:dyDescent="0.25">
      <c r="A455" s="88" t="s">
        <v>2481</v>
      </c>
      <c r="B455" s="9" t="e">
        <f>VLOOKUP(MYRANKS_P[[#This Row],[PLAYERID]],#REF!,COLUMN(#REF!),FALSE)</f>
        <v>#REF!</v>
      </c>
      <c r="C455" s="9" t="e">
        <f>VLOOKUP(MYRANKS_P[[#This Row],[PLAYERID]],#REF!,COLUMN(#REF!),FALSE)</f>
        <v>#REF!</v>
      </c>
      <c r="D455" s="9" t="e">
        <f>VLOOKUP(MYRANKS_P[[#This Row],[PLAYERID]],#REF!,COLUMN(#REF!),FALSE)</f>
        <v>#REF!</v>
      </c>
      <c r="E455" s="9" t="e">
        <f>VLOOKUP(MYRANKS_P[[#This Row],[PLAYERID]],#REF!,COLUMN(#REF!),FALSE)</f>
        <v>#REF!</v>
      </c>
      <c r="F455" s="9" t="e">
        <f>VLOOKUP(MYRANKS_P[[#This Row],[PLAYERID]],#REF!,COLUMN(#REF!),FALSE)</f>
        <v>#REF!</v>
      </c>
      <c r="G455" s="9" t="e">
        <f>INDEX(#REF!,MATCH(MYRANKS_P[[#This Row],[PLAYERID]],#REF!,0),VLOOKUP(IDSYSTEM,#REF!,3,FALSE))</f>
        <v>#REF!</v>
      </c>
      <c r="H455" s="115" t="e">
        <f>IF(OR(LEAGUE="Mixed",LEAGUE=MYRANKS_P[[#This Row],[LG]]),IFERROR(INDEX(PITCHCSV[],MATCH(MYRANKS_P[[#This Row],[PROJID]],PITCHCSV[playerid],0),P_WCOL),0),0)</f>
        <v>#REF!</v>
      </c>
      <c r="I455" s="115" t="e">
        <f>IF(OR(LEAGUE="Mixed",LEAGUE=MYRANKS_P[[#This Row],[LG]]),IFERROR(INDEX(PITCHCSV[],MATCH(MYRANKS_P[[#This Row],[PROJID]],PITCHCSV[playerid],0),P_SVCOL),0),0)</f>
        <v>#REF!</v>
      </c>
      <c r="J455" s="115" t="e">
        <f>IF(OR(LEAGUE="Mixed",LEAGUE=MYRANKS_P[[#This Row],[LG]]),IFERROR(INDEX(PITCHCSV[],MATCH(MYRANKS_P[[#This Row],[PROJID]],PITCHCSV[playerid],0),P_IPCOL),0),0)</f>
        <v>#REF!</v>
      </c>
      <c r="K455" s="115" t="e">
        <f>IF(OR(LEAGUE="Mixed",LEAGUE=MYRANKS_P[[#This Row],[LG]]),IFERROR(INDEX(PITCHCSV[],MATCH(MYRANKS_P[[#This Row],[PROJID]],PITCHCSV[playerid],0),P_HCOL),0),0)</f>
        <v>#REF!</v>
      </c>
      <c r="L455" s="115" t="e">
        <f>IF(OR(LEAGUE="Mixed",LEAGUE=MYRANKS_P[[#This Row],[LG]]),IFERROR(INDEX(PITCHCSV[],MATCH(MYRANKS_P[[#This Row],[PROJID]],PITCHCSV[playerid],0),P_ERCOL),0),0)</f>
        <v>#REF!</v>
      </c>
      <c r="M455" s="115" t="e">
        <f>IF(OR(LEAGUE="Mixed",LEAGUE=MYRANKS_P[[#This Row],[LG]]),IFERROR(INDEX(PITCHCSV[],MATCH(MYRANKS_P[[#This Row],[PROJID]],PITCHCSV[playerid],0),P_HRCOL),0),0)</f>
        <v>#REF!</v>
      </c>
      <c r="N455" s="115" t="e">
        <f>IF(OR(LEAGUE="Mixed",LEAGUE=MYRANKS_P[[#This Row],[LG]]),IFERROR(INDEX(PITCHCSV[],MATCH(MYRANKS_P[[#This Row],[PROJID]],PITCHCSV[playerid],0),P_SOCOL),0),0)</f>
        <v>#REF!</v>
      </c>
      <c r="O455" s="115" t="e">
        <f>IF(OR(LEAGUE="Mixed",LEAGUE=MYRANKS_P[[#This Row],[LG]]),IFERROR(INDEX(PITCHCSV[],MATCH(MYRANKS_P[[#This Row],[PROJID]],PITCHCSV[playerid],0),P_BBCOL),0),0)</f>
        <v>#REF!</v>
      </c>
      <c r="P455" s="10" t="e">
        <f>IF(OR(LEAGUE="Mixed",LEAGUE=MYRANKS_P[[#This Row],[LG]]),IFERROR(MYRANKS_P[[#This Row],[ER]]*9/MYRANKS_P[[#This Row],[IP]],0),0)</f>
        <v>#REF!</v>
      </c>
      <c r="Q455" s="10" t="e">
        <f>IF(OR(LEAGUE="Mixed",LEAGUE=MYRANKS_P[[#This Row],[LG]]),IFERROR((MYRANKS_P[[#This Row],[BB]]+MYRANKS_P[[#This Row],[H]])/MYRANKS_P[[#This Row],[IP]],0),0)</f>
        <v>#REF!</v>
      </c>
      <c r="R455" s="10" t="e">
        <f>MYRANKS_P[[#This Row],[W]]/SGP_W</f>
        <v>#REF!</v>
      </c>
      <c r="S455" s="10" t="e">
        <f>MYRANKS_P[[#This Row],[SV]]/SGP_SV</f>
        <v>#REF!</v>
      </c>
      <c r="T455" s="10" t="e">
        <f>MYRANKS_P[[#This Row],[SO]]/SGP_K</f>
        <v>#REF!</v>
      </c>
      <c r="U455" s="10" t="e">
        <f>((LGAVG_ER*(NUMPITCHERS-1)+MYRANKS_P[[#This Row],[ER]])*9/((LGAVG_IP*(NUMPITCHERS-1)+MYRANKS_P[[#This Row],[IP]]))-LGAVG_ERA)/SGP_ERA</f>
        <v>#REF!</v>
      </c>
      <c r="V455" s="10" t="e">
        <f>((LGAVG_HBB*(NUMPITCHERS-1)+MYRANKS_P[[#This Row],[BB]]+MYRANKS_P[[#This Row],[H]])/(LGAVG_IP*(NUMPITCHERS-1)+MYRANKS_P[[#This Row],[IP]])-LGAVG_WHIP)/SGP_WHIP</f>
        <v>#REF!</v>
      </c>
      <c r="W455" s="72" t="e">
        <f>MYRANKS_P[[#This Row],[WSGP]]+MYRANKS_P[[#This Row],[SVSGP]]+MYRANKS_P[[#This Row],[SOSGP]]+MYRANKS_P[[#This Row],[ERASGP]]+MYRANKS_P[[#This Row],[WHIPSGP]]</f>
        <v>#REF!</v>
      </c>
      <c r="X455" s="171" t="e">
        <f>RANK(MYRANKS_P[[#This Row],[TTLSGP]],MYRANKS_P[TTLSGP],0)</f>
        <v>#REF!</v>
      </c>
      <c r="Y455" s="72" t="e">
        <f>IF(MYRANKS_P[[#This Row],[RAW_RANK]]&gt;NUM_P,MYRANKS_P[[#This Row],[TTLSGP]],0)</f>
        <v>#REF!</v>
      </c>
      <c r="Z455" s="22" t="e">
        <f>IF(MYRANKS_P[[#This Row],[BENCH_TTLSGP]]=0,"",RANK(MYRANKS_P[[#This Row],[BENCH_TTLSGP]],MYRANKS_P[BENCH_TTLSGP],0))</f>
        <v>#REF!</v>
      </c>
      <c r="AA455" s="22" t="e">
        <f>IF(MYRANKS_P[[#This Row],[RAW_RANK]]=NUM_P,"X","")</f>
        <v>#REF!</v>
      </c>
      <c r="AB455" s="10" t="e">
        <f>VLOOKUP(MYRANKS_P[[#This Row],[POS]],#REF!,COLUMN(#REF!),FALSE)</f>
        <v>#REF!</v>
      </c>
      <c r="AC455" s="10" t="e">
        <f>MYRANKS_P[[#This Row],[TTLSGP]]-MYRANKS_P[[#This Row],[REPL LVL]]</f>
        <v>#REF!</v>
      </c>
      <c r="AD455" s="19" t="e">
        <f>IF(MYRANKS_P[[#This Row],[RAW_RANK]]&lt;=Total_Pitchers_Drafted,MYRANKS_P[[#This Row],[SGP OVER REPL]],0)</f>
        <v>#REF!</v>
      </c>
      <c r="AE455" s="66" t="e">
        <f>MYRANKS_P[[#This Row],[SGP OVER REPL]]*Dollar_Value_Per_Pitcher_SGP+1</f>
        <v>#REF!</v>
      </c>
      <c r="AF455" s="27"/>
      <c r="AG455" s="30" t="e">
        <f>IF(AND(MYRANKS_P[[#This Row],[BENCH_RANK]]&lt;=Total_Pitchers_Drafted,MYRANKS_P[[#This Row],[$ACTUAL]]=""),MYRANKS_P[[#This Row],[USEFULSGP]],0)</f>
        <v>#REF!</v>
      </c>
      <c r="AH455" s="27" t="e">
        <f>IF(MYRANKS_P[[#This Row],[REMAIN_SGP]]=0,0,MYRANKS_P[[#This Row],[REMAIN_SGP]]*Remaining_Dollar_Value_Per_Pitcher_SGP+1)</f>
        <v>#REF!</v>
      </c>
      <c r="AI455" s="122"/>
    </row>
    <row r="456" spans="1:35" x14ac:dyDescent="0.25">
      <c r="A456" s="88" t="s">
        <v>1156</v>
      </c>
      <c r="B456" s="53" t="e">
        <f>VLOOKUP(MYRANKS_P[[#This Row],[PLAYERID]],#REF!,COLUMN(#REF!),FALSE)</f>
        <v>#REF!</v>
      </c>
      <c r="C456" s="53" t="e">
        <f>VLOOKUP(MYRANKS_P[[#This Row],[PLAYERID]],#REF!,COLUMN(#REF!),FALSE)</f>
        <v>#REF!</v>
      </c>
      <c r="D456" s="53" t="e">
        <f>VLOOKUP(MYRANKS_P[[#This Row],[PLAYERID]],#REF!,COLUMN(#REF!),FALSE)</f>
        <v>#REF!</v>
      </c>
      <c r="E456" s="9" t="e">
        <f>VLOOKUP(MYRANKS_P[[#This Row],[PLAYERID]],#REF!,COLUMN(#REF!),FALSE)</f>
        <v>#REF!</v>
      </c>
      <c r="F456" s="53" t="e">
        <f>VLOOKUP(MYRANKS_P[[#This Row],[PLAYERID]],#REF!,COLUMN(#REF!),FALSE)</f>
        <v>#REF!</v>
      </c>
      <c r="G456" s="9" t="e">
        <f>INDEX(#REF!,MATCH(MYRANKS_P[[#This Row],[PLAYERID]],#REF!,0),VLOOKUP(IDSYSTEM,#REF!,3,FALSE))</f>
        <v>#REF!</v>
      </c>
      <c r="H456" s="115" t="e">
        <f>IF(OR(LEAGUE="Mixed",LEAGUE=MYRANKS_P[[#This Row],[LG]]),IFERROR(INDEX(PITCHCSV[],MATCH(MYRANKS_P[[#This Row],[PROJID]],PITCHCSV[playerid],0),P_WCOL),0),0)</f>
        <v>#REF!</v>
      </c>
      <c r="I456" s="115" t="e">
        <f>IF(OR(LEAGUE="Mixed",LEAGUE=MYRANKS_P[[#This Row],[LG]]),IFERROR(INDEX(PITCHCSV[],MATCH(MYRANKS_P[[#This Row],[PROJID]],PITCHCSV[playerid],0),P_SVCOL),0),0)</f>
        <v>#REF!</v>
      </c>
      <c r="J456" s="115" t="e">
        <f>IF(OR(LEAGUE="Mixed",LEAGUE=MYRANKS_P[[#This Row],[LG]]),IFERROR(INDEX(PITCHCSV[],MATCH(MYRANKS_P[[#This Row],[PROJID]],PITCHCSV[playerid],0),P_IPCOL),0),0)</f>
        <v>#REF!</v>
      </c>
      <c r="K456" s="115" t="e">
        <f>IF(OR(LEAGUE="Mixed",LEAGUE=MYRANKS_P[[#This Row],[LG]]),IFERROR(INDEX(PITCHCSV[],MATCH(MYRANKS_P[[#This Row],[PROJID]],PITCHCSV[playerid],0),P_HCOL),0),0)</f>
        <v>#REF!</v>
      </c>
      <c r="L456" s="115" t="e">
        <f>IF(OR(LEAGUE="Mixed",LEAGUE=MYRANKS_P[[#This Row],[LG]]),IFERROR(INDEX(PITCHCSV[],MATCH(MYRANKS_P[[#This Row],[PROJID]],PITCHCSV[playerid],0),P_ERCOL),0),0)</f>
        <v>#REF!</v>
      </c>
      <c r="M456" s="115" t="e">
        <f>IF(OR(LEAGUE="Mixed",LEAGUE=MYRANKS_P[[#This Row],[LG]]),IFERROR(INDEX(PITCHCSV[],MATCH(MYRANKS_P[[#This Row],[PROJID]],PITCHCSV[playerid],0),P_HRCOL),0),0)</f>
        <v>#REF!</v>
      </c>
      <c r="N456" s="115" t="e">
        <f>IF(OR(LEAGUE="Mixed",LEAGUE=MYRANKS_P[[#This Row],[LG]]),IFERROR(INDEX(PITCHCSV[],MATCH(MYRANKS_P[[#This Row],[PROJID]],PITCHCSV[playerid],0),P_SOCOL),0),0)</f>
        <v>#REF!</v>
      </c>
      <c r="O456" s="115" t="e">
        <f>IF(OR(LEAGUE="Mixed",LEAGUE=MYRANKS_P[[#This Row],[LG]]),IFERROR(INDEX(PITCHCSV[],MATCH(MYRANKS_P[[#This Row],[PROJID]],PITCHCSV[playerid],0),P_BBCOL),0),0)</f>
        <v>#REF!</v>
      </c>
      <c r="P456" s="10" t="e">
        <f>IF(OR(LEAGUE="Mixed",LEAGUE=MYRANKS_P[[#This Row],[LG]]),IFERROR(MYRANKS_P[[#This Row],[ER]]*9/MYRANKS_P[[#This Row],[IP]],0),0)</f>
        <v>#REF!</v>
      </c>
      <c r="Q456" s="10" t="e">
        <f>IF(OR(LEAGUE="Mixed",LEAGUE=MYRANKS_P[[#This Row],[LG]]),IFERROR((MYRANKS_P[[#This Row],[BB]]+MYRANKS_P[[#This Row],[H]])/MYRANKS_P[[#This Row],[IP]],0),0)</f>
        <v>#REF!</v>
      </c>
      <c r="R456" s="55" t="e">
        <f>MYRANKS_P[[#This Row],[W]]/SGP_W</f>
        <v>#REF!</v>
      </c>
      <c r="S456" s="54" t="e">
        <f>MYRANKS_P[[#This Row],[SV]]/SGP_SV</f>
        <v>#REF!</v>
      </c>
      <c r="T456" s="55" t="e">
        <f>MYRANKS_P[[#This Row],[SO]]/SGP_K</f>
        <v>#REF!</v>
      </c>
      <c r="U456" s="10" t="e">
        <f>((LGAVG_ER*(NUMPITCHERS-1)+MYRANKS_P[[#This Row],[ER]])*9/((LGAVG_IP*(NUMPITCHERS-1)+MYRANKS_P[[#This Row],[IP]]))-LGAVG_ERA)/SGP_ERA</f>
        <v>#REF!</v>
      </c>
      <c r="V456" s="10" t="e">
        <f>((LGAVG_HBB*(NUMPITCHERS-1)+MYRANKS_P[[#This Row],[BB]]+MYRANKS_P[[#This Row],[H]])/(LGAVG_IP*(NUMPITCHERS-1)+MYRANKS_P[[#This Row],[IP]])-LGAVG_WHIP)/SGP_WHIP</f>
        <v>#REF!</v>
      </c>
      <c r="W456" s="74" t="e">
        <f>MYRANKS_P[[#This Row],[WSGP]]+MYRANKS_P[[#This Row],[SVSGP]]+MYRANKS_P[[#This Row],[SOSGP]]+MYRANKS_P[[#This Row],[ERASGP]]+MYRANKS_P[[#This Row],[WHIPSGP]]</f>
        <v>#REF!</v>
      </c>
      <c r="X456" s="172" t="e">
        <f>RANK(MYRANKS_P[[#This Row],[TTLSGP]],MYRANKS_P[TTLSGP],0)</f>
        <v>#REF!</v>
      </c>
      <c r="Y456" s="74" t="e">
        <f>IF(MYRANKS_P[[#This Row],[RAW_RANK]]&gt;NUM_P,MYRANKS_P[[#This Row],[TTLSGP]],0)</f>
        <v>#REF!</v>
      </c>
      <c r="Z456" s="56" t="e">
        <f>IF(MYRANKS_P[[#This Row],[BENCH_TTLSGP]]=0,"",RANK(MYRANKS_P[[#This Row],[BENCH_TTLSGP]],MYRANKS_P[BENCH_TTLSGP],0))</f>
        <v>#REF!</v>
      </c>
      <c r="AA456" s="56" t="e">
        <f>IF(MYRANKS_P[[#This Row],[RAW_RANK]]=NUM_P,"X","")</f>
        <v>#REF!</v>
      </c>
      <c r="AB456" s="54" t="e">
        <f>VLOOKUP(MYRANKS_P[[#This Row],[POS]],#REF!,COLUMN(#REF!),FALSE)</f>
        <v>#REF!</v>
      </c>
      <c r="AC456" s="54" t="e">
        <f>MYRANKS_P[[#This Row],[TTLSGP]]-MYRANKS_P[[#This Row],[REPL LVL]]</f>
        <v>#REF!</v>
      </c>
      <c r="AD456" s="55" t="e">
        <f>IF(MYRANKS_P[[#This Row],[RAW_RANK]]&lt;=Total_Pitchers_Drafted,MYRANKS_P[[#This Row],[SGP OVER REPL]],0)</f>
        <v>#REF!</v>
      </c>
      <c r="AE456" s="68" t="e">
        <f>MYRANKS_P[[#This Row],[SGP OVER REPL]]*Dollar_Value_Per_Pitcher_SGP+1</f>
        <v>#REF!</v>
      </c>
      <c r="AF456" s="55"/>
      <c r="AG456" s="54" t="e">
        <f>IF(AND(MYRANKS_P[[#This Row],[BENCH_RANK]]&lt;=Total_Pitchers_Drafted,MYRANKS_P[[#This Row],[$ACTUAL]]=""),MYRANKS_P[[#This Row],[USEFULSGP]],0)</f>
        <v>#REF!</v>
      </c>
      <c r="AH456" s="55" t="e">
        <f>IF(MYRANKS_P[[#This Row],[REMAIN_SGP]]=0,0,MYRANKS_P[[#This Row],[REMAIN_SGP]]*Remaining_Dollar_Value_Per_Pitcher_SGP+1)</f>
        <v>#REF!</v>
      </c>
      <c r="AI456" s="122"/>
    </row>
    <row r="457" spans="1:35" x14ac:dyDescent="0.25">
      <c r="A457" s="88" t="s">
        <v>6207</v>
      </c>
      <c r="B457" s="32" t="e">
        <f>VLOOKUP(MYRANKS_P[[#This Row],[PLAYERID]],#REF!,COLUMN(#REF!),FALSE)</f>
        <v>#REF!</v>
      </c>
      <c r="C457" s="32" t="e">
        <f>VLOOKUP(MYRANKS_P[[#This Row],[PLAYERID]],#REF!,COLUMN(#REF!),FALSE)</f>
        <v>#REF!</v>
      </c>
      <c r="D457" s="32" t="e">
        <f>VLOOKUP(MYRANKS_P[[#This Row],[PLAYERID]],#REF!,COLUMN(#REF!),FALSE)</f>
        <v>#REF!</v>
      </c>
      <c r="E457" s="9" t="e">
        <f>VLOOKUP(MYRANKS_P[[#This Row],[PLAYERID]],#REF!,COLUMN(#REF!),FALSE)</f>
        <v>#REF!</v>
      </c>
      <c r="F457" s="32" t="e">
        <f>VLOOKUP(MYRANKS_P[[#This Row],[PLAYERID]],#REF!,COLUMN(#REF!),FALSE)</f>
        <v>#REF!</v>
      </c>
      <c r="G457" s="9" t="e">
        <f>INDEX(#REF!,MATCH(MYRANKS_P[[#This Row],[PLAYERID]],#REF!,0),VLOOKUP(IDSYSTEM,#REF!,3,FALSE))</f>
        <v>#REF!</v>
      </c>
      <c r="H457" s="115" t="e">
        <f>IF(OR(LEAGUE="Mixed",LEAGUE=MYRANKS_P[[#This Row],[LG]]),IFERROR(INDEX(PITCHCSV[],MATCH(MYRANKS_P[[#This Row],[PROJID]],PITCHCSV[playerid],0),P_WCOL),0),0)</f>
        <v>#REF!</v>
      </c>
      <c r="I457" s="115" t="e">
        <f>IF(OR(LEAGUE="Mixed",LEAGUE=MYRANKS_P[[#This Row],[LG]]),IFERROR(INDEX(PITCHCSV[],MATCH(MYRANKS_P[[#This Row],[PROJID]],PITCHCSV[playerid],0),P_SVCOL),0),0)</f>
        <v>#REF!</v>
      </c>
      <c r="J457" s="115" t="e">
        <f>IF(OR(LEAGUE="Mixed",LEAGUE=MYRANKS_P[[#This Row],[LG]]),IFERROR(INDEX(PITCHCSV[],MATCH(MYRANKS_P[[#This Row],[PROJID]],PITCHCSV[playerid],0),P_IPCOL),0),0)</f>
        <v>#REF!</v>
      </c>
      <c r="K457" s="115" t="e">
        <f>IF(OR(LEAGUE="Mixed",LEAGUE=MYRANKS_P[[#This Row],[LG]]),IFERROR(INDEX(PITCHCSV[],MATCH(MYRANKS_P[[#This Row],[PROJID]],PITCHCSV[playerid],0),P_HCOL),0),0)</f>
        <v>#REF!</v>
      </c>
      <c r="L457" s="115" t="e">
        <f>IF(OR(LEAGUE="Mixed",LEAGUE=MYRANKS_P[[#This Row],[LG]]),IFERROR(INDEX(PITCHCSV[],MATCH(MYRANKS_P[[#This Row],[PROJID]],PITCHCSV[playerid],0),P_ERCOL),0),0)</f>
        <v>#REF!</v>
      </c>
      <c r="M457" s="115" t="e">
        <f>IF(OR(LEAGUE="Mixed",LEAGUE=MYRANKS_P[[#This Row],[LG]]),IFERROR(INDEX(PITCHCSV[],MATCH(MYRANKS_P[[#This Row],[PROJID]],PITCHCSV[playerid],0),P_HRCOL),0),0)</f>
        <v>#REF!</v>
      </c>
      <c r="N457" s="115" t="e">
        <f>IF(OR(LEAGUE="Mixed",LEAGUE=MYRANKS_P[[#This Row],[LG]]),IFERROR(INDEX(PITCHCSV[],MATCH(MYRANKS_P[[#This Row],[PROJID]],PITCHCSV[playerid],0),P_SOCOL),0),0)</f>
        <v>#REF!</v>
      </c>
      <c r="O457" s="115" t="e">
        <f>IF(OR(LEAGUE="Mixed",LEAGUE=MYRANKS_P[[#This Row],[LG]]),IFERROR(INDEX(PITCHCSV[],MATCH(MYRANKS_P[[#This Row],[PROJID]],PITCHCSV[playerid],0),P_BBCOL),0),0)</f>
        <v>#REF!</v>
      </c>
      <c r="P457" s="10" t="e">
        <f>IF(OR(LEAGUE="Mixed",LEAGUE=MYRANKS_P[[#This Row],[LG]]),IFERROR(MYRANKS_P[[#This Row],[ER]]*9/MYRANKS_P[[#This Row],[IP]],0),0)</f>
        <v>#REF!</v>
      </c>
      <c r="Q457" s="10" t="e">
        <f>IF(OR(LEAGUE="Mixed",LEAGUE=MYRANKS_P[[#This Row],[LG]]),IFERROR((MYRANKS_P[[#This Row],[BB]]+MYRANKS_P[[#This Row],[H]])/MYRANKS_P[[#This Row],[IP]],0),0)</f>
        <v>#REF!</v>
      </c>
      <c r="R457" s="33" t="e">
        <f>MYRANKS_P[[#This Row],[W]]/SGP_W</f>
        <v>#REF!</v>
      </c>
      <c r="S457" s="35" t="e">
        <f>MYRANKS_P[[#This Row],[SV]]/SGP_SV</f>
        <v>#REF!</v>
      </c>
      <c r="T457" s="33" t="e">
        <f>MYRANKS_P[[#This Row],[SO]]/SGP_K</f>
        <v>#REF!</v>
      </c>
      <c r="U457" s="10" t="e">
        <f>((LGAVG_ER*(NUMPITCHERS-1)+MYRANKS_P[[#This Row],[ER]])*9/((LGAVG_IP*(NUMPITCHERS-1)+MYRANKS_P[[#This Row],[IP]]))-LGAVG_ERA)/SGP_ERA</f>
        <v>#REF!</v>
      </c>
      <c r="V457" s="10" t="e">
        <f>((LGAVG_HBB*(NUMPITCHERS-1)+MYRANKS_P[[#This Row],[BB]]+MYRANKS_P[[#This Row],[H]])/(LGAVG_IP*(NUMPITCHERS-1)+MYRANKS_P[[#This Row],[IP]])-LGAVG_WHIP)/SGP_WHIP</f>
        <v>#REF!</v>
      </c>
      <c r="W457" s="73" t="e">
        <f>MYRANKS_P[[#This Row],[WSGP]]+MYRANKS_P[[#This Row],[SVSGP]]+MYRANKS_P[[#This Row],[SOSGP]]+MYRANKS_P[[#This Row],[ERASGP]]+MYRANKS_P[[#This Row],[WHIPSGP]]</f>
        <v>#REF!</v>
      </c>
      <c r="X457" s="174" t="e">
        <f>RANK(MYRANKS_P[[#This Row],[TTLSGP]],MYRANKS_P[TTLSGP],0)</f>
        <v>#REF!</v>
      </c>
      <c r="Y457" s="73" t="e">
        <f>IF(MYRANKS_P[[#This Row],[RAW_RANK]]&gt;NUM_P,MYRANKS_P[[#This Row],[TTLSGP]],0)</f>
        <v>#REF!</v>
      </c>
      <c r="Z457" s="34" t="e">
        <f>IF(MYRANKS_P[[#This Row],[BENCH_TTLSGP]]=0,"",RANK(MYRANKS_P[[#This Row],[BENCH_TTLSGP]],MYRANKS_P[BENCH_TTLSGP],0))</f>
        <v>#REF!</v>
      </c>
      <c r="AA457" s="34" t="e">
        <f>IF(MYRANKS_P[[#This Row],[RAW_RANK]]=NUM_P,"X","")</f>
        <v>#REF!</v>
      </c>
      <c r="AB457" s="35" t="e">
        <f>VLOOKUP(MYRANKS_P[[#This Row],[POS]],#REF!,COLUMN(#REF!),FALSE)</f>
        <v>#REF!</v>
      </c>
      <c r="AC457" s="35" t="e">
        <f>MYRANKS_P[[#This Row],[TTLSGP]]-MYRANKS_P[[#This Row],[REPL LVL]]</f>
        <v>#REF!</v>
      </c>
      <c r="AD457" s="33" t="e">
        <f>IF(MYRANKS_P[[#This Row],[RAW_RANK]]&lt;=Total_Pitchers_Drafted,MYRANKS_P[[#This Row],[SGP OVER REPL]],0)</f>
        <v>#REF!</v>
      </c>
      <c r="AE457" s="67" t="e">
        <f>MYRANKS_P[[#This Row],[SGP OVER REPL]]*Dollar_Value_Per_Pitcher_SGP+1</f>
        <v>#REF!</v>
      </c>
      <c r="AF457" s="33"/>
      <c r="AG457" s="35" t="e">
        <f>IF(AND(MYRANKS_P[[#This Row],[BENCH_RANK]]&lt;=Total_Pitchers_Drafted,MYRANKS_P[[#This Row],[$ACTUAL]]=""),MYRANKS_P[[#This Row],[USEFULSGP]],0)</f>
        <v>#REF!</v>
      </c>
      <c r="AH457" s="33" t="e">
        <f>IF(MYRANKS_P[[#This Row],[REMAIN_SGP]]=0,0,MYRANKS_P[[#This Row],[REMAIN_SGP]]*Remaining_Dollar_Value_Per_Pitcher_SGP+1)</f>
        <v>#REF!</v>
      </c>
      <c r="AI457" s="122"/>
    </row>
    <row r="458" spans="1:35" x14ac:dyDescent="0.25">
      <c r="A458" s="110" t="s">
        <v>1159</v>
      </c>
      <c r="B458" s="86" t="e">
        <f>VLOOKUP(MYRANKS_P[[#This Row],[PLAYERID]],#REF!,COLUMN(#REF!),FALSE)</f>
        <v>#REF!</v>
      </c>
      <c r="C458" s="86" t="e">
        <f>VLOOKUP(MYRANKS_P[[#This Row],[PLAYERID]],#REF!,COLUMN(#REF!),FALSE)</f>
        <v>#REF!</v>
      </c>
      <c r="D458" s="86" t="e">
        <f>VLOOKUP(MYRANKS_P[[#This Row],[PLAYERID]],#REF!,COLUMN(#REF!),FALSE)</f>
        <v>#REF!</v>
      </c>
      <c r="E458" s="9" t="e">
        <f>VLOOKUP(MYRANKS_P[[#This Row],[PLAYERID]],#REF!,COLUMN(#REF!),FALSE)</f>
        <v>#REF!</v>
      </c>
      <c r="F458" s="86" t="e">
        <f>VLOOKUP(MYRANKS_P[[#This Row],[PLAYERID]],#REF!,COLUMN(#REF!),FALSE)</f>
        <v>#REF!</v>
      </c>
      <c r="G458" s="9" t="e">
        <f>INDEX(#REF!,MATCH(MYRANKS_P[[#This Row],[PLAYERID]],#REF!,0),VLOOKUP(IDSYSTEM,#REF!,3,FALSE))</f>
        <v>#REF!</v>
      </c>
      <c r="H458" s="115" t="e">
        <f>IF(OR(LEAGUE="Mixed",LEAGUE=MYRANKS_P[[#This Row],[LG]]),IFERROR(INDEX(PITCHCSV[],MATCH(MYRANKS_P[[#This Row],[PROJID]],PITCHCSV[playerid],0),P_WCOL),0),0)</f>
        <v>#REF!</v>
      </c>
      <c r="I458" s="115" t="e">
        <f>IF(OR(LEAGUE="Mixed",LEAGUE=MYRANKS_P[[#This Row],[LG]]),IFERROR(INDEX(PITCHCSV[],MATCH(MYRANKS_P[[#This Row],[PROJID]],PITCHCSV[playerid],0),P_SVCOL),0),0)</f>
        <v>#REF!</v>
      </c>
      <c r="J458" s="115" t="e">
        <f>IF(OR(LEAGUE="Mixed",LEAGUE=MYRANKS_P[[#This Row],[LG]]),IFERROR(INDEX(PITCHCSV[],MATCH(MYRANKS_P[[#This Row],[PROJID]],PITCHCSV[playerid],0),P_IPCOL),0),0)</f>
        <v>#REF!</v>
      </c>
      <c r="K458" s="115" t="e">
        <f>IF(OR(LEAGUE="Mixed",LEAGUE=MYRANKS_P[[#This Row],[LG]]),IFERROR(INDEX(PITCHCSV[],MATCH(MYRANKS_P[[#This Row],[PROJID]],PITCHCSV[playerid],0),P_HCOL),0),0)</f>
        <v>#REF!</v>
      </c>
      <c r="L458" s="115" t="e">
        <f>IF(OR(LEAGUE="Mixed",LEAGUE=MYRANKS_P[[#This Row],[LG]]),IFERROR(INDEX(PITCHCSV[],MATCH(MYRANKS_P[[#This Row],[PROJID]],PITCHCSV[playerid],0),P_ERCOL),0),0)</f>
        <v>#REF!</v>
      </c>
      <c r="M458" s="115" t="e">
        <f>IF(OR(LEAGUE="Mixed",LEAGUE=MYRANKS_P[[#This Row],[LG]]),IFERROR(INDEX(PITCHCSV[],MATCH(MYRANKS_P[[#This Row],[PROJID]],PITCHCSV[playerid],0),P_HRCOL),0),0)</f>
        <v>#REF!</v>
      </c>
      <c r="N458" s="115" t="e">
        <f>IF(OR(LEAGUE="Mixed",LEAGUE=MYRANKS_P[[#This Row],[LG]]),IFERROR(INDEX(PITCHCSV[],MATCH(MYRANKS_P[[#This Row],[PROJID]],PITCHCSV[playerid],0),P_SOCOL),0),0)</f>
        <v>#REF!</v>
      </c>
      <c r="O458" s="115" t="e">
        <f>IF(OR(LEAGUE="Mixed",LEAGUE=MYRANKS_P[[#This Row],[LG]]),IFERROR(INDEX(PITCHCSV[],MATCH(MYRANKS_P[[#This Row],[PROJID]],PITCHCSV[playerid],0),P_BBCOL),0),0)</f>
        <v>#REF!</v>
      </c>
      <c r="P458" s="10" t="e">
        <f>IF(OR(LEAGUE="Mixed",LEAGUE=MYRANKS_P[[#This Row],[LG]]),IFERROR(MYRANKS_P[[#This Row],[ER]]*9/MYRANKS_P[[#This Row],[IP]],0),0)</f>
        <v>#REF!</v>
      </c>
      <c r="Q458" s="10" t="e">
        <f>IF(OR(LEAGUE="Mixed",LEAGUE=MYRANKS_P[[#This Row],[LG]]),IFERROR((MYRANKS_P[[#This Row],[BB]]+MYRANKS_P[[#This Row],[H]])/MYRANKS_P[[#This Row],[IP]],0),0)</f>
        <v>#REF!</v>
      </c>
      <c r="R458" s="87" t="e">
        <f>MYRANKS_P[[#This Row],[W]]/SGP_W</f>
        <v>#REF!</v>
      </c>
      <c r="S458" s="87" t="e">
        <f>MYRANKS_P[[#This Row],[SV]]/SGP_SV</f>
        <v>#REF!</v>
      </c>
      <c r="T458" s="87" t="e">
        <f>MYRANKS_P[[#This Row],[SO]]/SGP_K</f>
        <v>#REF!</v>
      </c>
      <c r="U458" s="10" t="e">
        <f>((LGAVG_ER*(NUMPITCHERS-1)+MYRANKS_P[[#This Row],[ER]])*9/((LGAVG_IP*(NUMPITCHERS-1)+MYRANKS_P[[#This Row],[IP]]))-LGAVG_ERA)/SGP_ERA</f>
        <v>#REF!</v>
      </c>
      <c r="V458" s="10" t="e">
        <f>((LGAVG_HBB*(NUMPITCHERS-1)+MYRANKS_P[[#This Row],[BB]]+MYRANKS_P[[#This Row],[H]])/(LGAVG_IP*(NUMPITCHERS-1)+MYRANKS_P[[#This Row],[IP]])-LGAVG_WHIP)/SGP_WHIP</f>
        <v>#REF!</v>
      </c>
      <c r="W458" s="92" t="e">
        <f>MYRANKS_P[[#This Row],[WSGP]]+MYRANKS_P[[#This Row],[SVSGP]]+MYRANKS_P[[#This Row],[SOSGP]]+MYRANKS_P[[#This Row],[ERASGP]]+MYRANKS_P[[#This Row],[WHIPSGP]]</f>
        <v>#REF!</v>
      </c>
      <c r="X458" s="173" t="e">
        <f>RANK(MYRANKS_P[[#This Row],[TTLSGP]],MYRANKS_P[TTLSGP],0)</f>
        <v>#REF!</v>
      </c>
      <c r="Y458" s="92" t="e">
        <f>IF(MYRANKS_P[[#This Row],[RAW_RANK]]&gt;NUM_P,MYRANKS_P[[#This Row],[TTLSGP]],0)</f>
        <v>#REF!</v>
      </c>
      <c r="Z458" s="96" t="e">
        <f>IF(MYRANKS_P[[#This Row],[BENCH_TTLSGP]]=0,"",RANK(MYRANKS_P[[#This Row],[BENCH_TTLSGP]],MYRANKS_P[BENCH_TTLSGP],0))</f>
        <v>#REF!</v>
      </c>
      <c r="AA458" s="96" t="e">
        <f>IF(MYRANKS_P[[#This Row],[RAW_RANK]]=NUM_P,"X","")</f>
        <v>#REF!</v>
      </c>
      <c r="AB458" s="87" t="e">
        <f>VLOOKUP(MYRANKS_P[[#This Row],[POS]],#REF!,COLUMN(#REF!),FALSE)</f>
        <v>#REF!</v>
      </c>
      <c r="AC458" s="87" t="e">
        <f>MYRANKS_P[[#This Row],[TTLSGP]]-MYRANKS_P[[#This Row],[REPL LVL]]</f>
        <v>#REF!</v>
      </c>
      <c r="AD458" s="87" t="e">
        <f>IF(MYRANKS_P[[#This Row],[RAW_RANK]]&lt;=Total_Pitchers_Drafted,MYRANKS_P[[#This Row],[SGP OVER REPL]],0)</f>
        <v>#REF!</v>
      </c>
      <c r="AE458" s="97" t="e">
        <f>MYRANKS_P[[#This Row],[SGP OVER REPL]]*Dollar_Value_Per_Pitcher_SGP+1</f>
        <v>#REF!</v>
      </c>
      <c r="AF458" s="87"/>
      <c r="AG458" s="87" t="e">
        <f>IF(AND(MYRANKS_P[[#This Row],[BENCH_RANK]]&lt;=Total_Pitchers_Drafted,MYRANKS_P[[#This Row],[$ACTUAL]]=""),MYRANKS_P[[#This Row],[USEFULSGP]],0)</f>
        <v>#REF!</v>
      </c>
      <c r="AH458" s="87" t="e">
        <f>IF(MYRANKS_P[[#This Row],[REMAIN_SGP]]=0,0,MYRANKS_P[[#This Row],[REMAIN_SGP]]*Remaining_Dollar_Value_Per_Pitcher_SGP+1)</f>
        <v>#REF!</v>
      </c>
      <c r="AI458" s="122"/>
    </row>
    <row r="459" spans="1:35" x14ac:dyDescent="0.25">
      <c r="A459" s="88" t="s">
        <v>1160</v>
      </c>
      <c r="B459" s="53" t="e">
        <f>VLOOKUP(MYRANKS_P[[#This Row],[PLAYERID]],#REF!,COLUMN(#REF!),FALSE)</f>
        <v>#REF!</v>
      </c>
      <c r="C459" s="53" t="e">
        <f>VLOOKUP(MYRANKS_P[[#This Row],[PLAYERID]],#REF!,COLUMN(#REF!),FALSE)</f>
        <v>#REF!</v>
      </c>
      <c r="D459" s="53" t="e">
        <f>VLOOKUP(MYRANKS_P[[#This Row],[PLAYERID]],#REF!,COLUMN(#REF!),FALSE)</f>
        <v>#REF!</v>
      </c>
      <c r="E459" s="9" t="e">
        <f>VLOOKUP(MYRANKS_P[[#This Row],[PLAYERID]],#REF!,COLUMN(#REF!),FALSE)</f>
        <v>#REF!</v>
      </c>
      <c r="F459" s="53" t="e">
        <f>VLOOKUP(MYRANKS_P[[#This Row],[PLAYERID]],#REF!,COLUMN(#REF!),FALSE)</f>
        <v>#REF!</v>
      </c>
      <c r="G459" s="9" t="e">
        <f>INDEX(#REF!,MATCH(MYRANKS_P[[#This Row],[PLAYERID]],#REF!,0),VLOOKUP(IDSYSTEM,#REF!,3,FALSE))</f>
        <v>#REF!</v>
      </c>
      <c r="H459" s="115" t="e">
        <f>IF(OR(LEAGUE="Mixed",LEAGUE=MYRANKS_P[[#This Row],[LG]]),IFERROR(INDEX(PITCHCSV[],MATCH(MYRANKS_P[[#This Row],[PROJID]],PITCHCSV[playerid],0),P_WCOL),0),0)</f>
        <v>#REF!</v>
      </c>
      <c r="I459" s="115" t="e">
        <f>IF(OR(LEAGUE="Mixed",LEAGUE=MYRANKS_P[[#This Row],[LG]]),IFERROR(INDEX(PITCHCSV[],MATCH(MYRANKS_P[[#This Row],[PROJID]],PITCHCSV[playerid],0),P_SVCOL),0),0)</f>
        <v>#REF!</v>
      </c>
      <c r="J459" s="115" t="e">
        <f>IF(OR(LEAGUE="Mixed",LEAGUE=MYRANKS_P[[#This Row],[LG]]),IFERROR(INDEX(PITCHCSV[],MATCH(MYRANKS_P[[#This Row],[PROJID]],PITCHCSV[playerid],0),P_IPCOL),0),0)</f>
        <v>#REF!</v>
      </c>
      <c r="K459" s="115" t="e">
        <f>IF(OR(LEAGUE="Mixed",LEAGUE=MYRANKS_P[[#This Row],[LG]]),IFERROR(INDEX(PITCHCSV[],MATCH(MYRANKS_P[[#This Row],[PROJID]],PITCHCSV[playerid],0),P_HCOL),0),0)</f>
        <v>#REF!</v>
      </c>
      <c r="L459" s="115" t="e">
        <f>IF(OR(LEAGUE="Mixed",LEAGUE=MYRANKS_P[[#This Row],[LG]]),IFERROR(INDEX(PITCHCSV[],MATCH(MYRANKS_P[[#This Row],[PROJID]],PITCHCSV[playerid],0),P_ERCOL),0),0)</f>
        <v>#REF!</v>
      </c>
      <c r="M459" s="115" t="e">
        <f>IF(OR(LEAGUE="Mixed",LEAGUE=MYRANKS_P[[#This Row],[LG]]),IFERROR(INDEX(PITCHCSV[],MATCH(MYRANKS_P[[#This Row],[PROJID]],PITCHCSV[playerid],0),P_HRCOL),0),0)</f>
        <v>#REF!</v>
      </c>
      <c r="N459" s="115" t="e">
        <f>IF(OR(LEAGUE="Mixed",LEAGUE=MYRANKS_P[[#This Row],[LG]]),IFERROR(INDEX(PITCHCSV[],MATCH(MYRANKS_P[[#This Row],[PROJID]],PITCHCSV[playerid],0),P_SOCOL),0),0)</f>
        <v>#REF!</v>
      </c>
      <c r="O459" s="115" t="e">
        <f>IF(OR(LEAGUE="Mixed",LEAGUE=MYRANKS_P[[#This Row],[LG]]),IFERROR(INDEX(PITCHCSV[],MATCH(MYRANKS_P[[#This Row],[PROJID]],PITCHCSV[playerid],0),P_BBCOL),0),0)</f>
        <v>#REF!</v>
      </c>
      <c r="P459" s="10" t="e">
        <f>IF(OR(LEAGUE="Mixed",LEAGUE=MYRANKS_P[[#This Row],[LG]]),IFERROR(MYRANKS_P[[#This Row],[ER]]*9/MYRANKS_P[[#This Row],[IP]],0),0)</f>
        <v>#REF!</v>
      </c>
      <c r="Q459" s="10" t="e">
        <f>IF(OR(LEAGUE="Mixed",LEAGUE=MYRANKS_P[[#This Row],[LG]]),IFERROR((MYRANKS_P[[#This Row],[BB]]+MYRANKS_P[[#This Row],[H]])/MYRANKS_P[[#This Row],[IP]],0),0)</f>
        <v>#REF!</v>
      </c>
      <c r="R459" s="55" t="e">
        <f>MYRANKS_P[[#This Row],[W]]/SGP_W</f>
        <v>#REF!</v>
      </c>
      <c r="S459" s="54" t="e">
        <f>MYRANKS_P[[#This Row],[SV]]/SGP_SV</f>
        <v>#REF!</v>
      </c>
      <c r="T459" s="55" t="e">
        <f>MYRANKS_P[[#This Row],[SO]]/SGP_K</f>
        <v>#REF!</v>
      </c>
      <c r="U459" s="10" t="e">
        <f>((LGAVG_ER*(NUMPITCHERS-1)+MYRANKS_P[[#This Row],[ER]])*9/((LGAVG_IP*(NUMPITCHERS-1)+MYRANKS_P[[#This Row],[IP]]))-LGAVG_ERA)/SGP_ERA</f>
        <v>#REF!</v>
      </c>
      <c r="V459" s="10" t="e">
        <f>((LGAVG_HBB*(NUMPITCHERS-1)+MYRANKS_P[[#This Row],[BB]]+MYRANKS_P[[#This Row],[H]])/(LGAVG_IP*(NUMPITCHERS-1)+MYRANKS_P[[#This Row],[IP]])-LGAVG_WHIP)/SGP_WHIP</f>
        <v>#REF!</v>
      </c>
      <c r="W459" s="74" t="e">
        <f>MYRANKS_P[[#This Row],[WSGP]]+MYRANKS_P[[#This Row],[SVSGP]]+MYRANKS_P[[#This Row],[SOSGP]]+MYRANKS_P[[#This Row],[ERASGP]]+MYRANKS_P[[#This Row],[WHIPSGP]]</f>
        <v>#REF!</v>
      </c>
      <c r="X459" s="172" t="e">
        <f>RANK(MYRANKS_P[[#This Row],[TTLSGP]],MYRANKS_P[TTLSGP],0)</f>
        <v>#REF!</v>
      </c>
      <c r="Y459" s="74" t="e">
        <f>IF(MYRANKS_P[[#This Row],[RAW_RANK]]&gt;NUM_P,MYRANKS_P[[#This Row],[TTLSGP]],0)</f>
        <v>#REF!</v>
      </c>
      <c r="Z459" s="56" t="e">
        <f>IF(MYRANKS_P[[#This Row],[BENCH_TTLSGP]]=0,"",RANK(MYRANKS_P[[#This Row],[BENCH_TTLSGP]],MYRANKS_P[BENCH_TTLSGP],0))</f>
        <v>#REF!</v>
      </c>
      <c r="AA459" s="56" t="e">
        <f>IF(MYRANKS_P[[#This Row],[RAW_RANK]]=NUM_P,"X","")</f>
        <v>#REF!</v>
      </c>
      <c r="AB459" s="54" t="e">
        <f>VLOOKUP(MYRANKS_P[[#This Row],[POS]],#REF!,COLUMN(#REF!),FALSE)</f>
        <v>#REF!</v>
      </c>
      <c r="AC459" s="54" t="e">
        <f>MYRANKS_P[[#This Row],[TTLSGP]]-MYRANKS_P[[#This Row],[REPL LVL]]</f>
        <v>#REF!</v>
      </c>
      <c r="AD459" s="55" t="e">
        <f>IF(MYRANKS_P[[#This Row],[RAW_RANK]]&lt;=Total_Pitchers_Drafted,MYRANKS_P[[#This Row],[SGP OVER REPL]],0)</f>
        <v>#REF!</v>
      </c>
      <c r="AE459" s="68" t="e">
        <f>MYRANKS_P[[#This Row],[SGP OVER REPL]]*Dollar_Value_Per_Pitcher_SGP+1</f>
        <v>#REF!</v>
      </c>
      <c r="AF459" s="55"/>
      <c r="AG459" s="54" t="e">
        <f>IF(AND(MYRANKS_P[[#This Row],[BENCH_RANK]]&lt;=Total_Pitchers_Drafted,MYRANKS_P[[#This Row],[$ACTUAL]]=""),MYRANKS_P[[#This Row],[USEFULSGP]],0)</f>
        <v>#REF!</v>
      </c>
      <c r="AH459" s="55" t="e">
        <f>IF(MYRANKS_P[[#This Row],[REMAIN_SGP]]=0,0,MYRANKS_P[[#This Row],[REMAIN_SGP]]*Remaining_Dollar_Value_Per_Pitcher_SGP+1)</f>
        <v>#REF!</v>
      </c>
      <c r="AI459" s="122"/>
    </row>
    <row r="460" spans="1:35" x14ac:dyDescent="0.25">
      <c r="A460" s="88" t="s">
        <v>1161</v>
      </c>
      <c r="B460" s="9" t="e">
        <f>VLOOKUP(MYRANKS_P[[#This Row],[PLAYERID]],#REF!,COLUMN(#REF!),FALSE)</f>
        <v>#REF!</v>
      </c>
      <c r="C460" s="9" t="e">
        <f>VLOOKUP(MYRANKS_P[[#This Row],[PLAYERID]],#REF!,COLUMN(#REF!),FALSE)</f>
        <v>#REF!</v>
      </c>
      <c r="D460" s="9" t="e">
        <f>VLOOKUP(MYRANKS_P[[#This Row],[PLAYERID]],#REF!,COLUMN(#REF!),FALSE)</f>
        <v>#REF!</v>
      </c>
      <c r="E460" s="9" t="e">
        <f>VLOOKUP(MYRANKS_P[[#This Row],[PLAYERID]],#REF!,COLUMN(#REF!),FALSE)</f>
        <v>#REF!</v>
      </c>
      <c r="F460" s="9" t="e">
        <f>VLOOKUP(MYRANKS_P[[#This Row],[PLAYERID]],#REF!,COLUMN(#REF!),FALSE)</f>
        <v>#REF!</v>
      </c>
      <c r="G460" s="9" t="e">
        <f>INDEX(#REF!,MATCH(MYRANKS_P[[#This Row],[PLAYERID]],#REF!,0),VLOOKUP(IDSYSTEM,#REF!,3,FALSE))</f>
        <v>#REF!</v>
      </c>
      <c r="H460" s="115" t="e">
        <f>IF(OR(LEAGUE="Mixed",LEAGUE=MYRANKS_P[[#This Row],[LG]]),IFERROR(INDEX(PITCHCSV[],MATCH(MYRANKS_P[[#This Row],[PROJID]],PITCHCSV[playerid],0),P_WCOL),0),0)</f>
        <v>#REF!</v>
      </c>
      <c r="I460" s="115" t="e">
        <f>IF(OR(LEAGUE="Mixed",LEAGUE=MYRANKS_P[[#This Row],[LG]]),IFERROR(INDEX(PITCHCSV[],MATCH(MYRANKS_P[[#This Row],[PROJID]],PITCHCSV[playerid],0),P_SVCOL),0),0)</f>
        <v>#REF!</v>
      </c>
      <c r="J460" s="115" t="e">
        <f>IF(OR(LEAGUE="Mixed",LEAGUE=MYRANKS_P[[#This Row],[LG]]),IFERROR(INDEX(PITCHCSV[],MATCH(MYRANKS_P[[#This Row],[PROJID]],PITCHCSV[playerid],0),P_IPCOL),0),0)</f>
        <v>#REF!</v>
      </c>
      <c r="K460" s="115" t="e">
        <f>IF(OR(LEAGUE="Mixed",LEAGUE=MYRANKS_P[[#This Row],[LG]]),IFERROR(INDEX(PITCHCSV[],MATCH(MYRANKS_P[[#This Row],[PROJID]],PITCHCSV[playerid],0),P_HCOL),0),0)</f>
        <v>#REF!</v>
      </c>
      <c r="L460" s="115" t="e">
        <f>IF(OR(LEAGUE="Mixed",LEAGUE=MYRANKS_P[[#This Row],[LG]]),IFERROR(INDEX(PITCHCSV[],MATCH(MYRANKS_P[[#This Row],[PROJID]],PITCHCSV[playerid],0),P_ERCOL),0),0)</f>
        <v>#REF!</v>
      </c>
      <c r="M460" s="115" t="e">
        <f>IF(OR(LEAGUE="Mixed",LEAGUE=MYRANKS_P[[#This Row],[LG]]),IFERROR(INDEX(PITCHCSV[],MATCH(MYRANKS_P[[#This Row],[PROJID]],PITCHCSV[playerid],0),P_HRCOL),0),0)</f>
        <v>#REF!</v>
      </c>
      <c r="N460" s="115" t="e">
        <f>IF(OR(LEAGUE="Mixed",LEAGUE=MYRANKS_P[[#This Row],[LG]]),IFERROR(INDEX(PITCHCSV[],MATCH(MYRANKS_P[[#This Row],[PROJID]],PITCHCSV[playerid],0),P_SOCOL),0),0)</f>
        <v>#REF!</v>
      </c>
      <c r="O460" s="115" t="e">
        <f>IF(OR(LEAGUE="Mixed",LEAGUE=MYRANKS_P[[#This Row],[LG]]),IFERROR(INDEX(PITCHCSV[],MATCH(MYRANKS_P[[#This Row],[PROJID]],PITCHCSV[playerid],0),P_BBCOL),0),0)</f>
        <v>#REF!</v>
      </c>
      <c r="P460" s="10" t="e">
        <f>IF(OR(LEAGUE="Mixed",LEAGUE=MYRANKS_P[[#This Row],[LG]]),IFERROR(MYRANKS_P[[#This Row],[ER]]*9/MYRANKS_P[[#This Row],[IP]],0),0)</f>
        <v>#REF!</v>
      </c>
      <c r="Q460" s="10" t="e">
        <f>IF(OR(LEAGUE="Mixed",LEAGUE=MYRANKS_P[[#This Row],[LG]]),IFERROR((MYRANKS_P[[#This Row],[BB]]+MYRANKS_P[[#This Row],[H]])/MYRANKS_P[[#This Row],[IP]],0),0)</f>
        <v>#REF!</v>
      </c>
      <c r="R460" s="10" t="e">
        <f>MYRANKS_P[[#This Row],[W]]/SGP_W</f>
        <v>#REF!</v>
      </c>
      <c r="S460" s="10" t="e">
        <f>MYRANKS_P[[#This Row],[SV]]/SGP_SV</f>
        <v>#REF!</v>
      </c>
      <c r="T460" s="10" t="e">
        <f>MYRANKS_P[[#This Row],[SO]]/SGP_K</f>
        <v>#REF!</v>
      </c>
      <c r="U460" s="10" t="e">
        <f>((LGAVG_ER*(NUMPITCHERS-1)+MYRANKS_P[[#This Row],[ER]])*9/((LGAVG_IP*(NUMPITCHERS-1)+MYRANKS_P[[#This Row],[IP]]))-LGAVG_ERA)/SGP_ERA</f>
        <v>#REF!</v>
      </c>
      <c r="V460" s="10" t="e">
        <f>((LGAVG_HBB*(NUMPITCHERS-1)+MYRANKS_P[[#This Row],[BB]]+MYRANKS_P[[#This Row],[H]])/(LGAVG_IP*(NUMPITCHERS-1)+MYRANKS_P[[#This Row],[IP]])-LGAVG_WHIP)/SGP_WHIP</f>
        <v>#REF!</v>
      </c>
      <c r="W460" s="72" t="e">
        <f>MYRANKS_P[[#This Row],[WSGP]]+MYRANKS_P[[#This Row],[SVSGP]]+MYRANKS_P[[#This Row],[SOSGP]]+MYRANKS_P[[#This Row],[ERASGP]]+MYRANKS_P[[#This Row],[WHIPSGP]]</f>
        <v>#REF!</v>
      </c>
      <c r="X460" s="171" t="e">
        <f>RANK(MYRANKS_P[[#This Row],[TTLSGP]],MYRANKS_P[TTLSGP],0)</f>
        <v>#REF!</v>
      </c>
      <c r="Y460" s="72" t="e">
        <f>IF(MYRANKS_P[[#This Row],[RAW_RANK]]&gt;NUM_P,MYRANKS_P[[#This Row],[TTLSGP]],0)</f>
        <v>#REF!</v>
      </c>
      <c r="Z460" s="22" t="e">
        <f>IF(MYRANKS_P[[#This Row],[BENCH_TTLSGP]]=0,"",RANK(MYRANKS_P[[#This Row],[BENCH_TTLSGP]],MYRANKS_P[BENCH_TTLSGP],0))</f>
        <v>#REF!</v>
      </c>
      <c r="AA460" s="22" t="e">
        <f>IF(MYRANKS_P[[#This Row],[RAW_RANK]]=NUM_P,"X","")</f>
        <v>#REF!</v>
      </c>
      <c r="AB460" s="10" t="e">
        <f>VLOOKUP(MYRANKS_P[[#This Row],[POS]],#REF!,COLUMN(#REF!),FALSE)</f>
        <v>#REF!</v>
      </c>
      <c r="AC460" s="10" t="e">
        <f>MYRANKS_P[[#This Row],[TTLSGP]]-MYRANKS_P[[#This Row],[REPL LVL]]</f>
        <v>#REF!</v>
      </c>
      <c r="AD460" s="19" t="e">
        <f>IF(MYRANKS_P[[#This Row],[RAW_RANK]]&lt;=Total_Pitchers_Drafted,MYRANKS_P[[#This Row],[SGP OVER REPL]],0)</f>
        <v>#REF!</v>
      </c>
      <c r="AE460" s="66" t="e">
        <f>MYRANKS_P[[#This Row],[SGP OVER REPL]]*Dollar_Value_Per_Pitcher_SGP+1</f>
        <v>#REF!</v>
      </c>
      <c r="AF460" s="27"/>
      <c r="AG460" s="30" t="e">
        <f>IF(AND(MYRANKS_P[[#This Row],[BENCH_RANK]]&lt;=Total_Pitchers_Drafted,MYRANKS_P[[#This Row],[$ACTUAL]]=""),MYRANKS_P[[#This Row],[USEFULSGP]],0)</f>
        <v>#REF!</v>
      </c>
      <c r="AH460" s="27" t="e">
        <f>IF(MYRANKS_P[[#This Row],[REMAIN_SGP]]=0,0,MYRANKS_P[[#This Row],[REMAIN_SGP]]*Remaining_Dollar_Value_Per_Pitcher_SGP+1)</f>
        <v>#REF!</v>
      </c>
      <c r="AI460" s="122"/>
    </row>
    <row r="461" spans="1:35" x14ac:dyDescent="0.25">
      <c r="A461" s="88" t="s">
        <v>1162</v>
      </c>
      <c r="B461" s="9" t="e">
        <f>VLOOKUP(MYRANKS_P[[#This Row],[PLAYERID]],#REF!,COLUMN(#REF!),FALSE)</f>
        <v>#REF!</v>
      </c>
      <c r="C461" s="9" t="e">
        <f>VLOOKUP(MYRANKS_P[[#This Row],[PLAYERID]],#REF!,COLUMN(#REF!),FALSE)</f>
        <v>#REF!</v>
      </c>
      <c r="D461" s="9" t="e">
        <f>VLOOKUP(MYRANKS_P[[#This Row],[PLAYERID]],#REF!,COLUMN(#REF!),FALSE)</f>
        <v>#REF!</v>
      </c>
      <c r="E461" s="9" t="e">
        <f>VLOOKUP(MYRANKS_P[[#This Row],[PLAYERID]],#REF!,COLUMN(#REF!),FALSE)</f>
        <v>#REF!</v>
      </c>
      <c r="F461" s="9" t="e">
        <f>VLOOKUP(MYRANKS_P[[#This Row],[PLAYERID]],#REF!,COLUMN(#REF!),FALSE)</f>
        <v>#REF!</v>
      </c>
      <c r="G461" s="9" t="e">
        <f>INDEX(#REF!,MATCH(MYRANKS_P[[#This Row],[PLAYERID]],#REF!,0),VLOOKUP(IDSYSTEM,#REF!,3,FALSE))</f>
        <v>#REF!</v>
      </c>
      <c r="H461" s="115" t="e">
        <f>IF(OR(LEAGUE="Mixed",LEAGUE=MYRANKS_P[[#This Row],[LG]]),IFERROR(INDEX(PITCHCSV[],MATCH(MYRANKS_P[[#This Row],[PROJID]],PITCHCSV[playerid],0),P_WCOL),0),0)</f>
        <v>#REF!</v>
      </c>
      <c r="I461" s="115" t="e">
        <f>IF(OR(LEAGUE="Mixed",LEAGUE=MYRANKS_P[[#This Row],[LG]]),IFERROR(INDEX(PITCHCSV[],MATCH(MYRANKS_P[[#This Row],[PROJID]],PITCHCSV[playerid],0),P_SVCOL),0),0)</f>
        <v>#REF!</v>
      </c>
      <c r="J461" s="115" t="e">
        <f>IF(OR(LEAGUE="Mixed",LEAGUE=MYRANKS_P[[#This Row],[LG]]),IFERROR(INDEX(PITCHCSV[],MATCH(MYRANKS_P[[#This Row],[PROJID]],PITCHCSV[playerid],0),P_IPCOL),0),0)</f>
        <v>#REF!</v>
      </c>
      <c r="K461" s="115" t="e">
        <f>IF(OR(LEAGUE="Mixed",LEAGUE=MYRANKS_P[[#This Row],[LG]]),IFERROR(INDEX(PITCHCSV[],MATCH(MYRANKS_P[[#This Row],[PROJID]],PITCHCSV[playerid],0),P_HCOL),0),0)</f>
        <v>#REF!</v>
      </c>
      <c r="L461" s="115" t="e">
        <f>IF(OR(LEAGUE="Mixed",LEAGUE=MYRANKS_P[[#This Row],[LG]]),IFERROR(INDEX(PITCHCSV[],MATCH(MYRANKS_P[[#This Row],[PROJID]],PITCHCSV[playerid],0),P_ERCOL),0),0)</f>
        <v>#REF!</v>
      </c>
      <c r="M461" s="115" t="e">
        <f>IF(OR(LEAGUE="Mixed",LEAGUE=MYRANKS_P[[#This Row],[LG]]),IFERROR(INDEX(PITCHCSV[],MATCH(MYRANKS_P[[#This Row],[PROJID]],PITCHCSV[playerid],0),P_HRCOL),0),0)</f>
        <v>#REF!</v>
      </c>
      <c r="N461" s="115" t="e">
        <f>IF(OR(LEAGUE="Mixed",LEAGUE=MYRANKS_P[[#This Row],[LG]]),IFERROR(INDEX(PITCHCSV[],MATCH(MYRANKS_P[[#This Row],[PROJID]],PITCHCSV[playerid],0),P_SOCOL),0),0)</f>
        <v>#REF!</v>
      </c>
      <c r="O461" s="115" t="e">
        <f>IF(OR(LEAGUE="Mixed",LEAGUE=MYRANKS_P[[#This Row],[LG]]),IFERROR(INDEX(PITCHCSV[],MATCH(MYRANKS_P[[#This Row],[PROJID]],PITCHCSV[playerid],0),P_BBCOL),0),0)</f>
        <v>#REF!</v>
      </c>
      <c r="P461" s="10" t="e">
        <f>IF(OR(LEAGUE="Mixed",LEAGUE=MYRANKS_P[[#This Row],[LG]]),IFERROR(MYRANKS_P[[#This Row],[ER]]*9/MYRANKS_P[[#This Row],[IP]],0),0)</f>
        <v>#REF!</v>
      </c>
      <c r="Q461" s="10" t="e">
        <f>IF(OR(LEAGUE="Mixed",LEAGUE=MYRANKS_P[[#This Row],[LG]]),IFERROR((MYRANKS_P[[#This Row],[BB]]+MYRANKS_P[[#This Row],[H]])/MYRANKS_P[[#This Row],[IP]],0),0)</f>
        <v>#REF!</v>
      </c>
      <c r="R461" s="10" t="e">
        <f>MYRANKS_P[[#This Row],[W]]/SGP_W</f>
        <v>#REF!</v>
      </c>
      <c r="S461" s="10" t="e">
        <f>MYRANKS_P[[#This Row],[SV]]/SGP_SV</f>
        <v>#REF!</v>
      </c>
      <c r="T461" s="10" t="e">
        <f>MYRANKS_P[[#This Row],[SO]]/SGP_K</f>
        <v>#REF!</v>
      </c>
      <c r="U461" s="10" t="e">
        <f>((LGAVG_ER*(NUMPITCHERS-1)+MYRANKS_P[[#This Row],[ER]])*9/((LGAVG_IP*(NUMPITCHERS-1)+MYRANKS_P[[#This Row],[IP]]))-LGAVG_ERA)/SGP_ERA</f>
        <v>#REF!</v>
      </c>
      <c r="V461" s="10" t="e">
        <f>((LGAVG_HBB*(NUMPITCHERS-1)+MYRANKS_P[[#This Row],[BB]]+MYRANKS_P[[#This Row],[H]])/(LGAVG_IP*(NUMPITCHERS-1)+MYRANKS_P[[#This Row],[IP]])-LGAVG_WHIP)/SGP_WHIP</f>
        <v>#REF!</v>
      </c>
      <c r="W461" s="72" t="e">
        <f>MYRANKS_P[[#This Row],[WSGP]]+MYRANKS_P[[#This Row],[SVSGP]]+MYRANKS_P[[#This Row],[SOSGP]]+MYRANKS_P[[#This Row],[ERASGP]]+MYRANKS_P[[#This Row],[WHIPSGP]]</f>
        <v>#REF!</v>
      </c>
      <c r="X461" s="171" t="e">
        <f>RANK(MYRANKS_P[[#This Row],[TTLSGP]],MYRANKS_P[TTLSGP],0)</f>
        <v>#REF!</v>
      </c>
      <c r="Y461" s="72" t="e">
        <f>IF(MYRANKS_P[[#This Row],[RAW_RANK]]&gt;NUM_P,MYRANKS_P[[#This Row],[TTLSGP]],0)</f>
        <v>#REF!</v>
      </c>
      <c r="Z461" s="22" t="e">
        <f>IF(MYRANKS_P[[#This Row],[BENCH_TTLSGP]]=0,"",RANK(MYRANKS_P[[#This Row],[BENCH_TTLSGP]],MYRANKS_P[BENCH_TTLSGP],0))</f>
        <v>#REF!</v>
      </c>
      <c r="AA461" s="22" t="e">
        <f>IF(MYRANKS_P[[#This Row],[RAW_RANK]]=NUM_P,"X","")</f>
        <v>#REF!</v>
      </c>
      <c r="AB461" s="10" t="e">
        <f>VLOOKUP(MYRANKS_P[[#This Row],[POS]],#REF!,COLUMN(#REF!),FALSE)</f>
        <v>#REF!</v>
      </c>
      <c r="AC461" s="10" t="e">
        <f>MYRANKS_P[[#This Row],[TTLSGP]]-MYRANKS_P[[#This Row],[REPL LVL]]</f>
        <v>#REF!</v>
      </c>
      <c r="AD461" s="19" t="e">
        <f>IF(MYRANKS_P[[#This Row],[RAW_RANK]]&lt;=Total_Pitchers_Drafted,MYRANKS_P[[#This Row],[SGP OVER REPL]],0)</f>
        <v>#REF!</v>
      </c>
      <c r="AE461" s="66" t="e">
        <f>MYRANKS_P[[#This Row],[SGP OVER REPL]]*Dollar_Value_Per_Pitcher_SGP+1</f>
        <v>#REF!</v>
      </c>
      <c r="AF461" s="27"/>
      <c r="AG461" s="30" t="e">
        <f>IF(AND(MYRANKS_P[[#This Row],[BENCH_RANK]]&lt;=Total_Pitchers_Drafted,MYRANKS_P[[#This Row],[$ACTUAL]]=""),MYRANKS_P[[#This Row],[USEFULSGP]],0)</f>
        <v>#REF!</v>
      </c>
      <c r="AH461" s="27" t="e">
        <f>IF(MYRANKS_P[[#This Row],[REMAIN_SGP]]=0,0,MYRANKS_P[[#This Row],[REMAIN_SGP]]*Remaining_Dollar_Value_Per_Pitcher_SGP+1)</f>
        <v>#REF!</v>
      </c>
      <c r="AI461" s="122"/>
    </row>
    <row r="462" spans="1:35" x14ac:dyDescent="0.25">
      <c r="A462" s="110" t="s">
        <v>1163</v>
      </c>
      <c r="B462" s="9" t="e">
        <f>VLOOKUP(MYRANKS_P[[#This Row],[PLAYERID]],#REF!,COLUMN(#REF!),FALSE)</f>
        <v>#REF!</v>
      </c>
      <c r="C462" s="9" t="e">
        <f>VLOOKUP(MYRANKS_P[[#This Row],[PLAYERID]],#REF!,COLUMN(#REF!),FALSE)</f>
        <v>#REF!</v>
      </c>
      <c r="D462" s="9" t="e">
        <f>VLOOKUP(MYRANKS_P[[#This Row],[PLAYERID]],#REF!,COLUMN(#REF!),FALSE)</f>
        <v>#REF!</v>
      </c>
      <c r="E462" s="9" t="e">
        <f>VLOOKUP(MYRANKS_P[[#This Row],[PLAYERID]],#REF!,COLUMN(#REF!),FALSE)</f>
        <v>#REF!</v>
      </c>
      <c r="F462" s="9" t="e">
        <f>VLOOKUP(MYRANKS_P[[#This Row],[PLAYERID]],#REF!,COLUMN(#REF!),FALSE)</f>
        <v>#REF!</v>
      </c>
      <c r="G462" s="9" t="e">
        <f>INDEX(#REF!,MATCH(MYRANKS_P[[#This Row],[PLAYERID]],#REF!,0),VLOOKUP(IDSYSTEM,#REF!,3,FALSE))</f>
        <v>#REF!</v>
      </c>
      <c r="H462" s="128" t="e">
        <f>IF(OR(LEAGUE="Mixed",LEAGUE=MYRANKS_P[[#This Row],[LG]]),IFERROR(INDEX(PITCHCSV[],MATCH(MYRANKS_P[[#This Row],[PROJID]],PITCHCSV[playerid],0),P_WCOL),0),0)</f>
        <v>#REF!</v>
      </c>
      <c r="I462" s="128" t="e">
        <f>IF(OR(LEAGUE="Mixed",LEAGUE=MYRANKS_P[[#This Row],[LG]]),IFERROR(INDEX(PITCHCSV[],MATCH(MYRANKS_P[[#This Row],[PROJID]],PITCHCSV[playerid],0),P_SVCOL),0),0)</f>
        <v>#REF!</v>
      </c>
      <c r="J462" s="128" t="e">
        <f>IF(OR(LEAGUE="Mixed",LEAGUE=MYRANKS_P[[#This Row],[LG]]),IFERROR(INDEX(PITCHCSV[],MATCH(MYRANKS_P[[#This Row],[PROJID]],PITCHCSV[playerid],0),P_IPCOL),0),0)</f>
        <v>#REF!</v>
      </c>
      <c r="K462" s="128" t="e">
        <f>IF(OR(LEAGUE="Mixed",LEAGUE=MYRANKS_P[[#This Row],[LG]]),IFERROR(INDEX(PITCHCSV[],MATCH(MYRANKS_P[[#This Row],[PROJID]],PITCHCSV[playerid],0),P_HCOL),0),0)</f>
        <v>#REF!</v>
      </c>
      <c r="L462" s="128" t="e">
        <f>IF(OR(LEAGUE="Mixed",LEAGUE=MYRANKS_P[[#This Row],[LG]]),IFERROR(INDEX(PITCHCSV[],MATCH(MYRANKS_P[[#This Row],[PROJID]],PITCHCSV[playerid],0),P_ERCOL),0),0)</f>
        <v>#REF!</v>
      </c>
      <c r="M462" s="128" t="e">
        <f>IF(OR(LEAGUE="Mixed",LEAGUE=MYRANKS_P[[#This Row],[LG]]),IFERROR(INDEX(PITCHCSV[],MATCH(MYRANKS_P[[#This Row],[PROJID]],PITCHCSV[playerid],0),P_HRCOL),0),0)</f>
        <v>#REF!</v>
      </c>
      <c r="N462" s="128" t="e">
        <f>IF(OR(LEAGUE="Mixed",LEAGUE=MYRANKS_P[[#This Row],[LG]]),IFERROR(INDEX(PITCHCSV[],MATCH(MYRANKS_P[[#This Row],[PROJID]],PITCHCSV[playerid],0),P_SOCOL),0),0)</f>
        <v>#REF!</v>
      </c>
      <c r="O462" s="128" t="e">
        <f>IF(OR(LEAGUE="Mixed",LEAGUE=MYRANKS_P[[#This Row],[LG]]),IFERROR(INDEX(PITCHCSV[],MATCH(MYRANKS_P[[#This Row],[PROJID]],PITCHCSV[playerid],0),P_BBCOL),0),0)</f>
        <v>#REF!</v>
      </c>
      <c r="P462" s="87" t="e">
        <f>IF(OR(LEAGUE="Mixed",LEAGUE=MYRANKS_P[[#This Row],[LG]]),IFERROR(MYRANKS_P[[#This Row],[ER]]*9/MYRANKS_P[[#This Row],[IP]],0),0)</f>
        <v>#REF!</v>
      </c>
      <c r="Q462" s="87" t="e">
        <f>IF(OR(LEAGUE="Mixed",LEAGUE=MYRANKS_P[[#This Row],[LG]]),IFERROR((MYRANKS_P[[#This Row],[BB]]+MYRANKS_P[[#This Row],[H]])/MYRANKS_P[[#This Row],[IP]],0),0)</f>
        <v>#REF!</v>
      </c>
      <c r="R462" s="87" t="e">
        <f>MYRANKS_P[[#This Row],[W]]/SGP_W</f>
        <v>#REF!</v>
      </c>
      <c r="S462" s="87" t="e">
        <f>MYRANKS_P[[#This Row],[SV]]/SGP_SV</f>
        <v>#REF!</v>
      </c>
      <c r="T462" s="87" t="e">
        <f>MYRANKS_P[[#This Row],[SO]]/SGP_K</f>
        <v>#REF!</v>
      </c>
      <c r="U462" s="87" t="e">
        <f>((LGAVG_ER*(NUMPITCHERS-1)+MYRANKS_P[[#This Row],[ER]])*9/((LGAVG_IP*(NUMPITCHERS-1)+MYRANKS_P[[#This Row],[IP]]))-LGAVG_ERA)/SGP_ERA</f>
        <v>#REF!</v>
      </c>
      <c r="V462" s="87" t="e">
        <f>((LGAVG_HBB*(NUMPITCHERS-1)+MYRANKS_P[[#This Row],[BB]]+MYRANKS_P[[#This Row],[H]])/(LGAVG_IP*(NUMPITCHERS-1)+MYRANKS_P[[#This Row],[IP]])-LGAVG_WHIP)/SGP_WHIP</f>
        <v>#REF!</v>
      </c>
      <c r="W462" s="92" t="e">
        <f>MYRANKS_P[[#This Row],[WSGP]]+MYRANKS_P[[#This Row],[SVSGP]]+MYRANKS_P[[#This Row],[SOSGP]]+MYRANKS_P[[#This Row],[ERASGP]]+MYRANKS_P[[#This Row],[WHIPSGP]]</f>
        <v>#REF!</v>
      </c>
      <c r="X462" s="173" t="e">
        <f>RANK(MYRANKS_P[[#This Row],[TTLSGP]],MYRANKS_P[TTLSGP],0)</f>
        <v>#REF!</v>
      </c>
      <c r="Y462" s="92" t="e">
        <f>IF(MYRANKS_P[[#This Row],[RAW_RANK]]&gt;NUM_P,MYRANKS_P[[#This Row],[TTLSGP]],0)</f>
        <v>#REF!</v>
      </c>
      <c r="Z462" s="96" t="e">
        <f>IF(MYRANKS_P[[#This Row],[BENCH_TTLSGP]]=0,"",RANK(MYRANKS_P[[#This Row],[BENCH_TTLSGP]],MYRANKS_P[BENCH_TTLSGP],0))</f>
        <v>#REF!</v>
      </c>
      <c r="AA462" s="96" t="e">
        <f>IF(MYRANKS_P[[#This Row],[RAW_RANK]]=NUM_P,"X","")</f>
        <v>#REF!</v>
      </c>
      <c r="AB462" s="87" t="e">
        <f>VLOOKUP(MYRANKS_P[[#This Row],[POS]],#REF!,COLUMN(#REF!),FALSE)</f>
        <v>#REF!</v>
      </c>
      <c r="AC462" s="87" t="e">
        <f>MYRANKS_P[[#This Row],[TTLSGP]]-MYRANKS_P[[#This Row],[REPL LVL]]</f>
        <v>#REF!</v>
      </c>
      <c r="AD462" s="87" t="e">
        <f>IF(MYRANKS_P[[#This Row],[RAW_RANK]]&lt;=Total_Pitchers_Drafted,MYRANKS_P[[#This Row],[SGP OVER REPL]],0)</f>
        <v>#REF!</v>
      </c>
      <c r="AE462" s="97" t="e">
        <f>MYRANKS_P[[#This Row],[SGP OVER REPL]]*Dollar_Value_Per_Pitcher_SGP+1</f>
        <v>#REF!</v>
      </c>
      <c r="AF462" s="87"/>
      <c r="AG462" s="87" t="e">
        <f>IF(AND(MYRANKS_P[[#This Row],[BENCH_RANK]]&lt;=Total_Pitchers_Drafted,MYRANKS_P[[#This Row],[$ACTUAL]]=""),MYRANKS_P[[#This Row],[USEFULSGP]],0)</f>
        <v>#REF!</v>
      </c>
      <c r="AH462" s="87" t="e">
        <f>IF(MYRANKS_P[[#This Row],[REMAIN_SGP]]=0,0,MYRANKS_P[[#This Row],[REMAIN_SGP]]*Remaining_Dollar_Value_Per_Pitcher_SGP+1)</f>
        <v>#REF!</v>
      </c>
      <c r="AI462" s="122"/>
    </row>
    <row r="463" spans="1:35" x14ac:dyDescent="0.25">
      <c r="A463" s="110" t="s">
        <v>1166</v>
      </c>
      <c r="B463" s="9" t="e">
        <f>VLOOKUP(MYRANKS_P[[#This Row],[PLAYERID]],#REF!,COLUMN(#REF!),FALSE)</f>
        <v>#REF!</v>
      </c>
      <c r="C463" s="9" t="e">
        <f>VLOOKUP(MYRANKS_P[[#This Row],[PLAYERID]],#REF!,COLUMN(#REF!),FALSE)</f>
        <v>#REF!</v>
      </c>
      <c r="D463" s="9" t="e">
        <f>VLOOKUP(MYRANKS_P[[#This Row],[PLAYERID]],#REF!,COLUMN(#REF!),FALSE)</f>
        <v>#REF!</v>
      </c>
      <c r="E463" s="9" t="e">
        <f>VLOOKUP(MYRANKS_P[[#This Row],[PLAYERID]],#REF!,COLUMN(#REF!),FALSE)</f>
        <v>#REF!</v>
      </c>
      <c r="F463" s="9" t="e">
        <f>VLOOKUP(MYRANKS_P[[#This Row],[PLAYERID]],#REF!,COLUMN(#REF!),FALSE)</f>
        <v>#REF!</v>
      </c>
      <c r="G463" s="9" t="e">
        <f>INDEX(#REF!,MATCH(MYRANKS_P[[#This Row],[PLAYERID]],#REF!,0),VLOOKUP(IDSYSTEM,#REF!,3,FALSE))</f>
        <v>#REF!</v>
      </c>
      <c r="H463" s="115" t="e">
        <f>IF(OR(LEAGUE="Mixed",LEAGUE=MYRANKS_P[[#This Row],[LG]]),IFERROR(INDEX(PITCHCSV[],MATCH(MYRANKS_P[[#This Row],[PROJID]],PITCHCSV[playerid],0),P_WCOL),0),0)</f>
        <v>#REF!</v>
      </c>
      <c r="I463" s="115" t="e">
        <f>IF(OR(LEAGUE="Mixed",LEAGUE=MYRANKS_P[[#This Row],[LG]]),IFERROR(INDEX(PITCHCSV[],MATCH(MYRANKS_P[[#This Row],[PROJID]],PITCHCSV[playerid],0),P_SVCOL),0),0)</f>
        <v>#REF!</v>
      </c>
      <c r="J463" s="115" t="e">
        <f>IF(OR(LEAGUE="Mixed",LEAGUE=MYRANKS_P[[#This Row],[LG]]),IFERROR(INDEX(PITCHCSV[],MATCH(MYRANKS_P[[#This Row],[PROJID]],PITCHCSV[playerid],0),P_IPCOL),0),0)</f>
        <v>#REF!</v>
      </c>
      <c r="K463" s="115" t="e">
        <f>IF(OR(LEAGUE="Mixed",LEAGUE=MYRANKS_P[[#This Row],[LG]]),IFERROR(INDEX(PITCHCSV[],MATCH(MYRANKS_P[[#This Row],[PROJID]],PITCHCSV[playerid],0),P_HCOL),0),0)</f>
        <v>#REF!</v>
      </c>
      <c r="L463" s="115" t="e">
        <f>IF(OR(LEAGUE="Mixed",LEAGUE=MYRANKS_P[[#This Row],[LG]]),IFERROR(INDEX(PITCHCSV[],MATCH(MYRANKS_P[[#This Row],[PROJID]],PITCHCSV[playerid],0),P_ERCOL),0),0)</f>
        <v>#REF!</v>
      </c>
      <c r="M463" s="115" t="e">
        <f>IF(OR(LEAGUE="Mixed",LEAGUE=MYRANKS_P[[#This Row],[LG]]),IFERROR(INDEX(PITCHCSV[],MATCH(MYRANKS_P[[#This Row],[PROJID]],PITCHCSV[playerid],0),P_HRCOL),0),0)</f>
        <v>#REF!</v>
      </c>
      <c r="N463" s="115" t="e">
        <f>IF(OR(LEAGUE="Mixed",LEAGUE=MYRANKS_P[[#This Row],[LG]]),IFERROR(INDEX(PITCHCSV[],MATCH(MYRANKS_P[[#This Row],[PROJID]],PITCHCSV[playerid],0),P_SOCOL),0),0)</f>
        <v>#REF!</v>
      </c>
      <c r="O463" s="115" t="e">
        <f>IF(OR(LEAGUE="Mixed",LEAGUE=MYRANKS_P[[#This Row],[LG]]),IFERROR(INDEX(PITCHCSV[],MATCH(MYRANKS_P[[#This Row],[PROJID]],PITCHCSV[playerid],0),P_BBCOL),0),0)</f>
        <v>#REF!</v>
      </c>
      <c r="P463" s="10" t="e">
        <f>IF(OR(LEAGUE="Mixed",LEAGUE=MYRANKS_P[[#This Row],[LG]]),IFERROR(MYRANKS_P[[#This Row],[ER]]*9/MYRANKS_P[[#This Row],[IP]],0),0)</f>
        <v>#REF!</v>
      </c>
      <c r="Q463" s="10" t="e">
        <f>IF(OR(LEAGUE="Mixed",LEAGUE=MYRANKS_P[[#This Row],[LG]]),IFERROR((MYRANKS_P[[#This Row],[BB]]+MYRANKS_P[[#This Row],[H]])/MYRANKS_P[[#This Row],[IP]],0),0)</f>
        <v>#REF!</v>
      </c>
      <c r="R463" s="87" t="e">
        <f>MYRANKS_P[[#This Row],[W]]/SGP_W</f>
        <v>#REF!</v>
      </c>
      <c r="S463" s="87" t="e">
        <f>MYRANKS_P[[#This Row],[SV]]/SGP_SV</f>
        <v>#REF!</v>
      </c>
      <c r="T463" s="87" t="e">
        <f>MYRANKS_P[[#This Row],[SO]]/SGP_K</f>
        <v>#REF!</v>
      </c>
      <c r="U463" s="10" t="e">
        <f>((LGAVG_ER*(NUMPITCHERS-1)+MYRANKS_P[[#This Row],[ER]])*9/((LGAVG_IP*(NUMPITCHERS-1)+MYRANKS_P[[#This Row],[IP]]))-LGAVG_ERA)/SGP_ERA</f>
        <v>#REF!</v>
      </c>
      <c r="V463" s="10" t="e">
        <f>((LGAVG_HBB*(NUMPITCHERS-1)+MYRANKS_P[[#This Row],[BB]]+MYRANKS_P[[#This Row],[H]])/(LGAVG_IP*(NUMPITCHERS-1)+MYRANKS_P[[#This Row],[IP]])-LGAVG_WHIP)/SGP_WHIP</f>
        <v>#REF!</v>
      </c>
      <c r="W463" s="92" t="e">
        <f>MYRANKS_P[[#This Row],[WSGP]]+MYRANKS_P[[#This Row],[SVSGP]]+MYRANKS_P[[#This Row],[SOSGP]]+MYRANKS_P[[#This Row],[ERASGP]]+MYRANKS_P[[#This Row],[WHIPSGP]]</f>
        <v>#REF!</v>
      </c>
      <c r="X463" s="173" t="e">
        <f>RANK(MYRANKS_P[[#This Row],[TTLSGP]],MYRANKS_P[TTLSGP],0)</f>
        <v>#REF!</v>
      </c>
      <c r="Y463" s="92" t="e">
        <f>IF(MYRANKS_P[[#This Row],[RAW_RANK]]&gt;NUM_P,MYRANKS_P[[#This Row],[TTLSGP]],0)</f>
        <v>#REF!</v>
      </c>
      <c r="Z463" s="96" t="e">
        <f>IF(MYRANKS_P[[#This Row],[BENCH_TTLSGP]]=0,"",RANK(MYRANKS_P[[#This Row],[BENCH_TTLSGP]],MYRANKS_P[BENCH_TTLSGP],0))</f>
        <v>#REF!</v>
      </c>
      <c r="AA463" s="96" t="e">
        <f>IF(MYRANKS_P[[#This Row],[RAW_RANK]]=NUM_P,"X","")</f>
        <v>#REF!</v>
      </c>
      <c r="AB463" s="87" t="e">
        <f>VLOOKUP(MYRANKS_P[[#This Row],[POS]],#REF!,COLUMN(#REF!),FALSE)</f>
        <v>#REF!</v>
      </c>
      <c r="AC463" s="87" t="e">
        <f>MYRANKS_P[[#This Row],[TTLSGP]]-MYRANKS_P[[#This Row],[REPL LVL]]</f>
        <v>#REF!</v>
      </c>
      <c r="AD463" s="87" t="e">
        <f>IF(MYRANKS_P[[#This Row],[RAW_RANK]]&lt;=Total_Pitchers_Drafted,MYRANKS_P[[#This Row],[SGP OVER REPL]],0)</f>
        <v>#REF!</v>
      </c>
      <c r="AE463" s="97" t="e">
        <f>MYRANKS_P[[#This Row],[SGP OVER REPL]]*Dollar_Value_Per_Pitcher_SGP+1</f>
        <v>#REF!</v>
      </c>
      <c r="AF463" s="87"/>
      <c r="AG463" s="87" t="e">
        <f>IF(AND(MYRANKS_P[[#This Row],[BENCH_RANK]]&lt;=Total_Pitchers_Drafted,MYRANKS_P[[#This Row],[$ACTUAL]]=""),MYRANKS_P[[#This Row],[USEFULSGP]],0)</f>
        <v>#REF!</v>
      </c>
      <c r="AH463" s="87" t="e">
        <f>IF(MYRANKS_P[[#This Row],[REMAIN_SGP]]=0,0,MYRANKS_P[[#This Row],[REMAIN_SGP]]*Remaining_Dollar_Value_Per_Pitcher_SGP+1)</f>
        <v>#REF!</v>
      </c>
      <c r="AI463" s="122"/>
    </row>
    <row r="464" spans="1:35" x14ac:dyDescent="0.25">
      <c r="A464" s="79" t="s">
        <v>6217</v>
      </c>
      <c r="B464" s="9" t="e">
        <f>VLOOKUP(MYRANKS_P[[#This Row],[PLAYERID]],#REF!,COLUMN(#REF!),FALSE)</f>
        <v>#REF!</v>
      </c>
      <c r="C464" s="9" t="e">
        <f>VLOOKUP(MYRANKS_P[[#This Row],[PLAYERID]],#REF!,COLUMN(#REF!),FALSE)</f>
        <v>#REF!</v>
      </c>
      <c r="D464" s="9" t="e">
        <f>VLOOKUP(MYRANKS_P[[#This Row],[PLAYERID]],#REF!,COLUMN(#REF!),FALSE)</f>
        <v>#REF!</v>
      </c>
      <c r="E464" s="9" t="e">
        <f>VLOOKUP(MYRANKS_P[[#This Row],[PLAYERID]],#REF!,COLUMN(#REF!),FALSE)</f>
        <v>#REF!</v>
      </c>
      <c r="F464" s="9" t="e">
        <f>VLOOKUP(MYRANKS_P[[#This Row],[PLAYERID]],#REF!,COLUMN(#REF!),FALSE)</f>
        <v>#REF!</v>
      </c>
      <c r="G464" s="9" t="e">
        <f>INDEX(#REF!,MATCH(MYRANKS_P[[#This Row],[PLAYERID]],#REF!,0),VLOOKUP(IDSYSTEM,#REF!,3,FALSE))</f>
        <v>#REF!</v>
      </c>
      <c r="H464" s="115" t="e">
        <f>IF(OR(LEAGUE="Mixed",LEAGUE=MYRANKS_P[[#This Row],[LG]]),IFERROR(INDEX(PITCHCSV[],MATCH(MYRANKS_P[[#This Row],[PROJID]],PITCHCSV[playerid],0),P_WCOL),0),0)</f>
        <v>#REF!</v>
      </c>
      <c r="I464" s="115" t="e">
        <f>IF(OR(LEAGUE="Mixed",LEAGUE=MYRANKS_P[[#This Row],[LG]]),IFERROR(INDEX(PITCHCSV[],MATCH(MYRANKS_P[[#This Row],[PROJID]],PITCHCSV[playerid],0),P_SVCOL),0),0)</f>
        <v>#REF!</v>
      </c>
      <c r="J464" s="115" t="e">
        <f>IF(OR(LEAGUE="Mixed",LEAGUE=MYRANKS_P[[#This Row],[LG]]),IFERROR(INDEX(PITCHCSV[],MATCH(MYRANKS_P[[#This Row],[PROJID]],PITCHCSV[playerid],0),P_IPCOL),0),0)</f>
        <v>#REF!</v>
      </c>
      <c r="K464" s="115" t="e">
        <f>IF(OR(LEAGUE="Mixed",LEAGUE=MYRANKS_P[[#This Row],[LG]]),IFERROR(INDEX(PITCHCSV[],MATCH(MYRANKS_P[[#This Row],[PROJID]],PITCHCSV[playerid],0),P_HCOL),0),0)</f>
        <v>#REF!</v>
      </c>
      <c r="L464" s="115" t="e">
        <f>IF(OR(LEAGUE="Mixed",LEAGUE=MYRANKS_P[[#This Row],[LG]]),IFERROR(INDEX(PITCHCSV[],MATCH(MYRANKS_P[[#This Row],[PROJID]],PITCHCSV[playerid],0),P_ERCOL),0),0)</f>
        <v>#REF!</v>
      </c>
      <c r="M464" s="115" t="e">
        <f>IF(OR(LEAGUE="Mixed",LEAGUE=MYRANKS_P[[#This Row],[LG]]),IFERROR(INDEX(PITCHCSV[],MATCH(MYRANKS_P[[#This Row],[PROJID]],PITCHCSV[playerid],0),P_HRCOL),0),0)</f>
        <v>#REF!</v>
      </c>
      <c r="N464" s="115" t="e">
        <f>IF(OR(LEAGUE="Mixed",LEAGUE=MYRANKS_P[[#This Row],[LG]]),IFERROR(INDEX(PITCHCSV[],MATCH(MYRANKS_P[[#This Row],[PROJID]],PITCHCSV[playerid],0),P_SOCOL),0),0)</f>
        <v>#REF!</v>
      </c>
      <c r="O464" s="115" t="e">
        <f>IF(OR(LEAGUE="Mixed",LEAGUE=MYRANKS_P[[#This Row],[LG]]),IFERROR(INDEX(PITCHCSV[],MATCH(MYRANKS_P[[#This Row],[PROJID]],PITCHCSV[playerid],0),P_BBCOL),0),0)</f>
        <v>#REF!</v>
      </c>
      <c r="P464" s="10" t="e">
        <f>IF(OR(LEAGUE="Mixed",LEAGUE=MYRANKS_P[[#This Row],[LG]]),IFERROR(MYRANKS_P[[#This Row],[ER]]*9/MYRANKS_P[[#This Row],[IP]],0),0)</f>
        <v>#REF!</v>
      </c>
      <c r="Q464" s="10" t="e">
        <f>IF(OR(LEAGUE="Mixed",LEAGUE=MYRANKS_P[[#This Row],[LG]]),IFERROR((MYRANKS_P[[#This Row],[BB]]+MYRANKS_P[[#This Row],[H]])/MYRANKS_P[[#This Row],[IP]],0),0)</f>
        <v>#REF!</v>
      </c>
      <c r="R464" s="10" t="e">
        <f>MYRANKS_P[[#This Row],[W]]/SGP_W</f>
        <v>#REF!</v>
      </c>
      <c r="S464" s="10" t="e">
        <f>MYRANKS_P[[#This Row],[SV]]/SGP_SV</f>
        <v>#REF!</v>
      </c>
      <c r="T464" s="10" t="e">
        <f>MYRANKS_P[[#This Row],[SO]]/SGP_K</f>
        <v>#REF!</v>
      </c>
      <c r="U464" s="10" t="e">
        <f>((LGAVG_ER*(NUMPITCHERS-1)+MYRANKS_P[[#This Row],[ER]])*9/((LGAVG_IP*(NUMPITCHERS-1)+MYRANKS_P[[#This Row],[IP]]))-LGAVG_ERA)/SGP_ERA</f>
        <v>#REF!</v>
      </c>
      <c r="V464" s="10" t="e">
        <f>((LGAVG_HBB*(NUMPITCHERS-1)+MYRANKS_P[[#This Row],[BB]]+MYRANKS_P[[#This Row],[H]])/(LGAVG_IP*(NUMPITCHERS-1)+MYRANKS_P[[#This Row],[IP]])-LGAVG_WHIP)/SGP_WHIP</f>
        <v>#REF!</v>
      </c>
      <c r="W464" s="72" t="e">
        <f>MYRANKS_P[[#This Row],[WSGP]]+MYRANKS_P[[#This Row],[SVSGP]]+MYRANKS_P[[#This Row],[SOSGP]]+MYRANKS_P[[#This Row],[ERASGP]]+MYRANKS_P[[#This Row],[WHIPSGP]]</f>
        <v>#REF!</v>
      </c>
      <c r="X464" s="171" t="e">
        <f>RANK(MYRANKS_P[[#This Row],[TTLSGP]],MYRANKS_P[TTLSGP],0)</f>
        <v>#REF!</v>
      </c>
      <c r="Y464" s="72" t="e">
        <f>IF(MYRANKS_P[[#This Row],[RAW_RANK]]&gt;NUM_P,MYRANKS_P[[#This Row],[TTLSGP]],0)</f>
        <v>#REF!</v>
      </c>
      <c r="Z464" s="22" t="e">
        <f>IF(MYRANKS_P[[#This Row],[BENCH_TTLSGP]]=0,"",RANK(MYRANKS_P[[#This Row],[BENCH_TTLSGP]],MYRANKS_P[BENCH_TTLSGP],0))</f>
        <v>#REF!</v>
      </c>
      <c r="AA464" s="22" t="e">
        <f>IF(MYRANKS_P[[#This Row],[RAW_RANK]]=NUM_P,"X","")</f>
        <v>#REF!</v>
      </c>
      <c r="AB464" s="10" t="e">
        <f>VLOOKUP(MYRANKS_P[[#This Row],[POS]],#REF!,COLUMN(#REF!),FALSE)</f>
        <v>#REF!</v>
      </c>
      <c r="AC464" s="10" t="e">
        <f>MYRANKS_P[[#This Row],[TTLSGP]]-MYRANKS_P[[#This Row],[REPL LVL]]</f>
        <v>#REF!</v>
      </c>
      <c r="AD464" s="19" t="e">
        <f>IF(MYRANKS_P[[#This Row],[RAW_RANK]]&lt;=Total_Pitchers_Drafted,MYRANKS_P[[#This Row],[SGP OVER REPL]],0)</f>
        <v>#REF!</v>
      </c>
      <c r="AE464" s="66" t="e">
        <f>MYRANKS_P[[#This Row],[SGP OVER REPL]]*Dollar_Value_Per_Pitcher_SGP+1</f>
        <v>#REF!</v>
      </c>
      <c r="AF464" s="27"/>
      <c r="AG464" s="30" t="e">
        <f>IF(AND(MYRANKS_P[[#This Row],[BENCH_RANK]]&lt;=Total_Pitchers_Drafted,MYRANKS_P[[#This Row],[$ACTUAL]]=""),MYRANKS_P[[#This Row],[USEFULSGP]],0)</f>
        <v>#REF!</v>
      </c>
      <c r="AH464" s="27" t="e">
        <f>IF(MYRANKS_P[[#This Row],[REMAIN_SGP]]=0,0,MYRANKS_P[[#This Row],[REMAIN_SGP]]*Remaining_Dollar_Value_Per_Pitcher_SGP+1)</f>
        <v>#REF!</v>
      </c>
      <c r="AI464" s="122"/>
    </row>
    <row r="465" spans="1:35" x14ac:dyDescent="0.25">
      <c r="A465" s="110" t="s">
        <v>3647</v>
      </c>
      <c r="B465" s="9" t="e">
        <f>VLOOKUP(MYRANKS_P[[#This Row],[PLAYERID]],#REF!,COLUMN(#REF!),FALSE)</f>
        <v>#REF!</v>
      </c>
      <c r="C465" s="9" t="e">
        <f>VLOOKUP(MYRANKS_P[[#This Row],[PLAYERID]],#REF!,COLUMN(#REF!),FALSE)</f>
        <v>#REF!</v>
      </c>
      <c r="D465" s="9" t="e">
        <f>VLOOKUP(MYRANKS_P[[#This Row],[PLAYERID]],#REF!,COLUMN(#REF!),FALSE)</f>
        <v>#REF!</v>
      </c>
      <c r="E465" s="9" t="e">
        <f>VLOOKUP(MYRANKS_P[[#This Row],[PLAYERID]],#REF!,COLUMN(#REF!),FALSE)</f>
        <v>#REF!</v>
      </c>
      <c r="F465" s="9" t="e">
        <f>VLOOKUP(MYRANKS_P[[#This Row],[PLAYERID]],#REF!,COLUMN(#REF!),FALSE)</f>
        <v>#REF!</v>
      </c>
      <c r="G465" s="9" t="e">
        <f>INDEX(#REF!,MATCH(MYRANKS_P[[#This Row],[PLAYERID]],#REF!,0),VLOOKUP(IDSYSTEM,#REF!,3,FALSE))</f>
        <v>#REF!</v>
      </c>
      <c r="H465" s="115" t="e">
        <f>IF(OR(LEAGUE="Mixed",LEAGUE=MYRANKS_P[[#This Row],[LG]]),IFERROR(INDEX(PITCHCSV[],MATCH(MYRANKS_P[[#This Row],[PROJID]],PITCHCSV[playerid],0),P_WCOL),0),0)</f>
        <v>#REF!</v>
      </c>
      <c r="I465" s="115" t="e">
        <f>IF(OR(LEAGUE="Mixed",LEAGUE=MYRANKS_P[[#This Row],[LG]]),IFERROR(INDEX(PITCHCSV[],MATCH(MYRANKS_P[[#This Row],[PROJID]],PITCHCSV[playerid],0),P_SVCOL),0),0)</f>
        <v>#REF!</v>
      </c>
      <c r="J465" s="115" t="e">
        <f>IF(OR(LEAGUE="Mixed",LEAGUE=MYRANKS_P[[#This Row],[LG]]),IFERROR(INDEX(PITCHCSV[],MATCH(MYRANKS_P[[#This Row],[PROJID]],PITCHCSV[playerid],0),P_IPCOL),0),0)</f>
        <v>#REF!</v>
      </c>
      <c r="K465" s="115" t="e">
        <f>IF(OR(LEAGUE="Mixed",LEAGUE=MYRANKS_P[[#This Row],[LG]]),IFERROR(INDEX(PITCHCSV[],MATCH(MYRANKS_P[[#This Row],[PROJID]],PITCHCSV[playerid],0),P_HCOL),0),0)</f>
        <v>#REF!</v>
      </c>
      <c r="L465" s="115" t="e">
        <f>IF(OR(LEAGUE="Mixed",LEAGUE=MYRANKS_P[[#This Row],[LG]]),IFERROR(INDEX(PITCHCSV[],MATCH(MYRANKS_P[[#This Row],[PROJID]],PITCHCSV[playerid],0),P_ERCOL),0),0)</f>
        <v>#REF!</v>
      </c>
      <c r="M465" s="115" t="e">
        <f>IF(OR(LEAGUE="Mixed",LEAGUE=MYRANKS_P[[#This Row],[LG]]),IFERROR(INDEX(PITCHCSV[],MATCH(MYRANKS_P[[#This Row],[PROJID]],PITCHCSV[playerid],0),P_HRCOL),0),0)</f>
        <v>#REF!</v>
      </c>
      <c r="N465" s="115" t="e">
        <f>IF(OR(LEAGUE="Mixed",LEAGUE=MYRANKS_P[[#This Row],[LG]]),IFERROR(INDEX(PITCHCSV[],MATCH(MYRANKS_P[[#This Row],[PROJID]],PITCHCSV[playerid],0),P_SOCOL),0),0)</f>
        <v>#REF!</v>
      </c>
      <c r="O465" s="115" t="e">
        <f>IF(OR(LEAGUE="Mixed",LEAGUE=MYRANKS_P[[#This Row],[LG]]),IFERROR(INDEX(PITCHCSV[],MATCH(MYRANKS_P[[#This Row],[PROJID]],PITCHCSV[playerid],0),P_BBCOL),0),0)</f>
        <v>#REF!</v>
      </c>
      <c r="P465" s="10" t="e">
        <f>IF(OR(LEAGUE="Mixed",LEAGUE=MYRANKS_P[[#This Row],[LG]]),IFERROR(MYRANKS_P[[#This Row],[ER]]*9/MYRANKS_P[[#This Row],[IP]],0),0)</f>
        <v>#REF!</v>
      </c>
      <c r="Q465" s="10" t="e">
        <f>IF(OR(LEAGUE="Mixed",LEAGUE=MYRANKS_P[[#This Row],[LG]]),IFERROR((MYRANKS_P[[#This Row],[BB]]+MYRANKS_P[[#This Row],[H]])/MYRANKS_P[[#This Row],[IP]],0),0)</f>
        <v>#REF!</v>
      </c>
      <c r="R465" s="87" t="e">
        <f>MYRANKS_P[[#This Row],[W]]/SGP_W</f>
        <v>#REF!</v>
      </c>
      <c r="S465" s="87" t="e">
        <f>MYRANKS_P[[#This Row],[SV]]/SGP_SV</f>
        <v>#REF!</v>
      </c>
      <c r="T465" s="87" t="e">
        <f>MYRANKS_P[[#This Row],[SO]]/SGP_K</f>
        <v>#REF!</v>
      </c>
      <c r="U465" s="10" t="e">
        <f>((LGAVG_ER*(NUMPITCHERS-1)+MYRANKS_P[[#This Row],[ER]])*9/((LGAVG_IP*(NUMPITCHERS-1)+MYRANKS_P[[#This Row],[IP]]))-LGAVG_ERA)/SGP_ERA</f>
        <v>#REF!</v>
      </c>
      <c r="V465" s="10" t="e">
        <f>((LGAVG_HBB*(NUMPITCHERS-1)+MYRANKS_P[[#This Row],[BB]]+MYRANKS_P[[#This Row],[H]])/(LGAVG_IP*(NUMPITCHERS-1)+MYRANKS_P[[#This Row],[IP]])-LGAVG_WHIP)/SGP_WHIP</f>
        <v>#REF!</v>
      </c>
      <c r="W465" s="92" t="e">
        <f>MYRANKS_P[[#This Row],[WSGP]]+MYRANKS_P[[#This Row],[SVSGP]]+MYRANKS_P[[#This Row],[SOSGP]]+MYRANKS_P[[#This Row],[ERASGP]]+MYRANKS_P[[#This Row],[WHIPSGP]]</f>
        <v>#REF!</v>
      </c>
      <c r="X465" s="173" t="e">
        <f>RANK(MYRANKS_P[[#This Row],[TTLSGP]],MYRANKS_P[TTLSGP],0)</f>
        <v>#REF!</v>
      </c>
      <c r="Y465" s="92" t="e">
        <f>IF(MYRANKS_P[[#This Row],[RAW_RANK]]&gt;NUM_P,MYRANKS_P[[#This Row],[TTLSGP]],0)</f>
        <v>#REF!</v>
      </c>
      <c r="Z465" s="96" t="e">
        <f>IF(MYRANKS_P[[#This Row],[BENCH_TTLSGP]]=0,"",RANK(MYRANKS_P[[#This Row],[BENCH_TTLSGP]],MYRANKS_P[BENCH_TTLSGP],0))</f>
        <v>#REF!</v>
      </c>
      <c r="AA465" s="96" t="e">
        <f>IF(MYRANKS_P[[#This Row],[RAW_RANK]]=NUM_P,"X","")</f>
        <v>#REF!</v>
      </c>
      <c r="AB465" s="87" t="e">
        <f>VLOOKUP(MYRANKS_P[[#This Row],[POS]],#REF!,COLUMN(#REF!),FALSE)</f>
        <v>#REF!</v>
      </c>
      <c r="AC465" s="87" t="e">
        <f>MYRANKS_P[[#This Row],[TTLSGP]]-MYRANKS_P[[#This Row],[REPL LVL]]</f>
        <v>#REF!</v>
      </c>
      <c r="AD465" s="87" t="e">
        <f>IF(MYRANKS_P[[#This Row],[RAW_RANK]]&lt;=Total_Pitchers_Drafted,MYRANKS_P[[#This Row],[SGP OVER REPL]],0)</f>
        <v>#REF!</v>
      </c>
      <c r="AE465" s="97" t="e">
        <f>MYRANKS_P[[#This Row],[SGP OVER REPL]]*Dollar_Value_Per_Pitcher_SGP+1</f>
        <v>#REF!</v>
      </c>
      <c r="AF465" s="87"/>
      <c r="AG465" s="87" t="e">
        <f>IF(AND(MYRANKS_P[[#This Row],[BENCH_RANK]]&lt;=Total_Pitchers_Drafted,MYRANKS_P[[#This Row],[$ACTUAL]]=""),MYRANKS_P[[#This Row],[USEFULSGP]],0)</f>
        <v>#REF!</v>
      </c>
      <c r="AH465" s="87" t="e">
        <f>IF(MYRANKS_P[[#This Row],[REMAIN_SGP]]=0,0,MYRANKS_P[[#This Row],[REMAIN_SGP]]*Remaining_Dollar_Value_Per_Pitcher_SGP+1)</f>
        <v>#REF!</v>
      </c>
      <c r="AI465" s="122"/>
    </row>
    <row r="466" spans="1:35" x14ac:dyDescent="0.25">
      <c r="A466" s="88" t="s">
        <v>1178</v>
      </c>
      <c r="B466" s="9" t="e">
        <f>VLOOKUP(MYRANKS_P[[#This Row],[PLAYERID]],#REF!,COLUMN(#REF!),FALSE)</f>
        <v>#REF!</v>
      </c>
      <c r="C466" s="9" t="e">
        <f>VLOOKUP(MYRANKS_P[[#This Row],[PLAYERID]],#REF!,COLUMN(#REF!),FALSE)</f>
        <v>#REF!</v>
      </c>
      <c r="D466" s="9" t="e">
        <f>VLOOKUP(MYRANKS_P[[#This Row],[PLAYERID]],#REF!,COLUMN(#REF!),FALSE)</f>
        <v>#REF!</v>
      </c>
      <c r="E466" s="9" t="e">
        <f>VLOOKUP(MYRANKS_P[[#This Row],[PLAYERID]],#REF!,COLUMN(#REF!),FALSE)</f>
        <v>#REF!</v>
      </c>
      <c r="F466" s="9" t="e">
        <f>VLOOKUP(MYRANKS_P[[#This Row],[PLAYERID]],#REF!,COLUMN(#REF!),FALSE)</f>
        <v>#REF!</v>
      </c>
      <c r="G466" s="9" t="e">
        <f>INDEX(#REF!,MATCH(MYRANKS_P[[#This Row],[PLAYERID]],#REF!,0),VLOOKUP(IDSYSTEM,#REF!,3,FALSE))</f>
        <v>#REF!</v>
      </c>
      <c r="H466" s="115" t="e">
        <f>IF(OR(LEAGUE="Mixed",LEAGUE=MYRANKS_P[[#This Row],[LG]]),IFERROR(INDEX(PITCHCSV[],MATCH(MYRANKS_P[[#This Row],[PROJID]],PITCHCSV[playerid],0),P_WCOL),0),0)</f>
        <v>#REF!</v>
      </c>
      <c r="I466" s="115" t="e">
        <f>IF(OR(LEAGUE="Mixed",LEAGUE=MYRANKS_P[[#This Row],[LG]]),IFERROR(INDEX(PITCHCSV[],MATCH(MYRANKS_P[[#This Row],[PROJID]],PITCHCSV[playerid],0),P_SVCOL),0),0)</f>
        <v>#REF!</v>
      </c>
      <c r="J466" s="115" t="e">
        <f>IF(OR(LEAGUE="Mixed",LEAGUE=MYRANKS_P[[#This Row],[LG]]),IFERROR(INDEX(PITCHCSV[],MATCH(MYRANKS_P[[#This Row],[PROJID]],PITCHCSV[playerid],0),P_IPCOL),0),0)</f>
        <v>#REF!</v>
      </c>
      <c r="K466" s="115" t="e">
        <f>IF(OR(LEAGUE="Mixed",LEAGUE=MYRANKS_P[[#This Row],[LG]]),IFERROR(INDEX(PITCHCSV[],MATCH(MYRANKS_P[[#This Row],[PROJID]],PITCHCSV[playerid],0),P_HCOL),0),0)</f>
        <v>#REF!</v>
      </c>
      <c r="L466" s="115" t="e">
        <f>IF(OR(LEAGUE="Mixed",LEAGUE=MYRANKS_P[[#This Row],[LG]]),IFERROR(INDEX(PITCHCSV[],MATCH(MYRANKS_P[[#This Row],[PROJID]],PITCHCSV[playerid],0),P_ERCOL),0),0)</f>
        <v>#REF!</v>
      </c>
      <c r="M466" s="115" t="e">
        <f>IF(OR(LEAGUE="Mixed",LEAGUE=MYRANKS_P[[#This Row],[LG]]),IFERROR(INDEX(PITCHCSV[],MATCH(MYRANKS_P[[#This Row],[PROJID]],PITCHCSV[playerid],0),P_HRCOL),0),0)</f>
        <v>#REF!</v>
      </c>
      <c r="N466" s="115" t="e">
        <f>IF(OR(LEAGUE="Mixed",LEAGUE=MYRANKS_P[[#This Row],[LG]]),IFERROR(INDEX(PITCHCSV[],MATCH(MYRANKS_P[[#This Row],[PROJID]],PITCHCSV[playerid],0),P_SOCOL),0),0)</f>
        <v>#REF!</v>
      </c>
      <c r="O466" s="115" t="e">
        <f>IF(OR(LEAGUE="Mixed",LEAGUE=MYRANKS_P[[#This Row],[LG]]),IFERROR(INDEX(PITCHCSV[],MATCH(MYRANKS_P[[#This Row],[PROJID]],PITCHCSV[playerid],0),P_BBCOL),0),0)</f>
        <v>#REF!</v>
      </c>
      <c r="P466" s="10" t="e">
        <f>IF(OR(LEAGUE="Mixed",LEAGUE=MYRANKS_P[[#This Row],[LG]]),IFERROR(MYRANKS_P[[#This Row],[ER]]*9/MYRANKS_P[[#This Row],[IP]],0),0)</f>
        <v>#REF!</v>
      </c>
      <c r="Q466" s="10" t="e">
        <f>IF(OR(LEAGUE="Mixed",LEAGUE=MYRANKS_P[[#This Row],[LG]]),IFERROR((MYRANKS_P[[#This Row],[BB]]+MYRANKS_P[[#This Row],[H]])/MYRANKS_P[[#This Row],[IP]],0),0)</f>
        <v>#REF!</v>
      </c>
      <c r="R466" s="10" t="e">
        <f>MYRANKS_P[[#This Row],[W]]/SGP_W</f>
        <v>#REF!</v>
      </c>
      <c r="S466" s="10" t="e">
        <f>MYRANKS_P[[#This Row],[SV]]/SGP_SV</f>
        <v>#REF!</v>
      </c>
      <c r="T466" s="10" t="e">
        <f>MYRANKS_P[[#This Row],[SO]]/SGP_K</f>
        <v>#REF!</v>
      </c>
      <c r="U466" s="10" t="e">
        <f>((LGAVG_ER*(NUMPITCHERS-1)+MYRANKS_P[[#This Row],[ER]])*9/((LGAVG_IP*(NUMPITCHERS-1)+MYRANKS_P[[#This Row],[IP]]))-LGAVG_ERA)/SGP_ERA</f>
        <v>#REF!</v>
      </c>
      <c r="V466" s="10" t="e">
        <f>((LGAVG_HBB*(NUMPITCHERS-1)+MYRANKS_P[[#This Row],[BB]]+MYRANKS_P[[#This Row],[H]])/(LGAVG_IP*(NUMPITCHERS-1)+MYRANKS_P[[#This Row],[IP]])-LGAVG_WHIP)/SGP_WHIP</f>
        <v>#REF!</v>
      </c>
      <c r="W466" s="72" t="e">
        <f>MYRANKS_P[[#This Row],[WSGP]]+MYRANKS_P[[#This Row],[SVSGP]]+MYRANKS_P[[#This Row],[SOSGP]]+MYRANKS_P[[#This Row],[ERASGP]]+MYRANKS_P[[#This Row],[WHIPSGP]]</f>
        <v>#REF!</v>
      </c>
      <c r="X466" s="171" t="e">
        <f>RANK(MYRANKS_P[[#This Row],[TTLSGP]],MYRANKS_P[TTLSGP],0)</f>
        <v>#REF!</v>
      </c>
      <c r="Y466" s="72" t="e">
        <f>IF(MYRANKS_P[[#This Row],[RAW_RANK]]&gt;NUM_P,MYRANKS_P[[#This Row],[TTLSGP]],0)</f>
        <v>#REF!</v>
      </c>
      <c r="Z466" s="22" t="e">
        <f>IF(MYRANKS_P[[#This Row],[BENCH_TTLSGP]]=0,"",RANK(MYRANKS_P[[#This Row],[BENCH_TTLSGP]],MYRANKS_P[BENCH_TTLSGP],0))</f>
        <v>#REF!</v>
      </c>
      <c r="AA466" s="22" t="e">
        <f>IF(MYRANKS_P[[#This Row],[RAW_RANK]]=NUM_P,"X","")</f>
        <v>#REF!</v>
      </c>
      <c r="AB466" s="10" t="e">
        <f>VLOOKUP(MYRANKS_P[[#This Row],[POS]],#REF!,COLUMN(#REF!),FALSE)</f>
        <v>#REF!</v>
      </c>
      <c r="AC466" s="10" t="e">
        <f>MYRANKS_P[[#This Row],[TTLSGP]]-MYRANKS_P[[#This Row],[REPL LVL]]</f>
        <v>#REF!</v>
      </c>
      <c r="AD466" s="19" t="e">
        <f>IF(MYRANKS_P[[#This Row],[RAW_RANK]]&lt;=Total_Pitchers_Drafted,MYRANKS_P[[#This Row],[SGP OVER REPL]],0)</f>
        <v>#REF!</v>
      </c>
      <c r="AE466" s="66" t="e">
        <f>MYRANKS_P[[#This Row],[SGP OVER REPL]]*Dollar_Value_Per_Pitcher_SGP+1</f>
        <v>#REF!</v>
      </c>
      <c r="AF466" s="27"/>
      <c r="AG466" s="30" t="e">
        <f>IF(AND(MYRANKS_P[[#This Row],[BENCH_RANK]]&lt;=Total_Pitchers_Drafted,MYRANKS_P[[#This Row],[$ACTUAL]]=""),MYRANKS_P[[#This Row],[USEFULSGP]],0)</f>
        <v>#REF!</v>
      </c>
      <c r="AH466" s="27" t="e">
        <f>IF(MYRANKS_P[[#This Row],[REMAIN_SGP]]=0,0,MYRANKS_P[[#This Row],[REMAIN_SGP]]*Remaining_Dollar_Value_Per_Pitcher_SGP+1)</f>
        <v>#REF!</v>
      </c>
      <c r="AI466" s="122"/>
    </row>
    <row r="467" spans="1:35" x14ac:dyDescent="0.25">
      <c r="A467" s="79" t="s">
        <v>2293</v>
      </c>
      <c r="B467" s="9" t="e">
        <f>VLOOKUP(MYRANKS_P[[#This Row],[PLAYERID]],#REF!,COLUMN(#REF!),FALSE)</f>
        <v>#REF!</v>
      </c>
      <c r="C467" s="9" t="e">
        <f>VLOOKUP(MYRANKS_P[[#This Row],[PLAYERID]],#REF!,COLUMN(#REF!),FALSE)</f>
        <v>#REF!</v>
      </c>
      <c r="D467" s="9" t="e">
        <f>VLOOKUP(MYRANKS_P[[#This Row],[PLAYERID]],#REF!,COLUMN(#REF!),FALSE)</f>
        <v>#REF!</v>
      </c>
      <c r="E467" s="9" t="e">
        <f>VLOOKUP(MYRANKS_P[[#This Row],[PLAYERID]],#REF!,COLUMN(#REF!),FALSE)</f>
        <v>#REF!</v>
      </c>
      <c r="F467" s="9" t="e">
        <f>VLOOKUP(MYRANKS_P[[#This Row],[PLAYERID]],#REF!,COLUMN(#REF!),FALSE)</f>
        <v>#REF!</v>
      </c>
      <c r="G467" s="9" t="e">
        <f>INDEX(#REF!,MATCH(MYRANKS_P[[#This Row],[PLAYERID]],#REF!,0),VLOOKUP(IDSYSTEM,#REF!,3,FALSE))</f>
        <v>#REF!</v>
      </c>
      <c r="H467" s="115" t="e">
        <f>IF(OR(LEAGUE="Mixed",LEAGUE=MYRANKS_P[[#This Row],[LG]]),IFERROR(INDEX(PITCHCSV[],MATCH(MYRANKS_P[[#This Row],[PROJID]],PITCHCSV[playerid],0),P_WCOL),0),0)</f>
        <v>#REF!</v>
      </c>
      <c r="I467" s="115" t="e">
        <f>IF(OR(LEAGUE="Mixed",LEAGUE=MYRANKS_P[[#This Row],[LG]]),IFERROR(INDEX(PITCHCSV[],MATCH(MYRANKS_P[[#This Row],[PROJID]],PITCHCSV[playerid],0),P_SVCOL),0),0)</f>
        <v>#REF!</v>
      </c>
      <c r="J467" s="115" t="e">
        <f>IF(OR(LEAGUE="Mixed",LEAGUE=MYRANKS_P[[#This Row],[LG]]),IFERROR(INDEX(PITCHCSV[],MATCH(MYRANKS_P[[#This Row],[PROJID]],PITCHCSV[playerid],0),P_IPCOL),0),0)</f>
        <v>#REF!</v>
      </c>
      <c r="K467" s="115" t="e">
        <f>IF(OR(LEAGUE="Mixed",LEAGUE=MYRANKS_P[[#This Row],[LG]]),IFERROR(INDEX(PITCHCSV[],MATCH(MYRANKS_P[[#This Row],[PROJID]],PITCHCSV[playerid],0),P_HCOL),0),0)</f>
        <v>#REF!</v>
      </c>
      <c r="L467" s="115" t="e">
        <f>IF(OR(LEAGUE="Mixed",LEAGUE=MYRANKS_P[[#This Row],[LG]]),IFERROR(INDEX(PITCHCSV[],MATCH(MYRANKS_P[[#This Row],[PROJID]],PITCHCSV[playerid],0),P_ERCOL),0),0)</f>
        <v>#REF!</v>
      </c>
      <c r="M467" s="115" t="e">
        <f>IF(OR(LEAGUE="Mixed",LEAGUE=MYRANKS_P[[#This Row],[LG]]),IFERROR(INDEX(PITCHCSV[],MATCH(MYRANKS_P[[#This Row],[PROJID]],PITCHCSV[playerid],0),P_HRCOL),0),0)</f>
        <v>#REF!</v>
      </c>
      <c r="N467" s="115" t="e">
        <f>IF(OR(LEAGUE="Mixed",LEAGUE=MYRANKS_P[[#This Row],[LG]]),IFERROR(INDEX(PITCHCSV[],MATCH(MYRANKS_P[[#This Row],[PROJID]],PITCHCSV[playerid],0),P_SOCOL),0),0)</f>
        <v>#REF!</v>
      </c>
      <c r="O467" s="115" t="e">
        <f>IF(OR(LEAGUE="Mixed",LEAGUE=MYRANKS_P[[#This Row],[LG]]),IFERROR(INDEX(PITCHCSV[],MATCH(MYRANKS_P[[#This Row],[PROJID]],PITCHCSV[playerid],0),P_BBCOL),0),0)</f>
        <v>#REF!</v>
      </c>
      <c r="P467" s="10" t="e">
        <f>IF(OR(LEAGUE="Mixed",LEAGUE=MYRANKS_P[[#This Row],[LG]]),IFERROR(MYRANKS_P[[#This Row],[ER]]*9/MYRANKS_P[[#This Row],[IP]],0),0)</f>
        <v>#REF!</v>
      </c>
      <c r="Q467" s="10" t="e">
        <f>IF(OR(LEAGUE="Mixed",LEAGUE=MYRANKS_P[[#This Row],[LG]]),IFERROR((MYRANKS_P[[#This Row],[BB]]+MYRANKS_P[[#This Row],[H]])/MYRANKS_P[[#This Row],[IP]],0),0)</f>
        <v>#REF!</v>
      </c>
      <c r="R467" s="10" t="e">
        <f>MYRANKS_P[[#This Row],[W]]/SGP_W</f>
        <v>#REF!</v>
      </c>
      <c r="S467" s="10" t="e">
        <f>MYRANKS_P[[#This Row],[SV]]/SGP_SV</f>
        <v>#REF!</v>
      </c>
      <c r="T467" s="10" t="e">
        <f>MYRANKS_P[[#This Row],[SO]]/SGP_K</f>
        <v>#REF!</v>
      </c>
      <c r="U467" s="10" t="e">
        <f>((LGAVG_ER*(NUMPITCHERS-1)+MYRANKS_P[[#This Row],[ER]])*9/((LGAVG_IP*(NUMPITCHERS-1)+MYRANKS_P[[#This Row],[IP]]))-LGAVG_ERA)/SGP_ERA</f>
        <v>#REF!</v>
      </c>
      <c r="V467" s="10" t="e">
        <f>((LGAVG_HBB*(NUMPITCHERS-1)+MYRANKS_P[[#This Row],[BB]]+MYRANKS_P[[#This Row],[H]])/(LGAVG_IP*(NUMPITCHERS-1)+MYRANKS_P[[#This Row],[IP]])-LGAVG_WHIP)/SGP_WHIP</f>
        <v>#REF!</v>
      </c>
      <c r="W467" s="72" t="e">
        <f>MYRANKS_P[[#This Row],[WSGP]]+MYRANKS_P[[#This Row],[SVSGP]]+MYRANKS_P[[#This Row],[SOSGP]]+MYRANKS_P[[#This Row],[ERASGP]]+MYRANKS_P[[#This Row],[WHIPSGP]]</f>
        <v>#REF!</v>
      </c>
      <c r="X467" s="171" t="e">
        <f>RANK(MYRANKS_P[[#This Row],[TTLSGP]],MYRANKS_P[TTLSGP],0)</f>
        <v>#REF!</v>
      </c>
      <c r="Y467" s="72" t="e">
        <f>IF(MYRANKS_P[[#This Row],[RAW_RANK]]&gt;NUM_P,MYRANKS_P[[#This Row],[TTLSGP]],0)</f>
        <v>#REF!</v>
      </c>
      <c r="Z467" s="22" t="e">
        <f>IF(MYRANKS_P[[#This Row],[BENCH_TTLSGP]]=0,"",RANK(MYRANKS_P[[#This Row],[BENCH_TTLSGP]],MYRANKS_P[BENCH_TTLSGP],0))</f>
        <v>#REF!</v>
      </c>
      <c r="AA467" s="22" t="e">
        <f>IF(MYRANKS_P[[#This Row],[RAW_RANK]]=NUM_P,"X","")</f>
        <v>#REF!</v>
      </c>
      <c r="AB467" s="10" t="e">
        <f>VLOOKUP(MYRANKS_P[[#This Row],[POS]],#REF!,COLUMN(#REF!),FALSE)</f>
        <v>#REF!</v>
      </c>
      <c r="AC467" s="10" t="e">
        <f>MYRANKS_P[[#This Row],[TTLSGP]]-MYRANKS_P[[#This Row],[REPL LVL]]</f>
        <v>#REF!</v>
      </c>
      <c r="AD467" s="19" t="e">
        <f>IF(MYRANKS_P[[#This Row],[RAW_RANK]]&lt;=Total_Pitchers_Drafted,MYRANKS_P[[#This Row],[SGP OVER REPL]],0)</f>
        <v>#REF!</v>
      </c>
      <c r="AE467" s="66" t="e">
        <f>MYRANKS_P[[#This Row],[SGP OVER REPL]]*Dollar_Value_Per_Pitcher_SGP+1</f>
        <v>#REF!</v>
      </c>
      <c r="AF467" s="27"/>
      <c r="AG467" s="30" t="e">
        <f>IF(AND(MYRANKS_P[[#This Row],[BENCH_RANK]]&lt;=Total_Pitchers_Drafted,MYRANKS_P[[#This Row],[$ACTUAL]]=""),MYRANKS_P[[#This Row],[USEFULSGP]],0)</f>
        <v>#REF!</v>
      </c>
      <c r="AH467" s="27" t="e">
        <f>IF(MYRANKS_P[[#This Row],[REMAIN_SGP]]=0,0,MYRANKS_P[[#This Row],[REMAIN_SGP]]*Remaining_Dollar_Value_Per_Pitcher_SGP+1)</f>
        <v>#REF!</v>
      </c>
      <c r="AI467" s="122"/>
    </row>
    <row r="468" spans="1:35" x14ac:dyDescent="0.25">
      <c r="A468" s="88" t="s">
        <v>1182</v>
      </c>
      <c r="B468" s="9" t="e">
        <f>VLOOKUP(MYRANKS_P[[#This Row],[PLAYERID]],#REF!,COLUMN(#REF!),FALSE)</f>
        <v>#REF!</v>
      </c>
      <c r="C468" s="9" t="e">
        <f>VLOOKUP(MYRANKS_P[[#This Row],[PLAYERID]],#REF!,COLUMN(#REF!),FALSE)</f>
        <v>#REF!</v>
      </c>
      <c r="D468" s="9" t="e">
        <f>VLOOKUP(MYRANKS_P[[#This Row],[PLAYERID]],#REF!,COLUMN(#REF!),FALSE)</f>
        <v>#REF!</v>
      </c>
      <c r="E468" s="9" t="e">
        <f>VLOOKUP(MYRANKS_P[[#This Row],[PLAYERID]],#REF!,COLUMN(#REF!),FALSE)</f>
        <v>#REF!</v>
      </c>
      <c r="F468" s="9" t="e">
        <f>VLOOKUP(MYRANKS_P[[#This Row],[PLAYERID]],#REF!,COLUMN(#REF!),FALSE)</f>
        <v>#REF!</v>
      </c>
      <c r="G468" s="9" t="e">
        <f>INDEX(#REF!,MATCH(MYRANKS_P[[#This Row],[PLAYERID]],#REF!,0),VLOOKUP(IDSYSTEM,#REF!,3,FALSE))</f>
        <v>#REF!</v>
      </c>
      <c r="H468" s="115" t="e">
        <f>IF(OR(LEAGUE="Mixed",LEAGUE=MYRANKS_P[[#This Row],[LG]]),IFERROR(INDEX(PITCHCSV[],MATCH(MYRANKS_P[[#This Row],[PROJID]],PITCHCSV[playerid],0),P_WCOL),0),0)</f>
        <v>#REF!</v>
      </c>
      <c r="I468" s="115" t="e">
        <f>IF(OR(LEAGUE="Mixed",LEAGUE=MYRANKS_P[[#This Row],[LG]]),IFERROR(INDEX(PITCHCSV[],MATCH(MYRANKS_P[[#This Row],[PROJID]],PITCHCSV[playerid],0),P_SVCOL),0),0)</f>
        <v>#REF!</v>
      </c>
      <c r="J468" s="115" t="e">
        <f>IF(OR(LEAGUE="Mixed",LEAGUE=MYRANKS_P[[#This Row],[LG]]),IFERROR(INDEX(PITCHCSV[],MATCH(MYRANKS_P[[#This Row],[PROJID]],PITCHCSV[playerid],0),P_IPCOL),0),0)</f>
        <v>#REF!</v>
      </c>
      <c r="K468" s="115" t="e">
        <f>IF(OR(LEAGUE="Mixed",LEAGUE=MYRANKS_P[[#This Row],[LG]]),IFERROR(INDEX(PITCHCSV[],MATCH(MYRANKS_P[[#This Row],[PROJID]],PITCHCSV[playerid],0),P_HCOL),0),0)</f>
        <v>#REF!</v>
      </c>
      <c r="L468" s="115" t="e">
        <f>IF(OR(LEAGUE="Mixed",LEAGUE=MYRANKS_P[[#This Row],[LG]]),IFERROR(INDEX(PITCHCSV[],MATCH(MYRANKS_P[[#This Row],[PROJID]],PITCHCSV[playerid],0),P_ERCOL),0),0)</f>
        <v>#REF!</v>
      </c>
      <c r="M468" s="115" t="e">
        <f>IF(OR(LEAGUE="Mixed",LEAGUE=MYRANKS_P[[#This Row],[LG]]),IFERROR(INDEX(PITCHCSV[],MATCH(MYRANKS_P[[#This Row],[PROJID]],PITCHCSV[playerid],0),P_HRCOL),0),0)</f>
        <v>#REF!</v>
      </c>
      <c r="N468" s="115" t="e">
        <f>IF(OR(LEAGUE="Mixed",LEAGUE=MYRANKS_P[[#This Row],[LG]]),IFERROR(INDEX(PITCHCSV[],MATCH(MYRANKS_P[[#This Row],[PROJID]],PITCHCSV[playerid],0),P_SOCOL),0),0)</f>
        <v>#REF!</v>
      </c>
      <c r="O468" s="115" t="e">
        <f>IF(OR(LEAGUE="Mixed",LEAGUE=MYRANKS_P[[#This Row],[LG]]),IFERROR(INDEX(PITCHCSV[],MATCH(MYRANKS_P[[#This Row],[PROJID]],PITCHCSV[playerid],0),P_BBCOL),0),0)</f>
        <v>#REF!</v>
      </c>
      <c r="P468" s="10" t="e">
        <f>IF(OR(LEAGUE="Mixed",LEAGUE=MYRANKS_P[[#This Row],[LG]]),IFERROR(MYRANKS_P[[#This Row],[ER]]*9/MYRANKS_P[[#This Row],[IP]],0),0)</f>
        <v>#REF!</v>
      </c>
      <c r="Q468" s="10" t="e">
        <f>IF(OR(LEAGUE="Mixed",LEAGUE=MYRANKS_P[[#This Row],[LG]]),IFERROR((MYRANKS_P[[#This Row],[BB]]+MYRANKS_P[[#This Row],[H]])/MYRANKS_P[[#This Row],[IP]],0),0)</f>
        <v>#REF!</v>
      </c>
      <c r="R468" s="10" t="e">
        <f>MYRANKS_P[[#This Row],[W]]/SGP_W</f>
        <v>#REF!</v>
      </c>
      <c r="S468" s="10" t="e">
        <f>MYRANKS_P[[#This Row],[SV]]/SGP_SV</f>
        <v>#REF!</v>
      </c>
      <c r="T468" s="10" t="e">
        <f>MYRANKS_P[[#This Row],[SO]]/SGP_K</f>
        <v>#REF!</v>
      </c>
      <c r="U468" s="10" t="e">
        <f>((LGAVG_ER*(NUMPITCHERS-1)+MYRANKS_P[[#This Row],[ER]])*9/((LGAVG_IP*(NUMPITCHERS-1)+MYRANKS_P[[#This Row],[IP]]))-LGAVG_ERA)/SGP_ERA</f>
        <v>#REF!</v>
      </c>
      <c r="V468" s="10" t="e">
        <f>((LGAVG_HBB*(NUMPITCHERS-1)+MYRANKS_P[[#This Row],[BB]]+MYRANKS_P[[#This Row],[H]])/(LGAVG_IP*(NUMPITCHERS-1)+MYRANKS_P[[#This Row],[IP]])-LGAVG_WHIP)/SGP_WHIP</f>
        <v>#REF!</v>
      </c>
      <c r="W468" s="72" t="e">
        <f>MYRANKS_P[[#This Row],[WSGP]]+MYRANKS_P[[#This Row],[SVSGP]]+MYRANKS_P[[#This Row],[SOSGP]]+MYRANKS_P[[#This Row],[ERASGP]]+MYRANKS_P[[#This Row],[WHIPSGP]]</f>
        <v>#REF!</v>
      </c>
      <c r="X468" s="171" t="e">
        <f>RANK(MYRANKS_P[[#This Row],[TTLSGP]],MYRANKS_P[TTLSGP],0)</f>
        <v>#REF!</v>
      </c>
      <c r="Y468" s="72" t="e">
        <f>IF(MYRANKS_P[[#This Row],[RAW_RANK]]&gt;NUM_P,MYRANKS_P[[#This Row],[TTLSGP]],0)</f>
        <v>#REF!</v>
      </c>
      <c r="Z468" s="22" t="e">
        <f>IF(MYRANKS_P[[#This Row],[BENCH_TTLSGP]]=0,"",RANK(MYRANKS_P[[#This Row],[BENCH_TTLSGP]],MYRANKS_P[BENCH_TTLSGP],0))</f>
        <v>#REF!</v>
      </c>
      <c r="AA468" s="22" t="e">
        <f>IF(MYRANKS_P[[#This Row],[RAW_RANK]]=NUM_P,"X","")</f>
        <v>#REF!</v>
      </c>
      <c r="AB468" s="10" t="e">
        <f>VLOOKUP(MYRANKS_P[[#This Row],[POS]],#REF!,COLUMN(#REF!),FALSE)</f>
        <v>#REF!</v>
      </c>
      <c r="AC468" s="10" t="e">
        <f>MYRANKS_P[[#This Row],[TTLSGP]]-MYRANKS_P[[#This Row],[REPL LVL]]</f>
        <v>#REF!</v>
      </c>
      <c r="AD468" s="19" t="e">
        <f>IF(MYRANKS_P[[#This Row],[RAW_RANK]]&lt;=Total_Pitchers_Drafted,MYRANKS_P[[#This Row],[SGP OVER REPL]],0)</f>
        <v>#REF!</v>
      </c>
      <c r="AE468" s="66" t="e">
        <f>MYRANKS_P[[#This Row],[SGP OVER REPL]]*Dollar_Value_Per_Pitcher_SGP+1</f>
        <v>#REF!</v>
      </c>
      <c r="AF468" s="27"/>
      <c r="AG468" s="30" t="e">
        <f>IF(AND(MYRANKS_P[[#This Row],[BENCH_RANK]]&lt;=Total_Pitchers_Drafted,MYRANKS_P[[#This Row],[$ACTUAL]]=""),MYRANKS_P[[#This Row],[USEFULSGP]],0)</f>
        <v>#REF!</v>
      </c>
      <c r="AH468" s="27" t="e">
        <f>IF(MYRANKS_P[[#This Row],[REMAIN_SGP]]=0,0,MYRANKS_P[[#This Row],[REMAIN_SGP]]*Remaining_Dollar_Value_Per_Pitcher_SGP+1)</f>
        <v>#REF!</v>
      </c>
      <c r="AI468" s="122"/>
    </row>
    <row r="469" spans="1:35" x14ac:dyDescent="0.25">
      <c r="A469" s="110" t="s">
        <v>1184</v>
      </c>
      <c r="B469" s="9" t="e">
        <f>VLOOKUP(MYRANKS_P[[#This Row],[PLAYERID]],#REF!,COLUMN(#REF!),FALSE)</f>
        <v>#REF!</v>
      </c>
      <c r="C469" s="9" t="e">
        <f>VLOOKUP(MYRANKS_P[[#This Row],[PLAYERID]],#REF!,COLUMN(#REF!),FALSE)</f>
        <v>#REF!</v>
      </c>
      <c r="D469" s="9" t="e">
        <f>VLOOKUP(MYRANKS_P[[#This Row],[PLAYERID]],#REF!,COLUMN(#REF!),FALSE)</f>
        <v>#REF!</v>
      </c>
      <c r="E469" s="9" t="e">
        <f>VLOOKUP(MYRANKS_P[[#This Row],[PLAYERID]],#REF!,COLUMN(#REF!),FALSE)</f>
        <v>#REF!</v>
      </c>
      <c r="F469" s="9" t="e">
        <f>VLOOKUP(MYRANKS_P[[#This Row],[PLAYERID]],#REF!,COLUMN(#REF!),FALSE)</f>
        <v>#REF!</v>
      </c>
      <c r="G469" s="9" t="e">
        <f>INDEX(#REF!,MATCH(MYRANKS_P[[#This Row],[PLAYERID]],#REF!,0),VLOOKUP(IDSYSTEM,#REF!,3,FALSE))</f>
        <v>#REF!</v>
      </c>
      <c r="H469" s="128" t="e">
        <f>IF(OR(LEAGUE="Mixed",LEAGUE=MYRANKS_P[[#This Row],[LG]]),IFERROR(INDEX(PITCHCSV[],MATCH(MYRANKS_P[[#This Row],[PROJID]],PITCHCSV[playerid],0),P_WCOL),0),0)</f>
        <v>#REF!</v>
      </c>
      <c r="I469" s="128" t="e">
        <f>IF(OR(LEAGUE="Mixed",LEAGUE=MYRANKS_P[[#This Row],[LG]]),IFERROR(INDEX(PITCHCSV[],MATCH(MYRANKS_P[[#This Row],[PROJID]],PITCHCSV[playerid],0),P_SVCOL),0),0)</f>
        <v>#REF!</v>
      </c>
      <c r="J469" s="128" t="e">
        <f>IF(OR(LEAGUE="Mixed",LEAGUE=MYRANKS_P[[#This Row],[LG]]),IFERROR(INDEX(PITCHCSV[],MATCH(MYRANKS_P[[#This Row],[PROJID]],PITCHCSV[playerid],0),P_IPCOL),0),0)</f>
        <v>#REF!</v>
      </c>
      <c r="K469" s="128" t="e">
        <f>IF(OR(LEAGUE="Mixed",LEAGUE=MYRANKS_P[[#This Row],[LG]]),IFERROR(INDEX(PITCHCSV[],MATCH(MYRANKS_P[[#This Row],[PROJID]],PITCHCSV[playerid],0),P_HCOL),0),0)</f>
        <v>#REF!</v>
      </c>
      <c r="L469" s="128" t="e">
        <f>IF(OR(LEAGUE="Mixed",LEAGUE=MYRANKS_P[[#This Row],[LG]]),IFERROR(INDEX(PITCHCSV[],MATCH(MYRANKS_P[[#This Row],[PROJID]],PITCHCSV[playerid],0),P_ERCOL),0),0)</f>
        <v>#REF!</v>
      </c>
      <c r="M469" s="128" t="e">
        <f>IF(OR(LEAGUE="Mixed",LEAGUE=MYRANKS_P[[#This Row],[LG]]),IFERROR(INDEX(PITCHCSV[],MATCH(MYRANKS_P[[#This Row],[PROJID]],PITCHCSV[playerid],0),P_HRCOL),0),0)</f>
        <v>#REF!</v>
      </c>
      <c r="N469" s="128" t="e">
        <f>IF(OR(LEAGUE="Mixed",LEAGUE=MYRANKS_P[[#This Row],[LG]]),IFERROR(INDEX(PITCHCSV[],MATCH(MYRANKS_P[[#This Row],[PROJID]],PITCHCSV[playerid],0),P_SOCOL),0),0)</f>
        <v>#REF!</v>
      </c>
      <c r="O469" s="128" t="e">
        <f>IF(OR(LEAGUE="Mixed",LEAGUE=MYRANKS_P[[#This Row],[LG]]),IFERROR(INDEX(PITCHCSV[],MATCH(MYRANKS_P[[#This Row],[PROJID]],PITCHCSV[playerid],0),P_BBCOL),0),0)</f>
        <v>#REF!</v>
      </c>
      <c r="P469" s="87" t="e">
        <f>IF(OR(LEAGUE="Mixed",LEAGUE=MYRANKS_P[[#This Row],[LG]]),IFERROR(MYRANKS_P[[#This Row],[ER]]*9/MYRANKS_P[[#This Row],[IP]],0),0)</f>
        <v>#REF!</v>
      </c>
      <c r="Q469" s="87" t="e">
        <f>IF(OR(LEAGUE="Mixed",LEAGUE=MYRANKS_P[[#This Row],[LG]]),IFERROR((MYRANKS_P[[#This Row],[BB]]+MYRANKS_P[[#This Row],[H]])/MYRANKS_P[[#This Row],[IP]],0),0)</f>
        <v>#REF!</v>
      </c>
      <c r="R469" s="87" t="e">
        <f>MYRANKS_P[[#This Row],[W]]/SGP_W</f>
        <v>#REF!</v>
      </c>
      <c r="S469" s="87" t="e">
        <f>MYRANKS_P[[#This Row],[SV]]/SGP_SV</f>
        <v>#REF!</v>
      </c>
      <c r="T469" s="87" t="e">
        <f>MYRANKS_P[[#This Row],[SO]]/SGP_K</f>
        <v>#REF!</v>
      </c>
      <c r="U469" s="87" t="e">
        <f>((LGAVG_ER*(NUMPITCHERS-1)+MYRANKS_P[[#This Row],[ER]])*9/((LGAVG_IP*(NUMPITCHERS-1)+MYRANKS_P[[#This Row],[IP]]))-LGAVG_ERA)/SGP_ERA</f>
        <v>#REF!</v>
      </c>
      <c r="V469" s="87" t="e">
        <f>((LGAVG_HBB*(NUMPITCHERS-1)+MYRANKS_P[[#This Row],[BB]]+MYRANKS_P[[#This Row],[H]])/(LGAVG_IP*(NUMPITCHERS-1)+MYRANKS_P[[#This Row],[IP]])-LGAVG_WHIP)/SGP_WHIP</f>
        <v>#REF!</v>
      </c>
      <c r="W469" s="92" t="e">
        <f>MYRANKS_P[[#This Row],[WSGP]]+MYRANKS_P[[#This Row],[SVSGP]]+MYRANKS_P[[#This Row],[SOSGP]]+MYRANKS_P[[#This Row],[ERASGP]]+MYRANKS_P[[#This Row],[WHIPSGP]]</f>
        <v>#REF!</v>
      </c>
      <c r="X469" s="173" t="e">
        <f>RANK(MYRANKS_P[[#This Row],[TTLSGP]],MYRANKS_P[TTLSGP],0)</f>
        <v>#REF!</v>
      </c>
      <c r="Y469" s="92" t="e">
        <f>IF(MYRANKS_P[[#This Row],[RAW_RANK]]&gt;NUM_P,MYRANKS_P[[#This Row],[TTLSGP]],0)</f>
        <v>#REF!</v>
      </c>
      <c r="Z469" s="96" t="e">
        <f>IF(MYRANKS_P[[#This Row],[BENCH_TTLSGP]]=0,"",RANK(MYRANKS_P[[#This Row],[BENCH_TTLSGP]],MYRANKS_P[BENCH_TTLSGP],0))</f>
        <v>#REF!</v>
      </c>
      <c r="AA469" s="96" t="e">
        <f>IF(MYRANKS_P[[#This Row],[RAW_RANK]]=NUM_P,"X","")</f>
        <v>#REF!</v>
      </c>
      <c r="AB469" s="87" t="e">
        <f>VLOOKUP(MYRANKS_P[[#This Row],[POS]],#REF!,COLUMN(#REF!),FALSE)</f>
        <v>#REF!</v>
      </c>
      <c r="AC469" s="87" t="e">
        <f>MYRANKS_P[[#This Row],[TTLSGP]]-MYRANKS_P[[#This Row],[REPL LVL]]</f>
        <v>#REF!</v>
      </c>
      <c r="AD469" s="87" t="e">
        <f>IF(MYRANKS_P[[#This Row],[RAW_RANK]]&lt;=Total_Pitchers_Drafted,MYRANKS_P[[#This Row],[SGP OVER REPL]],0)</f>
        <v>#REF!</v>
      </c>
      <c r="AE469" s="97" t="e">
        <f>MYRANKS_P[[#This Row],[SGP OVER REPL]]*Dollar_Value_Per_Pitcher_SGP+1</f>
        <v>#REF!</v>
      </c>
      <c r="AF469" s="87"/>
      <c r="AG469" s="87" t="e">
        <f>IF(AND(MYRANKS_P[[#This Row],[BENCH_RANK]]&lt;=Total_Pitchers_Drafted,MYRANKS_P[[#This Row],[$ACTUAL]]=""),MYRANKS_P[[#This Row],[USEFULSGP]],0)</f>
        <v>#REF!</v>
      </c>
      <c r="AH469" s="87" t="e">
        <f>IF(MYRANKS_P[[#This Row],[REMAIN_SGP]]=0,0,MYRANKS_P[[#This Row],[REMAIN_SGP]]*Remaining_Dollar_Value_Per_Pitcher_SGP+1)</f>
        <v>#REF!</v>
      </c>
      <c r="AI469" s="122"/>
    </row>
    <row r="470" spans="1:35" x14ac:dyDescent="0.25">
      <c r="A470" s="88" t="s">
        <v>1185</v>
      </c>
      <c r="B470" s="9" t="e">
        <f>VLOOKUP(MYRANKS_P[[#This Row],[PLAYERID]],#REF!,COLUMN(#REF!),FALSE)</f>
        <v>#REF!</v>
      </c>
      <c r="C470" s="9" t="e">
        <f>VLOOKUP(MYRANKS_P[[#This Row],[PLAYERID]],#REF!,COLUMN(#REF!),FALSE)</f>
        <v>#REF!</v>
      </c>
      <c r="D470" s="9" t="e">
        <f>VLOOKUP(MYRANKS_P[[#This Row],[PLAYERID]],#REF!,COLUMN(#REF!),FALSE)</f>
        <v>#REF!</v>
      </c>
      <c r="E470" s="9" t="e">
        <f>VLOOKUP(MYRANKS_P[[#This Row],[PLAYERID]],#REF!,COLUMN(#REF!),FALSE)</f>
        <v>#REF!</v>
      </c>
      <c r="F470" s="9" t="e">
        <f>VLOOKUP(MYRANKS_P[[#This Row],[PLAYERID]],#REF!,COLUMN(#REF!),FALSE)</f>
        <v>#REF!</v>
      </c>
      <c r="G470" s="9" t="e">
        <f>INDEX(#REF!,MATCH(MYRANKS_P[[#This Row],[PLAYERID]],#REF!,0),VLOOKUP(IDSYSTEM,#REF!,3,FALSE))</f>
        <v>#REF!</v>
      </c>
      <c r="H470" s="115" t="e">
        <f>IF(OR(LEAGUE="Mixed",LEAGUE=MYRANKS_P[[#This Row],[LG]]),IFERROR(INDEX(PITCHCSV[],MATCH(MYRANKS_P[[#This Row],[PROJID]],PITCHCSV[playerid],0),P_WCOL),0),0)</f>
        <v>#REF!</v>
      </c>
      <c r="I470" s="115" t="e">
        <f>IF(OR(LEAGUE="Mixed",LEAGUE=MYRANKS_P[[#This Row],[LG]]),IFERROR(INDEX(PITCHCSV[],MATCH(MYRANKS_P[[#This Row],[PROJID]],PITCHCSV[playerid],0),P_SVCOL),0),0)</f>
        <v>#REF!</v>
      </c>
      <c r="J470" s="115" t="e">
        <f>IF(OR(LEAGUE="Mixed",LEAGUE=MYRANKS_P[[#This Row],[LG]]),IFERROR(INDEX(PITCHCSV[],MATCH(MYRANKS_P[[#This Row],[PROJID]],PITCHCSV[playerid],0),P_IPCOL),0),0)</f>
        <v>#REF!</v>
      </c>
      <c r="K470" s="115" t="e">
        <f>IF(OR(LEAGUE="Mixed",LEAGUE=MYRANKS_P[[#This Row],[LG]]),IFERROR(INDEX(PITCHCSV[],MATCH(MYRANKS_P[[#This Row],[PROJID]],PITCHCSV[playerid],0),P_HCOL),0),0)</f>
        <v>#REF!</v>
      </c>
      <c r="L470" s="115" t="e">
        <f>IF(OR(LEAGUE="Mixed",LEAGUE=MYRANKS_P[[#This Row],[LG]]),IFERROR(INDEX(PITCHCSV[],MATCH(MYRANKS_P[[#This Row],[PROJID]],PITCHCSV[playerid],0),P_ERCOL),0),0)</f>
        <v>#REF!</v>
      </c>
      <c r="M470" s="115" t="e">
        <f>IF(OR(LEAGUE="Mixed",LEAGUE=MYRANKS_P[[#This Row],[LG]]),IFERROR(INDEX(PITCHCSV[],MATCH(MYRANKS_P[[#This Row],[PROJID]],PITCHCSV[playerid],0),P_HRCOL),0),0)</f>
        <v>#REF!</v>
      </c>
      <c r="N470" s="115" t="e">
        <f>IF(OR(LEAGUE="Mixed",LEAGUE=MYRANKS_P[[#This Row],[LG]]),IFERROR(INDEX(PITCHCSV[],MATCH(MYRANKS_P[[#This Row],[PROJID]],PITCHCSV[playerid],0),P_SOCOL),0),0)</f>
        <v>#REF!</v>
      </c>
      <c r="O470" s="115" t="e">
        <f>IF(OR(LEAGUE="Mixed",LEAGUE=MYRANKS_P[[#This Row],[LG]]),IFERROR(INDEX(PITCHCSV[],MATCH(MYRANKS_P[[#This Row],[PROJID]],PITCHCSV[playerid],0),P_BBCOL),0),0)</f>
        <v>#REF!</v>
      </c>
      <c r="P470" s="10" t="e">
        <f>IF(OR(LEAGUE="Mixed",LEAGUE=MYRANKS_P[[#This Row],[LG]]),IFERROR(MYRANKS_P[[#This Row],[ER]]*9/MYRANKS_P[[#This Row],[IP]],0),0)</f>
        <v>#REF!</v>
      </c>
      <c r="Q470" s="10" t="e">
        <f>IF(OR(LEAGUE="Mixed",LEAGUE=MYRANKS_P[[#This Row],[LG]]),IFERROR((MYRANKS_P[[#This Row],[BB]]+MYRANKS_P[[#This Row],[H]])/MYRANKS_P[[#This Row],[IP]],0),0)</f>
        <v>#REF!</v>
      </c>
      <c r="R470" s="10" t="e">
        <f>MYRANKS_P[[#This Row],[W]]/SGP_W</f>
        <v>#REF!</v>
      </c>
      <c r="S470" s="10" t="e">
        <f>MYRANKS_P[[#This Row],[SV]]/SGP_SV</f>
        <v>#REF!</v>
      </c>
      <c r="T470" s="10" t="e">
        <f>MYRANKS_P[[#This Row],[SO]]/SGP_K</f>
        <v>#REF!</v>
      </c>
      <c r="U470" s="10" t="e">
        <f>((LGAVG_ER*(NUMPITCHERS-1)+MYRANKS_P[[#This Row],[ER]])*9/((LGAVG_IP*(NUMPITCHERS-1)+MYRANKS_P[[#This Row],[IP]]))-LGAVG_ERA)/SGP_ERA</f>
        <v>#REF!</v>
      </c>
      <c r="V470" s="10" t="e">
        <f>((LGAVG_HBB*(NUMPITCHERS-1)+MYRANKS_P[[#This Row],[BB]]+MYRANKS_P[[#This Row],[H]])/(LGAVG_IP*(NUMPITCHERS-1)+MYRANKS_P[[#This Row],[IP]])-LGAVG_WHIP)/SGP_WHIP</f>
        <v>#REF!</v>
      </c>
      <c r="W470" s="72" t="e">
        <f>MYRANKS_P[[#This Row],[WSGP]]+MYRANKS_P[[#This Row],[SVSGP]]+MYRANKS_P[[#This Row],[SOSGP]]+MYRANKS_P[[#This Row],[ERASGP]]+MYRANKS_P[[#This Row],[WHIPSGP]]</f>
        <v>#REF!</v>
      </c>
      <c r="X470" s="171" t="e">
        <f>RANK(MYRANKS_P[[#This Row],[TTLSGP]],MYRANKS_P[TTLSGP],0)</f>
        <v>#REF!</v>
      </c>
      <c r="Y470" s="72" t="e">
        <f>IF(MYRANKS_P[[#This Row],[RAW_RANK]]&gt;NUM_P,MYRANKS_P[[#This Row],[TTLSGP]],0)</f>
        <v>#REF!</v>
      </c>
      <c r="Z470" s="22" t="e">
        <f>IF(MYRANKS_P[[#This Row],[BENCH_TTLSGP]]=0,"",RANK(MYRANKS_P[[#This Row],[BENCH_TTLSGP]],MYRANKS_P[BENCH_TTLSGP],0))</f>
        <v>#REF!</v>
      </c>
      <c r="AA470" s="22" t="e">
        <f>IF(MYRANKS_P[[#This Row],[RAW_RANK]]=NUM_P,"X","")</f>
        <v>#REF!</v>
      </c>
      <c r="AB470" s="10" t="e">
        <f>VLOOKUP(MYRANKS_P[[#This Row],[POS]],#REF!,COLUMN(#REF!),FALSE)</f>
        <v>#REF!</v>
      </c>
      <c r="AC470" s="10" t="e">
        <f>MYRANKS_P[[#This Row],[TTLSGP]]-MYRANKS_P[[#This Row],[REPL LVL]]</f>
        <v>#REF!</v>
      </c>
      <c r="AD470" s="19" t="e">
        <f>IF(MYRANKS_P[[#This Row],[RAW_RANK]]&lt;=Total_Pitchers_Drafted,MYRANKS_P[[#This Row],[SGP OVER REPL]],0)</f>
        <v>#REF!</v>
      </c>
      <c r="AE470" s="66" t="e">
        <f>MYRANKS_P[[#This Row],[SGP OVER REPL]]*Dollar_Value_Per_Pitcher_SGP+1</f>
        <v>#REF!</v>
      </c>
      <c r="AF470" s="27"/>
      <c r="AG470" s="30" t="e">
        <f>IF(AND(MYRANKS_P[[#This Row],[BENCH_RANK]]&lt;=Total_Pitchers_Drafted,MYRANKS_P[[#This Row],[$ACTUAL]]=""),MYRANKS_P[[#This Row],[USEFULSGP]],0)</f>
        <v>#REF!</v>
      </c>
      <c r="AH470" s="27" t="e">
        <f>IF(MYRANKS_P[[#This Row],[REMAIN_SGP]]=0,0,MYRANKS_P[[#This Row],[REMAIN_SGP]]*Remaining_Dollar_Value_Per_Pitcher_SGP+1)</f>
        <v>#REF!</v>
      </c>
      <c r="AI470" s="122"/>
    </row>
    <row r="471" spans="1:35" x14ac:dyDescent="0.25">
      <c r="A471" s="110" t="s">
        <v>1186</v>
      </c>
      <c r="B471" s="9" t="e">
        <f>VLOOKUP(MYRANKS_P[[#This Row],[PLAYERID]],#REF!,COLUMN(#REF!),FALSE)</f>
        <v>#REF!</v>
      </c>
      <c r="C471" s="9" t="e">
        <f>VLOOKUP(MYRANKS_P[[#This Row],[PLAYERID]],#REF!,COLUMN(#REF!),FALSE)</f>
        <v>#REF!</v>
      </c>
      <c r="D471" s="9" t="e">
        <f>VLOOKUP(MYRANKS_P[[#This Row],[PLAYERID]],#REF!,COLUMN(#REF!),FALSE)</f>
        <v>#REF!</v>
      </c>
      <c r="E471" s="9" t="e">
        <f>VLOOKUP(MYRANKS_P[[#This Row],[PLAYERID]],#REF!,COLUMN(#REF!),FALSE)</f>
        <v>#REF!</v>
      </c>
      <c r="F471" s="9" t="e">
        <f>VLOOKUP(MYRANKS_P[[#This Row],[PLAYERID]],#REF!,COLUMN(#REF!),FALSE)</f>
        <v>#REF!</v>
      </c>
      <c r="G471" s="9" t="e">
        <f>INDEX(#REF!,MATCH(MYRANKS_P[[#This Row],[PLAYERID]],#REF!,0),VLOOKUP(IDSYSTEM,#REF!,3,FALSE))</f>
        <v>#REF!</v>
      </c>
      <c r="H471" s="128" t="e">
        <f>IF(OR(LEAGUE="Mixed",LEAGUE=MYRANKS_P[[#This Row],[LG]]),IFERROR(INDEX(PITCHCSV[],MATCH(MYRANKS_P[[#This Row],[PROJID]],PITCHCSV[playerid],0),P_WCOL),0),0)</f>
        <v>#REF!</v>
      </c>
      <c r="I471" s="128" t="e">
        <f>IF(OR(LEAGUE="Mixed",LEAGUE=MYRANKS_P[[#This Row],[LG]]),IFERROR(INDEX(PITCHCSV[],MATCH(MYRANKS_P[[#This Row],[PROJID]],PITCHCSV[playerid],0),P_SVCOL),0),0)</f>
        <v>#REF!</v>
      </c>
      <c r="J471" s="128" t="e">
        <f>IF(OR(LEAGUE="Mixed",LEAGUE=MYRANKS_P[[#This Row],[LG]]),IFERROR(INDEX(PITCHCSV[],MATCH(MYRANKS_P[[#This Row],[PROJID]],PITCHCSV[playerid],0),P_IPCOL),0),0)</f>
        <v>#REF!</v>
      </c>
      <c r="K471" s="128" t="e">
        <f>IF(OR(LEAGUE="Mixed",LEAGUE=MYRANKS_P[[#This Row],[LG]]),IFERROR(INDEX(PITCHCSV[],MATCH(MYRANKS_P[[#This Row],[PROJID]],PITCHCSV[playerid],0),P_HCOL),0),0)</f>
        <v>#REF!</v>
      </c>
      <c r="L471" s="128" t="e">
        <f>IF(OR(LEAGUE="Mixed",LEAGUE=MYRANKS_P[[#This Row],[LG]]),IFERROR(INDEX(PITCHCSV[],MATCH(MYRANKS_P[[#This Row],[PROJID]],PITCHCSV[playerid],0),P_ERCOL),0),0)</f>
        <v>#REF!</v>
      </c>
      <c r="M471" s="128" t="e">
        <f>IF(OR(LEAGUE="Mixed",LEAGUE=MYRANKS_P[[#This Row],[LG]]),IFERROR(INDEX(PITCHCSV[],MATCH(MYRANKS_P[[#This Row],[PROJID]],PITCHCSV[playerid],0),P_HRCOL),0),0)</f>
        <v>#REF!</v>
      </c>
      <c r="N471" s="128" t="e">
        <f>IF(OR(LEAGUE="Mixed",LEAGUE=MYRANKS_P[[#This Row],[LG]]),IFERROR(INDEX(PITCHCSV[],MATCH(MYRANKS_P[[#This Row],[PROJID]],PITCHCSV[playerid],0),P_SOCOL),0),0)</f>
        <v>#REF!</v>
      </c>
      <c r="O471" s="128" t="e">
        <f>IF(OR(LEAGUE="Mixed",LEAGUE=MYRANKS_P[[#This Row],[LG]]),IFERROR(INDEX(PITCHCSV[],MATCH(MYRANKS_P[[#This Row],[PROJID]],PITCHCSV[playerid],0),P_BBCOL),0),0)</f>
        <v>#REF!</v>
      </c>
      <c r="P471" s="87" t="e">
        <f>IF(OR(LEAGUE="Mixed",LEAGUE=MYRANKS_P[[#This Row],[LG]]),IFERROR(MYRANKS_P[[#This Row],[ER]]*9/MYRANKS_P[[#This Row],[IP]],0),0)</f>
        <v>#REF!</v>
      </c>
      <c r="Q471" s="87" t="e">
        <f>IF(OR(LEAGUE="Mixed",LEAGUE=MYRANKS_P[[#This Row],[LG]]),IFERROR((MYRANKS_P[[#This Row],[BB]]+MYRANKS_P[[#This Row],[H]])/MYRANKS_P[[#This Row],[IP]],0),0)</f>
        <v>#REF!</v>
      </c>
      <c r="R471" s="87" t="e">
        <f>MYRANKS_P[[#This Row],[W]]/SGP_W</f>
        <v>#REF!</v>
      </c>
      <c r="S471" s="87" t="e">
        <f>MYRANKS_P[[#This Row],[SV]]/SGP_SV</f>
        <v>#REF!</v>
      </c>
      <c r="T471" s="87" t="e">
        <f>MYRANKS_P[[#This Row],[SO]]/SGP_K</f>
        <v>#REF!</v>
      </c>
      <c r="U471" s="87" t="e">
        <f>((LGAVG_ER*(NUMPITCHERS-1)+MYRANKS_P[[#This Row],[ER]])*9/((LGAVG_IP*(NUMPITCHERS-1)+MYRANKS_P[[#This Row],[IP]]))-LGAVG_ERA)/SGP_ERA</f>
        <v>#REF!</v>
      </c>
      <c r="V471" s="87" t="e">
        <f>((LGAVG_HBB*(NUMPITCHERS-1)+MYRANKS_P[[#This Row],[BB]]+MYRANKS_P[[#This Row],[H]])/(LGAVG_IP*(NUMPITCHERS-1)+MYRANKS_P[[#This Row],[IP]])-LGAVG_WHIP)/SGP_WHIP</f>
        <v>#REF!</v>
      </c>
      <c r="W471" s="92" t="e">
        <f>MYRANKS_P[[#This Row],[WSGP]]+MYRANKS_P[[#This Row],[SVSGP]]+MYRANKS_P[[#This Row],[SOSGP]]+MYRANKS_P[[#This Row],[ERASGP]]+MYRANKS_P[[#This Row],[WHIPSGP]]</f>
        <v>#REF!</v>
      </c>
      <c r="X471" s="173" t="e">
        <f>RANK(MYRANKS_P[[#This Row],[TTLSGP]],MYRANKS_P[TTLSGP],0)</f>
        <v>#REF!</v>
      </c>
      <c r="Y471" s="92" t="e">
        <f>IF(MYRANKS_P[[#This Row],[RAW_RANK]]&gt;NUM_P,MYRANKS_P[[#This Row],[TTLSGP]],0)</f>
        <v>#REF!</v>
      </c>
      <c r="Z471" s="96" t="e">
        <f>IF(MYRANKS_P[[#This Row],[BENCH_TTLSGP]]=0,"",RANK(MYRANKS_P[[#This Row],[BENCH_TTLSGP]],MYRANKS_P[BENCH_TTLSGP],0))</f>
        <v>#REF!</v>
      </c>
      <c r="AA471" s="96" t="e">
        <f>IF(MYRANKS_P[[#This Row],[RAW_RANK]]=NUM_P,"X","")</f>
        <v>#REF!</v>
      </c>
      <c r="AB471" s="87" t="e">
        <f>VLOOKUP(MYRANKS_P[[#This Row],[POS]],#REF!,COLUMN(#REF!),FALSE)</f>
        <v>#REF!</v>
      </c>
      <c r="AC471" s="87" t="e">
        <f>MYRANKS_P[[#This Row],[TTLSGP]]-MYRANKS_P[[#This Row],[REPL LVL]]</f>
        <v>#REF!</v>
      </c>
      <c r="AD471" s="87" t="e">
        <f>IF(MYRANKS_P[[#This Row],[RAW_RANK]]&lt;=Total_Pitchers_Drafted,MYRANKS_P[[#This Row],[SGP OVER REPL]],0)</f>
        <v>#REF!</v>
      </c>
      <c r="AE471" s="97" t="e">
        <f>MYRANKS_P[[#This Row],[SGP OVER REPL]]*Dollar_Value_Per_Pitcher_SGP+1</f>
        <v>#REF!</v>
      </c>
      <c r="AF471" s="87"/>
      <c r="AG471" s="87" t="e">
        <f>IF(AND(MYRANKS_P[[#This Row],[BENCH_RANK]]&lt;=Total_Pitchers_Drafted,MYRANKS_P[[#This Row],[$ACTUAL]]=""),MYRANKS_P[[#This Row],[USEFULSGP]],0)</f>
        <v>#REF!</v>
      </c>
      <c r="AH471" s="87" t="e">
        <f>IF(MYRANKS_P[[#This Row],[REMAIN_SGP]]=0,0,MYRANKS_P[[#This Row],[REMAIN_SGP]]*Remaining_Dollar_Value_Per_Pitcher_SGP+1)</f>
        <v>#REF!</v>
      </c>
      <c r="AI471" s="122"/>
    </row>
    <row r="472" spans="1:35" x14ac:dyDescent="0.25">
      <c r="A472" s="110" t="s">
        <v>1187</v>
      </c>
      <c r="B472" s="86" t="e">
        <f>VLOOKUP(MYRANKS_P[[#This Row],[PLAYERID]],#REF!,COLUMN(#REF!),FALSE)</f>
        <v>#REF!</v>
      </c>
      <c r="C472" s="86" t="e">
        <f>VLOOKUP(MYRANKS_P[[#This Row],[PLAYERID]],#REF!,COLUMN(#REF!),FALSE)</f>
        <v>#REF!</v>
      </c>
      <c r="D472" s="86" t="e">
        <f>VLOOKUP(MYRANKS_P[[#This Row],[PLAYERID]],#REF!,COLUMN(#REF!),FALSE)</f>
        <v>#REF!</v>
      </c>
      <c r="E472" s="9" t="e">
        <f>VLOOKUP(MYRANKS_P[[#This Row],[PLAYERID]],#REF!,COLUMN(#REF!),FALSE)</f>
        <v>#REF!</v>
      </c>
      <c r="F472" s="86" t="e">
        <f>VLOOKUP(MYRANKS_P[[#This Row],[PLAYERID]],#REF!,COLUMN(#REF!),FALSE)</f>
        <v>#REF!</v>
      </c>
      <c r="G472" s="9" t="e">
        <f>INDEX(#REF!,MATCH(MYRANKS_P[[#This Row],[PLAYERID]],#REF!,0),VLOOKUP(IDSYSTEM,#REF!,3,FALSE))</f>
        <v>#REF!</v>
      </c>
      <c r="H472" s="115" t="e">
        <f>IF(OR(LEAGUE="Mixed",LEAGUE=MYRANKS_P[[#This Row],[LG]]),IFERROR(INDEX(PITCHCSV[],MATCH(MYRANKS_P[[#This Row],[PROJID]],PITCHCSV[playerid],0),P_WCOL),0),0)</f>
        <v>#REF!</v>
      </c>
      <c r="I472" s="115" t="e">
        <f>IF(OR(LEAGUE="Mixed",LEAGUE=MYRANKS_P[[#This Row],[LG]]),IFERROR(INDEX(PITCHCSV[],MATCH(MYRANKS_P[[#This Row],[PROJID]],PITCHCSV[playerid],0),P_SVCOL),0),0)</f>
        <v>#REF!</v>
      </c>
      <c r="J472" s="115" t="e">
        <f>IF(OR(LEAGUE="Mixed",LEAGUE=MYRANKS_P[[#This Row],[LG]]),IFERROR(INDEX(PITCHCSV[],MATCH(MYRANKS_P[[#This Row],[PROJID]],PITCHCSV[playerid],0),P_IPCOL),0),0)</f>
        <v>#REF!</v>
      </c>
      <c r="K472" s="115" t="e">
        <f>IF(OR(LEAGUE="Mixed",LEAGUE=MYRANKS_P[[#This Row],[LG]]),IFERROR(INDEX(PITCHCSV[],MATCH(MYRANKS_P[[#This Row],[PROJID]],PITCHCSV[playerid],0),P_HCOL),0),0)</f>
        <v>#REF!</v>
      </c>
      <c r="L472" s="115" t="e">
        <f>IF(OR(LEAGUE="Mixed",LEAGUE=MYRANKS_P[[#This Row],[LG]]),IFERROR(INDEX(PITCHCSV[],MATCH(MYRANKS_P[[#This Row],[PROJID]],PITCHCSV[playerid],0),P_ERCOL),0),0)</f>
        <v>#REF!</v>
      </c>
      <c r="M472" s="115" t="e">
        <f>IF(OR(LEAGUE="Mixed",LEAGUE=MYRANKS_P[[#This Row],[LG]]),IFERROR(INDEX(PITCHCSV[],MATCH(MYRANKS_P[[#This Row],[PROJID]],PITCHCSV[playerid],0),P_HRCOL),0),0)</f>
        <v>#REF!</v>
      </c>
      <c r="N472" s="115" t="e">
        <f>IF(OR(LEAGUE="Mixed",LEAGUE=MYRANKS_P[[#This Row],[LG]]),IFERROR(INDEX(PITCHCSV[],MATCH(MYRANKS_P[[#This Row],[PROJID]],PITCHCSV[playerid],0),P_SOCOL),0),0)</f>
        <v>#REF!</v>
      </c>
      <c r="O472" s="115" t="e">
        <f>IF(OR(LEAGUE="Mixed",LEAGUE=MYRANKS_P[[#This Row],[LG]]),IFERROR(INDEX(PITCHCSV[],MATCH(MYRANKS_P[[#This Row],[PROJID]],PITCHCSV[playerid],0),P_BBCOL),0),0)</f>
        <v>#REF!</v>
      </c>
      <c r="P472" s="10" t="e">
        <f>IF(OR(LEAGUE="Mixed",LEAGUE=MYRANKS_P[[#This Row],[LG]]),IFERROR(MYRANKS_P[[#This Row],[ER]]*9/MYRANKS_P[[#This Row],[IP]],0),0)</f>
        <v>#REF!</v>
      </c>
      <c r="Q472" s="10" t="e">
        <f>IF(OR(LEAGUE="Mixed",LEAGUE=MYRANKS_P[[#This Row],[LG]]),IFERROR((MYRANKS_P[[#This Row],[BB]]+MYRANKS_P[[#This Row],[H]])/MYRANKS_P[[#This Row],[IP]],0),0)</f>
        <v>#REF!</v>
      </c>
      <c r="R472" s="87" t="e">
        <f>MYRANKS_P[[#This Row],[W]]/SGP_W</f>
        <v>#REF!</v>
      </c>
      <c r="S472" s="87" t="e">
        <f>MYRANKS_P[[#This Row],[SV]]/SGP_SV</f>
        <v>#REF!</v>
      </c>
      <c r="T472" s="87" t="e">
        <f>MYRANKS_P[[#This Row],[SO]]/SGP_K</f>
        <v>#REF!</v>
      </c>
      <c r="U472" s="10" t="e">
        <f>((LGAVG_ER*(NUMPITCHERS-1)+MYRANKS_P[[#This Row],[ER]])*9/((LGAVG_IP*(NUMPITCHERS-1)+MYRANKS_P[[#This Row],[IP]]))-LGAVG_ERA)/SGP_ERA</f>
        <v>#REF!</v>
      </c>
      <c r="V472" s="10" t="e">
        <f>((LGAVG_HBB*(NUMPITCHERS-1)+MYRANKS_P[[#This Row],[BB]]+MYRANKS_P[[#This Row],[H]])/(LGAVG_IP*(NUMPITCHERS-1)+MYRANKS_P[[#This Row],[IP]])-LGAVG_WHIP)/SGP_WHIP</f>
        <v>#REF!</v>
      </c>
      <c r="W472" s="92" t="e">
        <f>MYRANKS_P[[#This Row],[WSGP]]+MYRANKS_P[[#This Row],[SVSGP]]+MYRANKS_P[[#This Row],[SOSGP]]+MYRANKS_P[[#This Row],[ERASGP]]+MYRANKS_P[[#This Row],[WHIPSGP]]</f>
        <v>#REF!</v>
      </c>
      <c r="X472" s="173" t="e">
        <f>RANK(MYRANKS_P[[#This Row],[TTLSGP]],MYRANKS_P[TTLSGP],0)</f>
        <v>#REF!</v>
      </c>
      <c r="Y472" s="92" t="e">
        <f>IF(MYRANKS_P[[#This Row],[RAW_RANK]]&gt;NUM_P,MYRANKS_P[[#This Row],[TTLSGP]],0)</f>
        <v>#REF!</v>
      </c>
      <c r="Z472" s="96" t="e">
        <f>IF(MYRANKS_P[[#This Row],[BENCH_TTLSGP]]=0,"",RANK(MYRANKS_P[[#This Row],[BENCH_TTLSGP]],MYRANKS_P[BENCH_TTLSGP],0))</f>
        <v>#REF!</v>
      </c>
      <c r="AA472" s="96" t="e">
        <f>IF(MYRANKS_P[[#This Row],[RAW_RANK]]=NUM_P,"X","")</f>
        <v>#REF!</v>
      </c>
      <c r="AB472" s="87" t="e">
        <f>VLOOKUP(MYRANKS_P[[#This Row],[POS]],#REF!,COLUMN(#REF!),FALSE)</f>
        <v>#REF!</v>
      </c>
      <c r="AC472" s="87" t="e">
        <f>MYRANKS_P[[#This Row],[TTLSGP]]-MYRANKS_P[[#This Row],[REPL LVL]]</f>
        <v>#REF!</v>
      </c>
      <c r="AD472" s="87" t="e">
        <f>IF(MYRANKS_P[[#This Row],[RAW_RANK]]&lt;=Total_Pitchers_Drafted,MYRANKS_P[[#This Row],[SGP OVER REPL]],0)</f>
        <v>#REF!</v>
      </c>
      <c r="AE472" s="97" t="e">
        <f>MYRANKS_P[[#This Row],[SGP OVER REPL]]*Dollar_Value_Per_Pitcher_SGP+1</f>
        <v>#REF!</v>
      </c>
      <c r="AF472" s="87"/>
      <c r="AG472" s="87" t="e">
        <f>IF(AND(MYRANKS_P[[#This Row],[BENCH_RANK]]&lt;=Total_Pitchers_Drafted,MYRANKS_P[[#This Row],[$ACTUAL]]=""),MYRANKS_P[[#This Row],[USEFULSGP]],0)</f>
        <v>#REF!</v>
      </c>
      <c r="AH472" s="87" t="e">
        <f>IF(MYRANKS_P[[#This Row],[REMAIN_SGP]]=0,0,MYRANKS_P[[#This Row],[REMAIN_SGP]]*Remaining_Dollar_Value_Per_Pitcher_SGP+1)</f>
        <v>#REF!</v>
      </c>
      <c r="AI472" s="122"/>
    </row>
    <row r="473" spans="1:35" x14ac:dyDescent="0.25">
      <c r="A473" s="88" t="s">
        <v>1188</v>
      </c>
      <c r="B473" s="9" t="e">
        <f>VLOOKUP(MYRANKS_P[[#This Row],[PLAYERID]],#REF!,COLUMN(#REF!),FALSE)</f>
        <v>#REF!</v>
      </c>
      <c r="C473" s="9" t="e">
        <f>VLOOKUP(MYRANKS_P[[#This Row],[PLAYERID]],#REF!,COLUMN(#REF!),FALSE)</f>
        <v>#REF!</v>
      </c>
      <c r="D473" s="9" t="e">
        <f>VLOOKUP(MYRANKS_P[[#This Row],[PLAYERID]],#REF!,COLUMN(#REF!),FALSE)</f>
        <v>#REF!</v>
      </c>
      <c r="E473" s="9" t="e">
        <f>VLOOKUP(MYRANKS_P[[#This Row],[PLAYERID]],#REF!,COLUMN(#REF!),FALSE)</f>
        <v>#REF!</v>
      </c>
      <c r="F473" s="9" t="e">
        <f>VLOOKUP(MYRANKS_P[[#This Row],[PLAYERID]],#REF!,COLUMN(#REF!),FALSE)</f>
        <v>#REF!</v>
      </c>
      <c r="G473" s="9" t="e">
        <f>INDEX(#REF!,MATCH(MYRANKS_P[[#This Row],[PLAYERID]],#REF!,0),VLOOKUP(IDSYSTEM,#REF!,3,FALSE))</f>
        <v>#REF!</v>
      </c>
      <c r="H473" s="115" t="e">
        <f>IF(OR(LEAGUE="Mixed",LEAGUE=MYRANKS_P[[#This Row],[LG]]),IFERROR(INDEX(PITCHCSV[],MATCH(MYRANKS_P[[#This Row],[PROJID]],PITCHCSV[playerid],0),P_WCOL),0),0)</f>
        <v>#REF!</v>
      </c>
      <c r="I473" s="115" t="e">
        <f>IF(OR(LEAGUE="Mixed",LEAGUE=MYRANKS_P[[#This Row],[LG]]),IFERROR(INDEX(PITCHCSV[],MATCH(MYRANKS_P[[#This Row],[PROJID]],PITCHCSV[playerid],0),P_SVCOL),0),0)</f>
        <v>#REF!</v>
      </c>
      <c r="J473" s="115" t="e">
        <f>IF(OR(LEAGUE="Mixed",LEAGUE=MYRANKS_P[[#This Row],[LG]]),IFERROR(INDEX(PITCHCSV[],MATCH(MYRANKS_P[[#This Row],[PROJID]],PITCHCSV[playerid],0),P_IPCOL),0),0)</f>
        <v>#REF!</v>
      </c>
      <c r="K473" s="115" t="e">
        <f>IF(OR(LEAGUE="Mixed",LEAGUE=MYRANKS_P[[#This Row],[LG]]),IFERROR(INDEX(PITCHCSV[],MATCH(MYRANKS_P[[#This Row],[PROJID]],PITCHCSV[playerid],0),P_HCOL),0),0)</f>
        <v>#REF!</v>
      </c>
      <c r="L473" s="115" t="e">
        <f>IF(OR(LEAGUE="Mixed",LEAGUE=MYRANKS_P[[#This Row],[LG]]),IFERROR(INDEX(PITCHCSV[],MATCH(MYRANKS_P[[#This Row],[PROJID]],PITCHCSV[playerid],0),P_ERCOL),0),0)</f>
        <v>#REF!</v>
      </c>
      <c r="M473" s="115" t="e">
        <f>IF(OR(LEAGUE="Mixed",LEAGUE=MYRANKS_P[[#This Row],[LG]]),IFERROR(INDEX(PITCHCSV[],MATCH(MYRANKS_P[[#This Row],[PROJID]],PITCHCSV[playerid],0),P_HRCOL),0),0)</f>
        <v>#REF!</v>
      </c>
      <c r="N473" s="115" t="e">
        <f>IF(OR(LEAGUE="Mixed",LEAGUE=MYRANKS_P[[#This Row],[LG]]),IFERROR(INDEX(PITCHCSV[],MATCH(MYRANKS_P[[#This Row],[PROJID]],PITCHCSV[playerid],0),P_SOCOL),0),0)</f>
        <v>#REF!</v>
      </c>
      <c r="O473" s="115" t="e">
        <f>IF(OR(LEAGUE="Mixed",LEAGUE=MYRANKS_P[[#This Row],[LG]]),IFERROR(INDEX(PITCHCSV[],MATCH(MYRANKS_P[[#This Row],[PROJID]],PITCHCSV[playerid],0),P_BBCOL),0),0)</f>
        <v>#REF!</v>
      </c>
      <c r="P473" s="10" t="e">
        <f>IF(OR(LEAGUE="Mixed",LEAGUE=MYRANKS_P[[#This Row],[LG]]),IFERROR(MYRANKS_P[[#This Row],[ER]]*9/MYRANKS_P[[#This Row],[IP]],0),0)</f>
        <v>#REF!</v>
      </c>
      <c r="Q473" s="10" t="e">
        <f>IF(OR(LEAGUE="Mixed",LEAGUE=MYRANKS_P[[#This Row],[LG]]),IFERROR((MYRANKS_P[[#This Row],[BB]]+MYRANKS_P[[#This Row],[H]])/MYRANKS_P[[#This Row],[IP]],0),0)</f>
        <v>#REF!</v>
      </c>
      <c r="R473" s="10" t="e">
        <f>MYRANKS_P[[#This Row],[W]]/SGP_W</f>
        <v>#REF!</v>
      </c>
      <c r="S473" s="10" t="e">
        <f>MYRANKS_P[[#This Row],[SV]]/SGP_SV</f>
        <v>#REF!</v>
      </c>
      <c r="T473" s="10" t="e">
        <f>MYRANKS_P[[#This Row],[SO]]/SGP_K</f>
        <v>#REF!</v>
      </c>
      <c r="U473" s="10" t="e">
        <f>((LGAVG_ER*(NUMPITCHERS-1)+MYRANKS_P[[#This Row],[ER]])*9/((LGAVG_IP*(NUMPITCHERS-1)+MYRANKS_P[[#This Row],[IP]]))-LGAVG_ERA)/SGP_ERA</f>
        <v>#REF!</v>
      </c>
      <c r="V473" s="10" t="e">
        <f>((LGAVG_HBB*(NUMPITCHERS-1)+MYRANKS_P[[#This Row],[BB]]+MYRANKS_P[[#This Row],[H]])/(LGAVG_IP*(NUMPITCHERS-1)+MYRANKS_P[[#This Row],[IP]])-LGAVG_WHIP)/SGP_WHIP</f>
        <v>#REF!</v>
      </c>
      <c r="W473" s="72" t="e">
        <f>MYRANKS_P[[#This Row],[WSGP]]+MYRANKS_P[[#This Row],[SVSGP]]+MYRANKS_P[[#This Row],[SOSGP]]+MYRANKS_P[[#This Row],[ERASGP]]+MYRANKS_P[[#This Row],[WHIPSGP]]</f>
        <v>#REF!</v>
      </c>
      <c r="X473" s="171" t="e">
        <f>RANK(MYRANKS_P[[#This Row],[TTLSGP]],MYRANKS_P[TTLSGP],0)</f>
        <v>#REF!</v>
      </c>
      <c r="Y473" s="72" t="e">
        <f>IF(MYRANKS_P[[#This Row],[RAW_RANK]]&gt;NUM_P,MYRANKS_P[[#This Row],[TTLSGP]],0)</f>
        <v>#REF!</v>
      </c>
      <c r="Z473" s="22" t="e">
        <f>IF(MYRANKS_P[[#This Row],[BENCH_TTLSGP]]=0,"",RANK(MYRANKS_P[[#This Row],[BENCH_TTLSGP]],MYRANKS_P[BENCH_TTLSGP],0))</f>
        <v>#REF!</v>
      </c>
      <c r="AA473" s="22" t="e">
        <f>IF(MYRANKS_P[[#This Row],[RAW_RANK]]=NUM_P,"X","")</f>
        <v>#REF!</v>
      </c>
      <c r="AB473" s="10" t="e">
        <f>VLOOKUP(MYRANKS_P[[#This Row],[POS]],#REF!,COLUMN(#REF!),FALSE)</f>
        <v>#REF!</v>
      </c>
      <c r="AC473" s="10" t="e">
        <f>MYRANKS_P[[#This Row],[TTLSGP]]-MYRANKS_P[[#This Row],[REPL LVL]]</f>
        <v>#REF!</v>
      </c>
      <c r="AD473" s="19" t="e">
        <f>IF(MYRANKS_P[[#This Row],[RAW_RANK]]&lt;=Total_Pitchers_Drafted,MYRANKS_P[[#This Row],[SGP OVER REPL]],0)</f>
        <v>#REF!</v>
      </c>
      <c r="AE473" s="66" t="e">
        <f>MYRANKS_P[[#This Row],[SGP OVER REPL]]*Dollar_Value_Per_Pitcher_SGP+1</f>
        <v>#REF!</v>
      </c>
      <c r="AF473" s="27"/>
      <c r="AG473" s="30" t="e">
        <f>IF(AND(MYRANKS_P[[#This Row],[BENCH_RANK]]&lt;=Total_Pitchers_Drafted,MYRANKS_P[[#This Row],[$ACTUAL]]=""),MYRANKS_P[[#This Row],[USEFULSGP]],0)</f>
        <v>#REF!</v>
      </c>
      <c r="AH473" s="27" t="e">
        <f>IF(MYRANKS_P[[#This Row],[REMAIN_SGP]]=0,0,MYRANKS_P[[#This Row],[REMAIN_SGP]]*Remaining_Dollar_Value_Per_Pitcher_SGP+1)</f>
        <v>#REF!</v>
      </c>
      <c r="AI473" s="122"/>
    </row>
    <row r="474" spans="1:35" x14ac:dyDescent="0.25">
      <c r="A474" s="88" t="s">
        <v>1189</v>
      </c>
      <c r="B474" s="9" t="e">
        <f>VLOOKUP(MYRANKS_P[[#This Row],[PLAYERID]],#REF!,COLUMN(#REF!),FALSE)</f>
        <v>#REF!</v>
      </c>
      <c r="C474" s="9" t="e">
        <f>VLOOKUP(MYRANKS_P[[#This Row],[PLAYERID]],#REF!,COLUMN(#REF!),FALSE)</f>
        <v>#REF!</v>
      </c>
      <c r="D474" s="9" t="e">
        <f>VLOOKUP(MYRANKS_P[[#This Row],[PLAYERID]],#REF!,COLUMN(#REF!),FALSE)</f>
        <v>#REF!</v>
      </c>
      <c r="E474" s="9" t="e">
        <f>VLOOKUP(MYRANKS_P[[#This Row],[PLAYERID]],#REF!,COLUMN(#REF!),FALSE)</f>
        <v>#REF!</v>
      </c>
      <c r="F474" s="9" t="e">
        <f>VLOOKUP(MYRANKS_P[[#This Row],[PLAYERID]],#REF!,COLUMN(#REF!),FALSE)</f>
        <v>#REF!</v>
      </c>
      <c r="G474" s="9" t="e">
        <f>INDEX(#REF!,MATCH(MYRANKS_P[[#This Row],[PLAYERID]],#REF!,0),VLOOKUP(IDSYSTEM,#REF!,3,FALSE))</f>
        <v>#REF!</v>
      </c>
      <c r="H474" s="115" t="e">
        <f>IF(OR(LEAGUE="Mixed",LEAGUE=MYRANKS_P[[#This Row],[LG]]),IFERROR(INDEX(PITCHCSV[],MATCH(MYRANKS_P[[#This Row],[PROJID]],PITCHCSV[playerid],0),P_WCOL),0),0)</f>
        <v>#REF!</v>
      </c>
      <c r="I474" s="115" t="e">
        <f>IF(OR(LEAGUE="Mixed",LEAGUE=MYRANKS_P[[#This Row],[LG]]),IFERROR(INDEX(PITCHCSV[],MATCH(MYRANKS_P[[#This Row],[PROJID]],PITCHCSV[playerid],0),P_SVCOL),0),0)</f>
        <v>#REF!</v>
      </c>
      <c r="J474" s="115" t="e">
        <f>IF(OR(LEAGUE="Mixed",LEAGUE=MYRANKS_P[[#This Row],[LG]]),IFERROR(INDEX(PITCHCSV[],MATCH(MYRANKS_P[[#This Row],[PROJID]],PITCHCSV[playerid],0),P_IPCOL),0),0)</f>
        <v>#REF!</v>
      </c>
      <c r="K474" s="115" t="e">
        <f>IF(OR(LEAGUE="Mixed",LEAGUE=MYRANKS_P[[#This Row],[LG]]),IFERROR(INDEX(PITCHCSV[],MATCH(MYRANKS_P[[#This Row],[PROJID]],PITCHCSV[playerid],0),P_HCOL),0),0)</f>
        <v>#REF!</v>
      </c>
      <c r="L474" s="115" t="e">
        <f>IF(OR(LEAGUE="Mixed",LEAGUE=MYRANKS_P[[#This Row],[LG]]),IFERROR(INDEX(PITCHCSV[],MATCH(MYRANKS_P[[#This Row],[PROJID]],PITCHCSV[playerid],0),P_ERCOL),0),0)</f>
        <v>#REF!</v>
      </c>
      <c r="M474" s="115" t="e">
        <f>IF(OR(LEAGUE="Mixed",LEAGUE=MYRANKS_P[[#This Row],[LG]]),IFERROR(INDEX(PITCHCSV[],MATCH(MYRANKS_P[[#This Row],[PROJID]],PITCHCSV[playerid],0),P_HRCOL),0),0)</f>
        <v>#REF!</v>
      </c>
      <c r="N474" s="115" t="e">
        <f>IF(OR(LEAGUE="Mixed",LEAGUE=MYRANKS_P[[#This Row],[LG]]),IFERROR(INDEX(PITCHCSV[],MATCH(MYRANKS_P[[#This Row],[PROJID]],PITCHCSV[playerid],0),P_SOCOL),0),0)</f>
        <v>#REF!</v>
      </c>
      <c r="O474" s="115" t="e">
        <f>IF(OR(LEAGUE="Mixed",LEAGUE=MYRANKS_P[[#This Row],[LG]]),IFERROR(INDEX(PITCHCSV[],MATCH(MYRANKS_P[[#This Row],[PROJID]],PITCHCSV[playerid],0),P_BBCOL),0),0)</f>
        <v>#REF!</v>
      </c>
      <c r="P474" s="10" t="e">
        <f>IF(OR(LEAGUE="Mixed",LEAGUE=MYRANKS_P[[#This Row],[LG]]),IFERROR(MYRANKS_P[[#This Row],[ER]]*9/MYRANKS_P[[#This Row],[IP]],0),0)</f>
        <v>#REF!</v>
      </c>
      <c r="Q474" s="10" t="e">
        <f>IF(OR(LEAGUE="Mixed",LEAGUE=MYRANKS_P[[#This Row],[LG]]),IFERROR((MYRANKS_P[[#This Row],[BB]]+MYRANKS_P[[#This Row],[H]])/MYRANKS_P[[#This Row],[IP]],0),0)</f>
        <v>#REF!</v>
      </c>
      <c r="R474" s="10" t="e">
        <f>MYRANKS_P[[#This Row],[W]]/SGP_W</f>
        <v>#REF!</v>
      </c>
      <c r="S474" s="10" t="e">
        <f>MYRANKS_P[[#This Row],[SV]]/SGP_SV</f>
        <v>#REF!</v>
      </c>
      <c r="T474" s="10" t="e">
        <f>MYRANKS_P[[#This Row],[SO]]/SGP_K</f>
        <v>#REF!</v>
      </c>
      <c r="U474" s="10" t="e">
        <f>((LGAVG_ER*(NUMPITCHERS-1)+MYRANKS_P[[#This Row],[ER]])*9/((LGAVG_IP*(NUMPITCHERS-1)+MYRANKS_P[[#This Row],[IP]]))-LGAVG_ERA)/SGP_ERA</f>
        <v>#REF!</v>
      </c>
      <c r="V474" s="10" t="e">
        <f>((LGAVG_HBB*(NUMPITCHERS-1)+MYRANKS_P[[#This Row],[BB]]+MYRANKS_P[[#This Row],[H]])/(LGAVG_IP*(NUMPITCHERS-1)+MYRANKS_P[[#This Row],[IP]])-LGAVG_WHIP)/SGP_WHIP</f>
        <v>#REF!</v>
      </c>
      <c r="W474" s="72" t="e">
        <f>MYRANKS_P[[#This Row],[WSGP]]+MYRANKS_P[[#This Row],[SVSGP]]+MYRANKS_P[[#This Row],[SOSGP]]+MYRANKS_P[[#This Row],[ERASGP]]+MYRANKS_P[[#This Row],[WHIPSGP]]</f>
        <v>#REF!</v>
      </c>
      <c r="X474" s="171" t="e">
        <f>RANK(MYRANKS_P[[#This Row],[TTLSGP]],MYRANKS_P[TTLSGP],0)</f>
        <v>#REF!</v>
      </c>
      <c r="Y474" s="72" t="e">
        <f>IF(MYRANKS_P[[#This Row],[RAW_RANK]]&gt;NUM_P,MYRANKS_P[[#This Row],[TTLSGP]],0)</f>
        <v>#REF!</v>
      </c>
      <c r="Z474" s="22" t="e">
        <f>IF(MYRANKS_P[[#This Row],[BENCH_TTLSGP]]=0,"",RANK(MYRANKS_P[[#This Row],[BENCH_TTLSGP]],MYRANKS_P[BENCH_TTLSGP],0))</f>
        <v>#REF!</v>
      </c>
      <c r="AA474" s="22" t="e">
        <f>IF(MYRANKS_P[[#This Row],[RAW_RANK]]=NUM_P,"X","")</f>
        <v>#REF!</v>
      </c>
      <c r="AB474" s="10" t="e">
        <f>VLOOKUP(MYRANKS_P[[#This Row],[POS]],#REF!,COLUMN(#REF!),FALSE)</f>
        <v>#REF!</v>
      </c>
      <c r="AC474" s="10" t="e">
        <f>MYRANKS_P[[#This Row],[TTLSGP]]-MYRANKS_P[[#This Row],[REPL LVL]]</f>
        <v>#REF!</v>
      </c>
      <c r="AD474" s="19" t="e">
        <f>IF(MYRANKS_P[[#This Row],[RAW_RANK]]&lt;=Total_Pitchers_Drafted,MYRANKS_P[[#This Row],[SGP OVER REPL]],0)</f>
        <v>#REF!</v>
      </c>
      <c r="AE474" s="66" t="e">
        <f>MYRANKS_P[[#This Row],[SGP OVER REPL]]*Dollar_Value_Per_Pitcher_SGP+1</f>
        <v>#REF!</v>
      </c>
      <c r="AF474" s="27"/>
      <c r="AG474" s="30" t="e">
        <f>IF(AND(MYRANKS_P[[#This Row],[BENCH_RANK]]&lt;=Total_Pitchers_Drafted,MYRANKS_P[[#This Row],[$ACTUAL]]=""),MYRANKS_P[[#This Row],[USEFULSGP]],0)</f>
        <v>#REF!</v>
      </c>
      <c r="AH474" s="27" t="e">
        <f>IF(MYRANKS_P[[#This Row],[REMAIN_SGP]]=0,0,MYRANKS_P[[#This Row],[REMAIN_SGP]]*Remaining_Dollar_Value_Per_Pitcher_SGP+1)</f>
        <v>#REF!</v>
      </c>
      <c r="AI474" s="122"/>
    </row>
    <row r="475" spans="1:35" x14ac:dyDescent="0.25">
      <c r="A475" s="88" t="s">
        <v>1190</v>
      </c>
      <c r="B475" s="53" t="e">
        <f>VLOOKUP(MYRANKS_P[[#This Row],[PLAYERID]],#REF!,COLUMN(#REF!),FALSE)</f>
        <v>#REF!</v>
      </c>
      <c r="C475" s="53" t="e">
        <f>VLOOKUP(MYRANKS_P[[#This Row],[PLAYERID]],#REF!,COLUMN(#REF!),FALSE)</f>
        <v>#REF!</v>
      </c>
      <c r="D475" s="53" t="e">
        <f>VLOOKUP(MYRANKS_P[[#This Row],[PLAYERID]],#REF!,COLUMN(#REF!),FALSE)</f>
        <v>#REF!</v>
      </c>
      <c r="E475" s="9" t="e">
        <f>VLOOKUP(MYRANKS_P[[#This Row],[PLAYERID]],#REF!,COLUMN(#REF!),FALSE)</f>
        <v>#REF!</v>
      </c>
      <c r="F475" s="53" t="e">
        <f>VLOOKUP(MYRANKS_P[[#This Row],[PLAYERID]],#REF!,COLUMN(#REF!),FALSE)</f>
        <v>#REF!</v>
      </c>
      <c r="G475" s="9" t="e">
        <f>INDEX(#REF!,MATCH(MYRANKS_P[[#This Row],[PLAYERID]],#REF!,0),VLOOKUP(IDSYSTEM,#REF!,3,FALSE))</f>
        <v>#REF!</v>
      </c>
      <c r="H475" s="115" t="e">
        <f>IF(OR(LEAGUE="Mixed",LEAGUE=MYRANKS_P[[#This Row],[LG]]),IFERROR(INDEX(PITCHCSV[],MATCH(MYRANKS_P[[#This Row],[PROJID]],PITCHCSV[playerid],0),P_WCOL),0),0)</f>
        <v>#REF!</v>
      </c>
      <c r="I475" s="115" t="e">
        <f>IF(OR(LEAGUE="Mixed",LEAGUE=MYRANKS_P[[#This Row],[LG]]),IFERROR(INDEX(PITCHCSV[],MATCH(MYRANKS_P[[#This Row],[PROJID]],PITCHCSV[playerid],0),P_SVCOL),0),0)</f>
        <v>#REF!</v>
      </c>
      <c r="J475" s="115" t="e">
        <f>IF(OR(LEAGUE="Mixed",LEAGUE=MYRANKS_P[[#This Row],[LG]]),IFERROR(INDEX(PITCHCSV[],MATCH(MYRANKS_P[[#This Row],[PROJID]],PITCHCSV[playerid],0),P_IPCOL),0),0)</f>
        <v>#REF!</v>
      </c>
      <c r="K475" s="115" t="e">
        <f>IF(OR(LEAGUE="Mixed",LEAGUE=MYRANKS_P[[#This Row],[LG]]),IFERROR(INDEX(PITCHCSV[],MATCH(MYRANKS_P[[#This Row],[PROJID]],PITCHCSV[playerid],0),P_HCOL),0),0)</f>
        <v>#REF!</v>
      </c>
      <c r="L475" s="115" t="e">
        <f>IF(OR(LEAGUE="Mixed",LEAGUE=MYRANKS_P[[#This Row],[LG]]),IFERROR(INDEX(PITCHCSV[],MATCH(MYRANKS_P[[#This Row],[PROJID]],PITCHCSV[playerid],0),P_ERCOL),0),0)</f>
        <v>#REF!</v>
      </c>
      <c r="M475" s="115" t="e">
        <f>IF(OR(LEAGUE="Mixed",LEAGUE=MYRANKS_P[[#This Row],[LG]]),IFERROR(INDEX(PITCHCSV[],MATCH(MYRANKS_P[[#This Row],[PROJID]],PITCHCSV[playerid],0),P_HRCOL),0),0)</f>
        <v>#REF!</v>
      </c>
      <c r="N475" s="115" t="e">
        <f>IF(OR(LEAGUE="Mixed",LEAGUE=MYRANKS_P[[#This Row],[LG]]),IFERROR(INDEX(PITCHCSV[],MATCH(MYRANKS_P[[#This Row],[PROJID]],PITCHCSV[playerid],0),P_SOCOL),0),0)</f>
        <v>#REF!</v>
      </c>
      <c r="O475" s="115" t="e">
        <f>IF(OR(LEAGUE="Mixed",LEAGUE=MYRANKS_P[[#This Row],[LG]]),IFERROR(INDEX(PITCHCSV[],MATCH(MYRANKS_P[[#This Row],[PROJID]],PITCHCSV[playerid],0),P_BBCOL),0),0)</f>
        <v>#REF!</v>
      </c>
      <c r="P475" s="10" t="e">
        <f>IF(OR(LEAGUE="Mixed",LEAGUE=MYRANKS_P[[#This Row],[LG]]),IFERROR(MYRANKS_P[[#This Row],[ER]]*9/MYRANKS_P[[#This Row],[IP]],0),0)</f>
        <v>#REF!</v>
      </c>
      <c r="Q475" s="10" t="e">
        <f>IF(OR(LEAGUE="Mixed",LEAGUE=MYRANKS_P[[#This Row],[LG]]),IFERROR((MYRANKS_P[[#This Row],[BB]]+MYRANKS_P[[#This Row],[H]])/MYRANKS_P[[#This Row],[IP]],0),0)</f>
        <v>#REF!</v>
      </c>
      <c r="R475" s="55" t="e">
        <f>MYRANKS_P[[#This Row],[W]]/SGP_W</f>
        <v>#REF!</v>
      </c>
      <c r="S475" s="54" t="e">
        <f>MYRANKS_P[[#This Row],[SV]]/SGP_SV</f>
        <v>#REF!</v>
      </c>
      <c r="T475" s="55" t="e">
        <f>MYRANKS_P[[#This Row],[SO]]/SGP_K</f>
        <v>#REF!</v>
      </c>
      <c r="U475" s="10" t="e">
        <f>((LGAVG_ER*(NUMPITCHERS-1)+MYRANKS_P[[#This Row],[ER]])*9/((LGAVG_IP*(NUMPITCHERS-1)+MYRANKS_P[[#This Row],[IP]]))-LGAVG_ERA)/SGP_ERA</f>
        <v>#REF!</v>
      </c>
      <c r="V475" s="10" t="e">
        <f>((LGAVG_HBB*(NUMPITCHERS-1)+MYRANKS_P[[#This Row],[BB]]+MYRANKS_P[[#This Row],[H]])/(LGAVG_IP*(NUMPITCHERS-1)+MYRANKS_P[[#This Row],[IP]])-LGAVG_WHIP)/SGP_WHIP</f>
        <v>#REF!</v>
      </c>
      <c r="W475" s="74" t="e">
        <f>MYRANKS_P[[#This Row],[WSGP]]+MYRANKS_P[[#This Row],[SVSGP]]+MYRANKS_P[[#This Row],[SOSGP]]+MYRANKS_P[[#This Row],[ERASGP]]+MYRANKS_P[[#This Row],[WHIPSGP]]</f>
        <v>#REF!</v>
      </c>
      <c r="X475" s="172" t="e">
        <f>RANK(MYRANKS_P[[#This Row],[TTLSGP]],MYRANKS_P[TTLSGP],0)</f>
        <v>#REF!</v>
      </c>
      <c r="Y475" s="74" t="e">
        <f>IF(MYRANKS_P[[#This Row],[RAW_RANK]]&gt;NUM_P,MYRANKS_P[[#This Row],[TTLSGP]],0)</f>
        <v>#REF!</v>
      </c>
      <c r="Z475" s="56" t="e">
        <f>IF(MYRANKS_P[[#This Row],[BENCH_TTLSGP]]=0,"",RANK(MYRANKS_P[[#This Row],[BENCH_TTLSGP]],MYRANKS_P[BENCH_TTLSGP],0))</f>
        <v>#REF!</v>
      </c>
      <c r="AA475" s="56" t="e">
        <f>IF(MYRANKS_P[[#This Row],[RAW_RANK]]=NUM_P,"X","")</f>
        <v>#REF!</v>
      </c>
      <c r="AB475" s="54" t="e">
        <f>VLOOKUP(MYRANKS_P[[#This Row],[POS]],#REF!,COLUMN(#REF!),FALSE)</f>
        <v>#REF!</v>
      </c>
      <c r="AC475" s="54" t="e">
        <f>MYRANKS_P[[#This Row],[TTLSGP]]-MYRANKS_P[[#This Row],[REPL LVL]]</f>
        <v>#REF!</v>
      </c>
      <c r="AD475" s="55" t="e">
        <f>IF(MYRANKS_P[[#This Row],[RAW_RANK]]&lt;=Total_Pitchers_Drafted,MYRANKS_P[[#This Row],[SGP OVER REPL]],0)</f>
        <v>#REF!</v>
      </c>
      <c r="AE475" s="68" t="e">
        <f>MYRANKS_P[[#This Row],[SGP OVER REPL]]*Dollar_Value_Per_Pitcher_SGP+1</f>
        <v>#REF!</v>
      </c>
      <c r="AF475" s="55"/>
      <c r="AG475" s="54" t="e">
        <f>IF(AND(MYRANKS_P[[#This Row],[BENCH_RANK]]&lt;=Total_Pitchers_Drafted,MYRANKS_P[[#This Row],[$ACTUAL]]=""),MYRANKS_P[[#This Row],[USEFULSGP]],0)</f>
        <v>#REF!</v>
      </c>
      <c r="AH475" s="55" t="e">
        <f>IF(MYRANKS_P[[#This Row],[REMAIN_SGP]]=0,0,MYRANKS_P[[#This Row],[REMAIN_SGP]]*Remaining_Dollar_Value_Per_Pitcher_SGP+1)</f>
        <v>#REF!</v>
      </c>
      <c r="AI475" s="122"/>
    </row>
    <row r="476" spans="1:35" x14ac:dyDescent="0.25">
      <c r="A476" s="88" t="s">
        <v>2294</v>
      </c>
      <c r="B476" s="9" t="e">
        <f>VLOOKUP(MYRANKS_P[[#This Row],[PLAYERID]],#REF!,COLUMN(#REF!),FALSE)</f>
        <v>#REF!</v>
      </c>
      <c r="C476" s="9" t="e">
        <f>VLOOKUP(MYRANKS_P[[#This Row],[PLAYERID]],#REF!,COLUMN(#REF!),FALSE)</f>
        <v>#REF!</v>
      </c>
      <c r="D476" s="9" t="e">
        <f>VLOOKUP(MYRANKS_P[[#This Row],[PLAYERID]],#REF!,COLUMN(#REF!),FALSE)</f>
        <v>#REF!</v>
      </c>
      <c r="E476" s="9" t="e">
        <f>VLOOKUP(MYRANKS_P[[#This Row],[PLAYERID]],#REF!,COLUMN(#REF!),FALSE)</f>
        <v>#REF!</v>
      </c>
      <c r="F476" s="9" t="e">
        <f>VLOOKUP(MYRANKS_P[[#This Row],[PLAYERID]],#REF!,COLUMN(#REF!),FALSE)</f>
        <v>#REF!</v>
      </c>
      <c r="G476" s="9" t="e">
        <f>INDEX(#REF!,MATCH(MYRANKS_P[[#This Row],[PLAYERID]],#REF!,0),VLOOKUP(IDSYSTEM,#REF!,3,FALSE))</f>
        <v>#REF!</v>
      </c>
      <c r="H476" s="115" t="e">
        <f>IF(OR(LEAGUE="Mixed",LEAGUE=MYRANKS_P[[#This Row],[LG]]),IFERROR(INDEX(PITCHCSV[],MATCH(MYRANKS_P[[#This Row],[PROJID]],PITCHCSV[playerid],0),P_WCOL),0),0)</f>
        <v>#REF!</v>
      </c>
      <c r="I476" s="115" t="e">
        <f>IF(OR(LEAGUE="Mixed",LEAGUE=MYRANKS_P[[#This Row],[LG]]),IFERROR(INDEX(PITCHCSV[],MATCH(MYRANKS_P[[#This Row],[PROJID]],PITCHCSV[playerid],0),P_SVCOL),0),0)</f>
        <v>#REF!</v>
      </c>
      <c r="J476" s="115" t="e">
        <f>IF(OR(LEAGUE="Mixed",LEAGUE=MYRANKS_P[[#This Row],[LG]]),IFERROR(INDEX(PITCHCSV[],MATCH(MYRANKS_P[[#This Row],[PROJID]],PITCHCSV[playerid],0),P_IPCOL),0),0)</f>
        <v>#REF!</v>
      </c>
      <c r="K476" s="115" t="e">
        <f>IF(OR(LEAGUE="Mixed",LEAGUE=MYRANKS_P[[#This Row],[LG]]),IFERROR(INDEX(PITCHCSV[],MATCH(MYRANKS_P[[#This Row],[PROJID]],PITCHCSV[playerid],0),P_HCOL),0),0)</f>
        <v>#REF!</v>
      </c>
      <c r="L476" s="115" t="e">
        <f>IF(OR(LEAGUE="Mixed",LEAGUE=MYRANKS_P[[#This Row],[LG]]),IFERROR(INDEX(PITCHCSV[],MATCH(MYRANKS_P[[#This Row],[PROJID]],PITCHCSV[playerid],0),P_ERCOL),0),0)</f>
        <v>#REF!</v>
      </c>
      <c r="M476" s="115" t="e">
        <f>IF(OR(LEAGUE="Mixed",LEAGUE=MYRANKS_P[[#This Row],[LG]]),IFERROR(INDEX(PITCHCSV[],MATCH(MYRANKS_P[[#This Row],[PROJID]],PITCHCSV[playerid],0),P_HRCOL),0),0)</f>
        <v>#REF!</v>
      </c>
      <c r="N476" s="115" t="e">
        <f>IF(OR(LEAGUE="Mixed",LEAGUE=MYRANKS_P[[#This Row],[LG]]),IFERROR(INDEX(PITCHCSV[],MATCH(MYRANKS_P[[#This Row],[PROJID]],PITCHCSV[playerid],0),P_SOCOL),0),0)</f>
        <v>#REF!</v>
      </c>
      <c r="O476" s="115" t="e">
        <f>IF(OR(LEAGUE="Mixed",LEAGUE=MYRANKS_P[[#This Row],[LG]]),IFERROR(INDEX(PITCHCSV[],MATCH(MYRANKS_P[[#This Row],[PROJID]],PITCHCSV[playerid],0),P_BBCOL),0),0)</f>
        <v>#REF!</v>
      </c>
      <c r="P476" s="10" t="e">
        <f>IF(OR(LEAGUE="Mixed",LEAGUE=MYRANKS_P[[#This Row],[LG]]),IFERROR(MYRANKS_P[[#This Row],[ER]]*9/MYRANKS_P[[#This Row],[IP]],0),0)</f>
        <v>#REF!</v>
      </c>
      <c r="Q476" s="10" t="e">
        <f>IF(OR(LEAGUE="Mixed",LEAGUE=MYRANKS_P[[#This Row],[LG]]),IFERROR((MYRANKS_P[[#This Row],[BB]]+MYRANKS_P[[#This Row],[H]])/MYRANKS_P[[#This Row],[IP]],0),0)</f>
        <v>#REF!</v>
      </c>
      <c r="R476" s="10" t="e">
        <f>MYRANKS_P[[#This Row],[W]]/SGP_W</f>
        <v>#REF!</v>
      </c>
      <c r="S476" s="10" t="e">
        <f>MYRANKS_P[[#This Row],[SV]]/SGP_SV</f>
        <v>#REF!</v>
      </c>
      <c r="T476" s="10" t="e">
        <f>MYRANKS_P[[#This Row],[SO]]/SGP_K</f>
        <v>#REF!</v>
      </c>
      <c r="U476" s="10" t="e">
        <f>((LGAVG_ER*(NUMPITCHERS-1)+MYRANKS_P[[#This Row],[ER]])*9/((LGAVG_IP*(NUMPITCHERS-1)+MYRANKS_P[[#This Row],[IP]]))-LGAVG_ERA)/SGP_ERA</f>
        <v>#REF!</v>
      </c>
      <c r="V476" s="10" t="e">
        <f>((LGAVG_HBB*(NUMPITCHERS-1)+MYRANKS_P[[#This Row],[BB]]+MYRANKS_P[[#This Row],[H]])/(LGAVG_IP*(NUMPITCHERS-1)+MYRANKS_P[[#This Row],[IP]])-LGAVG_WHIP)/SGP_WHIP</f>
        <v>#REF!</v>
      </c>
      <c r="W476" s="72" t="e">
        <f>MYRANKS_P[[#This Row],[WSGP]]+MYRANKS_P[[#This Row],[SVSGP]]+MYRANKS_P[[#This Row],[SOSGP]]+MYRANKS_P[[#This Row],[ERASGP]]+MYRANKS_P[[#This Row],[WHIPSGP]]</f>
        <v>#REF!</v>
      </c>
      <c r="X476" s="171" t="e">
        <f>RANK(MYRANKS_P[[#This Row],[TTLSGP]],MYRANKS_P[TTLSGP],0)</f>
        <v>#REF!</v>
      </c>
      <c r="Y476" s="72" t="e">
        <f>IF(MYRANKS_P[[#This Row],[RAW_RANK]]&gt;NUM_P,MYRANKS_P[[#This Row],[TTLSGP]],0)</f>
        <v>#REF!</v>
      </c>
      <c r="Z476" s="22" t="e">
        <f>IF(MYRANKS_P[[#This Row],[BENCH_TTLSGP]]=0,"",RANK(MYRANKS_P[[#This Row],[BENCH_TTLSGP]],MYRANKS_P[BENCH_TTLSGP],0))</f>
        <v>#REF!</v>
      </c>
      <c r="AA476" s="22" t="e">
        <f>IF(MYRANKS_P[[#This Row],[RAW_RANK]]=NUM_P,"X","")</f>
        <v>#REF!</v>
      </c>
      <c r="AB476" s="10" t="e">
        <f>VLOOKUP(MYRANKS_P[[#This Row],[POS]],#REF!,COLUMN(#REF!),FALSE)</f>
        <v>#REF!</v>
      </c>
      <c r="AC476" s="10" t="e">
        <f>MYRANKS_P[[#This Row],[TTLSGP]]-MYRANKS_P[[#This Row],[REPL LVL]]</f>
        <v>#REF!</v>
      </c>
      <c r="AD476" s="19" t="e">
        <f>IF(MYRANKS_P[[#This Row],[RAW_RANK]]&lt;=Total_Pitchers_Drafted,MYRANKS_P[[#This Row],[SGP OVER REPL]],0)</f>
        <v>#REF!</v>
      </c>
      <c r="AE476" s="66" t="e">
        <f>MYRANKS_P[[#This Row],[SGP OVER REPL]]*Dollar_Value_Per_Pitcher_SGP+1</f>
        <v>#REF!</v>
      </c>
      <c r="AF476" s="27"/>
      <c r="AG476" s="30" t="e">
        <f>IF(AND(MYRANKS_P[[#This Row],[BENCH_RANK]]&lt;=Total_Pitchers_Drafted,MYRANKS_P[[#This Row],[$ACTUAL]]=""),MYRANKS_P[[#This Row],[USEFULSGP]],0)</f>
        <v>#REF!</v>
      </c>
      <c r="AH476" s="27" t="e">
        <f>IF(MYRANKS_P[[#This Row],[REMAIN_SGP]]=0,0,MYRANKS_P[[#This Row],[REMAIN_SGP]]*Remaining_Dollar_Value_Per_Pitcher_SGP+1)</f>
        <v>#REF!</v>
      </c>
      <c r="AI476" s="122"/>
    </row>
    <row r="477" spans="1:35" x14ac:dyDescent="0.25">
      <c r="A477" s="79" t="s">
        <v>1195</v>
      </c>
      <c r="B477" s="9" t="e">
        <f>VLOOKUP(MYRANKS_P[[#This Row],[PLAYERID]],#REF!,COLUMN(#REF!),FALSE)</f>
        <v>#REF!</v>
      </c>
      <c r="C477" s="9" t="e">
        <f>VLOOKUP(MYRANKS_P[[#This Row],[PLAYERID]],#REF!,COLUMN(#REF!),FALSE)</f>
        <v>#REF!</v>
      </c>
      <c r="D477" s="9" t="e">
        <f>VLOOKUP(MYRANKS_P[[#This Row],[PLAYERID]],#REF!,COLUMN(#REF!),FALSE)</f>
        <v>#REF!</v>
      </c>
      <c r="E477" s="9" t="e">
        <f>VLOOKUP(MYRANKS_P[[#This Row],[PLAYERID]],#REF!,COLUMN(#REF!),FALSE)</f>
        <v>#REF!</v>
      </c>
      <c r="F477" s="9" t="e">
        <f>VLOOKUP(MYRANKS_P[[#This Row],[PLAYERID]],#REF!,COLUMN(#REF!),FALSE)</f>
        <v>#REF!</v>
      </c>
      <c r="G477" s="9" t="e">
        <f>INDEX(#REF!,MATCH(MYRANKS_P[[#This Row],[PLAYERID]],#REF!,0),VLOOKUP(IDSYSTEM,#REF!,3,FALSE))</f>
        <v>#REF!</v>
      </c>
      <c r="H477" s="115" t="e">
        <f>IF(OR(LEAGUE="Mixed",LEAGUE=MYRANKS_P[[#This Row],[LG]]),IFERROR(INDEX(PITCHCSV[],MATCH(MYRANKS_P[[#This Row],[PROJID]],PITCHCSV[playerid],0),P_WCOL),0),0)</f>
        <v>#REF!</v>
      </c>
      <c r="I477" s="115" t="e">
        <f>IF(OR(LEAGUE="Mixed",LEAGUE=MYRANKS_P[[#This Row],[LG]]),IFERROR(INDEX(PITCHCSV[],MATCH(MYRANKS_P[[#This Row],[PROJID]],PITCHCSV[playerid],0),P_SVCOL),0),0)</f>
        <v>#REF!</v>
      </c>
      <c r="J477" s="115" t="e">
        <f>IF(OR(LEAGUE="Mixed",LEAGUE=MYRANKS_P[[#This Row],[LG]]),IFERROR(INDEX(PITCHCSV[],MATCH(MYRANKS_P[[#This Row],[PROJID]],PITCHCSV[playerid],0),P_IPCOL),0),0)</f>
        <v>#REF!</v>
      </c>
      <c r="K477" s="115" t="e">
        <f>IF(OR(LEAGUE="Mixed",LEAGUE=MYRANKS_P[[#This Row],[LG]]),IFERROR(INDEX(PITCHCSV[],MATCH(MYRANKS_P[[#This Row],[PROJID]],PITCHCSV[playerid],0),P_HCOL),0),0)</f>
        <v>#REF!</v>
      </c>
      <c r="L477" s="115" t="e">
        <f>IF(OR(LEAGUE="Mixed",LEAGUE=MYRANKS_P[[#This Row],[LG]]),IFERROR(INDEX(PITCHCSV[],MATCH(MYRANKS_P[[#This Row],[PROJID]],PITCHCSV[playerid],0),P_ERCOL),0),0)</f>
        <v>#REF!</v>
      </c>
      <c r="M477" s="115" t="e">
        <f>IF(OR(LEAGUE="Mixed",LEAGUE=MYRANKS_P[[#This Row],[LG]]),IFERROR(INDEX(PITCHCSV[],MATCH(MYRANKS_P[[#This Row],[PROJID]],PITCHCSV[playerid],0),P_HRCOL),0),0)</f>
        <v>#REF!</v>
      </c>
      <c r="N477" s="115" t="e">
        <f>IF(OR(LEAGUE="Mixed",LEAGUE=MYRANKS_P[[#This Row],[LG]]),IFERROR(INDEX(PITCHCSV[],MATCH(MYRANKS_P[[#This Row],[PROJID]],PITCHCSV[playerid],0),P_SOCOL),0),0)</f>
        <v>#REF!</v>
      </c>
      <c r="O477" s="115" t="e">
        <f>IF(OR(LEAGUE="Mixed",LEAGUE=MYRANKS_P[[#This Row],[LG]]),IFERROR(INDEX(PITCHCSV[],MATCH(MYRANKS_P[[#This Row],[PROJID]],PITCHCSV[playerid],0),P_BBCOL),0),0)</f>
        <v>#REF!</v>
      </c>
      <c r="P477" s="10" t="e">
        <f>IF(OR(LEAGUE="Mixed",LEAGUE=MYRANKS_P[[#This Row],[LG]]),IFERROR(MYRANKS_P[[#This Row],[ER]]*9/MYRANKS_P[[#This Row],[IP]],0),0)</f>
        <v>#REF!</v>
      </c>
      <c r="Q477" s="10" t="e">
        <f>IF(OR(LEAGUE="Mixed",LEAGUE=MYRANKS_P[[#This Row],[LG]]),IFERROR((MYRANKS_P[[#This Row],[BB]]+MYRANKS_P[[#This Row],[H]])/MYRANKS_P[[#This Row],[IP]],0),0)</f>
        <v>#REF!</v>
      </c>
      <c r="R477" s="10" t="e">
        <f>MYRANKS_P[[#This Row],[W]]/SGP_W</f>
        <v>#REF!</v>
      </c>
      <c r="S477" s="10" t="e">
        <f>MYRANKS_P[[#This Row],[SV]]/SGP_SV</f>
        <v>#REF!</v>
      </c>
      <c r="T477" s="10" t="e">
        <f>MYRANKS_P[[#This Row],[SO]]/SGP_K</f>
        <v>#REF!</v>
      </c>
      <c r="U477" s="10" t="e">
        <f>((LGAVG_ER*(NUMPITCHERS-1)+MYRANKS_P[[#This Row],[ER]])*9/((LGAVG_IP*(NUMPITCHERS-1)+MYRANKS_P[[#This Row],[IP]]))-LGAVG_ERA)/SGP_ERA</f>
        <v>#REF!</v>
      </c>
      <c r="V477" s="10" t="e">
        <f>((LGAVG_HBB*(NUMPITCHERS-1)+MYRANKS_P[[#This Row],[BB]]+MYRANKS_P[[#This Row],[H]])/(LGAVG_IP*(NUMPITCHERS-1)+MYRANKS_P[[#This Row],[IP]])-LGAVG_WHIP)/SGP_WHIP</f>
        <v>#REF!</v>
      </c>
      <c r="W477" s="72" t="e">
        <f>MYRANKS_P[[#This Row],[WSGP]]+MYRANKS_P[[#This Row],[SVSGP]]+MYRANKS_P[[#This Row],[SOSGP]]+MYRANKS_P[[#This Row],[ERASGP]]+MYRANKS_P[[#This Row],[WHIPSGP]]</f>
        <v>#REF!</v>
      </c>
      <c r="X477" s="171" t="e">
        <f>RANK(MYRANKS_P[[#This Row],[TTLSGP]],MYRANKS_P[TTLSGP],0)</f>
        <v>#REF!</v>
      </c>
      <c r="Y477" s="72" t="e">
        <f>IF(MYRANKS_P[[#This Row],[RAW_RANK]]&gt;NUM_P,MYRANKS_P[[#This Row],[TTLSGP]],0)</f>
        <v>#REF!</v>
      </c>
      <c r="Z477" s="22" t="e">
        <f>IF(MYRANKS_P[[#This Row],[BENCH_TTLSGP]]=0,"",RANK(MYRANKS_P[[#This Row],[BENCH_TTLSGP]],MYRANKS_P[BENCH_TTLSGP],0))</f>
        <v>#REF!</v>
      </c>
      <c r="AA477" s="22" t="e">
        <f>IF(MYRANKS_P[[#This Row],[RAW_RANK]]=NUM_P,"X","")</f>
        <v>#REF!</v>
      </c>
      <c r="AB477" s="10" t="e">
        <f>VLOOKUP(MYRANKS_P[[#This Row],[POS]],#REF!,COLUMN(#REF!),FALSE)</f>
        <v>#REF!</v>
      </c>
      <c r="AC477" s="10" t="e">
        <f>MYRANKS_P[[#This Row],[TTLSGP]]-MYRANKS_P[[#This Row],[REPL LVL]]</f>
        <v>#REF!</v>
      </c>
      <c r="AD477" s="19" t="e">
        <f>IF(MYRANKS_P[[#This Row],[RAW_RANK]]&lt;=Total_Pitchers_Drafted,MYRANKS_P[[#This Row],[SGP OVER REPL]],0)</f>
        <v>#REF!</v>
      </c>
      <c r="AE477" s="66" t="e">
        <f>MYRANKS_P[[#This Row],[SGP OVER REPL]]*Dollar_Value_Per_Pitcher_SGP+1</f>
        <v>#REF!</v>
      </c>
      <c r="AF477" s="27"/>
      <c r="AG477" s="30" t="e">
        <f>IF(AND(MYRANKS_P[[#This Row],[BENCH_RANK]]&lt;=Total_Pitchers_Drafted,MYRANKS_P[[#This Row],[$ACTUAL]]=""),MYRANKS_P[[#This Row],[USEFULSGP]],0)</f>
        <v>#REF!</v>
      </c>
      <c r="AH477" s="27" t="e">
        <f>IF(MYRANKS_P[[#This Row],[REMAIN_SGP]]=0,0,MYRANKS_P[[#This Row],[REMAIN_SGP]]*Remaining_Dollar_Value_Per_Pitcher_SGP+1)</f>
        <v>#REF!</v>
      </c>
      <c r="AI477" s="122"/>
    </row>
    <row r="478" spans="1:35" x14ac:dyDescent="0.25">
      <c r="A478" s="79" t="s">
        <v>1197</v>
      </c>
      <c r="B478" s="9" t="e">
        <f>VLOOKUP(MYRANKS_P[[#This Row],[PLAYERID]],#REF!,COLUMN(#REF!),FALSE)</f>
        <v>#REF!</v>
      </c>
      <c r="C478" s="9" t="e">
        <f>VLOOKUP(MYRANKS_P[[#This Row],[PLAYERID]],#REF!,COLUMN(#REF!),FALSE)</f>
        <v>#REF!</v>
      </c>
      <c r="D478" s="9" t="e">
        <f>VLOOKUP(MYRANKS_P[[#This Row],[PLAYERID]],#REF!,COLUMN(#REF!),FALSE)</f>
        <v>#REF!</v>
      </c>
      <c r="E478" s="9" t="e">
        <f>VLOOKUP(MYRANKS_P[[#This Row],[PLAYERID]],#REF!,COLUMN(#REF!),FALSE)</f>
        <v>#REF!</v>
      </c>
      <c r="F478" s="9" t="e">
        <f>VLOOKUP(MYRANKS_P[[#This Row],[PLAYERID]],#REF!,COLUMN(#REF!),FALSE)</f>
        <v>#REF!</v>
      </c>
      <c r="G478" s="9" t="e">
        <f>INDEX(#REF!,MATCH(MYRANKS_P[[#This Row],[PLAYERID]],#REF!,0),VLOOKUP(IDSYSTEM,#REF!,3,FALSE))</f>
        <v>#REF!</v>
      </c>
      <c r="H478" s="115" t="e">
        <f>IF(OR(LEAGUE="Mixed",LEAGUE=MYRANKS_P[[#This Row],[LG]]),IFERROR(INDEX(PITCHCSV[],MATCH(MYRANKS_P[[#This Row],[PROJID]],PITCHCSV[playerid],0),P_WCOL),0),0)</f>
        <v>#REF!</v>
      </c>
      <c r="I478" s="115" t="e">
        <f>IF(OR(LEAGUE="Mixed",LEAGUE=MYRANKS_P[[#This Row],[LG]]),IFERROR(INDEX(PITCHCSV[],MATCH(MYRANKS_P[[#This Row],[PROJID]],PITCHCSV[playerid],0),P_SVCOL),0),0)</f>
        <v>#REF!</v>
      </c>
      <c r="J478" s="115" t="e">
        <f>IF(OR(LEAGUE="Mixed",LEAGUE=MYRANKS_P[[#This Row],[LG]]),IFERROR(INDEX(PITCHCSV[],MATCH(MYRANKS_P[[#This Row],[PROJID]],PITCHCSV[playerid],0),P_IPCOL),0),0)</f>
        <v>#REF!</v>
      </c>
      <c r="K478" s="115" t="e">
        <f>IF(OR(LEAGUE="Mixed",LEAGUE=MYRANKS_P[[#This Row],[LG]]),IFERROR(INDEX(PITCHCSV[],MATCH(MYRANKS_P[[#This Row],[PROJID]],PITCHCSV[playerid],0),P_HCOL),0),0)</f>
        <v>#REF!</v>
      </c>
      <c r="L478" s="115" t="e">
        <f>IF(OR(LEAGUE="Mixed",LEAGUE=MYRANKS_P[[#This Row],[LG]]),IFERROR(INDEX(PITCHCSV[],MATCH(MYRANKS_P[[#This Row],[PROJID]],PITCHCSV[playerid],0),P_ERCOL),0),0)</f>
        <v>#REF!</v>
      </c>
      <c r="M478" s="115" t="e">
        <f>IF(OR(LEAGUE="Mixed",LEAGUE=MYRANKS_P[[#This Row],[LG]]),IFERROR(INDEX(PITCHCSV[],MATCH(MYRANKS_P[[#This Row],[PROJID]],PITCHCSV[playerid],0),P_HRCOL),0),0)</f>
        <v>#REF!</v>
      </c>
      <c r="N478" s="115" t="e">
        <f>IF(OR(LEAGUE="Mixed",LEAGUE=MYRANKS_P[[#This Row],[LG]]),IFERROR(INDEX(PITCHCSV[],MATCH(MYRANKS_P[[#This Row],[PROJID]],PITCHCSV[playerid],0),P_SOCOL),0),0)</f>
        <v>#REF!</v>
      </c>
      <c r="O478" s="115" t="e">
        <f>IF(OR(LEAGUE="Mixed",LEAGUE=MYRANKS_P[[#This Row],[LG]]),IFERROR(INDEX(PITCHCSV[],MATCH(MYRANKS_P[[#This Row],[PROJID]],PITCHCSV[playerid],0),P_BBCOL),0),0)</f>
        <v>#REF!</v>
      </c>
      <c r="P478" s="10" t="e">
        <f>IF(OR(LEAGUE="Mixed",LEAGUE=MYRANKS_P[[#This Row],[LG]]),IFERROR(MYRANKS_P[[#This Row],[ER]]*9/MYRANKS_P[[#This Row],[IP]],0),0)</f>
        <v>#REF!</v>
      </c>
      <c r="Q478" s="10" t="e">
        <f>IF(OR(LEAGUE="Mixed",LEAGUE=MYRANKS_P[[#This Row],[LG]]),IFERROR((MYRANKS_P[[#This Row],[BB]]+MYRANKS_P[[#This Row],[H]])/MYRANKS_P[[#This Row],[IP]],0),0)</f>
        <v>#REF!</v>
      </c>
      <c r="R478" s="10" t="e">
        <f>MYRANKS_P[[#This Row],[W]]/SGP_W</f>
        <v>#REF!</v>
      </c>
      <c r="S478" s="10" t="e">
        <f>MYRANKS_P[[#This Row],[SV]]/SGP_SV</f>
        <v>#REF!</v>
      </c>
      <c r="T478" s="10" t="e">
        <f>MYRANKS_P[[#This Row],[SO]]/SGP_K</f>
        <v>#REF!</v>
      </c>
      <c r="U478" s="10" t="e">
        <f>((LGAVG_ER*(NUMPITCHERS-1)+MYRANKS_P[[#This Row],[ER]])*9/((LGAVG_IP*(NUMPITCHERS-1)+MYRANKS_P[[#This Row],[IP]]))-LGAVG_ERA)/SGP_ERA</f>
        <v>#REF!</v>
      </c>
      <c r="V478" s="10" t="e">
        <f>((LGAVG_HBB*(NUMPITCHERS-1)+MYRANKS_P[[#This Row],[BB]]+MYRANKS_P[[#This Row],[H]])/(LGAVG_IP*(NUMPITCHERS-1)+MYRANKS_P[[#This Row],[IP]])-LGAVG_WHIP)/SGP_WHIP</f>
        <v>#REF!</v>
      </c>
      <c r="W478" s="72" t="e">
        <f>MYRANKS_P[[#This Row],[WSGP]]+MYRANKS_P[[#This Row],[SVSGP]]+MYRANKS_P[[#This Row],[SOSGP]]+MYRANKS_P[[#This Row],[ERASGP]]+MYRANKS_P[[#This Row],[WHIPSGP]]</f>
        <v>#REF!</v>
      </c>
      <c r="X478" s="171" t="e">
        <f>RANK(MYRANKS_P[[#This Row],[TTLSGP]],MYRANKS_P[TTLSGP],0)</f>
        <v>#REF!</v>
      </c>
      <c r="Y478" s="72" t="e">
        <f>IF(MYRANKS_P[[#This Row],[RAW_RANK]]&gt;NUM_P,MYRANKS_P[[#This Row],[TTLSGP]],0)</f>
        <v>#REF!</v>
      </c>
      <c r="Z478" s="22" t="e">
        <f>IF(MYRANKS_P[[#This Row],[BENCH_TTLSGP]]=0,"",RANK(MYRANKS_P[[#This Row],[BENCH_TTLSGP]],MYRANKS_P[BENCH_TTLSGP],0))</f>
        <v>#REF!</v>
      </c>
      <c r="AA478" s="22" t="e">
        <f>IF(MYRANKS_P[[#This Row],[RAW_RANK]]=NUM_P,"X","")</f>
        <v>#REF!</v>
      </c>
      <c r="AB478" s="10" t="e">
        <f>VLOOKUP(MYRANKS_P[[#This Row],[POS]],#REF!,COLUMN(#REF!),FALSE)</f>
        <v>#REF!</v>
      </c>
      <c r="AC478" s="10" t="e">
        <f>MYRANKS_P[[#This Row],[TTLSGP]]-MYRANKS_P[[#This Row],[REPL LVL]]</f>
        <v>#REF!</v>
      </c>
      <c r="AD478" s="19" t="e">
        <f>IF(MYRANKS_P[[#This Row],[RAW_RANK]]&lt;=Total_Pitchers_Drafted,MYRANKS_P[[#This Row],[SGP OVER REPL]],0)</f>
        <v>#REF!</v>
      </c>
      <c r="AE478" s="66" t="e">
        <f>MYRANKS_P[[#This Row],[SGP OVER REPL]]*Dollar_Value_Per_Pitcher_SGP+1</f>
        <v>#REF!</v>
      </c>
      <c r="AF478" s="27"/>
      <c r="AG478" s="30" t="e">
        <f>IF(AND(MYRANKS_P[[#This Row],[BENCH_RANK]]&lt;=Total_Pitchers_Drafted,MYRANKS_P[[#This Row],[$ACTUAL]]=""),MYRANKS_P[[#This Row],[USEFULSGP]],0)</f>
        <v>#REF!</v>
      </c>
      <c r="AH478" s="27" t="e">
        <f>IF(MYRANKS_P[[#This Row],[REMAIN_SGP]]=0,0,MYRANKS_P[[#This Row],[REMAIN_SGP]]*Remaining_Dollar_Value_Per_Pitcher_SGP+1)</f>
        <v>#REF!</v>
      </c>
      <c r="AI478" s="122"/>
    </row>
    <row r="479" spans="1:35" x14ac:dyDescent="0.25">
      <c r="A479" s="88" t="s">
        <v>1200</v>
      </c>
      <c r="B479" s="9" t="e">
        <f>VLOOKUP(MYRANKS_P[[#This Row],[PLAYERID]],#REF!,COLUMN(#REF!),FALSE)</f>
        <v>#REF!</v>
      </c>
      <c r="C479" s="9" t="e">
        <f>VLOOKUP(MYRANKS_P[[#This Row],[PLAYERID]],#REF!,COLUMN(#REF!),FALSE)</f>
        <v>#REF!</v>
      </c>
      <c r="D479" s="9" t="e">
        <f>VLOOKUP(MYRANKS_P[[#This Row],[PLAYERID]],#REF!,COLUMN(#REF!),FALSE)</f>
        <v>#REF!</v>
      </c>
      <c r="E479" s="9" t="e">
        <f>VLOOKUP(MYRANKS_P[[#This Row],[PLAYERID]],#REF!,COLUMN(#REF!),FALSE)</f>
        <v>#REF!</v>
      </c>
      <c r="F479" s="9" t="e">
        <f>VLOOKUP(MYRANKS_P[[#This Row],[PLAYERID]],#REF!,COLUMN(#REF!),FALSE)</f>
        <v>#REF!</v>
      </c>
      <c r="G479" s="9" t="e">
        <f>INDEX(#REF!,MATCH(MYRANKS_P[[#This Row],[PLAYERID]],#REF!,0),VLOOKUP(IDSYSTEM,#REF!,3,FALSE))</f>
        <v>#REF!</v>
      </c>
      <c r="H479" s="115" t="e">
        <f>IF(OR(LEAGUE="Mixed",LEAGUE=MYRANKS_P[[#This Row],[LG]]),IFERROR(INDEX(PITCHCSV[],MATCH(MYRANKS_P[[#This Row],[PROJID]],PITCHCSV[playerid],0),P_WCOL),0),0)</f>
        <v>#REF!</v>
      </c>
      <c r="I479" s="115" t="e">
        <f>IF(OR(LEAGUE="Mixed",LEAGUE=MYRANKS_P[[#This Row],[LG]]),IFERROR(INDEX(PITCHCSV[],MATCH(MYRANKS_P[[#This Row],[PROJID]],PITCHCSV[playerid],0),P_SVCOL),0),0)</f>
        <v>#REF!</v>
      </c>
      <c r="J479" s="115" t="e">
        <f>IF(OR(LEAGUE="Mixed",LEAGUE=MYRANKS_P[[#This Row],[LG]]),IFERROR(INDEX(PITCHCSV[],MATCH(MYRANKS_P[[#This Row],[PROJID]],PITCHCSV[playerid],0),P_IPCOL),0),0)</f>
        <v>#REF!</v>
      </c>
      <c r="K479" s="115" t="e">
        <f>IF(OR(LEAGUE="Mixed",LEAGUE=MYRANKS_P[[#This Row],[LG]]),IFERROR(INDEX(PITCHCSV[],MATCH(MYRANKS_P[[#This Row],[PROJID]],PITCHCSV[playerid],0),P_HCOL),0),0)</f>
        <v>#REF!</v>
      </c>
      <c r="L479" s="115" t="e">
        <f>IF(OR(LEAGUE="Mixed",LEAGUE=MYRANKS_P[[#This Row],[LG]]),IFERROR(INDEX(PITCHCSV[],MATCH(MYRANKS_P[[#This Row],[PROJID]],PITCHCSV[playerid],0),P_ERCOL),0),0)</f>
        <v>#REF!</v>
      </c>
      <c r="M479" s="115" t="e">
        <f>IF(OR(LEAGUE="Mixed",LEAGUE=MYRANKS_P[[#This Row],[LG]]),IFERROR(INDEX(PITCHCSV[],MATCH(MYRANKS_P[[#This Row],[PROJID]],PITCHCSV[playerid],0),P_HRCOL),0),0)</f>
        <v>#REF!</v>
      </c>
      <c r="N479" s="115" t="e">
        <f>IF(OR(LEAGUE="Mixed",LEAGUE=MYRANKS_P[[#This Row],[LG]]),IFERROR(INDEX(PITCHCSV[],MATCH(MYRANKS_P[[#This Row],[PROJID]],PITCHCSV[playerid],0),P_SOCOL),0),0)</f>
        <v>#REF!</v>
      </c>
      <c r="O479" s="115" t="e">
        <f>IF(OR(LEAGUE="Mixed",LEAGUE=MYRANKS_P[[#This Row],[LG]]),IFERROR(INDEX(PITCHCSV[],MATCH(MYRANKS_P[[#This Row],[PROJID]],PITCHCSV[playerid],0),P_BBCOL),0),0)</f>
        <v>#REF!</v>
      </c>
      <c r="P479" s="10" t="e">
        <f>IF(OR(LEAGUE="Mixed",LEAGUE=MYRANKS_P[[#This Row],[LG]]),IFERROR(MYRANKS_P[[#This Row],[ER]]*9/MYRANKS_P[[#This Row],[IP]],0),0)</f>
        <v>#REF!</v>
      </c>
      <c r="Q479" s="10" t="e">
        <f>IF(OR(LEAGUE="Mixed",LEAGUE=MYRANKS_P[[#This Row],[LG]]),IFERROR((MYRANKS_P[[#This Row],[BB]]+MYRANKS_P[[#This Row],[H]])/MYRANKS_P[[#This Row],[IP]],0),0)</f>
        <v>#REF!</v>
      </c>
      <c r="R479" s="10" t="e">
        <f>MYRANKS_P[[#This Row],[W]]/SGP_W</f>
        <v>#REF!</v>
      </c>
      <c r="S479" s="10" t="e">
        <f>MYRANKS_P[[#This Row],[SV]]/SGP_SV</f>
        <v>#REF!</v>
      </c>
      <c r="T479" s="10" t="e">
        <f>MYRANKS_P[[#This Row],[SO]]/SGP_K</f>
        <v>#REF!</v>
      </c>
      <c r="U479" s="10" t="e">
        <f>((LGAVG_ER*(NUMPITCHERS-1)+MYRANKS_P[[#This Row],[ER]])*9/((LGAVG_IP*(NUMPITCHERS-1)+MYRANKS_P[[#This Row],[IP]]))-LGAVG_ERA)/SGP_ERA</f>
        <v>#REF!</v>
      </c>
      <c r="V479" s="10" t="e">
        <f>((LGAVG_HBB*(NUMPITCHERS-1)+MYRANKS_P[[#This Row],[BB]]+MYRANKS_P[[#This Row],[H]])/(LGAVG_IP*(NUMPITCHERS-1)+MYRANKS_P[[#This Row],[IP]])-LGAVG_WHIP)/SGP_WHIP</f>
        <v>#REF!</v>
      </c>
      <c r="W479" s="72" t="e">
        <f>MYRANKS_P[[#This Row],[WSGP]]+MYRANKS_P[[#This Row],[SVSGP]]+MYRANKS_P[[#This Row],[SOSGP]]+MYRANKS_P[[#This Row],[ERASGP]]+MYRANKS_P[[#This Row],[WHIPSGP]]</f>
        <v>#REF!</v>
      </c>
      <c r="X479" s="171" t="e">
        <f>RANK(MYRANKS_P[[#This Row],[TTLSGP]],MYRANKS_P[TTLSGP],0)</f>
        <v>#REF!</v>
      </c>
      <c r="Y479" s="72" t="e">
        <f>IF(MYRANKS_P[[#This Row],[RAW_RANK]]&gt;NUM_P,MYRANKS_P[[#This Row],[TTLSGP]],0)</f>
        <v>#REF!</v>
      </c>
      <c r="Z479" s="22" t="e">
        <f>IF(MYRANKS_P[[#This Row],[BENCH_TTLSGP]]=0,"",RANK(MYRANKS_P[[#This Row],[BENCH_TTLSGP]],MYRANKS_P[BENCH_TTLSGP],0))</f>
        <v>#REF!</v>
      </c>
      <c r="AA479" s="22" t="e">
        <f>IF(MYRANKS_P[[#This Row],[RAW_RANK]]=NUM_P,"X","")</f>
        <v>#REF!</v>
      </c>
      <c r="AB479" s="10" t="e">
        <f>VLOOKUP(MYRANKS_P[[#This Row],[POS]],#REF!,COLUMN(#REF!),FALSE)</f>
        <v>#REF!</v>
      </c>
      <c r="AC479" s="10" t="e">
        <f>MYRANKS_P[[#This Row],[TTLSGP]]-MYRANKS_P[[#This Row],[REPL LVL]]</f>
        <v>#REF!</v>
      </c>
      <c r="AD479" s="19" t="e">
        <f>IF(MYRANKS_P[[#This Row],[RAW_RANK]]&lt;=Total_Pitchers_Drafted,MYRANKS_P[[#This Row],[SGP OVER REPL]],0)</f>
        <v>#REF!</v>
      </c>
      <c r="AE479" s="66" t="e">
        <f>MYRANKS_P[[#This Row],[SGP OVER REPL]]*Dollar_Value_Per_Pitcher_SGP+1</f>
        <v>#REF!</v>
      </c>
      <c r="AF479" s="27"/>
      <c r="AG479" s="30" t="e">
        <f>IF(AND(MYRANKS_P[[#This Row],[BENCH_RANK]]&lt;=Total_Pitchers_Drafted,MYRANKS_P[[#This Row],[$ACTUAL]]=""),MYRANKS_P[[#This Row],[USEFULSGP]],0)</f>
        <v>#REF!</v>
      </c>
      <c r="AH479" s="27" t="e">
        <f>IF(MYRANKS_P[[#This Row],[REMAIN_SGP]]=0,0,MYRANKS_P[[#This Row],[REMAIN_SGP]]*Remaining_Dollar_Value_Per_Pitcher_SGP+1)</f>
        <v>#REF!</v>
      </c>
      <c r="AI479" s="122"/>
    </row>
    <row r="480" spans="1:35" x14ac:dyDescent="0.25">
      <c r="A480" s="88" t="s">
        <v>1213</v>
      </c>
      <c r="B480" s="9" t="e">
        <f>VLOOKUP(MYRANKS_P[[#This Row],[PLAYERID]],#REF!,COLUMN(#REF!),FALSE)</f>
        <v>#REF!</v>
      </c>
      <c r="C480" s="9" t="e">
        <f>VLOOKUP(MYRANKS_P[[#This Row],[PLAYERID]],#REF!,COLUMN(#REF!),FALSE)</f>
        <v>#REF!</v>
      </c>
      <c r="D480" s="9" t="e">
        <f>VLOOKUP(MYRANKS_P[[#This Row],[PLAYERID]],#REF!,COLUMN(#REF!),FALSE)</f>
        <v>#REF!</v>
      </c>
      <c r="E480" s="9" t="e">
        <f>VLOOKUP(MYRANKS_P[[#This Row],[PLAYERID]],#REF!,COLUMN(#REF!),FALSE)</f>
        <v>#REF!</v>
      </c>
      <c r="F480" s="9" t="e">
        <f>VLOOKUP(MYRANKS_P[[#This Row],[PLAYERID]],#REF!,COLUMN(#REF!),FALSE)</f>
        <v>#REF!</v>
      </c>
      <c r="G480" s="9" t="e">
        <f>INDEX(#REF!,MATCH(MYRANKS_P[[#This Row],[PLAYERID]],#REF!,0),VLOOKUP(IDSYSTEM,#REF!,3,FALSE))</f>
        <v>#REF!</v>
      </c>
      <c r="H480" s="115" t="e">
        <f>IF(OR(LEAGUE="Mixed",LEAGUE=MYRANKS_P[[#This Row],[LG]]),IFERROR(INDEX(PITCHCSV[],MATCH(MYRANKS_P[[#This Row],[PROJID]],PITCHCSV[playerid],0),P_WCOL),0),0)</f>
        <v>#REF!</v>
      </c>
      <c r="I480" s="115" t="e">
        <f>IF(OR(LEAGUE="Mixed",LEAGUE=MYRANKS_P[[#This Row],[LG]]),IFERROR(INDEX(PITCHCSV[],MATCH(MYRANKS_P[[#This Row],[PROJID]],PITCHCSV[playerid],0),P_SVCOL),0),0)</f>
        <v>#REF!</v>
      </c>
      <c r="J480" s="115" t="e">
        <f>IF(OR(LEAGUE="Mixed",LEAGUE=MYRANKS_P[[#This Row],[LG]]),IFERROR(INDEX(PITCHCSV[],MATCH(MYRANKS_P[[#This Row],[PROJID]],PITCHCSV[playerid],0),P_IPCOL),0),0)</f>
        <v>#REF!</v>
      </c>
      <c r="K480" s="115" t="e">
        <f>IF(OR(LEAGUE="Mixed",LEAGUE=MYRANKS_P[[#This Row],[LG]]),IFERROR(INDEX(PITCHCSV[],MATCH(MYRANKS_P[[#This Row],[PROJID]],PITCHCSV[playerid],0),P_HCOL),0),0)</f>
        <v>#REF!</v>
      </c>
      <c r="L480" s="115" t="e">
        <f>IF(OR(LEAGUE="Mixed",LEAGUE=MYRANKS_P[[#This Row],[LG]]),IFERROR(INDEX(PITCHCSV[],MATCH(MYRANKS_P[[#This Row],[PROJID]],PITCHCSV[playerid],0),P_ERCOL),0),0)</f>
        <v>#REF!</v>
      </c>
      <c r="M480" s="115" t="e">
        <f>IF(OR(LEAGUE="Mixed",LEAGUE=MYRANKS_P[[#This Row],[LG]]),IFERROR(INDEX(PITCHCSV[],MATCH(MYRANKS_P[[#This Row],[PROJID]],PITCHCSV[playerid],0),P_HRCOL),0),0)</f>
        <v>#REF!</v>
      </c>
      <c r="N480" s="115" t="e">
        <f>IF(OR(LEAGUE="Mixed",LEAGUE=MYRANKS_P[[#This Row],[LG]]),IFERROR(INDEX(PITCHCSV[],MATCH(MYRANKS_P[[#This Row],[PROJID]],PITCHCSV[playerid],0),P_SOCOL),0),0)</f>
        <v>#REF!</v>
      </c>
      <c r="O480" s="115" t="e">
        <f>IF(OR(LEAGUE="Mixed",LEAGUE=MYRANKS_P[[#This Row],[LG]]),IFERROR(INDEX(PITCHCSV[],MATCH(MYRANKS_P[[#This Row],[PROJID]],PITCHCSV[playerid],0),P_BBCOL),0),0)</f>
        <v>#REF!</v>
      </c>
      <c r="P480" s="10" t="e">
        <f>IF(OR(LEAGUE="Mixed",LEAGUE=MYRANKS_P[[#This Row],[LG]]),IFERROR(MYRANKS_P[[#This Row],[ER]]*9/MYRANKS_P[[#This Row],[IP]],0),0)</f>
        <v>#REF!</v>
      </c>
      <c r="Q480" s="10" t="e">
        <f>IF(OR(LEAGUE="Mixed",LEAGUE=MYRANKS_P[[#This Row],[LG]]),IFERROR((MYRANKS_P[[#This Row],[BB]]+MYRANKS_P[[#This Row],[H]])/MYRANKS_P[[#This Row],[IP]],0),0)</f>
        <v>#REF!</v>
      </c>
      <c r="R480" s="10" t="e">
        <f>MYRANKS_P[[#This Row],[W]]/SGP_W</f>
        <v>#REF!</v>
      </c>
      <c r="S480" s="10" t="e">
        <f>MYRANKS_P[[#This Row],[SV]]/SGP_SV</f>
        <v>#REF!</v>
      </c>
      <c r="T480" s="10" t="e">
        <f>MYRANKS_P[[#This Row],[SO]]/SGP_K</f>
        <v>#REF!</v>
      </c>
      <c r="U480" s="10" t="e">
        <f>((LGAVG_ER*(NUMPITCHERS-1)+MYRANKS_P[[#This Row],[ER]])*9/((LGAVG_IP*(NUMPITCHERS-1)+MYRANKS_P[[#This Row],[IP]]))-LGAVG_ERA)/SGP_ERA</f>
        <v>#REF!</v>
      </c>
      <c r="V480" s="10" t="e">
        <f>((LGAVG_HBB*(NUMPITCHERS-1)+MYRANKS_P[[#This Row],[BB]]+MYRANKS_P[[#This Row],[H]])/(LGAVG_IP*(NUMPITCHERS-1)+MYRANKS_P[[#This Row],[IP]])-LGAVG_WHIP)/SGP_WHIP</f>
        <v>#REF!</v>
      </c>
      <c r="W480" s="72" t="e">
        <f>MYRANKS_P[[#This Row],[WSGP]]+MYRANKS_P[[#This Row],[SVSGP]]+MYRANKS_P[[#This Row],[SOSGP]]+MYRANKS_P[[#This Row],[ERASGP]]+MYRANKS_P[[#This Row],[WHIPSGP]]</f>
        <v>#REF!</v>
      </c>
      <c r="X480" s="171" t="e">
        <f>RANK(MYRANKS_P[[#This Row],[TTLSGP]],MYRANKS_P[TTLSGP],0)</f>
        <v>#REF!</v>
      </c>
      <c r="Y480" s="72" t="e">
        <f>IF(MYRANKS_P[[#This Row],[RAW_RANK]]&gt;NUM_P,MYRANKS_P[[#This Row],[TTLSGP]],0)</f>
        <v>#REF!</v>
      </c>
      <c r="Z480" s="22" t="e">
        <f>IF(MYRANKS_P[[#This Row],[BENCH_TTLSGP]]=0,"",RANK(MYRANKS_P[[#This Row],[BENCH_TTLSGP]],MYRANKS_P[BENCH_TTLSGP],0))</f>
        <v>#REF!</v>
      </c>
      <c r="AA480" s="22" t="e">
        <f>IF(MYRANKS_P[[#This Row],[RAW_RANK]]=NUM_P,"X","")</f>
        <v>#REF!</v>
      </c>
      <c r="AB480" s="10" t="e">
        <f>VLOOKUP(MYRANKS_P[[#This Row],[POS]],#REF!,COLUMN(#REF!),FALSE)</f>
        <v>#REF!</v>
      </c>
      <c r="AC480" s="10" t="e">
        <f>MYRANKS_P[[#This Row],[TTLSGP]]-MYRANKS_P[[#This Row],[REPL LVL]]</f>
        <v>#REF!</v>
      </c>
      <c r="AD480" s="19" t="e">
        <f>IF(MYRANKS_P[[#This Row],[RAW_RANK]]&lt;=Total_Pitchers_Drafted,MYRANKS_P[[#This Row],[SGP OVER REPL]],0)</f>
        <v>#REF!</v>
      </c>
      <c r="AE480" s="66" t="e">
        <f>MYRANKS_P[[#This Row],[SGP OVER REPL]]*Dollar_Value_Per_Pitcher_SGP+1</f>
        <v>#REF!</v>
      </c>
      <c r="AF480" s="27"/>
      <c r="AG480" s="30" t="e">
        <f>IF(AND(MYRANKS_P[[#This Row],[BENCH_RANK]]&lt;=Total_Pitchers_Drafted,MYRANKS_P[[#This Row],[$ACTUAL]]=""),MYRANKS_P[[#This Row],[USEFULSGP]],0)</f>
        <v>#REF!</v>
      </c>
      <c r="AH480" s="27" t="e">
        <f>IF(MYRANKS_P[[#This Row],[REMAIN_SGP]]=0,0,MYRANKS_P[[#This Row],[REMAIN_SGP]]*Remaining_Dollar_Value_Per_Pitcher_SGP+1)</f>
        <v>#REF!</v>
      </c>
      <c r="AI480" s="122"/>
    </row>
    <row r="481" spans="1:35" x14ac:dyDescent="0.25">
      <c r="A481" s="88" t="s">
        <v>6674</v>
      </c>
      <c r="B481" s="9" t="e">
        <f>VLOOKUP(MYRANKS_P[[#This Row],[PLAYERID]],#REF!,COLUMN(#REF!),FALSE)</f>
        <v>#REF!</v>
      </c>
      <c r="C481" s="9" t="e">
        <f>VLOOKUP(MYRANKS_P[[#This Row],[PLAYERID]],#REF!,COLUMN(#REF!),FALSE)</f>
        <v>#REF!</v>
      </c>
      <c r="D481" s="9" t="e">
        <f>VLOOKUP(MYRANKS_P[[#This Row],[PLAYERID]],#REF!,COLUMN(#REF!),FALSE)</f>
        <v>#REF!</v>
      </c>
      <c r="E481" s="9" t="e">
        <f>VLOOKUP(MYRANKS_P[[#This Row],[PLAYERID]],#REF!,COLUMN(#REF!),FALSE)</f>
        <v>#REF!</v>
      </c>
      <c r="F481" s="9" t="e">
        <f>VLOOKUP(MYRANKS_P[[#This Row],[PLAYERID]],#REF!,COLUMN(#REF!),FALSE)</f>
        <v>#REF!</v>
      </c>
      <c r="G481" s="9" t="e">
        <f>INDEX(#REF!,MATCH(MYRANKS_P[[#This Row],[PLAYERID]],#REF!,0),VLOOKUP(IDSYSTEM,#REF!,3,FALSE))</f>
        <v>#REF!</v>
      </c>
      <c r="H481" s="115" t="e">
        <f>IF(OR(LEAGUE="Mixed",LEAGUE=MYRANKS_P[[#This Row],[LG]]),IFERROR(INDEX(PITCHCSV[],MATCH(MYRANKS_P[[#This Row],[PROJID]],PITCHCSV[playerid],0),P_WCOL),0),0)</f>
        <v>#REF!</v>
      </c>
      <c r="I481" s="115" t="e">
        <f>IF(OR(LEAGUE="Mixed",LEAGUE=MYRANKS_P[[#This Row],[LG]]),IFERROR(INDEX(PITCHCSV[],MATCH(MYRANKS_P[[#This Row],[PROJID]],PITCHCSV[playerid],0),P_SVCOL),0),0)</f>
        <v>#REF!</v>
      </c>
      <c r="J481" s="115" t="e">
        <f>IF(OR(LEAGUE="Mixed",LEAGUE=MYRANKS_P[[#This Row],[LG]]),IFERROR(INDEX(PITCHCSV[],MATCH(MYRANKS_P[[#This Row],[PROJID]],PITCHCSV[playerid],0),P_IPCOL),0),0)</f>
        <v>#REF!</v>
      </c>
      <c r="K481" s="115" t="e">
        <f>IF(OR(LEAGUE="Mixed",LEAGUE=MYRANKS_P[[#This Row],[LG]]),IFERROR(INDEX(PITCHCSV[],MATCH(MYRANKS_P[[#This Row],[PROJID]],PITCHCSV[playerid],0),P_HCOL),0),0)</f>
        <v>#REF!</v>
      </c>
      <c r="L481" s="115" t="e">
        <f>IF(OR(LEAGUE="Mixed",LEAGUE=MYRANKS_P[[#This Row],[LG]]),IFERROR(INDEX(PITCHCSV[],MATCH(MYRANKS_P[[#This Row],[PROJID]],PITCHCSV[playerid],0),P_ERCOL),0),0)</f>
        <v>#REF!</v>
      </c>
      <c r="M481" s="115" t="e">
        <f>IF(OR(LEAGUE="Mixed",LEAGUE=MYRANKS_P[[#This Row],[LG]]),IFERROR(INDEX(PITCHCSV[],MATCH(MYRANKS_P[[#This Row],[PROJID]],PITCHCSV[playerid],0),P_HRCOL),0),0)</f>
        <v>#REF!</v>
      </c>
      <c r="N481" s="115" t="e">
        <f>IF(OR(LEAGUE="Mixed",LEAGUE=MYRANKS_P[[#This Row],[LG]]),IFERROR(INDEX(PITCHCSV[],MATCH(MYRANKS_P[[#This Row],[PROJID]],PITCHCSV[playerid],0),P_SOCOL),0),0)</f>
        <v>#REF!</v>
      </c>
      <c r="O481" s="115" t="e">
        <f>IF(OR(LEAGUE="Mixed",LEAGUE=MYRANKS_P[[#This Row],[LG]]),IFERROR(INDEX(PITCHCSV[],MATCH(MYRANKS_P[[#This Row],[PROJID]],PITCHCSV[playerid],0),P_BBCOL),0),0)</f>
        <v>#REF!</v>
      </c>
      <c r="P481" s="10" t="e">
        <f>IF(OR(LEAGUE="Mixed",LEAGUE=MYRANKS_P[[#This Row],[LG]]),IFERROR(MYRANKS_P[[#This Row],[ER]]*9/MYRANKS_P[[#This Row],[IP]],0),0)</f>
        <v>#REF!</v>
      </c>
      <c r="Q481" s="10" t="e">
        <f>IF(OR(LEAGUE="Mixed",LEAGUE=MYRANKS_P[[#This Row],[LG]]),IFERROR((MYRANKS_P[[#This Row],[BB]]+MYRANKS_P[[#This Row],[H]])/MYRANKS_P[[#This Row],[IP]],0),0)</f>
        <v>#REF!</v>
      </c>
      <c r="R481" s="10" t="e">
        <f>MYRANKS_P[[#This Row],[W]]/SGP_W</f>
        <v>#REF!</v>
      </c>
      <c r="S481" s="10" t="e">
        <f>MYRANKS_P[[#This Row],[SV]]/SGP_SV</f>
        <v>#REF!</v>
      </c>
      <c r="T481" s="10" t="e">
        <f>MYRANKS_P[[#This Row],[SO]]/SGP_K</f>
        <v>#REF!</v>
      </c>
      <c r="U481" s="10" t="e">
        <f>((LGAVG_ER*(NUMPITCHERS-1)+MYRANKS_P[[#This Row],[ER]])*9/((LGAVG_IP*(NUMPITCHERS-1)+MYRANKS_P[[#This Row],[IP]]))-LGAVG_ERA)/SGP_ERA</f>
        <v>#REF!</v>
      </c>
      <c r="V481" s="10" t="e">
        <f>((LGAVG_HBB*(NUMPITCHERS-1)+MYRANKS_P[[#This Row],[BB]]+MYRANKS_P[[#This Row],[H]])/(LGAVG_IP*(NUMPITCHERS-1)+MYRANKS_P[[#This Row],[IP]])-LGAVG_WHIP)/SGP_WHIP</f>
        <v>#REF!</v>
      </c>
      <c r="W481" s="72" t="e">
        <f>MYRANKS_P[[#This Row],[WSGP]]+MYRANKS_P[[#This Row],[SVSGP]]+MYRANKS_P[[#This Row],[SOSGP]]+MYRANKS_P[[#This Row],[ERASGP]]+MYRANKS_P[[#This Row],[WHIPSGP]]</f>
        <v>#REF!</v>
      </c>
      <c r="X481" s="171" t="e">
        <f>RANK(MYRANKS_P[[#This Row],[TTLSGP]],MYRANKS_P[TTLSGP],0)</f>
        <v>#REF!</v>
      </c>
      <c r="Y481" s="72" t="e">
        <f>IF(MYRANKS_P[[#This Row],[RAW_RANK]]&gt;NUM_P,MYRANKS_P[[#This Row],[TTLSGP]],0)</f>
        <v>#REF!</v>
      </c>
      <c r="Z481" s="22" t="e">
        <f>IF(MYRANKS_P[[#This Row],[BENCH_TTLSGP]]=0,"",RANK(MYRANKS_P[[#This Row],[BENCH_TTLSGP]],MYRANKS_P[BENCH_TTLSGP],0))</f>
        <v>#REF!</v>
      </c>
      <c r="AA481" s="22" t="e">
        <f>IF(MYRANKS_P[[#This Row],[RAW_RANK]]=NUM_P,"X","")</f>
        <v>#REF!</v>
      </c>
      <c r="AB481" s="10" t="e">
        <f>VLOOKUP(MYRANKS_P[[#This Row],[POS]],#REF!,COLUMN(#REF!),FALSE)</f>
        <v>#REF!</v>
      </c>
      <c r="AC481" s="10" t="e">
        <f>MYRANKS_P[[#This Row],[TTLSGP]]-MYRANKS_P[[#This Row],[REPL LVL]]</f>
        <v>#REF!</v>
      </c>
      <c r="AD481" s="19" t="e">
        <f>IF(MYRANKS_P[[#This Row],[RAW_RANK]]&lt;=Total_Pitchers_Drafted,MYRANKS_P[[#This Row],[SGP OVER REPL]],0)</f>
        <v>#REF!</v>
      </c>
      <c r="AE481" s="66" t="e">
        <f>MYRANKS_P[[#This Row],[SGP OVER REPL]]*Dollar_Value_Per_Pitcher_SGP+1</f>
        <v>#REF!</v>
      </c>
      <c r="AF481" s="27"/>
      <c r="AG481" s="30" t="e">
        <f>IF(AND(MYRANKS_P[[#This Row],[BENCH_RANK]]&lt;=Total_Pitchers_Drafted,MYRANKS_P[[#This Row],[$ACTUAL]]=""),MYRANKS_P[[#This Row],[USEFULSGP]],0)</f>
        <v>#REF!</v>
      </c>
      <c r="AH481" s="27" t="e">
        <f>IF(MYRANKS_P[[#This Row],[REMAIN_SGP]]=0,0,MYRANKS_P[[#This Row],[REMAIN_SGP]]*Remaining_Dollar_Value_Per_Pitcher_SGP+1)</f>
        <v>#REF!</v>
      </c>
      <c r="AI481" s="122"/>
    </row>
    <row r="482" spans="1:35" x14ac:dyDescent="0.25">
      <c r="A482" s="110" t="s">
        <v>1217</v>
      </c>
      <c r="B482" s="9" t="e">
        <f>VLOOKUP(MYRANKS_P[[#This Row],[PLAYERID]],#REF!,COLUMN(#REF!),FALSE)</f>
        <v>#REF!</v>
      </c>
      <c r="C482" s="9" t="e">
        <f>VLOOKUP(MYRANKS_P[[#This Row],[PLAYERID]],#REF!,COLUMN(#REF!),FALSE)</f>
        <v>#REF!</v>
      </c>
      <c r="D482" s="9" t="e">
        <f>VLOOKUP(MYRANKS_P[[#This Row],[PLAYERID]],#REF!,COLUMN(#REF!),FALSE)</f>
        <v>#REF!</v>
      </c>
      <c r="E482" s="9" t="e">
        <f>VLOOKUP(MYRANKS_P[[#This Row],[PLAYERID]],#REF!,COLUMN(#REF!),FALSE)</f>
        <v>#REF!</v>
      </c>
      <c r="F482" s="9" t="e">
        <f>VLOOKUP(MYRANKS_P[[#This Row],[PLAYERID]],#REF!,COLUMN(#REF!),FALSE)</f>
        <v>#REF!</v>
      </c>
      <c r="G482" s="9" t="e">
        <f>INDEX(#REF!,MATCH(MYRANKS_P[[#This Row],[PLAYERID]],#REF!,0),VLOOKUP(IDSYSTEM,#REF!,3,FALSE))</f>
        <v>#REF!</v>
      </c>
      <c r="H482" s="128" t="e">
        <f>IF(OR(LEAGUE="Mixed",LEAGUE=MYRANKS_P[[#This Row],[LG]]),IFERROR(INDEX(PITCHCSV[],MATCH(MYRANKS_P[[#This Row],[PROJID]],PITCHCSV[playerid],0),P_WCOL),0),0)</f>
        <v>#REF!</v>
      </c>
      <c r="I482" s="128" t="e">
        <f>IF(OR(LEAGUE="Mixed",LEAGUE=MYRANKS_P[[#This Row],[LG]]),IFERROR(INDEX(PITCHCSV[],MATCH(MYRANKS_P[[#This Row],[PROJID]],PITCHCSV[playerid],0),P_SVCOL),0),0)</f>
        <v>#REF!</v>
      </c>
      <c r="J482" s="128" t="e">
        <f>IF(OR(LEAGUE="Mixed",LEAGUE=MYRANKS_P[[#This Row],[LG]]),IFERROR(INDEX(PITCHCSV[],MATCH(MYRANKS_P[[#This Row],[PROJID]],PITCHCSV[playerid],0),P_IPCOL),0),0)</f>
        <v>#REF!</v>
      </c>
      <c r="K482" s="128" t="e">
        <f>IF(OR(LEAGUE="Mixed",LEAGUE=MYRANKS_P[[#This Row],[LG]]),IFERROR(INDEX(PITCHCSV[],MATCH(MYRANKS_P[[#This Row],[PROJID]],PITCHCSV[playerid],0),P_HCOL),0),0)</f>
        <v>#REF!</v>
      </c>
      <c r="L482" s="128" t="e">
        <f>IF(OR(LEAGUE="Mixed",LEAGUE=MYRANKS_P[[#This Row],[LG]]),IFERROR(INDEX(PITCHCSV[],MATCH(MYRANKS_P[[#This Row],[PROJID]],PITCHCSV[playerid],0),P_ERCOL),0),0)</f>
        <v>#REF!</v>
      </c>
      <c r="M482" s="128" t="e">
        <f>IF(OR(LEAGUE="Mixed",LEAGUE=MYRANKS_P[[#This Row],[LG]]),IFERROR(INDEX(PITCHCSV[],MATCH(MYRANKS_P[[#This Row],[PROJID]],PITCHCSV[playerid],0),P_HRCOL),0),0)</f>
        <v>#REF!</v>
      </c>
      <c r="N482" s="128" t="e">
        <f>IF(OR(LEAGUE="Mixed",LEAGUE=MYRANKS_P[[#This Row],[LG]]),IFERROR(INDEX(PITCHCSV[],MATCH(MYRANKS_P[[#This Row],[PROJID]],PITCHCSV[playerid],0),P_SOCOL),0),0)</f>
        <v>#REF!</v>
      </c>
      <c r="O482" s="128" t="e">
        <f>IF(OR(LEAGUE="Mixed",LEAGUE=MYRANKS_P[[#This Row],[LG]]),IFERROR(INDEX(PITCHCSV[],MATCH(MYRANKS_P[[#This Row],[PROJID]],PITCHCSV[playerid],0),P_BBCOL),0),0)</f>
        <v>#REF!</v>
      </c>
      <c r="P482" s="87" t="e">
        <f>IF(OR(LEAGUE="Mixed",LEAGUE=MYRANKS_P[[#This Row],[LG]]),IFERROR(MYRANKS_P[[#This Row],[ER]]*9/MYRANKS_P[[#This Row],[IP]],0),0)</f>
        <v>#REF!</v>
      </c>
      <c r="Q482" s="87" t="e">
        <f>IF(OR(LEAGUE="Mixed",LEAGUE=MYRANKS_P[[#This Row],[LG]]),IFERROR((MYRANKS_P[[#This Row],[BB]]+MYRANKS_P[[#This Row],[H]])/MYRANKS_P[[#This Row],[IP]],0),0)</f>
        <v>#REF!</v>
      </c>
      <c r="R482" s="87" t="e">
        <f>MYRANKS_P[[#This Row],[W]]/SGP_W</f>
        <v>#REF!</v>
      </c>
      <c r="S482" s="87" t="e">
        <f>MYRANKS_P[[#This Row],[SV]]/SGP_SV</f>
        <v>#REF!</v>
      </c>
      <c r="T482" s="87" t="e">
        <f>MYRANKS_P[[#This Row],[SO]]/SGP_K</f>
        <v>#REF!</v>
      </c>
      <c r="U482" s="87" t="e">
        <f>((LGAVG_ER*(NUMPITCHERS-1)+MYRANKS_P[[#This Row],[ER]])*9/((LGAVG_IP*(NUMPITCHERS-1)+MYRANKS_P[[#This Row],[IP]]))-LGAVG_ERA)/SGP_ERA</f>
        <v>#REF!</v>
      </c>
      <c r="V482" s="87" t="e">
        <f>((LGAVG_HBB*(NUMPITCHERS-1)+MYRANKS_P[[#This Row],[BB]]+MYRANKS_P[[#This Row],[H]])/(LGAVG_IP*(NUMPITCHERS-1)+MYRANKS_P[[#This Row],[IP]])-LGAVG_WHIP)/SGP_WHIP</f>
        <v>#REF!</v>
      </c>
      <c r="W482" s="92" t="e">
        <f>MYRANKS_P[[#This Row],[WSGP]]+MYRANKS_P[[#This Row],[SVSGP]]+MYRANKS_P[[#This Row],[SOSGP]]+MYRANKS_P[[#This Row],[ERASGP]]+MYRANKS_P[[#This Row],[WHIPSGP]]</f>
        <v>#REF!</v>
      </c>
      <c r="X482" s="173" t="e">
        <f>RANK(MYRANKS_P[[#This Row],[TTLSGP]],MYRANKS_P[TTLSGP],0)</f>
        <v>#REF!</v>
      </c>
      <c r="Y482" s="92" t="e">
        <f>IF(MYRANKS_P[[#This Row],[RAW_RANK]]&gt;NUM_P,MYRANKS_P[[#This Row],[TTLSGP]],0)</f>
        <v>#REF!</v>
      </c>
      <c r="Z482" s="96" t="e">
        <f>IF(MYRANKS_P[[#This Row],[BENCH_TTLSGP]]=0,"",RANK(MYRANKS_P[[#This Row],[BENCH_TTLSGP]],MYRANKS_P[BENCH_TTLSGP],0))</f>
        <v>#REF!</v>
      </c>
      <c r="AA482" s="96" t="e">
        <f>IF(MYRANKS_P[[#This Row],[RAW_RANK]]=NUM_P,"X","")</f>
        <v>#REF!</v>
      </c>
      <c r="AB482" s="87" t="e">
        <f>VLOOKUP(MYRANKS_P[[#This Row],[POS]],#REF!,COLUMN(#REF!),FALSE)</f>
        <v>#REF!</v>
      </c>
      <c r="AC482" s="87" t="e">
        <f>MYRANKS_P[[#This Row],[TTLSGP]]-MYRANKS_P[[#This Row],[REPL LVL]]</f>
        <v>#REF!</v>
      </c>
      <c r="AD482" s="87" t="e">
        <f>IF(MYRANKS_P[[#This Row],[RAW_RANK]]&lt;=Total_Pitchers_Drafted,MYRANKS_P[[#This Row],[SGP OVER REPL]],0)</f>
        <v>#REF!</v>
      </c>
      <c r="AE482" s="97" t="e">
        <f>MYRANKS_P[[#This Row],[SGP OVER REPL]]*Dollar_Value_Per_Pitcher_SGP+1</f>
        <v>#REF!</v>
      </c>
      <c r="AF482" s="87"/>
      <c r="AG482" s="87" t="e">
        <f>IF(AND(MYRANKS_P[[#This Row],[BENCH_RANK]]&lt;=Total_Pitchers_Drafted,MYRANKS_P[[#This Row],[$ACTUAL]]=""),MYRANKS_P[[#This Row],[USEFULSGP]],0)</f>
        <v>#REF!</v>
      </c>
      <c r="AH482" s="87" t="e">
        <f>IF(MYRANKS_P[[#This Row],[REMAIN_SGP]]=0,0,MYRANKS_P[[#This Row],[REMAIN_SGP]]*Remaining_Dollar_Value_Per_Pitcher_SGP+1)</f>
        <v>#REF!</v>
      </c>
      <c r="AI482" s="122"/>
    </row>
    <row r="483" spans="1:35" x14ac:dyDescent="0.25">
      <c r="A483" s="88" t="s">
        <v>1220</v>
      </c>
      <c r="B483" s="32" t="e">
        <f>VLOOKUP(MYRANKS_P[[#This Row],[PLAYERID]],#REF!,COLUMN(#REF!),FALSE)</f>
        <v>#REF!</v>
      </c>
      <c r="C483" s="32" t="e">
        <f>VLOOKUP(MYRANKS_P[[#This Row],[PLAYERID]],#REF!,COLUMN(#REF!),FALSE)</f>
        <v>#REF!</v>
      </c>
      <c r="D483" s="32" t="e">
        <f>VLOOKUP(MYRANKS_P[[#This Row],[PLAYERID]],#REF!,COLUMN(#REF!),FALSE)</f>
        <v>#REF!</v>
      </c>
      <c r="E483" s="9" t="e">
        <f>VLOOKUP(MYRANKS_P[[#This Row],[PLAYERID]],#REF!,COLUMN(#REF!),FALSE)</f>
        <v>#REF!</v>
      </c>
      <c r="F483" s="32" t="e">
        <f>VLOOKUP(MYRANKS_P[[#This Row],[PLAYERID]],#REF!,COLUMN(#REF!),FALSE)</f>
        <v>#REF!</v>
      </c>
      <c r="G483" s="9" t="e">
        <f>INDEX(#REF!,MATCH(MYRANKS_P[[#This Row],[PLAYERID]],#REF!,0),VLOOKUP(IDSYSTEM,#REF!,3,FALSE))</f>
        <v>#REF!</v>
      </c>
      <c r="H483" s="115" t="e">
        <f>IF(OR(LEAGUE="Mixed",LEAGUE=MYRANKS_P[[#This Row],[LG]]),IFERROR(INDEX(PITCHCSV[],MATCH(MYRANKS_P[[#This Row],[PROJID]],PITCHCSV[playerid],0),P_WCOL),0),0)</f>
        <v>#REF!</v>
      </c>
      <c r="I483" s="115" t="e">
        <f>IF(OR(LEAGUE="Mixed",LEAGUE=MYRANKS_P[[#This Row],[LG]]),IFERROR(INDEX(PITCHCSV[],MATCH(MYRANKS_P[[#This Row],[PROJID]],PITCHCSV[playerid],0),P_SVCOL),0),0)</f>
        <v>#REF!</v>
      </c>
      <c r="J483" s="115" t="e">
        <f>IF(OR(LEAGUE="Mixed",LEAGUE=MYRANKS_P[[#This Row],[LG]]),IFERROR(INDEX(PITCHCSV[],MATCH(MYRANKS_P[[#This Row],[PROJID]],PITCHCSV[playerid],0),P_IPCOL),0),0)</f>
        <v>#REF!</v>
      </c>
      <c r="K483" s="115" t="e">
        <f>IF(OR(LEAGUE="Mixed",LEAGUE=MYRANKS_P[[#This Row],[LG]]),IFERROR(INDEX(PITCHCSV[],MATCH(MYRANKS_P[[#This Row],[PROJID]],PITCHCSV[playerid],0),P_HCOL),0),0)</f>
        <v>#REF!</v>
      </c>
      <c r="L483" s="115" t="e">
        <f>IF(OR(LEAGUE="Mixed",LEAGUE=MYRANKS_P[[#This Row],[LG]]),IFERROR(INDEX(PITCHCSV[],MATCH(MYRANKS_P[[#This Row],[PROJID]],PITCHCSV[playerid],0),P_ERCOL),0),0)</f>
        <v>#REF!</v>
      </c>
      <c r="M483" s="115" t="e">
        <f>IF(OR(LEAGUE="Mixed",LEAGUE=MYRANKS_P[[#This Row],[LG]]),IFERROR(INDEX(PITCHCSV[],MATCH(MYRANKS_P[[#This Row],[PROJID]],PITCHCSV[playerid],0),P_HRCOL),0),0)</f>
        <v>#REF!</v>
      </c>
      <c r="N483" s="115" t="e">
        <f>IF(OR(LEAGUE="Mixed",LEAGUE=MYRANKS_P[[#This Row],[LG]]),IFERROR(INDEX(PITCHCSV[],MATCH(MYRANKS_P[[#This Row],[PROJID]],PITCHCSV[playerid],0),P_SOCOL),0),0)</f>
        <v>#REF!</v>
      </c>
      <c r="O483" s="115" t="e">
        <f>IF(OR(LEAGUE="Mixed",LEAGUE=MYRANKS_P[[#This Row],[LG]]),IFERROR(INDEX(PITCHCSV[],MATCH(MYRANKS_P[[#This Row],[PROJID]],PITCHCSV[playerid],0),P_BBCOL),0),0)</f>
        <v>#REF!</v>
      </c>
      <c r="P483" s="10" t="e">
        <f>IF(OR(LEAGUE="Mixed",LEAGUE=MYRANKS_P[[#This Row],[LG]]),IFERROR(MYRANKS_P[[#This Row],[ER]]*9/MYRANKS_P[[#This Row],[IP]],0),0)</f>
        <v>#REF!</v>
      </c>
      <c r="Q483" s="10" t="e">
        <f>IF(OR(LEAGUE="Mixed",LEAGUE=MYRANKS_P[[#This Row],[LG]]),IFERROR((MYRANKS_P[[#This Row],[BB]]+MYRANKS_P[[#This Row],[H]])/MYRANKS_P[[#This Row],[IP]],0),0)</f>
        <v>#REF!</v>
      </c>
      <c r="R483" s="33" t="e">
        <f>MYRANKS_P[[#This Row],[W]]/SGP_W</f>
        <v>#REF!</v>
      </c>
      <c r="S483" s="35" t="e">
        <f>MYRANKS_P[[#This Row],[SV]]/SGP_SV</f>
        <v>#REF!</v>
      </c>
      <c r="T483" s="33" t="e">
        <f>MYRANKS_P[[#This Row],[SO]]/SGP_K</f>
        <v>#REF!</v>
      </c>
      <c r="U483" s="10" t="e">
        <f>((LGAVG_ER*(NUMPITCHERS-1)+MYRANKS_P[[#This Row],[ER]])*9/((LGAVG_IP*(NUMPITCHERS-1)+MYRANKS_P[[#This Row],[IP]]))-LGAVG_ERA)/SGP_ERA</f>
        <v>#REF!</v>
      </c>
      <c r="V483" s="10" t="e">
        <f>((LGAVG_HBB*(NUMPITCHERS-1)+MYRANKS_P[[#This Row],[BB]]+MYRANKS_P[[#This Row],[H]])/(LGAVG_IP*(NUMPITCHERS-1)+MYRANKS_P[[#This Row],[IP]])-LGAVG_WHIP)/SGP_WHIP</f>
        <v>#REF!</v>
      </c>
      <c r="W483" s="73" t="e">
        <f>MYRANKS_P[[#This Row],[WSGP]]+MYRANKS_P[[#This Row],[SVSGP]]+MYRANKS_P[[#This Row],[SOSGP]]+MYRANKS_P[[#This Row],[ERASGP]]+MYRANKS_P[[#This Row],[WHIPSGP]]</f>
        <v>#REF!</v>
      </c>
      <c r="X483" s="174" t="e">
        <f>RANK(MYRANKS_P[[#This Row],[TTLSGP]],MYRANKS_P[TTLSGP],0)</f>
        <v>#REF!</v>
      </c>
      <c r="Y483" s="73" t="e">
        <f>IF(MYRANKS_P[[#This Row],[RAW_RANK]]&gt;NUM_P,MYRANKS_P[[#This Row],[TTLSGP]],0)</f>
        <v>#REF!</v>
      </c>
      <c r="Z483" s="34" t="e">
        <f>IF(MYRANKS_P[[#This Row],[BENCH_TTLSGP]]=0,"",RANK(MYRANKS_P[[#This Row],[BENCH_TTLSGP]],MYRANKS_P[BENCH_TTLSGP],0))</f>
        <v>#REF!</v>
      </c>
      <c r="AA483" s="34" t="e">
        <f>IF(MYRANKS_P[[#This Row],[RAW_RANK]]=NUM_P,"X","")</f>
        <v>#REF!</v>
      </c>
      <c r="AB483" s="35" t="e">
        <f>VLOOKUP(MYRANKS_P[[#This Row],[POS]],#REF!,COLUMN(#REF!),FALSE)</f>
        <v>#REF!</v>
      </c>
      <c r="AC483" s="35" t="e">
        <f>MYRANKS_P[[#This Row],[TTLSGP]]-MYRANKS_P[[#This Row],[REPL LVL]]</f>
        <v>#REF!</v>
      </c>
      <c r="AD483" s="33" t="e">
        <f>IF(MYRANKS_P[[#This Row],[RAW_RANK]]&lt;=Total_Pitchers_Drafted,MYRANKS_P[[#This Row],[SGP OVER REPL]],0)</f>
        <v>#REF!</v>
      </c>
      <c r="AE483" s="67" t="e">
        <f>MYRANKS_P[[#This Row],[SGP OVER REPL]]*Dollar_Value_Per_Pitcher_SGP+1</f>
        <v>#REF!</v>
      </c>
      <c r="AF483" s="33"/>
      <c r="AG483" s="35" t="e">
        <f>IF(AND(MYRANKS_P[[#This Row],[BENCH_RANK]]&lt;=Total_Pitchers_Drafted,MYRANKS_P[[#This Row],[$ACTUAL]]=""),MYRANKS_P[[#This Row],[USEFULSGP]],0)</f>
        <v>#REF!</v>
      </c>
      <c r="AH483" s="33" t="e">
        <f>IF(MYRANKS_P[[#This Row],[REMAIN_SGP]]=0,0,MYRANKS_P[[#This Row],[REMAIN_SGP]]*Remaining_Dollar_Value_Per_Pitcher_SGP+1)</f>
        <v>#REF!</v>
      </c>
      <c r="AI483" s="122"/>
    </row>
    <row r="484" spans="1:35" x14ac:dyDescent="0.25">
      <c r="A484" s="110" t="s">
        <v>1222</v>
      </c>
      <c r="B484" s="9" t="e">
        <f>VLOOKUP(MYRANKS_P[[#This Row],[PLAYERID]],#REF!,COLUMN(#REF!),FALSE)</f>
        <v>#REF!</v>
      </c>
      <c r="C484" s="9" t="e">
        <f>VLOOKUP(MYRANKS_P[[#This Row],[PLAYERID]],#REF!,COLUMN(#REF!),FALSE)</f>
        <v>#REF!</v>
      </c>
      <c r="D484" s="9" t="e">
        <f>VLOOKUP(MYRANKS_P[[#This Row],[PLAYERID]],#REF!,COLUMN(#REF!),FALSE)</f>
        <v>#REF!</v>
      </c>
      <c r="E484" s="9" t="e">
        <f>VLOOKUP(MYRANKS_P[[#This Row],[PLAYERID]],#REF!,COLUMN(#REF!),FALSE)</f>
        <v>#REF!</v>
      </c>
      <c r="F484" s="9" t="e">
        <f>VLOOKUP(MYRANKS_P[[#This Row],[PLAYERID]],#REF!,COLUMN(#REF!),FALSE)</f>
        <v>#REF!</v>
      </c>
      <c r="G484" s="9" t="e">
        <f>INDEX(#REF!,MATCH(MYRANKS_P[[#This Row],[PLAYERID]],#REF!,0),VLOOKUP(IDSYSTEM,#REF!,3,FALSE))</f>
        <v>#REF!</v>
      </c>
      <c r="H484" s="115" t="e">
        <f>IF(OR(LEAGUE="Mixed",LEAGUE=MYRANKS_P[[#This Row],[LG]]),IFERROR(INDEX(PITCHCSV[],MATCH(MYRANKS_P[[#This Row],[PROJID]],PITCHCSV[playerid],0),P_WCOL),0),0)</f>
        <v>#REF!</v>
      </c>
      <c r="I484" s="115" t="e">
        <f>IF(OR(LEAGUE="Mixed",LEAGUE=MYRANKS_P[[#This Row],[LG]]),IFERROR(INDEX(PITCHCSV[],MATCH(MYRANKS_P[[#This Row],[PROJID]],PITCHCSV[playerid],0),P_SVCOL),0),0)</f>
        <v>#REF!</v>
      </c>
      <c r="J484" s="115" t="e">
        <f>IF(OR(LEAGUE="Mixed",LEAGUE=MYRANKS_P[[#This Row],[LG]]),IFERROR(INDEX(PITCHCSV[],MATCH(MYRANKS_P[[#This Row],[PROJID]],PITCHCSV[playerid],0),P_IPCOL),0),0)</f>
        <v>#REF!</v>
      </c>
      <c r="K484" s="115" t="e">
        <f>IF(OR(LEAGUE="Mixed",LEAGUE=MYRANKS_P[[#This Row],[LG]]),IFERROR(INDEX(PITCHCSV[],MATCH(MYRANKS_P[[#This Row],[PROJID]],PITCHCSV[playerid],0),P_HCOL),0),0)</f>
        <v>#REF!</v>
      </c>
      <c r="L484" s="115" t="e">
        <f>IF(OR(LEAGUE="Mixed",LEAGUE=MYRANKS_P[[#This Row],[LG]]),IFERROR(INDEX(PITCHCSV[],MATCH(MYRANKS_P[[#This Row],[PROJID]],PITCHCSV[playerid],0),P_ERCOL),0),0)</f>
        <v>#REF!</v>
      </c>
      <c r="M484" s="115" t="e">
        <f>IF(OR(LEAGUE="Mixed",LEAGUE=MYRANKS_P[[#This Row],[LG]]),IFERROR(INDEX(PITCHCSV[],MATCH(MYRANKS_P[[#This Row],[PROJID]],PITCHCSV[playerid],0),P_HRCOL),0),0)</f>
        <v>#REF!</v>
      </c>
      <c r="N484" s="115" t="e">
        <f>IF(OR(LEAGUE="Mixed",LEAGUE=MYRANKS_P[[#This Row],[LG]]),IFERROR(INDEX(PITCHCSV[],MATCH(MYRANKS_P[[#This Row],[PROJID]],PITCHCSV[playerid],0),P_SOCOL),0),0)</f>
        <v>#REF!</v>
      </c>
      <c r="O484" s="115" t="e">
        <f>IF(OR(LEAGUE="Mixed",LEAGUE=MYRANKS_P[[#This Row],[LG]]),IFERROR(INDEX(PITCHCSV[],MATCH(MYRANKS_P[[#This Row],[PROJID]],PITCHCSV[playerid],0),P_BBCOL),0),0)</f>
        <v>#REF!</v>
      </c>
      <c r="P484" s="10" t="e">
        <f>IF(OR(LEAGUE="Mixed",LEAGUE=MYRANKS_P[[#This Row],[LG]]),IFERROR(MYRANKS_P[[#This Row],[ER]]*9/MYRANKS_P[[#This Row],[IP]],0),0)</f>
        <v>#REF!</v>
      </c>
      <c r="Q484" s="10" t="e">
        <f>IF(OR(LEAGUE="Mixed",LEAGUE=MYRANKS_P[[#This Row],[LG]]),IFERROR((MYRANKS_P[[#This Row],[BB]]+MYRANKS_P[[#This Row],[H]])/MYRANKS_P[[#This Row],[IP]],0),0)</f>
        <v>#REF!</v>
      </c>
      <c r="R484" s="87" t="e">
        <f>MYRANKS_P[[#This Row],[W]]/SGP_W</f>
        <v>#REF!</v>
      </c>
      <c r="S484" s="87" t="e">
        <f>MYRANKS_P[[#This Row],[SV]]/SGP_SV</f>
        <v>#REF!</v>
      </c>
      <c r="T484" s="87" t="e">
        <f>MYRANKS_P[[#This Row],[SO]]/SGP_K</f>
        <v>#REF!</v>
      </c>
      <c r="U484" s="10" t="e">
        <f>((LGAVG_ER*(NUMPITCHERS-1)+MYRANKS_P[[#This Row],[ER]])*9/((LGAVG_IP*(NUMPITCHERS-1)+MYRANKS_P[[#This Row],[IP]]))-LGAVG_ERA)/SGP_ERA</f>
        <v>#REF!</v>
      </c>
      <c r="V484" s="10" t="e">
        <f>((LGAVG_HBB*(NUMPITCHERS-1)+MYRANKS_P[[#This Row],[BB]]+MYRANKS_P[[#This Row],[H]])/(LGAVG_IP*(NUMPITCHERS-1)+MYRANKS_P[[#This Row],[IP]])-LGAVG_WHIP)/SGP_WHIP</f>
        <v>#REF!</v>
      </c>
      <c r="W484" s="92" t="e">
        <f>MYRANKS_P[[#This Row],[WSGP]]+MYRANKS_P[[#This Row],[SVSGP]]+MYRANKS_P[[#This Row],[SOSGP]]+MYRANKS_P[[#This Row],[ERASGP]]+MYRANKS_P[[#This Row],[WHIPSGP]]</f>
        <v>#REF!</v>
      </c>
      <c r="X484" s="173" t="e">
        <f>RANK(MYRANKS_P[[#This Row],[TTLSGP]],MYRANKS_P[TTLSGP],0)</f>
        <v>#REF!</v>
      </c>
      <c r="Y484" s="92" t="e">
        <f>IF(MYRANKS_P[[#This Row],[RAW_RANK]]&gt;NUM_P,MYRANKS_P[[#This Row],[TTLSGP]],0)</f>
        <v>#REF!</v>
      </c>
      <c r="Z484" s="96" t="e">
        <f>IF(MYRANKS_P[[#This Row],[BENCH_TTLSGP]]=0,"",RANK(MYRANKS_P[[#This Row],[BENCH_TTLSGP]],MYRANKS_P[BENCH_TTLSGP],0))</f>
        <v>#REF!</v>
      </c>
      <c r="AA484" s="96" t="e">
        <f>IF(MYRANKS_P[[#This Row],[RAW_RANK]]=NUM_P,"X","")</f>
        <v>#REF!</v>
      </c>
      <c r="AB484" s="87" t="e">
        <f>VLOOKUP(MYRANKS_P[[#This Row],[POS]],#REF!,COLUMN(#REF!),FALSE)</f>
        <v>#REF!</v>
      </c>
      <c r="AC484" s="87" t="e">
        <f>MYRANKS_P[[#This Row],[TTLSGP]]-MYRANKS_P[[#This Row],[REPL LVL]]</f>
        <v>#REF!</v>
      </c>
      <c r="AD484" s="87" t="e">
        <f>IF(MYRANKS_P[[#This Row],[RAW_RANK]]&lt;=Total_Pitchers_Drafted,MYRANKS_P[[#This Row],[SGP OVER REPL]],0)</f>
        <v>#REF!</v>
      </c>
      <c r="AE484" s="97" t="e">
        <f>MYRANKS_P[[#This Row],[SGP OVER REPL]]*Dollar_Value_Per_Pitcher_SGP+1</f>
        <v>#REF!</v>
      </c>
      <c r="AF484" s="87"/>
      <c r="AG484" s="87" t="e">
        <f>IF(AND(MYRANKS_P[[#This Row],[BENCH_RANK]]&lt;=Total_Pitchers_Drafted,MYRANKS_P[[#This Row],[$ACTUAL]]=""),MYRANKS_P[[#This Row],[USEFULSGP]],0)</f>
        <v>#REF!</v>
      </c>
      <c r="AH484" s="87" t="e">
        <f>IF(MYRANKS_P[[#This Row],[REMAIN_SGP]]=0,0,MYRANKS_P[[#This Row],[REMAIN_SGP]]*Remaining_Dollar_Value_Per_Pitcher_SGP+1)</f>
        <v>#REF!</v>
      </c>
      <c r="AI484" s="122"/>
    </row>
    <row r="485" spans="1:35" x14ac:dyDescent="0.25">
      <c r="A485" s="79" t="s">
        <v>2206</v>
      </c>
      <c r="B485" s="53" t="e">
        <f>VLOOKUP(MYRANKS_P[[#This Row],[PLAYERID]],#REF!,COLUMN(#REF!),FALSE)</f>
        <v>#REF!</v>
      </c>
      <c r="C485" s="53" t="e">
        <f>VLOOKUP(MYRANKS_P[[#This Row],[PLAYERID]],#REF!,COLUMN(#REF!),FALSE)</f>
        <v>#REF!</v>
      </c>
      <c r="D485" s="53" t="e">
        <f>VLOOKUP(MYRANKS_P[[#This Row],[PLAYERID]],#REF!,COLUMN(#REF!),FALSE)</f>
        <v>#REF!</v>
      </c>
      <c r="E485" s="9" t="e">
        <f>VLOOKUP(MYRANKS_P[[#This Row],[PLAYERID]],#REF!,COLUMN(#REF!),FALSE)</f>
        <v>#REF!</v>
      </c>
      <c r="F485" s="53" t="e">
        <f>VLOOKUP(MYRANKS_P[[#This Row],[PLAYERID]],#REF!,COLUMN(#REF!),FALSE)</f>
        <v>#REF!</v>
      </c>
      <c r="G485" s="9" t="e">
        <f>INDEX(#REF!,MATCH(MYRANKS_P[[#This Row],[PLAYERID]],#REF!,0),VLOOKUP(IDSYSTEM,#REF!,3,FALSE))</f>
        <v>#REF!</v>
      </c>
      <c r="H485" s="115" t="e">
        <f>IF(OR(LEAGUE="Mixed",LEAGUE=MYRANKS_P[[#This Row],[LG]]),IFERROR(INDEX(PITCHCSV[],MATCH(MYRANKS_P[[#This Row],[PROJID]],PITCHCSV[playerid],0),P_WCOL),0),0)</f>
        <v>#REF!</v>
      </c>
      <c r="I485" s="115" t="e">
        <f>IF(OR(LEAGUE="Mixed",LEAGUE=MYRANKS_P[[#This Row],[LG]]),IFERROR(INDEX(PITCHCSV[],MATCH(MYRANKS_P[[#This Row],[PROJID]],PITCHCSV[playerid],0),P_SVCOL),0),0)</f>
        <v>#REF!</v>
      </c>
      <c r="J485" s="115" t="e">
        <f>IF(OR(LEAGUE="Mixed",LEAGUE=MYRANKS_P[[#This Row],[LG]]),IFERROR(INDEX(PITCHCSV[],MATCH(MYRANKS_P[[#This Row],[PROJID]],PITCHCSV[playerid],0),P_IPCOL),0),0)</f>
        <v>#REF!</v>
      </c>
      <c r="K485" s="115" t="e">
        <f>IF(OR(LEAGUE="Mixed",LEAGUE=MYRANKS_P[[#This Row],[LG]]),IFERROR(INDEX(PITCHCSV[],MATCH(MYRANKS_P[[#This Row],[PROJID]],PITCHCSV[playerid],0),P_HCOL),0),0)</f>
        <v>#REF!</v>
      </c>
      <c r="L485" s="115" t="e">
        <f>IF(OR(LEAGUE="Mixed",LEAGUE=MYRANKS_P[[#This Row],[LG]]),IFERROR(INDEX(PITCHCSV[],MATCH(MYRANKS_P[[#This Row],[PROJID]],PITCHCSV[playerid],0),P_ERCOL),0),0)</f>
        <v>#REF!</v>
      </c>
      <c r="M485" s="115" t="e">
        <f>IF(OR(LEAGUE="Mixed",LEAGUE=MYRANKS_P[[#This Row],[LG]]),IFERROR(INDEX(PITCHCSV[],MATCH(MYRANKS_P[[#This Row],[PROJID]],PITCHCSV[playerid],0),P_HRCOL),0),0)</f>
        <v>#REF!</v>
      </c>
      <c r="N485" s="115" t="e">
        <f>IF(OR(LEAGUE="Mixed",LEAGUE=MYRANKS_P[[#This Row],[LG]]),IFERROR(INDEX(PITCHCSV[],MATCH(MYRANKS_P[[#This Row],[PROJID]],PITCHCSV[playerid],0),P_SOCOL),0),0)</f>
        <v>#REF!</v>
      </c>
      <c r="O485" s="115" t="e">
        <f>IF(OR(LEAGUE="Mixed",LEAGUE=MYRANKS_P[[#This Row],[LG]]),IFERROR(INDEX(PITCHCSV[],MATCH(MYRANKS_P[[#This Row],[PROJID]],PITCHCSV[playerid],0),P_BBCOL),0),0)</f>
        <v>#REF!</v>
      </c>
      <c r="P485" s="10" t="e">
        <f>IF(OR(LEAGUE="Mixed",LEAGUE=MYRANKS_P[[#This Row],[LG]]),IFERROR(MYRANKS_P[[#This Row],[ER]]*9/MYRANKS_P[[#This Row],[IP]],0),0)</f>
        <v>#REF!</v>
      </c>
      <c r="Q485" s="10" t="e">
        <f>IF(OR(LEAGUE="Mixed",LEAGUE=MYRANKS_P[[#This Row],[LG]]),IFERROR((MYRANKS_P[[#This Row],[BB]]+MYRANKS_P[[#This Row],[H]])/MYRANKS_P[[#This Row],[IP]],0),0)</f>
        <v>#REF!</v>
      </c>
      <c r="R485" s="55" t="e">
        <f>MYRANKS_P[[#This Row],[W]]/SGP_W</f>
        <v>#REF!</v>
      </c>
      <c r="S485" s="54" t="e">
        <f>MYRANKS_P[[#This Row],[SV]]/SGP_SV</f>
        <v>#REF!</v>
      </c>
      <c r="T485" s="55" t="e">
        <f>MYRANKS_P[[#This Row],[SO]]/SGP_K</f>
        <v>#REF!</v>
      </c>
      <c r="U485" s="10" t="e">
        <f>((LGAVG_ER*(NUMPITCHERS-1)+MYRANKS_P[[#This Row],[ER]])*9/((LGAVG_IP*(NUMPITCHERS-1)+MYRANKS_P[[#This Row],[IP]]))-LGAVG_ERA)/SGP_ERA</f>
        <v>#REF!</v>
      </c>
      <c r="V485" s="10" t="e">
        <f>((LGAVG_HBB*(NUMPITCHERS-1)+MYRANKS_P[[#This Row],[BB]]+MYRANKS_P[[#This Row],[H]])/(LGAVG_IP*(NUMPITCHERS-1)+MYRANKS_P[[#This Row],[IP]])-LGAVG_WHIP)/SGP_WHIP</f>
        <v>#REF!</v>
      </c>
      <c r="W485" s="74" t="e">
        <f>MYRANKS_P[[#This Row],[WSGP]]+MYRANKS_P[[#This Row],[SVSGP]]+MYRANKS_P[[#This Row],[SOSGP]]+MYRANKS_P[[#This Row],[ERASGP]]+MYRANKS_P[[#This Row],[WHIPSGP]]</f>
        <v>#REF!</v>
      </c>
      <c r="X485" s="172" t="e">
        <f>RANK(MYRANKS_P[[#This Row],[TTLSGP]],MYRANKS_P[TTLSGP],0)</f>
        <v>#REF!</v>
      </c>
      <c r="Y485" s="74" t="e">
        <f>IF(MYRANKS_P[[#This Row],[RAW_RANK]]&gt;NUM_P,MYRANKS_P[[#This Row],[TTLSGP]],0)</f>
        <v>#REF!</v>
      </c>
      <c r="Z485" s="56" t="e">
        <f>IF(MYRANKS_P[[#This Row],[BENCH_TTLSGP]]=0,"",RANK(MYRANKS_P[[#This Row],[BENCH_TTLSGP]],MYRANKS_P[BENCH_TTLSGP],0))</f>
        <v>#REF!</v>
      </c>
      <c r="AA485" s="56" t="e">
        <f>IF(MYRANKS_P[[#This Row],[RAW_RANK]]=NUM_P,"X","")</f>
        <v>#REF!</v>
      </c>
      <c r="AB485" s="54" t="e">
        <f>VLOOKUP(MYRANKS_P[[#This Row],[POS]],#REF!,COLUMN(#REF!),FALSE)</f>
        <v>#REF!</v>
      </c>
      <c r="AC485" s="54" t="e">
        <f>MYRANKS_P[[#This Row],[TTLSGP]]-MYRANKS_P[[#This Row],[REPL LVL]]</f>
        <v>#REF!</v>
      </c>
      <c r="AD485" s="55" t="e">
        <f>IF(MYRANKS_P[[#This Row],[RAW_RANK]]&lt;=Total_Pitchers_Drafted,MYRANKS_P[[#This Row],[SGP OVER REPL]],0)</f>
        <v>#REF!</v>
      </c>
      <c r="AE485" s="68" t="e">
        <f>MYRANKS_P[[#This Row],[SGP OVER REPL]]*Dollar_Value_Per_Pitcher_SGP+1</f>
        <v>#REF!</v>
      </c>
      <c r="AF485" s="55"/>
      <c r="AG485" s="54" t="e">
        <f>IF(AND(MYRANKS_P[[#This Row],[BENCH_RANK]]&lt;=Total_Pitchers_Drafted,MYRANKS_P[[#This Row],[$ACTUAL]]=""),MYRANKS_P[[#This Row],[USEFULSGP]],0)</f>
        <v>#REF!</v>
      </c>
      <c r="AH485" s="55" t="e">
        <f>IF(MYRANKS_P[[#This Row],[REMAIN_SGP]]=0,0,MYRANKS_P[[#This Row],[REMAIN_SGP]]*Remaining_Dollar_Value_Per_Pitcher_SGP+1)</f>
        <v>#REF!</v>
      </c>
      <c r="AI485" s="122"/>
    </row>
    <row r="486" spans="1:35" x14ac:dyDescent="0.25">
      <c r="A486" s="110" t="s">
        <v>1227</v>
      </c>
      <c r="B486" s="9" t="e">
        <f>VLOOKUP(MYRANKS_P[[#This Row],[PLAYERID]],#REF!,COLUMN(#REF!),FALSE)</f>
        <v>#REF!</v>
      </c>
      <c r="C486" s="9" t="e">
        <f>VLOOKUP(MYRANKS_P[[#This Row],[PLAYERID]],#REF!,COLUMN(#REF!),FALSE)</f>
        <v>#REF!</v>
      </c>
      <c r="D486" s="9" t="e">
        <f>VLOOKUP(MYRANKS_P[[#This Row],[PLAYERID]],#REF!,COLUMN(#REF!),FALSE)</f>
        <v>#REF!</v>
      </c>
      <c r="E486" s="9" t="e">
        <f>VLOOKUP(MYRANKS_P[[#This Row],[PLAYERID]],#REF!,COLUMN(#REF!),FALSE)</f>
        <v>#REF!</v>
      </c>
      <c r="F486" s="9" t="e">
        <f>VLOOKUP(MYRANKS_P[[#This Row],[PLAYERID]],#REF!,COLUMN(#REF!),FALSE)</f>
        <v>#REF!</v>
      </c>
      <c r="G486" s="9" t="e">
        <f>INDEX(#REF!,MATCH(MYRANKS_P[[#This Row],[PLAYERID]],#REF!,0),VLOOKUP(IDSYSTEM,#REF!,3,FALSE))</f>
        <v>#REF!</v>
      </c>
      <c r="H486" s="128" t="e">
        <f>IF(OR(LEAGUE="Mixed",LEAGUE=MYRANKS_P[[#This Row],[LG]]),IFERROR(INDEX(PITCHCSV[],MATCH(MYRANKS_P[[#This Row],[PROJID]],PITCHCSV[playerid],0),P_WCOL),0),0)</f>
        <v>#REF!</v>
      </c>
      <c r="I486" s="128" t="e">
        <f>IF(OR(LEAGUE="Mixed",LEAGUE=MYRANKS_P[[#This Row],[LG]]),IFERROR(INDEX(PITCHCSV[],MATCH(MYRANKS_P[[#This Row],[PROJID]],PITCHCSV[playerid],0),P_SVCOL),0),0)</f>
        <v>#REF!</v>
      </c>
      <c r="J486" s="128" t="e">
        <f>IF(OR(LEAGUE="Mixed",LEAGUE=MYRANKS_P[[#This Row],[LG]]),IFERROR(INDEX(PITCHCSV[],MATCH(MYRANKS_P[[#This Row],[PROJID]],PITCHCSV[playerid],0),P_IPCOL),0),0)</f>
        <v>#REF!</v>
      </c>
      <c r="K486" s="128" t="e">
        <f>IF(OR(LEAGUE="Mixed",LEAGUE=MYRANKS_P[[#This Row],[LG]]),IFERROR(INDEX(PITCHCSV[],MATCH(MYRANKS_P[[#This Row],[PROJID]],PITCHCSV[playerid],0),P_HCOL),0),0)</f>
        <v>#REF!</v>
      </c>
      <c r="L486" s="128" t="e">
        <f>IF(OR(LEAGUE="Mixed",LEAGUE=MYRANKS_P[[#This Row],[LG]]),IFERROR(INDEX(PITCHCSV[],MATCH(MYRANKS_P[[#This Row],[PROJID]],PITCHCSV[playerid],0),P_ERCOL),0),0)</f>
        <v>#REF!</v>
      </c>
      <c r="M486" s="128" t="e">
        <f>IF(OR(LEAGUE="Mixed",LEAGUE=MYRANKS_P[[#This Row],[LG]]),IFERROR(INDEX(PITCHCSV[],MATCH(MYRANKS_P[[#This Row],[PROJID]],PITCHCSV[playerid],0),P_HRCOL),0),0)</f>
        <v>#REF!</v>
      </c>
      <c r="N486" s="128" t="e">
        <f>IF(OR(LEAGUE="Mixed",LEAGUE=MYRANKS_P[[#This Row],[LG]]),IFERROR(INDEX(PITCHCSV[],MATCH(MYRANKS_P[[#This Row],[PROJID]],PITCHCSV[playerid],0),P_SOCOL),0),0)</f>
        <v>#REF!</v>
      </c>
      <c r="O486" s="128" t="e">
        <f>IF(OR(LEAGUE="Mixed",LEAGUE=MYRANKS_P[[#This Row],[LG]]),IFERROR(INDEX(PITCHCSV[],MATCH(MYRANKS_P[[#This Row],[PROJID]],PITCHCSV[playerid],0),P_BBCOL),0),0)</f>
        <v>#REF!</v>
      </c>
      <c r="P486" s="87" t="e">
        <f>IF(OR(LEAGUE="Mixed",LEAGUE=MYRANKS_P[[#This Row],[LG]]),IFERROR(MYRANKS_P[[#This Row],[ER]]*9/MYRANKS_P[[#This Row],[IP]],0),0)</f>
        <v>#REF!</v>
      </c>
      <c r="Q486" s="87" t="e">
        <f>IF(OR(LEAGUE="Mixed",LEAGUE=MYRANKS_P[[#This Row],[LG]]),IFERROR((MYRANKS_P[[#This Row],[BB]]+MYRANKS_P[[#This Row],[H]])/MYRANKS_P[[#This Row],[IP]],0),0)</f>
        <v>#REF!</v>
      </c>
      <c r="R486" s="87" t="e">
        <f>MYRANKS_P[[#This Row],[W]]/SGP_W</f>
        <v>#REF!</v>
      </c>
      <c r="S486" s="87" t="e">
        <f>MYRANKS_P[[#This Row],[SV]]/SGP_SV</f>
        <v>#REF!</v>
      </c>
      <c r="T486" s="87" t="e">
        <f>MYRANKS_P[[#This Row],[SO]]/SGP_K</f>
        <v>#REF!</v>
      </c>
      <c r="U486" s="87" t="e">
        <f>((LGAVG_ER*(NUMPITCHERS-1)+MYRANKS_P[[#This Row],[ER]])*9/((LGAVG_IP*(NUMPITCHERS-1)+MYRANKS_P[[#This Row],[IP]]))-LGAVG_ERA)/SGP_ERA</f>
        <v>#REF!</v>
      </c>
      <c r="V486" s="87" t="e">
        <f>((LGAVG_HBB*(NUMPITCHERS-1)+MYRANKS_P[[#This Row],[BB]]+MYRANKS_P[[#This Row],[H]])/(LGAVG_IP*(NUMPITCHERS-1)+MYRANKS_P[[#This Row],[IP]])-LGAVG_WHIP)/SGP_WHIP</f>
        <v>#REF!</v>
      </c>
      <c r="W486" s="92" t="e">
        <f>MYRANKS_P[[#This Row],[WSGP]]+MYRANKS_P[[#This Row],[SVSGP]]+MYRANKS_P[[#This Row],[SOSGP]]+MYRANKS_P[[#This Row],[ERASGP]]+MYRANKS_P[[#This Row],[WHIPSGP]]</f>
        <v>#REF!</v>
      </c>
      <c r="X486" s="173" t="e">
        <f>RANK(MYRANKS_P[[#This Row],[TTLSGP]],MYRANKS_P[TTLSGP],0)</f>
        <v>#REF!</v>
      </c>
      <c r="Y486" s="92" t="e">
        <f>IF(MYRANKS_P[[#This Row],[RAW_RANK]]&gt;NUM_P,MYRANKS_P[[#This Row],[TTLSGP]],0)</f>
        <v>#REF!</v>
      </c>
      <c r="Z486" s="96" t="e">
        <f>IF(MYRANKS_P[[#This Row],[BENCH_TTLSGP]]=0,"",RANK(MYRANKS_P[[#This Row],[BENCH_TTLSGP]],MYRANKS_P[BENCH_TTLSGP],0))</f>
        <v>#REF!</v>
      </c>
      <c r="AA486" s="96" t="e">
        <f>IF(MYRANKS_P[[#This Row],[RAW_RANK]]=NUM_P,"X","")</f>
        <v>#REF!</v>
      </c>
      <c r="AB486" s="87" t="e">
        <f>VLOOKUP(MYRANKS_P[[#This Row],[POS]],#REF!,COLUMN(#REF!),FALSE)</f>
        <v>#REF!</v>
      </c>
      <c r="AC486" s="87" t="e">
        <f>MYRANKS_P[[#This Row],[TTLSGP]]-MYRANKS_P[[#This Row],[REPL LVL]]</f>
        <v>#REF!</v>
      </c>
      <c r="AD486" s="87" t="e">
        <f>IF(MYRANKS_P[[#This Row],[RAW_RANK]]&lt;=Total_Pitchers_Drafted,MYRANKS_P[[#This Row],[SGP OVER REPL]],0)</f>
        <v>#REF!</v>
      </c>
      <c r="AE486" s="97" t="e">
        <f>MYRANKS_P[[#This Row],[SGP OVER REPL]]*Dollar_Value_Per_Pitcher_SGP+1</f>
        <v>#REF!</v>
      </c>
      <c r="AF486" s="87"/>
      <c r="AG486" s="87" t="e">
        <f>IF(AND(MYRANKS_P[[#This Row],[BENCH_RANK]]&lt;=Total_Pitchers_Drafted,MYRANKS_P[[#This Row],[$ACTUAL]]=""),MYRANKS_P[[#This Row],[USEFULSGP]],0)</f>
        <v>#REF!</v>
      </c>
      <c r="AH486" s="87" t="e">
        <f>IF(MYRANKS_P[[#This Row],[REMAIN_SGP]]=0,0,MYRANKS_P[[#This Row],[REMAIN_SGP]]*Remaining_Dollar_Value_Per_Pitcher_SGP+1)</f>
        <v>#REF!</v>
      </c>
      <c r="AI486" s="122"/>
    </row>
    <row r="487" spans="1:35" x14ac:dyDescent="0.25">
      <c r="A487" s="110" t="s">
        <v>1232</v>
      </c>
      <c r="B487" s="9" t="e">
        <f>VLOOKUP(MYRANKS_P[[#This Row],[PLAYERID]],#REF!,COLUMN(#REF!),FALSE)</f>
        <v>#REF!</v>
      </c>
      <c r="C487" s="9" t="e">
        <f>VLOOKUP(MYRANKS_P[[#This Row],[PLAYERID]],#REF!,COLUMN(#REF!),FALSE)</f>
        <v>#REF!</v>
      </c>
      <c r="D487" s="9" t="e">
        <f>VLOOKUP(MYRANKS_P[[#This Row],[PLAYERID]],#REF!,COLUMN(#REF!),FALSE)</f>
        <v>#REF!</v>
      </c>
      <c r="E487" s="9" t="e">
        <f>VLOOKUP(MYRANKS_P[[#This Row],[PLAYERID]],#REF!,COLUMN(#REF!),FALSE)</f>
        <v>#REF!</v>
      </c>
      <c r="F487" s="9" t="e">
        <f>VLOOKUP(MYRANKS_P[[#This Row],[PLAYERID]],#REF!,COLUMN(#REF!),FALSE)</f>
        <v>#REF!</v>
      </c>
      <c r="G487" s="9" t="e">
        <f>INDEX(#REF!,MATCH(MYRANKS_P[[#This Row],[PLAYERID]],#REF!,0),VLOOKUP(IDSYSTEM,#REF!,3,FALSE))</f>
        <v>#REF!</v>
      </c>
      <c r="H487" s="128" t="e">
        <f>IF(OR(LEAGUE="Mixed",LEAGUE=MYRANKS_P[[#This Row],[LG]]),IFERROR(INDEX(PITCHCSV[],MATCH(MYRANKS_P[[#This Row],[PROJID]],PITCHCSV[playerid],0),P_WCOL),0),0)</f>
        <v>#REF!</v>
      </c>
      <c r="I487" s="128" t="e">
        <f>IF(OR(LEAGUE="Mixed",LEAGUE=MYRANKS_P[[#This Row],[LG]]),IFERROR(INDEX(PITCHCSV[],MATCH(MYRANKS_P[[#This Row],[PROJID]],PITCHCSV[playerid],0),P_SVCOL),0),0)</f>
        <v>#REF!</v>
      </c>
      <c r="J487" s="128" t="e">
        <f>IF(OR(LEAGUE="Mixed",LEAGUE=MYRANKS_P[[#This Row],[LG]]),IFERROR(INDEX(PITCHCSV[],MATCH(MYRANKS_P[[#This Row],[PROJID]],PITCHCSV[playerid],0),P_IPCOL),0),0)</f>
        <v>#REF!</v>
      </c>
      <c r="K487" s="128" t="e">
        <f>IF(OR(LEAGUE="Mixed",LEAGUE=MYRANKS_P[[#This Row],[LG]]),IFERROR(INDEX(PITCHCSV[],MATCH(MYRANKS_P[[#This Row],[PROJID]],PITCHCSV[playerid],0),P_HCOL),0),0)</f>
        <v>#REF!</v>
      </c>
      <c r="L487" s="128" t="e">
        <f>IF(OR(LEAGUE="Mixed",LEAGUE=MYRANKS_P[[#This Row],[LG]]),IFERROR(INDEX(PITCHCSV[],MATCH(MYRANKS_P[[#This Row],[PROJID]],PITCHCSV[playerid],0),P_ERCOL),0),0)</f>
        <v>#REF!</v>
      </c>
      <c r="M487" s="128" t="e">
        <f>IF(OR(LEAGUE="Mixed",LEAGUE=MYRANKS_P[[#This Row],[LG]]),IFERROR(INDEX(PITCHCSV[],MATCH(MYRANKS_P[[#This Row],[PROJID]],PITCHCSV[playerid],0),P_HRCOL),0),0)</f>
        <v>#REF!</v>
      </c>
      <c r="N487" s="128" t="e">
        <f>IF(OR(LEAGUE="Mixed",LEAGUE=MYRANKS_P[[#This Row],[LG]]),IFERROR(INDEX(PITCHCSV[],MATCH(MYRANKS_P[[#This Row],[PROJID]],PITCHCSV[playerid],0),P_SOCOL),0),0)</f>
        <v>#REF!</v>
      </c>
      <c r="O487" s="128" t="e">
        <f>IF(OR(LEAGUE="Mixed",LEAGUE=MYRANKS_P[[#This Row],[LG]]),IFERROR(INDEX(PITCHCSV[],MATCH(MYRANKS_P[[#This Row],[PROJID]],PITCHCSV[playerid],0),P_BBCOL),0),0)</f>
        <v>#REF!</v>
      </c>
      <c r="P487" s="87" t="e">
        <f>IF(OR(LEAGUE="Mixed",LEAGUE=MYRANKS_P[[#This Row],[LG]]),IFERROR(MYRANKS_P[[#This Row],[ER]]*9/MYRANKS_P[[#This Row],[IP]],0),0)</f>
        <v>#REF!</v>
      </c>
      <c r="Q487" s="87" t="e">
        <f>IF(OR(LEAGUE="Mixed",LEAGUE=MYRANKS_P[[#This Row],[LG]]),IFERROR((MYRANKS_P[[#This Row],[BB]]+MYRANKS_P[[#This Row],[H]])/MYRANKS_P[[#This Row],[IP]],0),0)</f>
        <v>#REF!</v>
      </c>
      <c r="R487" s="87" t="e">
        <f>MYRANKS_P[[#This Row],[W]]/SGP_W</f>
        <v>#REF!</v>
      </c>
      <c r="S487" s="87" t="e">
        <f>MYRANKS_P[[#This Row],[SV]]/SGP_SV</f>
        <v>#REF!</v>
      </c>
      <c r="T487" s="87" t="e">
        <f>MYRANKS_P[[#This Row],[SO]]/SGP_K</f>
        <v>#REF!</v>
      </c>
      <c r="U487" s="87" t="e">
        <f>((LGAVG_ER*(NUMPITCHERS-1)+MYRANKS_P[[#This Row],[ER]])*9/((LGAVG_IP*(NUMPITCHERS-1)+MYRANKS_P[[#This Row],[IP]]))-LGAVG_ERA)/SGP_ERA</f>
        <v>#REF!</v>
      </c>
      <c r="V487" s="87" t="e">
        <f>((LGAVG_HBB*(NUMPITCHERS-1)+MYRANKS_P[[#This Row],[BB]]+MYRANKS_P[[#This Row],[H]])/(LGAVG_IP*(NUMPITCHERS-1)+MYRANKS_P[[#This Row],[IP]])-LGAVG_WHIP)/SGP_WHIP</f>
        <v>#REF!</v>
      </c>
      <c r="W487" s="92" t="e">
        <f>MYRANKS_P[[#This Row],[WSGP]]+MYRANKS_P[[#This Row],[SVSGP]]+MYRANKS_P[[#This Row],[SOSGP]]+MYRANKS_P[[#This Row],[ERASGP]]+MYRANKS_P[[#This Row],[WHIPSGP]]</f>
        <v>#REF!</v>
      </c>
      <c r="X487" s="173" t="e">
        <f>RANK(MYRANKS_P[[#This Row],[TTLSGP]],MYRANKS_P[TTLSGP],0)</f>
        <v>#REF!</v>
      </c>
      <c r="Y487" s="92" t="e">
        <f>IF(MYRANKS_P[[#This Row],[RAW_RANK]]&gt;NUM_P,MYRANKS_P[[#This Row],[TTLSGP]],0)</f>
        <v>#REF!</v>
      </c>
      <c r="Z487" s="96" t="e">
        <f>IF(MYRANKS_P[[#This Row],[BENCH_TTLSGP]]=0,"",RANK(MYRANKS_P[[#This Row],[BENCH_TTLSGP]],MYRANKS_P[BENCH_TTLSGP],0))</f>
        <v>#REF!</v>
      </c>
      <c r="AA487" s="96" t="e">
        <f>IF(MYRANKS_P[[#This Row],[RAW_RANK]]=NUM_P,"X","")</f>
        <v>#REF!</v>
      </c>
      <c r="AB487" s="87" t="e">
        <f>VLOOKUP(MYRANKS_P[[#This Row],[POS]],#REF!,COLUMN(#REF!),FALSE)</f>
        <v>#REF!</v>
      </c>
      <c r="AC487" s="87" t="e">
        <f>MYRANKS_P[[#This Row],[TTLSGP]]-MYRANKS_P[[#This Row],[REPL LVL]]</f>
        <v>#REF!</v>
      </c>
      <c r="AD487" s="87" t="e">
        <f>IF(MYRANKS_P[[#This Row],[RAW_RANK]]&lt;=Total_Pitchers_Drafted,MYRANKS_P[[#This Row],[SGP OVER REPL]],0)</f>
        <v>#REF!</v>
      </c>
      <c r="AE487" s="97" t="e">
        <f>MYRANKS_P[[#This Row],[SGP OVER REPL]]*Dollar_Value_Per_Pitcher_SGP+1</f>
        <v>#REF!</v>
      </c>
      <c r="AF487" s="87"/>
      <c r="AG487" s="87" t="e">
        <f>IF(AND(MYRANKS_P[[#This Row],[BENCH_RANK]]&lt;=Total_Pitchers_Drafted,MYRANKS_P[[#This Row],[$ACTUAL]]=""),MYRANKS_P[[#This Row],[USEFULSGP]],0)</f>
        <v>#REF!</v>
      </c>
      <c r="AH487" s="87" t="e">
        <f>IF(MYRANKS_P[[#This Row],[REMAIN_SGP]]=0,0,MYRANKS_P[[#This Row],[REMAIN_SGP]]*Remaining_Dollar_Value_Per_Pitcher_SGP+1)</f>
        <v>#REF!</v>
      </c>
      <c r="AI487" s="122"/>
    </row>
    <row r="488" spans="1:35" x14ac:dyDescent="0.25">
      <c r="A488" s="88" t="s">
        <v>1234</v>
      </c>
      <c r="B488" s="9" t="e">
        <f>VLOOKUP(MYRANKS_P[[#This Row],[PLAYERID]],#REF!,COLUMN(#REF!),FALSE)</f>
        <v>#REF!</v>
      </c>
      <c r="C488" s="9" t="e">
        <f>VLOOKUP(MYRANKS_P[[#This Row],[PLAYERID]],#REF!,COLUMN(#REF!),FALSE)</f>
        <v>#REF!</v>
      </c>
      <c r="D488" s="9" t="e">
        <f>VLOOKUP(MYRANKS_P[[#This Row],[PLAYERID]],#REF!,COLUMN(#REF!),FALSE)</f>
        <v>#REF!</v>
      </c>
      <c r="E488" s="9" t="e">
        <f>VLOOKUP(MYRANKS_P[[#This Row],[PLAYERID]],#REF!,COLUMN(#REF!),FALSE)</f>
        <v>#REF!</v>
      </c>
      <c r="F488" s="9" t="e">
        <f>VLOOKUP(MYRANKS_P[[#This Row],[PLAYERID]],#REF!,COLUMN(#REF!),FALSE)</f>
        <v>#REF!</v>
      </c>
      <c r="G488" s="9" t="e">
        <f>INDEX(#REF!,MATCH(MYRANKS_P[[#This Row],[PLAYERID]],#REF!,0),VLOOKUP(IDSYSTEM,#REF!,3,FALSE))</f>
        <v>#REF!</v>
      </c>
      <c r="H488" s="115" t="e">
        <f>IF(OR(LEAGUE="Mixed",LEAGUE=MYRANKS_P[[#This Row],[LG]]),IFERROR(INDEX(PITCHCSV[],MATCH(MYRANKS_P[[#This Row],[PROJID]],PITCHCSV[playerid],0),P_WCOL),0),0)</f>
        <v>#REF!</v>
      </c>
      <c r="I488" s="115" t="e">
        <f>IF(OR(LEAGUE="Mixed",LEAGUE=MYRANKS_P[[#This Row],[LG]]),IFERROR(INDEX(PITCHCSV[],MATCH(MYRANKS_P[[#This Row],[PROJID]],PITCHCSV[playerid],0),P_SVCOL),0),0)</f>
        <v>#REF!</v>
      </c>
      <c r="J488" s="115" t="e">
        <f>IF(OR(LEAGUE="Mixed",LEAGUE=MYRANKS_P[[#This Row],[LG]]),IFERROR(INDEX(PITCHCSV[],MATCH(MYRANKS_P[[#This Row],[PROJID]],PITCHCSV[playerid],0),P_IPCOL),0),0)</f>
        <v>#REF!</v>
      </c>
      <c r="K488" s="115" t="e">
        <f>IF(OR(LEAGUE="Mixed",LEAGUE=MYRANKS_P[[#This Row],[LG]]),IFERROR(INDEX(PITCHCSV[],MATCH(MYRANKS_P[[#This Row],[PROJID]],PITCHCSV[playerid],0),P_HCOL),0),0)</f>
        <v>#REF!</v>
      </c>
      <c r="L488" s="115" t="e">
        <f>IF(OR(LEAGUE="Mixed",LEAGUE=MYRANKS_P[[#This Row],[LG]]),IFERROR(INDEX(PITCHCSV[],MATCH(MYRANKS_P[[#This Row],[PROJID]],PITCHCSV[playerid],0),P_ERCOL),0),0)</f>
        <v>#REF!</v>
      </c>
      <c r="M488" s="115" t="e">
        <f>IF(OR(LEAGUE="Mixed",LEAGUE=MYRANKS_P[[#This Row],[LG]]),IFERROR(INDEX(PITCHCSV[],MATCH(MYRANKS_P[[#This Row],[PROJID]],PITCHCSV[playerid],0),P_HRCOL),0),0)</f>
        <v>#REF!</v>
      </c>
      <c r="N488" s="115" t="e">
        <f>IF(OR(LEAGUE="Mixed",LEAGUE=MYRANKS_P[[#This Row],[LG]]),IFERROR(INDEX(PITCHCSV[],MATCH(MYRANKS_P[[#This Row],[PROJID]],PITCHCSV[playerid],0),P_SOCOL),0),0)</f>
        <v>#REF!</v>
      </c>
      <c r="O488" s="115" t="e">
        <f>IF(OR(LEAGUE="Mixed",LEAGUE=MYRANKS_P[[#This Row],[LG]]),IFERROR(INDEX(PITCHCSV[],MATCH(MYRANKS_P[[#This Row],[PROJID]],PITCHCSV[playerid],0),P_BBCOL),0),0)</f>
        <v>#REF!</v>
      </c>
      <c r="P488" s="10" t="e">
        <f>IF(OR(LEAGUE="Mixed",LEAGUE=MYRANKS_P[[#This Row],[LG]]),IFERROR(MYRANKS_P[[#This Row],[ER]]*9/MYRANKS_P[[#This Row],[IP]],0),0)</f>
        <v>#REF!</v>
      </c>
      <c r="Q488" s="10" t="e">
        <f>IF(OR(LEAGUE="Mixed",LEAGUE=MYRANKS_P[[#This Row],[LG]]),IFERROR((MYRANKS_P[[#This Row],[BB]]+MYRANKS_P[[#This Row],[H]])/MYRANKS_P[[#This Row],[IP]],0),0)</f>
        <v>#REF!</v>
      </c>
      <c r="R488" s="10" t="e">
        <f>MYRANKS_P[[#This Row],[W]]/SGP_W</f>
        <v>#REF!</v>
      </c>
      <c r="S488" s="10" t="e">
        <f>MYRANKS_P[[#This Row],[SV]]/SGP_SV</f>
        <v>#REF!</v>
      </c>
      <c r="T488" s="10" t="e">
        <f>MYRANKS_P[[#This Row],[SO]]/SGP_K</f>
        <v>#REF!</v>
      </c>
      <c r="U488" s="10" t="e">
        <f>((LGAVG_ER*(NUMPITCHERS-1)+MYRANKS_P[[#This Row],[ER]])*9/((LGAVG_IP*(NUMPITCHERS-1)+MYRANKS_P[[#This Row],[IP]]))-LGAVG_ERA)/SGP_ERA</f>
        <v>#REF!</v>
      </c>
      <c r="V488" s="10" t="e">
        <f>((LGAVG_HBB*(NUMPITCHERS-1)+MYRANKS_P[[#This Row],[BB]]+MYRANKS_P[[#This Row],[H]])/(LGAVG_IP*(NUMPITCHERS-1)+MYRANKS_P[[#This Row],[IP]])-LGAVG_WHIP)/SGP_WHIP</f>
        <v>#REF!</v>
      </c>
      <c r="W488" s="72" t="e">
        <f>MYRANKS_P[[#This Row],[WSGP]]+MYRANKS_P[[#This Row],[SVSGP]]+MYRANKS_P[[#This Row],[SOSGP]]+MYRANKS_P[[#This Row],[ERASGP]]+MYRANKS_P[[#This Row],[WHIPSGP]]</f>
        <v>#REF!</v>
      </c>
      <c r="X488" s="171" t="e">
        <f>RANK(MYRANKS_P[[#This Row],[TTLSGP]],MYRANKS_P[TTLSGP],0)</f>
        <v>#REF!</v>
      </c>
      <c r="Y488" s="72" t="e">
        <f>IF(MYRANKS_P[[#This Row],[RAW_RANK]]&gt;NUM_P,MYRANKS_P[[#This Row],[TTLSGP]],0)</f>
        <v>#REF!</v>
      </c>
      <c r="Z488" s="22" t="e">
        <f>IF(MYRANKS_P[[#This Row],[BENCH_TTLSGP]]=0,"",RANK(MYRANKS_P[[#This Row],[BENCH_TTLSGP]],MYRANKS_P[BENCH_TTLSGP],0))</f>
        <v>#REF!</v>
      </c>
      <c r="AA488" s="22" t="e">
        <f>IF(MYRANKS_P[[#This Row],[RAW_RANK]]=NUM_P,"X","")</f>
        <v>#REF!</v>
      </c>
      <c r="AB488" s="10" t="e">
        <f>VLOOKUP(MYRANKS_P[[#This Row],[POS]],#REF!,COLUMN(#REF!),FALSE)</f>
        <v>#REF!</v>
      </c>
      <c r="AC488" s="10" t="e">
        <f>MYRANKS_P[[#This Row],[TTLSGP]]-MYRANKS_P[[#This Row],[REPL LVL]]</f>
        <v>#REF!</v>
      </c>
      <c r="AD488" s="19" t="e">
        <f>IF(MYRANKS_P[[#This Row],[RAW_RANK]]&lt;=Total_Pitchers_Drafted,MYRANKS_P[[#This Row],[SGP OVER REPL]],0)</f>
        <v>#REF!</v>
      </c>
      <c r="AE488" s="66" t="e">
        <f>MYRANKS_P[[#This Row],[SGP OVER REPL]]*Dollar_Value_Per_Pitcher_SGP+1</f>
        <v>#REF!</v>
      </c>
      <c r="AF488" s="27"/>
      <c r="AG488" s="30" t="e">
        <f>IF(AND(MYRANKS_P[[#This Row],[BENCH_RANK]]&lt;=Total_Pitchers_Drafted,MYRANKS_P[[#This Row],[$ACTUAL]]=""),MYRANKS_P[[#This Row],[USEFULSGP]],0)</f>
        <v>#REF!</v>
      </c>
      <c r="AH488" s="27" t="e">
        <f>IF(MYRANKS_P[[#This Row],[REMAIN_SGP]]=0,0,MYRANKS_P[[#This Row],[REMAIN_SGP]]*Remaining_Dollar_Value_Per_Pitcher_SGP+1)</f>
        <v>#REF!</v>
      </c>
      <c r="AI488" s="122"/>
    </row>
    <row r="489" spans="1:35" x14ac:dyDescent="0.25">
      <c r="A489" s="89" t="s">
        <v>1236</v>
      </c>
      <c r="B489" s="9" t="e">
        <f>VLOOKUP(MYRANKS_P[[#This Row],[PLAYERID]],#REF!,COLUMN(#REF!),FALSE)</f>
        <v>#REF!</v>
      </c>
      <c r="C489" s="9" t="e">
        <f>VLOOKUP(MYRANKS_P[[#This Row],[PLAYERID]],#REF!,COLUMN(#REF!),FALSE)</f>
        <v>#REF!</v>
      </c>
      <c r="D489" s="9" t="e">
        <f>VLOOKUP(MYRANKS_P[[#This Row],[PLAYERID]],#REF!,COLUMN(#REF!),FALSE)</f>
        <v>#REF!</v>
      </c>
      <c r="E489" s="9" t="e">
        <f>VLOOKUP(MYRANKS_P[[#This Row],[PLAYERID]],#REF!,COLUMN(#REF!),FALSE)</f>
        <v>#REF!</v>
      </c>
      <c r="F489" s="9" t="e">
        <f>VLOOKUP(MYRANKS_P[[#This Row],[PLAYERID]],#REF!,COLUMN(#REF!),FALSE)</f>
        <v>#REF!</v>
      </c>
      <c r="G489" s="9" t="e">
        <f>INDEX(#REF!,MATCH(MYRANKS_P[[#This Row],[PLAYERID]],#REF!,0),VLOOKUP(IDSYSTEM,#REF!,3,FALSE))</f>
        <v>#REF!</v>
      </c>
      <c r="H489" s="115" t="e">
        <f>IF(OR(LEAGUE="Mixed",LEAGUE=MYRANKS_P[[#This Row],[LG]]),IFERROR(INDEX(PITCHCSV[],MATCH(MYRANKS_P[[#This Row],[PROJID]],PITCHCSV[playerid],0),P_WCOL),0),0)</f>
        <v>#REF!</v>
      </c>
      <c r="I489" s="115" t="e">
        <f>IF(OR(LEAGUE="Mixed",LEAGUE=MYRANKS_P[[#This Row],[LG]]),IFERROR(INDEX(PITCHCSV[],MATCH(MYRANKS_P[[#This Row],[PROJID]],PITCHCSV[playerid],0),P_SVCOL),0),0)</f>
        <v>#REF!</v>
      </c>
      <c r="J489" s="115" t="e">
        <f>IF(OR(LEAGUE="Mixed",LEAGUE=MYRANKS_P[[#This Row],[LG]]),IFERROR(INDEX(PITCHCSV[],MATCH(MYRANKS_P[[#This Row],[PROJID]],PITCHCSV[playerid],0),P_IPCOL),0),0)</f>
        <v>#REF!</v>
      </c>
      <c r="K489" s="115" t="e">
        <f>IF(OR(LEAGUE="Mixed",LEAGUE=MYRANKS_P[[#This Row],[LG]]),IFERROR(INDEX(PITCHCSV[],MATCH(MYRANKS_P[[#This Row],[PROJID]],PITCHCSV[playerid],0),P_HCOL),0),0)</f>
        <v>#REF!</v>
      </c>
      <c r="L489" s="115" t="e">
        <f>IF(OR(LEAGUE="Mixed",LEAGUE=MYRANKS_P[[#This Row],[LG]]),IFERROR(INDEX(PITCHCSV[],MATCH(MYRANKS_P[[#This Row],[PROJID]],PITCHCSV[playerid],0),P_ERCOL),0),0)</f>
        <v>#REF!</v>
      </c>
      <c r="M489" s="115" t="e">
        <f>IF(OR(LEAGUE="Mixed",LEAGUE=MYRANKS_P[[#This Row],[LG]]),IFERROR(INDEX(PITCHCSV[],MATCH(MYRANKS_P[[#This Row],[PROJID]],PITCHCSV[playerid],0),P_HRCOL),0),0)</f>
        <v>#REF!</v>
      </c>
      <c r="N489" s="115" t="e">
        <f>IF(OR(LEAGUE="Mixed",LEAGUE=MYRANKS_P[[#This Row],[LG]]),IFERROR(INDEX(PITCHCSV[],MATCH(MYRANKS_P[[#This Row],[PROJID]],PITCHCSV[playerid],0),P_SOCOL),0),0)</f>
        <v>#REF!</v>
      </c>
      <c r="O489" s="115" t="e">
        <f>IF(OR(LEAGUE="Mixed",LEAGUE=MYRANKS_P[[#This Row],[LG]]),IFERROR(INDEX(PITCHCSV[],MATCH(MYRANKS_P[[#This Row],[PROJID]],PITCHCSV[playerid],0),P_BBCOL),0),0)</f>
        <v>#REF!</v>
      </c>
      <c r="P489" s="10" t="e">
        <f>IF(OR(LEAGUE="Mixed",LEAGUE=MYRANKS_P[[#This Row],[LG]]),IFERROR(MYRANKS_P[[#This Row],[ER]]*9/MYRANKS_P[[#This Row],[IP]],0),0)</f>
        <v>#REF!</v>
      </c>
      <c r="Q489" s="10" t="e">
        <f>IF(OR(LEAGUE="Mixed",LEAGUE=MYRANKS_P[[#This Row],[LG]]),IFERROR((MYRANKS_P[[#This Row],[BB]]+MYRANKS_P[[#This Row],[H]])/MYRANKS_P[[#This Row],[IP]],0),0)</f>
        <v>#REF!</v>
      </c>
      <c r="R489" s="10" t="e">
        <f>MYRANKS_P[[#This Row],[W]]/SGP_W</f>
        <v>#REF!</v>
      </c>
      <c r="S489" s="10" t="e">
        <f>MYRANKS_P[[#This Row],[SV]]/SGP_SV</f>
        <v>#REF!</v>
      </c>
      <c r="T489" s="10" t="e">
        <f>MYRANKS_P[[#This Row],[SO]]/SGP_K</f>
        <v>#REF!</v>
      </c>
      <c r="U489" s="10" t="e">
        <f>((LGAVG_ER*(NUMPITCHERS-1)+MYRANKS_P[[#This Row],[ER]])*9/((LGAVG_IP*(NUMPITCHERS-1)+MYRANKS_P[[#This Row],[IP]]))-LGAVG_ERA)/SGP_ERA</f>
        <v>#REF!</v>
      </c>
      <c r="V489" s="10" t="e">
        <f>((LGAVG_HBB*(NUMPITCHERS-1)+MYRANKS_P[[#This Row],[BB]]+MYRANKS_P[[#This Row],[H]])/(LGAVG_IP*(NUMPITCHERS-1)+MYRANKS_P[[#This Row],[IP]])-LGAVG_WHIP)/SGP_WHIP</f>
        <v>#REF!</v>
      </c>
      <c r="W489" s="72" t="e">
        <f>MYRANKS_P[[#This Row],[WSGP]]+MYRANKS_P[[#This Row],[SVSGP]]+MYRANKS_P[[#This Row],[SOSGP]]+MYRANKS_P[[#This Row],[ERASGP]]+MYRANKS_P[[#This Row],[WHIPSGP]]</f>
        <v>#REF!</v>
      </c>
      <c r="X489" s="171" t="e">
        <f>RANK(MYRANKS_P[[#This Row],[TTLSGP]],MYRANKS_P[TTLSGP],0)</f>
        <v>#REF!</v>
      </c>
      <c r="Y489" s="72" t="e">
        <f>IF(MYRANKS_P[[#This Row],[RAW_RANK]]&gt;NUM_P,MYRANKS_P[[#This Row],[TTLSGP]],0)</f>
        <v>#REF!</v>
      </c>
      <c r="Z489" s="22" t="e">
        <f>IF(MYRANKS_P[[#This Row],[BENCH_TTLSGP]]=0,"",RANK(MYRANKS_P[[#This Row],[BENCH_TTLSGP]],MYRANKS_P[BENCH_TTLSGP],0))</f>
        <v>#REF!</v>
      </c>
      <c r="AA489" s="22" t="e">
        <f>IF(MYRANKS_P[[#This Row],[RAW_RANK]]=NUM_P,"X","")</f>
        <v>#REF!</v>
      </c>
      <c r="AB489" s="10" t="e">
        <f>VLOOKUP(MYRANKS_P[[#This Row],[POS]],#REF!,COLUMN(#REF!),FALSE)</f>
        <v>#REF!</v>
      </c>
      <c r="AC489" s="10" t="e">
        <f>MYRANKS_P[[#This Row],[TTLSGP]]-MYRANKS_P[[#This Row],[REPL LVL]]</f>
        <v>#REF!</v>
      </c>
      <c r="AD489" s="19" t="e">
        <f>IF(MYRANKS_P[[#This Row],[RAW_RANK]]&lt;=Total_Pitchers_Drafted,MYRANKS_P[[#This Row],[SGP OVER REPL]],0)</f>
        <v>#REF!</v>
      </c>
      <c r="AE489" s="66" t="e">
        <f>MYRANKS_P[[#This Row],[SGP OVER REPL]]*Dollar_Value_Per_Pitcher_SGP+1</f>
        <v>#REF!</v>
      </c>
      <c r="AF489" s="27"/>
      <c r="AG489" s="30" t="e">
        <f>IF(AND(MYRANKS_P[[#This Row],[BENCH_RANK]]&lt;=Total_Pitchers_Drafted,MYRANKS_P[[#This Row],[$ACTUAL]]=""),MYRANKS_P[[#This Row],[USEFULSGP]],0)</f>
        <v>#REF!</v>
      </c>
      <c r="AH489" s="27" t="e">
        <f>IF(MYRANKS_P[[#This Row],[REMAIN_SGP]]=0,0,MYRANKS_P[[#This Row],[REMAIN_SGP]]*Remaining_Dollar_Value_Per_Pitcher_SGP+1)</f>
        <v>#REF!</v>
      </c>
      <c r="AI489" s="122"/>
    </row>
    <row r="490" spans="1:35" x14ac:dyDescent="0.25">
      <c r="A490" s="88" t="s">
        <v>1237</v>
      </c>
      <c r="B490" s="32" t="e">
        <f>VLOOKUP(MYRANKS_P[[#This Row],[PLAYERID]],#REF!,COLUMN(#REF!),FALSE)</f>
        <v>#REF!</v>
      </c>
      <c r="C490" s="32" t="e">
        <f>VLOOKUP(MYRANKS_P[[#This Row],[PLAYERID]],#REF!,COLUMN(#REF!),FALSE)</f>
        <v>#REF!</v>
      </c>
      <c r="D490" s="32" t="e">
        <f>VLOOKUP(MYRANKS_P[[#This Row],[PLAYERID]],#REF!,COLUMN(#REF!),FALSE)</f>
        <v>#REF!</v>
      </c>
      <c r="E490" s="9" t="e">
        <f>VLOOKUP(MYRANKS_P[[#This Row],[PLAYERID]],#REF!,COLUMN(#REF!),FALSE)</f>
        <v>#REF!</v>
      </c>
      <c r="F490" s="32" t="e">
        <f>VLOOKUP(MYRANKS_P[[#This Row],[PLAYERID]],#REF!,COLUMN(#REF!),FALSE)</f>
        <v>#REF!</v>
      </c>
      <c r="G490" s="9" t="e">
        <f>INDEX(#REF!,MATCH(MYRANKS_P[[#This Row],[PLAYERID]],#REF!,0),VLOOKUP(IDSYSTEM,#REF!,3,FALSE))</f>
        <v>#REF!</v>
      </c>
      <c r="H490" s="115" t="e">
        <f>IF(OR(LEAGUE="Mixed",LEAGUE=MYRANKS_P[[#This Row],[LG]]),IFERROR(INDEX(PITCHCSV[],MATCH(MYRANKS_P[[#This Row],[PROJID]],PITCHCSV[playerid],0),P_WCOL),0),0)</f>
        <v>#REF!</v>
      </c>
      <c r="I490" s="115" t="e">
        <f>IF(OR(LEAGUE="Mixed",LEAGUE=MYRANKS_P[[#This Row],[LG]]),IFERROR(INDEX(PITCHCSV[],MATCH(MYRANKS_P[[#This Row],[PROJID]],PITCHCSV[playerid],0),P_SVCOL),0),0)</f>
        <v>#REF!</v>
      </c>
      <c r="J490" s="115" t="e">
        <f>IF(OR(LEAGUE="Mixed",LEAGUE=MYRANKS_P[[#This Row],[LG]]),IFERROR(INDEX(PITCHCSV[],MATCH(MYRANKS_P[[#This Row],[PROJID]],PITCHCSV[playerid],0),P_IPCOL),0),0)</f>
        <v>#REF!</v>
      </c>
      <c r="K490" s="115" t="e">
        <f>IF(OR(LEAGUE="Mixed",LEAGUE=MYRANKS_P[[#This Row],[LG]]),IFERROR(INDEX(PITCHCSV[],MATCH(MYRANKS_P[[#This Row],[PROJID]],PITCHCSV[playerid],0),P_HCOL),0),0)</f>
        <v>#REF!</v>
      </c>
      <c r="L490" s="115" t="e">
        <f>IF(OR(LEAGUE="Mixed",LEAGUE=MYRANKS_P[[#This Row],[LG]]),IFERROR(INDEX(PITCHCSV[],MATCH(MYRANKS_P[[#This Row],[PROJID]],PITCHCSV[playerid],0),P_ERCOL),0),0)</f>
        <v>#REF!</v>
      </c>
      <c r="M490" s="115" t="e">
        <f>IF(OR(LEAGUE="Mixed",LEAGUE=MYRANKS_P[[#This Row],[LG]]),IFERROR(INDEX(PITCHCSV[],MATCH(MYRANKS_P[[#This Row],[PROJID]],PITCHCSV[playerid],0),P_HRCOL),0),0)</f>
        <v>#REF!</v>
      </c>
      <c r="N490" s="115" t="e">
        <f>IF(OR(LEAGUE="Mixed",LEAGUE=MYRANKS_P[[#This Row],[LG]]),IFERROR(INDEX(PITCHCSV[],MATCH(MYRANKS_P[[#This Row],[PROJID]],PITCHCSV[playerid],0),P_SOCOL),0),0)</f>
        <v>#REF!</v>
      </c>
      <c r="O490" s="115" t="e">
        <f>IF(OR(LEAGUE="Mixed",LEAGUE=MYRANKS_P[[#This Row],[LG]]),IFERROR(INDEX(PITCHCSV[],MATCH(MYRANKS_P[[#This Row],[PROJID]],PITCHCSV[playerid],0),P_BBCOL),0),0)</f>
        <v>#REF!</v>
      </c>
      <c r="P490" s="10" t="e">
        <f>IF(OR(LEAGUE="Mixed",LEAGUE=MYRANKS_P[[#This Row],[LG]]),IFERROR(MYRANKS_P[[#This Row],[ER]]*9/MYRANKS_P[[#This Row],[IP]],0),0)</f>
        <v>#REF!</v>
      </c>
      <c r="Q490" s="10" t="e">
        <f>IF(OR(LEAGUE="Mixed",LEAGUE=MYRANKS_P[[#This Row],[LG]]),IFERROR((MYRANKS_P[[#This Row],[BB]]+MYRANKS_P[[#This Row],[H]])/MYRANKS_P[[#This Row],[IP]],0),0)</f>
        <v>#REF!</v>
      </c>
      <c r="R490" s="33" t="e">
        <f>MYRANKS_P[[#This Row],[W]]/SGP_W</f>
        <v>#REF!</v>
      </c>
      <c r="S490" s="35" t="e">
        <f>MYRANKS_P[[#This Row],[SV]]/SGP_SV</f>
        <v>#REF!</v>
      </c>
      <c r="T490" s="33" t="e">
        <f>MYRANKS_P[[#This Row],[SO]]/SGP_K</f>
        <v>#REF!</v>
      </c>
      <c r="U490" s="10" t="e">
        <f>((LGAVG_ER*(NUMPITCHERS-1)+MYRANKS_P[[#This Row],[ER]])*9/((LGAVG_IP*(NUMPITCHERS-1)+MYRANKS_P[[#This Row],[IP]]))-LGAVG_ERA)/SGP_ERA</f>
        <v>#REF!</v>
      </c>
      <c r="V490" s="10" t="e">
        <f>((LGAVG_HBB*(NUMPITCHERS-1)+MYRANKS_P[[#This Row],[BB]]+MYRANKS_P[[#This Row],[H]])/(LGAVG_IP*(NUMPITCHERS-1)+MYRANKS_P[[#This Row],[IP]])-LGAVG_WHIP)/SGP_WHIP</f>
        <v>#REF!</v>
      </c>
      <c r="W490" s="73" t="e">
        <f>MYRANKS_P[[#This Row],[WSGP]]+MYRANKS_P[[#This Row],[SVSGP]]+MYRANKS_P[[#This Row],[SOSGP]]+MYRANKS_P[[#This Row],[ERASGP]]+MYRANKS_P[[#This Row],[WHIPSGP]]</f>
        <v>#REF!</v>
      </c>
      <c r="X490" s="174" t="e">
        <f>RANK(MYRANKS_P[[#This Row],[TTLSGP]],MYRANKS_P[TTLSGP],0)</f>
        <v>#REF!</v>
      </c>
      <c r="Y490" s="73" t="e">
        <f>IF(MYRANKS_P[[#This Row],[RAW_RANK]]&gt;NUM_P,MYRANKS_P[[#This Row],[TTLSGP]],0)</f>
        <v>#REF!</v>
      </c>
      <c r="Z490" s="34" t="e">
        <f>IF(MYRANKS_P[[#This Row],[BENCH_TTLSGP]]=0,"",RANK(MYRANKS_P[[#This Row],[BENCH_TTLSGP]],MYRANKS_P[BENCH_TTLSGP],0))</f>
        <v>#REF!</v>
      </c>
      <c r="AA490" s="34" t="e">
        <f>IF(MYRANKS_P[[#This Row],[RAW_RANK]]=NUM_P,"X","")</f>
        <v>#REF!</v>
      </c>
      <c r="AB490" s="35" t="e">
        <f>VLOOKUP(MYRANKS_P[[#This Row],[POS]],#REF!,COLUMN(#REF!),FALSE)</f>
        <v>#REF!</v>
      </c>
      <c r="AC490" s="35" t="e">
        <f>MYRANKS_P[[#This Row],[TTLSGP]]-MYRANKS_P[[#This Row],[REPL LVL]]</f>
        <v>#REF!</v>
      </c>
      <c r="AD490" s="33" t="e">
        <f>IF(MYRANKS_P[[#This Row],[RAW_RANK]]&lt;=Total_Pitchers_Drafted,MYRANKS_P[[#This Row],[SGP OVER REPL]],0)</f>
        <v>#REF!</v>
      </c>
      <c r="AE490" s="67" t="e">
        <f>MYRANKS_P[[#This Row],[SGP OVER REPL]]*Dollar_Value_Per_Pitcher_SGP+1</f>
        <v>#REF!</v>
      </c>
      <c r="AF490" s="33"/>
      <c r="AG490" s="35" t="e">
        <f>IF(AND(MYRANKS_P[[#This Row],[BENCH_RANK]]&lt;=Total_Pitchers_Drafted,MYRANKS_P[[#This Row],[$ACTUAL]]=""),MYRANKS_P[[#This Row],[USEFULSGP]],0)</f>
        <v>#REF!</v>
      </c>
      <c r="AH490" s="33" t="e">
        <f>IF(MYRANKS_P[[#This Row],[REMAIN_SGP]]=0,0,MYRANKS_P[[#This Row],[REMAIN_SGP]]*Remaining_Dollar_Value_Per_Pitcher_SGP+1)</f>
        <v>#REF!</v>
      </c>
      <c r="AI490" s="122"/>
    </row>
    <row r="491" spans="1:35" x14ac:dyDescent="0.25">
      <c r="A491" s="79" t="s">
        <v>2301</v>
      </c>
      <c r="B491" s="9" t="e">
        <f>VLOOKUP(MYRANKS_P[[#This Row],[PLAYERID]],#REF!,COLUMN(#REF!),FALSE)</f>
        <v>#REF!</v>
      </c>
      <c r="C491" s="9" t="e">
        <f>VLOOKUP(MYRANKS_P[[#This Row],[PLAYERID]],#REF!,COLUMN(#REF!),FALSE)</f>
        <v>#REF!</v>
      </c>
      <c r="D491" s="9" t="e">
        <f>VLOOKUP(MYRANKS_P[[#This Row],[PLAYERID]],#REF!,COLUMN(#REF!),FALSE)</f>
        <v>#REF!</v>
      </c>
      <c r="E491" s="9" t="e">
        <f>VLOOKUP(MYRANKS_P[[#This Row],[PLAYERID]],#REF!,COLUMN(#REF!),FALSE)</f>
        <v>#REF!</v>
      </c>
      <c r="F491" s="9" t="e">
        <f>VLOOKUP(MYRANKS_P[[#This Row],[PLAYERID]],#REF!,COLUMN(#REF!),FALSE)</f>
        <v>#REF!</v>
      </c>
      <c r="G491" s="9" t="e">
        <f>INDEX(#REF!,MATCH(MYRANKS_P[[#This Row],[PLAYERID]],#REF!,0),VLOOKUP(IDSYSTEM,#REF!,3,FALSE))</f>
        <v>#REF!</v>
      </c>
      <c r="H491" s="115" t="e">
        <f>IF(OR(LEAGUE="Mixed",LEAGUE=MYRANKS_P[[#This Row],[LG]]),IFERROR(INDEX(PITCHCSV[],MATCH(MYRANKS_P[[#This Row],[PROJID]],PITCHCSV[playerid],0),P_WCOL),0),0)</f>
        <v>#REF!</v>
      </c>
      <c r="I491" s="115" t="e">
        <f>IF(OR(LEAGUE="Mixed",LEAGUE=MYRANKS_P[[#This Row],[LG]]),IFERROR(INDEX(PITCHCSV[],MATCH(MYRANKS_P[[#This Row],[PROJID]],PITCHCSV[playerid],0),P_SVCOL),0),0)</f>
        <v>#REF!</v>
      </c>
      <c r="J491" s="115" t="e">
        <f>IF(OR(LEAGUE="Mixed",LEAGUE=MYRANKS_P[[#This Row],[LG]]),IFERROR(INDEX(PITCHCSV[],MATCH(MYRANKS_P[[#This Row],[PROJID]],PITCHCSV[playerid],0),P_IPCOL),0),0)</f>
        <v>#REF!</v>
      </c>
      <c r="K491" s="115" t="e">
        <f>IF(OR(LEAGUE="Mixed",LEAGUE=MYRANKS_P[[#This Row],[LG]]),IFERROR(INDEX(PITCHCSV[],MATCH(MYRANKS_P[[#This Row],[PROJID]],PITCHCSV[playerid],0),P_HCOL),0),0)</f>
        <v>#REF!</v>
      </c>
      <c r="L491" s="115" t="e">
        <f>IF(OR(LEAGUE="Mixed",LEAGUE=MYRANKS_P[[#This Row],[LG]]),IFERROR(INDEX(PITCHCSV[],MATCH(MYRANKS_P[[#This Row],[PROJID]],PITCHCSV[playerid],0),P_ERCOL),0),0)</f>
        <v>#REF!</v>
      </c>
      <c r="M491" s="115" t="e">
        <f>IF(OR(LEAGUE="Mixed",LEAGUE=MYRANKS_P[[#This Row],[LG]]),IFERROR(INDEX(PITCHCSV[],MATCH(MYRANKS_P[[#This Row],[PROJID]],PITCHCSV[playerid],0),P_HRCOL),0),0)</f>
        <v>#REF!</v>
      </c>
      <c r="N491" s="115" t="e">
        <f>IF(OR(LEAGUE="Mixed",LEAGUE=MYRANKS_P[[#This Row],[LG]]),IFERROR(INDEX(PITCHCSV[],MATCH(MYRANKS_P[[#This Row],[PROJID]],PITCHCSV[playerid],0),P_SOCOL),0),0)</f>
        <v>#REF!</v>
      </c>
      <c r="O491" s="115" t="e">
        <f>IF(OR(LEAGUE="Mixed",LEAGUE=MYRANKS_P[[#This Row],[LG]]),IFERROR(INDEX(PITCHCSV[],MATCH(MYRANKS_P[[#This Row],[PROJID]],PITCHCSV[playerid],0),P_BBCOL),0),0)</f>
        <v>#REF!</v>
      </c>
      <c r="P491" s="10" t="e">
        <f>IF(OR(LEAGUE="Mixed",LEAGUE=MYRANKS_P[[#This Row],[LG]]),IFERROR(MYRANKS_P[[#This Row],[ER]]*9/MYRANKS_P[[#This Row],[IP]],0),0)</f>
        <v>#REF!</v>
      </c>
      <c r="Q491" s="10" t="e">
        <f>IF(OR(LEAGUE="Mixed",LEAGUE=MYRANKS_P[[#This Row],[LG]]),IFERROR((MYRANKS_P[[#This Row],[BB]]+MYRANKS_P[[#This Row],[H]])/MYRANKS_P[[#This Row],[IP]],0),0)</f>
        <v>#REF!</v>
      </c>
      <c r="R491" s="10" t="e">
        <f>MYRANKS_P[[#This Row],[W]]/SGP_W</f>
        <v>#REF!</v>
      </c>
      <c r="S491" s="10" t="e">
        <f>MYRANKS_P[[#This Row],[SV]]/SGP_SV</f>
        <v>#REF!</v>
      </c>
      <c r="T491" s="10" t="e">
        <f>MYRANKS_P[[#This Row],[SO]]/SGP_K</f>
        <v>#REF!</v>
      </c>
      <c r="U491" s="10" t="e">
        <f>((LGAVG_ER*(NUMPITCHERS-1)+MYRANKS_P[[#This Row],[ER]])*9/((LGAVG_IP*(NUMPITCHERS-1)+MYRANKS_P[[#This Row],[IP]]))-LGAVG_ERA)/SGP_ERA</f>
        <v>#REF!</v>
      </c>
      <c r="V491" s="10" t="e">
        <f>((LGAVG_HBB*(NUMPITCHERS-1)+MYRANKS_P[[#This Row],[BB]]+MYRANKS_P[[#This Row],[H]])/(LGAVG_IP*(NUMPITCHERS-1)+MYRANKS_P[[#This Row],[IP]])-LGAVG_WHIP)/SGP_WHIP</f>
        <v>#REF!</v>
      </c>
      <c r="W491" s="72" t="e">
        <f>MYRANKS_P[[#This Row],[WSGP]]+MYRANKS_P[[#This Row],[SVSGP]]+MYRANKS_P[[#This Row],[SOSGP]]+MYRANKS_P[[#This Row],[ERASGP]]+MYRANKS_P[[#This Row],[WHIPSGP]]</f>
        <v>#REF!</v>
      </c>
      <c r="X491" s="171" t="e">
        <f>RANK(MYRANKS_P[[#This Row],[TTLSGP]],MYRANKS_P[TTLSGP],0)</f>
        <v>#REF!</v>
      </c>
      <c r="Y491" s="72" t="e">
        <f>IF(MYRANKS_P[[#This Row],[RAW_RANK]]&gt;NUM_P,MYRANKS_P[[#This Row],[TTLSGP]],0)</f>
        <v>#REF!</v>
      </c>
      <c r="Z491" s="22" t="e">
        <f>IF(MYRANKS_P[[#This Row],[BENCH_TTLSGP]]=0,"",RANK(MYRANKS_P[[#This Row],[BENCH_TTLSGP]],MYRANKS_P[BENCH_TTLSGP],0))</f>
        <v>#REF!</v>
      </c>
      <c r="AA491" s="22" t="e">
        <f>IF(MYRANKS_P[[#This Row],[RAW_RANK]]=NUM_P,"X","")</f>
        <v>#REF!</v>
      </c>
      <c r="AB491" s="10" t="e">
        <f>VLOOKUP(MYRANKS_P[[#This Row],[POS]],#REF!,COLUMN(#REF!),FALSE)</f>
        <v>#REF!</v>
      </c>
      <c r="AC491" s="10" t="e">
        <f>MYRANKS_P[[#This Row],[TTLSGP]]-MYRANKS_P[[#This Row],[REPL LVL]]</f>
        <v>#REF!</v>
      </c>
      <c r="AD491" s="19" t="e">
        <f>IF(MYRANKS_P[[#This Row],[RAW_RANK]]&lt;=Total_Pitchers_Drafted,MYRANKS_P[[#This Row],[SGP OVER REPL]],0)</f>
        <v>#REF!</v>
      </c>
      <c r="AE491" s="66" t="e">
        <f>MYRANKS_P[[#This Row],[SGP OVER REPL]]*Dollar_Value_Per_Pitcher_SGP+1</f>
        <v>#REF!</v>
      </c>
      <c r="AF491" s="27"/>
      <c r="AG491" s="30" t="e">
        <f>IF(AND(MYRANKS_P[[#This Row],[BENCH_RANK]]&lt;=Total_Pitchers_Drafted,MYRANKS_P[[#This Row],[$ACTUAL]]=""),MYRANKS_P[[#This Row],[USEFULSGP]],0)</f>
        <v>#REF!</v>
      </c>
      <c r="AH491" s="27" t="e">
        <f>IF(MYRANKS_P[[#This Row],[REMAIN_SGP]]=0,0,MYRANKS_P[[#This Row],[REMAIN_SGP]]*Remaining_Dollar_Value_Per_Pitcher_SGP+1)</f>
        <v>#REF!</v>
      </c>
      <c r="AI491" s="122"/>
    </row>
    <row r="492" spans="1:35" x14ac:dyDescent="0.25">
      <c r="A492" s="89" t="s">
        <v>1243</v>
      </c>
      <c r="B492" s="9" t="e">
        <f>VLOOKUP(MYRANKS_P[[#This Row],[PLAYERID]],#REF!,COLUMN(#REF!),FALSE)</f>
        <v>#REF!</v>
      </c>
      <c r="C492" s="9" t="e">
        <f>VLOOKUP(MYRANKS_P[[#This Row],[PLAYERID]],#REF!,COLUMN(#REF!),FALSE)</f>
        <v>#REF!</v>
      </c>
      <c r="D492" s="9" t="e">
        <f>VLOOKUP(MYRANKS_P[[#This Row],[PLAYERID]],#REF!,COLUMN(#REF!),FALSE)</f>
        <v>#REF!</v>
      </c>
      <c r="E492" s="9" t="e">
        <f>VLOOKUP(MYRANKS_P[[#This Row],[PLAYERID]],#REF!,COLUMN(#REF!),FALSE)</f>
        <v>#REF!</v>
      </c>
      <c r="F492" s="9" t="e">
        <f>VLOOKUP(MYRANKS_P[[#This Row],[PLAYERID]],#REF!,COLUMN(#REF!),FALSE)</f>
        <v>#REF!</v>
      </c>
      <c r="G492" s="9" t="e">
        <f>INDEX(#REF!,MATCH(MYRANKS_P[[#This Row],[PLAYERID]],#REF!,0),VLOOKUP(IDSYSTEM,#REF!,3,FALSE))</f>
        <v>#REF!</v>
      </c>
      <c r="H492" s="115" t="e">
        <f>IF(OR(LEAGUE="Mixed",LEAGUE=MYRANKS_P[[#This Row],[LG]]),IFERROR(INDEX(PITCHCSV[],MATCH(MYRANKS_P[[#This Row],[PROJID]],PITCHCSV[playerid],0),P_WCOL),0),0)</f>
        <v>#REF!</v>
      </c>
      <c r="I492" s="115" t="e">
        <f>IF(OR(LEAGUE="Mixed",LEAGUE=MYRANKS_P[[#This Row],[LG]]),IFERROR(INDEX(PITCHCSV[],MATCH(MYRANKS_P[[#This Row],[PROJID]],PITCHCSV[playerid],0),P_SVCOL),0),0)</f>
        <v>#REF!</v>
      </c>
      <c r="J492" s="115" t="e">
        <f>IF(OR(LEAGUE="Mixed",LEAGUE=MYRANKS_P[[#This Row],[LG]]),IFERROR(INDEX(PITCHCSV[],MATCH(MYRANKS_P[[#This Row],[PROJID]],PITCHCSV[playerid],0),P_IPCOL),0),0)</f>
        <v>#REF!</v>
      </c>
      <c r="K492" s="115" t="e">
        <f>IF(OR(LEAGUE="Mixed",LEAGUE=MYRANKS_P[[#This Row],[LG]]),IFERROR(INDEX(PITCHCSV[],MATCH(MYRANKS_P[[#This Row],[PROJID]],PITCHCSV[playerid],0),P_HCOL),0),0)</f>
        <v>#REF!</v>
      </c>
      <c r="L492" s="115" t="e">
        <f>IF(OR(LEAGUE="Mixed",LEAGUE=MYRANKS_P[[#This Row],[LG]]),IFERROR(INDEX(PITCHCSV[],MATCH(MYRANKS_P[[#This Row],[PROJID]],PITCHCSV[playerid],0),P_ERCOL),0),0)</f>
        <v>#REF!</v>
      </c>
      <c r="M492" s="115" t="e">
        <f>IF(OR(LEAGUE="Mixed",LEAGUE=MYRANKS_P[[#This Row],[LG]]),IFERROR(INDEX(PITCHCSV[],MATCH(MYRANKS_P[[#This Row],[PROJID]],PITCHCSV[playerid],0),P_HRCOL),0),0)</f>
        <v>#REF!</v>
      </c>
      <c r="N492" s="115" t="e">
        <f>IF(OR(LEAGUE="Mixed",LEAGUE=MYRANKS_P[[#This Row],[LG]]),IFERROR(INDEX(PITCHCSV[],MATCH(MYRANKS_P[[#This Row],[PROJID]],PITCHCSV[playerid],0),P_SOCOL),0),0)</f>
        <v>#REF!</v>
      </c>
      <c r="O492" s="115" t="e">
        <f>IF(OR(LEAGUE="Mixed",LEAGUE=MYRANKS_P[[#This Row],[LG]]),IFERROR(INDEX(PITCHCSV[],MATCH(MYRANKS_P[[#This Row],[PROJID]],PITCHCSV[playerid],0),P_BBCOL),0),0)</f>
        <v>#REF!</v>
      </c>
      <c r="P492" s="10" t="e">
        <f>IF(OR(LEAGUE="Mixed",LEAGUE=MYRANKS_P[[#This Row],[LG]]),IFERROR(MYRANKS_P[[#This Row],[ER]]*9/MYRANKS_P[[#This Row],[IP]],0),0)</f>
        <v>#REF!</v>
      </c>
      <c r="Q492" s="10" t="e">
        <f>IF(OR(LEAGUE="Mixed",LEAGUE=MYRANKS_P[[#This Row],[LG]]),IFERROR((MYRANKS_P[[#This Row],[BB]]+MYRANKS_P[[#This Row],[H]])/MYRANKS_P[[#This Row],[IP]],0),0)</f>
        <v>#REF!</v>
      </c>
      <c r="R492" s="10" t="e">
        <f>MYRANKS_P[[#This Row],[W]]/SGP_W</f>
        <v>#REF!</v>
      </c>
      <c r="S492" s="10" t="e">
        <f>MYRANKS_P[[#This Row],[SV]]/SGP_SV</f>
        <v>#REF!</v>
      </c>
      <c r="T492" s="10" t="e">
        <f>MYRANKS_P[[#This Row],[SO]]/SGP_K</f>
        <v>#REF!</v>
      </c>
      <c r="U492" s="10" t="e">
        <f>((LGAVG_ER*(NUMPITCHERS-1)+MYRANKS_P[[#This Row],[ER]])*9/((LGAVG_IP*(NUMPITCHERS-1)+MYRANKS_P[[#This Row],[IP]]))-LGAVG_ERA)/SGP_ERA</f>
        <v>#REF!</v>
      </c>
      <c r="V492" s="10" t="e">
        <f>((LGAVG_HBB*(NUMPITCHERS-1)+MYRANKS_P[[#This Row],[BB]]+MYRANKS_P[[#This Row],[H]])/(LGAVG_IP*(NUMPITCHERS-1)+MYRANKS_P[[#This Row],[IP]])-LGAVG_WHIP)/SGP_WHIP</f>
        <v>#REF!</v>
      </c>
      <c r="W492" s="72" t="e">
        <f>MYRANKS_P[[#This Row],[WSGP]]+MYRANKS_P[[#This Row],[SVSGP]]+MYRANKS_P[[#This Row],[SOSGP]]+MYRANKS_P[[#This Row],[ERASGP]]+MYRANKS_P[[#This Row],[WHIPSGP]]</f>
        <v>#REF!</v>
      </c>
      <c r="X492" s="171" t="e">
        <f>RANK(MYRANKS_P[[#This Row],[TTLSGP]],MYRANKS_P[TTLSGP],0)</f>
        <v>#REF!</v>
      </c>
      <c r="Y492" s="72" t="e">
        <f>IF(MYRANKS_P[[#This Row],[RAW_RANK]]&gt;NUM_P,MYRANKS_P[[#This Row],[TTLSGP]],0)</f>
        <v>#REF!</v>
      </c>
      <c r="Z492" s="22" t="e">
        <f>IF(MYRANKS_P[[#This Row],[BENCH_TTLSGP]]=0,"",RANK(MYRANKS_P[[#This Row],[BENCH_TTLSGP]],MYRANKS_P[BENCH_TTLSGP],0))</f>
        <v>#REF!</v>
      </c>
      <c r="AA492" s="22" t="e">
        <f>IF(MYRANKS_P[[#This Row],[RAW_RANK]]=NUM_P,"X","")</f>
        <v>#REF!</v>
      </c>
      <c r="AB492" s="10" t="e">
        <f>VLOOKUP(MYRANKS_P[[#This Row],[POS]],#REF!,COLUMN(#REF!),FALSE)</f>
        <v>#REF!</v>
      </c>
      <c r="AC492" s="10" t="e">
        <f>MYRANKS_P[[#This Row],[TTLSGP]]-MYRANKS_P[[#This Row],[REPL LVL]]</f>
        <v>#REF!</v>
      </c>
      <c r="AD492" s="19" t="e">
        <f>IF(MYRANKS_P[[#This Row],[RAW_RANK]]&lt;=Total_Pitchers_Drafted,MYRANKS_P[[#This Row],[SGP OVER REPL]],0)</f>
        <v>#REF!</v>
      </c>
      <c r="AE492" s="66" t="e">
        <f>MYRANKS_P[[#This Row],[SGP OVER REPL]]*Dollar_Value_Per_Pitcher_SGP+1</f>
        <v>#REF!</v>
      </c>
      <c r="AF492" s="27"/>
      <c r="AG492" s="30" t="e">
        <f>IF(AND(MYRANKS_P[[#This Row],[BENCH_RANK]]&lt;=Total_Pitchers_Drafted,MYRANKS_P[[#This Row],[$ACTUAL]]=""),MYRANKS_P[[#This Row],[USEFULSGP]],0)</f>
        <v>#REF!</v>
      </c>
      <c r="AH492" s="27" t="e">
        <f>IF(MYRANKS_P[[#This Row],[REMAIN_SGP]]=0,0,MYRANKS_P[[#This Row],[REMAIN_SGP]]*Remaining_Dollar_Value_Per_Pitcher_SGP+1)</f>
        <v>#REF!</v>
      </c>
      <c r="AI492" s="122"/>
    </row>
    <row r="493" spans="1:35" x14ac:dyDescent="0.25">
      <c r="A493" s="79" t="s">
        <v>1244</v>
      </c>
      <c r="B493" s="53" t="e">
        <f>VLOOKUP(MYRANKS_P[[#This Row],[PLAYERID]],#REF!,COLUMN(#REF!),FALSE)</f>
        <v>#REF!</v>
      </c>
      <c r="C493" s="53" t="e">
        <f>VLOOKUP(MYRANKS_P[[#This Row],[PLAYERID]],#REF!,COLUMN(#REF!),FALSE)</f>
        <v>#REF!</v>
      </c>
      <c r="D493" s="53" t="e">
        <f>VLOOKUP(MYRANKS_P[[#This Row],[PLAYERID]],#REF!,COLUMN(#REF!),FALSE)</f>
        <v>#REF!</v>
      </c>
      <c r="E493" s="9" t="e">
        <f>VLOOKUP(MYRANKS_P[[#This Row],[PLAYERID]],#REF!,COLUMN(#REF!),FALSE)</f>
        <v>#REF!</v>
      </c>
      <c r="F493" s="53" t="e">
        <f>VLOOKUP(MYRANKS_P[[#This Row],[PLAYERID]],#REF!,COLUMN(#REF!),FALSE)</f>
        <v>#REF!</v>
      </c>
      <c r="G493" s="9" t="e">
        <f>INDEX(#REF!,MATCH(MYRANKS_P[[#This Row],[PLAYERID]],#REF!,0),VLOOKUP(IDSYSTEM,#REF!,3,FALSE))</f>
        <v>#REF!</v>
      </c>
      <c r="H493" s="115" t="e">
        <f>IF(OR(LEAGUE="Mixed",LEAGUE=MYRANKS_P[[#This Row],[LG]]),IFERROR(INDEX(PITCHCSV[],MATCH(MYRANKS_P[[#This Row],[PROJID]],PITCHCSV[playerid],0),P_WCOL),0),0)</f>
        <v>#REF!</v>
      </c>
      <c r="I493" s="115" t="e">
        <f>IF(OR(LEAGUE="Mixed",LEAGUE=MYRANKS_P[[#This Row],[LG]]),IFERROR(INDEX(PITCHCSV[],MATCH(MYRANKS_P[[#This Row],[PROJID]],PITCHCSV[playerid],0),P_SVCOL),0),0)</f>
        <v>#REF!</v>
      </c>
      <c r="J493" s="115" t="e">
        <f>IF(OR(LEAGUE="Mixed",LEAGUE=MYRANKS_P[[#This Row],[LG]]),IFERROR(INDEX(PITCHCSV[],MATCH(MYRANKS_P[[#This Row],[PROJID]],PITCHCSV[playerid],0),P_IPCOL),0),0)</f>
        <v>#REF!</v>
      </c>
      <c r="K493" s="115" t="e">
        <f>IF(OR(LEAGUE="Mixed",LEAGUE=MYRANKS_P[[#This Row],[LG]]),IFERROR(INDEX(PITCHCSV[],MATCH(MYRANKS_P[[#This Row],[PROJID]],PITCHCSV[playerid],0),P_HCOL),0),0)</f>
        <v>#REF!</v>
      </c>
      <c r="L493" s="115" t="e">
        <f>IF(OR(LEAGUE="Mixed",LEAGUE=MYRANKS_P[[#This Row],[LG]]),IFERROR(INDEX(PITCHCSV[],MATCH(MYRANKS_P[[#This Row],[PROJID]],PITCHCSV[playerid],0),P_ERCOL),0),0)</f>
        <v>#REF!</v>
      </c>
      <c r="M493" s="115" t="e">
        <f>IF(OR(LEAGUE="Mixed",LEAGUE=MYRANKS_P[[#This Row],[LG]]),IFERROR(INDEX(PITCHCSV[],MATCH(MYRANKS_P[[#This Row],[PROJID]],PITCHCSV[playerid],0),P_HRCOL),0),0)</f>
        <v>#REF!</v>
      </c>
      <c r="N493" s="115" t="e">
        <f>IF(OR(LEAGUE="Mixed",LEAGUE=MYRANKS_P[[#This Row],[LG]]),IFERROR(INDEX(PITCHCSV[],MATCH(MYRANKS_P[[#This Row],[PROJID]],PITCHCSV[playerid],0),P_SOCOL),0),0)</f>
        <v>#REF!</v>
      </c>
      <c r="O493" s="115" t="e">
        <f>IF(OR(LEAGUE="Mixed",LEAGUE=MYRANKS_P[[#This Row],[LG]]),IFERROR(INDEX(PITCHCSV[],MATCH(MYRANKS_P[[#This Row],[PROJID]],PITCHCSV[playerid],0),P_BBCOL),0),0)</f>
        <v>#REF!</v>
      </c>
      <c r="P493" s="10" t="e">
        <f>IF(OR(LEAGUE="Mixed",LEAGUE=MYRANKS_P[[#This Row],[LG]]),IFERROR(MYRANKS_P[[#This Row],[ER]]*9/MYRANKS_P[[#This Row],[IP]],0),0)</f>
        <v>#REF!</v>
      </c>
      <c r="Q493" s="10" t="e">
        <f>IF(OR(LEAGUE="Mixed",LEAGUE=MYRANKS_P[[#This Row],[LG]]),IFERROR((MYRANKS_P[[#This Row],[BB]]+MYRANKS_P[[#This Row],[H]])/MYRANKS_P[[#This Row],[IP]],0),0)</f>
        <v>#REF!</v>
      </c>
      <c r="R493" s="55" t="e">
        <f>MYRANKS_P[[#This Row],[W]]/SGP_W</f>
        <v>#REF!</v>
      </c>
      <c r="S493" s="54" t="e">
        <f>MYRANKS_P[[#This Row],[SV]]/SGP_SV</f>
        <v>#REF!</v>
      </c>
      <c r="T493" s="55" t="e">
        <f>MYRANKS_P[[#This Row],[SO]]/SGP_K</f>
        <v>#REF!</v>
      </c>
      <c r="U493" s="10" t="e">
        <f>((LGAVG_ER*(NUMPITCHERS-1)+MYRANKS_P[[#This Row],[ER]])*9/((LGAVG_IP*(NUMPITCHERS-1)+MYRANKS_P[[#This Row],[IP]]))-LGAVG_ERA)/SGP_ERA</f>
        <v>#REF!</v>
      </c>
      <c r="V493" s="10" t="e">
        <f>((LGAVG_HBB*(NUMPITCHERS-1)+MYRANKS_P[[#This Row],[BB]]+MYRANKS_P[[#This Row],[H]])/(LGAVG_IP*(NUMPITCHERS-1)+MYRANKS_P[[#This Row],[IP]])-LGAVG_WHIP)/SGP_WHIP</f>
        <v>#REF!</v>
      </c>
      <c r="W493" s="74" t="e">
        <f>MYRANKS_P[[#This Row],[WSGP]]+MYRANKS_P[[#This Row],[SVSGP]]+MYRANKS_P[[#This Row],[SOSGP]]+MYRANKS_P[[#This Row],[ERASGP]]+MYRANKS_P[[#This Row],[WHIPSGP]]</f>
        <v>#REF!</v>
      </c>
      <c r="X493" s="172" t="e">
        <f>RANK(MYRANKS_P[[#This Row],[TTLSGP]],MYRANKS_P[TTLSGP],0)</f>
        <v>#REF!</v>
      </c>
      <c r="Y493" s="74" t="e">
        <f>IF(MYRANKS_P[[#This Row],[RAW_RANK]]&gt;NUM_P,MYRANKS_P[[#This Row],[TTLSGP]],0)</f>
        <v>#REF!</v>
      </c>
      <c r="Z493" s="56" t="e">
        <f>IF(MYRANKS_P[[#This Row],[BENCH_TTLSGP]]=0,"",RANK(MYRANKS_P[[#This Row],[BENCH_TTLSGP]],MYRANKS_P[BENCH_TTLSGP],0))</f>
        <v>#REF!</v>
      </c>
      <c r="AA493" s="56" t="e">
        <f>IF(MYRANKS_P[[#This Row],[RAW_RANK]]=NUM_P,"X","")</f>
        <v>#REF!</v>
      </c>
      <c r="AB493" s="54" t="e">
        <f>VLOOKUP(MYRANKS_P[[#This Row],[POS]],#REF!,COLUMN(#REF!),FALSE)</f>
        <v>#REF!</v>
      </c>
      <c r="AC493" s="54" t="e">
        <f>MYRANKS_P[[#This Row],[TTLSGP]]-MYRANKS_P[[#This Row],[REPL LVL]]</f>
        <v>#REF!</v>
      </c>
      <c r="AD493" s="55" t="e">
        <f>IF(MYRANKS_P[[#This Row],[RAW_RANK]]&lt;=Total_Pitchers_Drafted,MYRANKS_P[[#This Row],[SGP OVER REPL]],0)</f>
        <v>#REF!</v>
      </c>
      <c r="AE493" s="68" t="e">
        <f>MYRANKS_P[[#This Row],[SGP OVER REPL]]*Dollar_Value_Per_Pitcher_SGP+1</f>
        <v>#REF!</v>
      </c>
      <c r="AF493" s="55"/>
      <c r="AG493" s="54" t="e">
        <f>IF(AND(MYRANKS_P[[#This Row],[BENCH_RANK]]&lt;=Total_Pitchers_Drafted,MYRANKS_P[[#This Row],[$ACTUAL]]=""),MYRANKS_P[[#This Row],[USEFULSGP]],0)</f>
        <v>#REF!</v>
      </c>
      <c r="AH493" s="55" t="e">
        <f>IF(MYRANKS_P[[#This Row],[REMAIN_SGP]]=0,0,MYRANKS_P[[#This Row],[REMAIN_SGP]]*Remaining_Dollar_Value_Per_Pitcher_SGP+1)</f>
        <v>#REF!</v>
      </c>
      <c r="AI493" s="122"/>
    </row>
    <row r="494" spans="1:35" x14ac:dyDescent="0.25">
      <c r="A494" s="79" t="s">
        <v>6138</v>
      </c>
      <c r="B494" s="9" t="e">
        <f>VLOOKUP(MYRANKS_P[[#This Row],[PLAYERID]],#REF!,COLUMN(#REF!),FALSE)</f>
        <v>#REF!</v>
      </c>
      <c r="C494" s="9" t="e">
        <f>VLOOKUP(MYRANKS_P[[#This Row],[PLAYERID]],#REF!,COLUMN(#REF!),FALSE)</f>
        <v>#REF!</v>
      </c>
      <c r="D494" s="9" t="e">
        <f>VLOOKUP(MYRANKS_P[[#This Row],[PLAYERID]],#REF!,COLUMN(#REF!),FALSE)</f>
        <v>#REF!</v>
      </c>
      <c r="E494" s="9" t="e">
        <f>VLOOKUP(MYRANKS_P[[#This Row],[PLAYERID]],#REF!,COLUMN(#REF!),FALSE)</f>
        <v>#REF!</v>
      </c>
      <c r="F494" s="9" t="e">
        <f>VLOOKUP(MYRANKS_P[[#This Row],[PLAYERID]],#REF!,COLUMN(#REF!),FALSE)</f>
        <v>#REF!</v>
      </c>
      <c r="G494" s="9" t="e">
        <f>INDEX(#REF!,MATCH(MYRANKS_P[[#This Row],[PLAYERID]],#REF!,0),VLOOKUP(IDSYSTEM,#REF!,3,FALSE))</f>
        <v>#REF!</v>
      </c>
      <c r="H494" s="115" t="e">
        <f>IF(OR(LEAGUE="Mixed",LEAGUE=MYRANKS_P[[#This Row],[LG]]),IFERROR(INDEX(PITCHCSV[],MATCH(MYRANKS_P[[#This Row],[PROJID]],PITCHCSV[playerid],0),P_WCOL),0),0)</f>
        <v>#REF!</v>
      </c>
      <c r="I494" s="115" t="e">
        <f>IF(OR(LEAGUE="Mixed",LEAGUE=MYRANKS_P[[#This Row],[LG]]),IFERROR(INDEX(PITCHCSV[],MATCH(MYRANKS_P[[#This Row],[PROJID]],PITCHCSV[playerid],0),P_SVCOL),0),0)</f>
        <v>#REF!</v>
      </c>
      <c r="J494" s="115" t="e">
        <f>IF(OR(LEAGUE="Mixed",LEAGUE=MYRANKS_P[[#This Row],[LG]]),IFERROR(INDEX(PITCHCSV[],MATCH(MYRANKS_P[[#This Row],[PROJID]],PITCHCSV[playerid],0),P_IPCOL),0),0)</f>
        <v>#REF!</v>
      </c>
      <c r="K494" s="115" t="e">
        <f>IF(OR(LEAGUE="Mixed",LEAGUE=MYRANKS_P[[#This Row],[LG]]),IFERROR(INDEX(PITCHCSV[],MATCH(MYRANKS_P[[#This Row],[PROJID]],PITCHCSV[playerid],0),P_HCOL),0),0)</f>
        <v>#REF!</v>
      </c>
      <c r="L494" s="115" t="e">
        <f>IF(OR(LEAGUE="Mixed",LEAGUE=MYRANKS_P[[#This Row],[LG]]),IFERROR(INDEX(PITCHCSV[],MATCH(MYRANKS_P[[#This Row],[PROJID]],PITCHCSV[playerid],0),P_ERCOL),0),0)</f>
        <v>#REF!</v>
      </c>
      <c r="M494" s="115" t="e">
        <f>IF(OR(LEAGUE="Mixed",LEAGUE=MYRANKS_P[[#This Row],[LG]]),IFERROR(INDEX(PITCHCSV[],MATCH(MYRANKS_P[[#This Row],[PROJID]],PITCHCSV[playerid],0),P_HRCOL),0),0)</f>
        <v>#REF!</v>
      </c>
      <c r="N494" s="115" t="e">
        <f>IF(OR(LEAGUE="Mixed",LEAGUE=MYRANKS_P[[#This Row],[LG]]),IFERROR(INDEX(PITCHCSV[],MATCH(MYRANKS_P[[#This Row],[PROJID]],PITCHCSV[playerid],0),P_SOCOL),0),0)</f>
        <v>#REF!</v>
      </c>
      <c r="O494" s="115" t="e">
        <f>IF(OR(LEAGUE="Mixed",LEAGUE=MYRANKS_P[[#This Row],[LG]]),IFERROR(INDEX(PITCHCSV[],MATCH(MYRANKS_P[[#This Row],[PROJID]],PITCHCSV[playerid],0),P_BBCOL),0),0)</f>
        <v>#REF!</v>
      </c>
      <c r="P494" s="10" t="e">
        <f>IF(OR(LEAGUE="Mixed",LEAGUE=MYRANKS_P[[#This Row],[LG]]),IFERROR(MYRANKS_P[[#This Row],[ER]]*9/MYRANKS_P[[#This Row],[IP]],0),0)</f>
        <v>#REF!</v>
      </c>
      <c r="Q494" s="10" t="e">
        <f>IF(OR(LEAGUE="Mixed",LEAGUE=MYRANKS_P[[#This Row],[LG]]),IFERROR((MYRANKS_P[[#This Row],[BB]]+MYRANKS_P[[#This Row],[H]])/MYRANKS_P[[#This Row],[IP]],0),0)</f>
        <v>#REF!</v>
      </c>
      <c r="R494" s="10" t="e">
        <f>MYRANKS_P[[#This Row],[W]]/SGP_W</f>
        <v>#REF!</v>
      </c>
      <c r="S494" s="10" t="e">
        <f>MYRANKS_P[[#This Row],[SV]]/SGP_SV</f>
        <v>#REF!</v>
      </c>
      <c r="T494" s="10" t="e">
        <f>MYRANKS_P[[#This Row],[SO]]/SGP_K</f>
        <v>#REF!</v>
      </c>
      <c r="U494" s="10" t="e">
        <f>((LGAVG_ER*(NUMPITCHERS-1)+MYRANKS_P[[#This Row],[ER]])*9/((LGAVG_IP*(NUMPITCHERS-1)+MYRANKS_P[[#This Row],[IP]]))-LGAVG_ERA)/SGP_ERA</f>
        <v>#REF!</v>
      </c>
      <c r="V494" s="10" t="e">
        <f>((LGAVG_HBB*(NUMPITCHERS-1)+MYRANKS_P[[#This Row],[BB]]+MYRANKS_P[[#This Row],[H]])/(LGAVG_IP*(NUMPITCHERS-1)+MYRANKS_P[[#This Row],[IP]])-LGAVG_WHIP)/SGP_WHIP</f>
        <v>#REF!</v>
      </c>
      <c r="W494" s="72" t="e">
        <f>MYRANKS_P[[#This Row],[WSGP]]+MYRANKS_P[[#This Row],[SVSGP]]+MYRANKS_P[[#This Row],[SOSGP]]+MYRANKS_P[[#This Row],[ERASGP]]+MYRANKS_P[[#This Row],[WHIPSGP]]</f>
        <v>#REF!</v>
      </c>
      <c r="X494" s="171" t="e">
        <f>RANK(MYRANKS_P[[#This Row],[TTLSGP]],MYRANKS_P[TTLSGP],0)</f>
        <v>#REF!</v>
      </c>
      <c r="Y494" s="72" t="e">
        <f>IF(MYRANKS_P[[#This Row],[RAW_RANK]]&gt;NUM_P,MYRANKS_P[[#This Row],[TTLSGP]],0)</f>
        <v>#REF!</v>
      </c>
      <c r="Z494" s="22" t="e">
        <f>IF(MYRANKS_P[[#This Row],[BENCH_TTLSGP]]=0,"",RANK(MYRANKS_P[[#This Row],[BENCH_TTLSGP]],MYRANKS_P[BENCH_TTLSGP],0))</f>
        <v>#REF!</v>
      </c>
      <c r="AA494" s="22" t="e">
        <f>IF(MYRANKS_P[[#This Row],[RAW_RANK]]=NUM_P,"X","")</f>
        <v>#REF!</v>
      </c>
      <c r="AB494" s="10" t="e">
        <f>VLOOKUP(MYRANKS_P[[#This Row],[POS]],#REF!,COLUMN(#REF!),FALSE)</f>
        <v>#REF!</v>
      </c>
      <c r="AC494" s="10" t="e">
        <f>MYRANKS_P[[#This Row],[TTLSGP]]-MYRANKS_P[[#This Row],[REPL LVL]]</f>
        <v>#REF!</v>
      </c>
      <c r="AD494" s="19" t="e">
        <f>IF(MYRANKS_P[[#This Row],[RAW_RANK]]&lt;=Total_Pitchers_Drafted,MYRANKS_P[[#This Row],[SGP OVER REPL]],0)</f>
        <v>#REF!</v>
      </c>
      <c r="AE494" s="66" t="e">
        <f>MYRANKS_P[[#This Row],[SGP OVER REPL]]*Dollar_Value_Per_Pitcher_SGP+1</f>
        <v>#REF!</v>
      </c>
      <c r="AF494" s="27"/>
      <c r="AG494" s="30" t="e">
        <f>IF(AND(MYRANKS_P[[#This Row],[BENCH_RANK]]&lt;=Total_Pitchers_Drafted,MYRANKS_P[[#This Row],[$ACTUAL]]=""),MYRANKS_P[[#This Row],[USEFULSGP]],0)</f>
        <v>#REF!</v>
      </c>
      <c r="AH494" s="27" t="e">
        <f>IF(MYRANKS_P[[#This Row],[REMAIN_SGP]]=0,0,MYRANKS_P[[#This Row],[REMAIN_SGP]]*Remaining_Dollar_Value_Per_Pitcher_SGP+1)</f>
        <v>#REF!</v>
      </c>
      <c r="AI494" s="122"/>
    </row>
    <row r="495" spans="1:35" x14ac:dyDescent="0.25">
      <c r="A495" s="88" t="s">
        <v>2302</v>
      </c>
      <c r="B495" s="9" t="e">
        <f>VLOOKUP(MYRANKS_P[[#This Row],[PLAYERID]],#REF!,COLUMN(#REF!),FALSE)</f>
        <v>#REF!</v>
      </c>
      <c r="C495" s="9" t="e">
        <f>VLOOKUP(MYRANKS_P[[#This Row],[PLAYERID]],#REF!,COLUMN(#REF!),FALSE)</f>
        <v>#REF!</v>
      </c>
      <c r="D495" s="9" t="e">
        <f>VLOOKUP(MYRANKS_P[[#This Row],[PLAYERID]],#REF!,COLUMN(#REF!),FALSE)</f>
        <v>#REF!</v>
      </c>
      <c r="E495" s="9" t="e">
        <f>VLOOKUP(MYRANKS_P[[#This Row],[PLAYERID]],#REF!,COLUMN(#REF!),FALSE)</f>
        <v>#REF!</v>
      </c>
      <c r="F495" s="9" t="e">
        <f>VLOOKUP(MYRANKS_P[[#This Row],[PLAYERID]],#REF!,COLUMN(#REF!),FALSE)</f>
        <v>#REF!</v>
      </c>
      <c r="G495" s="9" t="e">
        <f>INDEX(#REF!,MATCH(MYRANKS_P[[#This Row],[PLAYERID]],#REF!,0),VLOOKUP(IDSYSTEM,#REF!,3,FALSE))</f>
        <v>#REF!</v>
      </c>
      <c r="H495" s="115" t="e">
        <f>IF(OR(LEAGUE="Mixed",LEAGUE=MYRANKS_P[[#This Row],[LG]]),IFERROR(INDEX(PITCHCSV[],MATCH(MYRANKS_P[[#This Row],[PROJID]],PITCHCSV[playerid],0),P_WCOL),0),0)</f>
        <v>#REF!</v>
      </c>
      <c r="I495" s="115" t="e">
        <f>IF(OR(LEAGUE="Mixed",LEAGUE=MYRANKS_P[[#This Row],[LG]]),IFERROR(INDEX(PITCHCSV[],MATCH(MYRANKS_P[[#This Row],[PROJID]],PITCHCSV[playerid],0),P_SVCOL),0),0)</f>
        <v>#REF!</v>
      </c>
      <c r="J495" s="115" t="e">
        <f>IF(OR(LEAGUE="Mixed",LEAGUE=MYRANKS_P[[#This Row],[LG]]),IFERROR(INDEX(PITCHCSV[],MATCH(MYRANKS_P[[#This Row],[PROJID]],PITCHCSV[playerid],0),P_IPCOL),0),0)</f>
        <v>#REF!</v>
      </c>
      <c r="K495" s="115" t="e">
        <f>IF(OR(LEAGUE="Mixed",LEAGUE=MYRANKS_P[[#This Row],[LG]]),IFERROR(INDEX(PITCHCSV[],MATCH(MYRANKS_P[[#This Row],[PROJID]],PITCHCSV[playerid],0),P_HCOL),0),0)</f>
        <v>#REF!</v>
      </c>
      <c r="L495" s="115" t="e">
        <f>IF(OR(LEAGUE="Mixed",LEAGUE=MYRANKS_P[[#This Row],[LG]]),IFERROR(INDEX(PITCHCSV[],MATCH(MYRANKS_P[[#This Row],[PROJID]],PITCHCSV[playerid],0),P_ERCOL),0),0)</f>
        <v>#REF!</v>
      </c>
      <c r="M495" s="115" t="e">
        <f>IF(OR(LEAGUE="Mixed",LEAGUE=MYRANKS_P[[#This Row],[LG]]),IFERROR(INDEX(PITCHCSV[],MATCH(MYRANKS_P[[#This Row],[PROJID]],PITCHCSV[playerid],0),P_HRCOL),0),0)</f>
        <v>#REF!</v>
      </c>
      <c r="N495" s="115" t="e">
        <f>IF(OR(LEAGUE="Mixed",LEAGUE=MYRANKS_P[[#This Row],[LG]]),IFERROR(INDEX(PITCHCSV[],MATCH(MYRANKS_P[[#This Row],[PROJID]],PITCHCSV[playerid],0),P_SOCOL),0),0)</f>
        <v>#REF!</v>
      </c>
      <c r="O495" s="115" t="e">
        <f>IF(OR(LEAGUE="Mixed",LEAGUE=MYRANKS_P[[#This Row],[LG]]),IFERROR(INDEX(PITCHCSV[],MATCH(MYRANKS_P[[#This Row],[PROJID]],PITCHCSV[playerid],0),P_BBCOL),0),0)</f>
        <v>#REF!</v>
      </c>
      <c r="P495" s="10" t="e">
        <f>IF(OR(LEAGUE="Mixed",LEAGUE=MYRANKS_P[[#This Row],[LG]]),IFERROR(MYRANKS_P[[#This Row],[ER]]*9/MYRANKS_P[[#This Row],[IP]],0),0)</f>
        <v>#REF!</v>
      </c>
      <c r="Q495" s="10" t="e">
        <f>IF(OR(LEAGUE="Mixed",LEAGUE=MYRANKS_P[[#This Row],[LG]]),IFERROR((MYRANKS_P[[#This Row],[BB]]+MYRANKS_P[[#This Row],[H]])/MYRANKS_P[[#This Row],[IP]],0),0)</f>
        <v>#REF!</v>
      </c>
      <c r="R495" s="10" t="e">
        <f>MYRANKS_P[[#This Row],[W]]/SGP_W</f>
        <v>#REF!</v>
      </c>
      <c r="S495" s="10" t="e">
        <f>MYRANKS_P[[#This Row],[SV]]/SGP_SV</f>
        <v>#REF!</v>
      </c>
      <c r="T495" s="10" t="e">
        <f>MYRANKS_P[[#This Row],[SO]]/SGP_K</f>
        <v>#REF!</v>
      </c>
      <c r="U495" s="10" t="e">
        <f>((LGAVG_ER*(NUMPITCHERS-1)+MYRANKS_P[[#This Row],[ER]])*9/((LGAVG_IP*(NUMPITCHERS-1)+MYRANKS_P[[#This Row],[IP]]))-LGAVG_ERA)/SGP_ERA</f>
        <v>#REF!</v>
      </c>
      <c r="V495" s="10" t="e">
        <f>((LGAVG_HBB*(NUMPITCHERS-1)+MYRANKS_P[[#This Row],[BB]]+MYRANKS_P[[#This Row],[H]])/(LGAVG_IP*(NUMPITCHERS-1)+MYRANKS_P[[#This Row],[IP]])-LGAVG_WHIP)/SGP_WHIP</f>
        <v>#REF!</v>
      </c>
      <c r="W495" s="72" t="e">
        <f>MYRANKS_P[[#This Row],[WSGP]]+MYRANKS_P[[#This Row],[SVSGP]]+MYRANKS_P[[#This Row],[SOSGP]]+MYRANKS_P[[#This Row],[ERASGP]]+MYRANKS_P[[#This Row],[WHIPSGP]]</f>
        <v>#REF!</v>
      </c>
      <c r="X495" s="171" t="e">
        <f>RANK(MYRANKS_P[[#This Row],[TTLSGP]],MYRANKS_P[TTLSGP],0)</f>
        <v>#REF!</v>
      </c>
      <c r="Y495" s="72" t="e">
        <f>IF(MYRANKS_P[[#This Row],[RAW_RANK]]&gt;NUM_P,MYRANKS_P[[#This Row],[TTLSGP]],0)</f>
        <v>#REF!</v>
      </c>
      <c r="Z495" s="22" t="e">
        <f>IF(MYRANKS_P[[#This Row],[BENCH_TTLSGP]]=0,"",RANK(MYRANKS_P[[#This Row],[BENCH_TTLSGP]],MYRANKS_P[BENCH_TTLSGP],0))</f>
        <v>#REF!</v>
      </c>
      <c r="AA495" s="22" t="e">
        <f>IF(MYRANKS_P[[#This Row],[RAW_RANK]]=NUM_P,"X","")</f>
        <v>#REF!</v>
      </c>
      <c r="AB495" s="10" t="e">
        <f>VLOOKUP(MYRANKS_P[[#This Row],[POS]],#REF!,COLUMN(#REF!),FALSE)</f>
        <v>#REF!</v>
      </c>
      <c r="AC495" s="10" t="e">
        <f>MYRANKS_P[[#This Row],[TTLSGP]]-MYRANKS_P[[#This Row],[REPL LVL]]</f>
        <v>#REF!</v>
      </c>
      <c r="AD495" s="19" t="e">
        <f>IF(MYRANKS_P[[#This Row],[RAW_RANK]]&lt;=Total_Pitchers_Drafted,MYRANKS_P[[#This Row],[SGP OVER REPL]],0)</f>
        <v>#REF!</v>
      </c>
      <c r="AE495" s="66" t="e">
        <f>MYRANKS_P[[#This Row],[SGP OVER REPL]]*Dollar_Value_Per_Pitcher_SGP+1</f>
        <v>#REF!</v>
      </c>
      <c r="AF495" s="27"/>
      <c r="AG495" s="30" t="e">
        <f>IF(AND(MYRANKS_P[[#This Row],[BENCH_RANK]]&lt;=Total_Pitchers_Drafted,MYRANKS_P[[#This Row],[$ACTUAL]]=""),MYRANKS_P[[#This Row],[USEFULSGP]],0)</f>
        <v>#REF!</v>
      </c>
      <c r="AH495" s="27" t="e">
        <f>IF(MYRANKS_P[[#This Row],[REMAIN_SGP]]=0,0,MYRANKS_P[[#This Row],[REMAIN_SGP]]*Remaining_Dollar_Value_Per_Pitcher_SGP+1)</f>
        <v>#REF!</v>
      </c>
      <c r="AI495" s="122"/>
    </row>
    <row r="496" spans="1:35" x14ac:dyDescent="0.25">
      <c r="A496" s="88" t="s">
        <v>1248</v>
      </c>
      <c r="B496" s="9" t="e">
        <f>VLOOKUP(MYRANKS_P[[#This Row],[PLAYERID]],#REF!,COLUMN(#REF!),FALSE)</f>
        <v>#REF!</v>
      </c>
      <c r="C496" s="9" t="e">
        <f>VLOOKUP(MYRANKS_P[[#This Row],[PLAYERID]],#REF!,COLUMN(#REF!),FALSE)</f>
        <v>#REF!</v>
      </c>
      <c r="D496" s="9" t="e">
        <f>VLOOKUP(MYRANKS_P[[#This Row],[PLAYERID]],#REF!,COLUMN(#REF!),FALSE)</f>
        <v>#REF!</v>
      </c>
      <c r="E496" s="9" t="e">
        <f>VLOOKUP(MYRANKS_P[[#This Row],[PLAYERID]],#REF!,COLUMN(#REF!),FALSE)</f>
        <v>#REF!</v>
      </c>
      <c r="F496" s="9" t="e">
        <f>VLOOKUP(MYRANKS_P[[#This Row],[PLAYERID]],#REF!,COLUMN(#REF!),FALSE)</f>
        <v>#REF!</v>
      </c>
      <c r="G496" s="9" t="e">
        <f>INDEX(#REF!,MATCH(MYRANKS_P[[#This Row],[PLAYERID]],#REF!,0),VLOOKUP(IDSYSTEM,#REF!,3,FALSE))</f>
        <v>#REF!</v>
      </c>
      <c r="H496" s="115" t="e">
        <f>IF(OR(LEAGUE="Mixed",LEAGUE=MYRANKS_P[[#This Row],[LG]]),IFERROR(INDEX(PITCHCSV[],MATCH(MYRANKS_P[[#This Row],[PROJID]],PITCHCSV[playerid],0),P_WCOL),0),0)</f>
        <v>#REF!</v>
      </c>
      <c r="I496" s="115" t="e">
        <f>IF(OR(LEAGUE="Mixed",LEAGUE=MYRANKS_P[[#This Row],[LG]]),IFERROR(INDEX(PITCHCSV[],MATCH(MYRANKS_P[[#This Row],[PROJID]],PITCHCSV[playerid],0),P_SVCOL),0),0)</f>
        <v>#REF!</v>
      </c>
      <c r="J496" s="115" t="e">
        <f>IF(OR(LEAGUE="Mixed",LEAGUE=MYRANKS_P[[#This Row],[LG]]),IFERROR(INDEX(PITCHCSV[],MATCH(MYRANKS_P[[#This Row],[PROJID]],PITCHCSV[playerid],0),P_IPCOL),0),0)</f>
        <v>#REF!</v>
      </c>
      <c r="K496" s="115" t="e">
        <f>IF(OR(LEAGUE="Mixed",LEAGUE=MYRANKS_P[[#This Row],[LG]]),IFERROR(INDEX(PITCHCSV[],MATCH(MYRANKS_P[[#This Row],[PROJID]],PITCHCSV[playerid],0),P_HCOL),0),0)</f>
        <v>#REF!</v>
      </c>
      <c r="L496" s="115" t="e">
        <f>IF(OR(LEAGUE="Mixed",LEAGUE=MYRANKS_P[[#This Row],[LG]]),IFERROR(INDEX(PITCHCSV[],MATCH(MYRANKS_P[[#This Row],[PROJID]],PITCHCSV[playerid],0),P_ERCOL),0),0)</f>
        <v>#REF!</v>
      </c>
      <c r="M496" s="115" t="e">
        <f>IF(OR(LEAGUE="Mixed",LEAGUE=MYRANKS_P[[#This Row],[LG]]),IFERROR(INDEX(PITCHCSV[],MATCH(MYRANKS_P[[#This Row],[PROJID]],PITCHCSV[playerid],0),P_HRCOL),0),0)</f>
        <v>#REF!</v>
      </c>
      <c r="N496" s="115" t="e">
        <f>IF(OR(LEAGUE="Mixed",LEAGUE=MYRANKS_P[[#This Row],[LG]]),IFERROR(INDEX(PITCHCSV[],MATCH(MYRANKS_P[[#This Row],[PROJID]],PITCHCSV[playerid],0),P_SOCOL),0),0)</f>
        <v>#REF!</v>
      </c>
      <c r="O496" s="115" t="e">
        <f>IF(OR(LEAGUE="Mixed",LEAGUE=MYRANKS_P[[#This Row],[LG]]),IFERROR(INDEX(PITCHCSV[],MATCH(MYRANKS_P[[#This Row],[PROJID]],PITCHCSV[playerid],0),P_BBCOL),0),0)</f>
        <v>#REF!</v>
      </c>
      <c r="P496" s="10" t="e">
        <f>IF(OR(LEAGUE="Mixed",LEAGUE=MYRANKS_P[[#This Row],[LG]]),IFERROR(MYRANKS_P[[#This Row],[ER]]*9/MYRANKS_P[[#This Row],[IP]],0),0)</f>
        <v>#REF!</v>
      </c>
      <c r="Q496" s="10" t="e">
        <f>IF(OR(LEAGUE="Mixed",LEAGUE=MYRANKS_P[[#This Row],[LG]]),IFERROR((MYRANKS_P[[#This Row],[BB]]+MYRANKS_P[[#This Row],[H]])/MYRANKS_P[[#This Row],[IP]],0),0)</f>
        <v>#REF!</v>
      </c>
      <c r="R496" s="10" t="e">
        <f>MYRANKS_P[[#This Row],[W]]/SGP_W</f>
        <v>#REF!</v>
      </c>
      <c r="S496" s="10" t="e">
        <f>MYRANKS_P[[#This Row],[SV]]/SGP_SV</f>
        <v>#REF!</v>
      </c>
      <c r="T496" s="10" t="e">
        <f>MYRANKS_P[[#This Row],[SO]]/SGP_K</f>
        <v>#REF!</v>
      </c>
      <c r="U496" s="10" t="e">
        <f>((LGAVG_ER*(NUMPITCHERS-1)+MYRANKS_P[[#This Row],[ER]])*9/((LGAVG_IP*(NUMPITCHERS-1)+MYRANKS_P[[#This Row],[IP]]))-LGAVG_ERA)/SGP_ERA</f>
        <v>#REF!</v>
      </c>
      <c r="V496" s="10" t="e">
        <f>((LGAVG_HBB*(NUMPITCHERS-1)+MYRANKS_P[[#This Row],[BB]]+MYRANKS_P[[#This Row],[H]])/(LGAVG_IP*(NUMPITCHERS-1)+MYRANKS_P[[#This Row],[IP]])-LGAVG_WHIP)/SGP_WHIP</f>
        <v>#REF!</v>
      </c>
      <c r="W496" s="72" t="e">
        <f>MYRANKS_P[[#This Row],[WSGP]]+MYRANKS_P[[#This Row],[SVSGP]]+MYRANKS_P[[#This Row],[SOSGP]]+MYRANKS_P[[#This Row],[ERASGP]]+MYRANKS_P[[#This Row],[WHIPSGP]]</f>
        <v>#REF!</v>
      </c>
      <c r="X496" s="171" t="e">
        <f>RANK(MYRANKS_P[[#This Row],[TTLSGP]],MYRANKS_P[TTLSGP],0)</f>
        <v>#REF!</v>
      </c>
      <c r="Y496" s="72" t="e">
        <f>IF(MYRANKS_P[[#This Row],[RAW_RANK]]&gt;NUM_P,MYRANKS_P[[#This Row],[TTLSGP]],0)</f>
        <v>#REF!</v>
      </c>
      <c r="Z496" s="22" t="e">
        <f>IF(MYRANKS_P[[#This Row],[BENCH_TTLSGP]]=0,"",RANK(MYRANKS_P[[#This Row],[BENCH_TTLSGP]],MYRANKS_P[BENCH_TTLSGP],0))</f>
        <v>#REF!</v>
      </c>
      <c r="AA496" s="22" t="e">
        <f>IF(MYRANKS_P[[#This Row],[RAW_RANK]]=NUM_P,"X","")</f>
        <v>#REF!</v>
      </c>
      <c r="AB496" s="10" t="e">
        <f>VLOOKUP(MYRANKS_P[[#This Row],[POS]],#REF!,COLUMN(#REF!),FALSE)</f>
        <v>#REF!</v>
      </c>
      <c r="AC496" s="10" t="e">
        <f>MYRANKS_P[[#This Row],[TTLSGP]]-MYRANKS_P[[#This Row],[REPL LVL]]</f>
        <v>#REF!</v>
      </c>
      <c r="AD496" s="19" t="e">
        <f>IF(MYRANKS_P[[#This Row],[RAW_RANK]]&lt;=Total_Pitchers_Drafted,MYRANKS_P[[#This Row],[SGP OVER REPL]],0)</f>
        <v>#REF!</v>
      </c>
      <c r="AE496" s="66" t="e">
        <f>MYRANKS_P[[#This Row],[SGP OVER REPL]]*Dollar_Value_Per_Pitcher_SGP+1</f>
        <v>#REF!</v>
      </c>
      <c r="AF496" s="27"/>
      <c r="AG496" s="30" t="e">
        <f>IF(AND(MYRANKS_P[[#This Row],[BENCH_RANK]]&lt;=Total_Pitchers_Drafted,MYRANKS_P[[#This Row],[$ACTUAL]]=""),MYRANKS_P[[#This Row],[USEFULSGP]],0)</f>
        <v>#REF!</v>
      </c>
      <c r="AH496" s="27" t="e">
        <f>IF(MYRANKS_P[[#This Row],[REMAIN_SGP]]=0,0,MYRANKS_P[[#This Row],[REMAIN_SGP]]*Remaining_Dollar_Value_Per_Pitcher_SGP+1)</f>
        <v>#REF!</v>
      </c>
      <c r="AI496" s="122"/>
    </row>
    <row r="497" spans="1:35" x14ac:dyDescent="0.25">
      <c r="A497" s="79" t="s">
        <v>6141</v>
      </c>
      <c r="B497" s="9" t="e">
        <f>VLOOKUP(MYRANKS_P[[#This Row],[PLAYERID]],#REF!,COLUMN(#REF!),FALSE)</f>
        <v>#REF!</v>
      </c>
      <c r="C497" s="9" t="e">
        <f>VLOOKUP(MYRANKS_P[[#This Row],[PLAYERID]],#REF!,COLUMN(#REF!),FALSE)</f>
        <v>#REF!</v>
      </c>
      <c r="D497" s="9" t="e">
        <f>VLOOKUP(MYRANKS_P[[#This Row],[PLAYERID]],#REF!,COLUMN(#REF!),FALSE)</f>
        <v>#REF!</v>
      </c>
      <c r="E497" s="9" t="e">
        <f>VLOOKUP(MYRANKS_P[[#This Row],[PLAYERID]],#REF!,COLUMN(#REF!),FALSE)</f>
        <v>#REF!</v>
      </c>
      <c r="F497" s="9" t="e">
        <f>VLOOKUP(MYRANKS_P[[#This Row],[PLAYERID]],#REF!,COLUMN(#REF!),FALSE)</f>
        <v>#REF!</v>
      </c>
      <c r="G497" s="9" t="e">
        <f>INDEX(#REF!,MATCH(MYRANKS_P[[#This Row],[PLAYERID]],#REF!,0),VLOOKUP(IDSYSTEM,#REF!,3,FALSE))</f>
        <v>#REF!</v>
      </c>
      <c r="H497" s="115" t="e">
        <f>IF(OR(LEAGUE="Mixed",LEAGUE=MYRANKS_P[[#This Row],[LG]]),IFERROR(INDEX(PITCHCSV[],MATCH(MYRANKS_P[[#This Row],[PROJID]],PITCHCSV[playerid],0),P_WCOL),0),0)</f>
        <v>#REF!</v>
      </c>
      <c r="I497" s="115" t="e">
        <f>IF(OR(LEAGUE="Mixed",LEAGUE=MYRANKS_P[[#This Row],[LG]]),IFERROR(INDEX(PITCHCSV[],MATCH(MYRANKS_P[[#This Row],[PROJID]],PITCHCSV[playerid],0),P_SVCOL),0),0)</f>
        <v>#REF!</v>
      </c>
      <c r="J497" s="115" t="e">
        <f>IF(OR(LEAGUE="Mixed",LEAGUE=MYRANKS_P[[#This Row],[LG]]),IFERROR(INDEX(PITCHCSV[],MATCH(MYRANKS_P[[#This Row],[PROJID]],PITCHCSV[playerid],0),P_IPCOL),0),0)</f>
        <v>#REF!</v>
      </c>
      <c r="K497" s="115" t="e">
        <f>IF(OR(LEAGUE="Mixed",LEAGUE=MYRANKS_P[[#This Row],[LG]]),IFERROR(INDEX(PITCHCSV[],MATCH(MYRANKS_P[[#This Row],[PROJID]],PITCHCSV[playerid],0),P_HCOL),0),0)</f>
        <v>#REF!</v>
      </c>
      <c r="L497" s="115" t="e">
        <f>IF(OR(LEAGUE="Mixed",LEAGUE=MYRANKS_P[[#This Row],[LG]]),IFERROR(INDEX(PITCHCSV[],MATCH(MYRANKS_P[[#This Row],[PROJID]],PITCHCSV[playerid],0),P_ERCOL),0),0)</f>
        <v>#REF!</v>
      </c>
      <c r="M497" s="115" t="e">
        <f>IF(OR(LEAGUE="Mixed",LEAGUE=MYRANKS_P[[#This Row],[LG]]),IFERROR(INDEX(PITCHCSV[],MATCH(MYRANKS_P[[#This Row],[PROJID]],PITCHCSV[playerid],0),P_HRCOL),0),0)</f>
        <v>#REF!</v>
      </c>
      <c r="N497" s="115" t="e">
        <f>IF(OR(LEAGUE="Mixed",LEAGUE=MYRANKS_P[[#This Row],[LG]]),IFERROR(INDEX(PITCHCSV[],MATCH(MYRANKS_P[[#This Row],[PROJID]],PITCHCSV[playerid],0),P_SOCOL),0),0)</f>
        <v>#REF!</v>
      </c>
      <c r="O497" s="115" t="e">
        <f>IF(OR(LEAGUE="Mixed",LEAGUE=MYRANKS_P[[#This Row],[LG]]),IFERROR(INDEX(PITCHCSV[],MATCH(MYRANKS_P[[#This Row],[PROJID]],PITCHCSV[playerid],0),P_BBCOL),0),0)</f>
        <v>#REF!</v>
      </c>
      <c r="P497" s="10" t="e">
        <f>IF(OR(LEAGUE="Mixed",LEAGUE=MYRANKS_P[[#This Row],[LG]]),IFERROR(MYRANKS_P[[#This Row],[ER]]*9/MYRANKS_P[[#This Row],[IP]],0),0)</f>
        <v>#REF!</v>
      </c>
      <c r="Q497" s="10" t="e">
        <f>IF(OR(LEAGUE="Mixed",LEAGUE=MYRANKS_P[[#This Row],[LG]]),IFERROR((MYRANKS_P[[#This Row],[BB]]+MYRANKS_P[[#This Row],[H]])/MYRANKS_P[[#This Row],[IP]],0),0)</f>
        <v>#REF!</v>
      </c>
      <c r="R497" s="10" t="e">
        <f>MYRANKS_P[[#This Row],[W]]/SGP_W</f>
        <v>#REF!</v>
      </c>
      <c r="S497" s="10" t="e">
        <f>MYRANKS_P[[#This Row],[SV]]/SGP_SV</f>
        <v>#REF!</v>
      </c>
      <c r="T497" s="10" t="e">
        <f>MYRANKS_P[[#This Row],[SO]]/SGP_K</f>
        <v>#REF!</v>
      </c>
      <c r="U497" s="10" t="e">
        <f>((LGAVG_ER*(NUMPITCHERS-1)+MYRANKS_P[[#This Row],[ER]])*9/((LGAVG_IP*(NUMPITCHERS-1)+MYRANKS_P[[#This Row],[IP]]))-LGAVG_ERA)/SGP_ERA</f>
        <v>#REF!</v>
      </c>
      <c r="V497" s="10" t="e">
        <f>((LGAVG_HBB*(NUMPITCHERS-1)+MYRANKS_P[[#This Row],[BB]]+MYRANKS_P[[#This Row],[H]])/(LGAVG_IP*(NUMPITCHERS-1)+MYRANKS_P[[#This Row],[IP]])-LGAVG_WHIP)/SGP_WHIP</f>
        <v>#REF!</v>
      </c>
      <c r="W497" s="72" t="e">
        <f>MYRANKS_P[[#This Row],[WSGP]]+MYRANKS_P[[#This Row],[SVSGP]]+MYRANKS_P[[#This Row],[SOSGP]]+MYRANKS_P[[#This Row],[ERASGP]]+MYRANKS_P[[#This Row],[WHIPSGP]]</f>
        <v>#REF!</v>
      </c>
      <c r="X497" s="171" t="e">
        <f>RANK(MYRANKS_P[[#This Row],[TTLSGP]],MYRANKS_P[TTLSGP],0)</f>
        <v>#REF!</v>
      </c>
      <c r="Y497" s="72" t="e">
        <f>IF(MYRANKS_P[[#This Row],[RAW_RANK]]&gt;NUM_P,MYRANKS_P[[#This Row],[TTLSGP]],0)</f>
        <v>#REF!</v>
      </c>
      <c r="Z497" s="22" t="e">
        <f>IF(MYRANKS_P[[#This Row],[BENCH_TTLSGP]]=0,"",RANK(MYRANKS_P[[#This Row],[BENCH_TTLSGP]],MYRANKS_P[BENCH_TTLSGP],0))</f>
        <v>#REF!</v>
      </c>
      <c r="AA497" s="22" t="e">
        <f>IF(MYRANKS_P[[#This Row],[RAW_RANK]]=NUM_P,"X","")</f>
        <v>#REF!</v>
      </c>
      <c r="AB497" s="10" t="e">
        <f>VLOOKUP(MYRANKS_P[[#This Row],[POS]],#REF!,COLUMN(#REF!),FALSE)</f>
        <v>#REF!</v>
      </c>
      <c r="AC497" s="10" t="e">
        <f>MYRANKS_P[[#This Row],[TTLSGP]]-MYRANKS_P[[#This Row],[REPL LVL]]</f>
        <v>#REF!</v>
      </c>
      <c r="AD497" s="19" t="e">
        <f>IF(MYRANKS_P[[#This Row],[RAW_RANK]]&lt;=Total_Pitchers_Drafted,MYRANKS_P[[#This Row],[SGP OVER REPL]],0)</f>
        <v>#REF!</v>
      </c>
      <c r="AE497" s="66" t="e">
        <f>MYRANKS_P[[#This Row],[SGP OVER REPL]]*Dollar_Value_Per_Pitcher_SGP+1</f>
        <v>#REF!</v>
      </c>
      <c r="AF497" s="27"/>
      <c r="AG497" s="30" t="e">
        <f>IF(AND(MYRANKS_P[[#This Row],[BENCH_RANK]]&lt;=Total_Pitchers_Drafted,MYRANKS_P[[#This Row],[$ACTUAL]]=""),MYRANKS_P[[#This Row],[USEFULSGP]],0)</f>
        <v>#REF!</v>
      </c>
      <c r="AH497" s="27" t="e">
        <f>IF(MYRANKS_P[[#This Row],[REMAIN_SGP]]=0,0,MYRANKS_P[[#This Row],[REMAIN_SGP]]*Remaining_Dollar_Value_Per_Pitcher_SGP+1)</f>
        <v>#REF!</v>
      </c>
      <c r="AI497" s="122"/>
    </row>
    <row r="498" spans="1:35" x14ac:dyDescent="0.25">
      <c r="A498" s="79" t="s">
        <v>2304</v>
      </c>
      <c r="B498" s="9" t="e">
        <f>VLOOKUP(MYRANKS_P[[#This Row],[PLAYERID]],#REF!,COLUMN(#REF!),FALSE)</f>
        <v>#REF!</v>
      </c>
      <c r="C498" s="9" t="e">
        <f>VLOOKUP(MYRANKS_P[[#This Row],[PLAYERID]],#REF!,COLUMN(#REF!),FALSE)</f>
        <v>#REF!</v>
      </c>
      <c r="D498" s="9" t="e">
        <f>VLOOKUP(MYRANKS_P[[#This Row],[PLAYERID]],#REF!,COLUMN(#REF!),FALSE)</f>
        <v>#REF!</v>
      </c>
      <c r="E498" s="9" t="e">
        <f>VLOOKUP(MYRANKS_P[[#This Row],[PLAYERID]],#REF!,COLUMN(#REF!),FALSE)</f>
        <v>#REF!</v>
      </c>
      <c r="F498" s="9" t="e">
        <f>VLOOKUP(MYRANKS_P[[#This Row],[PLAYERID]],#REF!,COLUMN(#REF!),FALSE)</f>
        <v>#REF!</v>
      </c>
      <c r="G498" s="9" t="e">
        <f>INDEX(#REF!,MATCH(MYRANKS_P[[#This Row],[PLAYERID]],#REF!,0),VLOOKUP(IDSYSTEM,#REF!,3,FALSE))</f>
        <v>#REF!</v>
      </c>
      <c r="H498" s="115" t="e">
        <f>IF(OR(LEAGUE="Mixed",LEAGUE=MYRANKS_P[[#This Row],[LG]]),IFERROR(INDEX(PITCHCSV[],MATCH(MYRANKS_P[[#This Row],[PROJID]],PITCHCSV[playerid],0),P_WCOL),0),0)</f>
        <v>#REF!</v>
      </c>
      <c r="I498" s="115" t="e">
        <f>IF(OR(LEAGUE="Mixed",LEAGUE=MYRANKS_P[[#This Row],[LG]]),IFERROR(INDEX(PITCHCSV[],MATCH(MYRANKS_P[[#This Row],[PROJID]],PITCHCSV[playerid],0),P_SVCOL),0),0)</f>
        <v>#REF!</v>
      </c>
      <c r="J498" s="115" t="e">
        <f>IF(OR(LEAGUE="Mixed",LEAGUE=MYRANKS_P[[#This Row],[LG]]),IFERROR(INDEX(PITCHCSV[],MATCH(MYRANKS_P[[#This Row],[PROJID]],PITCHCSV[playerid],0),P_IPCOL),0),0)</f>
        <v>#REF!</v>
      </c>
      <c r="K498" s="115" t="e">
        <f>IF(OR(LEAGUE="Mixed",LEAGUE=MYRANKS_P[[#This Row],[LG]]),IFERROR(INDEX(PITCHCSV[],MATCH(MYRANKS_P[[#This Row],[PROJID]],PITCHCSV[playerid],0),P_HCOL),0),0)</f>
        <v>#REF!</v>
      </c>
      <c r="L498" s="115" t="e">
        <f>IF(OR(LEAGUE="Mixed",LEAGUE=MYRANKS_P[[#This Row],[LG]]),IFERROR(INDEX(PITCHCSV[],MATCH(MYRANKS_P[[#This Row],[PROJID]],PITCHCSV[playerid],0),P_ERCOL),0),0)</f>
        <v>#REF!</v>
      </c>
      <c r="M498" s="115" t="e">
        <f>IF(OR(LEAGUE="Mixed",LEAGUE=MYRANKS_P[[#This Row],[LG]]),IFERROR(INDEX(PITCHCSV[],MATCH(MYRANKS_P[[#This Row],[PROJID]],PITCHCSV[playerid],0),P_HRCOL),0),0)</f>
        <v>#REF!</v>
      </c>
      <c r="N498" s="115" t="e">
        <f>IF(OR(LEAGUE="Mixed",LEAGUE=MYRANKS_P[[#This Row],[LG]]),IFERROR(INDEX(PITCHCSV[],MATCH(MYRANKS_P[[#This Row],[PROJID]],PITCHCSV[playerid],0),P_SOCOL),0),0)</f>
        <v>#REF!</v>
      </c>
      <c r="O498" s="115" t="e">
        <f>IF(OR(LEAGUE="Mixed",LEAGUE=MYRANKS_P[[#This Row],[LG]]),IFERROR(INDEX(PITCHCSV[],MATCH(MYRANKS_P[[#This Row],[PROJID]],PITCHCSV[playerid],0),P_BBCOL),0),0)</f>
        <v>#REF!</v>
      </c>
      <c r="P498" s="10" t="e">
        <f>IF(OR(LEAGUE="Mixed",LEAGUE=MYRANKS_P[[#This Row],[LG]]),IFERROR(MYRANKS_P[[#This Row],[ER]]*9/MYRANKS_P[[#This Row],[IP]],0),0)</f>
        <v>#REF!</v>
      </c>
      <c r="Q498" s="10" t="e">
        <f>IF(OR(LEAGUE="Mixed",LEAGUE=MYRANKS_P[[#This Row],[LG]]),IFERROR((MYRANKS_P[[#This Row],[BB]]+MYRANKS_P[[#This Row],[H]])/MYRANKS_P[[#This Row],[IP]],0),0)</f>
        <v>#REF!</v>
      </c>
      <c r="R498" s="10" t="e">
        <f>MYRANKS_P[[#This Row],[W]]/SGP_W</f>
        <v>#REF!</v>
      </c>
      <c r="S498" s="10" t="e">
        <f>MYRANKS_P[[#This Row],[SV]]/SGP_SV</f>
        <v>#REF!</v>
      </c>
      <c r="T498" s="10" t="e">
        <f>MYRANKS_P[[#This Row],[SO]]/SGP_K</f>
        <v>#REF!</v>
      </c>
      <c r="U498" s="10" t="e">
        <f>((LGAVG_ER*(NUMPITCHERS-1)+MYRANKS_P[[#This Row],[ER]])*9/((LGAVG_IP*(NUMPITCHERS-1)+MYRANKS_P[[#This Row],[IP]]))-LGAVG_ERA)/SGP_ERA</f>
        <v>#REF!</v>
      </c>
      <c r="V498" s="10" t="e">
        <f>((LGAVG_HBB*(NUMPITCHERS-1)+MYRANKS_P[[#This Row],[BB]]+MYRANKS_P[[#This Row],[H]])/(LGAVG_IP*(NUMPITCHERS-1)+MYRANKS_P[[#This Row],[IP]])-LGAVG_WHIP)/SGP_WHIP</f>
        <v>#REF!</v>
      </c>
      <c r="W498" s="72" t="e">
        <f>MYRANKS_P[[#This Row],[WSGP]]+MYRANKS_P[[#This Row],[SVSGP]]+MYRANKS_P[[#This Row],[SOSGP]]+MYRANKS_P[[#This Row],[ERASGP]]+MYRANKS_P[[#This Row],[WHIPSGP]]</f>
        <v>#REF!</v>
      </c>
      <c r="X498" s="171" t="e">
        <f>RANK(MYRANKS_P[[#This Row],[TTLSGP]],MYRANKS_P[TTLSGP],0)</f>
        <v>#REF!</v>
      </c>
      <c r="Y498" s="72" t="e">
        <f>IF(MYRANKS_P[[#This Row],[RAW_RANK]]&gt;NUM_P,MYRANKS_P[[#This Row],[TTLSGP]],0)</f>
        <v>#REF!</v>
      </c>
      <c r="Z498" s="22" t="e">
        <f>IF(MYRANKS_P[[#This Row],[BENCH_TTLSGP]]=0,"",RANK(MYRANKS_P[[#This Row],[BENCH_TTLSGP]],MYRANKS_P[BENCH_TTLSGP],0))</f>
        <v>#REF!</v>
      </c>
      <c r="AA498" s="22" t="e">
        <f>IF(MYRANKS_P[[#This Row],[RAW_RANK]]=NUM_P,"X","")</f>
        <v>#REF!</v>
      </c>
      <c r="AB498" s="10" t="e">
        <f>VLOOKUP(MYRANKS_P[[#This Row],[POS]],#REF!,COLUMN(#REF!),FALSE)</f>
        <v>#REF!</v>
      </c>
      <c r="AC498" s="10" t="e">
        <f>MYRANKS_P[[#This Row],[TTLSGP]]-MYRANKS_P[[#This Row],[REPL LVL]]</f>
        <v>#REF!</v>
      </c>
      <c r="AD498" s="19" t="e">
        <f>IF(MYRANKS_P[[#This Row],[RAW_RANK]]&lt;=Total_Pitchers_Drafted,MYRANKS_P[[#This Row],[SGP OVER REPL]],0)</f>
        <v>#REF!</v>
      </c>
      <c r="AE498" s="66" t="e">
        <f>MYRANKS_P[[#This Row],[SGP OVER REPL]]*Dollar_Value_Per_Pitcher_SGP+1</f>
        <v>#REF!</v>
      </c>
      <c r="AF498" s="27"/>
      <c r="AG498" s="30" t="e">
        <f>IF(AND(MYRANKS_P[[#This Row],[BENCH_RANK]]&lt;=Total_Pitchers_Drafted,MYRANKS_P[[#This Row],[$ACTUAL]]=""),MYRANKS_P[[#This Row],[USEFULSGP]],0)</f>
        <v>#REF!</v>
      </c>
      <c r="AH498" s="27" t="e">
        <f>IF(MYRANKS_P[[#This Row],[REMAIN_SGP]]=0,0,MYRANKS_P[[#This Row],[REMAIN_SGP]]*Remaining_Dollar_Value_Per_Pitcher_SGP+1)</f>
        <v>#REF!</v>
      </c>
      <c r="AI498" s="122"/>
    </row>
    <row r="499" spans="1:35" x14ac:dyDescent="0.25">
      <c r="A499" s="88" t="s">
        <v>1255</v>
      </c>
      <c r="B499" s="53" t="e">
        <f>VLOOKUP(MYRANKS_P[[#This Row],[PLAYERID]],#REF!,COLUMN(#REF!),FALSE)</f>
        <v>#REF!</v>
      </c>
      <c r="C499" s="53" t="e">
        <f>VLOOKUP(MYRANKS_P[[#This Row],[PLAYERID]],#REF!,COLUMN(#REF!),FALSE)</f>
        <v>#REF!</v>
      </c>
      <c r="D499" s="53" t="e">
        <f>VLOOKUP(MYRANKS_P[[#This Row],[PLAYERID]],#REF!,COLUMN(#REF!),FALSE)</f>
        <v>#REF!</v>
      </c>
      <c r="E499" s="9" t="e">
        <f>VLOOKUP(MYRANKS_P[[#This Row],[PLAYERID]],#REF!,COLUMN(#REF!),FALSE)</f>
        <v>#REF!</v>
      </c>
      <c r="F499" s="53" t="e">
        <f>VLOOKUP(MYRANKS_P[[#This Row],[PLAYERID]],#REF!,COLUMN(#REF!),FALSE)</f>
        <v>#REF!</v>
      </c>
      <c r="G499" s="9" t="e">
        <f>INDEX(#REF!,MATCH(MYRANKS_P[[#This Row],[PLAYERID]],#REF!,0),VLOOKUP(IDSYSTEM,#REF!,3,FALSE))</f>
        <v>#REF!</v>
      </c>
      <c r="H499" s="115" t="e">
        <f>IF(OR(LEAGUE="Mixed",LEAGUE=MYRANKS_P[[#This Row],[LG]]),IFERROR(INDEX(PITCHCSV[],MATCH(MYRANKS_P[[#This Row],[PROJID]],PITCHCSV[playerid],0),P_WCOL),0),0)</f>
        <v>#REF!</v>
      </c>
      <c r="I499" s="115" t="e">
        <f>IF(OR(LEAGUE="Mixed",LEAGUE=MYRANKS_P[[#This Row],[LG]]),IFERROR(INDEX(PITCHCSV[],MATCH(MYRANKS_P[[#This Row],[PROJID]],PITCHCSV[playerid],0),P_SVCOL),0),0)</f>
        <v>#REF!</v>
      </c>
      <c r="J499" s="115" t="e">
        <f>IF(OR(LEAGUE="Mixed",LEAGUE=MYRANKS_P[[#This Row],[LG]]),IFERROR(INDEX(PITCHCSV[],MATCH(MYRANKS_P[[#This Row],[PROJID]],PITCHCSV[playerid],0),P_IPCOL),0),0)</f>
        <v>#REF!</v>
      </c>
      <c r="K499" s="115" t="e">
        <f>IF(OR(LEAGUE="Mixed",LEAGUE=MYRANKS_P[[#This Row],[LG]]),IFERROR(INDEX(PITCHCSV[],MATCH(MYRANKS_P[[#This Row],[PROJID]],PITCHCSV[playerid],0),P_HCOL),0),0)</f>
        <v>#REF!</v>
      </c>
      <c r="L499" s="115" t="e">
        <f>IF(OR(LEAGUE="Mixed",LEAGUE=MYRANKS_P[[#This Row],[LG]]),IFERROR(INDEX(PITCHCSV[],MATCH(MYRANKS_P[[#This Row],[PROJID]],PITCHCSV[playerid],0),P_ERCOL),0),0)</f>
        <v>#REF!</v>
      </c>
      <c r="M499" s="115" t="e">
        <f>IF(OR(LEAGUE="Mixed",LEAGUE=MYRANKS_P[[#This Row],[LG]]),IFERROR(INDEX(PITCHCSV[],MATCH(MYRANKS_P[[#This Row],[PROJID]],PITCHCSV[playerid],0),P_HRCOL),0),0)</f>
        <v>#REF!</v>
      </c>
      <c r="N499" s="115" t="e">
        <f>IF(OR(LEAGUE="Mixed",LEAGUE=MYRANKS_P[[#This Row],[LG]]),IFERROR(INDEX(PITCHCSV[],MATCH(MYRANKS_P[[#This Row],[PROJID]],PITCHCSV[playerid],0),P_SOCOL),0),0)</f>
        <v>#REF!</v>
      </c>
      <c r="O499" s="115" t="e">
        <f>IF(OR(LEAGUE="Mixed",LEAGUE=MYRANKS_P[[#This Row],[LG]]),IFERROR(INDEX(PITCHCSV[],MATCH(MYRANKS_P[[#This Row],[PROJID]],PITCHCSV[playerid],0),P_BBCOL),0),0)</f>
        <v>#REF!</v>
      </c>
      <c r="P499" s="10" t="e">
        <f>IF(OR(LEAGUE="Mixed",LEAGUE=MYRANKS_P[[#This Row],[LG]]),IFERROR(MYRANKS_P[[#This Row],[ER]]*9/MYRANKS_P[[#This Row],[IP]],0),0)</f>
        <v>#REF!</v>
      </c>
      <c r="Q499" s="10" t="e">
        <f>IF(OR(LEAGUE="Mixed",LEAGUE=MYRANKS_P[[#This Row],[LG]]),IFERROR((MYRANKS_P[[#This Row],[BB]]+MYRANKS_P[[#This Row],[H]])/MYRANKS_P[[#This Row],[IP]],0),0)</f>
        <v>#REF!</v>
      </c>
      <c r="R499" s="55" t="e">
        <f>MYRANKS_P[[#This Row],[W]]/SGP_W</f>
        <v>#REF!</v>
      </c>
      <c r="S499" s="54" t="e">
        <f>MYRANKS_P[[#This Row],[SV]]/SGP_SV</f>
        <v>#REF!</v>
      </c>
      <c r="T499" s="55" t="e">
        <f>MYRANKS_P[[#This Row],[SO]]/SGP_K</f>
        <v>#REF!</v>
      </c>
      <c r="U499" s="10" t="e">
        <f>((LGAVG_ER*(NUMPITCHERS-1)+MYRANKS_P[[#This Row],[ER]])*9/((LGAVG_IP*(NUMPITCHERS-1)+MYRANKS_P[[#This Row],[IP]]))-LGAVG_ERA)/SGP_ERA</f>
        <v>#REF!</v>
      </c>
      <c r="V499" s="10" t="e">
        <f>((LGAVG_HBB*(NUMPITCHERS-1)+MYRANKS_P[[#This Row],[BB]]+MYRANKS_P[[#This Row],[H]])/(LGAVG_IP*(NUMPITCHERS-1)+MYRANKS_P[[#This Row],[IP]])-LGAVG_WHIP)/SGP_WHIP</f>
        <v>#REF!</v>
      </c>
      <c r="W499" s="74" t="e">
        <f>MYRANKS_P[[#This Row],[WSGP]]+MYRANKS_P[[#This Row],[SVSGP]]+MYRANKS_P[[#This Row],[SOSGP]]+MYRANKS_P[[#This Row],[ERASGP]]+MYRANKS_P[[#This Row],[WHIPSGP]]</f>
        <v>#REF!</v>
      </c>
      <c r="X499" s="172" t="e">
        <f>RANK(MYRANKS_P[[#This Row],[TTLSGP]],MYRANKS_P[TTLSGP],0)</f>
        <v>#REF!</v>
      </c>
      <c r="Y499" s="74" t="e">
        <f>IF(MYRANKS_P[[#This Row],[RAW_RANK]]&gt;NUM_P,MYRANKS_P[[#This Row],[TTLSGP]],0)</f>
        <v>#REF!</v>
      </c>
      <c r="Z499" s="56" t="e">
        <f>IF(MYRANKS_P[[#This Row],[BENCH_TTLSGP]]=0,"",RANK(MYRANKS_P[[#This Row],[BENCH_TTLSGP]],MYRANKS_P[BENCH_TTLSGP],0))</f>
        <v>#REF!</v>
      </c>
      <c r="AA499" s="56" t="e">
        <f>IF(MYRANKS_P[[#This Row],[RAW_RANK]]=NUM_P,"X","")</f>
        <v>#REF!</v>
      </c>
      <c r="AB499" s="54" t="e">
        <f>VLOOKUP(MYRANKS_P[[#This Row],[POS]],#REF!,COLUMN(#REF!),FALSE)</f>
        <v>#REF!</v>
      </c>
      <c r="AC499" s="54" t="e">
        <f>MYRANKS_P[[#This Row],[TTLSGP]]-MYRANKS_P[[#This Row],[REPL LVL]]</f>
        <v>#REF!</v>
      </c>
      <c r="AD499" s="55" t="e">
        <f>IF(MYRANKS_P[[#This Row],[RAW_RANK]]&lt;=Total_Pitchers_Drafted,MYRANKS_P[[#This Row],[SGP OVER REPL]],0)</f>
        <v>#REF!</v>
      </c>
      <c r="AE499" s="68" t="e">
        <f>MYRANKS_P[[#This Row],[SGP OVER REPL]]*Dollar_Value_Per_Pitcher_SGP+1</f>
        <v>#REF!</v>
      </c>
      <c r="AF499" s="55"/>
      <c r="AG499" s="54" t="e">
        <f>IF(AND(MYRANKS_P[[#This Row],[BENCH_RANK]]&lt;=Total_Pitchers_Drafted,MYRANKS_P[[#This Row],[$ACTUAL]]=""),MYRANKS_P[[#This Row],[USEFULSGP]],0)</f>
        <v>#REF!</v>
      </c>
      <c r="AH499" s="55" t="e">
        <f>IF(MYRANKS_P[[#This Row],[REMAIN_SGP]]=0,0,MYRANKS_P[[#This Row],[REMAIN_SGP]]*Remaining_Dollar_Value_Per_Pitcher_SGP+1)</f>
        <v>#REF!</v>
      </c>
      <c r="AI499" s="122"/>
    </row>
    <row r="500" spans="1:35" x14ac:dyDescent="0.25">
      <c r="A500" s="121" t="s">
        <v>6232</v>
      </c>
      <c r="B500" s="9" t="e">
        <f>VLOOKUP(MYRANKS_P[[#This Row],[PLAYERID]],#REF!,COLUMN(#REF!),FALSE)</f>
        <v>#REF!</v>
      </c>
      <c r="C500" s="9" t="e">
        <f>VLOOKUP(MYRANKS_P[[#This Row],[PLAYERID]],#REF!,COLUMN(#REF!),FALSE)</f>
        <v>#REF!</v>
      </c>
      <c r="D500" s="9" t="e">
        <f>VLOOKUP(MYRANKS_P[[#This Row],[PLAYERID]],#REF!,COLUMN(#REF!),FALSE)</f>
        <v>#REF!</v>
      </c>
      <c r="E500" s="9" t="e">
        <f>VLOOKUP(MYRANKS_P[[#This Row],[PLAYERID]],#REF!,COLUMN(#REF!),FALSE)</f>
        <v>#REF!</v>
      </c>
      <c r="F500" s="9" t="e">
        <f>VLOOKUP(MYRANKS_P[[#This Row],[PLAYERID]],#REF!,COLUMN(#REF!),FALSE)</f>
        <v>#REF!</v>
      </c>
      <c r="G500" s="9" t="e">
        <f>INDEX(#REF!,MATCH(MYRANKS_P[[#This Row],[PLAYERID]],#REF!,0),VLOOKUP(IDSYSTEM,#REF!,3,FALSE))</f>
        <v>#REF!</v>
      </c>
      <c r="H500" s="115" t="e">
        <f>IF(OR(LEAGUE="Mixed",LEAGUE=MYRANKS_P[[#This Row],[LG]]),IFERROR(INDEX(PITCHCSV[],MATCH(MYRANKS_P[[#This Row],[PROJID]],PITCHCSV[playerid],0),P_WCOL),0),0)</f>
        <v>#REF!</v>
      </c>
      <c r="I500" s="115" t="e">
        <f>IF(OR(LEAGUE="Mixed",LEAGUE=MYRANKS_P[[#This Row],[LG]]),IFERROR(INDEX(PITCHCSV[],MATCH(MYRANKS_P[[#This Row],[PROJID]],PITCHCSV[playerid],0),P_SVCOL),0),0)</f>
        <v>#REF!</v>
      </c>
      <c r="J500" s="115" t="e">
        <f>IF(OR(LEAGUE="Mixed",LEAGUE=MYRANKS_P[[#This Row],[LG]]),IFERROR(INDEX(PITCHCSV[],MATCH(MYRANKS_P[[#This Row],[PROJID]],PITCHCSV[playerid],0),P_IPCOL),0),0)</f>
        <v>#REF!</v>
      </c>
      <c r="K500" s="115" t="e">
        <f>IF(OR(LEAGUE="Mixed",LEAGUE=MYRANKS_P[[#This Row],[LG]]),IFERROR(INDEX(PITCHCSV[],MATCH(MYRANKS_P[[#This Row],[PROJID]],PITCHCSV[playerid],0),P_HCOL),0),0)</f>
        <v>#REF!</v>
      </c>
      <c r="L500" s="115" t="e">
        <f>IF(OR(LEAGUE="Mixed",LEAGUE=MYRANKS_P[[#This Row],[LG]]),IFERROR(INDEX(PITCHCSV[],MATCH(MYRANKS_P[[#This Row],[PROJID]],PITCHCSV[playerid],0),P_ERCOL),0),0)</f>
        <v>#REF!</v>
      </c>
      <c r="M500" s="115" t="e">
        <f>IF(OR(LEAGUE="Mixed",LEAGUE=MYRANKS_P[[#This Row],[LG]]),IFERROR(INDEX(PITCHCSV[],MATCH(MYRANKS_P[[#This Row],[PROJID]],PITCHCSV[playerid],0),P_HRCOL),0),0)</f>
        <v>#REF!</v>
      </c>
      <c r="N500" s="115" t="e">
        <f>IF(OR(LEAGUE="Mixed",LEAGUE=MYRANKS_P[[#This Row],[LG]]),IFERROR(INDEX(PITCHCSV[],MATCH(MYRANKS_P[[#This Row],[PROJID]],PITCHCSV[playerid],0),P_SOCOL),0),0)</f>
        <v>#REF!</v>
      </c>
      <c r="O500" s="115" t="e">
        <f>IF(OR(LEAGUE="Mixed",LEAGUE=MYRANKS_P[[#This Row],[LG]]),IFERROR(INDEX(PITCHCSV[],MATCH(MYRANKS_P[[#This Row],[PROJID]],PITCHCSV[playerid],0),P_BBCOL),0),0)</f>
        <v>#REF!</v>
      </c>
      <c r="P500" s="10" t="e">
        <f>IF(OR(LEAGUE="Mixed",LEAGUE=MYRANKS_P[[#This Row],[LG]]),IFERROR(MYRANKS_P[[#This Row],[ER]]*9/MYRANKS_P[[#This Row],[IP]],0),0)</f>
        <v>#REF!</v>
      </c>
      <c r="Q500" s="10" t="e">
        <f>IF(OR(LEAGUE="Mixed",LEAGUE=MYRANKS_P[[#This Row],[LG]]),IFERROR((MYRANKS_P[[#This Row],[BB]]+MYRANKS_P[[#This Row],[H]])/MYRANKS_P[[#This Row],[IP]],0),0)</f>
        <v>#REF!</v>
      </c>
      <c r="R500" s="10" t="e">
        <f>MYRANKS_P[[#This Row],[W]]/SGP_W</f>
        <v>#REF!</v>
      </c>
      <c r="S500" s="10" t="e">
        <f>MYRANKS_P[[#This Row],[SV]]/SGP_SV</f>
        <v>#REF!</v>
      </c>
      <c r="T500" s="10" t="e">
        <f>MYRANKS_P[[#This Row],[SO]]/SGP_K</f>
        <v>#REF!</v>
      </c>
      <c r="U500" s="10" t="e">
        <f>((LGAVG_ER*(NUMPITCHERS-1)+MYRANKS_P[[#This Row],[ER]])*9/((LGAVG_IP*(NUMPITCHERS-1)+MYRANKS_P[[#This Row],[IP]]))-LGAVG_ERA)/SGP_ERA</f>
        <v>#REF!</v>
      </c>
      <c r="V500" s="10" t="e">
        <f>((LGAVG_HBB*(NUMPITCHERS-1)+MYRANKS_P[[#This Row],[BB]]+MYRANKS_P[[#This Row],[H]])/(LGAVG_IP*(NUMPITCHERS-1)+MYRANKS_P[[#This Row],[IP]])-LGAVG_WHIP)/SGP_WHIP</f>
        <v>#REF!</v>
      </c>
      <c r="W500" s="72" t="e">
        <f>MYRANKS_P[[#This Row],[WSGP]]+MYRANKS_P[[#This Row],[SVSGP]]+MYRANKS_P[[#This Row],[SOSGP]]+MYRANKS_P[[#This Row],[ERASGP]]+MYRANKS_P[[#This Row],[WHIPSGP]]</f>
        <v>#REF!</v>
      </c>
      <c r="X500" s="171" t="e">
        <f>RANK(MYRANKS_P[[#This Row],[TTLSGP]],MYRANKS_P[TTLSGP],0)</f>
        <v>#REF!</v>
      </c>
      <c r="Y500" s="72" t="e">
        <f>IF(MYRANKS_P[[#This Row],[RAW_RANK]]&gt;NUM_P,MYRANKS_P[[#This Row],[TTLSGP]],0)</f>
        <v>#REF!</v>
      </c>
      <c r="Z500" s="22" t="e">
        <f>IF(MYRANKS_P[[#This Row],[BENCH_TTLSGP]]=0,"",RANK(MYRANKS_P[[#This Row],[BENCH_TTLSGP]],MYRANKS_P[BENCH_TTLSGP],0))</f>
        <v>#REF!</v>
      </c>
      <c r="AA500" s="22" t="e">
        <f>IF(MYRANKS_P[[#This Row],[RAW_RANK]]=NUM_P,"X","")</f>
        <v>#REF!</v>
      </c>
      <c r="AB500" s="10" t="e">
        <f>VLOOKUP(MYRANKS_P[[#This Row],[POS]],#REF!,COLUMN(#REF!),FALSE)</f>
        <v>#REF!</v>
      </c>
      <c r="AC500" s="10" t="e">
        <f>MYRANKS_P[[#This Row],[TTLSGP]]-MYRANKS_P[[#This Row],[REPL LVL]]</f>
        <v>#REF!</v>
      </c>
      <c r="AD500" s="19" t="e">
        <f>IF(MYRANKS_P[[#This Row],[RAW_RANK]]&lt;=Total_Pitchers_Drafted,MYRANKS_P[[#This Row],[SGP OVER REPL]],0)</f>
        <v>#REF!</v>
      </c>
      <c r="AE500" s="66" t="e">
        <f>MYRANKS_P[[#This Row],[SGP OVER REPL]]*Dollar_Value_Per_Pitcher_SGP+1</f>
        <v>#REF!</v>
      </c>
      <c r="AF500" s="27"/>
      <c r="AG500" s="30" t="e">
        <f>IF(AND(MYRANKS_P[[#This Row],[BENCH_RANK]]&lt;=Total_Pitchers_Drafted,MYRANKS_P[[#This Row],[$ACTUAL]]=""),MYRANKS_P[[#This Row],[USEFULSGP]],0)</f>
        <v>#REF!</v>
      </c>
      <c r="AH500" s="27" t="e">
        <f>IF(MYRANKS_P[[#This Row],[REMAIN_SGP]]=0,0,MYRANKS_P[[#This Row],[REMAIN_SGP]]*Remaining_Dollar_Value_Per_Pitcher_SGP+1)</f>
        <v>#REF!</v>
      </c>
      <c r="AI500" s="122"/>
    </row>
    <row r="501" spans="1:35" x14ac:dyDescent="0.25">
      <c r="A501" s="79" t="s">
        <v>1258</v>
      </c>
      <c r="B501" s="9" t="e">
        <f>VLOOKUP(MYRANKS_P[[#This Row],[PLAYERID]],#REF!,COLUMN(#REF!),FALSE)</f>
        <v>#REF!</v>
      </c>
      <c r="C501" s="9" t="e">
        <f>VLOOKUP(MYRANKS_P[[#This Row],[PLAYERID]],#REF!,COLUMN(#REF!),FALSE)</f>
        <v>#REF!</v>
      </c>
      <c r="D501" s="9" t="e">
        <f>VLOOKUP(MYRANKS_P[[#This Row],[PLAYERID]],#REF!,COLUMN(#REF!),FALSE)</f>
        <v>#REF!</v>
      </c>
      <c r="E501" s="9" t="e">
        <f>VLOOKUP(MYRANKS_P[[#This Row],[PLAYERID]],#REF!,COLUMN(#REF!),FALSE)</f>
        <v>#REF!</v>
      </c>
      <c r="F501" s="9" t="e">
        <f>VLOOKUP(MYRANKS_P[[#This Row],[PLAYERID]],#REF!,COLUMN(#REF!),FALSE)</f>
        <v>#REF!</v>
      </c>
      <c r="G501" s="9" t="e">
        <f>INDEX(#REF!,MATCH(MYRANKS_P[[#This Row],[PLAYERID]],#REF!,0),VLOOKUP(IDSYSTEM,#REF!,3,FALSE))</f>
        <v>#REF!</v>
      </c>
      <c r="H501" s="115" t="e">
        <f>IF(OR(LEAGUE="Mixed",LEAGUE=MYRANKS_P[[#This Row],[LG]]),IFERROR(INDEX(PITCHCSV[],MATCH(MYRANKS_P[[#This Row],[PROJID]],PITCHCSV[playerid],0),P_WCOL),0),0)</f>
        <v>#REF!</v>
      </c>
      <c r="I501" s="115" t="e">
        <f>IF(OR(LEAGUE="Mixed",LEAGUE=MYRANKS_P[[#This Row],[LG]]),IFERROR(INDEX(PITCHCSV[],MATCH(MYRANKS_P[[#This Row],[PROJID]],PITCHCSV[playerid],0),P_SVCOL),0),0)</f>
        <v>#REF!</v>
      </c>
      <c r="J501" s="115" t="e">
        <f>IF(OR(LEAGUE="Mixed",LEAGUE=MYRANKS_P[[#This Row],[LG]]),IFERROR(INDEX(PITCHCSV[],MATCH(MYRANKS_P[[#This Row],[PROJID]],PITCHCSV[playerid],0),P_IPCOL),0),0)</f>
        <v>#REF!</v>
      </c>
      <c r="K501" s="115" t="e">
        <f>IF(OR(LEAGUE="Mixed",LEAGUE=MYRANKS_P[[#This Row],[LG]]),IFERROR(INDEX(PITCHCSV[],MATCH(MYRANKS_P[[#This Row],[PROJID]],PITCHCSV[playerid],0),P_HCOL),0),0)</f>
        <v>#REF!</v>
      </c>
      <c r="L501" s="115" t="e">
        <f>IF(OR(LEAGUE="Mixed",LEAGUE=MYRANKS_P[[#This Row],[LG]]),IFERROR(INDEX(PITCHCSV[],MATCH(MYRANKS_P[[#This Row],[PROJID]],PITCHCSV[playerid],0),P_ERCOL),0),0)</f>
        <v>#REF!</v>
      </c>
      <c r="M501" s="115" t="e">
        <f>IF(OR(LEAGUE="Mixed",LEAGUE=MYRANKS_P[[#This Row],[LG]]),IFERROR(INDEX(PITCHCSV[],MATCH(MYRANKS_P[[#This Row],[PROJID]],PITCHCSV[playerid],0),P_HRCOL),0),0)</f>
        <v>#REF!</v>
      </c>
      <c r="N501" s="115" t="e">
        <f>IF(OR(LEAGUE="Mixed",LEAGUE=MYRANKS_P[[#This Row],[LG]]),IFERROR(INDEX(PITCHCSV[],MATCH(MYRANKS_P[[#This Row],[PROJID]],PITCHCSV[playerid],0),P_SOCOL),0),0)</f>
        <v>#REF!</v>
      </c>
      <c r="O501" s="115" t="e">
        <f>IF(OR(LEAGUE="Mixed",LEAGUE=MYRANKS_P[[#This Row],[LG]]),IFERROR(INDEX(PITCHCSV[],MATCH(MYRANKS_P[[#This Row],[PROJID]],PITCHCSV[playerid],0),P_BBCOL),0),0)</f>
        <v>#REF!</v>
      </c>
      <c r="P501" s="10" t="e">
        <f>IF(OR(LEAGUE="Mixed",LEAGUE=MYRANKS_P[[#This Row],[LG]]),IFERROR(MYRANKS_P[[#This Row],[ER]]*9/MYRANKS_P[[#This Row],[IP]],0),0)</f>
        <v>#REF!</v>
      </c>
      <c r="Q501" s="10" t="e">
        <f>IF(OR(LEAGUE="Mixed",LEAGUE=MYRANKS_P[[#This Row],[LG]]),IFERROR((MYRANKS_P[[#This Row],[BB]]+MYRANKS_P[[#This Row],[H]])/MYRANKS_P[[#This Row],[IP]],0),0)</f>
        <v>#REF!</v>
      </c>
      <c r="R501" s="10" t="e">
        <f>MYRANKS_P[[#This Row],[W]]/SGP_W</f>
        <v>#REF!</v>
      </c>
      <c r="S501" s="10" t="e">
        <f>MYRANKS_P[[#This Row],[SV]]/SGP_SV</f>
        <v>#REF!</v>
      </c>
      <c r="T501" s="10" t="e">
        <f>MYRANKS_P[[#This Row],[SO]]/SGP_K</f>
        <v>#REF!</v>
      </c>
      <c r="U501" s="10" t="e">
        <f>((LGAVG_ER*(NUMPITCHERS-1)+MYRANKS_P[[#This Row],[ER]])*9/((LGAVG_IP*(NUMPITCHERS-1)+MYRANKS_P[[#This Row],[IP]]))-LGAVG_ERA)/SGP_ERA</f>
        <v>#REF!</v>
      </c>
      <c r="V501" s="10" t="e">
        <f>((LGAVG_HBB*(NUMPITCHERS-1)+MYRANKS_P[[#This Row],[BB]]+MYRANKS_P[[#This Row],[H]])/(LGAVG_IP*(NUMPITCHERS-1)+MYRANKS_P[[#This Row],[IP]])-LGAVG_WHIP)/SGP_WHIP</f>
        <v>#REF!</v>
      </c>
      <c r="W501" s="72" t="e">
        <f>MYRANKS_P[[#This Row],[WSGP]]+MYRANKS_P[[#This Row],[SVSGP]]+MYRANKS_P[[#This Row],[SOSGP]]+MYRANKS_P[[#This Row],[ERASGP]]+MYRANKS_P[[#This Row],[WHIPSGP]]</f>
        <v>#REF!</v>
      </c>
      <c r="X501" s="171" t="e">
        <f>RANK(MYRANKS_P[[#This Row],[TTLSGP]],MYRANKS_P[TTLSGP],0)</f>
        <v>#REF!</v>
      </c>
      <c r="Y501" s="72" t="e">
        <f>IF(MYRANKS_P[[#This Row],[RAW_RANK]]&gt;NUM_P,MYRANKS_P[[#This Row],[TTLSGP]],0)</f>
        <v>#REF!</v>
      </c>
      <c r="Z501" s="22" t="e">
        <f>IF(MYRANKS_P[[#This Row],[BENCH_TTLSGP]]=0,"",RANK(MYRANKS_P[[#This Row],[BENCH_TTLSGP]],MYRANKS_P[BENCH_TTLSGP],0))</f>
        <v>#REF!</v>
      </c>
      <c r="AA501" s="22" t="e">
        <f>IF(MYRANKS_P[[#This Row],[RAW_RANK]]=NUM_P,"X","")</f>
        <v>#REF!</v>
      </c>
      <c r="AB501" s="10" t="e">
        <f>VLOOKUP(MYRANKS_P[[#This Row],[POS]],#REF!,COLUMN(#REF!),FALSE)</f>
        <v>#REF!</v>
      </c>
      <c r="AC501" s="10" t="e">
        <f>MYRANKS_P[[#This Row],[TTLSGP]]-MYRANKS_P[[#This Row],[REPL LVL]]</f>
        <v>#REF!</v>
      </c>
      <c r="AD501" s="19" t="e">
        <f>IF(MYRANKS_P[[#This Row],[RAW_RANK]]&lt;=Total_Pitchers_Drafted,MYRANKS_P[[#This Row],[SGP OVER REPL]],0)</f>
        <v>#REF!</v>
      </c>
      <c r="AE501" s="66" t="e">
        <f>MYRANKS_P[[#This Row],[SGP OVER REPL]]*Dollar_Value_Per_Pitcher_SGP+1</f>
        <v>#REF!</v>
      </c>
      <c r="AF501" s="27"/>
      <c r="AG501" s="30" t="e">
        <f>IF(AND(MYRANKS_P[[#This Row],[BENCH_RANK]]&lt;=Total_Pitchers_Drafted,MYRANKS_P[[#This Row],[$ACTUAL]]=""),MYRANKS_P[[#This Row],[USEFULSGP]],0)</f>
        <v>#REF!</v>
      </c>
      <c r="AH501" s="27" t="e">
        <f>IF(MYRANKS_P[[#This Row],[REMAIN_SGP]]=0,0,MYRANKS_P[[#This Row],[REMAIN_SGP]]*Remaining_Dollar_Value_Per_Pitcher_SGP+1)</f>
        <v>#REF!</v>
      </c>
      <c r="AI501" s="122"/>
    </row>
    <row r="502" spans="1:35" x14ac:dyDescent="0.25">
      <c r="A502" s="110" t="s">
        <v>4354</v>
      </c>
      <c r="B502" s="9" t="e">
        <f>VLOOKUP(MYRANKS_P[[#This Row],[PLAYERID]],#REF!,COLUMN(#REF!),FALSE)</f>
        <v>#REF!</v>
      </c>
      <c r="C502" s="9" t="e">
        <f>VLOOKUP(MYRANKS_P[[#This Row],[PLAYERID]],#REF!,COLUMN(#REF!),FALSE)</f>
        <v>#REF!</v>
      </c>
      <c r="D502" s="9" t="e">
        <f>VLOOKUP(MYRANKS_P[[#This Row],[PLAYERID]],#REF!,COLUMN(#REF!),FALSE)</f>
        <v>#REF!</v>
      </c>
      <c r="E502" s="9" t="e">
        <f>VLOOKUP(MYRANKS_P[[#This Row],[PLAYERID]],#REF!,COLUMN(#REF!),FALSE)</f>
        <v>#REF!</v>
      </c>
      <c r="F502" s="9" t="e">
        <f>VLOOKUP(MYRANKS_P[[#This Row],[PLAYERID]],#REF!,COLUMN(#REF!),FALSE)</f>
        <v>#REF!</v>
      </c>
      <c r="G502" s="9" t="e">
        <f>INDEX(#REF!,MATCH(MYRANKS_P[[#This Row],[PLAYERID]],#REF!,0),VLOOKUP(IDSYSTEM,#REF!,3,FALSE))</f>
        <v>#REF!</v>
      </c>
      <c r="H502" s="128" t="e">
        <f>IF(OR(LEAGUE="Mixed",LEAGUE=MYRANKS_P[[#This Row],[LG]]),IFERROR(INDEX(PITCHCSV[],MATCH(MYRANKS_P[[#This Row],[PROJID]],PITCHCSV[playerid],0),P_WCOL),0),0)</f>
        <v>#REF!</v>
      </c>
      <c r="I502" s="128" t="e">
        <f>IF(OR(LEAGUE="Mixed",LEAGUE=MYRANKS_P[[#This Row],[LG]]),IFERROR(INDEX(PITCHCSV[],MATCH(MYRANKS_P[[#This Row],[PROJID]],PITCHCSV[playerid],0),P_SVCOL),0),0)</f>
        <v>#REF!</v>
      </c>
      <c r="J502" s="128" t="e">
        <f>IF(OR(LEAGUE="Mixed",LEAGUE=MYRANKS_P[[#This Row],[LG]]),IFERROR(INDEX(PITCHCSV[],MATCH(MYRANKS_P[[#This Row],[PROJID]],PITCHCSV[playerid],0),P_IPCOL),0),0)</f>
        <v>#REF!</v>
      </c>
      <c r="K502" s="128" t="e">
        <f>IF(OR(LEAGUE="Mixed",LEAGUE=MYRANKS_P[[#This Row],[LG]]),IFERROR(INDEX(PITCHCSV[],MATCH(MYRANKS_P[[#This Row],[PROJID]],PITCHCSV[playerid],0),P_HCOL),0),0)</f>
        <v>#REF!</v>
      </c>
      <c r="L502" s="128" t="e">
        <f>IF(OR(LEAGUE="Mixed",LEAGUE=MYRANKS_P[[#This Row],[LG]]),IFERROR(INDEX(PITCHCSV[],MATCH(MYRANKS_P[[#This Row],[PROJID]],PITCHCSV[playerid],0),P_ERCOL),0),0)</f>
        <v>#REF!</v>
      </c>
      <c r="M502" s="128" t="e">
        <f>IF(OR(LEAGUE="Mixed",LEAGUE=MYRANKS_P[[#This Row],[LG]]),IFERROR(INDEX(PITCHCSV[],MATCH(MYRANKS_P[[#This Row],[PROJID]],PITCHCSV[playerid],0),P_HRCOL),0),0)</f>
        <v>#REF!</v>
      </c>
      <c r="N502" s="128" t="e">
        <f>IF(OR(LEAGUE="Mixed",LEAGUE=MYRANKS_P[[#This Row],[LG]]),IFERROR(INDEX(PITCHCSV[],MATCH(MYRANKS_P[[#This Row],[PROJID]],PITCHCSV[playerid],0),P_SOCOL),0),0)</f>
        <v>#REF!</v>
      </c>
      <c r="O502" s="128" t="e">
        <f>IF(OR(LEAGUE="Mixed",LEAGUE=MYRANKS_P[[#This Row],[LG]]),IFERROR(INDEX(PITCHCSV[],MATCH(MYRANKS_P[[#This Row],[PROJID]],PITCHCSV[playerid],0),P_BBCOL),0),0)</f>
        <v>#REF!</v>
      </c>
      <c r="P502" s="87" t="e">
        <f>IF(OR(LEAGUE="Mixed",LEAGUE=MYRANKS_P[[#This Row],[LG]]),IFERROR(MYRANKS_P[[#This Row],[ER]]*9/MYRANKS_P[[#This Row],[IP]],0),0)</f>
        <v>#REF!</v>
      </c>
      <c r="Q502" s="87" t="e">
        <f>IF(OR(LEAGUE="Mixed",LEAGUE=MYRANKS_P[[#This Row],[LG]]),IFERROR((MYRANKS_P[[#This Row],[BB]]+MYRANKS_P[[#This Row],[H]])/MYRANKS_P[[#This Row],[IP]],0),0)</f>
        <v>#REF!</v>
      </c>
      <c r="R502" s="87" t="e">
        <f>MYRANKS_P[[#This Row],[W]]/SGP_W</f>
        <v>#REF!</v>
      </c>
      <c r="S502" s="87" t="e">
        <f>MYRANKS_P[[#This Row],[SV]]/SGP_SV</f>
        <v>#REF!</v>
      </c>
      <c r="T502" s="87" t="e">
        <f>MYRANKS_P[[#This Row],[SO]]/SGP_K</f>
        <v>#REF!</v>
      </c>
      <c r="U502" s="87" t="e">
        <f>((LGAVG_ER*(NUMPITCHERS-1)+MYRANKS_P[[#This Row],[ER]])*9/((LGAVG_IP*(NUMPITCHERS-1)+MYRANKS_P[[#This Row],[IP]]))-LGAVG_ERA)/SGP_ERA</f>
        <v>#REF!</v>
      </c>
      <c r="V502" s="87" t="e">
        <f>((LGAVG_HBB*(NUMPITCHERS-1)+MYRANKS_P[[#This Row],[BB]]+MYRANKS_P[[#This Row],[H]])/(LGAVG_IP*(NUMPITCHERS-1)+MYRANKS_P[[#This Row],[IP]])-LGAVG_WHIP)/SGP_WHIP</f>
        <v>#REF!</v>
      </c>
      <c r="W502" s="92" t="e">
        <f>MYRANKS_P[[#This Row],[WSGP]]+MYRANKS_P[[#This Row],[SVSGP]]+MYRANKS_P[[#This Row],[SOSGP]]+MYRANKS_P[[#This Row],[ERASGP]]+MYRANKS_P[[#This Row],[WHIPSGP]]</f>
        <v>#REF!</v>
      </c>
      <c r="X502" s="173" t="e">
        <f>RANK(MYRANKS_P[[#This Row],[TTLSGP]],MYRANKS_P[TTLSGP],0)</f>
        <v>#REF!</v>
      </c>
      <c r="Y502" s="92" t="e">
        <f>IF(MYRANKS_P[[#This Row],[RAW_RANK]]&gt;NUM_P,MYRANKS_P[[#This Row],[TTLSGP]],0)</f>
        <v>#REF!</v>
      </c>
      <c r="Z502" s="96" t="e">
        <f>IF(MYRANKS_P[[#This Row],[BENCH_TTLSGP]]=0,"",RANK(MYRANKS_P[[#This Row],[BENCH_TTLSGP]],MYRANKS_P[BENCH_TTLSGP],0))</f>
        <v>#REF!</v>
      </c>
      <c r="AA502" s="96" t="e">
        <f>IF(MYRANKS_P[[#This Row],[RAW_RANK]]=NUM_P,"X","")</f>
        <v>#REF!</v>
      </c>
      <c r="AB502" s="87" t="e">
        <f>VLOOKUP(MYRANKS_P[[#This Row],[POS]],#REF!,COLUMN(#REF!),FALSE)</f>
        <v>#REF!</v>
      </c>
      <c r="AC502" s="87" t="e">
        <f>MYRANKS_P[[#This Row],[TTLSGP]]-MYRANKS_P[[#This Row],[REPL LVL]]</f>
        <v>#REF!</v>
      </c>
      <c r="AD502" s="87" t="e">
        <f>IF(MYRANKS_P[[#This Row],[RAW_RANK]]&lt;=Total_Pitchers_Drafted,MYRANKS_P[[#This Row],[SGP OVER REPL]],0)</f>
        <v>#REF!</v>
      </c>
      <c r="AE502" s="97" t="e">
        <f>MYRANKS_P[[#This Row],[SGP OVER REPL]]*Dollar_Value_Per_Pitcher_SGP+1</f>
        <v>#REF!</v>
      </c>
      <c r="AF502" s="87"/>
      <c r="AG502" s="87" t="e">
        <f>IF(AND(MYRANKS_P[[#This Row],[BENCH_RANK]]&lt;=Total_Pitchers_Drafted,MYRANKS_P[[#This Row],[$ACTUAL]]=""),MYRANKS_P[[#This Row],[USEFULSGP]],0)</f>
        <v>#REF!</v>
      </c>
      <c r="AH502" s="87" t="e">
        <f>IF(MYRANKS_P[[#This Row],[REMAIN_SGP]]=0,0,MYRANKS_P[[#This Row],[REMAIN_SGP]]*Remaining_Dollar_Value_Per_Pitcher_SGP+1)</f>
        <v>#REF!</v>
      </c>
      <c r="AI502" s="122"/>
    </row>
    <row r="503" spans="1:35" x14ac:dyDescent="0.25">
      <c r="A503" s="88" t="s">
        <v>1260</v>
      </c>
      <c r="B503" s="32" t="e">
        <f>VLOOKUP(MYRANKS_P[[#This Row],[PLAYERID]],#REF!,COLUMN(#REF!),FALSE)</f>
        <v>#REF!</v>
      </c>
      <c r="C503" s="32" t="e">
        <f>VLOOKUP(MYRANKS_P[[#This Row],[PLAYERID]],#REF!,COLUMN(#REF!),FALSE)</f>
        <v>#REF!</v>
      </c>
      <c r="D503" s="32" t="e">
        <f>VLOOKUP(MYRANKS_P[[#This Row],[PLAYERID]],#REF!,COLUMN(#REF!),FALSE)</f>
        <v>#REF!</v>
      </c>
      <c r="E503" s="9" t="e">
        <f>VLOOKUP(MYRANKS_P[[#This Row],[PLAYERID]],#REF!,COLUMN(#REF!),FALSE)</f>
        <v>#REF!</v>
      </c>
      <c r="F503" s="32" t="e">
        <f>VLOOKUP(MYRANKS_P[[#This Row],[PLAYERID]],#REF!,COLUMN(#REF!),FALSE)</f>
        <v>#REF!</v>
      </c>
      <c r="G503" s="9" t="e">
        <f>INDEX(#REF!,MATCH(MYRANKS_P[[#This Row],[PLAYERID]],#REF!,0),VLOOKUP(IDSYSTEM,#REF!,3,FALSE))</f>
        <v>#REF!</v>
      </c>
      <c r="H503" s="115" t="e">
        <f>IF(OR(LEAGUE="Mixed",LEAGUE=MYRANKS_P[[#This Row],[LG]]),IFERROR(INDEX(PITCHCSV[],MATCH(MYRANKS_P[[#This Row],[PROJID]],PITCHCSV[playerid],0),P_WCOL),0),0)</f>
        <v>#REF!</v>
      </c>
      <c r="I503" s="115" t="e">
        <f>IF(OR(LEAGUE="Mixed",LEAGUE=MYRANKS_P[[#This Row],[LG]]),IFERROR(INDEX(PITCHCSV[],MATCH(MYRANKS_P[[#This Row],[PROJID]],PITCHCSV[playerid],0),P_SVCOL),0),0)</f>
        <v>#REF!</v>
      </c>
      <c r="J503" s="115" t="e">
        <f>IF(OR(LEAGUE="Mixed",LEAGUE=MYRANKS_P[[#This Row],[LG]]),IFERROR(INDEX(PITCHCSV[],MATCH(MYRANKS_P[[#This Row],[PROJID]],PITCHCSV[playerid],0),P_IPCOL),0),0)</f>
        <v>#REF!</v>
      </c>
      <c r="K503" s="115" t="e">
        <f>IF(OR(LEAGUE="Mixed",LEAGUE=MYRANKS_P[[#This Row],[LG]]),IFERROR(INDEX(PITCHCSV[],MATCH(MYRANKS_P[[#This Row],[PROJID]],PITCHCSV[playerid],0),P_HCOL),0),0)</f>
        <v>#REF!</v>
      </c>
      <c r="L503" s="115" t="e">
        <f>IF(OR(LEAGUE="Mixed",LEAGUE=MYRANKS_P[[#This Row],[LG]]),IFERROR(INDEX(PITCHCSV[],MATCH(MYRANKS_P[[#This Row],[PROJID]],PITCHCSV[playerid],0),P_ERCOL),0),0)</f>
        <v>#REF!</v>
      </c>
      <c r="M503" s="115" t="e">
        <f>IF(OR(LEAGUE="Mixed",LEAGUE=MYRANKS_P[[#This Row],[LG]]),IFERROR(INDEX(PITCHCSV[],MATCH(MYRANKS_P[[#This Row],[PROJID]],PITCHCSV[playerid],0),P_HRCOL),0),0)</f>
        <v>#REF!</v>
      </c>
      <c r="N503" s="115" t="e">
        <f>IF(OR(LEAGUE="Mixed",LEAGUE=MYRANKS_P[[#This Row],[LG]]),IFERROR(INDEX(PITCHCSV[],MATCH(MYRANKS_P[[#This Row],[PROJID]],PITCHCSV[playerid],0),P_SOCOL),0),0)</f>
        <v>#REF!</v>
      </c>
      <c r="O503" s="115" t="e">
        <f>IF(OR(LEAGUE="Mixed",LEAGUE=MYRANKS_P[[#This Row],[LG]]),IFERROR(INDEX(PITCHCSV[],MATCH(MYRANKS_P[[#This Row],[PROJID]],PITCHCSV[playerid],0),P_BBCOL),0),0)</f>
        <v>#REF!</v>
      </c>
      <c r="P503" s="10" t="e">
        <f>IF(OR(LEAGUE="Mixed",LEAGUE=MYRANKS_P[[#This Row],[LG]]),IFERROR(MYRANKS_P[[#This Row],[ER]]*9/MYRANKS_P[[#This Row],[IP]],0),0)</f>
        <v>#REF!</v>
      </c>
      <c r="Q503" s="10" t="e">
        <f>IF(OR(LEAGUE="Mixed",LEAGUE=MYRANKS_P[[#This Row],[LG]]),IFERROR((MYRANKS_P[[#This Row],[BB]]+MYRANKS_P[[#This Row],[H]])/MYRANKS_P[[#This Row],[IP]],0),0)</f>
        <v>#REF!</v>
      </c>
      <c r="R503" s="33" t="e">
        <f>MYRANKS_P[[#This Row],[W]]/SGP_W</f>
        <v>#REF!</v>
      </c>
      <c r="S503" s="35" t="e">
        <f>MYRANKS_P[[#This Row],[SV]]/SGP_SV</f>
        <v>#REF!</v>
      </c>
      <c r="T503" s="33" t="e">
        <f>MYRANKS_P[[#This Row],[SO]]/SGP_K</f>
        <v>#REF!</v>
      </c>
      <c r="U503" s="10" t="e">
        <f>((LGAVG_ER*(NUMPITCHERS-1)+MYRANKS_P[[#This Row],[ER]])*9/((LGAVG_IP*(NUMPITCHERS-1)+MYRANKS_P[[#This Row],[IP]]))-LGAVG_ERA)/SGP_ERA</f>
        <v>#REF!</v>
      </c>
      <c r="V503" s="10" t="e">
        <f>((LGAVG_HBB*(NUMPITCHERS-1)+MYRANKS_P[[#This Row],[BB]]+MYRANKS_P[[#This Row],[H]])/(LGAVG_IP*(NUMPITCHERS-1)+MYRANKS_P[[#This Row],[IP]])-LGAVG_WHIP)/SGP_WHIP</f>
        <v>#REF!</v>
      </c>
      <c r="W503" s="73" t="e">
        <f>MYRANKS_P[[#This Row],[WSGP]]+MYRANKS_P[[#This Row],[SVSGP]]+MYRANKS_P[[#This Row],[SOSGP]]+MYRANKS_P[[#This Row],[ERASGP]]+MYRANKS_P[[#This Row],[WHIPSGP]]</f>
        <v>#REF!</v>
      </c>
      <c r="X503" s="174" t="e">
        <f>RANK(MYRANKS_P[[#This Row],[TTLSGP]],MYRANKS_P[TTLSGP],0)</f>
        <v>#REF!</v>
      </c>
      <c r="Y503" s="73" t="e">
        <f>IF(MYRANKS_P[[#This Row],[RAW_RANK]]&gt;NUM_P,MYRANKS_P[[#This Row],[TTLSGP]],0)</f>
        <v>#REF!</v>
      </c>
      <c r="Z503" s="34" t="e">
        <f>IF(MYRANKS_P[[#This Row],[BENCH_TTLSGP]]=0,"",RANK(MYRANKS_P[[#This Row],[BENCH_TTLSGP]],MYRANKS_P[BENCH_TTLSGP],0))</f>
        <v>#REF!</v>
      </c>
      <c r="AA503" s="34" t="e">
        <f>IF(MYRANKS_P[[#This Row],[RAW_RANK]]=NUM_P,"X","")</f>
        <v>#REF!</v>
      </c>
      <c r="AB503" s="35" t="e">
        <f>VLOOKUP(MYRANKS_P[[#This Row],[POS]],#REF!,COLUMN(#REF!),FALSE)</f>
        <v>#REF!</v>
      </c>
      <c r="AC503" s="35" t="e">
        <f>MYRANKS_P[[#This Row],[TTLSGP]]-MYRANKS_P[[#This Row],[REPL LVL]]</f>
        <v>#REF!</v>
      </c>
      <c r="AD503" s="33" t="e">
        <f>IF(MYRANKS_P[[#This Row],[RAW_RANK]]&lt;=Total_Pitchers_Drafted,MYRANKS_P[[#This Row],[SGP OVER REPL]],0)</f>
        <v>#REF!</v>
      </c>
      <c r="AE503" s="67" t="e">
        <f>MYRANKS_P[[#This Row],[SGP OVER REPL]]*Dollar_Value_Per_Pitcher_SGP+1</f>
        <v>#REF!</v>
      </c>
      <c r="AF503" s="33"/>
      <c r="AG503" s="35" t="e">
        <f>IF(AND(MYRANKS_P[[#This Row],[BENCH_RANK]]&lt;=Total_Pitchers_Drafted,MYRANKS_P[[#This Row],[$ACTUAL]]=""),MYRANKS_P[[#This Row],[USEFULSGP]],0)</f>
        <v>#REF!</v>
      </c>
      <c r="AH503" s="33" t="e">
        <f>IF(MYRANKS_P[[#This Row],[REMAIN_SGP]]=0,0,MYRANKS_P[[#This Row],[REMAIN_SGP]]*Remaining_Dollar_Value_Per_Pitcher_SGP+1)</f>
        <v>#REF!</v>
      </c>
      <c r="AI503" s="122"/>
    </row>
    <row r="504" spans="1:35" x14ac:dyDescent="0.25">
      <c r="A504" s="79" t="s">
        <v>1261</v>
      </c>
      <c r="B504" s="53" t="e">
        <f>VLOOKUP(MYRANKS_P[[#This Row],[PLAYERID]],#REF!,COLUMN(#REF!),FALSE)</f>
        <v>#REF!</v>
      </c>
      <c r="C504" s="53" t="e">
        <f>VLOOKUP(MYRANKS_P[[#This Row],[PLAYERID]],#REF!,COLUMN(#REF!),FALSE)</f>
        <v>#REF!</v>
      </c>
      <c r="D504" s="53" t="e">
        <f>VLOOKUP(MYRANKS_P[[#This Row],[PLAYERID]],#REF!,COLUMN(#REF!),FALSE)</f>
        <v>#REF!</v>
      </c>
      <c r="E504" s="9" t="e">
        <f>VLOOKUP(MYRANKS_P[[#This Row],[PLAYERID]],#REF!,COLUMN(#REF!),FALSE)</f>
        <v>#REF!</v>
      </c>
      <c r="F504" s="53" t="e">
        <f>VLOOKUP(MYRANKS_P[[#This Row],[PLAYERID]],#REF!,COLUMN(#REF!),FALSE)</f>
        <v>#REF!</v>
      </c>
      <c r="G504" s="9" t="e">
        <f>INDEX(#REF!,MATCH(MYRANKS_P[[#This Row],[PLAYERID]],#REF!,0),VLOOKUP(IDSYSTEM,#REF!,3,FALSE))</f>
        <v>#REF!</v>
      </c>
      <c r="H504" s="115" t="e">
        <f>IF(OR(LEAGUE="Mixed",LEAGUE=MYRANKS_P[[#This Row],[LG]]),IFERROR(INDEX(PITCHCSV[],MATCH(MYRANKS_P[[#This Row],[PROJID]],PITCHCSV[playerid],0),P_WCOL),0),0)</f>
        <v>#REF!</v>
      </c>
      <c r="I504" s="115" t="e">
        <f>IF(OR(LEAGUE="Mixed",LEAGUE=MYRANKS_P[[#This Row],[LG]]),IFERROR(INDEX(PITCHCSV[],MATCH(MYRANKS_P[[#This Row],[PROJID]],PITCHCSV[playerid],0),P_SVCOL),0),0)</f>
        <v>#REF!</v>
      </c>
      <c r="J504" s="115" t="e">
        <f>IF(OR(LEAGUE="Mixed",LEAGUE=MYRANKS_P[[#This Row],[LG]]),IFERROR(INDEX(PITCHCSV[],MATCH(MYRANKS_P[[#This Row],[PROJID]],PITCHCSV[playerid],0),P_IPCOL),0),0)</f>
        <v>#REF!</v>
      </c>
      <c r="K504" s="115" t="e">
        <f>IF(OR(LEAGUE="Mixed",LEAGUE=MYRANKS_P[[#This Row],[LG]]),IFERROR(INDEX(PITCHCSV[],MATCH(MYRANKS_P[[#This Row],[PROJID]],PITCHCSV[playerid],0),P_HCOL),0),0)</f>
        <v>#REF!</v>
      </c>
      <c r="L504" s="115" t="e">
        <f>IF(OR(LEAGUE="Mixed",LEAGUE=MYRANKS_P[[#This Row],[LG]]),IFERROR(INDEX(PITCHCSV[],MATCH(MYRANKS_P[[#This Row],[PROJID]],PITCHCSV[playerid],0),P_ERCOL),0),0)</f>
        <v>#REF!</v>
      </c>
      <c r="M504" s="115" t="e">
        <f>IF(OR(LEAGUE="Mixed",LEAGUE=MYRANKS_P[[#This Row],[LG]]),IFERROR(INDEX(PITCHCSV[],MATCH(MYRANKS_P[[#This Row],[PROJID]],PITCHCSV[playerid],0),P_HRCOL),0),0)</f>
        <v>#REF!</v>
      </c>
      <c r="N504" s="115" t="e">
        <f>IF(OR(LEAGUE="Mixed",LEAGUE=MYRANKS_P[[#This Row],[LG]]),IFERROR(INDEX(PITCHCSV[],MATCH(MYRANKS_P[[#This Row],[PROJID]],PITCHCSV[playerid],0),P_SOCOL),0),0)</f>
        <v>#REF!</v>
      </c>
      <c r="O504" s="115" t="e">
        <f>IF(OR(LEAGUE="Mixed",LEAGUE=MYRANKS_P[[#This Row],[LG]]),IFERROR(INDEX(PITCHCSV[],MATCH(MYRANKS_P[[#This Row],[PROJID]],PITCHCSV[playerid],0),P_BBCOL),0),0)</f>
        <v>#REF!</v>
      </c>
      <c r="P504" s="10" t="e">
        <f>IF(OR(LEAGUE="Mixed",LEAGUE=MYRANKS_P[[#This Row],[LG]]),IFERROR(MYRANKS_P[[#This Row],[ER]]*9/MYRANKS_P[[#This Row],[IP]],0),0)</f>
        <v>#REF!</v>
      </c>
      <c r="Q504" s="10" t="e">
        <f>IF(OR(LEAGUE="Mixed",LEAGUE=MYRANKS_P[[#This Row],[LG]]),IFERROR((MYRANKS_P[[#This Row],[BB]]+MYRANKS_P[[#This Row],[H]])/MYRANKS_P[[#This Row],[IP]],0),0)</f>
        <v>#REF!</v>
      </c>
      <c r="R504" s="55" t="e">
        <f>MYRANKS_P[[#This Row],[W]]/SGP_W</f>
        <v>#REF!</v>
      </c>
      <c r="S504" s="54" t="e">
        <f>MYRANKS_P[[#This Row],[SV]]/SGP_SV</f>
        <v>#REF!</v>
      </c>
      <c r="T504" s="55" t="e">
        <f>MYRANKS_P[[#This Row],[SO]]/SGP_K</f>
        <v>#REF!</v>
      </c>
      <c r="U504" s="10" t="e">
        <f>((LGAVG_ER*(NUMPITCHERS-1)+MYRANKS_P[[#This Row],[ER]])*9/((LGAVG_IP*(NUMPITCHERS-1)+MYRANKS_P[[#This Row],[IP]]))-LGAVG_ERA)/SGP_ERA</f>
        <v>#REF!</v>
      </c>
      <c r="V504" s="10" t="e">
        <f>((LGAVG_HBB*(NUMPITCHERS-1)+MYRANKS_P[[#This Row],[BB]]+MYRANKS_P[[#This Row],[H]])/(LGAVG_IP*(NUMPITCHERS-1)+MYRANKS_P[[#This Row],[IP]])-LGAVG_WHIP)/SGP_WHIP</f>
        <v>#REF!</v>
      </c>
      <c r="W504" s="74" t="e">
        <f>MYRANKS_P[[#This Row],[WSGP]]+MYRANKS_P[[#This Row],[SVSGP]]+MYRANKS_P[[#This Row],[SOSGP]]+MYRANKS_P[[#This Row],[ERASGP]]+MYRANKS_P[[#This Row],[WHIPSGP]]</f>
        <v>#REF!</v>
      </c>
      <c r="X504" s="172" t="e">
        <f>RANK(MYRANKS_P[[#This Row],[TTLSGP]],MYRANKS_P[TTLSGP],0)</f>
        <v>#REF!</v>
      </c>
      <c r="Y504" s="74" t="e">
        <f>IF(MYRANKS_P[[#This Row],[RAW_RANK]]&gt;NUM_P,MYRANKS_P[[#This Row],[TTLSGP]],0)</f>
        <v>#REF!</v>
      </c>
      <c r="Z504" s="56" t="e">
        <f>IF(MYRANKS_P[[#This Row],[BENCH_TTLSGP]]=0,"",RANK(MYRANKS_P[[#This Row],[BENCH_TTLSGP]],MYRANKS_P[BENCH_TTLSGP],0))</f>
        <v>#REF!</v>
      </c>
      <c r="AA504" s="56" t="e">
        <f>IF(MYRANKS_P[[#This Row],[RAW_RANK]]=NUM_P,"X","")</f>
        <v>#REF!</v>
      </c>
      <c r="AB504" s="54" t="e">
        <f>VLOOKUP(MYRANKS_P[[#This Row],[POS]],#REF!,COLUMN(#REF!),FALSE)</f>
        <v>#REF!</v>
      </c>
      <c r="AC504" s="54" t="e">
        <f>MYRANKS_P[[#This Row],[TTLSGP]]-MYRANKS_P[[#This Row],[REPL LVL]]</f>
        <v>#REF!</v>
      </c>
      <c r="AD504" s="55" t="e">
        <f>IF(MYRANKS_P[[#This Row],[RAW_RANK]]&lt;=Total_Pitchers_Drafted,MYRANKS_P[[#This Row],[SGP OVER REPL]],0)</f>
        <v>#REF!</v>
      </c>
      <c r="AE504" s="68" t="e">
        <f>MYRANKS_P[[#This Row],[SGP OVER REPL]]*Dollar_Value_Per_Pitcher_SGP+1</f>
        <v>#REF!</v>
      </c>
      <c r="AF504" s="55"/>
      <c r="AG504" s="54" t="e">
        <f>IF(AND(MYRANKS_P[[#This Row],[BENCH_RANK]]&lt;=Total_Pitchers_Drafted,MYRANKS_P[[#This Row],[$ACTUAL]]=""),MYRANKS_P[[#This Row],[USEFULSGP]],0)</f>
        <v>#REF!</v>
      </c>
      <c r="AH504" s="55" t="e">
        <f>IF(MYRANKS_P[[#This Row],[REMAIN_SGP]]=0,0,MYRANKS_P[[#This Row],[REMAIN_SGP]]*Remaining_Dollar_Value_Per_Pitcher_SGP+1)</f>
        <v>#REF!</v>
      </c>
      <c r="AI504" s="122"/>
    </row>
    <row r="505" spans="1:35" x14ac:dyDescent="0.25">
      <c r="A505" s="89" t="s">
        <v>1264</v>
      </c>
      <c r="B505" s="9" t="e">
        <f>VLOOKUP(MYRANKS_P[[#This Row],[PLAYERID]],#REF!,COLUMN(#REF!),FALSE)</f>
        <v>#REF!</v>
      </c>
      <c r="C505" s="9" t="e">
        <f>VLOOKUP(MYRANKS_P[[#This Row],[PLAYERID]],#REF!,COLUMN(#REF!),FALSE)</f>
        <v>#REF!</v>
      </c>
      <c r="D505" s="9" t="e">
        <f>VLOOKUP(MYRANKS_P[[#This Row],[PLAYERID]],#REF!,COLUMN(#REF!),FALSE)</f>
        <v>#REF!</v>
      </c>
      <c r="E505" s="9" t="e">
        <f>VLOOKUP(MYRANKS_P[[#This Row],[PLAYERID]],#REF!,COLUMN(#REF!),FALSE)</f>
        <v>#REF!</v>
      </c>
      <c r="F505" s="9" t="e">
        <f>VLOOKUP(MYRANKS_P[[#This Row],[PLAYERID]],#REF!,COLUMN(#REF!),FALSE)</f>
        <v>#REF!</v>
      </c>
      <c r="G505" s="9" t="e">
        <f>INDEX(#REF!,MATCH(MYRANKS_P[[#This Row],[PLAYERID]],#REF!,0),VLOOKUP(IDSYSTEM,#REF!,3,FALSE))</f>
        <v>#REF!</v>
      </c>
      <c r="H505" s="115" t="e">
        <f>IF(OR(LEAGUE="Mixed",LEAGUE=MYRANKS_P[[#This Row],[LG]]),IFERROR(INDEX(PITCHCSV[],MATCH(MYRANKS_P[[#This Row],[PROJID]],PITCHCSV[playerid],0),P_WCOL),0),0)</f>
        <v>#REF!</v>
      </c>
      <c r="I505" s="115" t="e">
        <f>IF(OR(LEAGUE="Mixed",LEAGUE=MYRANKS_P[[#This Row],[LG]]),IFERROR(INDEX(PITCHCSV[],MATCH(MYRANKS_P[[#This Row],[PROJID]],PITCHCSV[playerid],0),P_SVCOL),0),0)</f>
        <v>#REF!</v>
      </c>
      <c r="J505" s="115" t="e">
        <f>IF(OR(LEAGUE="Mixed",LEAGUE=MYRANKS_P[[#This Row],[LG]]),IFERROR(INDEX(PITCHCSV[],MATCH(MYRANKS_P[[#This Row],[PROJID]],PITCHCSV[playerid],0),P_IPCOL),0),0)</f>
        <v>#REF!</v>
      </c>
      <c r="K505" s="115" t="e">
        <f>IF(OR(LEAGUE="Mixed",LEAGUE=MYRANKS_P[[#This Row],[LG]]),IFERROR(INDEX(PITCHCSV[],MATCH(MYRANKS_P[[#This Row],[PROJID]],PITCHCSV[playerid],0),P_HCOL),0),0)</f>
        <v>#REF!</v>
      </c>
      <c r="L505" s="115" t="e">
        <f>IF(OR(LEAGUE="Mixed",LEAGUE=MYRANKS_P[[#This Row],[LG]]),IFERROR(INDEX(PITCHCSV[],MATCH(MYRANKS_P[[#This Row],[PROJID]],PITCHCSV[playerid],0),P_ERCOL),0),0)</f>
        <v>#REF!</v>
      </c>
      <c r="M505" s="115" t="e">
        <f>IF(OR(LEAGUE="Mixed",LEAGUE=MYRANKS_P[[#This Row],[LG]]),IFERROR(INDEX(PITCHCSV[],MATCH(MYRANKS_P[[#This Row],[PROJID]],PITCHCSV[playerid],0),P_HRCOL),0),0)</f>
        <v>#REF!</v>
      </c>
      <c r="N505" s="115" t="e">
        <f>IF(OR(LEAGUE="Mixed",LEAGUE=MYRANKS_P[[#This Row],[LG]]),IFERROR(INDEX(PITCHCSV[],MATCH(MYRANKS_P[[#This Row],[PROJID]],PITCHCSV[playerid],0),P_SOCOL),0),0)</f>
        <v>#REF!</v>
      </c>
      <c r="O505" s="115" t="e">
        <f>IF(OR(LEAGUE="Mixed",LEAGUE=MYRANKS_P[[#This Row],[LG]]),IFERROR(INDEX(PITCHCSV[],MATCH(MYRANKS_P[[#This Row],[PROJID]],PITCHCSV[playerid],0),P_BBCOL),0),0)</f>
        <v>#REF!</v>
      </c>
      <c r="P505" s="10" t="e">
        <f>IF(OR(LEAGUE="Mixed",LEAGUE=MYRANKS_P[[#This Row],[LG]]),IFERROR(MYRANKS_P[[#This Row],[ER]]*9/MYRANKS_P[[#This Row],[IP]],0),0)</f>
        <v>#REF!</v>
      </c>
      <c r="Q505" s="10" t="e">
        <f>IF(OR(LEAGUE="Mixed",LEAGUE=MYRANKS_P[[#This Row],[LG]]),IFERROR((MYRANKS_P[[#This Row],[BB]]+MYRANKS_P[[#This Row],[H]])/MYRANKS_P[[#This Row],[IP]],0),0)</f>
        <v>#REF!</v>
      </c>
      <c r="R505" s="10" t="e">
        <f>MYRANKS_P[[#This Row],[W]]/SGP_W</f>
        <v>#REF!</v>
      </c>
      <c r="S505" s="10" t="e">
        <f>MYRANKS_P[[#This Row],[SV]]/SGP_SV</f>
        <v>#REF!</v>
      </c>
      <c r="T505" s="10" t="e">
        <f>MYRANKS_P[[#This Row],[SO]]/SGP_K</f>
        <v>#REF!</v>
      </c>
      <c r="U505" s="10" t="e">
        <f>((LGAVG_ER*(NUMPITCHERS-1)+MYRANKS_P[[#This Row],[ER]])*9/((LGAVG_IP*(NUMPITCHERS-1)+MYRANKS_P[[#This Row],[IP]]))-LGAVG_ERA)/SGP_ERA</f>
        <v>#REF!</v>
      </c>
      <c r="V505" s="10" t="e">
        <f>((LGAVG_HBB*(NUMPITCHERS-1)+MYRANKS_P[[#This Row],[BB]]+MYRANKS_P[[#This Row],[H]])/(LGAVG_IP*(NUMPITCHERS-1)+MYRANKS_P[[#This Row],[IP]])-LGAVG_WHIP)/SGP_WHIP</f>
        <v>#REF!</v>
      </c>
      <c r="W505" s="72" t="e">
        <f>MYRANKS_P[[#This Row],[WSGP]]+MYRANKS_P[[#This Row],[SVSGP]]+MYRANKS_P[[#This Row],[SOSGP]]+MYRANKS_P[[#This Row],[ERASGP]]+MYRANKS_P[[#This Row],[WHIPSGP]]</f>
        <v>#REF!</v>
      </c>
      <c r="X505" s="171" t="e">
        <f>RANK(MYRANKS_P[[#This Row],[TTLSGP]],MYRANKS_P[TTLSGP],0)</f>
        <v>#REF!</v>
      </c>
      <c r="Y505" s="72" t="e">
        <f>IF(MYRANKS_P[[#This Row],[RAW_RANK]]&gt;NUM_P,MYRANKS_P[[#This Row],[TTLSGP]],0)</f>
        <v>#REF!</v>
      </c>
      <c r="Z505" s="22" t="e">
        <f>IF(MYRANKS_P[[#This Row],[BENCH_TTLSGP]]=0,"",RANK(MYRANKS_P[[#This Row],[BENCH_TTLSGP]],MYRANKS_P[BENCH_TTLSGP],0))</f>
        <v>#REF!</v>
      </c>
      <c r="AA505" s="22" t="e">
        <f>IF(MYRANKS_P[[#This Row],[RAW_RANK]]=NUM_P,"X","")</f>
        <v>#REF!</v>
      </c>
      <c r="AB505" s="10" t="e">
        <f>VLOOKUP(MYRANKS_P[[#This Row],[POS]],#REF!,COLUMN(#REF!),FALSE)</f>
        <v>#REF!</v>
      </c>
      <c r="AC505" s="10" t="e">
        <f>MYRANKS_P[[#This Row],[TTLSGP]]-MYRANKS_P[[#This Row],[REPL LVL]]</f>
        <v>#REF!</v>
      </c>
      <c r="AD505" s="19" t="e">
        <f>IF(MYRANKS_P[[#This Row],[RAW_RANK]]&lt;=Total_Pitchers_Drafted,MYRANKS_P[[#This Row],[SGP OVER REPL]],0)</f>
        <v>#REF!</v>
      </c>
      <c r="AE505" s="66" t="e">
        <f>MYRANKS_P[[#This Row],[SGP OVER REPL]]*Dollar_Value_Per_Pitcher_SGP+1</f>
        <v>#REF!</v>
      </c>
      <c r="AF505" s="27"/>
      <c r="AG505" s="30" t="e">
        <f>IF(AND(MYRANKS_P[[#This Row],[BENCH_RANK]]&lt;=Total_Pitchers_Drafted,MYRANKS_P[[#This Row],[$ACTUAL]]=""),MYRANKS_P[[#This Row],[USEFULSGP]],0)</f>
        <v>#REF!</v>
      </c>
      <c r="AH505" s="27" t="e">
        <f>IF(MYRANKS_P[[#This Row],[REMAIN_SGP]]=0,0,MYRANKS_P[[#This Row],[REMAIN_SGP]]*Remaining_Dollar_Value_Per_Pitcher_SGP+1)</f>
        <v>#REF!</v>
      </c>
      <c r="AI505" s="122"/>
    </row>
    <row r="506" spans="1:35" x14ac:dyDescent="0.25">
      <c r="A506" s="89" t="s">
        <v>2307</v>
      </c>
      <c r="B506" s="9" t="e">
        <f>VLOOKUP(MYRANKS_P[[#This Row],[PLAYERID]],#REF!,COLUMN(#REF!),FALSE)</f>
        <v>#REF!</v>
      </c>
      <c r="C506" s="9" t="e">
        <f>VLOOKUP(MYRANKS_P[[#This Row],[PLAYERID]],#REF!,COLUMN(#REF!),FALSE)</f>
        <v>#REF!</v>
      </c>
      <c r="D506" s="9" t="e">
        <f>VLOOKUP(MYRANKS_P[[#This Row],[PLAYERID]],#REF!,COLUMN(#REF!),FALSE)</f>
        <v>#REF!</v>
      </c>
      <c r="E506" s="9" t="e">
        <f>VLOOKUP(MYRANKS_P[[#This Row],[PLAYERID]],#REF!,COLUMN(#REF!),FALSE)</f>
        <v>#REF!</v>
      </c>
      <c r="F506" s="9" t="e">
        <f>VLOOKUP(MYRANKS_P[[#This Row],[PLAYERID]],#REF!,COLUMN(#REF!),FALSE)</f>
        <v>#REF!</v>
      </c>
      <c r="G506" s="9" t="e">
        <f>INDEX(#REF!,MATCH(MYRANKS_P[[#This Row],[PLAYERID]],#REF!,0),VLOOKUP(IDSYSTEM,#REF!,3,FALSE))</f>
        <v>#REF!</v>
      </c>
      <c r="H506" s="115" t="e">
        <f>IF(OR(LEAGUE="Mixed",LEAGUE=MYRANKS_P[[#This Row],[LG]]),IFERROR(INDEX(PITCHCSV[],MATCH(MYRANKS_P[[#This Row],[PROJID]],PITCHCSV[playerid],0),P_WCOL),0),0)</f>
        <v>#REF!</v>
      </c>
      <c r="I506" s="115" t="e">
        <f>IF(OR(LEAGUE="Mixed",LEAGUE=MYRANKS_P[[#This Row],[LG]]),IFERROR(INDEX(PITCHCSV[],MATCH(MYRANKS_P[[#This Row],[PROJID]],PITCHCSV[playerid],0),P_SVCOL),0),0)</f>
        <v>#REF!</v>
      </c>
      <c r="J506" s="115" t="e">
        <f>IF(OR(LEAGUE="Mixed",LEAGUE=MYRANKS_P[[#This Row],[LG]]),IFERROR(INDEX(PITCHCSV[],MATCH(MYRANKS_P[[#This Row],[PROJID]],PITCHCSV[playerid],0),P_IPCOL),0),0)</f>
        <v>#REF!</v>
      </c>
      <c r="K506" s="115" t="e">
        <f>IF(OR(LEAGUE="Mixed",LEAGUE=MYRANKS_P[[#This Row],[LG]]),IFERROR(INDEX(PITCHCSV[],MATCH(MYRANKS_P[[#This Row],[PROJID]],PITCHCSV[playerid],0),P_HCOL),0),0)</f>
        <v>#REF!</v>
      </c>
      <c r="L506" s="115" t="e">
        <f>IF(OR(LEAGUE="Mixed",LEAGUE=MYRANKS_P[[#This Row],[LG]]),IFERROR(INDEX(PITCHCSV[],MATCH(MYRANKS_P[[#This Row],[PROJID]],PITCHCSV[playerid],0),P_ERCOL),0),0)</f>
        <v>#REF!</v>
      </c>
      <c r="M506" s="115" t="e">
        <f>IF(OR(LEAGUE="Mixed",LEAGUE=MYRANKS_P[[#This Row],[LG]]),IFERROR(INDEX(PITCHCSV[],MATCH(MYRANKS_P[[#This Row],[PROJID]],PITCHCSV[playerid],0),P_HRCOL),0),0)</f>
        <v>#REF!</v>
      </c>
      <c r="N506" s="115" t="e">
        <f>IF(OR(LEAGUE="Mixed",LEAGUE=MYRANKS_P[[#This Row],[LG]]),IFERROR(INDEX(PITCHCSV[],MATCH(MYRANKS_P[[#This Row],[PROJID]],PITCHCSV[playerid],0),P_SOCOL),0),0)</f>
        <v>#REF!</v>
      </c>
      <c r="O506" s="115" t="e">
        <f>IF(OR(LEAGUE="Mixed",LEAGUE=MYRANKS_P[[#This Row],[LG]]),IFERROR(INDEX(PITCHCSV[],MATCH(MYRANKS_P[[#This Row],[PROJID]],PITCHCSV[playerid],0),P_BBCOL),0),0)</f>
        <v>#REF!</v>
      </c>
      <c r="P506" s="10" t="e">
        <f>IF(OR(LEAGUE="Mixed",LEAGUE=MYRANKS_P[[#This Row],[LG]]),IFERROR(MYRANKS_P[[#This Row],[ER]]*9/MYRANKS_P[[#This Row],[IP]],0),0)</f>
        <v>#REF!</v>
      </c>
      <c r="Q506" s="10" t="e">
        <f>IF(OR(LEAGUE="Mixed",LEAGUE=MYRANKS_P[[#This Row],[LG]]),IFERROR((MYRANKS_P[[#This Row],[BB]]+MYRANKS_P[[#This Row],[H]])/MYRANKS_P[[#This Row],[IP]],0),0)</f>
        <v>#REF!</v>
      </c>
      <c r="R506" s="10" t="e">
        <f>MYRANKS_P[[#This Row],[W]]/SGP_W</f>
        <v>#REF!</v>
      </c>
      <c r="S506" s="10" t="e">
        <f>MYRANKS_P[[#This Row],[SV]]/SGP_SV</f>
        <v>#REF!</v>
      </c>
      <c r="T506" s="10" t="e">
        <f>MYRANKS_P[[#This Row],[SO]]/SGP_K</f>
        <v>#REF!</v>
      </c>
      <c r="U506" s="10" t="e">
        <f>((LGAVG_ER*(NUMPITCHERS-1)+MYRANKS_P[[#This Row],[ER]])*9/((LGAVG_IP*(NUMPITCHERS-1)+MYRANKS_P[[#This Row],[IP]]))-LGAVG_ERA)/SGP_ERA</f>
        <v>#REF!</v>
      </c>
      <c r="V506" s="10" t="e">
        <f>((LGAVG_HBB*(NUMPITCHERS-1)+MYRANKS_P[[#This Row],[BB]]+MYRANKS_P[[#This Row],[H]])/(LGAVG_IP*(NUMPITCHERS-1)+MYRANKS_P[[#This Row],[IP]])-LGAVG_WHIP)/SGP_WHIP</f>
        <v>#REF!</v>
      </c>
      <c r="W506" s="72" t="e">
        <f>MYRANKS_P[[#This Row],[WSGP]]+MYRANKS_P[[#This Row],[SVSGP]]+MYRANKS_P[[#This Row],[SOSGP]]+MYRANKS_P[[#This Row],[ERASGP]]+MYRANKS_P[[#This Row],[WHIPSGP]]</f>
        <v>#REF!</v>
      </c>
      <c r="X506" s="171" t="e">
        <f>RANK(MYRANKS_P[[#This Row],[TTLSGP]],MYRANKS_P[TTLSGP],0)</f>
        <v>#REF!</v>
      </c>
      <c r="Y506" s="72" t="e">
        <f>IF(MYRANKS_P[[#This Row],[RAW_RANK]]&gt;NUM_P,MYRANKS_P[[#This Row],[TTLSGP]],0)</f>
        <v>#REF!</v>
      </c>
      <c r="Z506" s="22" t="e">
        <f>IF(MYRANKS_P[[#This Row],[BENCH_TTLSGP]]=0,"",RANK(MYRANKS_P[[#This Row],[BENCH_TTLSGP]],MYRANKS_P[BENCH_TTLSGP],0))</f>
        <v>#REF!</v>
      </c>
      <c r="AA506" s="22" t="e">
        <f>IF(MYRANKS_P[[#This Row],[RAW_RANK]]=NUM_P,"X","")</f>
        <v>#REF!</v>
      </c>
      <c r="AB506" s="10" t="e">
        <f>VLOOKUP(MYRANKS_P[[#This Row],[POS]],#REF!,COLUMN(#REF!),FALSE)</f>
        <v>#REF!</v>
      </c>
      <c r="AC506" s="10" t="e">
        <f>MYRANKS_P[[#This Row],[TTLSGP]]-MYRANKS_P[[#This Row],[REPL LVL]]</f>
        <v>#REF!</v>
      </c>
      <c r="AD506" s="19" t="e">
        <f>IF(MYRANKS_P[[#This Row],[RAW_RANK]]&lt;=Total_Pitchers_Drafted,MYRANKS_P[[#This Row],[SGP OVER REPL]],0)</f>
        <v>#REF!</v>
      </c>
      <c r="AE506" s="66" t="e">
        <f>MYRANKS_P[[#This Row],[SGP OVER REPL]]*Dollar_Value_Per_Pitcher_SGP+1</f>
        <v>#REF!</v>
      </c>
      <c r="AF506" s="27"/>
      <c r="AG506" s="30" t="e">
        <f>IF(AND(MYRANKS_P[[#This Row],[BENCH_RANK]]&lt;=Total_Pitchers_Drafted,MYRANKS_P[[#This Row],[$ACTUAL]]=""),MYRANKS_P[[#This Row],[USEFULSGP]],0)</f>
        <v>#REF!</v>
      </c>
      <c r="AH506" s="27" t="e">
        <f>IF(MYRANKS_P[[#This Row],[REMAIN_SGP]]=0,0,MYRANKS_P[[#This Row],[REMAIN_SGP]]*Remaining_Dollar_Value_Per_Pitcher_SGP+1)</f>
        <v>#REF!</v>
      </c>
      <c r="AI506" s="122"/>
    </row>
    <row r="507" spans="1:35" x14ac:dyDescent="0.25">
      <c r="A507" s="110" t="s">
        <v>1268</v>
      </c>
      <c r="B507" s="9" t="e">
        <f>VLOOKUP(MYRANKS_P[[#This Row],[PLAYERID]],#REF!,COLUMN(#REF!),FALSE)</f>
        <v>#REF!</v>
      </c>
      <c r="C507" s="9" t="e">
        <f>VLOOKUP(MYRANKS_P[[#This Row],[PLAYERID]],#REF!,COLUMN(#REF!),FALSE)</f>
        <v>#REF!</v>
      </c>
      <c r="D507" s="9" t="e">
        <f>VLOOKUP(MYRANKS_P[[#This Row],[PLAYERID]],#REF!,COLUMN(#REF!),FALSE)</f>
        <v>#REF!</v>
      </c>
      <c r="E507" s="9" t="e">
        <f>VLOOKUP(MYRANKS_P[[#This Row],[PLAYERID]],#REF!,COLUMN(#REF!),FALSE)</f>
        <v>#REF!</v>
      </c>
      <c r="F507" s="9" t="e">
        <f>VLOOKUP(MYRANKS_P[[#This Row],[PLAYERID]],#REF!,COLUMN(#REF!),FALSE)</f>
        <v>#REF!</v>
      </c>
      <c r="G507" s="9" t="e">
        <f>INDEX(#REF!,MATCH(MYRANKS_P[[#This Row],[PLAYERID]],#REF!,0),VLOOKUP(IDSYSTEM,#REF!,3,FALSE))</f>
        <v>#REF!</v>
      </c>
      <c r="H507" s="128" t="e">
        <f>IF(OR(LEAGUE="Mixed",LEAGUE=MYRANKS_P[[#This Row],[LG]]),IFERROR(INDEX(PITCHCSV[],MATCH(MYRANKS_P[[#This Row],[PROJID]],PITCHCSV[playerid],0),P_WCOL),0),0)</f>
        <v>#REF!</v>
      </c>
      <c r="I507" s="128" t="e">
        <f>IF(OR(LEAGUE="Mixed",LEAGUE=MYRANKS_P[[#This Row],[LG]]),IFERROR(INDEX(PITCHCSV[],MATCH(MYRANKS_P[[#This Row],[PROJID]],PITCHCSV[playerid],0),P_SVCOL),0),0)</f>
        <v>#REF!</v>
      </c>
      <c r="J507" s="128" t="e">
        <f>IF(OR(LEAGUE="Mixed",LEAGUE=MYRANKS_P[[#This Row],[LG]]),IFERROR(INDEX(PITCHCSV[],MATCH(MYRANKS_P[[#This Row],[PROJID]],PITCHCSV[playerid],0),P_IPCOL),0),0)</f>
        <v>#REF!</v>
      </c>
      <c r="K507" s="128" t="e">
        <f>IF(OR(LEAGUE="Mixed",LEAGUE=MYRANKS_P[[#This Row],[LG]]),IFERROR(INDEX(PITCHCSV[],MATCH(MYRANKS_P[[#This Row],[PROJID]],PITCHCSV[playerid],0),P_HCOL),0),0)</f>
        <v>#REF!</v>
      </c>
      <c r="L507" s="128" t="e">
        <f>IF(OR(LEAGUE="Mixed",LEAGUE=MYRANKS_P[[#This Row],[LG]]),IFERROR(INDEX(PITCHCSV[],MATCH(MYRANKS_P[[#This Row],[PROJID]],PITCHCSV[playerid],0),P_ERCOL),0),0)</f>
        <v>#REF!</v>
      </c>
      <c r="M507" s="128" t="e">
        <f>IF(OR(LEAGUE="Mixed",LEAGUE=MYRANKS_P[[#This Row],[LG]]),IFERROR(INDEX(PITCHCSV[],MATCH(MYRANKS_P[[#This Row],[PROJID]],PITCHCSV[playerid],0),P_HRCOL),0),0)</f>
        <v>#REF!</v>
      </c>
      <c r="N507" s="128" t="e">
        <f>IF(OR(LEAGUE="Mixed",LEAGUE=MYRANKS_P[[#This Row],[LG]]),IFERROR(INDEX(PITCHCSV[],MATCH(MYRANKS_P[[#This Row],[PROJID]],PITCHCSV[playerid],0),P_SOCOL),0),0)</f>
        <v>#REF!</v>
      </c>
      <c r="O507" s="128" t="e">
        <f>IF(OR(LEAGUE="Mixed",LEAGUE=MYRANKS_P[[#This Row],[LG]]),IFERROR(INDEX(PITCHCSV[],MATCH(MYRANKS_P[[#This Row],[PROJID]],PITCHCSV[playerid],0),P_BBCOL),0),0)</f>
        <v>#REF!</v>
      </c>
      <c r="P507" s="87" t="e">
        <f>IF(OR(LEAGUE="Mixed",LEAGUE=MYRANKS_P[[#This Row],[LG]]),IFERROR(MYRANKS_P[[#This Row],[ER]]*9/MYRANKS_P[[#This Row],[IP]],0),0)</f>
        <v>#REF!</v>
      </c>
      <c r="Q507" s="87" t="e">
        <f>IF(OR(LEAGUE="Mixed",LEAGUE=MYRANKS_P[[#This Row],[LG]]),IFERROR((MYRANKS_P[[#This Row],[BB]]+MYRANKS_P[[#This Row],[H]])/MYRANKS_P[[#This Row],[IP]],0),0)</f>
        <v>#REF!</v>
      </c>
      <c r="R507" s="87" t="e">
        <f>MYRANKS_P[[#This Row],[W]]/SGP_W</f>
        <v>#REF!</v>
      </c>
      <c r="S507" s="87" t="e">
        <f>MYRANKS_P[[#This Row],[SV]]/SGP_SV</f>
        <v>#REF!</v>
      </c>
      <c r="T507" s="87" t="e">
        <f>MYRANKS_P[[#This Row],[SO]]/SGP_K</f>
        <v>#REF!</v>
      </c>
      <c r="U507" s="87" t="e">
        <f>((LGAVG_ER*(NUMPITCHERS-1)+MYRANKS_P[[#This Row],[ER]])*9/((LGAVG_IP*(NUMPITCHERS-1)+MYRANKS_P[[#This Row],[IP]]))-LGAVG_ERA)/SGP_ERA</f>
        <v>#REF!</v>
      </c>
      <c r="V507" s="87" t="e">
        <f>((LGAVG_HBB*(NUMPITCHERS-1)+MYRANKS_P[[#This Row],[BB]]+MYRANKS_P[[#This Row],[H]])/(LGAVG_IP*(NUMPITCHERS-1)+MYRANKS_P[[#This Row],[IP]])-LGAVG_WHIP)/SGP_WHIP</f>
        <v>#REF!</v>
      </c>
      <c r="W507" s="92" t="e">
        <f>MYRANKS_P[[#This Row],[WSGP]]+MYRANKS_P[[#This Row],[SVSGP]]+MYRANKS_P[[#This Row],[SOSGP]]+MYRANKS_P[[#This Row],[ERASGP]]+MYRANKS_P[[#This Row],[WHIPSGP]]</f>
        <v>#REF!</v>
      </c>
      <c r="X507" s="173" t="e">
        <f>RANK(MYRANKS_P[[#This Row],[TTLSGP]],MYRANKS_P[TTLSGP],0)</f>
        <v>#REF!</v>
      </c>
      <c r="Y507" s="92" t="e">
        <f>IF(MYRANKS_P[[#This Row],[RAW_RANK]]&gt;NUM_P,MYRANKS_P[[#This Row],[TTLSGP]],0)</f>
        <v>#REF!</v>
      </c>
      <c r="Z507" s="96" t="e">
        <f>IF(MYRANKS_P[[#This Row],[BENCH_TTLSGP]]=0,"",RANK(MYRANKS_P[[#This Row],[BENCH_TTLSGP]],MYRANKS_P[BENCH_TTLSGP],0))</f>
        <v>#REF!</v>
      </c>
      <c r="AA507" s="96" t="e">
        <f>IF(MYRANKS_P[[#This Row],[RAW_RANK]]=NUM_P,"X","")</f>
        <v>#REF!</v>
      </c>
      <c r="AB507" s="87" t="e">
        <f>VLOOKUP(MYRANKS_P[[#This Row],[POS]],#REF!,COLUMN(#REF!),FALSE)</f>
        <v>#REF!</v>
      </c>
      <c r="AC507" s="87" t="e">
        <f>MYRANKS_P[[#This Row],[TTLSGP]]-MYRANKS_P[[#This Row],[REPL LVL]]</f>
        <v>#REF!</v>
      </c>
      <c r="AD507" s="87" t="e">
        <f>IF(MYRANKS_P[[#This Row],[RAW_RANK]]&lt;=Total_Pitchers_Drafted,MYRANKS_P[[#This Row],[SGP OVER REPL]],0)</f>
        <v>#REF!</v>
      </c>
      <c r="AE507" s="97" t="e">
        <f>MYRANKS_P[[#This Row],[SGP OVER REPL]]*Dollar_Value_Per_Pitcher_SGP+1</f>
        <v>#REF!</v>
      </c>
      <c r="AF507" s="87"/>
      <c r="AG507" s="87" t="e">
        <f>IF(AND(MYRANKS_P[[#This Row],[BENCH_RANK]]&lt;=Total_Pitchers_Drafted,MYRANKS_P[[#This Row],[$ACTUAL]]=""),MYRANKS_P[[#This Row],[USEFULSGP]],0)</f>
        <v>#REF!</v>
      </c>
      <c r="AH507" s="87" t="e">
        <f>IF(MYRANKS_P[[#This Row],[REMAIN_SGP]]=0,0,MYRANKS_P[[#This Row],[REMAIN_SGP]]*Remaining_Dollar_Value_Per_Pitcher_SGP+1)</f>
        <v>#REF!</v>
      </c>
      <c r="AI507" s="122"/>
    </row>
    <row r="508" spans="1:35" x14ac:dyDescent="0.25">
      <c r="A508" s="110" t="s">
        <v>2311</v>
      </c>
      <c r="B508" s="9" t="e">
        <f>VLOOKUP(MYRANKS_P[[#This Row],[PLAYERID]],#REF!,COLUMN(#REF!),FALSE)</f>
        <v>#REF!</v>
      </c>
      <c r="C508" s="9" t="e">
        <f>VLOOKUP(MYRANKS_P[[#This Row],[PLAYERID]],#REF!,COLUMN(#REF!),FALSE)</f>
        <v>#REF!</v>
      </c>
      <c r="D508" s="9" t="e">
        <f>VLOOKUP(MYRANKS_P[[#This Row],[PLAYERID]],#REF!,COLUMN(#REF!),FALSE)</f>
        <v>#REF!</v>
      </c>
      <c r="E508" s="9" t="e">
        <f>VLOOKUP(MYRANKS_P[[#This Row],[PLAYERID]],#REF!,COLUMN(#REF!),FALSE)</f>
        <v>#REF!</v>
      </c>
      <c r="F508" s="9" t="e">
        <f>VLOOKUP(MYRANKS_P[[#This Row],[PLAYERID]],#REF!,COLUMN(#REF!),FALSE)</f>
        <v>#REF!</v>
      </c>
      <c r="G508" s="9" t="e">
        <f>INDEX(#REF!,MATCH(MYRANKS_P[[#This Row],[PLAYERID]],#REF!,0),VLOOKUP(IDSYSTEM,#REF!,3,FALSE))</f>
        <v>#REF!</v>
      </c>
      <c r="H508" s="128" t="e">
        <f>IF(OR(LEAGUE="Mixed",LEAGUE=MYRANKS_P[[#This Row],[LG]]),IFERROR(INDEX(PITCHCSV[],MATCH(MYRANKS_P[[#This Row],[PROJID]],PITCHCSV[playerid],0),P_WCOL),0),0)</f>
        <v>#REF!</v>
      </c>
      <c r="I508" s="128" t="e">
        <f>IF(OR(LEAGUE="Mixed",LEAGUE=MYRANKS_P[[#This Row],[LG]]),IFERROR(INDEX(PITCHCSV[],MATCH(MYRANKS_P[[#This Row],[PROJID]],PITCHCSV[playerid],0),P_SVCOL),0),0)</f>
        <v>#REF!</v>
      </c>
      <c r="J508" s="128" t="e">
        <f>IF(OR(LEAGUE="Mixed",LEAGUE=MYRANKS_P[[#This Row],[LG]]),IFERROR(INDEX(PITCHCSV[],MATCH(MYRANKS_P[[#This Row],[PROJID]],PITCHCSV[playerid],0),P_IPCOL),0),0)</f>
        <v>#REF!</v>
      </c>
      <c r="K508" s="128" t="e">
        <f>IF(OR(LEAGUE="Mixed",LEAGUE=MYRANKS_P[[#This Row],[LG]]),IFERROR(INDEX(PITCHCSV[],MATCH(MYRANKS_P[[#This Row],[PROJID]],PITCHCSV[playerid],0),P_HCOL),0),0)</f>
        <v>#REF!</v>
      </c>
      <c r="L508" s="128" t="e">
        <f>IF(OR(LEAGUE="Mixed",LEAGUE=MYRANKS_P[[#This Row],[LG]]),IFERROR(INDEX(PITCHCSV[],MATCH(MYRANKS_P[[#This Row],[PROJID]],PITCHCSV[playerid],0),P_ERCOL),0),0)</f>
        <v>#REF!</v>
      </c>
      <c r="M508" s="128" t="e">
        <f>IF(OR(LEAGUE="Mixed",LEAGUE=MYRANKS_P[[#This Row],[LG]]),IFERROR(INDEX(PITCHCSV[],MATCH(MYRANKS_P[[#This Row],[PROJID]],PITCHCSV[playerid],0),P_HRCOL),0),0)</f>
        <v>#REF!</v>
      </c>
      <c r="N508" s="128" t="e">
        <f>IF(OR(LEAGUE="Mixed",LEAGUE=MYRANKS_P[[#This Row],[LG]]),IFERROR(INDEX(PITCHCSV[],MATCH(MYRANKS_P[[#This Row],[PROJID]],PITCHCSV[playerid],0),P_SOCOL),0),0)</f>
        <v>#REF!</v>
      </c>
      <c r="O508" s="128" t="e">
        <f>IF(OR(LEAGUE="Mixed",LEAGUE=MYRANKS_P[[#This Row],[LG]]),IFERROR(INDEX(PITCHCSV[],MATCH(MYRANKS_P[[#This Row],[PROJID]],PITCHCSV[playerid],0),P_BBCOL),0),0)</f>
        <v>#REF!</v>
      </c>
      <c r="P508" s="87" t="e">
        <f>IF(OR(LEAGUE="Mixed",LEAGUE=MYRANKS_P[[#This Row],[LG]]),IFERROR(MYRANKS_P[[#This Row],[ER]]*9/MYRANKS_P[[#This Row],[IP]],0),0)</f>
        <v>#REF!</v>
      </c>
      <c r="Q508" s="87" t="e">
        <f>IF(OR(LEAGUE="Mixed",LEAGUE=MYRANKS_P[[#This Row],[LG]]),IFERROR((MYRANKS_P[[#This Row],[BB]]+MYRANKS_P[[#This Row],[H]])/MYRANKS_P[[#This Row],[IP]],0),0)</f>
        <v>#REF!</v>
      </c>
      <c r="R508" s="87" t="e">
        <f>MYRANKS_P[[#This Row],[W]]/SGP_W</f>
        <v>#REF!</v>
      </c>
      <c r="S508" s="87" t="e">
        <f>MYRANKS_P[[#This Row],[SV]]/SGP_SV</f>
        <v>#REF!</v>
      </c>
      <c r="T508" s="87" t="e">
        <f>MYRANKS_P[[#This Row],[SO]]/SGP_K</f>
        <v>#REF!</v>
      </c>
      <c r="U508" s="87" t="e">
        <f>((LGAVG_ER*(NUMPITCHERS-1)+MYRANKS_P[[#This Row],[ER]])*9/((LGAVG_IP*(NUMPITCHERS-1)+MYRANKS_P[[#This Row],[IP]]))-LGAVG_ERA)/SGP_ERA</f>
        <v>#REF!</v>
      </c>
      <c r="V508" s="87" t="e">
        <f>((LGAVG_HBB*(NUMPITCHERS-1)+MYRANKS_P[[#This Row],[BB]]+MYRANKS_P[[#This Row],[H]])/(LGAVG_IP*(NUMPITCHERS-1)+MYRANKS_P[[#This Row],[IP]])-LGAVG_WHIP)/SGP_WHIP</f>
        <v>#REF!</v>
      </c>
      <c r="W508" s="92" t="e">
        <f>MYRANKS_P[[#This Row],[WSGP]]+MYRANKS_P[[#This Row],[SVSGP]]+MYRANKS_P[[#This Row],[SOSGP]]+MYRANKS_P[[#This Row],[ERASGP]]+MYRANKS_P[[#This Row],[WHIPSGP]]</f>
        <v>#REF!</v>
      </c>
      <c r="X508" s="173" t="e">
        <f>RANK(MYRANKS_P[[#This Row],[TTLSGP]],MYRANKS_P[TTLSGP],0)</f>
        <v>#REF!</v>
      </c>
      <c r="Y508" s="92" t="e">
        <f>IF(MYRANKS_P[[#This Row],[RAW_RANK]]&gt;NUM_P,MYRANKS_P[[#This Row],[TTLSGP]],0)</f>
        <v>#REF!</v>
      </c>
      <c r="Z508" s="96" t="e">
        <f>IF(MYRANKS_P[[#This Row],[BENCH_TTLSGP]]=0,"",RANK(MYRANKS_P[[#This Row],[BENCH_TTLSGP]],MYRANKS_P[BENCH_TTLSGP],0))</f>
        <v>#REF!</v>
      </c>
      <c r="AA508" s="96" t="e">
        <f>IF(MYRANKS_P[[#This Row],[RAW_RANK]]=NUM_P,"X","")</f>
        <v>#REF!</v>
      </c>
      <c r="AB508" s="87" t="e">
        <f>VLOOKUP(MYRANKS_P[[#This Row],[POS]],#REF!,COLUMN(#REF!),FALSE)</f>
        <v>#REF!</v>
      </c>
      <c r="AC508" s="87" t="e">
        <f>MYRANKS_P[[#This Row],[TTLSGP]]-MYRANKS_P[[#This Row],[REPL LVL]]</f>
        <v>#REF!</v>
      </c>
      <c r="AD508" s="87" t="e">
        <f>IF(MYRANKS_P[[#This Row],[RAW_RANK]]&lt;=Total_Pitchers_Drafted,MYRANKS_P[[#This Row],[SGP OVER REPL]],0)</f>
        <v>#REF!</v>
      </c>
      <c r="AE508" s="97" t="e">
        <f>MYRANKS_P[[#This Row],[SGP OVER REPL]]*Dollar_Value_Per_Pitcher_SGP+1</f>
        <v>#REF!</v>
      </c>
      <c r="AF508" s="87"/>
      <c r="AG508" s="87" t="e">
        <f>IF(AND(MYRANKS_P[[#This Row],[BENCH_RANK]]&lt;=Total_Pitchers_Drafted,MYRANKS_P[[#This Row],[$ACTUAL]]=""),MYRANKS_P[[#This Row],[USEFULSGP]],0)</f>
        <v>#REF!</v>
      </c>
      <c r="AH508" s="87" t="e">
        <f>IF(MYRANKS_P[[#This Row],[REMAIN_SGP]]=0,0,MYRANKS_P[[#This Row],[REMAIN_SGP]]*Remaining_Dollar_Value_Per_Pitcher_SGP+1)</f>
        <v>#REF!</v>
      </c>
      <c r="AI508" s="122"/>
    </row>
    <row r="509" spans="1:35" x14ac:dyDescent="0.25">
      <c r="A509" s="88" t="s">
        <v>2488</v>
      </c>
      <c r="B509" s="9" t="e">
        <f>VLOOKUP(MYRANKS_P[[#This Row],[PLAYERID]],#REF!,COLUMN(#REF!),FALSE)</f>
        <v>#REF!</v>
      </c>
      <c r="C509" s="9" t="e">
        <f>VLOOKUP(MYRANKS_P[[#This Row],[PLAYERID]],#REF!,COLUMN(#REF!),FALSE)</f>
        <v>#REF!</v>
      </c>
      <c r="D509" s="9" t="e">
        <f>VLOOKUP(MYRANKS_P[[#This Row],[PLAYERID]],#REF!,COLUMN(#REF!),FALSE)</f>
        <v>#REF!</v>
      </c>
      <c r="E509" s="9" t="e">
        <f>VLOOKUP(MYRANKS_P[[#This Row],[PLAYERID]],#REF!,COLUMN(#REF!),FALSE)</f>
        <v>#REF!</v>
      </c>
      <c r="F509" s="9" t="e">
        <f>VLOOKUP(MYRANKS_P[[#This Row],[PLAYERID]],#REF!,COLUMN(#REF!),FALSE)</f>
        <v>#REF!</v>
      </c>
      <c r="G509" s="9" t="e">
        <f>INDEX(#REF!,MATCH(MYRANKS_P[[#This Row],[PLAYERID]],#REF!,0),VLOOKUP(IDSYSTEM,#REF!,3,FALSE))</f>
        <v>#REF!</v>
      </c>
      <c r="H509" s="115" t="e">
        <f>IF(OR(LEAGUE="Mixed",LEAGUE=MYRANKS_P[[#This Row],[LG]]),IFERROR(INDEX(PITCHCSV[],MATCH(MYRANKS_P[[#This Row],[PROJID]],PITCHCSV[playerid],0),P_WCOL),0),0)</f>
        <v>#REF!</v>
      </c>
      <c r="I509" s="115" t="e">
        <f>IF(OR(LEAGUE="Mixed",LEAGUE=MYRANKS_P[[#This Row],[LG]]),IFERROR(INDEX(PITCHCSV[],MATCH(MYRANKS_P[[#This Row],[PROJID]],PITCHCSV[playerid],0),P_SVCOL),0),0)</f>
        <v>#REF!</v>
      </c>
      <c r="J509" s="115" t="e">
        <f>IF(OR(LEAGUE="Mixed",LEAGUE=MYRANKS_P[[#This Row],[LG]]),IFERROR(INDEX(PITCHCSV[],MATCH(MYRANKS_P[[#This Row],[PROJID]],PITCHCSV[playerid],0),P_IPCOL),0),0)</f>
        <v>#REF!</v>
      </c>
      <c r="K509" s="115" t="e">
        <f>IF(OR(LEAGUE="Mixed",LEAGUE=MYRANKS_P[[#This Row],[LG]]),IFERROR(INDEX(PITCHCSV[],MATCH(MYRANKS_P[[#This Row],[PROJID]],PITCHCSV[playerid],0),P_HCOL),0),0)</f>
        <v>#REF!</v>
      </c>
      <c r="L509" s="115" t="e">
        <f>IF(OR(LEAGUE="Mixed",LEAGUE=MYRANKS_P[[#This Row],[LG]]),IFERROR(INDEX(PITCHCSV[],MATCH(MYRANKS_P[[#This Row],[PROJID]],PITCHCSV[playerid],0),P_ERCOL),0),0)</f>
        <v>#REF!</v>
      </c>
      <c r="M509" s="115" t="e">
        <f>IF(OR(LEAGUE="Mixed",LEAGUE=MYRANKS_P[[#This Row],[LG]]),IFERROR(INDEX(PITCHCSV[],MATCH(MYRANKS_P[[#This Row],[PROJID]],PITCHCSV[playerid],0),P_HRCOL),0),0)</f>
        <v>#REF!</v>
      </c>
      <c r="N509" s="115" t="e">
        <f>IF(OR(LEAGUE="Mixed",LEAGUE=MYRANKS_P[[#This Row],[LG]]),IFERROR(INDEX(PITCHCSV[],MATCH(MYRANKS_P[[#This Row],[PROJID]],PITCHCSV[playerid],0),P_SOCOL),0),0)</f>
        <v>#REF!</v>
      </c>
      <c r="O509" s="115" t="e">
        <f>IF(OR(LEAGUE="Mixed",LEAGUE=MYRANKS_P[[#This Row],[LG]]),IFERROR(INDEX(PITCHCSV[],MATCH(MYRANKS_P[[#This Row],[PROJID]],PITCHCSV[playerid],0),P_BBCOL),0),0)</f>
        <v>#REF!</v>
      </c>
      <c r="P509" s="10" t="e">
        <f>IF(OR(LEAGUE="Mixed",LEAGUE=MYRANKS_P[[#This Row],[LG]]),IFERROR(MYRANKS_P[[#This Row],[ER]]*9/MYRANKS_P[[#This Row],[IP]],0),0)</f>
        <v>#REF!</v>
      </c>
      <c r="Q509" s="10" t="e">
        <f>IF(OR(LEAGUE="Mixed",LEAGUE=MYRANKS_P[[#This Row],[LG]]),IFERROR((MYRANKS_P[[#This Row],[BB]]+MYRANKS_P[[#This Row],[H]])/MYRANKS_P[[#This Row],[IP]],0),0)</f>
        <v>#REF!</v>
      </c>
      <c r="R509" s="10" t="e">
        <f>MYRANKS_P[[#This Row],[W]]/SGP_W</f>
        <v>#REF!</v>
      </c>
      <c r="S509" s="10" t="e">
        <f>MYRANKS_P[[#This Row],[SV]]/SGP_SV</f>
        <v>#REF!</v>
      </c>
      <c r="T509" s="10" t="e">
        <f>MYRANKS_P[[#This Row],[SO]]/SGP_K</f>
        <v>#REF!</v>
      </c>
      <c r="U509" s="10" t="e">
        <f>((LGAVG_ER*(NUMPITCHERS-1)+MYRANKS_P[[#This Row],[ER]])*9/((LGAVG_IP*(NUMPITCHERS-1)+MYRANKS_P[[#This Row],[IP]]))-LGAVG_ERA)/SGP_ERA</f>
        <v>#REF!</v>
      </c>
      <c r="V509" s="10" t="e">
        <f>((LGAVG_HBB*(NUMPITCHERS-1)+MYRANKS_P[[#This Row],[BB]]+MYRANKS_P[[#This Row],[H]])/(LGAVG_IP*(NUMPITCHERS-1)+MYRANKS_P[[#This Row],[IP]])-LGAVG_WHIP)/SGP_WHIP</f>
        <v>#REF!</v>
      </c>
      <c r="W509" s="72" t="e">
        <f>MYRANKS_P[[#This Row],[WSGP]]+MYRANKS_P[[#This Row],[SVSGP]]+MYRANKS_P[[#This Row],[SOSGP]]+MYRANKS_P[[#This Row],[ERASGP]]+MYRANKS_P[[#This Row],[WHIPSGP]]</f>
        <v>#REF!</v>
      </c>
      <c r="X509" s="171" t="e">
        <f>RANK(MYRANKS_P[[#This Row],[TTLSGP]],MYRANKS_P[TTLSGP],0)</f>
        <v>#REF!</v>
      </c>
      <c r="Y509" s="72" t="e">
        <f>IF(MYRANKS_P[[#This Row],[RAW_RANK]]&gt;NUM_P,MYRANKS_P[[#This Row],[TTLSGP]],0)</f>
        <v>#REF!</v>
      </c>
      <c r="Z509" s="22" t="e">
        <f>IF(MYRANKS_P[[#This Row],[BENCH_TTLSGP]]=0,"",RANK(MYRANKS_P[[#This Row],[BENCH_TTLSGP]],MYRANKS_P[BENCH_TTLSGP],0))</f>
        <v>#REF!</v>
      </c>
      <c r="AA509" s="22" t="e">
        <f>IF(MYRANKS_P[[#This Row],[RAW_RANK]]=NUM_P,"X","")</f>
        <v>#REF!</v>
      </c>
      <c r="AB509" s="10" t="e">
        <f>VLOOKUP(MYRANKS_P[[#This Row],[POS]],#REF!,COLUMN(#REF!),FALSE)</f>
        <v>#REF!</v>
      </c>
      <c r="AC509" s="10" t="e">
        <f>MYRANKS_P[[#This Row],[TTLSGP]]-MYRANKS_P[[#This Row],[REPL LVL]]</f>
        <v>#REF!</v>
      </c>
      <c r="AD509" s="19" t="e">
        <f>IF(MYRANKS_P[[#This Row],[RAW_RANK]]&lt;=Total_Pitchers_Drafted,MYRANKS_P[[#This Row],[SGP OVER REPL]],0)</f>
        <v>#REF!</v>
      </c>
      <c r="AE509" s="66" t="e">
        <f>MYRANKS_P[[#This Row],[SGP OVER REPL]]*Dollar_Value_Per_Pitcher_SGP+1</f>
        <v>#REF!</v>
      </c>
      <c r="AF509" s="27"/>
      <c r="AG509" s="30" t="e">
        <f>IF(AND(MYRANKS_P[[#This Row],[BENCH_RANK]]&lt;=Total_Pitchers_Drafted,MYRANKS_P[[#This Row],[$ACTUAL]]=""),MYRANKS_P[[#This Row],[USEFULSGP]],0)</f>
        <v>#REF!</v>
      </c>
      <c r="AH509" s="27" t="e">
        <f>IF(MYRANKS_P[[#This Row],[REMAIN_SGP]]=0,0,MYRANKS_P[[#This Row],[REMAIN_SGP]]*Remaining_Dollar_Value_Per_Pitcher_SGP+1)</f>
        <v>#REF!</v>
      </c>
      <c r="AI509" s="122"/>
    </row>
    <row r="510" spans="1:35" x14ac:dyDescent="0.25">
      <c r="A510" s="110" t="s">
        <v>1281</v>
      </c>
      <c r="B510" s="9" t="e">
        <f>VLOOKUP(MYRANKS_P[[#This Row],[PLAYERID]],#REF!,COLUMN(#REF!),FALSE)</f>
        <v>#REF!</v>
      </c>
      <c r="C510" s="9" t="e">
        <f>VLOOKUP(MYRANKS_P[[#This Row],[PLAYERID]],#REF!,COLUMN(#REF!),FALSE)</f>
        <v>#REF!</v>
      </c>
      <c r="D510" s="9" t="e">
        <f>VLOOKUP(MYRANKS_P[[#This Row],[PLAYERID]],#REF!,COLUMN(#REF!),FALSE)</f>
        <v>#REF!</v>
      </c>
      <c r="E510" s="9" t="e">
        <f>VLOOKUP(MYRANKS_P[[#This Row],[PLAYERID]],#REF!,COLUMN(#REF!),FALSE)</f>
        <v>#REF!</v>
      </c>
      <c r="F510" s="9" t="e">
        <f>VLOOKUP(MYRANKS_P[[#This Row],[PLAYERID]],#REF!,COLUMN(#REF!),FALSE)</f>
        <v>#REF!</v>
      </c>
      <c r="G510" s="9" t="e">
        <f>INDEX(#REF!,MATCH(MYRANKS_P[[#This Row],[PLAYERID]],#REF!,0),VLOOKUP(IDSYSTEM,#REF!,3,FALSE))</f>
        <v>#REF!</v>
      </c>
      <c r="H510" s="128" t="e">
        <f>IF(OR(LEAGUE="Mixed",LEAGUE=MYRANKS_P[[#This Row],[LG]]),IFERROR(INDEX(PITCHCSV[],MATCH(MYRANKS_P[[#This Row],[PROJID]],PITCHCSV[playerid],0),P_WCOL),0),0)</f>
        <v>#REF!</v>
      </c>
      <c r="I510" s="128" t="e">
        <f>IF(OR(LEAGUE="Mixed",LEAGUE=MYRANKS_P[[#This Row],[LG]]),IFERROR(INDEX(PITCHCSV[],MATCH(MYRANKS_P[[#This Row],[PROJID]],PITCHCSV[playerid],0),P_SVCOL),0),0)</f>
        <v>#REF!</v>
      </c>
      <c r="J510" s="128" t="e">
        <f>IF(OR(LEAGUE="Mixed",LEAGUE=MYRANKS_P[[#This Row],[LG]]),IFERROR(INDEX(PITCHCSV[],MATCH(MYRANKS_P[[#This Row],[PROJID]],PITCHCSV[playerid],0),P_IPCOL),0),0)</f>
        <v>#REF!</v>
      </c>
      <c r="K510" s="128" t="e">
        <f>IF(OR(LEAGUE="Mixed",LEAGUE=MYRANKS_P[[#This Row],[LG]]),IFERROR(INDEX(PITCHCSV[],MATCH(MYRANKS_P[[#This Row],[PROJID]],PITCHCSV[playerid],0),P_HCOL),0),0)</f>
        <v>#REF!</v>
      </c>
      <c r="L510" s="128" t="e">
        <f>IF(OR(LEAGUE="Mixed",LEAGUE=MYRANKS_P[[#This Row],[LG]]),IFERROR(INDEX(PITCHCSV[],MATCH(MYRANKS_P[[#This Row],[PROJID]],PITCHCSV[playerid],0),P_ERCOL),0),0)</f>
        <v>#REF!</v>
      </c>
      <c r="M510" s="128" t="e">
        <f>IF(OR(LEAGUE="Mixed",LEAGUE=MYRANKS_P[[#This Row],[LG]]),IFERROR(INDEX(PITCHCSV[],MATCH(MYRANKS_P[[#This Row],[PROJID]],PITCHCSV[playerid],0),P_HRCOL),0),0)</f>
        <v>#REF!</v>
      </c>
      <c r="N510" s="128" t="e">
        <f>IF(OR(LEAGUE="Mixed",LEAGUE=MYRANKS_P[[#This Row],[LG]]),IFERROR(INDEX(PITCHCSV[],MATCH(MYRANKS_P[[#This Row],[PROJID]],PITCHCSV[playerid],0),P_SOCOL),0),0)</f>
        <v>#REF!</v>
      </c>
      <c r="O510" s="128" t="e">
        <f>IF(OR(LEAGUE="Mixed",LEAGUE=MYRANKS_P[[#This Row],[LG]]),IFERROR(INDEX(PITCHCSV[],MATCH(MYRANKS_P[[#This Row],[PROJID]],PITCHCSV[playerid],0),P_BBCOL),0),0)</f>
        <v>#REF!</v>
      </c>
      <c r="P510" s="87" t="e">
        <f>IF(OR(LEAGUE="Mixed",LEAGUE=MYRANKS_P[[#This Row],[LG]]),IFERROR(MYRANKS_P[[#This Row],[ER]]*9/MYRANKS_P[[#This Row],[IP]],0),0)</f>
        <v>#REF!</v>
      </c>
      <c r="Q510" s="87" t="e">
        <f>IF(OR(LEAGUE="Mixed",LEAGUE=MYRANKS_P[[#This Row],[LG]]),IFERROR((MYRANKS_P[[#This Row],[BB]]+MYRANKS_P[[#This Row],[H]])/MYRANKS_P[[#This Row],[IP]],0),0)</f>
        <v>#REF!</v>
      </c>
      <c r="R510" s="87" t="e">
        <f>MYRANKS_P[[#This Row],[W]]/SGP_W</f>
        <v>#REF!</v>
      </c>
      <c r="S510" s="87" t="e">
        <f>MYRANKS_P[[#This Row],[SV]]/SGP_SV</f>
        <v>#REF!</v>
      </c>
      <c r="T510" s="87" t="e">
        <f>MYRANKS_P[[#This Row],[SO]]/SGP_K</f>
        <v>#REF!</v>
      </c>
      <c r="U510" s="87" t="e">
        <f>((LGAVG_ER*(NUMPITCHERS-1)+MYRANKS_P[[#This Row],[ER]])*9/((LGAVG_IP*(NUMPITCHERS-1)+MYRANKS_P[[#This Row],[IP]]))-LGAVG_ERA)/SGP_ERA</f>
        <v>#REF!</v>
      </c>
      <c r="V510" s="87" t="e">
        <f>((LGAVG_HBB*(NUMPITCHERS-1)+MYRANKS_P[[#This Row],[BB]]+MYRANKS_P[[#This Row],[H]])/(LGAVG_IP*(NUMPITCHERS-1)+MYRANKS_P[[#This Row],[IP]])-LGAVG_WHIP)/SGP_WHIP</f>
        <v>#REF!</v>
      </c>
      <c r="W510" s="92" t="e">
        <f>MYRANKS_P[[#This Row],[WSGP]]+MYRANKS_P[[#This Row],[SVSGP]]+MYRANKS_P[[#This Row],[SOSGP]]+MYRANKS_P[[#This Row],[ERASGP]]+MYRANKS_P[[#This Row],[WHIPSGP]]</f>
        <v>#REF!</v>
      </c>
      <c r="X510" s="173" t="e">
        <f>RANK(MYRANKS_P[[#This Row],[TTLSGP]],MYRANKS_P[TTLSGP],0)</f>
        <v>#REF!</v>
      </c>
      <c r="Y510" s="92" t="e">
        <f>IF(MYRANKS_P[[#This Row],[RAW_RANK]]&gt;NUM_P,MYRANKS_P[[#This Row],[TTLSGP]],0)</f>
        <v>#REF!</v>
      </c>
      <c r="Z510" s="96" t="e">
        <f>IF(MYRANKS_P[[#This Row],[BENCH_TTLSGP]]=0,"",RANK(MYRANKS_P[[#This Row],[BENCH_TTLSGP]],MYRANKS_P[BENCH_TTLSGP],0))</f>
        <v>#REF!</v>
      </c>
      <c r="AA510" s="96" t="e">
        <f>IF(MYRANKS_P[[#This Row],[RAW_RANK]]=NUM_P,"X","")</f>
        <v>#REF!</v>
      </c>
      <c r="AB510" s="87" t="e">
        <f>VLOOKUP(MYRANKS_P[[#This Row],[POS]],#REF!,COLUMN(#REF!),FALSE)</f>
        <v>#REF!</v>
      </c>
      <c r="AC510" s="87" t="e">
        <f>MYRANKS_P[[#This Row],[TTLSGP]]-MYRANKS_P[[#This Row],[REPL LVL]]</f>
        <v>#REF!</v>
      </c>
      <c r="AD510" s="87" t="e">
        <f>IF(MYRANKS_P[[#This Row],[RAW_RANK]]&lt;=Total_Pitchers_Drafted,MYRANKS_P[[#This Row],[SGP OVER REPL]],0)</f>
        <v>#REF!</v>
      </c>
      <c r="AE510" s="97" t="e">
        <f>MYRANKS_P[[#This Row],[SGP OVER REPL]]*Dollar_Value_Per_Pitcher_SGP+1</f>
        <v>#REF!</v>
      </c>
      <c r="AF510" s="87"/>
      <c r="AG510" s="87" t="e">
        <f>IF(AND(MYRANKS_P[[#This Row],[BENCH_RANK]]&lt;=Total_Pitchers_Drafted,MYRANKS_P[[#This Row],[$ACTUAL]]=""),MYRANKS_P[[#This Row],[USEFULSGP]],0)</f>
        <v>#REF!</v>
      </c>
      <c r="AH510" s="87" t="e">
        <f>IF(MYRANKS_P[[#This Row],[REMAIN_SGP]]=0,0,MYRANKS_P[[#This Row],[REMAIN_SGP]]*Remaining_Dollar_Value_Per_Pitcher_SGP+1)</f>
        <v>#REF!</v>
      </c>
      <c r="AI510" s="122"/>
    </row>
    <row r="511" spans="1:35" x14ac:dyDescent="0.25">
      <c r="A511" s="79" t="s">
        <v>1282</v>
      </c>
      <c r="B511" s="32" t="e">
        <f>VLOOKUP(MYRANKS_P[[#This Row],[PLAYERID]],#REF!,COLUMN(#REF!),FALSE)</f>
        <v>#REF!</v>
      </c>
      <c r="C511" s="32" t="e">
        <f>VLOOKUP(MYRANKS_P[[#This Row],[PLAYERID]],#REF!,COLUMN(#REF!),FALSE)</f>
        <v>#REF!</v>
      </c>
      <c r="D511" s="32" t="e">
        <f>VLOOKUP(MYRANKS_P[[#This Row],[PLAYERID]],#REF!,COLUMN(#REF!),FALSE)</f>
        <v>#REF!</v>
      </c>
      <c r="E511" s="9" t="e">
        <f>VLOOKUP(MYRANKS_P[[#This Row],[PLAYERID]],#REF!,COLUMN(#REF!),FALSE)</f>
        <v>#REF!</v>
      </c>
      <c r="F511" s="32" t="e">
        <f>VLOOKUP(MYRANKS_P[[#This Row],[PLAYERID]],#REF!,COLUMN(#REF!),FALSE)</f>
        <v>#REF!</v>
      </c>
      <c r="G511" s="9" t="e">
        <f>INDEX(#REF!,MATCH(MYRANKS_P[[#This Row],[PLAYERID]],#REF!,0),VLOOKUP(IDSYSTEM,#REF!,3,FALSE))</f>
        <v>#REF!</v>
      </c>
      <c r="H511" s="115" t="e">
        <f>IF(OR(LEAGUE="Mixed",LEAGUE=MYRANKS_P[[#This Row],[LG]]),IFERROR(INDEX(PITCHCSV[],MATCH(MYRANKS_P[[#This Row],[PROJID]],PITCHCSV[playerid],0),P_WCOL),0),0)</f>
        <v>#REF!</v>
      </c>
      <c r="I511" s="115" t="e">
        <f>IF(OR(LEAGUE="Mixed",LEAGUE=MYRANKS_P[[#This Row],[LG]]),IFERROR(INDEX(PITCHCSV[],MATCH(MYRANKS_P[[#This Row],[PROJID]],PITCHCSV[playerid],0),P_SVCOL),0),0)</f>
        <v>#REF!</v>
      </c>
      <c r="J511" s="115" t="e">
        <f>IF(OR(LEAGUE="Mixed",LEAGUE=MYRANKS_P[[#This Row],[LG]]),IFERROR(INDEX(PITCHCSV[],MATCH(MYRANKS_P[[#This Row],[PROJID]],PITCHCSV[playerid],0),P_IPCOL),0),0)</f>
        <v>#REF!</v>
      </c>
      <c r="K511" s="115" t="e">
        <f>IF(OR(LEAGUE="Mixed",LEAGUE=MYRANKS_P[[#This Row],[LG]]),IFERROR(INDEX(PITCHCSV[],MATCH(MYRANKS_P[[#This Row],[PROJID]],PITCHCSV[playerid],0),P_HCOL),0),0)</f>
        <v>#REF!</v>
      </c>
      <c r="L511" s="115" t="e">
        <f>IF(OR(LEAGUE="Mixed",LEAGUE=MYRANKS_P[[#This Row],[LG]]),IFERROR(INDEX(PITCHCSV[],MATCH(MYRANKS_P[[#This Row],[PROJID]],PITCHCSV[playerid],0),P_ERCOL),0),0)</f>
        <v>#REF!</v>
      </c>
      <c r="M511" s="115" t="e">
        <f>IF(OR(LEAGUE="Mixed",LEAGUE=MYRANKS_P[[#This Row],[LG]]),IFERROR(INDEX(PITCHCSV[],MATCH(MYRANKS_P[[#This Row],[PROJID]],PITCHCSV[playerid],0),P_HRCOL),0),0)</f>
        <v>#REF!</v>
      </c>
      <c r="N511" s="115" t="e">
        <f>IF(OR(LEAGUE="Mixed",LEAGUE=MYRANKS_P[[#This Row],[LG]]),IFERROR(INDEX(PITCHCSV[],MATCH(MYRANKS_P[[#This Row],[PROJID]],PITCHCSV[playerid],0),P_SOCOL),0),0)</f>
        <v>#REF!</v>
      </c>
      <c r="O511" s="115" t="e">
        <f>IF(OR(LEAGUE="Mixed",LEAGUE=MYRANKS_P[[#This Row],[LG]]),IFERROR(INDEX(PITCHCSV[],MATCH(MYRANKS_P[[#This Row],[PROJID]],PITCHCSV[playerid],0),P_BBCOL),0),0)</f>
        <v>#REF!</v>
      </c>
      <c r="P511" s="10" t="e">
        <f>IF(OR(LEAGUE="Mixed",LEAGUE=MYRANKS_P[[#This Row],[LG]]),IFERROR(MYRANKS_P[[#This Row],[ER]]*9/MYRANKS_P[[#This Row],[IP]],0),0)</f>
        <v>#REF!</v>
      </c>
      <c r="Q511" s="10" t="e">
        <f>IF(OR(LEAGUE="Mixed",LEAGUE=MYRANKS_P[[#This Row],[LG]]),IFERROR((MYRANKS_P[[#This Row],[BB]]+MYRANKS_P[[#This Row],[H]])/MYRANKS_P[[#This Row],[IP]],0),0)</f>
        <v>#REF!</v>
      </c>
      <c r="R511" s="33" t="e">
        <f>MYRANKS_P[[#This Row],[W]]/SGP_W</f>
        <v>#REF!</v>
      </c>
      <c r="S511" s="35" t="e">
        <f>MYRANKS_P[[#This Row],[SV]]/SGP_SV</f>
        <v>#REF!</v>
      </c>
      <c r="T511" s="33" t="e">
        <f>MYRANKS_P[[#This Row],[SO]]/SGP_K</f>
        <v>#REF!</v>
      </c>
      <c r="U511" s="10" t="e">
        <f>((LGAVG_ER*(NUMPITCHERS-1)+MYRANKS_P[[#This Row],[ER]])*9/((LGAVG_IP*(NUMPITCHERS-1)+MYRANKS_P[[#This Row],[IP]]))-LGAVG_ERA)/SGP_ERA</f>
        <v>#REF!</v>
      </c>
      <c r="V511" s="10" t="e">
        <f>((LGAVG_HBB*(NUMPITCHERS-1)+MYRANKS_P[[#This Row],[BB]]+MYRANKS_P[[#This Row],[H]])/(LGAVG_IP*(NUMPITCHERS-1)+MYRANKS_P[[#This Row],[IP]])-LGAVG_WHIP)/SGP_WHIP</f>
        <v>#REF!</v>
      </c>
      <c r="W511" s="73" t="e">
        <f>MYRANKS_P[[#This Row],[WSGP]]+MYRANKS_P[[#This Row],[SVSGP]]+MYRANKS_P[[#This Row],[SOSGP]]+MYRANKS_P[[#This Row],[ERASGP]]+MYRANKS_P[[#This Row],[WHIPSGP]]</f>
        <v>#REF!</v>
      </c>
      <c r="X511" s="174" t="e">
        <f>RANK(MYRANKS_P[[#This Row],[TTLSGP]],MYRANKS_P[TTLSGP],0)</f>
        <v>#REF!</v>
      </c>
      <c r="Y511" s="73" t="e">
        <f>IF(MYRANKS_P[[#This Row],[RAW_RANK]]&gt;NUM_P,MYRANKS_P[[#This Row],[TTLSGP]],0)</f>
        <v>#REF!</v>
      </c>
      <c r="Z511" s="34" t="e">
        <f>IF(MYRANKS_P[[#This Row],[BENCH_TTLSGP]]=0,"",RANK(MYRANKS_P[[#This Row],[BENCH_TTLSGP]],MYRANKS_P[BENCH_TTLSGP],0))</f>
        <v>#REF!</v>
      </c>
      <c r="AA511" s="34" t="e">
        <f>IF(MYRANKS_P[[#This Row],[RAW_RANK]]=NUM_P,"X","")</f>
        <v>#REF!</v>
      </c>
      <c r="AB511" s="35" t="e">
        <f>VLOOKUP(MYRANKS_P[[#This Row],[POS]],#REF!,COLUMN(#REF!),FALSE)</f>
        <v>#REF!</v>
      </c>
      <c r="AC511" s="35" t="e">
        <f>MYRANKS_P[[#This Row],[TTLSGP]]-MYRANKS_P[[#This Row],[REPL LVL]]</f>
        <v>#REF!</v>
      </c>
      <c r="AD511" s="33" t="e">
        <f>IF(MYRANKS_P[[#This Row],[RAW_RANK]]&lt;=Total_Pitchers_Drafted,MYRANKS_P[[#This Row],[SGP OVER REPL]],0)</f>
        <v>#REF!</v>
      </c>
      <c r="AE511" s="67" t="e">
        <f>MYRANKS_P[[#This Row],[SGP OVER REPL]]*Dollar_Value_Per_Pitcher_SGP+1</f>
        <v>#REF!</v>
      </c>
      <c r="AF511" s="33"/>
      <c r="AG511" s="35" t="e">
        <f>IF(AND(MYRANKS_P[[#This Row],[BENCH_RANK]]&lt;=Total_Pitchers_Drafted,MYRANKS_P[[#This Row],[$ACTUAL]]=""),MYRANKS_P[[#This Row],[USEFULSGP]],0)</f>
        <v>#REF!</v>
      </c>
      <c r="AH511" s="33" t="e">
        <f>IF(MYRANKS_P[[#This Row],[REMAIN_SGP]]=0,0,MYRANKS_P[[#This Row],[REMAIN_SGP]]*Remaining_Dollar_Value_Per_Pitcher_SGP+1)</f>
        <v>#REF!</v>
      </c>
      <c r="AI511" s="122"/>
    </row>
    <row r="512" spans="1:35" x14ac:dyDescent="0.25">
      <c r="A512" s="88" t="s">
        <v>1285</v>
      </c>
      <c r="B512" s="53" t="e">
        <f>VLOOKUP(MYRANKS_P[[#This Row],[PLAYERID]],#REF!,COLUMN(#REF!),FALSE)</f>
        <v>#REF!</v>
      </c>
      <c r="C512" s="53" t="e">
        <f>VLOOKUP(MYRANKS_P[[#This Row],[PLAYERID]],#REF!,COLUMN(#REF!),FALSE)</f>
        <v>#REF!</v>
      </c>
      <c r="D512" s="53" t="e">
        <f>VLOOKUP(MYRANKS_P[[#This Row],[PLAYERID]],#REF!,COLUMN(#REF!),FALSE)</f>
        <v>#REF!</v>
      </c>
      <c r="E512" s="9" t="e">
        <f>VLOOKUP(MYRANKS_P[[#This Row],[PLAYERID]],#REF!,COLUMN(#REF!),FALSE)</f>
        <v>#REF!</v>
      </c>
      <c r="F512" s="53" t="e">
        <f>VLOOKUP(MYRANKS_P[[#This Row],[PLAYERID]],#REF!,COLUMN(#REF!),FALSE)</f>
        <v>#REF!</v>
      </c>
      <c r="G512" s="9" t="e">
        <f>INDEX(#REF!,MATCH(MYRANKS_P[[#This Row],[PLAYERID]],#REF!,0),VLOOKUP(IDSYSTEM,#REF!,3,FALSE))</f>
        <v>#REF!</v>
      </c>
      <c r="H512" s="115" t="e">
        <f>IF(OR(LEAGUE="Mixed",LEAGUE=MYRANKS_P[[#This Row],[LG]]),IFERROR(INDEX(PITCHCSV[],MATCH(MYRANKS_P[[#This Row],[PROJID]],PITCHCSV[playerid],0),P_WCOL),0),0)</f>
        <v>#REF!</v>
      </c>
      <c r="I512" s="115" t="e">
        <f>IF(OR(LEAGUE="Mixed",LEAGUE=MYRANKS_P[[#This Row],[LG]]),IFERROR(INDEX(PITCHCSV[],MATCH(MYRANKS_P[[#This Row],[PROJID]],PITCHCSV[playerid],0),P_SVCOL),0),0)</f>
        <v>#REF!</v>
      </c>
      <c r="J512" s="115" t="e">
        <f>IF(OR(LEAGUE="Mixed",LEAGUE=MYRANKS_P[[#This Row],[LG]]),IFERROR(INDEX(PITCHCSV[],MATCH(MYRANKS_P[[#This Row],[PROJID]],PITCHCSV[playerid],0),P_IPCOL),0),0)</f>
        <v>#REF!</v>
      </c>
      <c r="K512" s="115" t="e">
        <f>IF(OR(LEAGUE="Mixed",LEAGUE=MYRANKS_P[[#This Row],[LG]]),IFERROR(INDEX(PITCHCSV[],MATCH(MYRANKS_P[[#This Row],[PROJID]],PITCHCSV[playerid],0),P_HCOL),0),0)</f>
        <v>#REF!</v>
      </c>
      <c r="L512" s="115" t="e">
        <f>IF(OR(LEAGUE="Mixed",LEAGUE=MYRANKS_P[[#This Row],[LG]]),IFERROR(INDEX(PITCHCSV[],MATCH(MYRANKS_P[[#This Row],[PROJID]],PITCHCSV[playerid],0),P_ERCOL),0),0)</f>
        <v>#REF!</v>
      </c>
      <c r="M512" s="115" t="e">
        <f>IF(OR(LEAGUE="Mixed",LEAGUE=MYRANKS_P[[#This Row],[LG]]),IFERROR(INDEX(PITCHCSV[],MATCH(MYRANKS_P[[#This Row],[PROJID]],PITCHCSV[playerid],0),P_HRCOL),0),0)</f>
        <v>#REF!</v>
      </c>
      <c r="N512" s="115" t="e">
        <f>IF(OR(LEAGUE="Mixed",LEAGUE=MYRANKS_P[[#This Row],[LG]]),IFERROR(INDEX(PITCHCSV[],MATCH(MYRANKS_P[[#This Row],[PROJID]],PITCHCSV[playerid],0),P_SOCOL),0),0)</f>
        <v>#REF!</v>
      </c>
      <c r="O512" s="115" t="e">
        <f>IF(OR(LEAGUE="Mixed",LEAGUE=MYRANKS_P[[#This Row],[LG]]),IFERROR(INDEX(PITCHCSV[],MATCH(MYRANKS_P[[#This Row],[PROJID]],PITCHCSV[playerid],0),P_BBCOL),0),0)</f>
        <v>#REF!</v>
      </c>
      <c r="P512" s="10" t="e">
        <f>IF(OR(LEAGUE="Mixed",LEAGUE=MYRANKS_P[[#This Row],[LG]]),IFERROR(MYRANKS_P[[#This Row],[ER]]*9/MYRANKS_P[[#This Row],[IP]],0),0)</f>
        <v>#REF!</v>
      </c>
      <c r="Q512" s="10" t="e">
        <f>IF(OR(LEAGUE="Mixed",LEAGUE=MYRANKS_P[[#This Row],[LG]]),IFERROR((MYRANKS_P[[#This Row],[BB]]+MYRANKS_P[[#This Row],[H]])/MYRANKS_P[[#This Row],[IP]],0),0)</f>
        <v>#REF!</v>
      </c>
      <c r="R512" s="55" t="e">
        <f>MYRANKS_P[[#This Row],[W]]/SGP_W</f>
        <v>#REF!</v>
      </c>
      <c r="S512" s="54" t="e">
        <f>MYRANKS_P[[#This Row],[SV]]/SGP_SV</f>
        <v>#REF!</v>
      </c>
      <c r="T512" s="55" t="e">
        <f>MYRANKS_P[[#This Row],[SO]]/SGP_K</f>
        <v>#REF!</v>
      </c>
      <c r="U512" s="10" t="e">
        <f>((LGAVG_ER*(NUMPITCHERS-1)+MYRANKS_P[[#This Row],[ER]])*9/((LGAVG_IP*(NUMPITCHERS-1)+MYRANKS_P[[#This Row],[IP]]))-LGAVG_ERA)/SGP_ERA</f>
        <v>#REF!</v>
      </c>
      <c r="V512" s="10" t="e">
        <f>((LGAVG_HBB*(NUMPITCHERS-1)+MYRANKS_P[[#This Row],[BB]]+MYRANKS_P[[#This Row],[H]])/(LGAVG_IP*(NUMPITCHERS-1)+MYRANKS_P[[#This Row],[IP]])-LGAVG_WHIP)/SGP_WHIP</f>
        <v>#REF!</v>
      </c>
      <c r="W512" s="74" t="e">
        <f>MYRANKS_P[[#This Row],[WSGP]]+MYRANKS_P[[#This Row],[SVSGP]]+MYRANKS_P[[#This Row],[SOSGP]]+MYRANKS_P[[#This Row],[ERASGP]]+MYRANKS_P[[#This Row],[WHIPSGP]]</f>
        <v>#REF!</v>
      </c>
      <c r="X512" s="172" t="e">
        <f>RANK(MYRANKS_P[[#This Row],[TTLSGP]],MYRANKS_P[TTLSGP],0)</f>
        <v>#REF!</v>
      </c>
      <c r="Y512" s="74" t="e">
        <f>IF(MYRANKS_P[[#This Row],[RAW_RANK]]&gt;NUM_P,MYRANKS_P[[#This Row],[TTLSGP]],0)</f>
        <v>#REF!</v>
      </c>
      <c r="Z512" s="56" t="e">
        <f>IF(MYRANKS_P[[#This Row],[BENCH_TTLSGP]]=0,"",RANK(MYRANKS_P[[#This Row],[BENCH_TTLSGP]],MYRANKS_P[BENCH_TTLSGP],0))</f>
        <v>#REF!</v>
      </c>
      <c r="AA512" s="56" t="e">
        <f>IF(MYRANKS_P[[#This Row],[RAW_RANK]]=NUM_P,"X","")</f>
        <v>#REF!</v>
      </c>
      <c r="AB512" s="54" t="e">
        <f>VLOOKUP(MYRANKS_P[[#This Row],[POS]],#REF!,COLUMN(#REF!),FALSE)</f>
        <v>#REF!</v>
      </c>
      <c r="AC512" s="54" t="e">
        <f>MYRANKS_P[[#This Row],[TTLSGP]]-MYRANKS_P[[#This Row],[REPL LVL]]</f>
        <v>#REF!</v>
      </c>
      <c r="AD512" s="55" t="e">
        <f>IF(MYRANKS_P[[#This Row],[RAW_RANK]]&lt;=Total_Pitchers_Drafted,MYRANKS_P[[#This Row],[SGP OVER REPL]],0)</f>
        <v>#REF!</v>
      </c>
      <c r="AE512" s="68" t="e">
        <f>MYRANKS_P[[#This Row],[SGP OVER REPL]]*Dollar_Value_Per_Pitcher_SGP+1</f>
        <v>#REF!</v>
      </c>
      <c r="AF512" s="55"/>
      <c r="AG512" s="54" t="e">
        <f>IF(AND(MYRANKS_P[[#This Row],[BENCH_RANK]]&lt;=Total_Pitchers_Drafted,MYRANKS_P[[#This Row],[$ACTUAL]]=""),MYRANKS_P[[#This Row],[USEFULSGP]],0)</f>
        <v>#REF!</v>
      </c>
      <c r="AH512" s="55" t="e">
        <f>IF(MYRANKS_P[[#This Row],[REMAIN_SGP]]=0,0,MYRANKS_P[[#This Row],[REMAIN_SGP]]*Remaining_Dollar_Value_Per_Pitcher_SGP+1)</f>
        <v>#REF!</v>
      </c>
      <c r="AI512" s="122"/>
    </row>
    <row r="513" spans="1:35" x14ac:dyDescent="0.25">
      <c r="A513" s="79" t="s">
        <v>2313</v>
      </c>
      <c r="B513" s="9" t="e">
        <f>VLOOKUP(MYRANKS_P[[#This Row],[PLAYERID]],#REF!,COLUMN(#REF!),FALSE)</f>
        <v>#REF!</v>
      </c>
      <c r="C513" s="9" t="e">
        <f>VLOOKUP(MYRANKS_P[[#This Row],[PLAYERID]],#REF!,COLUMN(#REF!),FALSE)</f>
        <v>#REF!</v>
      </c>
      <c r="D513" s="9" t="e">
        <f>VLOOKUP(MYRANKS_P[[#This Row],[PLAYERID]],#REF!,COLUMN(#REF!),FALSE)</f>
        <v>#REF!</v>
      </c>
      <c r="E513" s="9" t="e">
        <f>VLOOKUP(MYRANKS_P[[#This Row],[PLAYERID]],#REF!,COLUMN(#REF!),FALSE)</f>
        <v>#REF!</v>
      </c>
      <c r="F513" s="9" t="e">
        <f>VLOOKUP(MYRANKS_P[[#This Row],[PLAYERID]],#REF!,COLUMN(#REF!),FALSE)</f>
        <v>#REF!</v>
      </c>
      <c r="G513" s="9" t="e">
        <f>INDEX(#REF!,MATCH(MYRANKS_P[[#This Row],[PLAYERID]],#REF!,0),VLOOKUP(IDSYSTEM,#REF!,3,FALSE))</f>
        <v>#REF!</v>
      </c>
      <c r="H513" s="115" t="e">
        <f>IF(OR(LEAGUE="Mixed",LEAGUE=MYRANKS_P[[#This Row],[LG]]),IFERROR(INDEX(PITCHCSV[],MATCH(MYRANKS_P[[#This Row],[PROJID]],PITCHCSV[playerid],0),P_WCOL),0),0)</f>
        <v>#REF!</v>
      </c>
      <c r="I513" s="115" t="e">
        <f>IF(OR(LEAGUE="Mixed",LEAGUE=MYRANKS_P[[#This Row],[LG]]),IFERROR(INDEX(PITCHCSV[],MATCH(MYRANKS_P[[#This Row],[PROJID]],PITCHCSV[playerid],0),P_SVCOL),0),0)</f>
        <v>#REF!</v>
      </c>
      <c r="J513" s="115" t="e">
        <f>IF(OR(LEAGUE="Mixed",LEAGUE=MYRANKS_P[[#This Row],[LG]]),IFERROR(INDEX(PITCHCSV[],MATCH(MYRANKS_P[[#This Row],[PROJID]],PITCHCSV[playerid],0),P_IPCOL),0),0)</f>
        <v>#REF!</v>
      </c>
      <c r="K513" s="115" t="e">
        <f>IF(OR(LEAGUE="Mixed",LEAGUE=MYRANKS_P[[#This Row],[LG]]),IFERROR(INDEX(PITCHCSV[],MATCH(MYRANKS_P[[#This Row],[PROJID]],PITCHCSV[playerid],0),P_HCOL),0),0)</f>
        <v>#REF!</v>
      </c>
      <c r="L513" s="115" t="e">
        <f>IF(OR(LEAGUE="Mixed",LEAGUE=MYRANKS_P[[#This Row],[LG]]),IFERROR(INDEX(PITCHCSV[],MATCH(MYRANKS_P[[#This Row],[PROJID]],PITCHCSV[playerid],0),P_ERCOL),0),0)</f>
        <v>#REF!</v>
      </c>
      <c r="M513" s="115" t="e">
        <f>IF(OR(LEAGUE="Mixed",LEAGUE=MYRANKS_P[[#This Row],[LG]]),IFERROR(INDEX(PITCHCSV[],MATCH(MYRANKS_P[[#This Row],[PROJID]],PITCHCSV[playerid],0),P_HRCOL),0),0)</f>
        <v>#REF!</v>
      </c>
      <c r="N513" s="115" t="e">
        <f>IF(OR(LEAGUE="Mixed",LEAGUE=MYRANKS_P[[#This Row],[LG]]),IFERROR(INDEX(PITCHCSV[],MATCH(MYRANKS_P[[#This Row],[PROJID]],PITCHCSV[playerid],0),P_SOCOL),0),0)</f>
        <v>#REF!</v>
      </c>
      <c r="O513" s="115" t="e">
        <f>IF(OR(LEAGUE="Mixed",LEAGUE=MYRANKS_P[[#This Row],[LG]]),IFERROR(INDEX(PITCHCSV[],MATCH(MYRANKS_P[[#This Row],[PROJID]],PITCHCSV[playerid],0),P_BBCOL),0),0)</f>
        <v>#REF!</v>
      </c>
      <c r="P513" s="10" t="e">
        <f>IF(OR(LEAGUE="Mixed",LEAGUE=MYRANKS_P[[#This Row],[LG]]),IFERROR(MYRANKS_P[[#This Row],[ER]]*9/MYRANKS_P[[#This Row],[IP]],0),0)</f>
        <v>#REF!</v>
      </c>
      <c r="Q513" s="10" t="e">
        <f>IF(OR(LEAGUE="Mixed",LEAGUE=MYRANKS_P[[#This Row],[LG]]),IFERROR((MYRANKS_P[[#This Row],[BB]]+MYRANKS_P[[#This Row],[H]])/MYRANKS_P[[#This Row],[IP]],0),0)</f>
        <v>#REF!</v>
      </c>
      <c r="R513" s="10" t="e">
        <f>MYRANKS_P[[#This Row],[W]]/SGP_W</f>
        <v>#REF!</v>
      </c>
      <c r="S513" s="10" t="e">
        <f>MYRANKS_P[[#This Row],[SV]]/SGP_SV</f>
        <v>#REF!</v>
      </c>
      <c r="T513" s="10" t="e">
        <f>MYRANKS_P[[#This Row],[SO]]/SGP_K</f>
        <v>#REF!</v>
      </c>
      <c r="U513" s="10" t="e">
        <f>((LGAVG_ER*(NUMPITCHERS-1)+MYRANKS_P[[#This Row],[ER]])*9/((LGAVG_IP*(NUMPITCHERS-1)+MYRANKS_P[[#This Row],[IP]]))-LGAVG_ERA)/SGP_ERA</f>
        <v>#REF!</v>
      </c>
      <c r="V513" s="10" t="e">
        <f>((LGAVG_HBB*(NUMPITCHERS-1)+MYRANKS_P[[#This Row],[BB]]+MYRANKS_P[[#This Row],[H]])/(LGAVG_IP*(NUMPITCHERS-1)+MYRANKS_P[[#This Row],[IP]])-LGAVG_WHIP)/SGP_WHIP</f>
        <v>#REF!</v>
      </c>
      <c r="W513" s="72" t="e">
        <f>MYRANKS_P[[#This Row],[WSGP]]+MYRANKS_P[[#This Row],[SVSGP]]+MYRANKS_P[[#This Row],[SOSGP]]+MYRANKS_P[[#This Row],[ERASGP]]+MYRANKS_P[[#This Row],[WHIPSGP]]</f>
        <v>#REF!</v>
      </c>
      <c r="X513" s="171" t="e">
        <f>RANK(MYRANKS_P[[#This Row],[TTLSGP]],MYRANKS_P[TTLSGP],0)</f>
        <v>#REF!</v>
      </c>
      <c r="Y513" s="72" t="e">
        <f>IF(MYRANKS_P[[#This Row],[RAW_RANK]]&gt;NUM_P,MYRANKS_P[[#This Row],[TTLSGP]],0)</f>
        <v>#REF!</v>
      </c>
      <c r="Z513" s="22" t="e">
        <f>IF(MYRANKS_P[[#This Row],[BENCH_TTLSGP]]=0,"",RANK(MYRANKS_P[[#This Row],[BENCH_TTLSGP]],MYRANKS_P[BENCH_TTLSGP],0))</f>
        <v>#REF!</v>
      </c>
      <c r="AA513" s="22" t="e">
        <f>IF(MYRANKS_P[[#This Row],[RAW_RANK]]=NUM_P,"X","")</f>
        <v>#REF!</v>
      </c>
      <c r="AB513" s="10" t="e">
        <f>VLOOKUP(MYRANKS_P[[#This Row],[POS]],#REF!,COLUMN(#REF!),FALSE)</f>
        <v>#REF!</v>
      </c>
      <c r="AC513" s="10" t="e">
        <f>MYRANKS_P[[#This Row],[TTLSGP]]-MYRANKS_P[[#This Row],[REPL LVL]]</f>
        <v>#REF!</v>
      </c>
      <c r="AD513" s="19" t="e">
        <f>IF(MYRANKS_P[[#This Row],[RAW_RANK]]&lt;=Total_Pitchers_Drafted,MYRANKS_P[[#This Row],[SGP OVER REPL]],0)</f>
        <v>#REF!</v>
      </c>
      <c r="AE513" s="66" t="e">
        <f>MYRANKS_P[[#This Row],[SGP OVER REPL]]*Dollar_Value_Per_Pitcher_SGP+1</f>
        <v>#REF!</v>
      </c>
      <c r="AF513" s="27"/>
      <c r="AG513" s="30" t="e">
        <f>IF(AND(MYRANKS_P[[#This Row],[BENCH_RANK]]&lt;=Total_Pitchers_Drafted,MYRANKS_P[[#This Row],[$ACTUAL]]=""),MYRANKS_P[[#This Row],[USEFULSGP]],0)</f>
        <v>#REF!</v>
      </c>
      <c r="AH513" s="27" t="e">
        <f>IF(MYRANKS_P[[#This Row],[REMAIN_SGP]]=0,0,MYRANKS_P[[#This Row],[REMAIN_SGP]]*Remaining_Dollar_Value_Per_Pitcher_SGP+1)</f>
        <v>#REF!</v>
      </c>
      <c r="AI513" s="122"/>
    </row>
    <row r="514" spans="1:35" x14ac:dyDescent="0.25">
      <c r="A514" s="110" t="s">
        <v>1288</v>
      </c>
      <c r="B514" s="86" t="e">
        <f>VLOOKUP(MYRANKS_P[[#This Row],[PLAYERID]],#REF!,COLUMN(#REF!),FALSE)</f>
        <v>#REF!</v>
      </c>
      <c r="C514" s="86" t="e">
        <f>VLOOKUP(MYRANKS_P[[#This Row],[PLAYERID]],#REF!,COLUMN(#REF!),FALSE)</f>
        <v>#REF!</v>
      </c>
      <c r="D514" s="86" t="e">
        <f>VLOOKUP(MYRANKS_P[[#This Row],[PLAYERID]],#REF!,COLUMN(#REF!),FALSE)</f>
        <v>#REF!</v>
      </c>
      <c r="E514" s="9" t="e">
        <f>VLOOKUP(MYRANKS_P[[#This Row],[PLAYERID]],#REF!,COLUMN(#REF!),FALSE)</f>
        <v>#REF!</v>
      </c>
      <c r="F514" s="86" t="e">
        <f>VLOOKUP(MYRANKS_P[[#This Row],[PLAYERID]],#REF!,COLUMN(#REF!),FALSE)</f>
        <v>#REF!</v>
      </c>
      <c r="G514" s="9" t="e">
        <f>INDEX(#REF!,MATCH(MYRANKS_P[[#This Row],[PLAYERID]],#REF!,0),VLOOKUP(IDSYSTEM,#REF!,3,FALSE))</f>
        <v>#REF!</v>
      </c>
      <c r="H514" s="115" t="e">
        <f>IF(OR(LEAGUE="Mixed",LEAGUE=MYRANKS_P[[#This Row],[LG]]),IFERROR(INDEX(PITCHCSV[],MATCH(MYRANKS_P[[#This Row],[PROJID]],PITCHCSV[playerid],0),P_WCOL),0),0)</f>
        <v>#REF!</v>
      </c>
      <c r="I514" s="115" t="e">
        <f>IF(OR(LEAGUE="Mixed",LEAGUE=MYRANKS_P[[#This Row],[LG]]),IFERROR(INDEX(PITCHCSV[],MATCH(MYRANKS_P[[#This Row],[PROJID]],PITCHCSV[playerid],0),P_SVCOL),0),0)</f>
        <v>#REF!</v>
      </c>
      <c r="J514" s="115" t="e">
        <f>IF(OR(LEAGUE="Mixed",LEAGUE=MYRANKS_P[[#This Row],[LG]]),IFERROR(INDEX(PITCHCSV[],MATCH(MYRANKS_P[[#This Row],[PROJID]],PITCHCSV[playerid],0),P_IPCOL),0),0)</f>
        <v>#REF!</v>
      </c>
      <c r="K514" s="115" t="e">
        <f>IF(OR(LEAGUE="Mixed",LEAGUE=MYRANKS_P[[#This Row],[LG]]),IFERROR(INDEX(PITCHCSV[],MATCH(MYRANKS_P[[#This Row],[PROJID]],PITCHCSV[playerid],0),P_HCOL),0),0)</f>
        <v>#REF!</v>
      </c>
      <c r="L514" s="115" t="e">
        <f>IF(OR(LEAGUE="Mixed",LEAGUE=MYRANKS_P[[#This Row],[LG]]),IFERROR(INDEX(PITCHCSV[],MATCH(MYRANKS_P[[#This Row],[PROJID]],PITCHCSV[playerid],0),P_ERCOL),0),0)</f>
        <v>#REF!</v>
      </c>
      <c r="M514" s="115" t="e">
        <f>IF(OR(LEAGUE="Mixed",LEAGUE=MYRANKS_P[[#This Row],[LG]]),IFERROR(INDEX(PITCHCSV[],MATCH(MYRANKS_P[[#This Row],[PROJID]],PITCHCSV[playerid],0),P_HRCOL),0),0)</f>
        <v>#REF!</v>
      </c>
      <c r="N514" s="115" t="e">
        <f>IF(OR(LEAGUE="Mixed",LEAGUE=MYRANKS_P[[#This Row],[LG]]),IFERROR(INDEX(PITCHCSV[],MATCH(MYRANKS_P[[#This Row],[PROJID]],PITCHCSV[playerid],0),P_SOCOL),0),0)</f>
        <v>#REF!</v>
      </c>
      <c r="O514" s="115" t="e">
        <f>IF(OR(LEAGUE="Mixed",LEAGUE=MYRANKS_P[[#This Row],[LG]]),IFERROR(INDEX(PITCHCSV[],MATCH(MYRANKS_P[[#This Row],[PROJID]],PITCHCSV[playerid],0),P_BBCOL),0),0)</f>
        <v>#REF!</v>
      </c>
      <c r="P514" s="10" t="e">
        <f>IF(OR(LEAGUE="Mixed",LEAGUE=MYRANKS_P[[#This Row],[LG]]),IFERROR(MYRANKS_P[[#This Row],[ER]]*9/MYRANKS_P[[#This Row],[IP]],0),0)</f>
        <v>#REF!</v>
      </c>
      <c r="Q514" s="10" t="e">
        <f>IF(OR(LEAGUE="Mixed",LEAGUE=MYRANKS_P[[#This Row],[LG]]),IFERROR((MYRANKS_P[[#This Row],[BB]]+MYRANKS_P[[#This Row],[H]])/MYRANKS_P[[#This Row],[IP]],0),0)</f>
        <v>#REF!</v>
      </c>
      <c r="R514" s="87" t="e">
        <f>MYRANKS_P[[#This Row],[W]]/SGP_W</f>
        <v>#REF!</v>
      </c>
      <c r="S514" s="87" t="e">
        <f>MYRANKS_P[[#This Row],[SV]]/SGP_SV</f>
        <v>#REF!</v>
      </c>
      <c r="T514" s="87" t="e">
        <f>MYRANKS_P[[#This Row],[SO]]/SGP_K</f>
        <v>#REF!</v>
      </c>
      <c r="U514" s="10" t="e">
        <f>((LGAVG_ER*(NUMPITCHERS-1)+MYRANKS_P[[#This Row],[ER]])*9/((LGAVG_IP*(NUMPITCHERS-1)+MYRANKS_P[[#This Row],[IP]]))-LGAVG_ERA)/SGP_ERA</f>
        <v>#REF!</v>
      </c>
      <c r="V514" s="10" t="e">
        <f>((LGAVG_HBB*(NUMPITCHERS-1)+MYRANKS_P[[#This Row],[BB]]+MYRANKS_P[[#This Row],[H]])/(LGAVG_IP*(NUMPITCHERS-1)+MYRANKS_P[[#This Row],[IP]])-LGAVG_WHIP)/SGP_WHIP</f>
        <v>#REF!</v>
      </c>
      <c r="W514" s="92" t="e">
        <f>MYRANKS_P[[#This Row],[WSGP]]+MYRANKS_P[[#This Row],[SVSGP]]+MYRANKS_P[[#This Row],[SOSGP]]+MYRANKS_P[[#This Row],[ERASGP]]+MYRANKS_P[[#This Row],[WHIPSGP]]</f>
        <v>#REF!</v>
      </c>
      <c r="X514" s="173" t="e">
        <f>RANK(MYRANKS_P[[#This Row],[TTLSGP]],MYRANKS_P[TTLSGP],0)</f>
        <v>#REF!</v>
      </c>
      <c r="Y514" s="92" t="e">
        <f>IF(MYRANKS_P[[#This Row],[RAW_RANK]]&gt;NUM_P,MYRANKS_P[[#This Row],[TTLSGP]],0)</f>
        <v>#REF!</v>
      </c>
      <c r="Z514" s="96" t="e">
        <f>IF(MYRANKS_P[[#This Row],[BENCH_TTLSGP]]=0,"",RANK(MYRANKS_P[[#This Row],[BENCH_TTLSGP]],MYRANKS_P[BENCH_TTLSGP],0))</f>
        <v>#REF!</v>
      </c>
      <c r="AA514" s="96" t="e">
        <f>IF(MYRANKS_P[[#This Row],[RAW_RANK]]=NUM_P,"X","")</f>
        <v>#REF!</v>
      </c>
      <c r="AB514" s="87" t="e">
        <f>VLOOKUP(MYRANKS_P[[#This Row],[POS]],#REF!,COLUMN(#REF!),FALSE)</f>
        <v>#REF!</v>
      </c>
      <c r="AC514" s="87" t="e">
        <f>MYRANKS_P[[#This Row],[TTLSGP]]-MYRANKS_P[[#This Row],[REPL LVL]]</f>
        <v>#REF!</v>
      </c>
      <c r="AD514" s="87" t="e">
        <f>IF(MYRANKS_P[[#This Row],[RAW_RANK]]&lt;=Total_Pitchers_Drafted,MYRANKS_P[[#This Row],[SGP OVER REPL]],0)</f>
        <v>#REF!</v>
      </c>
      <c r="AE514" s="97" t="e">
        <f>MYRANKS_P[[#This Row],[SGP OVER REPL]]*Dollar_Value_Per_Pitcher_SGP+1</f>
        <v>#REF!</v>
      </c>
      <c r="AF514" s="87"/>
      <c r="AG514" s="87" t="e">
        <f>IF(AND(MYRANKS_P[[#This Row],[BENCH_RANK]]&lt;=Total_Pitchers_Drafted,MYRANKS_P[[#This Row],[$ACTUAL]]=""),MYRANKS_P[[#This Row],[USEFULSGP]],0)</f>
        <v>#REF!</v>
      </c>
      <c r="AH514" s="87" t="e">
        <f>IF(MYRANKS_P[[#This Row],[REMAIN_SGP]]=0,0,MYRANKS_P[[#This Row],[REMAIN_SGP]]*Remaining_Dollar_Value_Per_Pitcher_SGP+1)</f>
        <v>#REF!</v>
      </c>
      <c r="AI514" s="122"/>
    </row>
    <row r="515" spans="1:35" x14ac:dyDescent="0.25">
      <c r="A515" s="88" t="s">
        <v>1289</v>
      </c>
      <c r="B515" s="9" t="e">
        <f>VLOOKUP(MYRANKS_P[[#This Row],[PLAYERID]],#REF!,COLUMN(#REF!),FALSE)</f>
        <v>#REF!</v>
      </c>
      <c r="C515" s="9" t="e">
        <f>VLOOKUP(MYRANKS_P[[#This Row],[PLAYERID]],#REF!,COLUMN(#REF!),FALSE)</f>
        <v>#REF!</v>
      </c>
      <c r="D515" s="9" t="e">
        <f>VLOOKUP(MYRANKS_P[[#This Row],[PLAYERID]],#REF!,COLUMN(#REF!),FALSE)</f>
        <v>#REF!</v>
      </c>
      <c r="E515" s="9" t="e">
        <f>VLOOKUP(MYRANKS_P[[#This Row],[PLAYERID]],#REF!,COLUMN(#REF!),FALSE)</f>
        <v>#REF!</v>
      </c>
      <c r="F515" s="9" t="e">
        <f>VLOOKUP(MYRANKS_P[[#This Row],[PLAYERID]],#REF!,COLUMN(#REF!),FALSE)</f>
        <v>#REF!</v>
      </c>
      <c r="G515" s="9" t="e">
        <f>INDEX(#REF!,MATCH(MYRANKS_P[[#This Row],[PLAYERID]],#REF!,0),VLOOKUP(IDSYSTEM,#REF!,3,FALSE))</f>
        <v>#REF!</v>
      </c>
      <c r="H515" s="115" t="e">
        <f>IF(OR(LEAGUE="Mixed",LEAGUE=MYRANKS_P[[#This Row],[LG]]),IFERROR(INDEX(PITCHCSV[],MATCH(MYRANKS_P[[#This Row],[PROJID]],PITCHCSV[playerid],0),P_WCOL),0),0)</f>
        <v>#REF!</v>
      </c>
      <c r="I515" s="115" t="e">
        <f>IF(OR(LEAGUE="Mixed",LEAGUE=MYRANKS_P[[#This Row],[LG]]),IFERROR(INDEX(PITCHCSV[],MATCH(MYRANKS_P[[#This Row],[PROJID]],PITCHCSV[playerid],0),P_SVCOL),0),0)</f>
        <v>#REF!</v>
      </c>
      <c r="J515" s="115" t="e">
        <f>IF(OR(LEAGUE="Mixed",LEAGUE=MYRANKS_P[[#This Row],[LG]]),IFERROR(INDEX(PITCHCSV[],MATCH(MYRANKS_P[[#This Row],[PROJID]],PITCHCSV[playerid],0),P_IPCOL),0),0)</f>
        <v>#REF!</v>
      </c>
      <c r="K515" s="115" t="e">
        <f>IF(OR(LEAGUE="Mixed",LEAGUE=MYRANKS_P[[#This Row],[LG]]),IFERROR(INDEX(PITCHCSV[],MATCH(MYRANKS_P[[#This Row],[PROJID]],PITCHCSV[playerid],0),P_HCOL),0),0)</f>
        <v>#REF!</v>
      </c>
      <c r="L515" s="115" t="e">
        <f>IF(OR(LEAGUE="Mixed",LEAGUE=MYRANKS_P[[#This Row],[LG]]),IFERROR(INDEX(PITCHCSV[],MATCH(MYRANKS_P[[#This Row],[PROJID]],PITCHCSV[playerid],0),P_ERCOL),0),0)</f>
        <v>#REF!</v>
      </c>
      <c r="M515" s="115" t="e">
        <f>IF(OR(LEAGUE="Mixed",LEAGUE=MYRANKS_P[[#This Row],[LG]]),IFERROR(INDEX(PITCHCSV[],MATCH(MYRANKS_P[[#This Row],[PROJID]],PITCHCSV[playerid],0),P_HRCOL),0),0)</f>
        <v>#REF!</v>
      </c>
      <c r="N515" s="115" t="e">
        <f>IF(OR(LEAGUE="Mixed",LEAGUE=MYRANKS_P[[#This Row],[LG]]),IFERROR(INDEX(PITCHCSV[],MATCH(MYRANKS_P[[#This Row],[PROJID]],PITCHCSV[playerid],0),P_SOCOL),0),0)</f>
        <v>#REF!</v>
      </c>
      <c r="O515" s="115" t="e">
        <f>IF(OR(LEAGUE="Mixed",LEAGUE=MYRANKS_P[[#This Row],[LG]]),IFERROR(INDEX(PITCHCSV[],MATCH(MYRANKS_P[[#This Row],[PROJID]],PITCHCSV[playerid],0),P_BBCOL),0),0)</f>
        <v>#REF!</v>
      </c>
      <c r="P515" s="10" t="e">
        <f>IF(OR(LEAGUE="Mixed",LEAGUE=MYRANKS_P[[#This Row],[LG]]),IFERROR(MYRANKS_P[[#This Row],[ER]]*9/MYRANKS_P[[#This Row],[IP]],0),0)</f>
        <v>#REF!</v>
      </c>
      <c r="Q515" s="10" t="e">
        <f>IF(OR(LEAGUE="Mixed",LEAGUE=MYRANKS_P[[#This Row],[LG]]),IFERROR((MYRANKS_P[[#This Row],[BB]]+MYRANKS_P[[#This Row],[H]])/MYRANKS_P[[#This Row],[IP]],0),0)</f>
        <v>#REF!</v>
      </c>
      <c r="R515" s="10" t="e">
        <f>MYRANKS_P[[#This Row],[W]]/SGP_W</f>
        <v>#REF!</v>
      </c>
      <c r="S515" s="10" t="e">
        <f>MYRANKS_P[[#This Row],[SV]]/SGP_SV</f>
        <v>#REF!</v>
      </c>
      <c r="T515" s="10" t="e">
        <f>MYRANKS_P[[#This Row],[SO]]/SGP_K</f>
        <v>#REF!</v>
      </c>
      <c r="U515" s="10" t="e">
        <f>((LGAVG_ER*(NUMPITCHERS-1)+MYRANKS_P[[#This Row],[ER]])*9/((LGAVG_IP*(NUMPITCHERS-1)+MYRANKS_P[[#This Row],[IP]]))-LGAVG_ERA)/SGP_ERA</f>
        <v>#REF!</v>
      </c>
      <c r="V515" s="10" t="e">
        <f>((LGAVG_HBB*(NUMPITCHERS-1)+MYRANKS_P[[#This Row],[BB]]+MYRANKS_P[[#This Row],[H]])/(LGAVG_IP*(NUMPITCHERS-1)+MYRANKS_P[[#This Row],[IP]])-LGAVG_WHIP)/SGP_WHIP</f>
        <v>#REF!</v>
      </c>
      <c r="W515" s="72" t="e">
        <f>MYRANKS_P[[#This Row],[WSGP]]+MYRANKS_P[[#This Row],[SVSGP]]+MYRANKS_P[[#This Row],[SOSGP]]+MYRANKS_P[[#This Row],[ERASGP]]+MYRANKS_P[[#This Row],[WHIPSGP]]</f>
        <v>#REF!</v>
      </c>
      <c r="X515" s="171" t="e">
        <f>RANK(MYRANKS_P[[#This Row],[TTLSGP]],MYRANKS_P[TTLSGP],0)</f>
        <v>#REF!</v>
      </c>
      <c r="Y515" s="72" t="e">
        <f>IF(MYRANKS_P[[#This Row],[RAW_RANK]]&gt;NUM_P,MYRANKS_P[[#This Row],[TTLSGP]],0)</f>
        <v>#REF!</v>
      </c>
      <c r="Z515" s="22" t="e">
        <f>IF(MYRANKS_P[[#This Row],[BENCH_TTLSGP]]=0,"",RANK(MYRANKS_P[[#This Row],[BENCH_TTLSGP]],MYRANKS_P[BENCH_TTLSGP],0))</f>
        <v>#REF!</v>
      </c>
      <c r="AA515" s="22" t="e">
        <f>IF(MYRANKS_P[[#This Row],[RAW_RANK]]=NUM_P,"X","")</f>
        <v>#REF!</v>
      </c>
      <c r="AB515" s="10" t="e">
        <f>VLOOKUP(MYRANKS_P[[#This Row],[POS]],#REF!,COLUMN(#REF!),FALSE)</f>
        <v>#REF!</v>
      </c>
      <c r="AC515" s="10" t="e">
        <f>MYRANKS_P[[#This Row],[TTLSGP]]-MYRANKS_P[[#This Row],[REPL LVL]]</f>
        <v>#REF!</v>
      </c>
      <c r="AD515" s="19" t="e">
        <f>IF(MYRANKS_P[[#This Row],[RAW_RANK]]&lt;=Total_Pitchers_Drafted,MYRANKS_P[[#This Row],[SGP OVER REPL]],0)</f>
        <v>#REF!</v>
      </c>
      <c r="AE515" s="66" t="e">
        <f>MYRANKS_P[[#This Row],[SGP OVER REPL]]*Dollar_Value_Per_Pitcher_SGP+1</f>
        <v>#REF!</v>
      </c>
      <c r="AF515" s="27"/>
      <c r="AG515" s="30" t="e">
        <f>IF(AND(MYRANKS_P[[#This Row],[BENCH_RANK]]&lt;=Total_Pitchers_Drafted,MYRANKS_P[[#This Row],[$ACTUAL]]=""),MYRANKS_P[[#This Row],[USEFULSGP]],0)</f>
        <v>#REF!</v>
      </c>
      <c r="AH515" s="27" t="e">
        <f>IF(MYRANKS_P[[#This Row],[REMAIN_SGP]]=0,0,MYRANKS_P[[#This Row],[REMAIN_SGP]]*Remaining_Dollar_Value_Per_Pitcher_SGP+1)</f>
        <v>#REF!</v>
      </c>
      <c r="AI515" s="122"/>
    </row>
    <row r="516" spans="1:35" x14ac:dyDescent="0.25">
      <c r="A516" s="91" t="s">
        <v>1290</v>
      </c>
      <c r="B516" s="9" t="e">
        <f>VLOOKUP(MYRANKS_P[[#This Row],[PLAYERID]],#REF!,COLUMN(#REF!),FALSE)</f>
        <v>#REF!</v>
      </c>
      <c r="C516" s="9" t="e">
        <f>VLOOKUP(MYRANKS_P[[#This Row],[PLAYERID]],#REF!,COLUMN(#REF!),FALSE)</f>
        <v>#REF!</v>
      </c>
      <c r="D516" s="9" t="e">
        <f>VLOOKUP(MYRANKS_P[[#This Row],[PLAYERID]],#REF!,COLUMN(#REF!),FALSE)</f>
        <v>#REF!</v>
      </c>
      <c r="E516" s="9" t="e">
        <f>VLOOKUP(MYRANKS_P[[#This Row],[PLAYERID]],#REF!,COLUMN(#REF!),FALSE)</f>
        <v>#REF!</v>
      </c>
      <c r="F516" s="9" t="e">
        <f>VLOOKUP(MYRANKS_P[[#This Row],[PLAYERID]],#REF!,COLUMN(#REF!),FALSE)</f>
        <v>#REF!</v>
      </c>
      <c r="G516" s="9" t="e">
        <f>INDEX(#REF!,MATCH(MYRANKS_P[[#This Row],[PLAYERID]],#REF!,0),VLOOKUP(IDSYSTEM,#REF!,3,FALSE))</f>
        <v>#REF!</v>
      </c>
      <c r="H516" s="115" t="e">
        <f>IF(OR(LEAGUE="Mixed",LEAGUE=MYRANKS_P[[#This Row],[LG]]),IFERROR(INDEX(PITCHCSV[],MATCH(MYRANKS_P[[#This Row],[PROJID]],PITCHCSV[playerid],0),P_WCOL),0),0)</f>
        <v>#REF!</v>
      </c>
      <c r="I516" s="115" t="e">
        <f>IF(OR(LEAGUE="Mixed",LEAGUE=MYRANKS_P[[#This Row],[LG]]),IFERROR(INDEX(PITCHCSV[],MATCH(MYRANKS_P[[#This Row],[PROJID]],PITCHCSV[playerid],0),P_SVCOL),0),0)</f>
        <v>#REF!</v>
      </c>
      <c r="J516" s="115" t="e">
        <f>IF(OR(LEAGUE="Mixed",LEAGUE=MYRANKS_P[[#This Row],[LG]]),IFERROR(INDEX(PITCHCSV[],MATCH(MYRANKS_P[[#This Row],[PROJID]],PITCHCSV[playerid],0),P_IPCOL),0),0)</f>
        <v>#REF!</v>
      </c>
      <c r="K516" s="115" t="e">
        <f>IF(OR(LEAGUE="Mixed",LEAGUE=MYRANKS_P[[#This Row],[LG]]),IFERROR(INDEX(PITCHCSV[],MATCH(MYRANKS_P[[#This Row],[PROJID]],PITCHCSV[playerid],0),P_HCOL),0),0)</f>
        <v>#REF!</v>
      </c>
      <c r="L516" s="115" t="e">
        <f>IF(OR(LEAGUE="Mixed",LEAGUE=MYRANKS_P[[#This Row],[LG]]),IFERROR(INDEX(PITCHCSV[],MATCH(MYRANKS_P[[#This Row],[PROJID]],PITCHCSV[playerid],0),P_ERCOL),0),0)</f>
        <v>#REF!</v>
      </c>
      <c r="M516" s="115" t="e">
        <f>IF(OR(LEAGUE="Mixed",LEAGUE=MYRANKS_P[[#This Row],[LG]]),IFERROR(INDEX(PITCHCSV[],MATCH(MYRANKS_P[[#This Row],[PROJID]],PITCHCSV[playerid],0),P_HRCOL),0),0)</f>
        <v>#REF!</v>
      </c>
      <c r="N516" s="115" t="e">
        <f>IF(OR(LEAGUE="Mixed",LEAGUE=MYRANKS_P[[#This Row],[LG]]),IFERROR(INDEX(PITCHCSV[],MATCH(MYRANKS_P[[#This Row],[PROJID]],PITCHCSV[playerid],0),P_SOCOL),0),0)</f>
        <v>#REF!</v>
      </c>
      <c r="O516" s="115" t="e">
        <f>IF(OR(LEAGUE="Mixed",LEAGUE=MYRANKS_P[[#This Row],[LG]]),IFERROR(INDEX(PITCHCSV[],MATCH(MYRANKS_P[[#This Row],[PROJID]],PITCHCSV[playerid],0),P_BBCOL),0),0)</f>
        <v>#REF!</v>
      </c>
      <c r="P516" s="10" t="e">
        <f>IF(OR(LEAGUE="Mixed",LEAGUE=MYRANKS_P[[#This Row],[LG]]),IFERROR(MYRANKS_P[[#This Row],[ER]]*9/MYRANKS_P[[#This Row],[IP]],0),0)</f>
        <v>#REF!</v>
      </c>
      <c r="Q516" s="10" t="e">
        <f>IF(OR(LEAGUE="Mixed",LEAGUE=MYRANKS_P[[#This Row],[LG]]),IFERROR((MYRANKS_P[[#This Row],[BB]]+MYRANKS_P[[#This Row],[H]])/MYRANKS_P[[#This Row],[IP]],0),0)</f>
        <v>#REF!</v>
      </c>
      <c r="R516" s="10" t="e">
        <f>MYRANKS_P[[#This Row],[W]]/SGP_W</f>
        <v>#REF!</v>
      </c>
      <c r="S516" s="10" t="e">
        <f>MYRANKS_P[[#This Row],[SV]]/SGP_SV</f>
        <v>#REF!</v>
      </c>
      <c r="T516" s="10" t="e">
        <f>MYRANKS_P[[#This Row],[SO]]/SGP_K</f>
        <v>#REF!</v>
      </c>
      <c r="U516" s="10" t="e">
        <f>((LGAVG_ER*(NUMPITCHERS-1)+MYRANKS_P[[#This Row],[ER]])*9/((LGAVG_IP*(NUMPITCHERS-1)+MYRANKS_P[[#This Row],[IP]]))-LGAVG_ERA)/SGP_ERA</f>
        <v>#REF!</v>
      </c>
      <c r="V516" s="10" t="e">
        <f>((LGAVG_HBB*(NUMPITCHERS-1)+MYRANKS_P[[#This Row],[BB]]+MYRANKS_P[[#This Row],[H]])/(LGAVG_IP*(NUMPITCHERS-1)+MYRANKS_P[[#This Row],[IP]])-LGAVG_WHIP)/SGP_WHIP</f>
        <v>#REF!</v>
      </c>
      <c r="W516" s="72" t="e">
        <f>MYRANKS_P[[#This Row],[WSGP]]+MYRANKS_P[[#This Row],[SVSGP]]+MYRANKS_P[[#This Row],[SOSGP]]+MYRANKS_P[[#This Row],[ERASGP]]+MYRANKS_P[[#This Row],[WHIPSGP]]</f>
        <v>#REF!</v>
      </c>
      <c r="X516" s="171" t="e">
        <f>RANK(MYRANKS_P[[#This Row],[TTLSGP]],MYRANKS_P[TTLSGP],0)</f>
        <v>#REF!</v>
      </c>
      <c r="Y516" s="72" t="e">
        <f>IF(MYRANKS_P[[#This Row],[RAW_RANK]]&gt;NUM_P,MYRANKS_P[[#This Row],[TTLSGP]],0)</f>
        <v>#REF!</v>
      </c>
      <c r="Z516" s="22" t="e">
        <f>IF(MYRANKS_P[[#This Row],[BENCH_TTLSGP]]=0,"",RANK(MYRANKS_P[[#This Row],[BENCH_TTLSGP]],MYRANKS_P[BENCH_TTLSGP],0))</f>
        <v>#REF!</v>
      </c>
      <c r="AA516" s="22" t="e">
        <f>IF(MYRANKS_P[[#This Row],[RAW_RANK]]=NUM_P,"X","")</f>
        <v>#REF!</v>
      </c>
      <c r="AB516" s="10" t="e">
        <f>VLOOKUP(MYRANKS_P[[#This Row],[POS]],#REF!,COLUMN(#REF!),FALSE)</f>
        <v>#REF!</v>
      </c>
      <c r="AC516" s="10" t="e">
        <f>MYRANKS_P[[#This Row],[TTLSGP]]-MYRANKS_P[[#This Row],[REPL LVL]]</f>
        <v>#REF!</v>
      </c>
      <c r="AD516" s="19" t="e">
        <f>IF(MYRANKS_P[[#This Row],[RAW_RANK]]&lt;=Total_Pitchers_Drafted,MYRANKS_P[[#This Row],[SGP OVER REPL]],0)</f>
        <v>#REF!</v>
      </c>
      <c r="AE516" s="66" t="e">
        <f>MYRANKS_P[[#This Row],[SGP OVER REPL]]*Dollar_Value_Per_Pitcher_SGP+1</f>
        <v>#REF!</v>
      </c>
      <c r="AF516" s="27"/>
      <c r="AG516" s="30" t="e">
        <f>IF(AND(MYRANKS_P[[#This Row],[BENCH_RANK]]&lt;=Total_Pitchers_Drafted,MYRANKS_P[[#This Row],[$ACTUAL]]=""),MYRANKS_P[[#This Row],[USEFULSGP]],0)</f>
        <v>#REF!</v>
      </c>
      <c r="AH516" s="27" t="e">
        <f>IF(MYRANKS_P[[#This Row],[REMAIN_SGP]]=0,0,MYRANKS_P[[#This Row],[REMAIN_SGP]]*Remaining_Dollar_Value_Per_Pitcher_SGP+1)</f>
        <v>#REF!</v>
      </c>
      <c r="AI516" s="122"/>
    </row>
    <row r="517" spans="1:35" x14ac:dyDescent="0.25">
      <c r="A517" s="79" t="s">
        <v>2490</v>
      </c>
      <c r="B517" s="9" t="e">
        <f>VLOOKUP(MYRANKS_P[[#This Row],[PLAYERID]],#REF!,COLUMN(#REF!),FALSE)</f>
        <v>#REF!</v>
      </c>
      <c r="C517" s="9" t="e">
        <f>VLOOKUP(MYRANKS_P[[#This Row],[PLAYERID]],#REF!,COLUMN(#REF!),FALSE)</f>
        <v>#REF!</v>
      </c>
      <c r="D517" s="9" t="e">
        <f>VLOOKUP(MYRANKS_P[[#This Row],[PLAYERID]],#REF!,COLUMN(#REF!),FALSE)</f>
        <v>#REF!</v>
      </c>
      <c r="E517" s="9" t="e">
        <f>VLOOKUP(MYRANKS_P[[#This Row],[PLAYERID]],#REF!,COLUMN(#REF!),FALSE)</f>
        <v>#REF!</v>
      </c>
      <c r="F517" s="9" t="e">
        <f>VLOOKUP(MYRANKS_P[[#This Row],[PLAYERID]],#REF!,COLUMN(#REF!),FALSE)</f>
        <v>#REF!</v>
      </c>
      <c r="G517" s="9" t="e">
        <f>INDEX(#REF!,MATCH(MYRANKS_P[[#This Row],[PLAYERID]],#REF!,0),VLOOKUP(IDSYSTEM,#REF!,3,FALSE))</f>
        <v>#REF!</v>
      </c>
      <c r="H517" s="115" t="e">
        <f>IF(OR(LEAGUE="Mixed",LEAGUE=MYRANKS_P[[#This Row],[LG]]),IFERROR(INDEX(PITCHCSV[],MATCH(MYRANKS_P[[#This Row],[PROJID]],PITCHCSV[playerid],0),P_WCOL),0),0)</f>
        <v>#REF!</v>
      </c>
      <c r="I517" s="115" t="e">
        <f>IF(OR(LEAGUE="Mixed",LEAGUE=MYRANKS_P[[#This Row],[LG]]),IFERROR(INDEX(PITCHCSV[],MATCH(MYRANKS_P[[#This Row],[PROJID]],PITCHCSV[playerid],0),P_SVCOL),0),0)</f>
        <v>#REF!</v>
      </c>
      <c r="J517" s="115" t="e">
        <f>IF(OR(LEAGUE="Mixed",LEAGUE=MYRANKS_P[[#This Row],[LG]]),IFERROR(INDEX(PITCHCSV[],MATCH(MYRANKS_P[[#This Row],[PROJID]],PITCHCSV[playerid],0),P_IPCOL),0),0)</f>
        <v>#REF!</v>
      </c>
      <c r="K517" s="115" t="e">
        <f>IF(OR(LEAGUE="Mixed",LEAGUE=MYRANKS_P[[#This Row],[LG]]),IFERROR(INDEX(PITCHCSV[],MATCH(MYRANKS_P[[#This Row],[PROJID]],PITCHCSV[playerid],0),P_HCOL),0),0)</f>
        <v>#REF!</v>
      </c>
      <c r="L517" s="115" t="e">
        <f>IF(OR(LEAGUE="Mixed",LEAGUE=MYRANKS_P[[#This Row],[LG]]),IFERROR(INDEX(PITCHCSV[],MATCH(MYRANKS_P[[#This Row],[PROJID]],PITCHCSV[playerid],0),P_ERCOL),0),0)</f>
        <v>#REF!</v>
      </c>
      <c r="M517" s="115" t="e">
        <f>IF(OR(LEAGUE="Mixed",LEAGUE=MYRANKS_P[[#This Row],[LG]]),IFERROR(INDEX(PITCHCSV[],MATCH(MYRANKS_P[[#This Row],[PROJID]],PITCHCSV[playerid],0),P_HRCOL),0),0)</f>
        <v>#REF!</v>
      </c>
      <c r="N517" s="115" t="e">
        <f>IF(OR(LEAGUE="Mixed",LEAGUE=MYRANKS_P[[#This Row],[LG]]),IFERROR(INDEX(PITCHCSV[],MATCH(MYRANKS_P[[#This Row],[PROJID]],PITCHCSV[playerid],0),P_SOCOL),0),0)</f>
        <v>#REF!</v>
      </c>
      <c r="O517" s="115" t="e">
        <f>IF(OR(LEAGUE="Mixed",LEAGUE=MYRANKS_P[[#This Row],[LG]]),IFERROR(INDEX(PITCHCSV[],MATCH(MYRANKS_P[[#This Row],[PROJID]],PITCHCSV[playerid],0),P_BBCOL),0),0)</f>
        <v>#REF!</v>
      </c>
      <c r="P517" s="10" t="e">
        <f>IF(OR(LEAGUE="Mixed",LEAGUE=MYRANKS_P[[#This Row],[LG]]),IFERROR(MYRANKS_P[[#This Row],[ER]]*9/MYRANKS_P[[#This Row],[IP]],0),0)</f>
        <v>#REF!</v>
      </c>
      <c r="Q517" s="10" t="e">
        <f>IF(OR(LEAGUE="Mixed",LEAGUE=MYRANKS_P[[#This Row],[LG]]),IFERROR((MYRANKS_P[[#This Row],[BB]]+MYRANKS_P[[#This Row],[H]])/MYRANKS_P[[#This Row],[IP]],0),0)</f>
        <v>#REF!</v>
      </c>
      <c r="R517" s="10" t="e">
        <f>MYRANKS_P[[#This Row],[W]]/SGP_W</f>
        <v>#REF!</v>
      </c>
      <c r="S517" s="10" t="e">
        <f>MYRANKS_P[[#This Row],[SV]]/SGP_SV</f>
        <v>#REF!</v>
      </c>
      <c r="T517" s="10" t="e">
        <f>MYRANKS_P[[#This Row],[SO]]/SGP_K</f>
        <v>#REF!</v>
      </c>
      <c r="U517" s="10" t="e">
        <f>((LGAVG_ER*(NUMPITCHERS-1)+MYRANKS_P[[#This Row],[ER]])*9/((LGAVG_IP*(NUMPITCHERS-1)+MYRANKS_P[[#This Row],[IP]]))-LGAVG_ERA)/SGP_ERA</f>
        <v>#REF!</v>
      </c>
      <c r="V517" s="10" t="e">
        <f>((LGAVG_HBB*(NUMPITCHERS-1)+MYRANKS_P[[#This Row],[BB]]+MYRANKS_P[[#This Row],[H]])/(LGAVG_IP*(NUMPITCHERS-1)+MYRANKS_P[[#This Row],[IP]])-LGAVG_WHIP)/SGP_WHIP</f>
        <v>#REF!</v>
      </c>
      <c r="W517" s="72" t="e">
        <f>MYRANKS_P[[#This Row],[WSGP]]+MYRANKS_P[[#This Row],[SVSGP]]+MYRANKS_P[[#This Row],[SOSGP]]+MYRANKS_P[[#This Row],[ERASGP]]+MYRANKS_P[[#This Row],[WHIPSGP]]</f>
        <v>#REF!</v>
      </c>
      <c r="X517" s="171" t="e">
        <f>RANK(MYRANKS_P[[#This Row],[TTLSGP]],MYRANKS_P[TTLSGP],0)</f>
        <v>#REF!</v>
      </c>
      <c r="Y517" s="72" t="e">
        <f>IF(MYRANKS_P[[#This Row],[RAW_RANK]]&gt;NUM_P,MYRANKS_P[[#This Row],[TTLSGP]],0)</f>
        <v>#REF!</v>
      </c>
      <c r="Z517" s="22" t="e">
        <f>IF(MYRANKS_P[[#This Row],[BENCH_TTLSGP]]=0,"",RANK(MYRANKS_P[[#This Row],[BENCH_TTLSGP]],MYRANKS_P[BENCH_TTLSGP],0))</f>
        <v>#REF!</v>
      </c>
      <c r="AA517" s="22" t="e">
        <f>IF(MYRANKS_P[[#This Row],[RAW_RANK]]=NUM_P,"X","")</f>
        <v>#REF!</v>
      </c>
      <c r="AB517" s="10" t="e">
        <f>VLOOKUP(MYRANKS_P[[#This Row],[POS]],#REF!,COLUMN(#REF!),FALSE)</f>
        <v>#REF!</v>
      </c>
      <c r="AC517" s="10" t="e">
        <f>MYRANKS_P[[#This Row],[TTLSGP]]-MYRANKS_P[[#This Row],[REPL LVL]]</f>
        <v>#REF!</v>
      </c>
      <c r="AD517" s="19" t="e">
        <f>IF(MYRANKS_P[[#This Row],[RAW_RANK]]&lt;=Total_Pitchers_Drafted,MYRANKS_P[[#This Row],[SGP OVER REPL]],0)</f>
        <v>#REF!</v>
      </c>
      <c r="AE517" s="66" t="e">
        <f>MYRANKS_P[[#This Row],[SGP OVER REPL]]*Dollar_Value_Per_Pitcher_SGP+1</f>
        <v>#REF!</v>
      </c>
      <c r="AF517" s="27"/>
      <c r="AG517" s="30" t="e">
        <f>IF(AND(MYRANKS_P[[#This Row],[BENCH_RANK]]&lt;=Total_Pitchers_Drafted,MYRANKS_P[[#This Row],[$ACTUAL]]=""),MYRANKS_P[[#This Row],[USEFULSGP]],0)</f>
        <v>#REF!</v>
      </c>
      <c r="AH517" s="27" t="e">
        <f>IF(MYRANKS_P[[#This Row],[REMAIN_SGP]]=0,0,MYRANKS_P[[#This Row],[REMAIN_SGP]]*Remaining_Dollar_Value_Per_Pitcher_SGP+1)</f>
        <v>#REF!</v>
      </c>
      <c r="AI517" s="122"/>
    </row>
    <row r="518" spans="1:35" x14ac:dyDescent="0.25">
      <c r="A518" s="79" t="s">
        <v>1295</v>
      </c>
      <c r="B518" s="9" t="e">
        <f>VLOOKUP(MYRANKS_P[[#This Row],[PLAYERID]],#REF!,COLUMN(#REF!),FALSE)</f>
        <v>#REF!</v>
      </c>
      <c r="C518" s="9" t="e">
        <f>VLOOKUP(MYRANKS_P[[#This Row],[PLAYERID]],#REF!,COLUMN(#REF!),FALSE)</f>
        <v>#REF!</v>
      </c>
      <c r="D518" s="9" t="e">
        <f>VLOOKUP(MYRANKS_P[[#This Row],[PLAYERID]],#REF!,COLUMN(#REF!),FALSE)</f>
        <v>#REF!</v>
      </c>
      <c r="E518" s="9" t="e">
        <f>VLOOKUP(MYRANKS_P[[#This Row],[PLAYERID]],#REF!,COLUMN(#REF!),FALSE)</f>
        <v>#REF!</v>
      </c>
      <c r="F518" s="9" t="e">
        <f>VLOOKUP(MYRANKS_P[[#This Row],[PLAYERID]],#REF!,COLUMN(#REF!),FALSE)</f>
        <v>#REF!</v>
      </c>
      <c r="G518" s="9" t="e">
        <f>INDEX(#REF!,MATCH(MYRANKS_P[[#This Row],[PLAYERID]],#REF!,0),VLOOKUP(IDSYSTEM,#REF!,3,FALSE))</f>
        <v>#REF!</v>
      </c>
      <c r="H518" s="115" t="e">
        <f>IF(OR(LEAGUE="Mixed",LEAGUE=MYRANKS_P[[#This Row],[LG]]),IFERROR(INDEX(PITCHCSV[],MATCH(MYRANKS_P[[#This Row],[PROJID]],PITCHCSV[playerid],0),P_WCOL),0),0)</f>
        <v>#REF!</v>
      </c>
      <c r="I518" s="115" t="e">
        <f>IF(OR(LEAGUE="Mixed",LEAGUE=MYRANKS_P[[#This Row],[LG]]),IFERROR(INDEX(PITCHCSV[],MATCH(MYRANKS_P[[#This Row],[PROJID]],PITCHCSV[playerid],0),P_SVCOL),0),0)</f>
        <v>#REF!</v>
      </c>
      <c r="J518" s="115" t="e">
        <f>IF(OR(LEAGUE="Mixed",LEAGUE=MYRANKS_P[[#This Row],[LG]]),IFERROR(INDEX(PITCHCSV[],MATCH(MYRANKS_P[[#This Row],[PROJID]],PITCHCSV[playerid],0),P_IPCOL),0),0)</f>
        <v>#REF!</v>
      </c>
      <c r="K518" s="115" t="e">
        <f>IF(OR(LEAGUE="Mixed",LEAGUE=MYRANKS_P[[#This Row],[LG]]),IFERROR(INDEX(PITCHCSV[],MATCH(MYRANKS_P[[#This Row],[PROJID]],PITCHCSV[playerid],0),P_HCOL),0),0)</f>
        <v>#REF!</v>
      </c>
      <c r="L518" s="115" t="e">
        <f>IF(OR(LEAGUE="Mixed",LEAGUE=MYRANKS_P[[#This Row],[LG]]),IFERROR(INDEX(PITCHCSV[],MATCH(MYRANKS_P[[#This Row],[PROJID]],PITCHCSV[playerid],0),P_ERCOL),0),0)</f>
        <v>#REF!</v>
      </c>
      <c r="M518" s="115" t="e">
        <f>IF(OR(LEAGUE="Mixed",LEAGUE=MYRANKS_P[[#This Row],[LG]]),IFERROR(INDEX(PITCHCSV[],MATCH(MYRANKS_P[[#This Row],[PROJID]],PITCHCSV[playerid],0),P_HRCOL),0),0)</f>
        <v>#REF!</v>
      </c>
      <c r="N518" s="115" t="e">
        <f>IF(OR(LEAGUE="Mixed",LEAGUE=MYRANKS_P[[#This Row],[LG]]),IFERROR(INDEX(PITCHCSV[],MATCH(MYRANKS_P[[#This Row],[PROJID]],PITCHCSV[playerid],0),P_SOCOL),0),0)</f>
        <v>#REF!</v>
      </c>
      <c r="O518" s="115" t="e">
        <f>IF(OR(LEAGUE="Mixed",LEAGUE=MYRANKS_P[[#This Row],[LG]]),IFERROR(INDEX(PITCHCSV[],MATCH(MYRANKS_P[[#This Row],[PROJID]],PITCHCSV[playerid],0),P_BBCOL),0),0)</f>
        <v>#REF!</v>
      </c>
      <c r="P518" s="10" t="e">
        <f>IF(OR(LEAGUE="Mixed",LEAGUE=MYRANKS_P[[#This Row],[LG]]),IFERROR(MYRANKS_P[[#This Row],[ER]]*9/MYRANKS_P[[#This Row],[IP]],0),0)</f>
        <v>#REF!</v>
      </c>
      <c r="Q518" s="10" t="e">
        <f>IF(OR(LEAGUE="Mixed",LEAGUE=MYRANKS_P[[#This Row],[LG]]),IFERROR((MYRANKS_P[[#This Row],[BB]]+MYRANKS_P[[#This Row],[H]])/MYRANKS_P[[#This Row],[IP]],0),0)</f>
        <v>#REF!</v>
      </c>
      <c r="R518" s="10" t="e">
        <f>MYRANKS_P[[#This Row],[W]]/SGP_W</f>
        <v>#REF!</v>
      </c>
      <c r="S518" s="10" t="e">
        <f>MYRANKS_P[[#This Row],[SV]]/SGP_SV</f>
        <v>#REF!</v>
      </c>
      <c r="T518" s="10" t="e">
        <f>MYRANKS_P[[#This Row],[SO]]/SGP_K</f>
        <v>#REF!</v>
      </c>
      <c r="U518" s="10" t="e">
        <f>((LGAVG_ER*(NUMPITCHERS-1)+MYRANKS_P[[#This Row],[ER]])*9/((LGAVG_IP*(NUMPITCHERS-1)+MYRANKS_P[[#This Row],[IP]]))-LGAVG_ERA)/SGP_ERA</f>
        <v>#REF!</v>
      </c>
      <c r="V518" s="10" t="e">
        <f>((LGAVG_HBB*(NUMPITCHERS-1)+MYRANKS_P[[#This Row],[BB]]+MYRANKS_P[[#This Row],[H]])/(LGAVG_IP*(NUMPITCHERS-1)+MYRANKS_P[[#This Row],[IP]])-LGAVG_WHIP)/SGP_WHIP</f>
        <v>#REF!</v>
      </c>
      <c r="W518" s="72" t="e">
        <f>MYRANKS_P[[#This Row],[WSGP]]+MYRANKS_P[[#This Row],[SVSGP]]+MYRANKS_P[[#This Row],[SOSGP]]+MYRANKS_P[[#This Row],[ERASGP]]+MYRANKS_P[[#This Row],[WHIPSGP]]</f>
        <v>#REF!</v>
      </c>
      <c r="X518" s="171" t="e">
        <f>RANK(MYRANKS_P[[#This Row],[TTLSGP]],MYRANKS_P[TTLSGP],0)</f>
        <v>#REF!</v>
      </c>
      <c r="Y518" s="72" t="e">
        <f>IF(MYRANKS_P[[#This Row],[RAW_RANK]]&gt;NUM_P,MYRANKS_P[[#This Row],[TTLSGP]],0)</f>
        <v>#REF!</v>
      </c>
      <c r="Z518" s="22" t="e">
        <f>IF(MYRANKS_P[[#This Row],[BENCH_TTLSGP]]=0,"",RANK(MYRANKS_P[[#This Row],[BENCH_TTLSGP]],MYRANKS_P[BENCH_TTLSGP],0))</f>
        <v>#REF!</v>
      </c>
      <c r="AA518" s="22" t="e">
        <f>IF(MYRANKS_P[[#This Row],[RAW_RANK]]=NUM_P,"X","")</f>
        <v>#REF!</v>
      </c>
      <c r="AB518" s="10" t="e">
        <f>VLOOKUP(MYRANKS_P[[#This Row],[POS]],#REF!,COLUMN(#REF!),FALSE)</f>
        <v>#REF!</v>
      </c>
      <c r="AC518" s="10" t="e">
        <f>MYRANKS_P[[#This Row],[TTLSGP]]-MYRANKS_P[[#This Row],[REPL LVL]]</f>
        <v>#REF!</v>
      </c>
      <c r="AD518" s="19" t="e">
        <f>IF(MYRANKS_P[[#This Row],[RAW_RANK]]&lt;=Total_Pitchers_Drafted,MYRANKS_P[[#This Row],[SGP OVER REPL]],0)</f>
        <v>#REF!</v>
      </c>
      <c r="AE518" s="66" t="e">
        <f>MYRANKS_P[[#This Row],[SGP OVER REPL]]*Dollar_Value_Per_Pitcher_SGP+1</f>
        <v>#REF!</v>
      </c>
      <c r="AF518" s="27"/>
      <c r="AG518" s="30" t="e">
        <f>IF(AND(MYRANKS_P[[#This Row],[BENCH_RANK]]&lt;=Total_Pitchers_Drafted,MYRANKS_P[[#This Row],[$ACTUAL]]=""),MYRANKS_P[[#This Row],[USEFULSGP]],0)</f>
        <v>#REF!</v>
      </c>
      <c r="AH518" s="27" t="e">
        <f>IF(MYRANKS_P[[#This Row],[REMAIN_SGP]]=0,0,MYRANKS_P[[#This Row],[REMAIN_SGP]]*Remaining_Dollar_Value_Per_Pitcher_SGP+1)</f>
        <v>#REF!</v>
      </c>
      <c r="AI518" s="122"/>
    </row>
    <row r="519" spans="1:35" x14ac:dyDescent="0.25">
      <c r="A519" s="79" t="s">
        <v>1296</v>
      </c>
      <c r="B519" s="9" t="e">
        <f>VLOOKUP(MYRANKS_P[[#This Row],[PLAYERID]],#REF!,COLUMN(#REF!),FALSE)</f>
        <v>#REF!</v>
      </c>
      <c r="C519" s="9" t="e">
        <f>VLOOKUP(MYRANKS_P[[#This Row],[PLAYERID]],#REF!,COLUMN(#REF!),FALSE)</f>
        <v>#REF!</v>
      </c>
      <c r="D519" s="9" t="e">
        <f>VLOOKUP(MYRANKS_P[[#This Row],[PLAYERID]],#REF!,COLUMN(#REF!),FALSE)</f>
        <v>#REF!</v>
      </c>
      <c r="E519" s="9" t="e">
        <f>VLOOKUP(MYRANKS_P[[#This Row],[PLAYERID]],#REF!,COLUMN(#REF!),FALSE)</f>
        <v>#REF!</v>
      </c>
      <c r="F519" s="9" t="e">
        <f>VLOOKUP(MYRANKS_P[[#This Row],[PLAYERID]],#REF!,COLUMN(#REF!),FALSE)</f>
        <v>#REF!</v>
      </c>
      <c r="G519" s="9" t="e">
        <f>INDEX(#REF!,MATCH(MYRANKS_P[[#This Row],[PLAYERID]],#REF!,0),VLOOKUP(IDSYSTEM,#REF!,3,FALSE))</f>
        <v>#REF!</v>
      </c>
      <c r="H519" s="115" t="e">
        <f>IF(OR(LEAGUE="Mixed",LEAGUE=MYRANKS_P[[#This Row],[LG]]),IFERROR(INDEX(PITCHCSV[],MATCH(MYRANKS_P[[#This Row],[PROJID]],PITCHCSV[playerid],0),P_WCOL),0),0)</f>
        <v>#REF!</v>
      </c>
      <c r="I519" s="115" t="e">
        <f>IF(OR(LEAGUE="Mixed",LEAGUE=MYRANKS_P[[#This Row],[LG]]),IFERROR(INDEX(PITCHCSV[],MATCH(MYRANKS_P[[#This Row],[PROJID]],PITCHCSV[playerid],0),P_SVCOL),0),0)</f>
        <v>#REF!</v>
      </c>
      <c r="J519" s="115" t="e">
        <f>IF(OR(LEAGUE="Mixed",LEAGUE=MYRANKS_P[[#This Row],[LG]]),IFERROR(INDEX(PITCHCSV[],MATCH(MYRANKS_P[[#This Row],[PROJID]],PITCHCSV[playerid],0),P_IPCOL),0),0)</f>
        <v>#REF!</v>
      </c>
      <c r="K519" s="115" t="e">
        <f>IF(OR(LEAGUE="Mixed",LEAGUE=MYRANKS_P[[#This Row],[LG]]),IFERROR(INDEX(PITCHCSV[],MATCH(MYRANKS_P[[#This Row],[PROJID]],PITCHCSV[playerid],0),P_HCOL),0),0)</f>
        <v>#REF!</v>
      </c>
      <c r="L519" s="115" t="e">
        <f>IF(OR(LEAGUE="Mixed",LEAGUE=MYRANKS_P[[#This Row],[LG]]),IFERROR(INDEX(PITCHCSV[],MATCH(MYRANKS_P[[#This Row],[PROJID]],PITCHCSV[playerid],0),P_ERCOL),0),0)</f>
        <v>#REF!</v>
      </c>
      <c r="M519" s="115" t="e">
        <f>IF(OR(LEAGUE="Mixed",LEAGUE=MYRANKS_P[[#This Row],[LG]]),IFERROR(INDEX(PITCHCSV[],MATCH(MYRANKS_P[[#This Row],[PROJID]],PITCHCSV[playerid],0),P_HRCOL),0),0)</f>
        <v>#REF!</v>
      </c>
      <c r="N519" s="115" t="e">
        <f>IF(OR(LEAGUE="Mixed",LEAGUE=MYRANKS_P[[#This Row],[LG]]),IFERROR(INDEX(PITCHCSV[],MATCH(MYRANKS_P[[#This Row],[PROJID]],PITCHCSV[playerid],0),P_SOCOL),0),0)</f>
        <v>#REF!</v>
      </c>
      <c r="O519" s="115" t="e">
        <f>IF(OR(LEAGUE="Mixed",LEAGUE=MYRANKS_P[[#This Row],[LG]]),IFERROR(INDEX(PITCHCSV[],MATCH(MYRANKS_P[[#This Row],[PROJID]],PITCHCSV[playerid],0),P_BBCOL),0),0)</f>
        <v>#REF!</v>
      </c>
      <c r="P519" s="10" t="e">
        <f>IF(OR(LEAGUE="Mixed",LEAGUE=MYRANKS_P[[#This Row],[LG]]),IFERROR(MYRANKS_P[[#This Row],[ER]]*9/MYRANKS_P[[#This Row],[IP]],0),0)</f>
        <v>#REF!</v>
      </c>
      <c r="Q519" s="10" t="e">
        <f>IF(OR(LEAGUE="Mixed",LEAGUE=MYRANKS_P[[#This Row],[LG]]),IFERROR((MYRANKS_P[[#This Row],[BB]]+MYRANKS_P[[#This Row],[H]])/MYRANKS_P[[#This Row],[IP]],0),0)</f>
        <v>#REF!</v>
      </c>
      <c r="R519" s="10" t="e">
        <f>MYRANKS_P[[#This Row],[W]]/SGP_W</f>
        <v>#REF!</v>
      </c>
      <c r="S519" s="10" t="e">
        <f>MYRANKS_P[[#This Row],[SV]]/SGP_SV</f>
        <v>#REF!</v>
      </c>
      <c r="T519" s="10" t="e">
        <f>MYRANKS_P[[#This Row],[SO]]/SGP_K</f>
        <v>#REF!</v>
      </c>
      <c r="U519" s="10" t="e">
        <f>((LGAVG_ER*(NUMPITCHERS-1)+MYRANKS_P[[#This Row],[ER]])*9/((LGAVG_IP*(NUMPITCHERS-1)+MYRANKS_P[[#This Row],[IP]]))-LGAVG_ERA)/SGP_ERA</f>
        <v>#REF!</v>
      </c>
      <c r="V519" s="10" t="e">
        <f>((LGAVG_HBB*(NUMPITCHERS-1)+MYRANKS_P[[#This Row],[BB]]+MYRANKS_P[[#This Row],[H]])/(LGAVG_IP*(NUMPITCHERS-1)+MYRANKS_P[[#This Row],[IP]])-LGAVG_WHIP)/SGP_WHIP</f>
        <v>#REF!</v>
      </c>
      <c r="W519" s="72" t="e">
        <f>MYRANKS_P[[#This Row],[WSGP]]+MYRANKS_P[[#This Row],[SVSGP]]+MYRANKS_P[[#This Row],[SOSGP]]+MYRANKS_P[[#This Row],[ERASGP]]+MYRANKS_P[[#This Row],[WHIPSGP]]</f>
        <v>#REF!</v>
      </c>
      <c r="X519" s="171" t="e">
        <f>RANK(MYRANKS_P[[#This Row],[TTLSGP]],MYRANKS_P[TTLSGP],0)</f>
        <v>#REF!</v>
      </c>
      <c r="Y519" s="72" t="e">
        <f>IF(MYRANKS_P[[#This Row],[RAW_RANK]]&gt;NUM_P,MYRANKS_P[[#This Row],[TTLSGP]],0)</f>
        <v>#REF!</v>
      </c>
      <c r="Z519" s="22" t="e">
        <f>IF(MYRANKS_P[[#This Row],[BENCH_TTLSGP]]=0,"",RANK(MYRANKS_P[[#This Row],[BENCH_TTLSGP]],MYRANKS_P[BENCH_TTLSGP],0))</f>
        <v>#REF!</v>
      </c>
      <c r="AA519" s="22" t="e">
        <f>IF(MYRANKS_P[[#This Row],[RAW_RANK]]=NUM_P,"X","")</f>
        <v>#REF!</v>
      </c>
      <c r="AB519" s="10" t="e">
        <f>VLOOKUP(MYRANKS_P[[#This Row],[POS]],#REF!,COLUMN(#REF!),FALSE)</f>
        <v>#REF!</v>
      </c>
      <c r="AC519" s="10" t="e">
        <f>MYRANKS_P[[#This Row],[TTLSGP]]-MYRANKS_P[[#This Row],[REPL LVL]]</f>
        <v>#REF!</v>
      </c>
      <c r="AD519" s="19" t="e">
        <f>IF(MYRANKS_P[[#This Row],[RAW_RANK]]&lt;=Total_Pitchers_Drafted,MYRANKS_P[[#This Row],[SGP OVER REPL]],0)</f>
        <v>#REF!</v>
      </c>
      <c r="AE519" s="66" t="e">
        <f>MYRANKS_P[[#This Row],[SGP OVER REPL]]*Dollar_Value_Per_Pitcher_SGP+1</f>
        <v>#REF!</v>
      </c>
      <c r="AF519" s="27"/>
      <c r="AG519" s="30" t="e">
        <f>IF(AND(MYRANKS_P[[#This Row],[BENCH_RANK]]&lt;=Total_Pitchers_Drafted,MYRANKS_P[[#This Row],[$ACTUAL]]=""),MYRANKS_P[[#This Row],[USEFULSGP]],0)</f>
        <v>#REF!</v>
      </c>
      <c r="AH519" s="27" t="e">
        <f>IF(MYRANKS_P[[#This Row],[REMAIN_SGP]]=0,0,MYRANKS_P[[#This Row],[REMAIN_SGP]]*Remaining_Dollar_Value_Per_Pitcher_SGP+1)</f>
        <v>#REF!</v>
      </c>
      <c r="AI519" s="122"/>
    </row>
    <row r="520" spans="1:35" x14ac:dyDescent="0.25">
      <c r="A520" s="88" t="s">
        <v>1297</v>
      </c>
      <c r="B520" s="9" t="e">
        <f>VLOOKUP(MYRANKS_P[[#This Row],[PLAYERID]],#REF!,COLUMN(#REF!),FALSE)</f>
        <v>#REF!</v>
      </c>
      <c r="C520" s="9" t="e">
        <f>VLOOKUP(MYRANKS_P[[#This Row],[PLAYERID]],#REF!,COLUMN(#REF!),FALSE)</f>
        <v>#REF!</v>
      </c>
      <c r="D520" s="9" t="e">
        <f>VLOOKUP(MYRANKS_P[[#This Row],[PLAYERID]],#REF!,COLUMN(#REF!),FALSE)</f>
        <v>#REF!</v>
      </c>
      <c r="E520" s="9" t="e">
        <f>VLOOKUP(MYRANKS_P[[#This Row],[PLAYERID]],#REF!,COLUMN(#REF!),FALSE)</f>
        <v>#REF!</v>
      </c>
      <c r="F520" s="9" t="e">
        <f>VLOOKUP(MYRANKS_P[[#This Row],[PLAYERID]],#REF!,COLUMN(#REF!),FALSE)</f>
        <v>#REF!</v>
      </c>
      <c r="G520" s="9" t="e">
        <f>INDEX(#REF!,MATCH(MYRANKS_P[[#This Row],[PLAYERID]],#REF!,0),VLOOKUP(IDSYSTEM,#REF!,3,FALSE))</f>
        <v>#REF!</v>
      </c>
      <c r="H520" s="115" t="e">
        <f>IF(OR(LEAGUE="Mixed",LEAGUE=MYRANKS_P[[#This Row],[LG]]),IFERROR(INDEX(PITCHCSV[],MATCH(MYRANKS_P[[#This Row],[PROJID]],PITCHCSV[playerid],0),P_WCOL),0),0)</f>
        <v>#REF!</v>
      </c>
      <c r="I520" s="115" t="e">
        <f>IF(OR(LEAGUE="Mixed",LEAGUE=MYRANKS_P[[#This Row],[LG]]),IFERROR(INDEX(PITCHCSV[],MATCH(MYRANKS_P[[#This Row],[PROJID]],PITCHCSV[playerid],0),P_SVCOL),0),0)</f>
        <v>#REF!</v>
      </c>
      <c r="J520" s="115" t="e">
        <f>IF(OR(LEAGUE="Mixed",LEAGUE=MYRANKS_P[[#This Row],[LG]]),IFERROR(INDEX(PITCHCSV[],MATCH(MYRANKS_P[[#This Row],[PROJID]],PITCHCSV[playerid],0),P_IPCOL),0),0)</f>
        <v>#REF!</v>
      </c>
      <c r="K520" s="115" t="e">
        <f>IF(OR(LEAGUE="Mixed",LEAGUE=MYRANKS_P[[#This Row],[LG]]),IFERROR(INDEX(PITCHCSV[],MATCH(MYRANKS_P[[#This Row],[PROJID]],PITCHCSV[playerid],0),P_HCOL),0),0)</f>
        <v>#REF!</v>
      </c>
      <c r="L520" s="115" t="e">
        <f>IF(OR(LEAGUE="Mixed",LEAGUE=MYRANKS_P[[#This Row],[LG]]),IFERROR(INDEX(PITCHCSV[],MATCH(MYRANKS_P[[#This Row],[PROJID]],PITCHCSV[playerid],0),P_ERCOL),0),0)</f>
        <v>#REF!</v>
      </c>
      <c r="M520" s="115" t="e">
        <f>IF(OR(LEAGUE="Mixed",LEAGUE=MYRANKS_P[[#This Row],[LG]]),IFERROR(INDEX(PITCHCSV[],MATCH(MYRANKS_P[[#This Row],[PROJID]],PITCHCSV[playerid],0),P_HRCOL),0),0)</f>
        <v>#REF!</v>
      </c>
      <c r="N520" s="115" t="e">
        <f>IF(OR(LEAGUE="Mixed",LEAGUE=MYRANKS_P[[#This Row],[LG]]),IFERROR(INDEX(PITCHCSV[],MATCH(MYRANKS_P[[#This Row],[PROJID]],PITCHCSV[playerid],0),P_SOCOL),0),0)</f>
        <v>#REF!</v>
      </c>
      <c r="O520" s="115" t="e">
        <f>IF(OR(LEAGUE="Mixed",LEAGUE=MYRANKS_P[[#This Row],[LG]]),IFERROR(INDEX(PITCHCSV[],MATCH(MYRANKS_P[[#This Row],[PROJID]],PITCHCSV[playerid],0),P_BBCOL),0),0)</f>
        <v>#REF!</v>
      </c>
      <c r="P520" s="10" t="e">
        <f>IF(OR(LEAGUE="Mixed",LEAGUE=MYRANKS_P[[#This Row],[LG]]),IFERROR(MYRANKS_P[[#This Row],[ER]]*9/MYRANKS_P[[#This Row],[IP]],0),0)</f>
        <v>#REF!</v>
      </c>
      <c r="Q520" s="10" t="e">
        <f>IF(OR(LEAGUE="Mixed",LEAGUE=MYRANKS_P[[#This Row],[LG]]),IFERROR((MYRANKS_P[[#This Row],[BB]]+MYRANKS_P[[#This Row],[H]])/MYRANKS_P[[#This Row],[IP]],0),0)</f>
        <v>#REF!</v>
      </c>
      <c r="R520" s="10" t="e">
        <f>MYRANKS_P[[#This Row],[W]]/SGP_W</f>
        <v>#REF!</v>
      </c>
      <c r="S520" s="10" t="e">
        <f>MYRANKS_P[[#This Row],[SV]]/SGP_SV</f>
        <v>#REF!</v>
      </c>
      <c r="T520" s="10" t="e">
        <f>MYRANKS_P[[#This Row],[SO]]/SGP_K</f>
        <v>#REF!</v>
      </c>
      <c r="U520" s="10" t="e">
        <f>((LGAVG_ER*(NUMPITCHERS-1)+MYRANKS_P[[#This Row],[ER]])*9/((LGAVG_IP*(NUMPITCHERS-1)+MYRANKS_P[[#This Row],[IP]]))-LGAVG_ERA)/SGP_ERA</f>
        <v>#REF!</v>
      </c>
      <c r="V520" s="10" t="e">
        <f>((LGAVG_HBB*(NUMPITCHERS-1)+MYRANKS_P[[#This Row],[BB]]+MYRANKS_P[[#This Row],[H]])/(LGAVG_IP*(NUMPITCHERS-1)+MYRANKS_P[[#This Row],[IP]])-LGAVG_WHIP)/SGP_WHIP</f>
        <v>#REF!</v>
      </c>
      <c r="W520" s="72" t="e">
        <f>MYRANKS_P[[#This Row],[WSGP]]+MYRANKS_P[[#This Row],[SVSGP]]+MYRANKS_P[[#This Row],[SOSGP]]+MYRANKS_P[[#This Row],[ERASGP]]+MYRANKS_P[[#This Row],[WHIPSGP]]</f>
        <v>#REF!</v>
      </c>
      <c r="X520" s="171" t="e">
        <f>RANK(MYRANKS_P[[#This Row],[TTLSGP]],MYRANKS_P[TTLSGP],0)</f>
        <v>#REF!</v>
      </c>
      <c r="Y520" s="72" t="e">
        <f>IF(MYRANKS_P[[#This Row],[RAW_RANK]]&gt;NUM_P,MYRANKS_P[[#This Row],[TTLSGP]],0)</f>
        <v>#REF!</v>
      </c>
      <c r="Z520" s="22" t="e">
        <f>IF(MYRANKS_P[[#This Row],[BENCH_TTLSGP]]=0,"",RANK(MYRANKS_P[[#This Row],[BENCH_TTLSGP]],MYRANKS_P[BENCH_TTLSGP],0))</f>
        <v>#REF!</v>
      </c>
      <c r="AA520" s="22" t="e">
        <f>IF(MYRANKS_P[[#This Row],[RAW_RANK]]=NUM_P,"X","")</f>
        <v>#REF!</v>
      </c>
      <c r="AB520" s="10" t="e">
        <f>VLOOKUP(MYRANKS_P[[#This Row],[POS]],#REF!,COLUMN(#REF!),FALSE)</f>
        <v>#REF!</v>
      </c>
      <c r="AC520" s="10" t="e">
        <f>MYRANKS_P[[#This Row],[TTLSGP]]-MYRANKS_P[[#This Row],[REPL LVL]]</f>
        <v>#REF!</v>
      </c>
      <c r="AD520" s="19" t="e">
        <f>IF(MYRANKS_P[[#This Row],[RAW_RANK]]&lt;=Total_Pitchers_Drafted,MYRANKS_P[[#This Row],[SGP OVER REPL]],0)</f>
        <v>#REF!</v>
      </c>
      <c r="AE520" s="66" t="e">
        <f>MYRANKS_P[[#This Row],[SGP OVER REPL]]*Dollar_Value_Per_Pitcher_SGP+1</f>
        <v>#REF!</v>
      </c>
      <c r="AF520" s="27"/>
      <c r="AG520" s="30" t="e">
        <f>IF(AND(MYRANKS_P[[#This Row],[BENCH_RANK]]&lt;=Total_Pitchers_Drafted,MYRANKS_P[[#This Row],[$ACTUAL]]=""),MYRANKS_P[[#This Row],[USEFULSGP]],0)</f>
        <v>#REF!</v>
      </c>
      <c r="AH520" s="27" t="e">
        <f>IF(MYRANKS_P[[#This Row],[REMAIN_SGP]]=0,0,MYRANKS_P[[#This Row],[REMAIN_SGP]]*Remaining_Dollar_Value_Per_Pitcher_SGP+1)</f>
        <v>#REF!</v>
      </c>
      <c r="AI520" s="122"/>
    </row>
    <row r="521" spans="1:35" x14ac:dyDescent="0.25">
      <c r="A521" s="88" t="s">
        <v>1302</v>
      </c>
      <c r="B521" s="9" t="e">
        <f>VLOOKUP(MYRANKS_P[[#This Row],[PLAYERID]],#REF!,COLUMN(#REF!),FALSE)</f>
        <v>#REF!</v>
      </c>
      <c r="C521" s="9" t="e">
        <f>VLOOKUP(MYRANKS_P[[#This Row],[PLAYERID]],#REF!,COLUMN(#REF!),FALSE)</f>
        <v>#REF!</v>
      </c>
      <c r="D521" s="9" t="e">
        <f>VLOOKUP(MYRANKS_P[[#This Row],[PLAYERID]],#REF!,COLUMN(#REF!),FALSE)</f>
        <v>#REF!</v>
      </c>
      <c r="E521" s="9" t="e">
        <f>VLOOKUP(MYRANKS_P[[#This Row],[PLAYERID]],#REF!,COLUMN(#REF!),FALSE)</f>
        <v>#REF!</v>
      </c>
      <c r="F521" s="9" t="e">
        <f>VLOOKUP(MYRANKS_P[[#This Row],[PLAYERID]],#REF!,COLUMN(#REF!),FALSE)</f>
        <v>#REF!</v>
      </c>
      <c r="G521" s="9" t="e">
        <f>INDEX(#REF!,MATCH(MYRANKS_P[[#This Row],[PLAYERID]],#REF!,0),VLOOKUP(IDSYSTEM,#REF!,3,FALSE))</f>
        <v>#REF!</v>
      </c>
      <c r="H521" s="115" t="e">
        <f>IF(OR(LEAGUE="Mixed",LEAGUE=MYRANKS_P[[#This Row],[LG]]),IFERROR(INDEX(PITCHCSV[],MATCH(MYRANKS_P[[#This Row],[PROJID]],PITCHCSV[playerid],0),P_WCOL),0),0)</f>
        <v>#REF!</v>
      </c>
      <c r="I521" s="115" t="e">
        <f>IF(OR(LEAGUE="Mixed",LEAGUE=MYRANKS_P[[#This Row],[LG]]),IFERROR(INDEX(PITCHCSV[],MATCH(MYRANKS_P[[#This Row],[PROJID]],PITCHCSV[playerid],0),P_SVCOL),0),0)</f>
        <v>#REF!</v>
      </c>
      <c r="J521" s="115" t="e">
        <f>IF(OR(LEAGUE="Mixed",LEAGUE=MYRANKS_P[[#This Row],[LG]]),IFERROR(INDEX(PITCHCSV[],MATCH(MYRANKS_P[[#This Row],[PROJID]],PITCHCSV[playerid],0),P_IPCOL),0),0)</f>
        <v>#REF!</v>
      </c>
      <c r="K521" s="115" t="e">
        <f>IF(OR(LEAGUE="Mixed",LEAGUE=MYRANKS_P[[#This Row],[LG]]),IFERROR(INDEX(PITCHCSV[],MATCH(MYRANKS_P[[#This Row],[PROJID]],PITCHCSV[playerid],0),P_HCOL),0),0)</f>
        <v>#REF!</v>
      </c>
      <c r="L521" s="115" t="e">
        <f>IF(OR(LEAGUE="Mixed",LEAGUE=MYRANKS_P[[#This Row],[LG]]),IFERROR(INDEX(PITCHCSV[],MATCH(MYRANKS_P[[#This Row],[PROJID]],PITCHCSV[playerid],0),P_ERCOL),0),0)</f>
        <v>#REF!</v>
      </c>
      <c r="M521" s="115" t="e">
        <f>IF(OR(LEAGUE="Mixed",LEAGUE=MYRANKS_P[[#This Row],[LG]]),IFERROR(INDEX(PITCHCSV[],MATCH(MYRANKS_P[[#This Row],[PROJID]],PITCHCSV[playerid],0),P_HRCOL),0),0)</f>
        <v>#REF!</v>
      </c>
      <c r="N521" s="115" t="e">
        <f>IF(OR(LEAGUE="Mixed",LEAGUE=MYRANKS_P[[#This Row],[LG]]),IFERROR(INDEX(PITCHCSV[],MATCH(MYRANKS_P[[#This Row],[PROJID]],PITCHCSV[playerid],0),P_SOCOL),0),0)</f>
        <v>#REF!</v>
      </c>
      <c r="O521" s="115" t="e">
        <f>IF(OR(LEAGUE="Mixed",LEAGUE=MYRANKS_P[[#This Row],[LG]]),IFERROR(INDEX(PITCHCSV[],MATCH(MYRANKS_P[[#This Row],[PROJID]],PITCHCSV[playerid],0),P_BBCOL),0),0)</f>
        <v>#REF!</v>
      </c>
      <c r="P521" s="10" t="e">
        <f>IF(OR(LEAGUE="Mixed",LEAGUE=MYRANKS_P[[#This Row],[LG]]),IFERROR(MYRANKS_P[[#This Row],[ER]]*9/MYRANKS_P[[#This Row],[IP]],0),0)</f>
        <v>#REF!</v>
      </c>
      <c r="Q521" s="10" t="e">
        <f>IF(OR(LEAGUE="Mixed",LEAGUE=MYRANKS_P[[#This Row],[LG]]),IFERROR((MYRANKS_P[[#This Row],[BB]]+MYRANKS_P[[#This Row],[H]])/MYRANKS_P[[#This Row],[IP]],0),0)</f>
        <v>#REF!</v>
      </c>
      <c r="R521" s="10" t="e">
        <f>MYRANKS_P[[#This Row],[W]]/SGP_W</f>
        <v>#REF!</v>
      </c>
      <c r="S521" s="10" t="e">
        <f>MYRANKS_P[[#This Row],[SV]]/SGP_SV</f>
        <v>#REF!</v>
      </c>
      <c r="T521" s="10" t="e">
        <f>MYRANKS_P[[#This Row],[SO]]/SGP_K</f>
        <v>#REF!</v>
      </c>
      <c r="U521" s="10" t="e">
        <f>((LGAVG_ER*(NUMPITCHERS-1)+MYRANKS_P[[#This Row],[ER]])*9/((LGAVG_IP*(NUMPITCHERS-1)+MYRANKS_P[[#This Row],[IP]]))-LGAVG_ERA)/SGP_ERA</f>
        <v>#REF!</v>
      </c>
      <c r="V521" s="10" t="e">
        <f>((LGAVG_HBB*(NUMPITCHERS-1)+MYRANKS_P[[#This Row],[BB]]+MYRANKS_P[[#This Row],[H]])/(LGAVG_IP*(NUMPITCHERS-1)+MYRANKS_P[[#This Row],[IP]])-LGAVG_WHIP)/SGP_WHIP</f>
        <v>#REF!</v>
      </c>
      <c r="W521" s="72" t="e">
        <f>MYRANKS_P[[#This Row],[WSGP]]+MYRANKS_P[[#This Row],[SVSGP]]+MYRANKS_P[[#This Row],[SOSGP]]+MYRANKS_P[[#This Row],[ERASGP]]+MYRANKS_P[[#This Row],[WHIPSGP]]</f>
        <v>#REF!</v>
      </c>
      <c r="X521" s="171" t="e">
        <f>RANK(MYRANKS_P[[#This Row],[TTLSGP]],MYRANKS_P[TTLSGP],0)</f>
        <v>#REF!</v>
      </c>
      <c r="Y521" s="72" t="e">
        <f>IF(MYRANKS_P[[#This Row],[RAW_RANK]]&gt;NUM_P,MYRANKS_P[[#This Row],[TTLSGP]],0)</f>
        <v>#REF!</v>
      </c>
      <c r="Z521" s="22" t="e">
        <f>IF(MYRANKS_P[[#This Row],[BENCH_TTLSGP]]=0,"",RANK(MYRANKS_P[[#This Row],[BENCH_TTLSGP]],MYRANKS_P[BENCH_TTLSGP],0))</f>
        <v>#REF!</v>
      </c>
      <c r="AA521" s="22" t="e">
        <f>IF(MYRANKS_P[[#This Row],[RAW_RANK]]=NUM_P,"X","")</f>
        <v>#REF!</v>
      </c>
      <c r="AB521" s="10" t="e">
        <f>VLOOKUP(MYRANKS_P[[#This Row],[POS]],#REF!,COLUMN(#REF!),FALSE)</f>
        <v>#REF!</v>
      </c>
      <c r="AC521" s="10" t="e">
        <f>MYRANKS_P[[#This Row],[TTLSGP]]-MYRANKS_P[[#This Row],[REPL LVL]]</f>
        <v>#REF!</v>
      </c>
      <c r="AD521" s="19" t="e">
        <f>IF(MYRANKS_P[[#This Row],[RAW_RANK]]&lt;=Total_Pitchers_Drafted,MYRANKS_P[[#This Row],[SGP OVER REPL]],0)</f>
        <v>#REF!</v>
      </c>
      <c r="AE521" s="66" t="e">
        <f>MYRANKS_P[[#This Row],[SGP OVER REPL]]*Dollar_Value_Per_Pitcher_SGP+1</f>
        <v>#REF!</v>
      </c>
      <c r="AF521" s="27"/>
      <c r="AG521" s="30" t="e">
        <f>IF(AND(MYRANKS_P[[#This Row],[BENCH_RANK]]&lt;=Total_Pitchers_Drafted,MYRANKS_P[[#This Row],[$ACTUAL]]=""),MYRANKS_P[[#This Row],[USEFULSGP]],0)</f>
        <v>#REF!</v>
      </c>
      <c r="AH521" s="27" t="e">
        <f>IF(MYRANKS_P[[#This Row],[REMAIN_SGP]]=0,0,MYRANKS_P[[#This Row],[REMAIN_SGP]]*Remaining_Dollar_Value_Per_Pitcher_SGP+1)</f>
        <v>#REF!</v>
      </c>
      <c r="AI521" s="122"/>
    </row>
    <row r="522" spans="1:35" x14ac:dyDescent="0.25">
      <c r="A522" s="88" t="s">
        <v>1303</v>
      </c>
      <c r="B522" s="53" t="e">
        <f>VLOOKUP(MYRANKS_P[[#This Row],[PLAYERID]],#REF!,COLUMN(#REF!),FALSE)</f>
        <v>#REF!</v>
      </c>
      <c r="C522" s="53" t="e">
        <f>VLOOKUP(MYRANKS_P[[#This Row],[PLAYERID]],#REF!,COLUMN(#REF!),FALSE)</f>
        <v>#REF!</v>
      </c>
      <c r="D522" s="53" t="e">
        <f>VLOOKUP(MYRANKS_P[[#This Row],[PLAYERID]],#REF!,COLUMN(#REF!),FALSE)</f>
        <v>#REF!</v>
      </c>
      <c r="E522" s="9" t="e">
        <f>VLOOKUP(MYRANKS_P[[#This Row],[PLAYERID]],#REF!,COLUMN(#REF!),FALSE)</f>
        <v>#REF!</v>
      </c>
      <c r="F522" s="53" t="e">
        <f>VLOOKUP(MYRANKS_P[[#This Row],[PLAYERID]],#REF!,COLUMN(#REF!),FALSE)</f>
        <v>#REF!</v>
      </c>
      <c r="G522" s="9" t="e">
        <f>INDEX(#REF!,MATCH(MYRANKS_P[[#This Row],[PLAYERID]],#REF!,0),VLOOKUP(IDSYSTEM,#REF!,3,FALSE))</f>
        <v>#REF!</v>
      </c>
      <c r="H522" s="115" t="e">
        <f>IF(OR(LEAGUE="Mixed",LEAGUE=MYRANKS_P[[#This Row],[LG]]),IFERROR(INDEX(PITCHCSV[],MATCH(MYRANKS_P[[#This Row],[PROJID]],PITCHCSV[playerid],0),P_WCOL),0),0)</f>
        <v>#REF!</v>
      </c>
      <c r="I522" s="115" t="e">
        <f>IF(OR(LEAGUE="Mixed",LEAGUE=MYRANKS_P[[#This Row],[LG]]),IFERROR(INDEX(PITCHCSV[],MATCH(MYRANKS_P[[#This Row],[PROJID]],PITCHCSV[playerid],0),P_SVCOL),0),0)</f>
        <v>#REF!</v>
      </c>
      <c r="J522" s="115" t="e">
        <f>IF(OR(LEAGUE="Mixed",LEAGUE=MYRANKS_P[[#This Row],[LG]]),IFERROR(INDEX(PITCHCSV[],MATCH(MYRANKS_P[[#This Row],[PROJID]],PITCHCSV[playerid],0),P_IPCOL),0),0)</f>
        <v>#REF!</v>
      </c>
      <c r="K522" s="115" t="e">
        <f>IF(OR(LEAGUE="Mixed",LEAGUE=MYRANKS_P[[#This Row],[LG]]),IFERROR(INDEX(PITCHCSV[],MATCH(MYRANKS_P[[#This Row],[PROJID]],PITCHCSV[playerid],0),P_HCOL),0),0)</f>
        <v>#REF!</v>
      </c>
      <c r="L522" s="115" t="e">
        <f>IF(OR(LEAGUE="Mixed",LEAGUE=MYRANKS_P[[#This Row],[LG]]),IFERROR(INDEX(PITCHCSV[],MATCH(MYRANKS_P[[#This Row],[PROJID]],PITCHCSV[playerid],0),P_ERCOL),0),0)</f>
        <v>#REF!</v>
      </c>
      <c r="M522" s="115" t="e">
        <f>IF(OR(LEAGUE="Mixed",LEAGUE=MYRANKS_P[[#This Row],[LG]]),IFERROR(INDEX(PITCHCSV[],MATCH(MYRANKS_P[[#This Row],[PROJID]],PITCHCSV[playerid],0),P_HRCOL),0),0)</f>
        <v>#REF!</v>
      </c>
      <c r="N522" s="115" t="e">
        <f>IF(OR(LEAGUE="Mixed",LEAGUE=MYRANKS_P[[#This Row],[LG]]),IFERROR(INDEX(PITCHCSV[],MATCH(MYRANKS_P[[#This Row],[PROJID]],PITCHCSV[playerid],0),P_SOCOL),0),0)</f>
        <v>#REF!</v>
      </c>
      <c r="O522" s="115" t="e">
        <f>IF(OR(LEAGUE="Mixed",LEAGUE=MYRANKS_P[[#This Row],[LG]]),IFERROR(INDEX(PITCHCSV[],MATCH(MYRANKS_P[[#This Row],[PROJID]],PITCHCSV[playerid],0),P_BBCOL),0),0)</f>
        <v>#REF!</v>
      </c>
      <c r="P522" s="10" t="e">
        <f>IF(OR(LEAGUE="Mixed",LEAGUE=MYRANKS_P[[#This Row],[LG]]),IFERROR(MYRANKS_P[[#This Row],[ER]]*9/MYRANKS_P[[#This Row],[IP]],0),0)</f>
        <v>#REF!</v>
      </c>
      <c r="Q522" s="10" t="e">
        <f>IF(OR(LEAGUE="Mixed",LEAGUE=MYRANKS_P[[#This Row],[LG]]),IFERROR((MYRANKS_P[[#This Row],[BB]]+MYRANKS_P[[#This Row],[H]])/MYRANKS_P[[#This Row],[IP]],0),0)</f>
        <v>#REF!</v>
      </c>
      <c r="R522" s="55" t="e">
        <f>MYRANKS_P[[#This Row],[W]]/SGP_W</f>
        <v>#REF!</v>
      </c>
      <c r="S522" s="54" t="e">
        <f>MYRANKS_P[[#This Row],[SV]]/SGP_SV</f>
        <v>#REF!</v>
      </c>
      <c r="T522" s="55" t="e">
        <f>MYRANKS_P[[#This Row],[SO]]/SGP_K</f>
        <v>#REF!</v>
      </c>
      <c r="U522" s="10" t="e">
        <f>((LGAVG_ER*(NUMPITCHERS-1)+MYRANKS_P[[#This Row],[ER]])*9/((LGAVG_IP*(NUMPITCHERS-1)+MYRANKS_P[[#This Row],[IP]]))-LGAVG_ERA)/SGP_ERA</f>
        <v>#REF!</v>
      </c>
      <c r="V522" s="10" t="e">
        <f>((LGAVG_HBB*(NUMPITCHERS-1)+MYRANKS_P[[#This Row],[BB]]+MYRANKS_P[[#This Row],[H]])/(LGAVG_IP*(NUMPITCHERS-1)+MYRANKS_P[[#This Row],[IP]])-LGAVG_WHIP)/SGP_WHIP</f>
        <v>#REF!</v>
      </c>
      <c r="W522" s="74" t="e">
        <f>MYRANKS_P[[#This Row],[WSGP]]+MYRANKS_P[[#This Row],[SVSGP]]+MYRANKS_P[[#This Row],[SOSGP]]+MYRANKS_P[[#This Row],[ERASGP]]+MYRANKS_P[[#This Row],[WHIPSGP]]</f>
        <v>#REF!</v>
      </c>
      <c r="X522" s="172" t="e">
        <f>RANK(MYRANKS_P[[#This Row],[TTLSGP]],MYRANKS_P[TTLSGP],0)</f>
        <v>#REF!</v>
      </c>
      <c r="Y522" s="74" t="e">
        <f>IF(MYRANKS_P[[#This Row],[RAW_RANK]]&gt;NUM_P,MYRANKS_P[[#This Row],[TTLSGP]],0)</f>
        <v>#REF!</v>
      </c>
      <c r="Z522" s="56" t="e">
        <f>IF(MYRANKS_P[[#This Row],[BENCH_TTLSGP]]=0,"",RANK(MYRANKS_P[[#This Row],[BENCH_TTLSGP]],MYRANKS_P[BENCH_TTLSGP],0))</f>
        <v>#REF!</v>
      </c>
      <c r="AA522" s="56" t="e">
        <f>IF(MYRANKS_P[[#This Row],[RAW_RANK]]=NUM_P,"X","")</f>
        <v>#REF!</v>
      </c>
      <c r="AB522" s="54" t="e">
        <f>VLOOKUP(MYRANKS_P[[#This Row],[POS]],#REF!,COLUMN(#REF!),FALSE)</f>
        <v>#REF!</v>
      </c>
      <c r="AC522" s="54" t="e">
        <f>MYRANKS_P[[#This Row],[TTLSGP]]-MYRANKS_P[[#This Row],[REPL LVL]]</f>
        <v>#REF!</v>
      </c>
      <c r="AD522" s="55" t="e">
        <f>IF(MYRANKS_P[[#This Row],[RAW_RANK]]&lt;=Total_Pitchers_Drafted,MYRANKS_P[[#This Row],[SGP OVER REPL]],0)</f>
        <v>#REF!</v>
      </c>
      <c r="AE522" s="68" t="e">
        <f>MYRANKS_P[[#This Row],[SGP OVER REPL]]*Dollar_Value_Per_Pitcher_SGP+1</f>
        <v>#REF!</v>
      </c>
      <c r="AF522" s="55"/>
      <c r="AG522" s="54" t="e">
        <f>IF(AND(MYRANKS_P[[#This Row],[BENCH_RANK]]&lt;=Total_Pitchers_Drafted,MYRANKS_P[[#This Row],[$ACTUAL]]=""),MYRANKS_P[[#This Row],[USEFULSGP]],0)</f>
        <v>#REF!</v>
      </c>
      <c r="AH522" s="55" t="e">
        <f>IF(MYRANKS_P[[#This Row],[REMAIN_SGP]]=0,0,MYRANKS_P[[#This Row],[REMAIN_SGP]]*Remaining_Dollar_Value_Per_Pitcher_SGP+1)</f>
        <v>#REF!</v>
      </c>
      <c r="AI522" s="122"/>
    </row>
    <row r="523" spans="1:35" x14ac:dyDescent="0.25">
      <c r="A523" s="79" t="s">
        <v>1310</v>
      </c>
      <c r="B523" s="53" t="e">
        <f>VLOOKUP(MYRANKS_P[[#This Row],[PLAYERID]],#REF!,COLUMN(#REF!),FALSE)</f>
        <v>#REF!</v>
      </c>
      <c r="C523" s="53" t="e">
        <f>VLOOKUP(MYRANKS_P[[#This Row],[PLAYERID]],#REF!,COLUMN(#REF!),FALSE)</f>
        <v>#REF!</v>
      </c>
      <c r="D523" s="53" t="e">
        <f>VLOOKUP(MYRANKS_P[[#This Row],[PLAYERID]],#REF!,COLUMN(#REF!),FALSE)</f>
        <v>#REF!</v>
      </c>
      <c r="E523" s="9" t="e">
        <f>VLOOKUP(MYRANKS_P[[#This Row],[PLAYERID]],#REF!,COLUMN(#REF!),FALSE)</f>
        <v>#REF!</v>
      </c>
      <c r="F523" s="53" t="e">
        <f>VLOOKUP(MYRANKS_P[[#This Row],[PLAYERID]],#REF!,COLUMN(#REF!),FALSE)</f>
        <v>#REF!</v>
      </c>
      <c r="G523" s="9" t="e">
        <f>INDEX(#REF!,MATCH(MYRANKS_P[[#This Row],[PLAYERID]],#REF!,0),VLOOKUP(IDSYSTEM,#REF!,3,FALSE))</f>
        <v>#REF!</v>
      </c>
      <c r="H523" s="115" t="e">
        <f>IF(OR(LEAGUE="Mixed",LEAGUE=MYRANKS_P[[#This Row],[LG]]),IFERROR(INDEX(PITCHCSV[],MATCH(MYRANKS_P[[#This Row],[PROJID]],PITCHCSV[playerid],0),P_WCOL),0),0)</f>
        <v>#REF!</v>
      </c>
      <c r="I523" s="115" t="e">
        <f>IF(OR(LEAGUE="Mixed",LEAGUE=MYRANKS_P[[#This Row],[LG]]),IFERROR(INDEX(PITCHCSV[],MATCH(MYRANKS_P[[#This Row],[PROJID]],PITCHCSV[playerid],0),P_SVCOL),0),0)</f>
        <v>#REF!</v>
      </c>
      <c r="J523" s="115" t="e">
        <f>IF(OR(LEAGUE="Mixed",LEAGUE=MYRANKS_P[[#This Row],[LG]]),IFERROR(INDEX(PITCHCSV[],MATCH(MYRANKS_P[[#This Row],[PROJID]],PITCHCSV[playerid],0),P_IPCOL),0),0)</f>
        <v>#REF!</v>
      </c>
      <c r="K523" s="115" t="e">
        <f>IF(OR(LEAGUE="Mixed",LEAGUE=MYRANKS_P[[#This Row],[LG]]),IFERROR(INDEX(PITCHCSV[],MATCH(MYRANKS_P[[#This Row],[PROJID]],PITCHCSV[playerid],0),P_HCOL),0),0)</f>
        <v>#REF!</v>
      </c>
      <c r="L523" s="115" t="e">
        <f>IF(OR(LEAGUE="Mixed",LEAGUE=MYRANKS_P[[#This Row],[LG]]),IFERROR(INDEX(PITCHCSV[],MATCH(MYRANKS_P[[#This Row],[PROJID]],PITCHCSV[playerid],0),P_ERCOL),0),0)</f>
        <v>#REF!</v>
      </c>
      <c r="M523" s="115" t="e">
        <f>IF(OR(LEAGUE="Mixed",LEAGUE=MYRANKS_P[[#This Row],[LG]]),IFERROR(INDEX(PITCHCSV[],MATCH(MYRANKS_P[[#This Row],[PROJID]],PITCHCSV[playerid],0),P_HRCOL),0),0)</f>
        <v>#REF!</v>
      </c>
      <c r="N523" s="115" t="e">
        <f>IF(OR(LEAGUE="Mixed",LEAGUE=MYRANKS_P[[#This Row],[LG]]),IFERROR(INDEX(PITCHCSV[],MATCH(MYRANKS_P[[#This Row],[PROJID]],PITCHCSV[playerid],0),P_SOCOL),0),0)</f>
        <v>#REF!</v>
      </c>
      <c r="O523" s="115" t="e">
        <f>IF(OR(LEAGUE="Mixed",LEAGUE=MYRANKS_P[[#This Row],[LG]]),IFERROR(INDEX(PITCHCSV[],MATCH(MYRANKS_P[[#This Row],[PROJID]],PITCHCSV[playerid],0),P_BBCOL),0),0)</f>
        <v>#REF!</v>
      </c>
      <c r="P523" s="10" t="e">
        <f>IF(OR(LEAGUE="Mixed",LEAGUE=MYRANKS_P[[#This Row],[LG]]),IFERROR(MYRANKS_P[[#This Row],[ER]]*9/MYRANKS_P[[#This Row],[IP]],0),0)</f>
        <v>#REF!</v>
      </c>
      <c r="Q523" s="10" t="e">
        <f>IF(OR(LEAGUE="Mixed",LEAGUE=MYRANKS_P[[#This Row],[LG]]),IFERROR((MYRANKS_P[[#This Row],[BB]]+MYRANKS_P[[#This Row],[H]])/MYRANKS_P[[#This Row],[IP]],0),0)</f>
        <v>#REF!</v>
      </c>
      <c r="R523" s="55" t="e">
        <f>MYRANKS_P[[#This Row],[W]]/SGP_W</f>
        <v>#REF!</v>
      </c>
      <c r="S523" s="54" t="e">
        <f>MYRANKS_P[[#This Row],[SV]]/SGP_SV</f>
        <v>#REF!</v>
      </c>
      <c r="T523" s="55" t="e">
        <f>MYRANKS_P[[#This Row],[SO]]/SGP_K</f>
        <v>#REF!</v>
      </c>
      <c r="U523" s="10" t="e">
        <f>((LGAVG_ER*(NUMPITCHERS-1)+MYRANKS_P[[#This Row],[ER]])*9/((LGAVG_IP*(NUMPITCHERS-1)+MYRANKS_P[[#This Row],[IP]]))-LGAVG_ERA)/SGP_ERA</f>
        <v>#REF!</v>
      </c>
      <c r="V523" s="10" t="e">
        <f>((LGAVG_HBB*(NUMPITCHERS-1)+MYRANKS_P[[#This Row],[BB]]+MYRANKS_P[[#This Row],[H]])/(LGAVG_IP*(NUMPITCHERS-1)+MYRANKS_P[[#This Row],[IP]])-LGAVG_WHIP)/SGP_WHIP</f>
        <v>#REF!</v>
      </c>
      <c r="W523" s="74" t="e">
        <f>MYRANKS_P[[#This Row],[WSGP]]+MYRANKS_P[[#This Row],[SVSGP]]+MYRANKS_P[[#This Row],[SOSGP]]+MYRANKS_P[[#This Row],[ERASGP]]+MYRANKS_P[[#This Row],[WHIPSGP]]</f>
        <v>#REF!</v>
      </c>
      <c r="X523" s="172" t="e">
        <f>RANK(MYRANKS_P[[#This Row],[TTLSGP]],MYRANKS_P[TTLSGP],0)</f>
        <v>#REF!</v>
      </c>
      <c r="Y523" s="74" t="e">
        <f>IF(MYRANKS_P[[#This Row],[RAW_RANK]]&gt;NUM_P,MYRANKS_P[[#This Row],[TTLSGP]],0)</f>
        <v>#REF!</v>
      </c>
      <c r="Z523" s="56" t="e">
        <f>IF(MYRANKS_P[[#This Row],[BENCH_TTLSGP]]=0,"",RANK(MYRANKS_P[[#This Row],[BENCH_TTLSGP]],MYRANKS_P[BENCH_TTLSGP],0))</f>
        <v>#REF!</v>
      </c>
      <c r="AA523" s="56" t="e">
        <f>IF(MYRANKS_P[[#This Row],[RAW_RANK]]=NUM_P,"X","")</f>
        <v>#REF!</v>
      </c>
      <c r="AB523" s="54" t="e">
        <f>VLOOKUP(MYRANKS_P[[#This Row],[POS]],#REF!,COLUMN(#REF!),FALSE)</f>
        <v>#REF!</v>
      </c>
      <c r="AC523" s="54" t="e">
        <f>MYRANKS_P[[#This Row],[TTLSGP]]-MYRANKS_P[[#This Row],[REPL LVL]]</f>
        <v>#REF!</v>
      </c>
      <c r="AD523" s="55" t="e">
        <f>IF(MYRANKS_P[[#This Row],[RAW_RANK]]&lt;=Total_Pitchers_Drafted,MYRANKS_P[[#This Row],[SGP OVER REPL]],0)</f>
        <v>#REF!</v>
      </c>
      <c r="AE523" s="68" t="e">
        <f>MYRANKS_P[[#This Row],[SGP OVER REPL]]*Dollar_Value_Per_Pitcher_SGP+1</f>
        <v>#REF!</v>
      </c>
      <c r="AF523" s="55"/>
      <c r="AG523" s="54" t="e">
        <f>IF(AND(MYRANKS_P[[#This Row],[BENCH_RANK]]&lt;=Total_Pitchers_Drafted,MYRANKS_P[[#This Row],[$ACTUAL]]=""),MYRANKS_P[[#This Row],[USEFULSGP]],0)</f>
        <v>#REF!</v>
      </c>
      <c r="AH523" s="55" t="e">
        <f>IF(MYRANKS_P[[#This Row],[REMAIN_SGP]]=0,0,MYRANKS_P[[#This Row],[REMAIN_SGP]]*Remaining_Dollar_Value_Per_Pitcher_SGP+1)</f>
        <v>#REF!</v>
      </c>
      <c r="AI523" s="122"/>
    </row>
    <row r="524" spans="1:35" x14ac:dyDescent="0.25">
      <c r="A524" s="88" t="s">
        <v>1311</v>
      </c>
      <c r="B524" s="32" t="e">
        <f>VLOOKUP(MYRANKS_P[[#This Row],[PLAYERID]],#REF!,COLUMN(#REF!),FALSE)</f>
        <v>#REF!</v>
      </c>
      <c r="C524" s="32" t="e">
        <f>VLOOKUP(MYRANKS_P[[#This Row],[PLAYERID]],#REF!,COLUMN(#REF!),FALSE)</f>
        <v>#REF!</v>
      </c>
      <c r="D524" s="32" t="e">
        <f>VLOOKUP(MYRANKS_P[[#This Row],[PLAYERID]],#REF!,COLUMN(#REF!),FALSE)</f>
        <v>#REF!</v>
      </c>
      <c r="E524" s="9" t="e">
        <f>VLOOKUP(MYRANKS_P[[#This Row],[PLAYERID]],#REF!,COLUMN(#REF!),FALSE)</f>
        <v>#REF!</v>
      </c>
      <c r="F524" s="32" t="e">
        <f>VLOOKUP(MYRANKS_P[[#This Row],[PLAYERID]],#REF!,COLUMN(#REF!),FALSE)</f>
        <v>#REF!</v>
      </c>
      <c r="G524" s="9" t="e">
        <f>INDEX(#REF!,MATCH(MYRANKS_P[[#This Row],[PLAYERID]],#REF!,0),VLOOKUP(IDSYSTEM,#REF!,3,FALSE))</f>
        <v>#REF!</v>
      </c>
      <c r="H524" s="115" t="e">
        <f>IF(OR(LEAGUE="Mixed",LEAGUE=MYRANKS_P[[#This Row],[LG]]),IFERROR(INDEX(PITCHCSV[],MATCH(MYRANKS_P[[#This Row],[PROJID]],PITCHCSV[playerid],0),P_WCOL),0),0)</f>
        <v>#REF!</v>
      </c>
      <c r="I524" s="115" t="e">
        <f>IF(OR(LEAGUE="Mixed",LEAGUE=MYRANKS_P[[#This Row],[LG]]),IFERROR(INDEX(PITCHCSV[],MATCH(MYRANKS_P[[#This Row],[PROJID]],PITCHCSV[playerid],0),P_SVCOL),0),0)</f>
        <v>#REF!</v>
      </c>
      <c r="J524" s="115" t="e">
        <f>IF(OR(LEAGUE="Mixed",LEAGUE=MYRANKS_P[[#This Row],[LG]]),IFERROR(INDEX(PITCHCSV[],MATCH(MYRANKS_P[[#This Row],[PROJID]],PITCHCSV[playerid],0),P_IPCOL),0),0)</f>
        <v>#REF!</v>
      </c>
      <c r="K524" s="115" t="e">
        <f>IF(OR(LEAGUE="Mixed",LEAGUE=MYRANKS_P[[#This Row],[LG]]),IFERROR(INDEX(PITCHCSV[],MATCH(MYRANKS_P[[#This Row],[PROJID]],PITCHCSV[playerid],0),P_HCOL),0),0)</f>
        <v>#REF!</v>
      </c>
      <c r="L524" s="115" t="e">
        <f>IF(OR(LEAGUE="Mixed",LEAGUE=MYRANKS_P[[#This Row],[LG]]),IFERROR(INDEX(PITCHCSV[],MATCH(MYRANKS_P[[#This Row],[PROJID]],PITCHCSV[playerid],0),P_ERCOL),0),0)</f>
        <v>#REF!</v>
      </c>
      <c r="M524" s="115" t="e">
        <f>IF(OR(LEAGUE="Mixed",LEAGUE=MYRANKS_P[[#This Row],[LG]]),IFERROR(INDEX(PITCHCSV[],MATCH(MYRANKS_P[[#This Row],[PROJID]],PITCHCSV[playerid],0),P_HRCOL),0),0)</f>
        <v>#REF!</v>
      </c>
      <c r="N524" s="115" t="e">
        <f>IF(OR(LEAGUE="Mixed",LEAGUE=MYRANKS_P[[#This Row],[LG]]),IFERROR(INDEX(PITCHCSV[],MATCH(MYRANKS_P[[#This Row],[PROJID]],PITCHCSV[playerid],0),P_SOCOL),0),0)</f>
        <v>#REF!</v>
      </c>
      <c r="O524" s="115" t="e">
        <f>IF(OR(LEAGUE="Mixed",LEAGUE=MYRANKS_P[[#This Row],[LG]]),IFERROR(INDEX(PITCHCSV[],MATCH(MYRANKS_P[[#This Row],[PROJID]],PITCHCSV[playerid],0),P_BBCOL),0),0)</f>
        <v>#REF!</v>
      </c>
      <c r="P524" s="10" t="e">
        <f>IF(OR(LEAGUE="Mixed",LEAGUE=MYRANKS_P[[#This Row],[LG]]),IFERROR(MYRANKS_P[[#This Row],[ER]]*9/MYRANKS_P[[#This Row],[IP]],0),0)</f>
        <v>#REF!</v>
      </c>
      <c r="Q524" s="10" t="e">
        <f>IF(OR(LEAGUE="Mixed",LEAGUE=MYRANKS_P[[#This Row],[LG]]),IFERROR((MYRANKS_P[[#This Row],[BB]]+MYRANKS_P[[#This Row],[H]])/MYRANKS_P[[#This Row],[IP]],0),0)</f>
        <v>#REF!</v>
      </c>
      <c r="R524" s="33" t="e">
        <f>MYRANKS_P[[#This Row],[W]]/SGP_W</f>
        <v>#REF!</v>
      </c>
      <c r="S524" s="35" t="e">
        <f>MYRANKS_P[[#This Row],[SV]]/SGP_SV</f>
        <v>#REF!</v>
      </c>
      <c r="T524" s="33" t="e">
        <f>MYRANKS_P[[#This Row],[SO]]/SGP_K</f>
        <v>#REF!</v>
      </c>
      <c r="U524" s="10" t="e">
        <f>((LGAVG_ER*(NUMPITCHERS-1)+MYRANKS_P[[#This Row],[ER]])*9/((LGAVG_IP*(NUMPITCHERS-1)+MYRANKS_P[[#This Row],[IP]]))-LGAVG_ERA)/SGP_ERA</f>
        <v>#REF!</v>
      </c>
      <c r="V524" s="10" t="e">
        <f>((LGAVG_HBB*(NUMPITCHERS-1)+MYRANKS_P[[#This Row],[BB]]+MYRANKS_P[[#This Row],[H]])/(LGAVG_IP*(NUMPITCHERS-1)+MYRANKS_P[[#This Row],[IP]])-LGAVG_WHIP)/SGP_WHIP</f>
        <v>#REF!</v>
      </c>
      <c r="W524" s="73" t="e">
        <f>MYRANKS_P[[#This Row],[WSGP]]+MYRANKS_P[[#This Row],[SVSGP]]+MYRANKS_P[[#This Row],[SOSGP]]+MYRANKS_P[[#This Row],[ERASGP]]+MYRANKS_P[[#This Row],[WHIPSGP]]</f>
        <v>#REF!</v>
      </c>
      <c r="X524" s="174" t="e">
        <f>RANK(MYRANKS_P[[#This Row],[TTLSGP]],MYRANKS_P[TTLSGP],0)</f>
        <v>#REF!</v>
      </c>
      <c r="Y524" s="73" t="e">
        <f>IF(MYRANKS_P[[#This Row],[RAW_RANK]]&gt;NUM_P,MYRANKS_P[[#This Row],[TTLSGP]],0)</f>
        <v>#REF!</v>
      </c>
      <c r="Z524" s="34" t="e">
        <f>IF(MYRANKS_P[[#This Row],[BENCH_TTLSGP]]=0,"",RANK(MYRANKS_P[[#This Row],[BENCH_TTLSGP]],MYRANKS_P[BENCH_TTLSGP],0))</f>
        <v>#REF!</v>
      </c>
      <c r="AA524" s="34" t="e">
        <f>IF(MYRANKS_P[[#This Row],[RAW_RANK]]=NUM_P,"X","")</f>
        <v>#REF!</v>
      </c>
      <c r="AB524" s="35" t="e">
        <f>VLOOKUP(MYRANKS_P[[#This Row],[POS]],#REF!,COLUMN(#REF!),FALSE)</f>
        <v>#REF!</v>
      </c>
      <c r="AC524" s="35" t="e">
        <f>MYRANKS_P[[#This Row],[TTLSGP]]-MYRANKS_P[[#This Row],[REPL LVL]]</f>
        <v>#REF!</v>
      </c>
      <c r="AD524" s="33" t="e">
        <f>IF(MYRANKS_P[[#This Row],[RAW_RANK]]&lt;=Total_Pitchers_Drafted,MYRANKS_P[[#This Row],[SGP OVER REPL]],0)</f>
        <v>#REF!</v>
      </c>
      <c r="AE524" s="67" t="e">
        <f>MYRANKS_P[[#This Row],[SGP OVER REPL]]*Dollar_Value_Per_Pitcher_SGP+1</f>
        <v>#REF!</v>
      </c>
      <c r="AF524" s="33"/>
      <c r="AG524" s="35" t="e">
        <f>IF(AND(MYRANKS_P[[#This Row],[BENCH_RANK]]&lt;=Total_Pitchers_Drafted,MYRANKS_P[[#This Row],[$ACTUAL]]=""),MYRANKS_P[[#This Row],[USEFULSGP]],0)</f>
        <v>#REF!</v>
      </c>
      <c r="AH524" s="33" t="e">
        <f>IF(MYRANKS_P[[#This Row],[REMAIN_SGP]]=0,0,MYRANKS_P[[#This Row],[REMAIN_SGP]]*Remaining_Dollar_Value_Per_Pitcher_SGP+1)</f>
        <v>#REF!</v>
      </c>
      <c r="AI524" s="122"/>
    </row>
    <row r="525" spans="1:35" x14ac:dyDescent="0.25">
      <c r="A525" s="110" t="s">
        <v>1313</v>
      </c>
      <c r="B525" s="9" t="e">
        <f>VLOOKUP(MYRANKS_P[[#This Row],[PLAYERID]],#REF!,COLUMN(#REF!),FALSE)</f>
        <v>#REF!</v>
      </c>
      <c r="C525" s="9" t="e">
        <f>VLOOKUP(MYRANKS_P[[#This Row],[PLAYERID]],#REF!,COLUMN(#REF!),FALSE)</f>
        <v>#REF!</v>
      </c>
      <c r="D525" s="9" t="e">
        <f>VLOOKUP(MYRANKS_P[[#This Row],[PLAYERID]],#REF!,COLUMN(#REF!),FALSE)</f>
        <v>#REF!</v>
      </c>
      <c r="E525" s="9" t="e">
        <f>VLOOKUP(MYRANKS_P[[#This Row],[PLAYERID]],#REF!,COLUMN(#REF!),FALSE)</f>
        <v>#REF!</v>
      </c>
      <c r="F525" s="9" t="e">
        <f>VLOOKUP(MYRANKS_P[[#This Row],[PLAYERID]],#REF!,COLUMN(#REF!),FALSE)</f>
        <v>#REF!</v>
      </c>
      <c r="G525" s="9" t="e">
        <f>INDEX(#REF!,MATCH(MYRANKS_P[[#This Row],[PLAYERID]],#REF!,0),VLOOKUP(IDSYSTEM,#REF!,3,FALSE))</f>
        <v>#REF!</v>
      </c>
      <c r="H525" s="128" t="e">
        <f>IF(OR(LEAGUE="Mixed",LEAGUE=MYRANKS_P[[#This Row],[LG]]),IFERROR(INDEX(PITCHCSV[],MATCH(MYRANKS_P[[#This Row],[PROJID]],PITCHCSV[playerid],0),P_WCOL),0),0)</f>
        <v>#REF!</v>
      </c>
      <c r="I525" s="128" t="e">
        <f>IF(OR(LEAGUE="Mixed",LEAGUE=MYRANKS_P[[#This Row],[LG]]),IFERROR(INDEX(PITCHCSV[],MATCH(MYRANKS_P[[#This Row],[PROJID]],PITCHCSV[playerid],0),P_SVCOL),0),0)</f>
        <v>#REF!</v>
      </c>
      <c r="J525" s="128" t="e">
        <f>IF(OR(LEAGUE="Mixed",LEAGUE=MYRANKS_P[[#This Row],[LG]]),IFERROR(INDEX(PITCHCSV[],MATCH(MYRANKS_P[[#This Row],[PROJID]],PITCHCSV[playerid],0),P_IPCOL),0),0)</f>
        <v>#REF!</v>
      </c>
      <c r="K525" s="128" t="e">
        <f>IF(OR(LEAGUE="Mixed",LEAGUE=MYRANKS_P[[#This Row],[LG]]),IFERROR(INDEX(PITCHCSV[],MATCH(MYRANKS_P[[#This Row],[PROJID]],PITCHCSV[playerid],0),P_HCOL),0),0)</f>
        <v>#REF!</v>
      </c>
      <c r="L525" s="128" t="e">
        <f>IF(OR(LEAGUE="Mixed",LEAGUE=MYRANKS_P[[#This Row],[LG]]),IFERROR(INDEX(PITCHCSV[],MATCH(MYRANKS_P[[#This Row],[PROJID]],PITCHCSV[playerid],0),P_ERCOL),0),0)</f>
        <v>#REF!</v>
      </c>
      <c r="M525" s="128" t="e">
        <f>IF(OR(LEAGUE="Mixed",LEAGUE=MYRANKS_P[[#This Row],[LG]]),IFERROR(INDEX(PITCHCSV[],MATCH(MYRANKS_P[[#This Row],[PROJID]],PITCHCSV[playerid],0),P_HRCOL),0),0)</f>
        <v>#REF!</v>
      </c>
      <c r="N525" s="128" t="e">
        <f>IF(OR(LEAGUE="Mixed",LEAGUE=MYRANKS_P[[#This Row],[LG]]),IFERROR(INDEX(PITCHCSV[],MATCH(MYRANKS_P[[#This Row],[PROJID]],PITCHCSV[playerid],0),P_SOCOL),0),0)</f>
        <v>#REF!</v>
      </c>
      <c r="O525" s="128" t="e">
        <f>IF(OR(LEAGUE="Mixed",LEAGUE=MYRANKS_P[[#This Row],[LG]]),IFERROR(INDEX(PITCHCSV[],MATCH(MYRANKS_P[[#This Row],[PROJID]],PITCHCSV[playerid],0),P_BBCOL),0),0)</f>
        <v>#REF!</v>
      </c>
      <c r="P525" s="87" t="e">
        <f>IF(OR(LEAGUE="Mixed",LEAGUE=MYRANKS_P[[#This Row],[LG]]),IFERROR(MYRANKS_P[[#This Row],[ER]]*9/MYRANKS_P[[#This Row],[IP]],0),0)</f>
        <v>#REF!</v>
      </c>
      <c r="Q525" s="87" t="e">
        <f>IF(OR(LEAGUE="Mixed",LEAGUE=MYRANKS_P[[#This Row],[LG]]),IFERROR((MYRANKS_P[[#This Row],[BB]]+MYRANKS_P[[#This Row],[H]])/MYRANKS_P[[#This Row],[IP]],0),0)</f>
        <v>#REF!</v>
      </c>
      <c r="R525" s="87" t="e">
        <f>MYRANKS_P[[#This Row],[W]]/SGP_W</f>
        <v>#REF!</v>
      </c>
      <c r="S525" s="87" t="e">
        <f>MYRANKS_P[[#This Row],[SV]]/SGP_SV</f>
        <v>#REF!</v>
      </c>
      <c r="T525" s="87" t="e">
        <f>MYRANKS_P[[#This Row],[SO]]/SGP_K</f>
        <v>#REF!</v>
      </c>
      <c r="U525" s="87" t="e">
        <f>((LGAVG_ER*(NUMPITCHERS-1)+MYRANKS_P[[#This Row],[ER]])*9/((LGAVG_IP*(NUMPITCHERS-1)+MYRANKS_P[[#This Row],[IP]]))-LGAVG_ERA)/SGP_ERA</f>
        <v>#REF!</v>
      </c>
      <c r="V525" s="87" t="e">
        <f>((LGAVG_HBB*(NUMPITCHERS-1)+MYRANKS_P[[#This Row],[BB]]+MYRANKS_P[[#This Row],[H]])/(LGAVG_IP*(NUMPITCHERS-1)+MYRANKS_P[[#This Row],[IP]])-LGAVG_WHIP)/SGP_WHIP</f>
        <v>#REF!</v>
      </c>
      <c r="W525" s="92" t="e">
        <f>MYRANKS_P[[#This Row],[WSGP]]+MYRANKS_P[[#This Row],[SVSGP]]+MYRANKS_P[[#This Row],[SOSGP]]+MYRANKS_P[[#This Row],[ERASGP]]+MYRANKS_P[[#This Row],[WHIPSGP]]</f>
        <v>#REF!</v>
      </c>
      <c r="X525" s="173" t="e">
        <f>RANK(MYRANKS_P[[#This Row],[TTLSGP]],MYRANKS_P[TTLSGP],0)</f>
        <v>#REF!</v>
      </c>
      <c r="Y525" s="92" t="e">
        <f>IF(MYRANKS_P[[#This Row],[RAW_RANK]]&gt;NUM_P,MYRANKS_P[[#This Row],[TTLSGP]],0)</f>
        <v>#REF!</v>
      </c>
      <c r="Z525" s="96" t="e">
        <f>IF(MYRANKS_P[[#This Row],[BENCH_TTLSGP]]=0,"",RANK(MYRANKS_P[[#This Row],[BENCH_TTLSGP]],MYRANKS_P[BENCH_TTLSGP],0))</f>
        <v>#REF!</v>
      </c>
      <c r="AA525" s="96" t="e">
        <f>IF(MYRANKS_P[[#This Row],[RAW_RANK]]=NUM_P,"X","")</f>
        <v>#REF!</v>
      </c>
      <c r="AB525" s="87" t="e">
        <f>VLOOKUP(MYRANKS_P[[#This Row],[POS]],#REF!,COLUMN(#REF!),FALSE)</f>
        <v>#REF!</v>
      </c>
      <c r="AC525" s="87" t="e">
        <f>MYRANKS_P[[#This Row],[TTLSGP]]-MYRANKS_P[[#This Row],[REPL LVL]]</f>
        <v>#REF!</v>
      </c>
      <c r="AD525" s="87" t="e">
        <f>IF(MYRANKS_P[[#This Row],[RAW_RANK]]&lt;=Total_Pitchers_Drafted,MYRANKS_P[[#This Row],[SGP OVER REPL]],0)</f>
        <v>#REF!</v>
      </c>
      <c r="AE525" s="97" t="e">
        <f>MYRANKS_P[[#This Row],[SGP OVER REPL]]*Dollar_Value_Per_Pitcher_SGP+1</f>
        <v>#REF!</v>
      </c>
      <c r="AF525" s="87"/>
      <c r="AG525" s="87" t="e">
        <f>IF(AND(MYRANKS_P[[#This Row],[BENCH_RANK]]&lt;=Total_Pitchers_Drafted,MYRANKS_P[[#This Row],[$ACTUAL]]=""),MYRANKS_P[[#This Row],[USEFULSGP]],0)</f>
        <v>#REF!</v>
      </c>
      <c r="AH525" s="87" t="e">
        <f>IF(MYRANKS_P[[#This Row],[REMAIN_SGP]]=0,0,MYRANKS_P[[#This Row],[REMAIN_SGP]]*Remaining_Dollar_Value_Per_Pitcher_SGP+1)</f>
        <v>#REF!</v>
      </c>
      <c r="AI525" s="122"/>
    </row>
    <row r="526" spans="1:35" x14ac:dyDescent="0.25">
      <c r="A526" s="79" t="s">
        <v>1315</v>
      </c>
      <c r="B526" s="9" t="e">
        <f>VLOOKUP(MYRANKS_P[[#This Row],[PLAYERID]],#REF!,COLUMN(#REF!),FALSE)</f>
        <v>#REF!</v>
      </c>
      <c r="C526" s="9" t="e">
        <f>VLOOKUP(MYRANKS_P[[#This Row],[PLAYERID]],#REF!,COLUMN(#REF!),FALSE)</f>
        <v>#REF!</v>
      </c>
      <c r="D526" s="9" t="e">
        <f>VLOOKUP(MYRANKS_P[[#This Row],[PLAYERID]],#REF!,COLUMN(#REF!),FALSE)</f>
        <v>#REF!</v>
      </c>
      <c r="E526" s="9" t="e">
        <f>VLOOKUP(MYRANKS_P[[#This Row],[PLAYERID]],#REF!,COLUMN(#REF!),FALSE)</f>
        <v>#REF!</v>
      </c>
      <c r="F526" s="9" t="e">
        <f>VLOOKUP(MYRANKS_P[[#This Row],[PLAYERID]],#REF!,COLUMN(#REF!),FALSE)</f>
        <v>#REF!</v>
      </c>
      <c r="G526" s="9" t="e">
        <f>INDEX(#REF!,MATCH(MYRANKS_P[[#This Row],[PLAYERID]],#REF!,0),VLOOKUP(IDSYSTEM,#REF!,3,FALSE))</f>
        <v>#REF!</v>
      </c>
      <c r="H526" s="115" t="e">
        <f>IF(OR(LEAGUE="Mixed",LEAGUE=MYRANKS_P[[#This Row],[LG]]),IFERROR(INDEX(PITCHCSV[],MATCH(MYRANKS_P[[#This Row],[PROJID]],PITCHCSV[playerid],0),P_WCOL),0),0)</f>
        <v>#REF!</v>
      </c>
      <c r="I526" s="115" t="e">
        <f>IF(OR(LEAGUE="Mixed",LEAGUE=MYRANKS_P[[#This Row],[LG]]),IFERROR(INDEX(PITCHCSV[],MATCH(MYRANKS_P[[#This Row],[PROJID]],PITCHCSV[playerid],0),P_SVCOL),0),0)</f>
        <v>#REF!</v>
      </c>
      <c r="J526" s="115" t="e">
        <f>IF(OR(LEAGUE="Mixed",LEAGUE=MYRANKS_P[[#This Row],[LG]]),IFERROR(INDEX(PITCHCSV[],MATCH(MYRANKS_P[[#This Row],[PROJID]],PITCHCSV[playerid],0),P_IPCOL),0),0)</f>
        <v>#REF!</v>
      </c>
      <c r="K526" s="115" t="e">
        <f>IF(OR(LEAGUE="Mixed",LEAGUE=MYRANKS_P[[#This Row],[LG]]),IFERROR(INDEX(PITCHCSV[],MATCH(MYRANKS_P[[#This Row],[PROJID]],PITCHCSV[playerid],0),P_HCOL),0),0)</f>
        <v>#REF!</v>
      </c>
      <c r="L526" s="115" t="e">
        <f>IF(OR(LEAGUE="Mixed",LEAGUE=MYRANKS_P[[#This Row],[LG]]),IFERROR(INDEX(PITCHCSV[],MATCH(MYRANKS_P[[#This Row],[PROJID]],PITCHCSV[playerid],0),P_ERCOL),0),0)</f>
        <v>#REF!</v>
      </c>
      <c r="M526" s="115" t="e">
        <f>IF(OR(LEAGUE="Mixed",LEAGUE=MYRANKS_P[[#This Row],[LG]]),IFERROR(INDEX(PITCHCSV[],MATCH(MYRANKS_P[[#This Row],[PROJID]],PITCHCSV[playerid],0),P_HRCOL),0),0)</f>
        <v>#REF!</v>
      </c>
      <c r="N526" s="115" t="e">
        <f>IF(OR(LEAGUE="Mixed",LEAGUE=MYRANKS_P[[#This Row],[LG]]),IFERROR(INDEX(PITCHCSV[],MATCH(MYRANKS_P[[#This Row],[PROJID]],PITCHCSV[playerid],0),P_SOCOL),0),0)</f>
        <v>#REF!</v>
      </c>
      <c r="O526" s="115" t="e">
        <f>IF(OR(LEAGUE="Mixed",LEAGUE=MYRANKS_P[[#This Row],[LG]]),IFERROR(INDEX(PITCHCSV[],MATCH(MYRANKS_P[[#This Row],[PROJID]],PITCHCSV[playerid],0),P_BBCOL),0),0)</f>
        <v>#REF!</v>
      </c>
      <c r="P526" s="10" t="e">
        <f>IF(OR(LEAGUE="Mixed",LEAGUE=MYRANKS_P[[#This Row],[LG]]),IFERROR(MYRANKS_P[[#This Row],[ER]]*9/MYRANKS_P[[#This Row],[IP]],0),0)</f>
        <v>#REF!</v>
      </c>
      <c r="Q526" s="10" t="e">
        <f>IF(OR(LEAGUE="Mixed",LEAGUE=MYRANKS_P[[#This Row],[LG]]),IFERROR((MYRANKS_P[[#This Row],[BB]]+MYRANKS_P[[#This Row],[H]])/MYRANKS_P[[#This Row],[IP]],0),0)</f>
        <v>#REF!</v>
      </c>
      <c r="R526" s="10" t="e">
        <f>MYRANKS_P[[#This Row],[W]]/SGP_W</f>
        <v>#REF!</v>
      </c>
      <c r="S526" s="10" t="e">
        <f>MYRANKS_P[[#This Row],[SV]]/SGP_SV</f>
        <v>#REF!</v>
      </c>
      <c r="T526" s="10" t="e">
        <f>MYRANKS_P[[#This Row],[SO]]/SGP_K</f>
        <v>#REF!</v>
      </c>
      <c r="U526" s="10" t="e">
        <f>((LGAVG_ER*(NUMPITCHERS-1)+MYRANKS_P[[#This Row],[ER]])*9/((LGAVG_IP*(NUMPITCHERS-1)+MYRANKS_P[[#This Row],[IP]]))-LGAVG_ERA)/SGP_ERA</f>
        <v>#REF!</v>
      </c>
      <c r="V526" s="10" t="e">
        <f>((LGAVG_HBB*(NUMPITCHERS-1)+MYRANKS_P[[#This Row],[BB]]+MYRANKS_P[[#This Row],[H]])/(LGAVG_IP*(NUMPITCHERS-1)+MYRANKS_P[[#This Row],[IP]])-LGAVG_WHIP)/SGP_WHIP</f>
        <v>#REF!</v>
      </c>
      <c r="W526" s="72" t="e">
        <f>MYRANKS_P[[#This Row],[WSGP]]+MYRANKS_P[[#This Row],[SVSGP]]+MYRANKS_P[[#This Row],[SOSGP]]+MYRANKS_P[[#This Row],[ERASGP]]+MYRANKS_P[[#This Row],[WHIPSGP]]</f>
        <v>#REF!</v>
      </c>
      <c r="X526" s="171" t="e">
        <f>RANK(MYRANKS_P[[#This Row],[TTLSGP]],MYRANKS_P[TTLSGP],0)</f>
        <v>#REF!</v>
      </c>
      <c r="Y526" s="72" t="e">
        <f>IF(MYRANKS_P[[#This Row],[RAW_RANK]]&gt;NUM_P,MYRANKS_P[[#This Row],[TTLSGP]],0)</f>
        <v>#REF!</v>
      </c>
      <c r="Z526" s="22" t="e">
        <f>IF(MYRANKS_P[[#This Row],[BENCH_TTLSGP]]=0,"",RANK(MYRANKS_P[[#This Row],[BENCH_TTLSGP]],MYRANKS_P[BENCH_TTLSGP],0))</f>
        <v>#REF!</v>
      </c>
      <c r="AA526" s="22" t="e">
        <f>IF(MYRANKS_P[[#This Row],[RAW_RANK]]=NUM_P,"X","")</f>
        <v>#REF!</v>
      </c>
      <c r="AB526" s="10" t="e">
        <f>VLOOKUP(MYRANKS_P[[#This Row],[POS]],#REF!,COLUMN(#REF!),FALSE)</f>
        <v>#REF!</v>
      </c>
      <c r="AC526" s="10" t="e">
        <f>MYRANKS_P[[#This Row],[TTLSGP]]-MYRANKS_P[[#This Row],[REPL LVL]]</f>
        <v>#REF!</v>
      </c>
      <c r="AD526" s="19" t="e">
        <f>IF(MYRANKS_P[[#This Row],[RAW_RANK]]&lt;=Total_Pitchers_Drafted,MYRANKS_P[[#This Row],[SGP OVER REPL]],0)</f>
        <v>#REF!</v>
      </c>
      <c r="AE526" s="66" t="e">
        <f>MYRANKS_P[[#This Row],[SGP OVER REPL]]*Dollar_Value_Per_Pitcher_SGP+1</f>
        <v>#REF!</v>
      </c>
      <c r="AF526" s="27"/>
      <c r="AG526" s="30" t="e">
        <f>IF(AND(MYRANKS_P[[#This Row],[BENCH_RANK]]&lt;=Total_Pitchers_Drafted,MYRANKS_P[[#This Row],[$ACTUAL]]=""),MYRANKS_P[[#This Row],[USEFULSGP]],0)</f>
        <v>#REF!</v>
      </c>
      <c r="AH526" s="27" t="e">
        <f>IF(MYRANKS_P[[#This Row],[REMAIN_SGP]]=0,0,MYRANKS_P[[#This Row],[REMAIN_SGP]]*Remaining_Dollar_Value_Per_Pitcher_SGP+1)</f>
        <v>#REF!</v>
      </c>
      <c r="AI526" s="122"/>
    </row>
    <row r="527" spans="1:35" x14ac:dyDescent="0.25">
      <c r="A527" s="88" t="s">
        <v>1317</v>
      </c>
      <c r="B527" s="9" t="e">
        <f>VLOOKUP(MYRANKS_P[[#This Row],[PLAYERID]],#REF!,COLUMN(#REF!),FALSE)</f>
        <v>#REF!</v>
      </c>
      <c r="C527" s="9" t="e">
        <f>VLOOKUP(MYRANKS_P[[#This Row],[PLAYERID]],#REF!,COLUMN(#REF!),FALSE)</f>
        <v>#REF!</v>
      </c>
      <c r="D527" s="9" t="e">
        <f>VLOOKUP(MYRANKS_P[[#This Row],[PLAYERID]],#REF!,COLUMN(#REF!),FALSE)</f>
        <v>#REF!</v>
      </c>
      <c r="E527" s="9" t="e">
        <f>VLOOKUP(MYRANKS_P[[#This Row],[PLAYERID]],#REF!,COLUMN(#REF!),FALSE)</f>
        <v>#REF!</v>
      </c>
      <c r="F527" s="9" t="e">
        <f>VLOOKUP(MYRANKS_P[[#This Row],[PLAYERID]],#REF!,COLUMN(#REF!),FALSE)</f>
        <v>#REF!</v>
      </c>
      <c r="G527" s="9" t="e">
        <f>INDEX(#REF!,MATCH(MYRANKS_P[[#This Row],[PLAYERID]],#REF!,0),VLOOKUP(IDSYSTEM,#REF!,3,FALSE))</f>
        <v>#REF!</v>
      </c>
      <c r="H527" s="115" t="e">
        <f>IF(OR(LEAGUE="Mixed",LEAGUE=MYRANKS_P[[#This Row],[LG]]),IFERROR(INDEX(PITCHCSV[],MATCH(MYRANKS_P[[#This Row],[PROJID]],PITCHCSV[playerid],0),P_WCOL),0),0)</f>
        <v>#REF!</v>
      </c>
      <c r="I527" s="115" t="e">
        <f>IF(OR(LEAGUE="Mixed",LEAGUE=MYRANKS_P[[#This Row],[LG]]),IFERROR(INDEX(PITCHCSV[],MATCH(MYRANKS_P[[#This Row],[PROJID]],PITCHCSV[playerid],0),P_SVCOL),0),0)</f>
        <v>#REF!</v>
      </c>
      <c r="J527" s="115" t="e">
        <f>IF(OR(LEAGUE="Mixed",LEAGUE=MYRANKS_P[[#This Row],[LG]]),IFERROR(INDEX(PITCHCSV[],MATCH(MYRANKS_P[[#This Row],[PROJID]],PITCHCSV[playerid],0),P_IPCOL),0),0)</f>
        <v>#REF!</v>
      </c>
      <c r="K527" s="115" t="e">
        <f>IF(OR(LEAGUE="Mixed",LEAGUE=MYRANKS_P[[#This Row],[LG]]),IFERROR(INDEX(PITCHCSV[],MATCH(MYRANKS_P[[#This Row],[PROJID]],PITCHCSV[playerid],0),P_HCOL),0),0)</f>
        <v>#REF!</v>
      </c>
      <c r="L527" s="115" t="e">
        <f>IF(OR(LEAGUE="Mixed",LEAGUE=MYRANKS_P[[#This Row],[LG]]),IFERROR(INDEX(PITCHCSV[],MATCH(MYRANKS_P[[#This Row],[PROJID]],PITCHCSV[playerid],0),P_ERCOL),0),0)</f>
        <v>#REF!</v>
      </c>
      <c r="M527" s="115" t="e">
        <f>IF(OR(LEAGUE="Mixed",LEAGUE=MYRANKS_P[[#This Row],[LG]]),IFERROR(INDEX(PITCHCSV[],MATCH(MYRANKS_P[[#This Row],[PROJID]],PITCHCSV[playerid],0),P_HRCOL),0),0)</f>
        <v>#REF!</v>
      </c>
      <c r="N527" s="115" t="e">
        <f>IF(OR(LEAGUE="Mixed",LEAGUE=MYRANKS_P[[#This Row],[LG]]),IFERROR(INDEX(PITCHCSV[],MATCH(MYRANKS_P[[#This Row],[PROJID]],PITCHCSV[playerid],0),P_SOCOL),0),0)</f>
        <v>#REF!</v>
      </c>
      <c r="O527" s="115" t="e">
        <f>IF(OR(LEAGUE="Mixed",LEAGUE=MYRANKS_P[[#This Row],[LG]]),IFERROR(INDEX(PITCHCSV[],MATCH(MYRANKS_P[[#This Row],[PROJID]],PITCHCSV[playerid],0),P_BBCOL),0),0)</f>
        <v>#REF!</v>
      </c>
      <c r="P527" s="10" t="e">
        <f>IF(OR(LEAGUE="Mixed",LEAGUE=MYRANKS_P[[#This Row],[LG]]),IFERROR(MYRANKS_P[[#This Row],[ER]]*9/MYRANKS_P[[#This Row],[IP]],0),0)</f>
        <v>#REF!</v>
      </c>
      <c r="Q527" s="10" t="e">
        <f>IF(OR(LEAGUE="Mixed",LEAGUE=MYRANKS_P[[#This Row],[LG]]),IFERROR((MYRANKS_P[[#This Row],[BB]]+MYRANKS_P[[#This Row],[H]])/MYRANKS_P[[#This Row],[IP]],0),0)</f>
        <v>#REF!</v>
      </c>
      <c r="R527" s="10" t="e">
        <f>MYRANKS_P[[#This Row],[W]]/SGP_W</f>
        <v>#REF!</v>
      </c>
      <c r="S527" s="10" t="e">
        <f>MYRANKS_P[[#This Row],[SV]]/SGP_SV</f>
        <v>#REF!</v>
      </c>
      <c r="T527" s="10" t="e">
        <f>MYRANKS_P[[#This Row],[SO]]/SGP_K</f>
        <v>#REF!</v>
      </c>
      <c r="U527" s="10" t="e">
        <f>((LGAVG_ER*(NUMPITCHERS-1)+MYRANKS_P[[#This Row],[ER]])*9/((LGAVG_IP*(NUMPITCHERS-1)+MYRANKS_P[[#This Row],[IP]]))-LGAVG_ERA)/SGP_ERA</f>
        <v>#REF!</v>
      </c>
      <c r="V527" s="10" t="e">
        <f>((LGAVG_HBB*(NUMPITCHERS-1)+MYRANKS_P[[#This Row],[BB]]+MYRANKS_P[[#This Row],[H]])/(LGAVG_IP*(NUMPITCHERS-1)+MYRANKS_P[[#This Row],[IP]])-LGAVG_WHIP)/SGP_WHIP</f>
        <v>#REF!</v>
      </c>
      <c r="W527" s="72" t="e">
        <f>MYRANKS_P[[#This Row],[WSGP]]+MYRANKS_P[[#This Row],[SVSGP]]+MYRANKS_P[[#This Row],[SOSGP]]+MYRANKS_P[[#This Row],[ERASGP]]+MYRANKS_P[[#This Row],[WHIPSGP]]</f>
        <v>#REF!</v>
      </c>
      <c r="X527" s="171" t="e">
        <f>RANK(MYRANKS_P[[#This Row],[TTLSGP]],MYRANKS_P[TTLSGP],0)</f>
        <v>#REF!</v>
      </c>
      <c r="Y527" s="72" t="e">
        <f>IF(MYRANKS_P[[#This Row],[RAW_RANK]]&gt;NUM_P,MYRANKS_P[[#This Row],[TTLSGP]],0)</f>
        <v>#REF!</v>
      </c>
      <c r="Z527" s="22" t="e">
        <f>IF(MYRANKS_P[[#This Row],[BENCH_TTLSGP]]=0,"",RANK(MYRANKS_P[[#This Row],[BENCH_TTLSGP]],MYRANKS_P[BENCH_TTLSGP],0))</f>
        <v>#REF!</v>
      </c>
      <c r="AA527" s="22" t="e">
        <f>IF(MYRANKS_P[[#This Row],[RAW_RANK]]=NUM_P,"X","")</f>
        <v>#REF!</v>
      </c>
      <c r="AB527" s="10" t="e">
        <f>VLOOKUP(MYRANKS_P[[#This Row],[POS]],#REF!,COLUMN(#REF!),FALSE)</f>
        <v>#REF!</v>
      </c>
      <c r="AC527" s="10" t="e">
        <f>MYRANKS_P[[#This Row],[TTLSGP]]-MYRANKS_P[[#This Row],[REPL LVL]]</f>
        <v>#REF!</v>
      </c>
      <c r="AD527" s="19" t="e">
        <f>IF(MYRANKS_P[[#This Row],[RAW_RANK]]&lt;=Total_Pitchers_Drafted,MYRANKS_P[[#This Row],[SGP OVER REPL]],0)</f>
        <v>#REF!</v>
      </c>
      <c r="AE527" s="66" t="e">
        <f>MYRANKS_P[[#This Row],[SGP OVER REPL]]*Dollar_Value_Per_Pitcher_SGP+1</f>
        <v>#REF!</v>
      </c>
      <c r="AF527" s="27"/>
      <c r="AG527" s="30" t="e">
        <f>IF(AND(MYRANKS_P[[#This Row],[BENCH_RANK]]&lt;=Total_Pitchers_Drafted,MYRANKS_P[[#This Row],[$ACTUAL]]=""),MYRANKS_P[[#This Row],[USEFULSGP]],0)</f>
        <v>#REF!</v>
      </c>
      <c r="AH527" s="27" t="e">
        <f>IF(MYRANKS_P[[#This Row],[REMAIN_SGP]]=0,0,MYRANKS_P[[#This Row],[REMAIN_SGP]]*Remaining_Dollar_Value_Per_Pitcher_SGP+1)</f>
        <v>#REF!</v>
      </c>
      <c r="AI527" s="122"/>
    </row>
    <row r="528" spans="1:35" x14ac:dyDescent="0.25">
      <c r="A528" s="110" t="s">
        <v>2317</v>
      </c>
      <c r="B528" s="9" t="e">
        <f>VLOOKUP(MYRANKS_P[[#This Row],[PLAYERID]],#REF!,COLUMN(#REF!),FALSE)</f>
        <v>#REF!</v>
      </c>
      <c r="C528" s="9" t="e">
        <f>VLOOKUP(MYRANKS_P[[#This Row],[PLAYERID]],#REF!,COLUMN(#REF!),FALSE)</f>
        <v>#REF!</v>
      </c>
      <c r="D528" s="9" t="e">
        <f>VLOOKUP(MYRANKS_P[[#This Row],[PLAYERID]],#REF!,COLUMN(#REF!),FALSE)</f>
        <v>#REF!</v>
      </c>
      <c r="E528" s="9" t="e">
        <f>VLOOKUP(MYRANKS_P[[#This Row],[PLAYERID]],#REF!,COLUMN(#REF!),FALSE)</f>
        <v>#REF!</v>
      </c>
      <c r="F528" s="9" t="e">
        <f>VLOOKUP(MYRANKS_P[[#This Row],[PLAYERID]],#REF!,COLUMN(#REF!),FALSE)</f>
        <v>#REF!</v>
      </c>
      <c r="G528" s="9" t="e">
        <f>INDEX(#REF!,MATCH(MYRANKS_P[[#This Row],[PLAYERID]],#REF!,0),VLOOKUP(IDSYSTEM,#REF!,3,FALSE))</f>
        <v>#REF!</v>
      </c>
      <c r="H528" s="128" t="e">
        <f>IF(OR(LEAGUE="Mixed",LEAGUE=MYRANKS_P[[#This Row],[LG]]),IFERROR(INDEX(PITCHCSV[],MATCH(MYRANKS_P[[#This Row],[PROJID]],PITCHCSV[playerid],0),P_WCOL),0),0)</f>
        <v>#REF!</v>
      </c>
      <c r="I528" s="128" t="e">
        <f>IF(OR(LEAGUE="Mixed",LEAGUE=MYRANKS_P[[#This Row],[LG]]),IFERROR(INDEX(PITCHCSV[],MATCH(MYRANKS_P[[#This Row],[PROJID]],PITCHCSV[playerid],0),P_SVCOL),0),0)</f>
        <v>#REF!</v>
      </c>
      <c r="J528" s="128" t="e">
        <f>IF(OR(LEAGUE="Mixed",LEAGUE=MYRANKS_P[[#This Row],[LG]]),IFERROR(INDEX(PITCHCSV[],MATCH(MYRANKS_P[[#This Row],[PROJID]],PITCHCSV[playerid],0),P_IPCOL),0),0)</f>
        <v>#REF!</v>
      </c>
      <c r="K528" s="128" t="e">
        <f>IF(OR(LEAGUE="Mixed",LEAGUE=MYRANKS_P[[#This Row],[LG]]),IFERROR(INDEX(PITCHCSV[],MATCH(MYRANKS_P[[#This Row],[PROJID]],PITCHCSV[playerid],0),P_HCOL),0),0)</f>
        <v>#REF!</v>
      </c>
      <c r="L528" s="128" t="e">
        <f>IF(OR(LEAGUE="Mixed",LEAGUE=MYRANKS_P[[#This Row],[LG]]),IFERROR(INDEX(PITCHCSV[],MATCH(MYRANKS_P[[#This Row],[PROJID]],PITCHCSV[playerid],0),P_ERCOL),0),0)</f>
        <v>#REF!</v>
      </c>
      <c r="M528" s="128" t="e">
        <f>IF(OR(LEAGUE="Mixed",LEAGUE=MYRANKS_P[[#This Row],[LG]]),IFERROR(INDEX(PITCHCSV[],MATCH(MYRANKS_P[[#This Row],[PROJID]],PITCHCSV[playerid],0),P_HRCOL),0),0)</f>
        <v>#REF!</v>
      </c>
      <c r="N528" s="128" t="e">
        <f>IF(OR(LEAGUE="Mixed",LEAGUE=MYRANKS_P[[#This Row],[LG]]),IFERROR(INDEX(PITCHCSV[],MATCH(MYRANKS_P[[#This Row],[PROJID]],PITCHCSV[playerid],0),P_SOCOL),0),0)</f>
        <v>#REF!</v>
      </c>
      <c r="O528" s="128" t="e">
        <f>IF(OR(LEAGUE="Mixed",LEAGUE=MYRANKS_P[[#This Row],[LG]]),IFERROR(INDEX(PITCHCSV[],MATCH(MYRANKS_P[[#This Row],[PROJID]],PITCHCSV[playerid],0),P_BBCOL),0),0)</f>
        <v>#REF!</v>
      </c>
      <c r="P528" s="87" t="e">
        <f>IF(OR(LEAGUE="Mixed",LEAGUE=MYRANKS_P[[#This Row],[LG]]),IFERROR(MYRANKS_P[[#This Row],[ER]]*9/MYRANKS_P[[#This Row],[IP]],0),0)</f>
        <v>#REF!</v>
      </c>
      <c r="Q528" s="87" t="e">
        <f>IF(OR(LEAGUE="Mixed",LEAGUE=MYRANKS_P[[#This Row],[LG]]),IFERROR((MYRANKS_P[[#This Row],[BB]]+MYRANKS_P[[#This Row],[H]])/MYRANKS_P[[#This Row],[IP]],0),0)</f>
        <v>#REF!</v>
      </c>
      <c r="R528" s="87" t="e">
        <f>MYRANKS_P[[#This Row],[W]]/SGP_W</f>
        <v>#REF!</v>
      </c>
      <c r="S528" s="87" t="e">
        <f>MYRANKS_P[[#This Row],[SV]]/SGP_SV</f>
        <v>#REF!</v>
      </c>
      <c r="T528" s="87" t="e">
        <f>MYRANKS_P[[#This Row],[SO]]/SGP_K</f>
        <v>#REF!</v>
      </c>
      <c r="U528" s="87" t="e">
        <f>((LGAVG_ER*(NUMPITCHERS-1)+MYRANKS_P[[#This Row],[ER]])*9/((LGAVG_IP*(NUMPITCHERS-1)+MYRANKS_P[[#This Row],[IP]]))-LGAVG_ERA)/SGP_ERA</f>
        <v>#REF!</v>
      </c>
      <c r="V528" s="87" t="e">
        <f>((LGAVG_HBB*(NUMPITCHERS-1)+MYRANKS_P[[#This Row],[BB]]+MYRANKS_P[[#This Row],[H]])/(LGAVG_IP*(NUMPITCHERS-1)+MYRANKS_P[[#This Row],[IP]])-LGAVG_WHIP)/SGP_WHIP</f>
        <v>#REF!</v>
      </c>
      <c r="W528" s="92" t="e">
        <f>MYRANKS_P[[#This Row],[WSGP]]+MYRANKS_P[[#This Row],[SVSGP]]+MYRANKS_P[[#This Row],[SOSGP]]+MYRANKS_P[[#This Row],[ERASGP]]+MYRANKS_P[[#This Row],[WHIPSGP]]</f>
        <v>#REF!</v>
      </c>
      <c r="X528" s="173" t="e">
        <f>RANK(MYRANKS_P[[#This Row],[TTLSGP]],MYRANKS_P[TTLSGP],0)</f>
        <v>#REF!</v>
      </c>
      <c r="Y528" s="92" t="e">
        <f>IF(MYRANKS_P[[#This Row],[RAW_RANK]]&gt;NUM_P,MYRANKS_P[[#This Row],[TTLSGP]],0)</f>
        <v>#REF!</v>
      </c>
      <c r="Z528" s="96" t="e">
        <f>IF(MYRANKS_P[[#This Row],[BENCH_TTLSGP]]=0,"",RANK(MYRANKS_P[[#This Row],[BENCH_TTLSGP]],MYRANKS_P[BENCH_TTLSGP],0))</f>
        <v>#REF!</v>
      </c>
      <c r="AA528" s="96" t="e">
        <f>IF(MYRANKS_P[[#This Row],[RAW_RANK]]=NUM_P,"X","")</f>
        <v>#REF!</v>
      </c>
      <c r="AB528" s="87" t="e">
        <f>VLOOKUP(MYRANKS_P[[#This Row],[POS]],#REF!,COLUMN(#REF!),FALSE)</f>
        <v>#REF!</v>
      </c>
      <c r="AC528" s="87" t="e">
        <f>MYRANKS_P[[#This Row],[TTLSGP]]-MYRANKS_P[[#This Row],[REPL LVL]]</f>
        <v>#REF!</v>
      </c>
      <c r="AD528" s="87" t="e">
        <f>IF(MYRANKS_P[[#This Row],[RAW_RANK]]&lt;=Total_Pitchers_Drafted,MYRANKS_P[[#This Row],[SGP OVER REPL]],0)</f>
        <v>#REF!</v>
      </c>
      <c r="AE528" s="97" t="e">
        <f>MYRANKS_P[[#This Row],[SGP OVER REPL]]*Dollar_Value_Per_Pitcher_SGP+1</f>
        <v>#REF!</v>
      </c>
      <c r="AF528" s="87"/>
      <c r="AG528" s="87" t="e">
        <f>IF(AND(MYRANKS_P[[#This Row],[BENCH_RANK]]&lt;=Total_Pitchers_Drafted,MYRANKS_P[[#This Row],[$ACTUAL]]=""),MYRANKS_P[[#This Row],[USEFULSGP]],0)</f>
        <v>#REF!</v>
      </c>
      <c r="AH528" s="87" t="e">
        <f>IF(MYRANKS_P[[#This Row],[REMAIN_SGP]]=0,0,MYRANKS_P[[#This Row],[REMAIN_SGP]]*Remaining_Dollar_Value_Per_Pitcher_SGP+1)</f>
        <v>#REF!</v>
      </c>
      <c r="AI528" s="122"/>
    </row>
    <row r="529" spans="1:35" x14ac:dyDescent="0.25">
      <c r="A529" s="79" t="s">
        <v>1325</v>
      </c>
      <c r="B529" s="9" t="e">
        <f>VLOOKUP(MYRANKS_P[[#This Row],[PLAYERID]],#REF!,COLUMN(#REF!),FALSE)</f>
        <v>#REF!</v>
      </c>
      <c r="C529" s="9" t="e">
        <f>VLOOKUP(MYRANKS_P[[#This Row],[PLAYERID]],#REF!,COLUMN(#REF!),FALSE)</f>
        <v>#REF!</v>
      </c>
      <c r="D529" s="9" t="e">
        <f>VLOOKUP(MYRANKS_P[[#This Row],[PLAYERID]],#REF!,COLUMN(#REF!),FALSE)</f>
        <v>#REF!</v>
      </c>
      <c r="E529" s="9" t="e">
        <f>VLOOKUP(MYRANKS_P[[#This Row],[PLAYERID]],#REF!,COLUMN(#REF!),FALSE)</f>
        <v>#REF!</v>
      </c>
      <c r="F529" s="9" t="e">
        <f>VLOOKUP(MYRANKS_P[[#This Row],[PLAYERID]],#REF!,COLUMN(#REF!),FALSE)</f>
        <v>#REF!</v>
      </c>
      <c r="G529" s="9" t="e">
        <f>INDEX(#REF!,MATCH(MYRANKS_P[[#This Row],[PLAYERID]],#REF!,0),VLOOKUP(IDSYSTEM,#REF!,3,FALSE))</f>
        <v>#REF!</v>
      </c>
      <c r="H529" s="115" t="e">
        <f>IF(OR(LEAGUE="Mixed",LEAGUE=MYRANKS_P[[#This Row],[LG]]),IFERROR(INDEX(PITCHCSV[],MATCH(MYRANKS_P[[#This Row],[PROJID]],PITCHCSV[playerid],0),P_WCOL),0),0)</f>
        <v>#REF!</v>
      </c>
      <c r="I529" s="115" t="e">
        <f>IF(OR(LEAGUE="Mixed",LEAGUE=MYRANKS_P[[#This Row],[LG]]),IFERROR(INDEX(PITCHCSV[],MATCH(MYRANKS_P[[#This Row],[PROJID]],PITCHCSV[playerid],0),P_SVCOL),0),0)</f>
        <v>#REF!</v>
      </c>
      <c r="J529" s="115" t="e">
        <f>IF(OR(LEAGUE="Mixed",LEAGUE=MYRANKS_P[[#This Row],[LG]]),IFERROR(INDEX(PITCHCSV[],MATCH(MYRANKS_P[[#This Row],[PROJID]],PITCHCSV[playerid],0),P_IPCOL),0),0)</f>
        <v>#REF!</v>
      </c>
      <c r="K529" s="115" t="e">
        <f>IF(OR(LEAGUE="Mixed",LEAGUE=MYRANKS_P[[#This Row],[LG]]),IFERROR(INDEX(PITCHCSV[],MATCH(MYRANKS_P[[#This Row],[PROJID]],PITCHCSV[playerid],0),P_HCOL),0),0)</f>
        <v>#REF!</v>
      </c>
      <c r="L529" s="115" t="e">
        <f>IF(OR(LEAGUE="Mixed",LEAGUE=MYRANKS_P[[#This Row],[LG]]),IFERROR(INDEX(PITCHCSV[],MATCH(MYRANKS_P[[#This Row],[PROJID]],PITCHCSV[playerid],0),P_ERCOL),0),0)</f>
        <v>#REF!</v>
      </c>
      <c r="M529" s="115" t="e">
        <f>IF(OR(LEAGUE="Mixed",LEAGUE=MYRANKS_P[[#This Row],[LG]]),IFERROR(INDEX(PITCHCSV[],MATCH(MYRANKS_P[[#This Row],[PROJID]],PITCHCSV[playerid],0),P_HRCOL),0),0)</f>
        <v>#REF!</v>
      </c>
      <c r="N529" s="115" t="e">
        <f>IF(OR(LEAGUE="Mixed",LEAGUE=MYRANKS_P[[#This Row],[LG]]),IFERROR(INDEX(PITCHCSV[],MATCH(MYRANKS_P[[#This Row],[PROJID]],PITCHCSV[playerid],0),P_SOCOL),0),0)</f>
        <v>#REF!</v>
      </c>
      <c r="O529" s="115" t="e">
        <f>IF(OR(LEAGUE="Mixed",LEAGUE=MYRANKS_P[[#This Row],[LG]]),IFERROR(INDEX(PITCHCSV[],MATCH(MYRANKS_P[[#This Row],[PROJID]],PITCHCSV[playerid],0),P_BBCOL),0),0)</f>
        <v>#REF!</v>
      </c>
      <c r="P529" s="10" t="e">
        <f>IF(OR(LEAGUE="Mixed",LEAGUE=MYRANKS_P[[#This Row],[LG]]),IFERROR(MYRANKS_P[[#This Row],[ER]]*9/MYRANKS_P[[#This Row],[IP]],0),0)</f>
        <v>#REF!</v>
      </c>
      <c r="Q529" s="10" t="e">
        <f>IF(OR(LEAGUE="Mixed",LEAGUE=MYRANKS_P[[#This Row],[LG]]),IFERROR((MYRANKS_P[[#This Row],[BB]]+MYRANKS_P[[#This Row],[H]])/MYRANKS_P[[#This Row],[IP]],0),0)</f>
        <v>#REF!</v>
      </c>
      <c r="R529" s="12" t="e">
        <f>MYRANKS_P[[#This Row],[W]]/SGP_W</f>
        <v>#REF!</v>
      </c>
      <c r="S529" s="12" t="e">
        <f>MYRANKS_P[[#This Row],[SV]]/SGP_SV</f>
        <v>#REF!</v>
      </c>
      <c r="T529" s="12" t="e">
        <f>MYRANKS_P[[#This Row],[SO]]/SGP_K</f>
        <v>#REF!</v>
      </c>
      <c r="U529" s="10" t="e">
        <f>((LGAVG_ER*(NUMPITCHERS-1)+MYRANKS_P[[#This Row],[ER]])*9/((LGAVG_IP*(NUMPITCHERS-1)+MYRANKS_P[[#This Row],[IP]]))-LGAVG_ERA)/SGP_ERA</f>
        <v>#REF!</v>
      </c>
      <c r="V529" s="10" t="e">
        <f>((LGAVG_HBB*(NUMPITCHERS-1)+MYRANKS_P[[#This Row],[BB]]+MYRANKS_P[[#This Row],[H]])/(LGAVG_IP*(NUMPITCHERS-1)+MYRANKS_P[[#This Row],[IP]])-LGAVG_WHIP)/SGP_WHIP</f>
        <v>#REF!</v>
      </c>
      <c r="W529" s="76" t="e">
        <f>MYRANKS_P[[#This Row],[WSGP]]+MYRANKS_P[[#This Row],[SVSGP]]+MYRANKS_P[[#This Row],[SOSGP]]+MYRANKS_P[[#This Row],[ERASGP]]+MYRANKS_P[[#This Row],[WHIPSGP]]</f>
        <v>#REF!</v>
      </c>
      <c r="X529" s="175" t="e">
        <f>RANK(MYRANKS_P[[#This Row],[TTLSGP]],MYRANKS_P[TTLSGP],0)</f>
        <v>#REF!</v>
      </c>
      <c r="Y529" s="76" t="e">
        <f>IF(MYRANKS_P[[#This Row],[RAW_RANK]]&gt;NUM_P,MYRANKS_P[[#This Row],[TTLSGP]],0)</f>
        <v>#REF!</v>
      </c>
      <c r="Z529" s="23" t="e">
        <f>IF(MYRANKS_P[[#This Row],[BENCH_TTLSGP]]=0,"",RANK(MYRANKS_P[[#This Row],[BENCH_TTLSGP]],MYRANKS_P[BENCH_TTLSGP],0))</f>
        <v>#REF!</v>
      </c>
      <c r="AA529" s="23" t="e">
        <f>IF(MYRANKS_P[[#This Row],[RAW_RANK]]=NUM_P,"X","")</f>
        <v>#REF!</v>
      </c>
      <c r="AB529" s="12" t="e">
        <f>VLOOKUP(MYRANKS_P[[#This Row],[POS]],#REF!,COLUMN(#REF!),FALSE)</f>
        <v>#REF!</v>
      </c>
      <c r="AC529" s="12" t="e">
        <f>MYRANKS_P[[#This Row],[TTLSGP]]-MYRANKS_P[[#This Row],[REPL LVL]]</f>
        <v>#REF!</v>
      </c>
      <c r="AD529" s="20" t="e">
        <f>IF(MYRANKS_P[[#This Row],[RAW_RANK]]&lt;=Total_Pitchers_Drafted,MYRANKS_P[[#This Row],[SGP OVER REPL]],0)</f>
        <v>#REF!</v>
      </c>
      <c r="AE529" s="70" t="e">
        <f>MYRANKS_P[[#This Row],[SGP OVER REPL]]*Dollar_Value_Per_Pitcher_SGP+1</f>
        <v>#REF!</v>
      </c>
      <c r="AF529" s="28"/>
      <c r="AG529" s="31" t="e">
        <f>IF(AND(MYRANKS_P[[#This Row],[BENCH_RANK]]&lt;=Total_Pitchers_Drafted,MYRANKS_P[[#This Row],[$ACTUAL]]=""),MYRANKS_P[[#This Row],[USEFULSGP]],0)</f>
        <v>#REF!</v>
      </c>
      <c r="AH529" s="28" t="e">
        <f>IF(MYRANKS_P[[#This Row],[REMAIN_SGP]]=0,0,MYRANKS_P[[#This Row],[REMAIN_SGP]]*Remaining_Dollar_Value_Per_Pitcher_SGP+1)</f>
        <v>#REF!</v>
      </c>
      <c r="AI529" s="122"/>
    </row>
    <row r="530" spans="1:35" x14ac:dyDescent="0.25">
      <c r="A530" s="110" t="s">
        <v>1330</v>
      </c>
      <c r="B530" s="86" t="e">
        <f>VLOOKUP(MYRANKS_P[[#This Row],[PLAYERID]],#REF!,COLUMN(#REF!),FALSE)</f>
        <v>#REF!</v>
      </c>
      <c r="C530" s="86" t="e">
        <f>VLOOKUP(MYRANKS_P[[#This Row],[PLAYERID]],#REF!,COLUMN(#REF!),FALSE)</f>
        <v>#REF!</v>
      </c>
      <c r="D530" s="86" t="e">
        <f>VLOOKUP(MYRANKS_P[[#This Row],[PLAYERID]],#REF!,COLUMN(#REF!),FALSE)</f>
        <v>#REF!</v>
      </c>
      <c r="E530" s="9" t="e">
        <f>VLOOKUP(MYRANKS_P[[#This Row],[PLAYERID]],#REF!,COLUMN(#REF!),FALSE)</f>
        <v>#REF!</v>
      </c>
      <c r="F530" s="86" t="e">
        <f>VLOOKUP(MYRANKS_P[[#This Row],[PLAYERID]],#REF!,COLUMN(#REF!),FALSE)</f>
        <v>#REF!</v>
      </c>
      <c r="G530" s="9" t="e">
        <f>INDEX(#REF!,MATCH(MYRANKS_P[[#This Row],[PLAYERID]],#REF!,0),VLOOKUP(IDSYSTEM,#REF!,3,FALSE))</f>
        <v>#REF!</v>
      </c>
      <c r="H530" s="115" t="e">
        <f>IF(OR(LEAGUE="Mixed",LEAGUE=MYRANKS_P[[#This Row],[LG]]),IFERROR(INDEX(PITCHCSV[],MATCH(MYRANKS_P[[#This Row],[PROJID]],PITCHCSV[playerid],0),P_WCOL),0),0)</f>
        <v>#REF!</v>
      </c>
      <c r="I530" s="115" t="e">
        <f>IF(OR(LEAGUE="Mixed",LEAGUE=MYRANKS_P[[#This Row],[LG]]),IFERROR(INDEX(PITCHCSV[],MATCH(MYRANKS_P[[#This Row],[PROJID]],PITCHCSV[playerid],0),P_SVCOL),0),0)</f>
        <v>#REF!</v>
      </c>
      <c r="J530" s="115" t="e">
        <f>IF(OR(LEAGUE="Mixed",LEAGUE=MYRANKS_P[[#This Row],[LG]]),IFERROR(INDEX(PITCHCSV[],MATCH(MYRANKS_P[[#This Row],[PROJID]],PITCHCSV[playerid],0),P_IPCOL),0),0)</f>
        <v>#REF!</v>
      </c>
      <c r="K530" s="115" t="e">
        <f>IF(OR(LEAGUE="Mixed",LEAGUE=MYRANKS_P[[#This Row],[LG]]),IFERROR(INDEX(PITCHCSV[],MATCH(MYRANKS_P[[#This Row],[PROJID]],PITCHCSV[playerid],0),P_HCOL),0),0)</f>
        <v>#REF!</v>
      </c>
      <c r="L530" s="115" t="e">
        <f>IF(OR(LEAGUE="Mixed",LEAGUE=MYRANKS_P[[#This Row],[LG]]),IFERROR(INDEX(PITCHCSV[],MATCH(MYRANKS_P[[#This Row],[PROJID]],PITCHCSV[playerid],0),P_ERCOL),0),0)</f>
        <v>#REF!</v>
      </c>
      <c r="M530" s="115" t="e">
        <f>IF(OR(LEAGUE="Mixed",LEAGUE=MYRANKS_P[[#This Row],[LG]]),IFERROR(INDEX(PITCHCSV[],MATCH(MYRANKS_P[[#This Row],[PROJID]],PITCHCSV[playerid],0),P_HRCOL),0),0)</f>
        <v>#REF!</v>
      </c>
      <c r="N530" s="115" t="e">
        <f>IF(OR(LEAGUE="Mixed",LEAGUE=MYRANKS_P[[#This Row],[LG]]),IFERROR(INDEX(PITCHCSV[],MATCH(MYRANKS_P[[#This Row],[PROJID]],PITCHCSV[playerid],0),P_SOCOL),0),0)</f>
        <v>#REF!</v>
      </c>
      <c r="O530" s="115" t="e">
        <f>IF(OR(LEAGUE="Mixed",LEAGUE=MYRANKS_P[[#This Row],[LG]]),IFERROR(INDEX(PITCHCSV[],MATCH(MYRANKS_P[[#This Row],[PROJID]],PITCHCSV[playerid],0),P_BBCOL),0),0)</f>
        <v>#REF!</v>
      </c>
      <c r="P530" s="10" t="e">
        <f>IF(OR(LEAGUE="Mixed",LEAGUE=MYRANKS_P[[#This Row],[LG]]),IFERROR(MYRANKS_P[[#This Row],[ER]]*9/MYRANKS_P[[#This Row],[IP]],0),0)</f>
        <v>#REF!</v>
      </c>
      <c r="Q530" s="10" t="e">
        <f>IF(OR(LEAGUE="Mixed",LEAGUE=MYRANKS_P[[#This Row],[LG]]),IFERROR((MYRANKS_P[[#This Row],[BB]]+MYRANKS_P[[#This Row],[H]])/MYRANKS_P[[#This Row],[IP]],0),0)</f>
        <v>#REF!</v>
      </c>
      <c r="R530" s="87" t="e">
        <f>MYRANKS_P[[#This Row],[W]]/SGP_W</f>
        <v>#REF!</v>
      </c>
      <c r="S530" s="87" t="e">
        <f>MYRANKS_P[[#This Row],[SV]]/SGP_SV</f>
        <v>#REF!</v>
      </c>
      <c r="T530" s="87" t="e">
        <f>MYRANKS_P[[#This Row],[SO]]/SGP_K</f>
        <v>#REF!</v>
      </c>
      <c r="U530" s="10" t="e">
        <f>((LGAVG_ER*(NUMPITCHERS-1)+MYRANKS_P[[#This Row],[ER]])*9/((LGAVG_IP*(NUMPITCHERS-1)+MYRANKS_P[[#This Row],[IP]]))-LGAVG_ERA)/SGP_ERA</f>
        <v>#REF!</v>
      </c>
      <c r="V530" s="10" t="e">
        <f>((LGAVG_HBB*(NUMPITCHERS-1)+MYRANKS_P[[#This Row],[BB]]+MYRANKS_P[[#This Row],[H]])/(LGAVG_IP*(NUMPITCHERS-1)+MYRANKS_P[[#This Row],[IP]])-LGAVG_WHIP)/SGP_WHIP</f>
        <v>#REF!</v>
      </c>
      <c r="W530" s="92" t="e">
        <f>MYRANKS_P[[#This Row],[WSGP]]+MYRANKS_P[[#This Row],[SVSGP]]+MYRANKS_P[[#This Row],[SOSGP]]+MYRANKS_P[[#This Row],[ERASGP]]+MYRANKS_P[[#This Row],[WHIPSGP]]</f>
        <v>#REF!</v>
      </c>
      <c r="X530" s="173" t="e">
        <f>RANK(MYRANKS_P[[#This Row],[TTLSGP]],MYRANKS_P[TTLSGP],0)</f>
        <v>#REF!</v>
      </c>
      <c r="Y530" s="92" t="e">
        <f>IF(MYRANKS_P[[#This Row],[RAW_RANK]]&gt;NUM_P,MYRANKS_P[[#This Row],[TTLSGP]],0)</f>
        <v>#REF!</v>
      </c>
      <c r="Z530" s="96" t="e">
        <f>IF(MYRANKS_P[[#This Row],[BENCH_TTLSGP]]=0,"",RANK(MYRANKS_P[[#This Row],[BENCH_TTLSGP]],MYRANKS_P[BENCH_TTLSGP],0))</f>
        <v>#REF!</v>
      </c>
      <c r="AA530" s="96" t="e">
        <f>IF(MYRANKS_P[[#This Row],[RAW_RANK]]=NUM_P,"X","")</f>
        <v>#REF!</v>
      </c>
      <c r="AB530" s="87" t="e">
        <f>VLOOKUP(MYRANKS_P[[#This Row],[POS]],#REF!,COLUMN(#REF!),FALSE)</f>
        <v>#REF!</v>
      </c>
      <c r="AC530" s="87" t="e">
        <f>MYRANKS_P[[#This Row],[TTLSGP]]-MYRANKS_P[[#This Row],[REPL LVL]]</f>
        <v>#REF!</v>
      </c>
      <c r="AD530" s="87" t="e">
        <f>IF(MYRANKS_P[[#This Row],[RAW_RANK]]&lt;=Total_Pitchers_Drafted,MYRANKS_P[[#This Row],[SGP OVER REPL]],0)</f>
        <v>#REF!</v>
      </c>
      <c r="AE530" s="97" t="e">
        <f>MYRANKS_P[[#This Row],[SGP OVER REPL]]*Dollar_Value_Per_Pitcher_SGP+1</f>
        <v>#REF!</v>
      </c>
      <c r="AF530" s="87"/>
      <c r="AG530" s="87" t="e">
        <f>IF(AND(MYRANKS_P[[#This Row],[BENCH_RANK]]&lt;=Total_Pitchers_Drafted,MYRANKS_P[[#This Row],[$ACTUAL]]=""),MYRANKS_P[[#This Row],[USEFULSGP]],0)</f>
        <v>#REF!</v>
      </c>
      <c r="AH530" s="87" t="e">
        <f>IF(MYRANKS_P[[#This Row],[REMAIN_SGP]]=0,0,MYRANKS_P[[#This Row],[REMAIN_SGP]]*Remaining_Dollar_Value_Per_Pitcher_SGP+1)</f>
        <v>#REF!</v>
      </c>
      <c r="AI530" s="122"/>
    </row>
    <row r="531" spans="1:35" x14ac:dyDescent="0.25">
      <c r="A531" s="88" t="s">
        <v>1334</v>
      </c>
      <c r="B531" s="9" t="e">
        <f>VLOOKUP(MYRANKS_P[[#This Row],[PLAYERID]],#REF!,COLUMN(#REF!),FALSE)</f>
        <v>#REF!</v>
      </c>
      <c r="C531" s="9" t="e">
        <f>VLOOKUP(MYRANKS_P[[#This Row],[PLAYERID]],#REF!,COLUMN(#REF!),FALSE)</f>
        <v>#REF!</v>
      </c>
      <c r="D531" s="9" t="e">
        <f>VLOOKUP(MYRANKS_P[[#This Row],[PLAYERID]],#REF!,COLUMN(#REF!),FALSE)</f>
        <v>#REF!</v>
      </c>
      <c r="E531" s="9" t="e">
        <f>VLOOKUP(MYRANKS_P[[#This Row],[PLAYERID]],#REF!,COLUMN(#REF!),FALSE)</f>
        <v>#REF!</v>
      </c>
      <c r="F531" s="9" t="e">
        <f>VLOOKUP(MYRANKS_P[[#This Row],[PLAYERID]],#REF!,COLUMN(#REF!),FALSE)</f>
        <v>#REF!</v>
      </c>
      <c r="G531" s="9" t="e">
        <f>INDEX(#REF!,MATCH(MYRANKS_P[[#This Row],[PLAYERID]],#REF!,0),VLOOKUP(IDSYSTEM,#REF!,3,FALSE))</f>
        <v>#REF!</v>
      </c>
      <c r="H531" s="115" t="e">
        <f>IF(OR(LEAGUE="Mixed",LEAGUE=MYRANKS_P[[#This Row],[LG]]),IFERROR(INDEX(PITCHCSV[],MATCH(MYRANKS_P[[#This Row],[PROJID]],PITCHCSV[playerid],0),P_WCOL),0),0)</f>
        <v>#REF!</v>
      </c>
      <c r="I531" s="115" t="e">
        <f>IF(OR(LEAGUE="Mixed",LEAGUE=MYRANKS_P[[#This Row],[LG]]),IFERROR(INDEX(PITCHCSV[],MATCH(MYRANKS_P[[#This Row],[PROJID]],PITCHCSV[playerid],0),P_SVCOL),0),0)</f>
        <v>#REF!</v>
      </c>
      <c r="J531" s="115" t="e">
        <f>IF(OR(LEAGUE="Mixed",LEAGUE=MYRANKS_P[[#This Row],[LG]]),IFERROR(INDEX(PITCHCSV[],MATCH(MYRANKS_P[[#This Row],[PROJID]],PITCHCSV[playerid],0),P_IPCOL),0),0)</f>
        <v>#REF!</v>
      </c>
      <c r="K531" s="115" t="e">
        <f>IF(OR(LEAGUE="Mixed",LEAGUE=MYRANKS_P[[#This Row],[LG]]),IFERROR(INDEX(PITCHCSV[],MATCH(MYRANKS_P[[#This Row],[PROJID]],PITCHCSV[playerid],0),P_HCOL),0),0)</f>
        <v>#REF!</v>
      </c>
      <c r="L531" s="115" t="e">
        <f>IF(OR(LEAGUE="Mixed",LEAGUE=MYRANKS_P[[#This Row],[LG]]),IFERROR(INDEX(PITCHCSV[],MATCH(MYRANKS_P[[#This Row],[PROJID]],PITCHCSV[playerid],0),P_ERCOL),0),0)</f>
        <v>#REF!</v>
      </c>
      <c r="M531" s="115" t="e">
        <f>IF(OR(LEAGUE="Mixed",LEAGUE=MYRANKS_P[[#This Row],[LG]]),IFERROR(INDEX(PITCHCSV[],MATCH(MYRANKS_P[[#This Row],[PROJID]],PITCHCSV[playerid],0),P_HRCOL),0),0)</f>
        <v>#REF!</v>
      </c>
      <c r="N531" s="115" t="e">
        <f>IF(OR(LEAGUE="Mixed",LEAGUE=MYRANKS_P[[#This Row],[LG]]),IFERROR(INDEX(PITCHCSV[],MATCH(MYRANKS_P[[#This Row],[PROJID]],PITCHCSV[playerid],0),P_SOCOL),0),0)</f>
        <v>#REF!</v>
      </c>
      <c r="O531" s="115" t="e">
        <f>IF(OR(LEAGUE="Mixed",LEAGUE=MYRANKS_P[[#This Row],[LG]]),IFERROR(INDEX(PITCHCSV[],MATCH(MYRANKS_P[[#This Row],[PROJID]],PITCHCSV[playerid],0),P_BBCOL),0),0)</f>
        <v>#REF!</v>
      </c>
      <c r="P531" s="10" t="e">
        <f>IF(OR(LEAGUE="Mixed",LEAGUE=MYRANKS_P[[#This Row],[LG]]),IFERROR(MYRANKS_P[[#This Row],[ER]]*9/MYRANKS_P[[#This Row],[IP]],0),0)</f>
        <v>#REF!</v>
      </c>
      <c r="Q531" s="10" t="e">
        <f>IF(OR(LEAGUE="Mixed",LEAGUE=MYRANKS_P[[#This Row],[LG]]),IFERROR((MYRANKS_P[[#This Row],[BB]]+MYRANKS_P[[#This Row],[H]])/MYRANKS_P[[#This Row],[IP]],0),0)</f>
        <v>#REF!</v>
      </c>
      <c r="R531" s="10" t="e">
        <f>MYRANKS_P[[#This Row],[W]]/SGP_W</f>
        <v>#REF!</v>
      </c>
      <c r="S531" s="10" t="e">
        <f>MYRANKS_P[[#This Row],[SV]]/SGP_SV</f>
        <v>#REF!</v>
      </c>
      <c r="T531" s="10" t="e">
        <f>MYRANKS_P[[#This Row],[SO]]/SGP_K</f>
        <v>#REF!</v>
      </c>
      <c r="U531" s="10" t="e">
        <f>((LGAVG_ER*(NUMPITCHERS-1)+MYRANKS_P[[#This Row],[ER]])*9/((LGAVG_IP*(NUMPITCHERS-1)+MYRANKS_P[[#This Row],[IP]]))-LGAVG_ERA)/SGP_ERA</f>
        <v>#REF!</v>
      </c>
      <c r="V531" s="10" t="e">
        <f>((LGAVG_HBB*(NUMPITCHERS-1)+MYRANKS_P[[#This Row],[BB]]+MYRANKS_P[[#This Row],[H]])/(LGAVG_IP*(NUMPITCHERS-1)+MYRANKS_P[[#This Row],[IP]])-LGAVG_WHIP)/SGP_WHIP</f>
        <v>#REF!</v>
      </c>
      <c r="W531" s="72" t="e">
        <f>MYRANKS_P[[#This Row],[WSGP]]+MYRANKS_P[[#This Row],[SVSGP]]+MYRANKS_P[[#This Row],[SOSGP]]+MYRANKS_P[[#This Row],[ERASGP]]+MYRANKS_P[[#This Row],[WHIPSGP]]</f>
        <v>#REF!</v>
      </c>
      <c r="X531" s="171" t="e">
        <f>RANK(MYRANKS_P[[#This Row],[TTLSGP]],MYRANKS_P[TTLSGP],0)</f>
        <v>#REF!</v>
      </c>
      <c r="Y531" s="72" t="e">
        <f>IF(MYRANKS_P[[#This Row],[RAW_RANK]]&gt;NUM_P,MYRANKS_P[[#This Row],[TTLSGP]],0)</f>
        <v>#REF!</v>
      </c>
      <c r="Z531" s="22" t="e">
        <f>IF(MYRANKS_P[[#This Row],[BENCH_TTLSGP]]=0,"",RANK(MYRANKS_P[[#This Row],[BENCH_TTLSGP]],MYRANKS_P[BENCH_TTLSGP],0))</f>
        <v>#REF!</v>
      </c>
      <c r="AA531" s="22" t="e">
        <f>IF(MYRANKS_P[[#This Row],[RAW_RANK]]=NUM_P,"X","")</f>
        <v>#REF!</v>
      </c>
      <c r="AB531" s="10" t="e">
        <f>VLOOKUP(MYRANKS_P[[#This Row],[POS]],#REF!,COLUMN(#REF!),FALSE)</f>
        <v>#REF!</v>
      </c>
      <c r="AC531" s="10" t="e">
        <f>MYRANKS_P[[#This Row],[TTLSGP]]-MYRANKS_P[[#This Row],[REPL LVL]]</f>
        <v>#REF!</v>
      </c>
      <c r="AD531" s="19" t="e">
        <f>IF(MYRANKS_P[[#This Row],[RAW_RANK]]&lt;=Total_Pitchers_Drafted,MYRANKS_P[[#This Row],[SGP OVER REPL]],0)</f>
        <v>#REF!</v>
      </c>
      <c r="AE531" s="66" t="e">
        <f>MYRANKS_P[[#This Row],[SGP OVER REPL]]*Dollar_Value_Per_Pitcher_SGP+1</f>
        <v>#REF!</v>
      </c>
      <c r="AF531" s="27"/>
      <c r="AG531" s="30" t="e">
        <f>IF(AND(MYRANKS_P[[#This Row],[BENCH_RANK]]&lt;=Total_Pitchers_Drafted,MYRANKS_P[[#This Row],[$ACTUAL]]=""),MYRANKS_P[[#This Row],[USEFULSGP]],0)</f>
        <v>#REF!</v>
      </c>
      <c r="AH531" s="27" t="e">
        <f>IF(MYRANKS_P[[#This Row],[REMAIN_SGP]]=0,0,MYRANKS_P[[#This Row],[REMAIN_SGP]]*Remaining_Dollar_Value_Per_Pitcher_SGP+1)</f>
        <v>#REF!</v>
      </c>
      <c r="AI531" s="122"/>
    </row>
    <row r="532" spans="1:35" x14ac:dyDescent="0.25">
      <c r="A532" s="88" t="s">
        <v>1336</v>
      </c>
      <c r="B532" s="9" t="e">
        <f>VLOOKUP(MYRANKS_P[[#This Row],[PLAYERID]],#REF!,COLUMN(#REF!),FALSE)</f>
        <v>#REF!</v>
      </c>
      <c r="C532" s="9" t="e">
        <f>VLOOKUP(MYRANKS_P[[#This Row],[PLAYERID]],#REF!,COLUMN(#REF!),FALSE)</f>
        <v>#REF!</v>
      </c>
      <c r="D532" s="9" t="e">
        <f>VLOOKUP(MYRANKS_P[[#This Row],[PLAYERID]],#REF!,COLUMN(#REF!),FALSE)</f>
        <v>#REF!</v>
      </c>
      <c r="E532" s="9" t="e">
        <f>VLOOKUP(MYRANKS_P[[#This Row],[PLAYERID]],#REF!,COLUMN(#REF!),FALSE)</f>
        <v>#REF!</v>
      </c>
      <c r="F532" s="9" t="e">
        <f>VLOOKUP(MYRANKS_P[[#This Row],[PLAYERID]],#REF!,COLUMN(#REF!),FALSE)</f>
        <v>#REF!</v>
      </c>
      <c r="G532" s="9" t="e">
        <f>INDEX(#REF!,MATCH(MYRANKS_P[[#This Row],[PLAYERID]],#REF!,0),VLOOKUP(IDSYSTEM,#REF!,3,FALSE))</f>
        <v>#REF!</v>
      </c>
      <c r="H532" s="115" t="e">
        <f>IF(OR(LEAGUE="Mixed",LEAGUE=MYRANKS_P[[#This Row],[LG]]),IFERROR(INDEX(PITCHCSV[],MATCH(MYRANKS_P[[#This Row],[PROJID]],PITCHCSV[playerid],0),P_WCOL),0),0)</f>
        <v>#REF!</v>
      </c>
      <c r="I532" s="115" t="e">
        <f>IF(OR(LEAGUE="Mixed",LEAGUE=MYRANKS_P[[#This Row],[LG]]),IFERROR(INDEX(PITCHCSV[],MATCH(MYRANKS_P[[#This Row],[PROJID]],PITCHCSV[playerid],0),P_SVCOL),0),0)</f>
        <v>#REF!</v>
      </c>
      <c r="J532" s="115" t="e">
        <f>IF(OR(LEAGUE="Mixed",LEAGUE=MYRANKS_P[[#This Row],[LG]]),IFERROR(INDEX(PITCHCSV[],MATCH(MYRANKS_P[[#This Row],[PROJID]],PITCHCSV[playerid],0),P_IPCOL),0),0)</f>
        <v>#REF!</v>
      </c>
      <c r="K532" s="115" t="e">
        <f>IF(OR(LEAGUE="Mixed",LEAGUE=MYRANKS_P[[#This Row],[LG]]),IFERROR(INDEX(PITCHCSV[],MATCH(MYRANKS_P[[#This Row],[PROJID]],PITCHCSV[playerid],0),P_HCOL),0),0)</f>
        <v>#REF!</v>
      </c>
      <c r="L532" s="115" t="e">
        <f>IF(OR(LEAGUE="Mixed",LEAGUE=MYRANKS_P[[#This Row],[LG]]),IFERROR(INDEX(PITCHCSV[],MATCH(MYRANKS_P[[#This Row],[PROJID]],PITCHCSV[playerid],0),P_ERCOL),0),0)</f>
        <v>#REF!</v>
      </c>
      <c r="M532" s="115" t="e">
        <f>IF(OR(LEAGUE="Mixed",LEAGUE=MYRANKS_P[[#This Row],[LG]]),IFERROR(INDEX(PITCHCSV[],MATCH(MYRANKS_P[[#This Row],[PROJID]],PITCHCSV[playerid],0),P_HRCOL),0),0)</f>
        <v>#REF!</v>
      </c>
      <c r="N532" s="115" t="e">
        <f>IF(OR(LEAGUE="Mixed",LEAGUE=MYRANKS_P[[#This Row],[LG]]),IFERROR(INDEX(PITCHCSV[],MATCH(MYRANKS_P[[#This Row],[PROJID]],PITCHCSV[playerid],0),P_SOCOL),0),0)</f>
        <v>#REF!</v>
      </c>
      <c r="O532" s="115" t="e">
        <f>IF(OR(LEAGUE="Mixed",LEAGUE=MYRANKS_P[[#This Row],[LG]]),IFERROR(INDEX(PITCHCSV[],MATCH(MYRANKS_P[[#This Row],[PROJID]],PITCHCSV[playerid],0),P_BBCOL),0),0)</f>
        <v>#REF!</v>
      </c>
      <c r="P532" s="10" t="e">
        <f>IF(OR(LEAGUE="Mixed",LEAGUE=MYRANKS_P[[#This Row],[LG]]),IFERROR(MYRANKS_P[[#This Row],[ER]]*9/MYRANKS_P[[#This Row],[IP]],0),0)</f>
        <v>#REF!</v>
      </c>
      <c r="Q532" s="10" t="e">
        <f>IF(OR(LEAGUE="Mixed",LEAGUE=MYRANKS_P[[#This Row],[LG]]),IFERROR((MYRANKS_P[[#This Row],[BB]]+MYRANKS_P[[#This Row],[H]])/MYRANKS_P[[#This Row],[IP]],0),0)</f>
        <v>#REF!</v>
      </c>
      <c r="R532" s="10" t="e">
        <f>MYRANKS_P[[#This Row],[W]]/SGP_W</f>
        <v>#REF!</v>
      </c>
      <c r="S532" s="10" t="e">
        <f>MYRANKS_P[[#This Row],[SV]]/SGP_SV</f>
        <v>#REF!</v>
      </c>
      <c r="T532" s="10" t="e">
        <f>MYRANKS_P[[#This Row],[SO]]/SGP_K</f>
        <v>#REF!</v>
      </c>
      <c r="U532" s="10" t="e">
        <f>((LGAVG_ER*(NUMPITCHERS-1)+MYRANKS_P[[#This Row],[ER]])*9/((LGAVG_IP*(NUMPITCHERS-1)+MYRANKS_P[[#This Row],[IP]]))-LGAVG_ERA)/SGP_ERA</f>
        <v>#REF!</v>
      </c>
      <c r="V532" s="10" t="e">
        <f>((LGAVG_HBB*(NUMPITCHERS-1)+MYRANKS_P[[#This Row],[BB]]+MYRANKS_P[[#This Row],[H]])/(LGAVG_IP*(NUMPITCHERS-1)+MYRANKS_P[[#This Row],[IP]])-LGAVG_WHIP)/SGP_WHIP</f>
        <v>#REF!</v>
      </c>
      <c r="W532" s="72" t="e">
        <f>MYRANKS_P[[#This Row],[WSGP]]+MYRANKS_P[[#This Row],[SVSGP]]+MYRANKS_P[[#This Row],[SOSGP]]+MYRANKS_P[[#This Row],[ERASGP]]+MYRANKS_P[[#This Row],[WHIPSGP]]</f>
        <v>#REF!</v>
      </c>
      <c r="X532" s="171" t="e">
        <f>RANK(MYRANKS_P[[#This Row],[TTLSGP]],MYRANKS_P[TTLSGP],0)</f>
        <v>#REF!</v>
      </c>
      <c r="Y532" s="72" t="e">
        <f>IF(MYRANKS_P[[#This Row],[RAW_RANK]]&gt;NUM_P,MYRANKS_P[[#This Row],[TTLSGP]],0)</f>
        <v>#REF!</v>
      </c>
      <c r="Z532" s="22" t="e">
        <f>IF(MYRANKS_P[[#This Row],[BENCH_TTLSGP]]=0,"",RANK(MYRANKS_P[[#This Row],[BENCH_TTLSGP]],MYRANKS_P[BENCH_TTLSGP],0))</f>
        <v>#REF!</v>
      </c>
      <c r="AA532" s="22" t="e">
        <f>IF(MYRANKS_P[[#This Row],[RAW_RANK]]=NUM_P,"X","")</f>
        <v>#REF!</v>
      </c>
      <c r="AB532" s="10" t="e">
        <f>VLOOKUP(MYRANKS_P[[#This Row],[POS]],#REF!,COLUMN(#REF!),FALSE)</f>
        <v>#REF!</v>
      </c>
      <c r="AC532" s="10" t="e">
        <f>MYRANKS_P[[#This Row],[TTLSGP]]-MYRANKS_P[[#This Row],[REPL LVL]]</f>
        <v>#REF!</v>
      </c>
      <c r="AD532" s="19" t="e">
        <f>IF(MYRANKS_P[[#This Row],[RAW_RANK]]&lt;=Total_Pitchers_Drafted,MYRANKS_P[[#This Row],[SGP OVER REPL]],0)</f>
        <v>#REF!</v>
      </c>
      <c r="AE532" s="66" t="e">
        <f>MYRANKS_P[[#This Row],[SGP OVER REPL]]*Dollar_Value_Per_Pitcher_SGP+1</f>
        <v>#REF!</v>
      </c>
      <c r="AF532" s="27"/>
      <c r="AG532" s="30" t="e">
        <f>IF(AND(MYRANKS_P[[#This Row],[BENCH_RANK]]&lt;=Total_Pitchers_Drafted,MYRANKS_P[[#This Row],[$ACTUAL]]=""),MYRANKS_P[[#This Row],[USEFULSGP]],0)</f>
        <v>#REF!</v>
      </c>
      <c r="AH532" s="27" t="e">
        <f>IF(MYRANKS_P[[#This Row],[REMAIN_SGP]]=0,0,MYRANKS_P[[#This Row],[REMAIN_SGP]]*Remaining_Dollar_Value_Per_Pitcher_SGP+1)</f>
        <v>#REF!</v>
      </c>
      <c r="AI532" s="122"/>
    </row>
    <row r="533" spans="1:35" x14ac:dyDescent="0.25">
      <c r="A533" s="79" t="s">
        <v>1337</v>
      </c>
      <c r="B533" s="9" t="e">
        <f>VLOOKUP(MYRANKS_P[[#This Row],[PLAYERID]],#REF!,COLUMN(#REF!),FALSE)</f>
        <v>#REF!</v>
      </c>
      <c r="C533" s="9" t="e">
        <f>VLOOKUP(MYRANKS_P[[#This Row],[PLAYERID]],#REF!,COLUMN(#REF!),FALSE)</f>
        <v>#REF!</v>
      </c>
      <c r="D533" s="9" t="e">
        <f>VLOOKUP(MYRANKS_P[[#This Row],[PLAYERID]],#REF!,COLUMN(#REF!),FALSE)</f>
        <v>#REF!</v>
      </c>
      <c r="E533" s="9" t="e">
        <f>VLOOKUP(MYRANKS_P[[#This Row],[PLAYERID]],#REF!,COLUMN(#REF!),FALSE)</f>
        <v>#REF!</v>
      </c>
      <c r="F533" s="9" t="e">
        <f>VLOOKUP(MYRANKS_P[[#This Row],[PLAYERID]],#REF!,COLUMN(#REF!),FALSE)</f>
        <v>#REF!</v>
      </c>
      <c r="G533" s="9" t="e">
        <f>INDEX(#REF!,MATCH(MYRANKS_P[[#This Row],[PLAYERID]],#REF!,0),VLOOKUP(IDSYSTEM,#REF!,3,FALSE))</f>
        <v>#REF!</v>
      </c>
      <c r="H533" s="115" t="e">
        <f>IF(OR(LEAGUE="Mixed",LEAGUE=MYRANKS_P[[#This Row],[LG]]),IFERROR(INDEX(PITCHCSV[],MATCH(MYRANKS_P[[#This Row],[PROJID]],PITCHCSV[playerid],0),P_WCOL),0),0)</f>
        <v>#REF!</v>
      </c>
      <c r="I533" s="115" t="e">
        <f>IF(OR(LEAGUE="Mixed",LEAGUE=MYRANKS_P[[#This Row],[LG]]),IFERROR(INDEX(PITCHCSV[],MATCH(MYRANKS_P[[#This Row],[PROJID]],PITCHCSV[playerid],0),P_SVCOL),0),0)</f>
        <v>#REF!</v>
      </c>
      <c r="J533" s="115" t="e">
        <f>IF(OR(LEAGUE="Mixed",LEAGUE=MYRANKS_P[[#This Row],[LG]]),IFERROR(INDEX(PITCHCSV[],MATCH(MYRANKS_P[[#This Row],[PROJID]],PITCHCSV[playerid],0),P_IPCOL),0),0)</f>
        <v>#REF!</v>
      </c>
      <c r="K533" s="115" t="e">
        <f>IF(OR(LEAGUE="Mixed",LEAGUE=MYRANKS_P[[#This Row],[LG]]),IFERROR(INDEX(PITCHCSV[],MATCH(MYRANKS_P[[#This Row],[PROJID]],PITCHCSV[playerid],0),P_HCOL),0),0)</f>
        <v>#REF!</v>
      </c>
      <c r="L533" s="115" t="e">
        <f>IF(OR(LEAGUE="Mixed",LEAGUE=MYRANKS_P[[#This Row],[LG]]),IFERROR(INDEX(PITCHCSV[],MATCH(MYRANKS_P[[#This Row],[PROJID]],PITCHCSV[playerid],0),P_ERCOL),0),0)</f>
        <v>#REF!</v>
      </c>
      <c r="M533" s="115" t="e">
        <f>IF(OR(LEAGUE="Mixed",LEAGUE=MYRANKS_P[[#This Row],[LG]]),IFERROR(INDEX(PITCHCSV[],MATCH(MYRANKS_P[[#This Row],[PROJID]],PITCHCSV[playerid],0),P_HRCOL),0),0)</f>
        <v>#REF!</v>
      </c>
      <c r="N533" s="115" t="e">
        <f>IF(OR(LEAGUE="Mixed",LEAGUE=MYRANKS_P[[#This Row],[LG]]),IFERROR(INDEX(PITCHCSV[],MATCH(MYRANKS_P[[#This Row],[PROJID]],PITCHCSV[playerid],0),P_SOCOL),0),0)</f>
        <v>#REF!</v>
      </c>
      <c r="O533" s="115" t="e">
        <f>IF(OR(LEAGUE="Mixed",LEAGUE=MYRANKS_P[[#This Row],[LG]]),IFERROR(INDEX(PITCHCSV[],MATCH(MYRANKS_P[[#This Row],[PROJID]],PITCHCSV[playerid],0),P_BBCOL),0),0)</f>
        <v>#REF!</v>
      </c>
      <c r="P533" s="10" t="e">
        <f>IF(OR(LEAGUE="Mixed",LEAGUE=MYRANKS_P[[#This Row],[LG]]),IFERROR(MYRANKS_P[[#This Row],[ER]]*9/MYRANKS_P[[#This Row],[IP]],0),0)</f>
        <v>#REF!</v>
      </c>
      <c r="Q533" s="10" t="e">
        <f>IF(OR(LEAGUE="Mixed",LEAGUE=MYRANKS_P[[#This Row],[LG]]),IFERROR((MYRANKS_P[[#This Row],[BB]]+MYRANKS_P[[#This Row],[H]])/MYRANKS_P[[#This Row],[IP]],0),0)</f>
        <v>#REF!</v>
      </c>
      <c r="R533" s="10" t="e">
        <f>MYRANKS_P[[#This Row],[W]]/SGP_W</f>
        <v>#REF!</v>
      </c>
      <c r="S533" s="10" t="e">
        <f>MYRANKS_P[[#This Row],[SV]]/SGP_SV</f>
        <v>#REF!</v>
      </c>
      <c r="T533" s="10" t="e">
        <f>MYRANKS_P[[#This Row],[SO]]/SGP_K</f>
        <v>#REF!</v>
      </c>
      <c r="U533" s="10" t="e">
        <f>((LGAVG_ER*(NUMPITCHERS-1)+MYRANKS_P[[#This Row],[ER]])*9/((LGAVG_IP*(NUMPITCHERS-1)+MYRANKS_P[[#This Row],[IP]]))-LGAVG_ERA)/SGP_ERA</f>
        <v>#REF!</v>
      </c>
      <c r="V533" s="10" t="e">
        <f>((LGAVG_HBB*(NUMPITCHERS-1)+MYRANKS_P[[#This Row],[BB]]+MYRANKS_P[[#This Row],[H]])/(LGAVG_IP*(NUMPITCHERS-1)+MYRANKS_P[[#This Row],[IP]])-LGAVG_WHIP)/SGP_WHIP</f>
        <v>#REF!</v>
      </c>
      <c r="W533" s="72" t="e">
        <f>MYRANKS_P[[#This Row],[WSGP]]+MYRANKS_P[[#This Row],[SVSGP]]+MYRANKS_P[[#This Row],[SOSGP]]+MYRANKS_P[[#This Row],[ERASGP]]+MYRANKS_P[[#This Row],[WHIPSGP]]</f>
        <v>#REF!</v>
      </c>
      <c r="X533" s="171" t="e">
        <f>RANK(MYRANKS_P[[#This Row],[TTLSGP]],MYRANKS_P[TTLSGP],0)</f>
        <v>#REF!</v>
      </c>
      <c r="Y533" s="72" t="e">
        <f>IF(MYRANKS_P[[#This Row],[RAW_RANK]]&gt;NUM_P,MYRANKS_P[[#This Row],[TTLSGP]],0)</f>
        <v>#REF!</v>
      </c>
      <c r="Z533" s="22" t="e">
        <f>IF(MYRANKS_P[[#This Row],[BENCH_TTLSGP]]=0,"",RANK(MYRANKS_P[[#This Row],[BENCH_TTLSGP]],MYRANKS_P[BENCH_TTLSGP],0))</f>
        <v>#REF!</v>
      </c>
      <c r="AA533" s="22" t="e">
        <f>IF(MYRANKS_P[[#This Row],[RAW_RANK]]=NUM_P,"X","")</f>
        <v>#REF!</v>
      </c>
      <c r="AB533" s="10" t="e">
        <f>VLOOKUP(MYRANKS_P[[#This Row],[POS]],#REF!,COLUMN(#REF!),FALSE)</f>
        <v>#REF!</v>
      </c>
      <c r="AC533" s="10" t="e">
        <f>MYRANKS_P[[#This Row],[TTLSGP]]-MYRANKS_P[[#This Row],[REPL LVL]]</f>
        <v>#REF!</v>
      </c>
      <c r="AD533" s="19" t="e">
        <f>IF(MYRANKS_P[[#This Row],[RAW_RANK]]&lt;=Total_Pitchers_Drafted,MYRANKS_P[[#This Row],[SGP OVER REPL]],0)</f>
        <v>#REF!</v>
      </c>
      <c r="AE533" s="66" t="e">
        <f>MYRANKS_P[[#This Row],[SGP OVER REPL]]*Dollar_Value_Per_Pitcher_SGP+1</f>
        <v>#REF!</v>
      </c>
      <c r="AF533" s="27"/>
      <c r="AG533" s="30" t="e">
        <f>IF(AND(MYRANKS_P[[#This Row],[BENCH_RANK]]&lt;=Total_Pitchers_Drafted,MYRANKS_P[[#This Row],[$ACTUAL]]=""),MYRANKS_P[[#This Row],[USEFULSGP]],0)</f>
        <v>#REF!</v>
      </c>
      <c r="AH533" s="27" t="e">
        <f>IF(MYRANKS_P[[#This Row],[REMAIN_SGP]]=0,0,MYRANKS_P[[#This Row],[REMAIN_SGP]]*Remaining_Dollar_Value_Per_Pitcher_SGP+1)</f>
        <v>#REF!</v>
      </c>
      <c r="AI533" s="122"/>
    </row>
    <row r="534" spans="1:35" x14ac:dyDescent="0.25">
      <c r="A534" s="110" t="s">
        <v>1338</v>
      </c>
      <c r="B534" s="9" t="e">
        <f>VLOOKUP(MYRANKS_P[[#This Row],[PLAYERID]],#REF!,COLUMN(#REF!),FALSE)</f>
        <v>#REF!</v>
      </c>
      <c r="C534" s="9" t="e">
        <f>VLOOKUP(MYRANKS_P[[#This Row],[PLAYERID]],#REF!,COLUMN(#REF!),FALSE)</f>
        <v>#REF!</v>
      </c>
      <c r="D534" s="9" t="e">
        <f>VLOOKUP(MYRANKS_P[[#This Row],[PLAYERID]],#REF!,COLUMN(#REF!),FALSE)</f>
        <v>#REF!</v>
      </c>
      <c r="E534" s="9" t="e">
        <f>VLOOKUP(MYRANKS_P[[#This Row],[PLAYERID]],#REF!,COLUMN(#REF!),FALSE)</f>
        <v>#REF!</v>
      </c>
      <c r="F534" s="9" t="e">
        <f>VLOOKUP(MYRANKS_P[[#This Row],[PLAYERID]],#REF!,COLUMN(#REF!),FALSE)</f>
        <v>#REF!</v>
      </c>
      <c r="G534" s="9" t="e">
        <f>INDEX(#REF!,MATCH(MYRANKS_P[[#This Row],[PLAYERID]],#REF!,0),VLOOKUP(IDSYSTEM,#REF!,3,FALSE))</f>
        <v>#REF!</v>
      </c>
      <c r="H534" s="128" t="e">
        <f>IF(OR(LEAGUE="Mixed",LEAGUE=MYRANKS_P[[#This Row],[LG]]),IFERROR(INDEX(PITCHCSV[],MATCH(MYRANKS_P[[#This Row],[PROJID]],PITCHCSV[playerid],0),P_WCOL),0),0)</f>
        <v>#REF!</v>
      </c>
      <c r="I534" s="128" t="e">
        <f>IF(OR(LEAGUE="Mixed",LEAGUE=MYRANKS_P[[#This Row],[LG]]),IFERROR(INDEX(PITCHCSV[],MATCH(MYRANKS_P[[#This Row],[PROJID]],PITCHCSV[playerid],0),P_SVCOL),0),0)</f>
        <v>#REF!</v>
      </c>
      <c r="J534" s="128" t="e">
        <f>IF(OR(LEAGUE="Mixed",LEAGUE=MYRANKS_P[[#This Row],[LG]]),IFERROR(INDEX(PITCHCSV[],MATCH(MYRANKS_P[[#This Row],[PROJID]],PITCHCSV[playerid],0),P_IPCOL),0),0)</f>
        <v>#REF!</v>
      </c>
      <c r="K534" s="128" t="e">
        <f>IF(OR(LEAGUE="Mixed",LEAGUE=MYRANKS_P[[#This Row],[LG]]),IFERROR(INDEX(PITCHCSV[],MATCH(MYRANKS_P[[#This Row],[PROJID]],PITCHCSV[playerid],0),P_HCOL),0),0)</f>
        <v>#REF!</v>
      </c>
      <c r="L534" s="128" t="e">
        <f>IF(OR(LEAGUE="Mixed",LEAGUE=MYRANKS_P[[#This Row],[LG]]),IFERROR(INDEX(PITCHCSV[],MATCH(MYRANKS_P[[#This Row],[PROJID]],PITCHCSV[playerid],0),P_ERCOL),0),0)</f>
        <v>#REF!</v>
      </c>
      <c r="M534" s="128" t="e">
        <f>IF(OR(LEAGUE="Mixed",LEAGUE=MYRANKS_P[[#This Row],[LG]]),IFERROR(INDEX(PITCHCSV[],MATCH(MYRANKS_P[[#This Row],[PROJID]],PITCHCSV[playerid],0),P_HRCOL),0),0)</f>
        <v>#REF!</v>
      </c>
      <c r="N534" s="128" t="e">
        <f>IF(OR(LEAGUE="Mixed",LEAGUE=MYRANKS_P[[#This Row],[LG]]),IFERROR(INDEX(PITCHCSV[],MATCH(MYRANKS_P[[#This Row],[PROJID]],PITCHCSV[playerid],0),P_SOCOL),0),0)</f>
        <v>#REF!</v>
      </c>
      <c r="O534" s="128" t="e">
        <f>IF(OR(LEAGUE="Mixed",LEAGUE=MYRANKS_P[[#This Row],[LG]]),IFERROR(INDEX(PITCHCSV[],MATCH(MYRANKS_P[[#This Row],[PROJID]],PITCHCSV[playerid],0),P_BBCOL),0),0)</f>
        <v>#REF!</v>
      </c>
      <c r="P534" s="87" t="e">
        <f>IF(OR(LEAGUE="Mixed",LEAGUE=MYRANKS_P[[#This Row],[LG]]),IFERROR(MYRANKS_P[[#This Row],[ER]]*9/MYRANKS_P[[#This Row],[IP]],0),0)</f>
        <v>#REF!</v>
      </c>
      <c r="Q534" s="87" t="e">
        <f>IF(OR(LEAGUE="Mixed",LEAGUE=MYRANKS_P[[#This Row],[LG]]),IFERROR((MYRANKS_P[[#This Row],[BB]]+MYRANKS_P[[#This Row],[H]])/MYRANKS_P[[#This Row],[IP]],0),0)</f>
        <v>#REF!</v>
      </c>
      <c r="R534" s="94" t="e">
        <f>MYRANKS_P[[#This Row],[W]]/SGP_W</f>
        <v>#REF!</v>
      </c>
      <c r="S534" s="94" t="e">
        <f>MYRANKS_P[[#This Row],[SV]]/SGP_SV</f>
        <v>#REF!</v>
      </c>
      <c r="T534" s="94" t="e">
        <f>MYRANKS_P[[#This Row],[SO]]/SGP_K</f>
        <v>#REF!</v>
      </c>
      <c r="U534" s="87" t="e">
        <f>((LGAVG_ER*(NUMPITCHERS-1)+MYRANKS_P[[#This Row],[ER]])*9/((LGAVG_IP*(NUMPITCHERS-1)+MYRANKS_P[[#This Row],[IP]]))-LGAVG_ERA)/SGP_ERA</f>
        <v>#REF!</v>
      </c>
      <c r="V534" s="87" t="e">
        <f>((LGAVG_HBB*(NUMPITCHERS-1)+MYRANKS_P[[#This Row],[BB]]+MYRANKS_P[[#This Row],[H]])/(LGAVG_IP*(NUMPITCHERS-1)+MYRANKS_P[[#This Row],[IP]])-LGAVG_WHIP)/SGP_WHIP</f>
        <v>#REF!</v>
      </c>
      <c r="W534" s="100" t="e">
        <f>MYRANKS_P[[#This Row],[WSGP]]+MYRANKS_P[[#This Row],[SVSGP]]+MYRANKS_P[[#This Row],[SOSGP]]+MYRANKS_P[[#This Row],[ERASGP]]+MYRANKS_P[[#This Row],[WHIPSGP]]</f>
        <v>#REF!</v>
      </c>
      <c r="X534" s="176" t="e">
        <f>RANK(MYRANKS_P[[#This Row],[TTLSGP]],MYRANKS_P[TTLSGP],0)</f>
        <v>#REF!</v>
      </c>
      <c r="Y534" s="100" t="e">
        <f>IF(MYRANKS_P[[#This Row],[RAW_RANK]]&gt;NUM_P,MYRANKS_P[[#This Row],[TTLSGP]],0)</f>
        <v>#REF!</v>
      </c>
      <c r="Z534" s="101" t="e">
        <f>IF(MYRANKS_P[[#This Row],[BENCH_TTLSGP]]=0,"",RANK(MYRANKS_P[[#This Row],[BENCH_TTLSGP]],MYRANKS_P[BENCH_TTLSGP],0))</f>
        <v>#REF!</v>
      </c>
      <c r="AA534" s="101" t="e">
        <f>IF(MYRANKS_P[[#This Row],[RAW_RANK]]=NUM_P,"X","")</f>
        <v>#REF!</v>
      </c>
      <c r="AB534" s="94" t="e">
        <f>VLOOKUP(MYRANKS_P[[#This Row],[POS]],#REF!,COLUMN(#REF!),FALSE)</f>
        <v>#REF!</v>
      </c>
      <c r="AC534" s="94" t="e">
        <f>MYRANKS_P[[#This Row],[TTLSGP]]-MYRANKS_P[[#This Row],[REPL LVL]]</f>
        <v>#REF!</v>
      </c>
      <c r="AD534" s="94" t="e">
        <f>IF(MYRANKS_P[[#This Row],[RAW_RANK]]&lt;=Total_Pitchers_Drafted,MYRANKS_P[[#This Row],[SGP OVER REPL]],0)</f>
        <v>#REF!</v>
      </c>
      <c r="AE534" s="102" t="e">
        <f>MYRANKS_P[[#This Row],[SGP OVER REPL]]*Dollar_Value_Per_Pitcher_SGP+1</f>
        <v>#REF!</v>
      </c>
      <c r="AF534" s="94"/>
      <c r="AG534" s="94" t="e">
        <f>IF(AND(MYRANKS_P[[#This Row],[BENCH_RANK]]&lt;=Total_Pitchers_Drafted,MYRANKS_P[[#This Row],[$ACTUAL]]=""),MYRANKS_P[[#This Row],[USEFULSGP]],0)</f>
        <v>#REF!</v>
      </c>
      <c r="AH534" s="94" t="e">
        <f>IF(MYRANKS_P[[#This Row],[REMAIN_SGP]]=0,0,MYRANKS_P[[#This Row],[REMAIN_SGP]]*Remaining_Dollar_Value_Per_Pitcher_SGP+1)</f>
        <v>#REF!</v>
      </c>
      <c r="AI534" s="122"/>
    </row>
    <row r="535" spans="1:35" x14ac:dyDescent="0.25">
      <c r="A535" s="79" t="s">
        <v>2211</v>
      </c>
      <c r="B535" s="9" t="e">
        <f>VLOOKUP(MYRANKS_P[[#This Row],[PLAYERID]],#REF!,COLUMN(#REF!),FALSE)</f>
        <v>#REF!</v>
      </c>
      <c r="C535" s="9" t="e">
        <f>VLOOKUP(MYRANKS_P[[#This Row],[PLAYERID]],#REF!,COLUMN(#REF!),FALSE)</f>
        <v>#REF!</v>
      </c>
      <c r="D535" s="9" t="e">
        <f>VLOOKUP(MYRANKS_P[[#This Row],[PLAYERID]],#REF!,COLUMN(#REF!),FALSE)</f>
        <v>#REF!</v>
      </c>
      <c r="E535" s="9" t="e">
        <f>VLOOKUP(MYRANKS_P[[#This Row],[PLAYERID]],#REF!,COLUMN(#REF!),FALSE)</f>
        <v>#REF!</v>
      </c>
      <c r="F535" s="9" t="e">
        <f>VLOOKUP(MYRANKS_P[[#This Row],[PLAYERID]],#REF!,COLUMN(#REF!),FALSE)</f>
        <v>#REF!</v>
      </c>
      <c r="G535" s="9" t="e">
        <f>INDEX(#REF!,MATCH(MYRANKS_P[[#This Row],[PLAYERID]],#REF!,0),VLOOKUP(IDSYSTEM,#REF!,3,FALSE))</f>
        <v>#REF!</v>
      </c>
      <c r="H535" s="115" t="e">
        <f>IF(OR(LEAGUE="Mixed",LEAGUE=MYRANKS_P[[#This Row],[LG]]),IFERROR(INDEX(PITCHCSV[],MATCH(MYRANKS_P[[#This Row],[PROJID]],PITCHCSV[playerid],0),P_WCOL),0),0)</f>
        <v>#REF!</v>
      </c>
      <c r="I535" s="115" t="e">
        <f>IF(OR(LEAGUE="Mixed",LEAGUE=MYRANKS_P[[#This Row],[LG]]),IFERROR(INDEX(PITCHCSV[],MATCH(MYRANKS_P[[#This Row],[PROJID]],PITCHCSV[playerid],0),P_SVCOL),0),0)</f>
        <v>#REF!</v>
      </c>
      <c r="J535" s="115" t="e">
        <f>IF(OR(LEAGUE="Mixed",LEAGUE=MYRANKS_P[[#This Row],[LG]]),IFERROR(INDEX(PITCHCSV[],MATCH(MYRANKS_P[[#This Row],[PROJID]],PITCHCSV[playerid],0),P_IPCOL),0),0)</f>
        <v>#REF!</v>
      </c>
      <c r="K535" s="115" t="e">
        <f>IF(OR(LEAGUE="Mixed",LEAGUE=MYRANKS_P[[#This Row],[LG]]),IFERROR(INDEX(PITCHCSV[],MATCH(MYRANKS_P[[#This Row],[PROJID]],PITCHCSV[playerid],0),P_HCOL),0),0)</f>
        <v>#REF!</v>
      </c>
      <c r="L535" s="115" t="e">
        <f>IF(OR(LEAGUE="Mixed",LEAGUE=MYRANKS_P[[#This Row],[LG]]),IFERROR(INDEX(PITCHCSV[],MATCH(MYRANKS_P[[#This Row],[PROJID]],PITCHCSV[playerid],0),P_ERCOL),0),0)</f>
        <v>#REF!</v>
      </c>
      <c r="M535" s="115" t="e">
        <f>IF(OR(LEAGUE="Mixed",LEAGUE=MYRANKS_P[[#This Row],[LG]]),IFERROR(INDEX(PITCHCSV[],MATCH(MYRANKS_P[[#This Row],[PROJID]],PITCHCSV[playerid],0),P_HRCOL),0),0)</f>
        <v>#REF!</v>
      </c>
      <c r="N535" s="115" t="e">
        <f>IF(OR(LEAGUE="Mixed",LEAGUE=MYRANKS_P[[#This Row],[LG]]),IFERROR(INDEX(PITCHCSV[],MATCH(MYRANKS_P[[#This Row],[PROJID]],PITCHCSV[playerid],0),P_SOCOL),0),0)</f>
        <v>#REF!</v>
      </c>
      <c r="O535" s="115" t="e">
        <f>IF(OR(LEAGUE="Mixed",LEAGUE=MYRANKS_P[[#This Row],[LG]]),IFERROR(INDEX(PITCHCSV[],MATCH(MYRANKS_P[[#This Row],[PROJID]],PITCHCSV[playerid],0),P_BBCOL),0),0)</f>
        <v>#REF!</v>
      </c>
      <c r="P535" s="10" t="e">
        <f>IF(OR(LEAGUE="Mixed",LEAGUE=MYRANKS_P[[#This Row],[LG]]),IFERROR(MYRANKS_P[[#This Row],[ER]]*9/MYRANKS_P[[#This Row],[IP]],0),0)</f>
        <v>#REF!</v>
      </c>
      <c r="Q535" s="10" t="e">
        <f>IF(OR(LEAGUE="Mixed",LEAGUE=MYRANKS_P[[#This Row],[LG]]),IFERROR((MYRANKS_P[[#This Row],[BB]]+MYRANKS_P[[#This Row],[H]])/MYRANKS_P[[#This Row],[IP]],0),0)</f>
        <v>#REF!</v>
      </c>
      <c r="R535" s="10" t="e">
        <f>MYRANKS_P[[#This Row],[W]]/SGP_W</f>
        <v>#REF!</v>
      </c>
      <c r="S535" s="10" t="e">
        <f>MYRANKS_P[[#This Row],[SV]]/SGP_SV</f>
        <v>#REF!</v>
      </c>
      <c r="T535" s="10" t="e">
        <f>MYRANKS_P[[#This Row],[SO]]/SGP_K</f>
        <v>#REF!</v>
      </c>
      <c r="U535" s="10" t="e">
        <f>((LGAVG_ER*(NUMPITCHERS-1)+MYRANKS_P[[#This Row],[ER]])*9/((LGAVG_IP*(NUMPITCHERS-1)+MYRANKS_P[[#This Row],[IP]]))-LGAVG_ERA)/SGP_ERA</f>
        <v>#REF!</v>
      </c>
      <c r="V535" s="10" t="e">
        <f>((LGAVG_HBB*(NUMPITCHERS-1)+MYRANKS_P[[#This Row],[BB]]+MYRANKS_P[[#This Row],[H]])/(LGAVG_IP*(NUMPITCHERS-1)+MYRANKS_P[[#This Row],[IP]])-LGAVG_WHIP)/SGP_WHIP</f>
        <v>#REF!</v>
      </c>
      <c r="W535" s="72" t="e">
        <f>MYRANKS_P[[#This Row],[WSGP]]+MYRANKS_P[[#This Row],[SVSGP]]+MYRANKS_P[[#This Row],[SOSGP]]+MYRANKS_P[[#This Row],[ERASGP]]+MYRANKS_P[[#This Row],[WHIPSGP]]</f>
        <v>#REF!</v>
      </c>
      <c r="X535" s="171" t="e">
        <f>RANK(MYRANKS_P[[#This Row],[TTLSGP]],MYRANKS_P[TTLSGP],0)</f>
        <v>#REF!</v>
      </c>
      <c r="Y535" s="72" t="e">
        <f>IF(MYRANKS_P[[#This Row],[RAW_RANK]]&gt;NUM_P,MYRANKS_P[[#This Row],[TTLSGP]],0)</f>
        <v>#REF!</v>
      </c>
      <c r="Z535" s="22" t="e">
        <f>IF(MYRANKS_P[[#This Row],[BENCH_TTLSGP]]=0,"",RANK(MYRANKS_P[[#This Row],[BENCH_TTLSGP]],MYRANKS_P[BENCH_TTLSGP],0))</f>
        <v>#REF!</v>
      </c>
      <c r="AA535" s="22" t="e">
        <f>IF(MYRANKS_P[[#This Row],[RAW_RANK]]=NUM_P,"X","")</f>
        <v>#REF!</v>
      </c>
      <c r="AB535" s="10" t="e">
        <f>VLOOKUP(MYRANKS_P[[#This Row],[POS]],#REF!,COLUMN(#REF!),FALSE)</f>
        <v>#REF!</v>
      </c>
      <c r="AC535" s="10" t="e">
        <f>MYRANKS_P[[#This Row],[TTLSGP]]-MYRANKS_P[[#This Row],[REPL LVL]]</f>
        <v>#REF!</v>
      </c>
      <c r="AD535" s="19" t="e">
        <f>IF(MYRANKS_P[[#This Row],[RAW_RANK]]&lt;=Total_Pitchers_Drafted,MYRANKS_P[[#This Row],[SGP OVER REPL]],0)</f>
        <v>#REF!</v>
      </c>
      <c r="AE535" s="66" t="e">
        <f>MYRANKS_P[[#This Row],[SGP OVER REPL]]*Dollar_Value_Per_Pitcher_SGP+1</f>
        <v>#REF!</v>
      </c>
      <c r="AF535" s="27"/>
      <c r="AG535" s="30" t="e">
        <f>IF(AND(MYRANKS_P[[#This Row],[BENCH_RANK]]&lt;=Total_Pitchers_Drafted,MYRANKS_P[[#This Row],[$ACTUAL]]=""),MYRANKS_P[[#This Row],[USEFULSGP]],0)</f>
        <v>#REF!</v>
      </c>
      <c r="AH535" s="27" t="e">
        <f>IF(MYRANKS_P[[#This Row],[REMAIN_SGP]]=0,0,MYRANKS_P[[#This Row],[REMAIN_SGP]]*Remaining_Dollar_Value_Per_Pitcher_SGP+1)</f>
        <v>#REF!</v>
      </c>
      <c r="AI535" s="122"/>
    </row>
    <row r="536" spans="1:35" x14ac:dyDescent="0.25">
      <c r="A536" s="88" t="s">
        <v>6309</v>
      </c>
      <c r="B536" s="9" t="e">
        <f>VLOOKUP(MYRANKS_P[[#This Row],[PLAYERID]],#REF!,COLUMN(#REF!),FALSE)</f>
        <v>#REF!</v>
      </c>
      <c r="C536" s="9" t="e">
        <f>VLOOKUP(MYRANKS_P[[#This Row],[PLAYERID]],#REF!,COLUMN(#REF!),FALSE)</f>
        <v>#REF!</v>
      </c>
      <c r="D536" s="9" t="e">
        <f>VLOOKUP(MYRANKS_P[[#This Row],[PLAYERID]],#REF!,COLUMN(#REF!),FALSE)</f>
        <v>#REF!</v>
      </c>
      <c r="E536" s="9" t="e">
        <f>VLOOKUP(MYRANKS_P[[#This Row],[PLAYERID]],#REF!,COLUMN(#REF!),FALSE)</f>
        <v>#REF!</v>
      </c>
      <c r="F536" s="9" t="e">
        <f>VLOOKUP(MYRANKS_P[[#This Row],[PLAYERID]],#REF!,COLUMN(#REF!),FALSE)</f>
        <v>#REF!</v>
      </c>
      <c r="G536" s="9" t="e">
        <f>INDEX(#REF!,MATCH(MYRANKS_P[[#This Row],[PLAYERID]],#REF!,0),VLOOKUP(IDSYSTEM,#REF!,3,FALSE))</f>
        <v>#REF!</v>
      </c>
      <c r="H536" s="115" t="e">
        <f>IF(OR(LEAGUE="Mixed",LEAGUE=MYRANKS_P[[#This Row],[LG]]),IFERROR(INDEX(PITCHCSV[],MATCH(MYRANKS_P[[#This Row],[PROJID]],PITCHCSV[playerid],0),P_WCOL),0),0)</f>
        <v>#REF!</v>
      </c>
      <c r="I536" s="115" t="e">
        <f>IF(OR(LEAGUE="Mixed",LEAGUE=MYRANKS_P[[#This Row],[LG]]),IFERROR(INDEX(PITCHCSV[],MATCH(MYRANKS_P[[#This Row],[PROJID]],PITCHCSV[playerid],0),P_SVCOL),0),0)</f>
        <v>#REF!</v>
      </c>
      <c r="J536" s="115" t="e">
        <f>IF(OR(LEAGUE="Mixed",LEAGUE=MYRANKS_P[[#This Row],[LG]]),IFERROR(INDEX(PITCHCSV[],MATCH(MYRANKS_P[[#This Row],[PROJID]],PITCHCSV[playerid],0),P_IPCOL),0),0)</f>
        <v>#REF!</v>
      </c>
      <c r="K536" s="115" t="e">
        <f>IF(OR(LEAGUE="Mixed",LEAGUE=MYRANKS_P[[#This Row],[LG]]),IFERROR(INDEX(PITCHCSV[],MATCH(MYRANKS_P[[#This Row],[PROJID]],PITCHCSV[playerid],0),P_HCOL),0),0)</f>
        <v>#REF!</v>
      </c>
      <c r="L536" s="115" t="e">
        <f>IF(OR(LEAGUE="Mixed",LEAGUE=MYRANKS_P[[#This Row],[LG]]),IFERROR(INDEX(PITCHCSV[],MATCH(MYRANKS_P[[#This Row],[PROJID]],PITCHCSV[playerid],0),P_ERCOL),0),0)</f>
        <v>#REF!</v>
      </c>
      <c r="M536" s="115" t="e">
        <f>IF(OR(LEAGUE="Mixed",LEAGUE=MYRANKS_P[[#This Row],[LG]]),IFERROR(INDEX(PITCHCSV[],MATCH(MYRANKS_P[[#This Row],[PROJID]],PITCHCSV[playerid],0),P_HRCOL),0),0)</f>
        <v>#REF!</v>
      </c>
      <c r="N536" s="115" t="e">
        <f>IF(OR(LEAGUE="Mixed",LEAGUE=MYRANKS_P[[#This Row],[LG]]),IFERROR(INDEX(PITCHCSV[],MATCH(MYRANKS_P[[#This Row],[PROJID]],PITCHCSV[playerid],0),P_SOCOL),0),0)</f>
        <v>#REF!</v>
      </c>
      <c r="O536" s="115" t="e">
        <f>IF(OR(LEAGUE="Mixed",LEAGUE=MYRANKS_P[[#This Row],[LG]]),IFERROR(INDEX(PITCHCSV[],MATCH(MYRANKS_P[[#This Row],[PROJID]],PITCHCSV[playerid],0),P_BBCOL),0),0)</f>
        <v>#REF!</v>
      </c>
      <c r="P536" s="10" t="e">
        <f>IF(OR(LEAGUE="Mixed",LEAGUE=MYRANKS_P[[#This Row],[LG]]),IFERROR(MYRANKS_P[[#This Row],[ER]]*9/MYRANKS_P[[#This Row],[IP]],0),0)</f>
        <v>#REF!</v>
      </c>
      <c r="Q536" s="10" t="e">
        <f>IF(OR(LEAGUE="Mixed",LEAGUE=MYRANKS_P[[#This Row],[LG]]),IFERROR((MYRANKS_P[[#This Row],[BB]]+MYRANKS_P[[#This Row],[H]])/MYRANKS_P[[#This Row],[IP]],0),0)</f>
        <v>#REF!</v>
      </c>
      <c r="R536" s="12" t="e">
        <f>MYRANKS_P[[#This Row],[W]]/SGP_W</f>
        <v>#REF!</v>
      </c>
      <c r="S536" s="12" t="e">
        <f>MYRANKS_P[[#This Row],[SV]]/SGP_SV</f>
        <v>#REF!</v>
      </c>
      <c r="T536" s="12" t="e">
        <f>MYRANKS_P[[#This Row],[SO]]/SGP_K</f>
        <v>#REF!</v>
      </c>
      <c r="U536" s="10" t="e">
        <f>((LGAVG_ER*(NUMPITCHERS-1)+MYRANKS_P[[#This Row],[ER]])*9/((LGAVG_IP*(NUMPITCHERS-1)+MYRANKS_P[[#This Row],[IP]]))-LGAVG_ERA)/SGP_ERA</f>
        <v>#REF!</v>
      </c>
      <c r="V536" s="10" t="e">
        <f>((LGAVG_HBB*(NUMPITCHERS-1)+MYRANKS_P[[#This Row],[BB]]+MYRANKS_P[[#This Row],[H]])/(LGAVG_IP*(NUMPITCHERS-1)+MYRANKS_P[[#This Row],[IP]])-LGAVG_WHIP)/SGP_WHIP</f>
        <v>#REF!</v>
      </c>
      <c r="W536" s="76" t="e">
        <f>MYRANKS_P[[#This Row],[WSGP]]+MYRANKS_P[[#This Row],[SVSGP]]+MYRANKS_P[[#This Row],[SOSGP]]+MYRANKS_P[[#This Row],[ERASGP]]+MYRANKS_P[[#This Row],[WHIPSGP]]</f>
        <v>#REF!</v>
      </c>
      <c r="X536" s="175" t="e">
        <f>RANK(MYRANKS_P[[#This Row],[TTLSGP]],MYRANKS_P[TTLSGP],0)</f>
        <v>#REF!</v>
      </c>
      <c r="Y536" s="76" t="e">
        <f>IF(MYRANKS_P[[#This Row],[RAW_RANK]]&gt;NUM_P,MYRANKS_P[[#This Row],[TTLSGP]],0)</f>
        <v>#REF!</v>
      </c>
      <c r="Z536" s="23" t="e">
        <f>IF(MYRANKS_P[[#This Row],[BENCH_TTLSGP]]=0,"",RANK(MYRANKS_P[[#This Row],[BENCH_TTLSGP]],MYRANKS_P[BENCH_TTLSGP],0))</f>
        <v>#REF!</v>
      </c>
      <c r="AA536" s="23" t="e">
        <f>IF(MYRANKS_P[[#This Row],[RAW_RANK]]=NUM_P,"X","")</f>
        <v>#REF!</v>
      </c>
      <c r="AB536" s="12" t="e">
        <f>VLOOKUP(MYRANKS_P[[#This Row],[POS]],#REF!,COLUMN(#REF!),FALSE)</f>
        <v>#REF!</v>
      </c>
      <c r="AC536" s="12" t="e">
        <f>MYRANKS_P[[#This Row],[TTLSGP]]-MYRANKS_P[[#This Row],[REPL LVL]]</f>
        <v>#REF!</v>
      </c>
      <c r="AD536" s="20" t="e">
        <f>IF(MYRANKS_P[[#This Row],[RAW_RANK]]&lt;=Total_Pitchers_Drafted,MYRANKS_P[[#This Row],[SGP OVER REPL]],0)</f>
        <v>#REF!</v>
      </c>
      <c r="AE536" s="70" t="e">
        <f>MYRANKS_P[[#This Row],[SGP OVER REPL]]*Dollar_Value_Per_Pitcher_SGP+1</f>
        <v>#REF!</v>
      </c>
      <c r="AF536" s="28"/>
      <c r="AG536" s="31" t="e">
        <f>IF(AND(MYRANKS_P[[#This Row],[BENCH_RANK]]&lt;=Total_Pitchers_Drafted,MYRANKS_P[[#This Row],[$ACTUAL]]=""),MYRANKS_P[[#This Row],[USEFULSGP]],0)</f>
        <v>#REF!</v>
      </c>
      <c r="AH536" s="28" t="e">
        <f>IF(MYRANKS_P[[#This Row],[REMAIN_SGP]]=0,0,MYRANKS_P[[#This Row],[REMAIN_SGP]]*Remaining_Dollar_Value_Per_Pitcher_SGP+1)</f>
        <v>#REF!</v>
      </c>
      <c r="AI536" s="122"/>
    </row>
    <row r="537" spans="1:35" x14ac:dyDescent="0.25">
      <c r="A537" s="110" t="s">
        <v>1348</v>
      </c>
      <c r="B537" s="9" t="e">
        <f>VLOOKUP(MYRANKS_P[[#This Row],[PLAYERID]],#REF!,COLUMN(#REF!),FALSE)</f>
        <v>#REF!</v>
      </c>
      <c r="C537" s="9" t="e">
        <f>VLOOKUP(MYRANKS_P[[#This Row],[PLAYERID]],#REF!,COLUMN(#REF!),FALSE)</f>
        <v>#REF!</v>
      </c>
      <c r="D537" s="9" t="e">
        <f>VLOOKUP(MYRANKS_P[[#This Row],[PLAYERID]],#REF!,COLUMN(#REF!),FALSE)</f>
        <v>#REF!</v>
      </c>
      <c r="E537" s="9" t="e">
        <f>VLOOKUP(MYRANKS_P[[#This Row],[PLAYERID]],#REF!,COLUMN(#REF!),FALSE)</f>
        <v>#REF!</v>
      </c>
      <c r="F537" s="9" t="e">
        <f>VLOOKUP(MYRANKS_P[[#This Row],[PLAYERID]],#REF!,COLUMN(#REF!),FALSE)</f>
        <v>#REF!</v>
      </c>
      <c r="G537" s="9" t="e">
        <f>INDEX(#REF!,MATCH(MYRANKS_P[[#This Row],[PLAYERID]],#REF!,0),VLOOKUP(IDSYSTEM,#REF!,3,FALSE))</f>
        <v>#REF!</v>
      </c>
      <c r="H537" s="128" t="e">
        <f>IF(OR(LEAGUE="Mixed",LEAGUE=MYRANKS_P[[#This Row],[LG]]),IFERROR(INDEX(PITCHCSV[],MATCH(MYRANKS_P[[#This Row],[PROJID]],PITCHCSV[playerid],0),P_WCOL),0),0)</f>
        <v>#REF!</v>
      </c>
      <c r="I537" s="128" t="e">
        <f>IF(OR(LEAGUE="Mixed",LEAGUE=MYRANKS_P[[#This Row],[LG]]),IFERROR(INDEX(PITCHCSV[],MATCH(MYRANKS_P[[#This Row],[PROJID]],PITCHCSV[playerid],0),P_SVCOL),0),0)</f>
        <v>#REF!</v>
      </c>
      <c r="J537" s="128" t="e">
        <f>IF(OR(LEAGUE="Mixed",LEAGUE=MYRANKS_P[[#This Row],[LG]]),IFERROR(INDEX(PITCHCSV[],MATCH(MYRANKS_P[[#This Row],[PROJID]],PITCHCSV[playerid],0),P_IPCOL),0),0)</f>
        <v>#REF!</v>
      </c>
      <c r="K537" s="128" t="e">
        <f>IF(OR(LEAGUE="Mixed",LEAGUE=MYRANKS_P[[#This Row],[LG]]),IFERROR(INDEX(PITCHCSV[],MATCH(MYRANKS_P[[#This Row],[PROJID]],PITCHCSV[playerid],0),P_HCOL),0),0)</f>
        <v>#REF!</v>
      </c>
      <c r="L537" s="128" t="e">
        <f>IF(OR(LEAGUE="Mixed",LEAGUE=MYRANKS_P[[#This Row],[LG]]),IFERROR(INDEX(PITCHCSV[],MATCH(MYRANKS_P[[#This Row],[PROJID]],PITCHCSV[playerid],0),P_ERCOL),0),0)</f>
        <v>#REF!</v>
      </c>
      <c r="M537" s="128" t="e">
        <f>IF(OR(LEAGUE="Mixed",LEAGUE=MYRANKS_P[[#This Row],[LG]]),IFERROR(INDEX(PITCHCSV[],MATCH(MYRANKS_P[[#This Row],[PROJID]],PITCHCSV[playerid],0),P_HRCOL),0),0)</f>
        <v>#REF!</v>
      </c>
      <c r="N537" s="128" t="e">
        <f>IF(OR(LEAGUE="Mixed",LEAGUE=MYRANKS_P[[#This Row],[LG]]),IFERROR(INDEX(PITCHCSV[],MATCH(MYRANKS_P[[#This Row],[PROJID]],PITCHCSV[playerid],0),P_SOCOL),0),0)</f>
        <v>#REF!</v>
      </c>
      <c r="O537" s="128" t="e">
        <f>IF(OR(LEAGUE="Mixed",LEAGUE=MYRANKS_P[[#This Row],[LG]]),IFERROR(INDEX(PITCHCSV[],MATCH(MYRANKS_P[[#This Row],[PROJID]],PITCHCSV[playerid],0),P_BBCOL),0),0)</f>
        <v>#REF!</v>
      </c>
      <c r="P537" s="87" t="e">
        <f>IF(OR(LEAGUE="Mixed",LEAGUE=MYRANKS_P[[#This Row],[LG]]),IFERROR(MYRANKS_P[[#This Row],[ER]]*9/MYRANKS_P[[#This Row],[IP]],0),0)</f>
        <v>#REF!</v>
      </c>
      <c r="Q537" s="87" t="e">
        <f>IF(OR(LEAGUE="Mixed",LEAGUE=MYRANKS_P[[#This Row],[LG]]),IFERROR((MYRANKS_P[[#This Row],[BB]]+MYRANKS_P[[#This Row],[H]])/MYRANKS_P[[#This Row],[IP]],0),0)</f>
        <v>#REF!</v>
      </c>
      <c r="R537" s="94" t="e">
        <f>MYRANKS_P[[#This Row],[W]]/SGP_W</f>
        <v>#REF!</v>
      </c>
      <c r="S537" s="94" t="e">
        <f>MYRANKS_P[[#This Row],[SV]]/SGP_SV</f>
        <v>#REF!</v>
      </c>
      <c r="T537" s="94" t="e">
        <f>MYRANKS_P[[#This Row],[SO]]/SGP_K</f>
        <v>#REF!</v>
      </c>
      <c r="U537" s="87" t="e">
        <f>((LGAVG_ER*(NUMPITCHERS-1)+MYRANKS_P[[#This Row],[ER]])*9/((LGAVG_IP*(NUMPITCHERS-1)+MYRANKS_P[[#This Row],[IP]]))-LGAVG_ERA)/SGP_ERA</f>
        <v>#REF!</v>
      </c>
      <c r="V537" s="87" t="e">
        <f>((LGAVG_HBB*(NUMPITCHERS-1)+MYRANKS_P[[#This Row],[BB]]+MYRANKS_P[[#This Row],[H]])/(LGAVG_IP*(NUMPITCHERS-1)+MYRANKS_P[[#This Row],[IP]])-LGAVG_WHIP)/SGP_WHIP</f>
        <v>#REF!</v>
      </c>
      <c r="W537" s="100" t="e">
        <f>MYRANKS_P[[#This Row],[WSGP]]+MYRANKS_P[[#This Row],[SVSGP]]+MYRANKS_P[[#This Row],[SOSGP]]+MYRANKS_P[[#This Row],[ERASGP]]+MYRANKS_P[[#This Row],[WHIPSGP]]</f>
        <v>#REF!</v>
      </c>
      <c r="X537" s="176" t="e">
        <f>RANK(MYRANKS_P[[#This Row],[TTLSGP]],MYRANKS_P[TTLSGP],0)</f>
        <v>#REF!</v>
      </c>
      <c r="Y537" s="100" t="e">
        <f>IF(MYRANKS_P[[#This Row],[RAW_RANK]]&gt;NUM_P,MYRANKS_P[[#This Row],[TTLSGP]],0)</f>
        <v>#REF!</v>
      </c>
      <c r="Z537" s="101" t="e">
        <f>IF(MYRANKS_P[[#This Row],[BENCH_TTLSGP]]=0,"",RANK(MYRANKS_P[[#This Row],[BENCH_TTLSGP]],MYRANKS_P[BENCH_TTLSGP],0))</f>
        <v>#REF!</v>
      </c>
      <c r="AA537" s="101" t="e">
        <f>IF(MYRANKS_P[[#This Row],[RAW_RANK]]=NUM_P,"X","")</f>
        <v>#REF!</v>
      </c>
      <c r="AB537" s="94" t="e">
        <f>VLOOKUP(MYRANKS_P[[#This Row],[POS]],#REF!,COLUMN(#REF!),FALSE)</f>
        <v>#REF!</v>
      </c>
      <c r="AC537" s="94" t="e">
        <f>MYRANKS_P[[#This Row],[TTLSGP]]-MYRANKS_P[[#This Row],[REPL LVL]]</f>
        <v>#REF!</v>
      </c>
      <c r="AD537" s="94" t="e">
        <f>IF(MYRANKS_P[[#This Row],[RAW_RANK]]&lt;=Total_Pitchers_Drafted,MYRANKS_P[[#This Row],[SGP OVER REPL]],0)</f>
        <v>#REF!</v>
      </c>
      <c r="AE537" s="102" t="e">
        <f>MYRANKS_P[[#This Row],[SGP OVER REPL]]*Dollar_Value_Per_Pitcher_SGP+1</f>
        <v>#REF!</v>
      </c>
      <c r="AF537" s="94"/>
      <c r="AG537" s="94" t="e">
        <f>IF(AND(MYRANKS_P[[#This Row],[BENCH_RANK]]&lt;=Total_Pitchers_Drafted,MYRANKS_P[[#This Row],[$ACTUAL]]=""),MYRANKS_P[[#This Row],[USEFULSGP]],0)</f>
        <v>#REF!</v>
      </c>
      <c r="AH537" s="94" t="e">
        <f>IF(MYRANKS_P[[#This Row],[REMAIN_SGP]]=0,0,MYRANKS_P[[#This Row],[REMAIN_SGP]]*Remaining_Dollar_Value_Per_Pitcher_SGP+1)</f>
        <v>#REF!</v>
      </c>
      <c r="AI537" s="122"/>
    </row>
    <row r="538" spans="1:35" x14ac:dyDescent="0.25">
      <c r="A538" s="110" t="s">
        <v>6385</v>
      </c>
      <c r="B538" s="86" t="e">
        <f>VLOOKUP(MYRANKS_P[[#This Row],[PLAYERID]],#REF!,COLUMN(#REF!),FALSE)</f>
        <v>#REF!</v>
      </c>
      <c r="C538" s="86" t="e">
        <f>VLOOKUP(MYRANKS_P[[#This Row],[PLAYERID]],#REF!,COLUMN(#REF!),FALSE)</f>
        <v>#REF!</v>
      </c>
      <c r="D538" s="86" t="e">
        <f>VLOOKUP(MYRANKS_P[[#This Row],[PLAYERID]],#REF!,COLUMN(#REF!),FALSE)</f>
        <v>#REF!</v>
      </c>
      <c r="E538" s="9" t="e">
        <f>VLOOKUP(MYRANKS_P[[#This Row],[PLAYERID]],#REF!,COLUMN(#REF!),FALSE)</f>
        <v>#REF!</v>
      </c>
      <c r="F538" s="86" t="e">
        <f>VLOOKUP(MYRANKS_P[[#This Row],[PLAYERID]],#REF!,COLUMN(#REF!),FALSE)</f>
        <v>#REF!</v>
      </c>
      <c r="G538" s="9" t="e">
        <f>INDEX(#REF!,MATCH(MYRANKS_P[[#This Row],[PLAYERID]],#REF!,0),VLOOKUP(IDSYSTEM,#REF!,3,FALSE))</f>
        <v>#REF!</v>
      </c>
      <c r="H538" s="115" t="e">
        <f>IF(OR(LEAGUE="Mixed",LEAGUE=MYRANKS_P[[#This Row],[LG]]),IFERROR(INDEX(PITCHCSV[],MATCH(MYRANKS_P[[#This Row],[PROJID]],PITCHCSV[playerid],0),P_WCOL),0),0)</f>
        <v>#REF!</v>
      </c>
      <c r="I538" s="115" t="e">
        <f>IF(OR(LEAGUE="Mixed",LEAGUE=MYRANKS_P[[#This Row],[LG]]),IFERROR(INDEX(PITCHCSV[],MATCH(MYRANKS_P[[#This Row],[PROJID]],PITCHCSV[playerid],0),P_SVCOL),0),0)</f>
        <v>#REF!</v>
      </c>
      <c r="J538" s="115" t="e">
        <f>IF(OR(LEAGUE="Mixed",LEAGUE=MYRANKS_P[[#This Row],[LG]]),IFERROR(INDEX(PITCHCSV[],MATCH(MYRANKS_P[[#This Row],[PROJID]],PITCHCSV[playerid],0),P_IPCOL),0),0)</f>
        <v>#REF!</v>
      </c>
      <c r="K538" s="115" t="e">
        <f>IF(OR(LEAGUE="Mixed",LEAGUE=MYRANKS_P[[#This Row],[LG]]),IFERROR(INDEX(PITCHCSV[],MATCH(MYRANKS_P[[#This Row],[PROJID]],PITCHCSV[playerid],0),P_HCOL),0),0)</f>
        <v>#REF!</v>
      </c>
      <c r="L538" s="115" t="e">
        <f>IF(OR(LEAGUE="Mixed",LEAGUE=MYRANKS_P[[#This Row],[LG]]),IFERROR(INDEX(PITCHCSV[],MATCH(MYRANKS_P[[#This Row],[PROJID]],PITCHCSV[playerid],0),P_ERCOL),0),0)</f>
        <v>#REF!</v>
      </c>
      <c r="M538" s="115" t="e">
        <f>IF(OR(LEAGUE="Mixed",LEAGUE=MYRANKS_P[[#This Row],[LG]]),IFERROR(INDEX(PITCHCSV[],MATCH(MYRANKS_P[[#This Row],[PROJID]],PITCHCSV[playerid],0),P_HRCOL),0),0)</f>
        <v>#REF!</v>
      </c>
      <c r="N538" s="115" t="e">
        <f>IF(OR(LEAGUE="Mixed",LEAGUE=MYRANKS_P[[#This Row],[LG]]),IFERROR(INDEX(PITCHCSV[],MATCH(MYRANKS_P[[#This Row],[PROJID]],PITCHCSV[playerid],0),P_SOCOL),0),0)</f>
        <v>#REF!</v>
      </c>
      <c r="O538" s="115" t="e">
        <f>IF(OR(LEAGUE="Mixed",LEAGUE=MYRANKS_P[[#This Row],[LG]]),IFERROR(INDEX(PITCHCSV[],MATCH(MYRANKS_P[[#This Row],[PROJID]],PITCHCSV[playerid],0),P_BBCOL),0),0)</f>
        <v>#REF!</v>
      </c>
      <c r="P538" s="10" t="e">
        <f>IF(OR(LEAGUE="Mixed",LEAGUE=MYRANKS_P[[#This Row],[LG]]),IFERROR(MYRANKS_P[[#This Row],[ER]]*9/MYRANKS_P[[#This Row],[IP]],0),0)</f>
        <v>#REF!</v>
      </c>
      <c r="Q538" s="10" t="e">
        <f>IF(OR(LEAGUE="Mixed",LEAGUE=MYRANKS_P[[#This Row],[LG]]),IFERROR((MYRANKS_P[[#This Row],[BB]]+MYRANKS_P[[#This Row],[H]])/MYRANKS_P[[#This Row],[IP]],0),0)</f>
        <v>#REF!</v>
      </c>
      <c r="R538" s="94" t="e">
        <f>MYRANKS_P[[#This Row],[W]]/SGP_W</f>
        <v>#REF!</v>
      </c>
      <c r="S538" s="94" t="e">
        <f>MYRANKS_P[[#This Row],[SV]]/SGP_SV</f>
        <v>#REF!</v>
      </c>
      <c r="T538" s="94" t="e">
        <f>MYRANKS_P[[#This Row],[SO]]/SGP_K</f>
        <v>#REF!</v>
      </c>
      <c r="U538" s="10" t="e">
        <f>((LGAVG_ER*(NUMPITCHERS-1)+MYRANKS_P[[#This Row],[ER]])*9/((LGAVG_IP*(NUMPITCHERS-1)+MYRANKS_P[[#This Row],[IP]]))-LGAVG_ERA)/SGP_ERA</f>
        <v>#REF!</v>
      </c>
      <c r="V538" s="10" t="e">
        <f>((LGAVG_HBB*(NUMPITCHERS-1)+MYRANKS_P[[#This Row],[BB]]+MYRANKS_P[[#This Row],[H]])/(LGAVG_IP*(NUMPITCHERS-1)+MYRANKS_P[[#This Row],[IP]])-LGAVG_WHIP)/SGP_WHIP</f>
        <v>#REF!</v>
      </c>
      <c r="W538" s="100" t="e">
        <f>MYRANKS_P[[#This Row],[WSGP]]+MYRANKS_P[[#This Row],[SVSGP]]+MYRANKS_P[[#This Row],[SOSGP]]+MYRANKS_P[[#This Row],[ERASGP]]+MYRANKS_P[[#This Row],[WHIPSGP]]</f>
        <v>#REF!</v>
      </c>
      <c r="X538" s="176" t="e">
        <f>RANK(MYRANKS_P[[#This Row],[TTLSGP]],MYRANKS_P[TTLSGP],0)</f>
        <v>#REF!</v>
      </c>
      <c r="Y538" s="100" t="e">
        <f>IF(MYRANKS_P[[#This Row],[RAW_RANK]]&gt;NUM_P,MYRANKS_P[[#This Row],[TTLSGP]],0)</f>
        <v>#REF!</v>
      </c>
      <c r="Z538" s="101" t="e">
        <f>IF(MYRANKS_P[[#This Row],[BENCH_TTLSGP]]=0,"",RANK(MYRANKS_P[[#This Row],[BENCH_TTLSGP]],MYRANKS_P[BENCH_TTLSGP],0))</f>
        <v>#REF!</v>
      </c>
      <c r="AA538" s="101" t="e">
        <f>IF(MYRANKS_P[[#This Row],[RAW_RANK]]=NUM_P,"X","")</f>
        <v>#REF!</v>
      </c>
      <c r="AB538" s="94" t="e">
        <f>VLOOKUP(MYRANKS_P[[#This Row],[POS]],#REF!,COLUMN(#REF!),FALSE)</f>
        <v>#REF!</v>
      </c>
      <c r="AC538" s="94" t="e">
        <f>MYRANKS_P[[#This Row],[TTLSGP]]-MYRANKS_P[[#This Row],[REPL LVL]]</f>
        <v>#REF!</v>
      </c>
      <c r="AD538" s="94" t="e">
        <f>IF(MYRANKS_P[[#This Row],[RAW_RANK]]&lt;=Total_Pitchers_Drafted,MYRANKS_P[[#This Row],[SGP OVER REPL]],0)</f>
        <v>#REF!</v>
      </c>
      <c r="AE538" s="102" t="e">
        <f>MYRANKS_P[[#This Row],[SGP OVER REPL]]*Dollar_Value_Per_Pitcher_SGP+1</f>
        <v>#REF!</v>
      </c>
      <c r="AF538" s="94"/>
      <c r="AG538" s="94" t="e">
        <f>IF(AND(MYRANKS_P[[#This Row],[BENCH_RANK]]&lt;=Total_Pitchers_Drafted,MYRANKS_P[[#This Row],[$ACTUAL]]=""),MYRANKS_P[[#This Row],[USEFULSGP]],0)</f>
        <v>#REF!</v>
      </c>
      <c r="AH538" s="94" t="e">
        <f>IF(MYRANKS_P[[#This Row],[REMAIN_SGP]]=0,0,MYRANKS_P[[#This Row],[REMAIN_SGP]]*Remaining_Dollar_Value_Per_Pitcher_SGP+1)</f>
        <v>#REF!</v>
      </c>
      <c r="AI538" s="122"/>
    </row>
    <row r="539" spans="1:35" x14ac:dyDescent="0.25">
      <c r="A539" s="79" t="s">
        <v>1352</v>
      </c>
      <c r="B539" s="9" t="e">
        <f>VLOOKUP(MYRANKS_P[[#This Row],[PLAYERID]],#REF!,COLUMN(#REF!),FALSE)</f>
        <v>#REF!</v>
      </c>
      <c r="C539" s="9" t="e">
        <f>VLOOKUP(MYRANKS_P[[#This Row],[PLAYERID]],#REF!,COLUMN(#REF!),FALSE)</f>
        <v>#REF!</v>
      </c>
      <c r="D539" s="9" t="e">
        <f>VLOOKUP(MYRANKS_P[[#This Row],[PLAYERID]],#REF!,COLUMN(#REF!),FALSE)</f>
        <v>#REF!</v>
      </c>
      <c r="E539" s="9" t="e">
        <f>VLOOKUP(MYRANKS_P[[#This Row],[PLAYERID]],#REF!,COLUMN(#REF!),FALSE)</f>
        <v>#REF!</v>
      </c>
      <c r="F539" s="9" t="e">
        <f>VLOOKUP(MYRANKS_P[[#This Row],[PLAYERID]],#REF!,COLUMN(#REF!),FALSE)</f>
        <v>#REF!</v>
      </c>
      <c r="G539" s="9" t="e">
        <f>INDEX(#REF!,MATCH(MYRANKS_P[[#This Row],[PLAYERID]],#REF!,0),VLOOKUP(IDSYSTEM,#REF!,3,FALSE))</f>
        <v>#REF!</v>
      </c>
      <c r="H539" s="115" t="e">
        <f>IF(OR(LEAGUE="Mixed",LEAGUE=MYRANKS_P[[#This Row],[LG]]),IFERROR(INDEX(PITCHCSV[],MATCH(MYRANKS_P[[#This Row],[PROJID]],PITCHCSV[playerid],0),P_WCOL),0),0)</f>
        <v>#REF!</v>
      </c>
      <c r="I539" s="115" t="e">
        <f>IF(OR(LEAGUE="Mixed",LEAGUE=MYRANKS_P[[#This Row],[LG]]),IFERROR(INDEX(PITCHCSV[],MATCH(MYRANKS_P[[#This Row],[PROJID]],PITCHCSV[playerid],0),P_SVCOL),0),0)</f>
        <v>#REF!</v>
      </c>
      <c r="J539" s="115" t="e">
        <f>IF(OR(LEAGUE="Mixed",LEAGUE=MYRANKS_P[[#This Row],[LG]]),IFERROR(INDEX(PITCHCSV[],MATCH(MYRANKS_P[[#This Row],[PROJID]],PITCHCSV[playerid],0),P_IPCOL),0),0)</f>
        <v>#REF!</v>
      </c>
      <c r="K539" s="115" t="e">
        <f>IF(OR(LEAGUE="Mixed",LEAGUE=MYRANKS_P[[#This Row],[LG]]),IFERROR(INDEX(PITCHCSV[],MATCH(MYRANKS_P[[#This Row],[PROJID]],PITCHCSV[playerid],0),P_HCOL),0),0)</f>
        <v>#REF!</v>
      </c>
      <c r="L539" s="115" t="e">
        <f>IF(OR(LEAGUE="Mixed",LEAGUE=MYRANKS_P[[#This Row],[LG]]),IFERROR(INDEX(PITCHCSV[],MATCH(MYRANKS_P[[#This Row],[PROJID]],PITCHCSV[playerid],0),P_ERCOL),0),0)</f>
        <v>#REF!</v>
      </c>
      <c r="M539" s="115" t="e">
        <f>IF(OR(LEAGUE="Mixed",LEAGUE=MYRANKS_P[[#This Row],[LG]]),IFERROR(INDEX(PITCHCSV[],MATCH(MYRANKS_P[[#This Row],[PROJID]],PITCHCSV[playerid],0),P_HRCOL),0),0)</f>
        <v>#REF!</v>
      </c>
      <c r="N539" s="115" t="e">
        <f>IF(OR(LEAGUE="Mixed",LEAGUE=MYRANKS_P[[#This Row],[LG]]),IFERROR(INDEX(PITCHCSV[],MATCH(MYRANKS_P[[#This Row],[PROJID]],PITCHCSV[playerid],0),P_SOCOL),0),0)</f>
        <v>#REF!</v>
      </c>
      <c r="O539" s="115" t="e">
        <f>IF(OR(LEAGUE="Mixed",LEAGUE=MYRANKS_P[[#This Row],[LG]]),IFERROR(INDEX(PITCHCSV[],MATCH(MYRANKS_P[[#This Row],[PROJID]],PITCHCSV[playerid],0),P_BBCOL),0),0)</f>
        <v>#REF!</v>
      </c>
      <c r="P539" s="10" t="e">
        <f>IF(OR(LEAGUE="Mixed",LEAGUE=MYRANKS_P[[#This Row],[LG]]),IFERROR(MYRANKS_P[[#This Row],[ER]]*9/MYRANKS_P[[#This Row],[IP]],0),0)</f>
        <v>#REF!</v>
      </c>
      <c r="Q539" s="10" t="e">
        <f>IF(OR(LEAGUE="Mixed",LEAGUE=MYRANKS_P[[#This Row],[LG]]),IFERROR((MYRANKS_P[[#This Row],[BB]]+MYRANKS_P[[#This Row],[H]])/MYRANKS_P[[#This Row],[IP]],0),0)</f>
        <v>#REF!</v>
      </c>
      <c r="R539" s="10" t="e">
        <f>MYRANKS_P[[#This Row],[W]]/SGP_W</f>
        <v>#REF!</v>
      </c>
      <c r="S539" s="10" t="e">
        <f>MYRANKS_P[[#This Row],[SV]]/SGP_SV</f>
        <v>#REF!</v>
      </c>
      <c r="T539" s="10" t="e">
        <f>MYRANKS_P[[#This Row],[SO]]/SGP_K</f>
        <v>#REF!</v>
      </c>
      <c r="U539" s="10" t="e">
        <f>((LGAVG_ER*(NUMPITCHERS-1)+MYRANKS_P[[#This Row],[ER]])*9/((LGAVG_IP*(NUMPITCHERS-1)+MYRANKS_P[[#This Row],[IP]]))-LGAVG_ERA)/SGP_ERA</f>
        <v>#REF!</v>
      </c>
      <c r="V539" s="10" t="e">
        <f>((LGAVG_HBB*(NUMPITCHERS-1)+MYRANKS_P[[#This Row],[BB]]+MYRANKS_P[[#This Row],[H]])/(LGAVG_IP*(NUMPITCHERS-1)+MYRANKS_P[[#This Row],[IP]])-LGAVG_WHIP)/SGP_WHIP</f>
        <v>#REF!</v>
      </c>
      <c r="W539" s="72" t="e">
        <f>MYRANKS_P[[#This Row],[WSGP]]+MYRANKS_P[[#This Row],[SVSGP]]+MYRANKS_P[[#This Row],[SOSGP]]+MYRANKS_P[[#This Row],[ERASGP]]+MYRANKS_P[[#This Row],[WHIPSGP]]</f>
        <v>#REF!</v>
      </c>
      <c r="X539" s="171" t="e">
        <f>RANK(MYRANKS_P[[#This Row],[TTLSGP]],MYRANKS_P[TTLSGP],0)</f>
        <v>#REF!</v>
      </c>
      <c r="Y539" s="72" t="e">
        <f>IF(MYRANKS_P[[#This Row],[RAW_RANK]]&gt;NUM_P,MYRANKS_P[[#This Row],[TTLSGP]],0)</f>
        <v>#REF!</v>
      </c>
      <c r="Z539" s="22" t="e">
        <f>IF(MYRANKS_P[[#This Row],[BENCH_TTLSGP]]=0,"",RANK(MYRANKS_P[[#This Row],[BENCH_TTLSGP]],MYRANKS_P[BENCH_TTLSGP],0))</f>
        <v>#REF!</v>
      </c>
      <c r="AA539" s="22" t="e">
        <f>IF(MYRANKS_P[[#This Row],[RAW_RANK]]=NUM_P,"X","")</f>
        <v>#REF!</v>
      </c>
      <c r="AB539" s="10" t="e">
        <f>VLOOKUP(MYRANKS_P[[#This Row],[POS]],#REF!,COLUMN(#REF!),FALSE)</f>
        <v>#REF!</v>
      </c>
      <c r="AC539" s="10" t="e">
        <f>MYRANKS_P[[#This Row],[TTLSGP]]-MYRANKS_P[[#This Row],[REPL LVL]]</f>
        <v>#REF!</v>
      </c>
      <c r="AD539" s="19" t="e">
        <f>IF(MYRANKS_P[[#This Row],[RAW_RANK]]&lt;=Total_Pitchers_Drafted,MYRANKS_P[[#This Row],[SGP OVER REPL]],0)</f>
        <v>#REF!</v>
      </c>
      <c r="AE539" s="66" t="e">
        <f>MYRANKS_P[[#This Row],[SGP OVER REPL]]*Dollar_Value_Per_Pitcher_SGP+1</f>
        <v>#REF!</v>
      </c>
      <c r="AF539" s="27"/>
      <c r="AG539" s="30" t="e">
        <f>IF(AND(MYRANKS_P[[#This Row],[BENCH_RANK]]&lt;=Total_Pitchers_Drafted,MYRANKS_P[[#This Row],[$ACTUAL]]=""),MYRANKS_P[[#This Row],[USEFULSGP]],0)</f>
        <v>#REF!</v>
      </c>
      <c r="AH539" s="27" t="e">
        <f>IF(MYRANKS_P[[#This Row],[REMAIN_SGP]]=0,0,MYRANKS_P[[#This Row],[REMAIN_SGP]]*Remaining_Dollar_Value_Per_Pitcher_SGP+1)</f>
        <v>#REF!</v>
      </c>
      <c r="AI539" s="122"/>
    </row>
    <row r="540" spans="1:35" x14ac:dyDescent="0.25">
      <c r="A540" s="88" t="s">
        <v>2213</v>
      </c>
      <c r="B540" s="53" t="e">
        <f>VLOOKUP(MYRANKS_P[[#This Row],[PLAYERID]],#REF!,COLUMN(#REF!),FALSE)</f>
        <v>#REF!</v>
      </c>
      <c r="C540" s="53" t="e">
        <f>VLOOKUP(MYRANKS_P[[#This Row],[PLAYERID]],#REF!,COLUMN(#REF!),FALSE)</f>
        <v>#REF!</v>
      </c>
      <c r="D540" s="53" t="e">
        <f>VLOOKUP(MYRANKS_P[[#This Row],[PLAYERID]],#REF!,COLUMN(#REF!),FALSE)</f>
        <v>#REF!</v>
      </c>
      <c r="E540" s="9" t="e">
        <f>VLOOKUP(MYRANKS_P[[#This Row],[PLAYERID]],#REF!,COLUMN(#REF!),FALSE)</f>
        <v>#REF!</v>
      </c>
      <c r="F540" s="53" t="e">
        <f>VLOOKUP(MYRANKS_P[[#This Row],[PLAYERID]],#REF!,COLUMN(#REF!),FALSE)</f>
        <v>#REF!</v>
      </c>
      <c r="G540" s="9" t="e">
        <f>INDEX(#REF!,MATCH(MYRANKS_P[[#This Row],[PLAYERID]],#REF!,0),VLOOKUP(IDSYSTEM,#REF!,3,FALSE))</f>
        <v>#REF!</v>
      </c>
      <c r="H540" s="115" t="e">
        <f>IF(OR(LEAGUE="Mixed",LEAGUE=MYRANKS_P[[#This Row],[LG]]),IFERROR(INDEX(PITCHCSV[],MATCH(MYRANKS_P[[#This Row],[PROJID]],PITCHCSV[playerid],0),P_WCOL),0),0)</f>
        <v>#REF!</v>
      </c>
      <c r="I540" s="115" t="e">
        <f>IF(OR(LEAGUE="Mixed",LEAGUE=MYRANKS_P[[#This Row],[LG]]),IFERROR(INDEX(PITCHCSV[],MATCH(MYRANKS_P[[#This Row],[PROJID]],PITCHCSV[playerid],0),P_SVCOL),0),0)</f>
        <v>#REF!</v>
      </c>
      <c r="J540" s="115" t="e">
        <f>IF(OR(LEAGUE="Mixed",LEAGUE=MYRANKS_P[[#This Row],[LG]]),IFERROR(INDEX(PITCHCSV[],MATCH(MYRANKS_P[[#This Row],[PROJID]],PITCHCSV[playerid],0),P_IPCOL),0),0)</f>
        <v>#REF!</v>
      </c>
      <c r="K540" s="115" t="e">
        <f>IF(OR(LEAGUE="Mixed",LEAGUE=MYRANKS_P[[#This Row],[LG]]),IFERROR(INDEX(PITCHCSV[],MATCH(MYRANKS_P[[#This Row],[PROJID]],PITCHCSV[playerid],0),P_HCOL),0),0)</f>
        <v>#REF!</v>
      </c>
      <c r="L540" s="115" t="e">
        <f>IF(OR(LEAGUE="Mixed",LEAGUE=MYRANKS_P[[#This Row],[LG]]),IFERROR(INDEX(PITCHCSV[],MATCH(MYRANKS_P[[#This Row],[PROJID]],PITCHCSV[playerid],0),P_ERCOL),0),0)</f>
        <v>#REF!</v>
      </c>
      <c r="M540" s="115" t="e">
        <f>IF(OR(LEAGUE="Mixed",LEAGUE=MYRANKS_P[[#This Row],[LG]]),IFERROR(INDEX(PITCHCSV[],MATCH(MYRANKS_P[[#This Row],[PROJID]],PITCHCSV[playerid],0),P_HRCOL),0),0)</f>
        <v>#REF!</v>
      </c>
      <c r="N540" s="115" t="e">
        <f>IF(OR(LEAGUE="Mixed",LEAGUE=MYRANKS_P[[#This Row],[LG]]),IFERROR(INDEX(PITCHCSV[],MATCH(MYRANKS_P[[#This Row],[PROJID]],PITCHCSV[playerid],0),P_SOCOL),0),0)</f>
        <v>#REF!</v>
      </c>
      <c r="O540" s="115" t="e">
        <f>IF(OR(LEAGUE="Mixed",LEAGUE=MYRANKS_P[[#This Row],[LG]]),IFERROR(INDEX(PITCHCSV[],MATCH(MYRANKS_P[[#This Row],[PROJID]],PITCHCSV[playerid],0),P_BBCOL),0),0)</f>
        <v>#REF!</v>
      </c>
      <c r="P540" s="10" t="e">
        <f>IF(OR(LEAGUE="Mixed",LEAGUE=MYRANKS_P[[#This Row],[LG]]),IFERROR(MYRANKS_P[[#This Row],[ER]]*9/MYRANKS_P[[#This Row],[IP]],0),0)</f>
        <v>#REF!</v>
      </c>
      <c r="Q540" s="10" t="e">
        <f>IF(OR(LEAGUE="Mixed",LEAGUE=MYRANKS_P[[#This Row],[LG]]),IFERROR((MYRANKS_P[[#This Row],[BB]]+MYRANKS_P[[#This Row],[H]])/MYRANKS_P[[#This Row],[IP]],0),0)</f>
        <v>#REF!</v>
      </c>
      <c r="R540" s="58" t="e">
        <f>MYRANKS_P[[#This Row],[W]]/SGP_W</f>
        <v>#REF!</v>
      </c>
      <c r="S540" s="57" t="e">
        <f>MYRANKS_P[[#This Row],[SV]]/SGP_SV</f>
        <v>#REF!</v>
      </c>
      <c r="T540" s="58" t="e">
        <f>MYRANKS_P[[#This Row],[SO]]/SGP_K</f>
        <v>#REF!</v>
      </c>
      <c r="U540" s="10" t="e">
        <f>((LGAVG_ER*(NUMPITCHERS-1)+MYRANKS_P[[#This Row],[ER]])*9/((LGAVG_IP*(NUMPITCHERS-1)+MYRANKS_P[[#This Row],[IP]]))-LGAVG_ERA)/SGP_ERA</f>
        <v>#REF!</v>
      </c>
      <c r="V540" s="10" t="e">
        <f>((LGAVG_HBB*(NUMPITCHERS-1)+MYRANKS_P[[#This Row],[BB]]+MYRANKS_P[[#This Row],[H]])/(LGAVG_IP*(NUMPITCHERS-1)+MYRANKS_P[[#This Row],[IP]])-LGAVG_WHIP)/SGP_WHIP</f>
        <v>#REF!</v>
      </c>
      <c r="W540" s="75" t="e">
        <f>MYRANKS_P[[#This Row],[WSGP]]+MYRANKS_P[[#This Row],[SVSGP]]+MYRANKS_P[[#This Row],[SOSGP]]+MYRANKS_P[[#This Row],[ERASGP]]+MYRANKS_P[[#This Row],[WHIPSGP]]</f>
        <v>#REF!</v>
      </c>
      <c r="X540" s="177" t="e">
        <f>RANK(MYRANKS_P[[#This Row],[TTLSGP]],MYRANKS_P[TTLSGP],0)</f>
        <v>#REF!</v>
      </c>
      <c r="Y540" s="75" t="e">
        <f>IF(MYRANKS_P[[#This Row],[RAW_RANK]]&gt;NUM_P,MYRANKS_P[[#This Row],[TTLSGP]],0)</f>
        <v>#REF!</v>
      </c>
      <c r="Z540" s="59" t="e">
        <f>IF(MYRANKS_P[[#This Row],[BENCH_TTLSGP]]=0,"",RANK(MYRANKS_P[[#This Row],[BENCH_TTLSGP]],MYRANKS_P[BENCH_TTLSGP],0))</f>
        <v>#REF!</v>
      </c>
      <c r="AA540" s="59" t="e">
        <f>IF(MYRANKS_P[[#This Row],[RAW_RANK]]=NUM_P,"X","")</f>
        <v>#REF!</v>
      </c>
      <c r="AB540" s="57" t="e">
        <f>VLOOKUP(MYRANKS_P[[#This Row],[POS]],#REF!,COLUMN(#REF!),FALSE)</f>
        <v>#REF!</v>
      </c>
      <c r="AC540" s="57" t="e">
        <f>MYRANKS_P[[#This Row],[TTLSGP]]-MYRANKS_P[[#This Row],[REPL LVL]]</f>
        <v>#REF!</v>
      </c>
      <c r="AD540" s="58" t="e">
        <f>IF(MYRANKS_P[[#This Row],[RAW_RANK]]&lt;=Total_Pitchers_Drafted,MYRANKS_P[[#This Row],[SGP OVER REPL]],0)</f>
        <v>#REF!</v>
      </c>
      <c r="AE540" s="69" t="e">
        <f>MYRANKS_P[[#This Row],[SGP OVER REPL]]*Dollar_Value_Per_Pitcher_SGP+1</f>
        <v>#REF!</v>
      </c>
      <c r="AF540" s="58"/>
      <c r="AG540" s="57" t="e">
        <f>IF(AND(MYRANKS_P[[#This Row],[BENCH_RANK]]&lt;=Total_Pitchers_Drafted,MYRANKS_P[[#This Row],[$ACTUAL]]=""),MYRANKS_P[[#This Row],[USEFULSGP]],0)</f>
        <v>#REF!</v>
      </c>
      <c r="AH540" s="58" t="e">
        <f>IF(MYRANKS_P[[#This Row],[REMAIN_SGP]]=0,0,MYRANKS_P[[#This Row],[REMAIN_SGP]]*Remaining_Dollar_Value_Per_Pitcher_SGP+1)</f>
        <v>#REF!</v>
      </c>
      <c r="AI540" s="122"/>
    </row>
    <row r="541" spans="1:35" x14ac:dyDescent="0.25">
      <c r="A541" s="88" t="s">
        <v>1354</v>
      </c>
      <c r="B541" s="9" t="e">
        <f>VLOOKUP(MYRANKS_P[[#This Row],[PLAYERID]],#REF!,COLUMN(#REF!),FALSE)</f>
        <v>#REF!</v>
      </c>
      <c r="C541" s="9" t="e">
        <f>VLOOKUP(MYRANKS_P[[#This Row],[PLAYERID]],#REF!,COLUMN(#REF!),FALSE)</f>
        <v>#REF!</v>
      </c>
      <c r="D541" s="9" t="e">
        <f>VLOOKUP(MYRANKS_P[[#This Row],[PLAYERID]],#REF!,COLUMN(#REF!),FALSE)</f>
        <v>#REF!</v>
      </c>
      <c r="E541" s="9" t="e">
        <f>VLOOKUP(MYRANKS_P[[#This Row],[PLAYERID]],#REF!,COLUMN(#REF!),FALSE)</f>
        <v>#REF!</v>
      </c>
      <c r="F541" s="9" t="e">
        <f>VLOOKUP(MYRANKS_P[[#This Row],[PLAYERID]],#REF!,COLUMN(#REF!),FALSE)</f>
        <v>#REF!</v>
      </c>
      <c r="G541" s="9" t="e">
        <f>INDEX(#REF!,MATCH(MYRANKS_P[[#This Row],[PLAYERID]],#REF!,0),VLOOKUP(IDSYSTEM,#REF!,3,FALSE))</f>
        <v>#REF!</v>
      </c>
      <c r="H541" s="115" t="e">
        <f>IF(OR(LEAGUE="Mixed",LEAGUE=MYRANKS_P[[#This Row],[LG]]),IFERROR(INDEX(PITCHCSV[],MATCH(MYRANKS_P[[#This Row],[PROJID]],PITCHCSV[playerid],0),P_WCOL),0),0)</f>
        <v>#REF!</v>
      </c>
      <c r="I541" s="115" t="e">
        <f>IF(OR(LEAGUE="Mixed",LEAGUE=MYRANKS_P[[#This Row],[LG]]),IFERROR(INDEX(PITCHCSV[],MATCH(MYRANKS_P[[#This Row],[PROJID]],PITCHCSV[playerid],0),P_SVCOL),0),0)</f>
        <v>#REF!</v>
      </c>
      <c r="J541" s="115" t="e">
        <f>IF(OR(LEAGUE="Mixed",LEAGUE=MYRANKS_P[[#This Row],[LG]]),IFERROR(INDEX(PITCHCSV[],MATCH(MYRANKS_P[[#This Row],[PROJID]],PITCHCSV[playerid],0),P_IPCOL),0),0)</f>
        <v>#REF!</v>
      </c>
      <c r="K541" s="115" t="e">
        <f>IF(OR(LEAGUE="Mixed",LEAGUE=MYRANKS_P[[#This Row],[LG]]),IFERROR(INDEX(PITCHCSV[],MATCH(MYRANKS_P[[#This Row],[PROJID]],PITCHCSV[playerid],0),P_HCOL),0),0)</f>
        <v>#REF!</v>
      </c>
      <c r="L541" s="115" t="e">
        <f>IF(OR(LEAGUE="Mixed",LEAGUE=MYRANKS_P[[#This Row],[LG]]),IFERROR(INDEX(PITCHCSV[],MATCH(MYRANKS_P[[#This Row],[PROJID]],PITCHCSV[playerid],0),P_ERCOL),0),0)</f>
        <v>#REF!</v>
      </c>
      <c r="M541" s="115" t="e">
        <f>IF(OR(LEAGUE="Mixed",LEAGUE=MYRANKS_P[[#This Row],[LG]]),IFERROR(INDEX(PITCHCSV[],MATCH(MYRANKS_P[[#This Row],[PROJID]],PITCHCSV[playerid],0),P_HRCOL),0),0)</f>
        <v>#REF!</v>
      </c>
      <c r="N541" s="115" t="e">
        <f>IF(OR(LEAGUE="Mixed",LEAGUE=MYRANKS_P[[#This Row],[LG]]),IFERROR(INDEX(PITCHCSV[],MATCH(MYRANKS_P[[#This Row],[PROJID]],PITCHCSV[playerid],0),P_SOCOL),0),0)</f>
        <v>#REF!</v>
      </c>
      <c r="O541" s="115" t="e">
        <f>IF(OR(LEAGUE="Mixed",LEAGUE=MYRANKS_P[[#This Row],[LG]]),IFERROR(INDEX(PITCHCSV[],MATCH(MYRANKS_P[[#This Row],[PROJID]],PITCHCSV[playerid],0),P_BBCOL),0),0)</f>
        <v>#REF!</v>
      </c>
      <c r="P541" s="10" t="e">
        <f>IF(OR(LEAGUE="Mixed",LEAGUE=MYRANKS_P[[#This Row],[LG]]),IFERROR(MYRANKS_P[[#This Row],[ER]]*9/MYRANKS_P[[#This Row],[IP]],0),0)</f>
        <v>#REF!</v>
      </c>
      <c r="Q541" s="10" t="e">
        <f>IF(OR(LEAGUE="Mixed",LEAGUE=MYRANKS_P[[#This Row],[LG]]),IFERROR((MYRANKS_P[[#This Row],[BB]]+MYRANKS_P[[#This Row],[H]])/MYRANKS_P[[#This Row],[IP]],0),0)</f>
        <v>#REF!</v>
      </c>
      <c r="R541" s="10" t="e">
        <f>MYRANKS_P[[#This Row],[W]]/SGP_W</f>
        <v>#REF!</v>
      </c>
      <c r="S541" s="10" t="e">
        <f>MYRANKS_P[[#This Row],[SV]]/SGP_SV</f>
        <v>#REF!</v>
      </c>
      <c r="T541" s="10" t="e">
        <f>MYRANKS_P[[#This Row],[SO]]/SGP_K</f>
        <v>#REF!</v>
      </c>
      <c r="U541" s="10" t="e">
        <f>((LGAVG_ER*(NUMPITCHERS-1)+MYRANKS_P[[#This Row],[ER]])*9/((LGAVG_IP*(NUMPITCHERS-1)+MYRANKS_P[[#This Row],[IP]]))-LGAVG_ERA)/SGP_ERA</f>
        <v>#REF!</v>
      </c>
      <c r="V541" s="10" t="e">
        <f>((LGAVG_HBB*(NUMPITCHERS-1)+MYRANKS_P[[#This Row],[BB]]+MYRANKS_P[[#This Row],[H]])/(LGAVG_IP*(NUMPITCHERS-1)+MYRANKS_P[[#This Row],[IP]])-LGAVG_WHIP)/SGP_WHIP</f>
        <v>#REF!</v>
      </c>
      <c r="W541" s="72" t="e">
        <f>MYRANKS_P[[#This Row],[WSGP]]+MYRANKS_P[[#This Row],[SVSGP]]+MYRANKS_P[[#This Row],[SOSGP]]+MYRANKS_P[[#This Row],[ERASGP]]+MYRANKS_P[[#This Row],[WHIPSGP]]</f>
        <v>#REF!</v>
      </c>
      <c r="X541" s="171" t="e">
        <f>RANK(MYRANKS_P[[#This Row],[TTLSGP]],MYRANKS_P[TTLSGP],0)</f>
        <v>#REF!</v>
      </c>
      <c r="Y541" s="72" t="e">
        <f>IF(MYRANKS_P[[#This Row],[RAW_RANK]]&gt;NUM_P,MYRANKS_P[[#This Row],[TTLSGP]],0)</f>
        <v>#REF!</v>
      </c>
      <c r="Z541" s="22" t="e">
        <f>IF(MYRANKS_P[[#This Row],[BENCH_TTLSGP]]=0,"",RANK(MYRANKS_P[[#This Row],[BENCH_TTLSGP]],MYRANKS_P[BENCH_TTLSGP],0))</f>
        <v>#REF!</v>
      </c>
      <c r="AA541" s="22" t="e">
        <f>IF(MYRANKS_P[[#This Row],[RAW_RANK]]=NUM_P,"X","")</f>
        <v>#REF!</v>
      </c>
      <c r="AB541" s="10" t="e">
        <f>VLOOKUP(MYRANKS_P[[#This Row],[POS]],#REF!,COLUMN(#REF!),FALSE)</f>
        <v>#REF!</v>
      </c>
      <c r="AC541" s="10" t="e">
        <f>MYRANKS_P[[#This Row],[TTLSGP]]-MYRANKS_P[[#This Row],[REPL LVL]]</f>
        <v>#REF!</v>
      </c>
      <c r="AD541" s="19" t="e">
        <f>IF(MYRANKS_P[[#This Row],[RAW_RANK]]&lt;=Total_Pitchers_Drafted,MYRANKS_P[[#This Row],[SGP OVER REPL]],0)</f>
        <v>#REF!</v>
      </c>
      <c r="AE541" s="66" t="e">
        <f>MYRANKS_P[[#This Row],[SGP OVER REPL]]*Dollar_Value_Per_Pitcher_SGP+1</f>
        <v>#REF!</v>
      </c>
      <c r="AF541" s="27"/>
      <c r="AG541" s="30" t="e">
        <f>IF(AND(MYRANKS_P[[#This Row],[BENCH_RANK]]&lt;=Total_Pitchers_Drafted,MYRANKS_P[[#This Row],[$ACTUAL]]=""),MYRANKS_P[[#This Row],[USEFULSGP]],0)</f>
        <v>#REF!</v>
      </c>
      <c r="AH541" s="27" t="e">
        <f>IF(MYRANKS_P[[#This Row],[REMAIN_SGP]]=0,0,MYRANKS_P[[#This Row],[REMAIN_SGP]]*Remaining_Dollar_Value_Per_Pitcher_SGP+1)</f>
        <v>#REF!</v>
      </c>
      <c r="AI541" s="122"/>
    </row>
    <row r="542" spans="1:35" x14ac:dyDescent="0.25">
      <c r="A542" s="88" t="s">
        <v>1358</v>
      </c>
      <c r="B542" s="9" t="e">
        <f>VLOOKUP(MYRANKS_P[[#This Row],[PLAYERID]],#REF!,COLUMN(#REF!),FALSE)</f>
        <v>#REF!</v>
      </c>
      <c r="C542" s="9" t="e">
        <f>VLOOKUP(MYRANKS_P[[#This Row],[PLAYERID]],#REF!,COLUMN(#REF!),FALSE)</f>
        <v>#REF!</v>
      </c>
      <c r="D542" s="9" t="e">
        <f>VLOOKUP(MYRANKS_P[[#This Row],[PLAYERID]],#REF!,COLUMN(#REF!),FALSE)</f>
        <v>#REF!</v>
      </c>
      <c r="E542" s="9" t="e">
        <f>VLOOKUP(MYRANKS_P[[#This Row],[PLAYERID]],#REF!,COLUMN(#REF!),FALSE)</f>
        <v>#REF!</v>
      </c>
      <c r="F542" s="9" t="e">
        <f>VLOOKUP(MYRANKS_P[[#This Row],[PLAYERID]],#REF!,COLUMN(#REF!),FALSE)</f>
        <v>#REF!</v>
      </c>
      <c r="G542" s="9" t="e">
        <f>INDEX(#REF!,MATCH(MYRANKS_P[[#This Row],[PLAYERID]],#REF!,0),VLOOKUP(IDSYSTEM,#REF!,3,FALSE))</f>
        <v>#REF!</v>
      </c>
      <c r="H542" s="115" t="e">
        <f>IF(OR(LEAGUE="Mixed",LEAGUE=MYRANKS_P[[#This Row],[LG]]),IFERROR(INDEX(PITCHCSV[],MATCH(MYRANKS_P[[#This Row],[PROJID]],PITCHCSV[playerid],0),P_WCOL),0),0)</f>
        <v>#REF!</v>
      </c>
      <c r="I542" s="115" t="e">
        <f>IF(OR(LEAGUE="Mixed",LEAGUE=MYRANKS_P[[#This Row],[LG]]),IFERROR(INDEX(PITCHCSV[],MATCH(MYRANKS_P[[#This Row],[PROJID]],PITCHCSV[playerid],0),P_SVCOL),0),0)</f>
        <v>#REF!</v>
      </c>
      <c r="J542" s="115" t="e">
        <f>IF(OR(LEAGUE="Mixed",LEAGUE=MYRANKS_P[[#This Row],[LG]]),IFERROR(INDEX(PITCHCSV[],MATCH(MYRANKS_P[[#This Row],[PROJID]],PITCHCSV[playerid],0),P_IPCOL),0),0)</f>
        <v>#REF!</v>
      </c>
      <c r="K542" s="115" t="e">
        <f>IF(OR(LEAGUE="Mixed",LEAGUE=MYRANKS_P[[#This Row],[LG]]),IFERROR(INDEX(PITCHCSV[],MATCH(MYRANKS_P[[#This Row],[PROJID]],PITCHCSV[playerid],0),P_HCOL),0),0)</f>
        <v>#REF!</v>
      </c>
      <c r="L542" s="115" t="e">
        <f>IF(OR(LEAGUE="Mixed",LEAGUE=MYRANKS_P[[#This Row],[LG]]),IFERROR(INDEX(PITCHCSV[],MATCH(MYRANKS_P[[#This Row],[PROJID]],PITCHCSV[playerid],0),P_ERCOL),0),0)</f>
        <v>#REF!</v>
      </c>
      <c r="M542" s="115" t="e">
        <f>IF(OR(LEAGUE="Mixed",LEAGUE=MYRANKS_P[[#This Row],[LG]]),IFERROR(INDEX(PITCHCSV[],MATCH(MYRANKS_P[[#This Row],[PROJID]],PITCHCSV[playerid],0),P_HRCOL),0),0)</f>
        <v>#REF!</v>
      </c>
      <c r="N542" s="115" t="e">
        <f>IF(OR(LEAGUE="Mixed",LEAGUE=MYRANKS_P[[#This Row],[LG]]),IFERROR(INDEX(PITCHCSV[],MATCH(MYRANKS_P[[#This Row],[PROJID]],PITCHCSV[playerid],0),P_SOCOL),0),0)</f>
        <v>#REF!</v>
      </c>
      <c r="O542" s="115" t="e">
        <f>IF(OR(LEAGUE="Mixed",LEAGUE=MYRANKS_P[[#This Row],[LG]]),IFERROR(INDEX(PITCHCSV[],MATCH(MYRANKS_P[[#This Row],[PROJID]],PITCHCSV[playerid],0),P_BBCOL),0),0)</f>
        <v>#REF!</v>
      </c>
      <c r="P542" s="10" t="e">
        <f>IF(OR(LEAGUE="Mixed",LEAGUE=MYRANKS_P[[#This Row],[LG]]),IFERROR(MYRANKS_P[[#This Row],[ER]]*9/MYRANKS_P[[#This Row],[IP]],0),0)</f>
        <v>#REF!</v>
      </c>
      <c r="Q542" s="10" t="e">
        <f>IF(OR(LEAGUE="Mixed",LEAGUE=MYRANKS_P[[#This Row],[LG]]),IFERROR((MYRANKS_P[[#This Row],[BB]]+MYRANKS_P[[#This Row],[H]])/MYRANKS_P[[#This Row],[IP]],0),0)</f>
        <v>#REF!</v>
      </c>
      <c r="R542" s="10" t="e">
        <f>MYRANKS_P[[#This Row],[W]]/SGP_W</f>
        <v>#REF!</v>
      </c>
      <c r="S542" s="10" t="e">
        <f>MYRANKS_P[[#This Row],[SV]]/SGP_SV</f>
        <v>#REF!</v>
      </c>
      <c r="T542" s="10" t="e">
        <f>MYRANKS_P[[#This Row],[SO]]/SGP_K</f>
        <v>#REF!</v>
      </c>
      <c r="U542" s="10" t="e">
        <f>((LGAVG_ER*(NUMPITCHERS-1)+MYRANKS_P[[#This Row],[ER]])*9/((LGAVG_IP*(NUMPITCHERS-1)+MYRANKS_P[[#This Row],[IP]]))-LGAVG_ERA)/SGP_ERA</f>
        <v>#REF!</v>
      </c>
      <c r="V542" s="10" t="e">
        <f>((LGAVG_HBB*(NUMPITCHERS-1)+MYRANKS_P[[#This Row],[BB]]+MYRANKS_P[[#This Row],[H]])/(LGAVG_IP*(NUMPITCHERS-1)+MYRANKS_P[[#This Row],[IP]])-LGAVG_WHIP)/SGP_WHIP</f>
        <v>#REF!</v>
      </c>
      <c r="W542" s="72" t="e">
        <f>MYRANKS_P[[#This Row],[WSGP]]+MYRANKS_P[[#This Row],[SVSGP]]+MYRANKS_P[[#This Row],[SOSGP]]+MYRANKS_P[[#This Row],[ERASGP]]+MYRANKS_P[[#This Row],[WHIPSGP]]</f>
        <v>#REF!</v>
      </c>
      <c r="X542" s="171" t="e">
        <f>RANK(MYRANKS_P[[#This Row],[TTLSGP]],MYRANKS_P[TTLSGP],0)</f>
        <v>#REF!</v>
      </c>
      <c r="Y542" s="72" t="e">
        <f>IF(MYRANKS_P[[#This Row],[RAW_RANK]]&gt;NUM_P,MYRANKS_P[[#This Row],[TTLSGP]],0)</f>
        <v>#REF!</v>
      </c>
      <c r="Z542" s="22" t="e">
        <f>IF(MYRANKS_P[[#This Row],[BENCH_TTLSGP]]=0,"",RANK(MYRANKS_P[[#This Row],[BENCH_TTLSGP]],MYRANKS_P[BENCH_TTLSGP],0))</f>
        <v>#REF!</v>
      </c>
      <c r="AA542" s="22" t="e">
        <f>IF(MYRANKS_P[[#This Row],[RAW_RANK]]=NUM_P,"X","")</f>
        <v>#REF!</v>
      </c>
      <c r="AB542" s="10" t="e">
        <f>VLOOKUP(MYRANKS_P[[#This Row],[POS]],#REF!,COLUMN(#REF!),FALSE)</f>
        <v>#REF!</v>
      </c>
      <c r="AC542" s="10" t="e">
        <f>MYRANKS_P[[#This Row],[TTLSGP]]-MYRANKS_P[[#This Row],[REPL LVL]]</f>
        <v>#REF!</v>
      </c>
      <c r="AD542" s="19" t="e">
        <f>IF(MYRANKS_P[[#This Row],[RAW_RANK]]&lt;=Total_Pitchers_Drafted,MYRANKS_P[[#This Row],[SGP OVER REPL]],0)</f>
        <v>#REF!</v>
      </c>
      <c r="AE542" s="66" t="e">
        <f>MYRANKS_P[[#This Row],[SGP OVER REPL]]*Dollar_Value_Per_Pitcher_SGP+1</f>
        <v>#REF!</v>
      </c>
      <c r="AF542" s="27"/>
      <c r="AG542" s="30" t="e">
        <f>IF(AND(MYRANKS_P[[#This Row],[BENCH_RANK]]&lt;=Total_Pitchers_Drafted,MYRANKS_P[[#This Row],[$ACTUAL]]=""),MYRANKS_P[[#This Row],[USEFULSGP]],0)</f>
        <v>#REF!</v>
      </c>
      <c r="AH542" s="27" t="e">
        <f>IF(MYRANKS_P[[#This Row],[REMAIN_SGP]]=0,0,MYRANKS_P[[#This Row],[REMAIN_SGP]]*Remaining_Dollar_Value_Per_Pitcher_SGP+1)</f>
        <v>#REF!</v>
      </c>
      <c r="AI542" s="122"/>
    </row>
    <row r="543" spans="1:35" x14ac:dyDescent="0.25">
      <c r="A543" s="110" t="s">
        <v>1360</v>
      </c>
      <c r="B543" s="9" t="e">
        <f>VLOOKUP(MYRANKS_P[[#This Row],[PLAYERID]],#REF!,COLUMN(#REF!),FALSE)</f>
        <v>#REF!</v>
      </c>
      <c r="C543" s="9" t="e">
        <f>VLOOKUP(MYRANKS_P[[#This Row],[PLAYERID]],#REF!,COLUMN(#REF!),FALSE)</f>
        <v>#REF!</v>
      </c>
      <c r="D543" s="9" t="e">
        <f>VLOOKUP(MYRANKS_P[[#This Row],[PLAYERID]],#REF!,COLUMN(#REF!),FALSE)</f>
        <v>#REF!</v>
      </c>
      <c r="E543" s="9" t="e">
        <f>VLOOKUP(MYRANKS_P[[#This Row],[PLAYERID]],#REF!,COLUMN(#REF!),FALSE)</f>
        <v>#REF!</v>
      </c>
      <c r="F543" s="9" t="e">
        <f>VLOOKUP(MYRANKS_P[[#This Row],[PLAYERID]],#REF!,COLUMN(#REF!),FALSE)</f>
        <v>#REF!</v>
      </c>
      <c r="G543" s="9" t="e">
        <f>INDEX(#REF!,MATCH(MYRANKS_P[[#This Row],[PLAYERID]],#REF!,0),VLOOKUP(IDSYSTEM,#REF!,3,FALSE))</f>
        <v>#REF!</v>
      </c>
      <c r="H543" s="128" t="e">
        <f>IF(OR(LEAGUE="Mixed",LEAGUE=MYRANKS_P[[#This Row],[LG]]),IFERROR(INDEX(PITCHCSV[],MATCH(MYRANKS_P[[#This Row],[PROJID]],PITCHCSV[playerid],0),P_WCOL),0),0)</f>
        <v>#REF!</v>
      </c>
      <c r="I543" s="128" t="e">
        <f>IF(OR(LEAGUE="Mixed",LEAGUE=MYRANKS_P[[#This Row],[LG]]),IFERROR(INDEX(PITCHCSV[],MATCH(MYRANKS_P[[#This Row],[PROJID]],PITCHCSV[playerid],0),P_SVCOL),0),0)</f>
        <v>#REF!</v>
      </c>
      <c r="J543" s="128" t="e">
        <f>IF(OR(LEAGUE="Mixed",LEAGUE=MYRANKS_P[[#This Row],[LG]]),IFERROR(INDEX(PITCHCSV[],MATCH(MYRANKS_P[[#This Row],[PROJID]],PITCHCSV[playerid],0),P_IPCOL),0),0)</f>
        <v>#REF!</v>
      </c>
      <c r="K543" s="128" t="e">
        <f>IF(OR(LEAGUE="Mixed",LEAGUE=MYRANKS_P[[#This Row],[LG]]),IFERROR(INDEX(PITCHCSV[],MATCH(MYRANKS_P[[#This Row],[PROJID]],PITCHCSV[playerid],0),P_HCOL),0),0)</f>
        <v>#REF!</v>
      </c>
      <c r="L543" s="128" t="e">
        <f>IF(OR(LEAGUE="Mixed",LEAGUE=MYRANKS_P[[#This Row],[LG]]),IFERROR(INDEX(PITCHCSV[],MATCH(MYRANKS_P[[#This Row],[PROJID]],PITCHCSV[playerid],0),P_ERCOL),0),0)</f>
        <v>#REF!</v>
      </c>
      <c r="M543" s="128" t="e">
        <f>IF(OR(LEAGUE="Mixed",LEAGUE=MYRANKS_P[[#This Row],[LG]]),IFERROR(INDEX(PITCHCSV[],MATCH(MYRANKS_P[[#This Row],[PROJID]],PITCHCSV[playerid],0),P_HRCOL),0),0)</f>
        <v>#REF!</v>
      </c>
      <c r="N543" s="128" t="e">
        <f>IF(OR(LEAGUE="Mixed",LEAGUE=MYRANKS_P[[#This Row],[LG]]),IFERROR(INDEX(PITCHCSV[],MATCH(MYRANKS_P[[#This Row],[PROJID]],PITCHCSV[playerid],0),P_SOCOL),0),0)</f>
        <v>#REF!</v>
      </c>
      <c r="O543" s="128" t="e">
        <f>IF(OR(LEAGUE="Mixed",LEAGUE=MYRANKS_P[[#This Row],[LG]]),IFERROR(INDEX(PITCHCSV[],MATCH(MYRANKS_P[[#This Row],[PROJID]],PITCHCSV[playerid],0),P_BBCOL),0),0)</f>
        <v>#REF!</v>
      </c>
      <c r="P543" s="87" t="e">
        <f>IF(OR(LEAGUE="Mixed",LEAGUE=MYRANKS_P[[#This Row],[LG]]),IFERROR(MYRANKS_P[[#This Row],[ER]]*9/MYRANKS_P[[#This Row],[IP]],0),0)</f>
        <v>#REF!</v>
      </c>
      <c r="Q543" s="87" t="e">
        <f>IF(OR(LEAGUE="Mixed",LEAGUE=MYRANKS_P[[#This Row],[LG]]),IFERROR((MYRANKS_P[[#This Row],[BB]]+MYRANKS_P[[#This Row],[H]])/MYRANKS_P[[#This Row],[IP]],0),0)</f>
        <v>#REF!</v>
      </c>
      <c r="R543" s="87" t="e">
        <f>MYRANKS_P[[#This Row],[W]]/SGP_W</f>
        <v>#REF!</v>
      </c>
      <c r="S543" s="87" t="e">
        <f>MYRANKS_P[[#This Row],[SV]]/SGP_SV</f>
        <v>#REF!</v>
      </c>
      <c r="T543" s="87" t="e">
        <f>MYRANKS_P[[#This Row],[SO]]/SGP_K</f>
        <v>#REF!</v>
      </c>
      <c r="U543" s="87" t="e">
        <f>((LGAVG_ER*(NUMPITCHERS-1)+MYRANKS_P[[#This Row],[ER]])*9/((LGAVG_IP*(NUMPITCHERS-1)+MYRANKS_P[[#This Row],[IP]]))-LGAVG_ERA)/SGP_ERA</f>
        <v>#REF!</v>
      </c>
      <c r="V543" s="87" t="e">
        <f>((LGAVG_HBB*(NUMPITCHERS-1)+MYRANKS_P[[#This Row],[BB]]+MYRANKS_P[[#This Row],[H]])/(LGAVG_IP*(NUMPITCHERS-1)+MYRANKS_P[[#This Row],[IP]])-LGAVG_WHIP)/SGP_WHIP</f>
        <v>#REF!</v>
      </c>
      <c r="W543" s="92" t="e">
        <f>MYRANKS_P[[#This Row],[WSGP]]+MYRANKS_P[[#This Row],[SVSGP]]+MYRANKS_P[[#This Row],[SOSGP]]+MYRANKS_P[[#This Row],[ERASGP]]+MYRANKS_P[[#This Row],[WHIPSGP]]</f>
        <v>#REF!</v>
      </c>
      <c r="X543" s="173" t="e">
        <f>RANK(MYRANKS_P[[#This Row],[TTLSGP]],MYRANKS_P[TTLSGP],0)</f>
        <v>#REF!</v>
      </c>
      <c r="Y543" s="92" t="e">
        <f>IF(MYRANKS_P[[#This Row],[RAW_RANK]]&gt;NUM_P,MYRANKS_P[[#This Row],[TTLSGP]],0)</f>
        <v>#REF!</v>
      </c>
      <c r="Z543" s="96" t="e">
        <f>IF(MYRANKS_P[[#This Row],[BENCH_TTLSGP]]=0,"",RANK(MYRANKS_P[[#This Row],[BENCH_TTLSGP]],MYRANKS_P[BENCH_TTLSGP],0))</f>
        <v>#REF!</v>
      </c>
      <c r="AA543" s="96" t="e">
        <f>IF(MYRANKS_P[[#This Row],[RAW_RANK]]=NUM_P,"X","")</f>
        <v>#REF!</v>
      </c>
      <c r="AB543" s="87" t="e">
        <f>VLOOKUP(MYRANKS_P[[#This Row],[POS]],#REF!,COLUMN(#REF!),FALSE)</f>
        <v>#REF!</v>
      </c>
      <c r="AC543" s="87" t="e">
        <f>MYRANKS_P[[#This Row],[TTLSGP]]-MYRANKS_P[[#This Row],[REPL LVL]]</f>
        <v>#REF!</v>
      </c>
      <c r="AD543" s="87" t="e">
        <f>IF(MYRANKS_P[[#This Row],[RAW_RANK]]&lt;=Total_Pitchers_Drafted,MYRANKS_P[[#This Row],[SGP OVER REPL]],0)</f>
        <v>#REF!</v>
      </c>
      <c r="AE543" s="97" t="e">
        <f>MYRANKS_P[[#This Row],[SGP OVER REPL]]*Dollar_Value_Per_Pitcher_SGP+1</f>
        <v>#REF!</v>
      </c>
      <c r="AF543" s="87"/>
      <c r="AG543" s="87" t="e">
        <f>IF(AND(MYRANKS_P[[#This Row],[BENCH_RANK]]&lt;=Total_Pitchers_Drafted,MYRANKS_P[[#This Row],[$ACTUAL]]=""),MYRANKS_P[[#This Row],[USEFULSGP]],0)</f>
        <v>#REF!</v>
      </c>
      <c r="AH543" s="87" t="e">
        <f>IF(MYRANKS_P[[#This Row],[REMAIN_SGP]]=0,0,MYRANKS_P[[#This Row],[REMAIN_SGP]]*Remaining_Dollar_Value_Per_Pitcher_SGP+1)</f>
        <v>#REF!</v>
      </c>
      <c r="AI543" s="122"/>
    </row>
    <row r="544" spans="1:35" x14ac:dyDescent="0.25">
      <c r="A544" s="110" t="s">
        <v>1367</v>
      </c>
      <c r="B544" s="9" t="e">
        <f>VLOOKUP(MYRANKS_P[[#This Row],[PLAYERID]],#REF!,COLUMN(#REF!),FALSE)</f>
        <v>#REF!</v>
      </c>
      <c r="C544" s="9" t="e">
        <f>VLOOKUP(MYRANKS_P[[#This Row],[PLAYERID]],#REF!,COLUMN(#REF!),FALSE)</f>
        <v>#REF!</v>
      </c>
      <c r="D544" s="9" t="e">
        <f>VLOOKUP(MYRANKS_P[[#This Row],[PLAYERID]],#REF!,COLUMN(#REF!),FALSE)</f>
        <v>#REF!</v>
      </c>
      <c r="E544" s="9" t="e">
        <f>VLOOKUP(MYRANKS_P[[#This Row],[PLAYERID]],#REF!,COLUMN(#REF!),FALSE)</f>
        <v>#REF!</v>
      </c>
      <c r="F544" s="9" t="e">
        <f>VLOOKUP(MYRANKS_P[[#This Row],[PLAYERID]],#REF!,COLUMN(#REF!),FALSE)</f>
        <v>#REF!</v>
      </c>
      <c r="G544" s="9" t="e">
        <f>INDEX(#REF!,MATCH(MYRANKS_P[[#This Row],[PLAYERID]],#REF!,0),VLOOKUP(IDSYSTEM,#REF!,3,FALSE))</f>
        <v>#REF!</v>
      </c>
      <c r="H544" s="128" t="e">
        <f>IF(OR(LEAGUE="Mixed",LEAGUE=MYRANKS_P[[#This Row],[LG]]),IFERROR(INDEX(PITCHCSV[],MATCH(MYRANKS_P[[#This Row],[PROJID]],PITCHCSV[playerid],0),P_WCOL),0),0)</f>
        <v>#REF!</v>
      </c>
      <c r="I544" s="128" t="e">
        <f>IF(OR(LEAGUE="Mixed",LEAGUE=MYRANKS_P[[#This Row],[LG]]),IFERROR(INDEX(PITCHCSV[],MATCH(MYRANKS_P[[#This Row],[PROJID]],PITCHCSV[playerid],0),P_SVCOL),0),0)</f>
        <v>#REF!</v>
      </c>
      <c r="J544" s="128" t="e">
        <f>IF(OR(LEAGUE="Mixed",LEAGUE=MYRANKS_P[[#This Row],[LG]]),IFERROR(INDEX(PITCHCSV[],MATCH(MYRANKS_P[[#This Row],[PROJID]],PITCHCSV[playerid],0),P_IPCOL),0),0)</f>
        <v>#REF!</v>
      </c>
      <c r="K544" s="128" t="e">
        <f>IF(OR(LEAGUE="Mixed",LEAGUE=MYRANKS_P[[#This Row],[LG]]),IFERROR(INDEX(PITCHCSV[],MATCH(MYRANKS_P[[#This Row],[PROJID]],PITCHCSV[playerid],0),P_HCOL),0),0)</f>
        <v>#REF!</v>
      </c>
      <c r="L544" s="128" t="e">
        <f>IF(OR(LEAGUE="Mixed",LEAGUE=MYRANKS_P[[#This Row],[LG]]),IFERROR(INDEX(PITCHCSV[],MATCH(MYRANKS_P[[#This Row],[PROJID]],PITCHCSV[playerid],0),P_ERCOL),0),0)</f>
        <v>#REF!</v>
      </c>
      <c r="M544" s="128" t="e">
        <f>IF(OR(LEAGUE="Mixed",LEAGUE=MYRANKS_P[[#This Row],[LG]]),IFERROR(INDEX(PITCHCSV[],MATCH(MYRANKS_P[[#This Row],[PROJID]],PITCHCSV[playerid],0),P_HRCOL),0),0)</f>
        <v>#REF!</v>
      </c>
      <c r="N544" s="128" t="e">
        <f>IF(OR(LEAGUE="Mixed",LEAGUE=MYRANKS_P[[#This Row],[LG]]),IFERROR(INDEX(PITCHCSV[],MATCH(MYRANKS_P[[#This Row],[PROJID]],PITCHCSV[playerid],0),P_SOCOL),0),0)</f>
        <v>#REF!</v>
      </c>
      <c r="O544" s="128" t="e">
        <f>IF(OR(LEAGUE="Mixed",LEAGUE=MYRANKS_P[[#This Row],[LG]]),IFERROR(INDEX(PITCHCSV[],MATCH(MYRANKS_P[[#This Row],[PROJID]],PITCHCSV[playerid],0),P_BBCOL),0),0)</f>
        <v>#REF!</v>
      </c>
      <c r="P544" s="87" t="e">
        <f>IF(OR(LEAGUE="Mixed",LEAGUE=MYRANKS_P[[#This Row],[LG]]),IFERROR(MYRANKS_P[[#This Row],[ER]]*9/MYRANKS_P[[#This Row],[IP]],0),0)</f>
        <v>#REF!</v>
      </c>
      <c r="Q544" s="87" t="e">
        <f>IF(OR(LEAGUE="Mixed",LEAGUE=MYRANKS_P[[#This Row],[LG]]),IFERROR((MYRANKS_P[[#This Row],[BB]]+MYRANKS_P[[#This Row],[H]])/MYRANKS_P[[#This Row],[IP]],0),0)</f>
        <v>#REF!</v>
      </c>
      <c r="R544" s="87" t="e">
        <f>MYRANKS_P[[#This Row],[W]]/SGP_W</f>
        <v>#REF!</v>
      </c>
      <c r="S544" s="87" t="e">
        <f>MYRANKS_P[[#This Row],[SV]]/SGP_SV</f>
        <v>#REF!</v>
      </c>
      <c r="T544" s="87" t="e">
        <f>MYRANKS_P[[#This Row],[SO]]/SGP_K</f>
        <v>#REF!</v>
      </c>
      <c r="U544" s="87" t="e">
        <f>((LGAVG_ER*(NUMPITCHERS-1)+MYRANKS_P[[#This Row],[ER]])*9/((LGAVG_IP*(NUMPITCHERS-1)+MYRANKS_P[[#This Row],[IP]]))-LGAVG_ERA)/SGP_ERA</f>
        <v>#REF!</v>
      </c>
      <c r="V544" s="87" t="e">
        <f>((LGAVG_HBB*(NUMPITCHERS-1)+MYRANKS_P[[#This Row],[BB]]+MYRANKS_P[[#This Row],[H]])/(LGAVG_IP*(NUMPITCHERS-1)+MYRANKS_P[[#This Row],[IP]])-LGAVG_WHIP)/SGP_WHIP</f>
        <v>#REF!</v>
      </c>
      <c r="W544" s="92" t="e">
        <f>MYRANKS_P[[#This Row],[WSGP]]+MYRANKS_P[[#This Row],[SVSGP]]+MYRANKS_P[[#This Row],[SOSGP]]+MYRANKS_P[[#This Row],[ERASGP]]+MYRANKS_P[[#This Row],[WHIPSGP]]</f>
        <v>#REF!</v>
      </c>
      <c r="X544" s="173" t="e">
        <f>RANK(MYRANKS_P[[#This Row],[TTLSGP]],MYRANKS_P[TTLSGP],0)</f>
        <v>#REF!</v>
      </c>
      <c r="Y544" s="92" t="e">
        <f>IF(MYRANKS_P[[#This Row],[RAW_RANK]]&gt;NUM_P,MYRANKS_P[[#This Row],[TTLSGP]],0)</f>
        <v>#REF!</v>
      </c>
      <c r="Z544" s="96" t="e">
        <f>IF(MYRANKS_P[[#This Row],[BENCH_TTLSGP]]=0,"",RANK(MYRANKS_P[[#This Row],[BENCH_TTLSGP]],MYRANKS_P[BENCH_TTLSGP],0))</f>
        <v>#REF!</v>
      </c>
      <c r="AA544" s="96" t="e">
        <f>IF(MYRANKS_P[[#This Row],[RAW_RANK]]=NUM_P,"X","")</f>
        <v>#REF!</v>
      </c>
      <c r="AB544" s="87" t="e">
        <f>VLOOKUP(MYRANKS_P[[#This Row],[POS]],#REF!,COLUMN(#REF!),FALSE)</f>
        <v>#REF!</v>
      </c>
      <c r="AC544" s="87" t="e">
        <f>MYRANKS_P[[#This Row],[TTLSGP]]-MYRANKS_P[[#This Row],[REPL LVL]]</f>
        <v>#REF!</v>
      </c>
      <c r="AD544" s="87" t="e">
        <f>IF(MYRANKS_P[[#This Row],[RAW_RANK]]&lt;=Total_Pitchers_Drafted,MYRANKS_P[[#This Row],[SGP OVER REPL]],0)</f>
        <v>#REF!</v>
      </c>
      <c r="AE544" s="97" t="e">
        <f>MYRANKS_P[[#This Row],[SGP OVER REPL]]*Dollar_Value_Per_Pitcher_SGP+1</f>
        <v>#REF!</v>
      </c>
      <c r="AF544" s="87"/>
      <c r="AG544" s="87" t="e">
        <f>IF(AND(MYRANKS_P[[#This Row],[BENCH_RANK]]&lt;=Total_Pitchers_Drafted,MYRANKS_P[[#This Row],[$ACTUAL]]=""),MYRANKS_P[[#This Row],[USEFULSGP]],0)</f>
        <v>#REF!</v>
      </c>
      <c r="AH544" s="87" t="e">
        <f>IF(MYRANKS_P[[#This Row],[REMAIN_SGP]]=0,0,MYRANKS_P[[#This Row],[REMAIN_SGP]]*Remaining_Dollar_Value_Per_Pitcher_SGP+1)</f>
        <v>#REF!</v>
      </c>
      <c r="AI544" s="122"/>
    </row>
    <row r="545" spans="1:35" x14ac:dyDescent="0.25">
      <c r="A545" s="110" t="s">
        <v>1373</v>
      </c>
      <c r="B545" s="9" t="e">
        <f>VLOOKUP(MYRANKS_P[[#This Row],[PLAYERID]],#REF!,COLUMN(#REF!),FALSE)</f>
        <v>#REF!</v>
      </c>
      <c r="C545" s="9" t="e">
        <f>VLOOKUP(MYRANKS_P[[#This Row],[PLAYERID]],#REF!,COLUMN(#REF!),FALSE)</f>
        <v>#REF!</v>
      </c>
      <c r="D545" s="9" t="e">
        <f>VLOOKUP(MYRANKS_P[[#This Row],[PLAYERID]],#REF!,COLUMN(#REF!),FALSE)</f>
        <v>#REF!</v>
      </c>
      <c r="E545" s="9" t="e">
        <f>VLOOKUP(MYRANKS_P[[#This Row],[PLAYERID]],#REF!,COLUMN(#REF!),FALSE)</f>
        <v>#REF!</v>
      </c>
      <c r="F545" s="9" t="e">
        <f>VLOOKUP(MYRANKS_P[[#This Row],[PLAYERID]],#REF!,COLUMN(#REF!),FALSE)</f>
        <v>#REF!</v>
      </c>
      <c r="G545" s="9" t="e">
        <f>INDEX(#REF!,MATCH(MYRANKS_P[[#This Row],[PLAYERID]],#REF!,0),VLOOKUP(IDSYSTEM,#REF!,3,FALSE))</f>
        <v>#REF!</v>
      </c>
      <c r="H545" s="128" t="e">
        <f>IF(OR(LEAGUE="Mixed",LEAGUE=MYRANKS_P[[#This Row],[LG]]),IFERROR(INDEX(PITCHCSV[],MATCH(MYRANKS_P[[#This Row],[PROJID]],PITCHCSV[playerid],0),P_WCOL),0),0)</f>
        <v>#REF!</v>
      </c>
      <c r="I545" s="128" t="e">
        <f>IF(OR(LEAGUE="Mixed",LEAGUE=MYRANKS_P[[#This Row],[LG]]),IFERROR(INDEX(PITCHCSV[],MATCH(MYRANKS_P[[#This Row],[PROJID]],PITCHCSV[playerid],0),P_SVCOL),0),0)</f>
        <v>#REF!</v>
      </c>
      <c r="J545" s="128" t="e">
        <f>IF(OR(LEAGUE="Mixed",LEAGUE=MYRANKS_P[[#This Row],[LG]]),IFERROR(INDEX(PITCHCSV[],MATCH(MYRANKS_P[[#This Row],[PROJID]],PITCHCSV[playerid],0),P_IPCOL),0),0)</f>
        <v>#REF!</v>
      </c>
      <c r="K545" s="128" t="e">
        <f>IF(OR(LEAGUE="Mixed",LEAGUE=MYRANKS_P[[#This Row],[LG]]),IFERROR(INDEX(PITCHCSV[],MATCH(MYRANKS_P[[#This Row],[PROJID]],PITCHCSV[playerid],0),P_HCOL),0),0)</f>
        <v>#REF!</v>
      </c>
      <c r="L545" s="128" t="e">
        <f>IF(OR(LEAGUE="Mixed",LEAGUE=MYRANKS_P[[#This Row],[LG]]),IFERROR(INDEX(PITCHCSV[],MATCH(MYRANKS_P[[#This Row],[PROJID]],PITCHCSV[playerid],0),P_ERCOL),0),0)</f>
        <v>#REF!</v>
      </c>
      <c r="M545" s="128" t="e">
        <f>IF(OR(LEAGUE="Mixed",LEAGUE=MYRANKS_P[[#This Row],[LG]]),IFERROR(INDEX(PITCHCSV[],MATCH(MYRANKS_P[[#This Row],[PROJID]],PITCHCSV[playerid],0),P_HRCOL),0),0)</f>
        <v>#REF!</v>
      </c>
      <c r="N545" s="128" t="e">
        <f>IF(OR(LEAGUE="Mixed",LEAGUE=MYRANKS_P[[#This Row],[LG]]),IFERROR(INDEX(PITCHCSV[],MATCH(MYRANKS_P[[#This Row],[PROJID]],PITCHCSV[playerid],0),P_SOCOL),0),0)</f>
        <v>#REF!</v>
      </c>
      <c r="O545" s="128" t="e">
        <f>IF(OR(LEAGUE="Mixed",LEAGUE=MYRANKS_P[[#This Row],[LG]]),IFERROR(INDEX(PITCHCSV[],MATCH(MYRANKS_P[[#This Row],[PROJID]],PITCHCSV[playerid],0),P_BBCOL),0),0)</f>
        <v>#REF!</v>
      </c>
      <c r="P545" s="87" t="e">
        <f>IF(OR(LEAGUE="Mixed",LEAGUE=MYRANKS_P[[#This Row],[LG]]),IFERROR(MYRANKS_P[[#This Row],[ER]]*9/MYRANKS_P[[#This Row],[IP]],0),0)</f>
        <v>#REF!</v>
      </c>
      <c r="Q545" s="87" t="e">
        <f>IF(OR(LEAGUE="Mixed",LEAGUE=MYRANKS_P[[#This Row],[LG]]),IFERROR((MYRANKS_P[[#This Row],[BB]]+MYRANKS_P[[#This Row],[H]])/MYRANKS_P[[#This Row],[IP]],0),0)</f>
        <v>#REF!</v>
      </c>
      <c r="R545" s="94" t="e">
        <f>MYRANKS_P[[#This Row],[W]]/SGP_W</f>
        <v>#REF!</v>
      </c>
      <c r="S545" s="94" t="e">
        <f>MYRANKS_P[[#This Row],[SV]]/SGP_SV</f>
        <v>#REF!</v>
      </c>
      <c r="T545" s="94" t="e">
        <f>MYRANKS_P[[#This Row],[SO]]/SGP_K</f>
        <v>#REF!</v>
      </c>
      <c r="U545" s="87" t="e">
        <f>((LGAVG_ER*(NUMPITCHERS-1)+MYRANKS_P[[#This Row],[ER]])*9/((LGAVG_IP*(NUMPITCHERS-1)+MYRANKS_P[[#This Row],[IP]]))-LGAVG_ERA)/SGP_ERA</f>
        <v>#REF!</v>
      </c>
      <c r="V545" s="87" t="e">
        <f>((LGAVG_HBB*(NUMPITCHERS-1)+MYRANKS_P[[#This Row],[BB]]+MYRANKS_P[[#This Row],[H]])/(LGAVG_IP*(NUMPITCHERS-1)+MYRANKS_P[[#This Row],[IP]])-LGAVG_WHIP)/SGP_WHIP</f>
        <v>#REF!</v>
      </c>
      <c r="W545" s="100" t="e">
        <f>MYRANKS_P[[#This Row],[WSGP]]+MYRANKS_P[[#This Row],[SVSGP]]+MYRANKS_P[[#This Row],[SOSGP]]+MYRANKS_P[[#This Row],[ERASGP]]+MYRANKS_P[[#This Row],[WHIPSGP]]</f>
        <v>#REF!</v>
      </c>
      <c r="X545" s="176" t="e">
        <f>RANK(MYRANKS_P[[#This Row],[TTLSGP]],MYRANKS_P[TTLSGP],0)</f>
        <v>#REF!</v>
      </c>
      <c r="Y545" s="100" t="e">
        <f>IF(MYRANKS_P[[#This Row],[RAW_RANK]]&gt;NUM_P,MYRANKS_P[[#This Row],[TTLSGP]],0)</f>
        <v>#REF!</v>
      </c>
      <c r="Z545" s="101" t="e">
        <f>IF(MYRANKS_P[[#This Row],[BENCH_TTLSGP]]=0,"",RANK(MYRANKS_P[[#This Row],[BENCH_TTLSGP]],MYRANKS_P[BENCH_TTLSGP],0))</f>
        <v>#REF!</v>
      </c>
      <c r="AA545" s="101" t="e">
        <f>IF(MYRANKS_P[[#This Row],[RAW_RANK]]=NUM_P,"X","")</f>
        <v>#REF!</v>
      </c>
      <c r="AB545" s="94" t="e">
        <f>VLOOKUP(MYRANKS_P[[#This Row],[POS]],#REF!,COLUMN(#REF!),FALSE)</f>
        <v>#REF!</v>
      </c>
      <c r="AC545" s="94" t="e">
        <f>MYRANKS_P[[#This Row],[TTLSGP]]-MYRANKS_P[[#This Row],[REPL LVL]]</f>
        <v>#REF!</v>
      </c>
      <c r="AD545" s="94" t="e">
        <f>IF(MYRANKS_P[[#This Row],[RAW_RANK]]&lt;=Total_Pitchers_Drafted,MYRANKS_P[[#This Row],[SGP OVER REPL]],0)</f>
        <v>#REF!</v>
      </c>
      <c r="AE545" s="102" t="e">
        <f>MYRANKS_P[[#This Row],[SGP OVER REPL]]*Dollar_Value_Per_Pitcher_SGP+1</f>
        <v>#REF!</v>
      </c>
      <c r="AF545" s="94"/>
      <c r="AG545" s="94" t="e">
        <f>IF(AND(MYRANKS_P[[#This Row],[BENCH_RANK]]&lt;=Total_Pitchers_Drafted,MYRANKS_P[[#This Row],[$ACTUAL]]=""),MYRANKS_P[[#This Row],[USEFULSGP]],0)</f>
        <v>#REF!</v>
      </c>
      <c r="AH545" s="94" t="e">
        <f>IF(MYRANKS_P[[#This Row],[REMAIN_SGP]]=0,0,MYRANKS_P[[#This Row],[REMAIN_SGP]]*Remaining_Dollar_Value_Per_Pitcher_SGP+1)</f>
        <v>#REF!</v>
      </c>
      <c r="AI545" s="122"/>
    </row>
    <row r="546" spans="1:35" x14ac:dyDescent="0.25">
      <c r="A546" s="88" t="s">
        <v>1374</v>
      </c>
      <c r="B546" s="9" t="e">
        <f>VLOOKUP(MYRANKS_P[[#This Row],[PLAYERID]],#REF!,COLUMN(#REF!),FALSE)</f>
        <v>#REF!</v>
      </c>
      <c r="C546" s="9" t="e">
        <f>VLOOKUP(MYRANKS_P[[#This Row],[PLAYERID]],#REF!,COLUMN(#REF!),FALSE)</f>
        <v>#REF!</v>
      </c>
      <c r="D546" s="9" t="e">
        <f>VLOOKUP(MYRANKS_P[[#This Row],[PLAYERID]],#REF!,COLUMN(#REF!),FALSE)</f>
        <v>#REF!</v>
      </c>
      <c r="E546" s="9" t="e">
        <f>VLOOKUP(MYRANKS_P[[#This Row],[PLAYERID]],#REF!,COLUMN(#REF!),FALSE)</f>
        <v>#REF!</v>
      </c>
      <c r="F546" s="9" t="e">
        <f>VLOOKUP(MYRANKS_P[[#This Row],[PLAYERID]],#REF!,COLUMN(#REF!),FALSE)</f>
        <v>#REF!</v>
      </c>
      <c r="G546" s="9" t="e">
        <f>INDEX(#REF!,MATCH(MYRANKS_P[[#This Row],[PLAYERID]],#REF!,0),VLOOKUP(IDSYSTEM,#REF!,3,FALSE))</f>
        <v>#REF!</v>
      </c>
      <c r="H546" s="115" t="e">
        <f>IF(OR(LEAGUE="Mixed",LEAGUE=MYRANKS_P[[#This Row],[LG]]),IFERROR(INDEX(PITCHCSV[],MATCH(MYRANKS_P[[#This Row],[PROJID]],PITCHCSV[playerid],0),P_WCOL),0),0)</f>
        <v>#REF!</v>
      </c>
      <c r="I546" s="115" t="e">
        <f>IF(OR(LEAGUE="Mixed",LEAGUE=MYRANKS_P[[#This Row],[LG]]),IFERROR(INDEX(PITCHCSV[],MATCH(MYRANKS_P[[#This Row],[PROJID]],PITCHCSV[playerid],0),P_SVCOL),0),0)</f>
        <v>#REF!</v>
      </c>
      <c r="J546" s="115" t="e">
        <f>IF(OR(LEAGUE="Mixed",LEAGUE=MYRANKS_P[[#This Row],[LG]]),IFERROR(INDEX(PITCHCSV[],MATCH(MYRANKS_P[[#This Row],[PROJID]],PITCHCSV[playerid],0),P_IPCOL),0),0)</f>
        <v>#REF!</v>
      </c>
      <c r="K546" s="115" t="e">
        <f>IF(OR(LEAGUE="Mixed",LEAGUE=MYRANKS_P[[#This Row],[LG]]),IFERROR(INDEX(PITCHCSV[],MATCH(MYRANKS_P[[#This Row],[PROJID]],PITCHCSV[playerid],0),P_HCOL),0),0)</f>
        <v>#REF!</v>
      </c>
      <c r="L546" s="115" t="e">
        <f>IF(OR(LEAGUE="Mixed",LEAGUE=MYRANKS_P[[#This Row],[LG]]),IFERROR(INDEX(PITCHCSV[],MATCH(MYRANKS_P[[#This Row],[PROJID]],PITCHCSV[playerid],0),P_ERCOL),0),0)</f>
        <v>#REF!</v>
      </c>
      <c r="M546" s="115" t="e">
        <f>IF(OR(LEAGUE="Mixed",LEAGUE=MYRANKS_P[[#This Row],[LG]]),IFERROR(INDEX(PITCHCSV[],MATCH(MYRANKS_P[[#This Row],[PROJID]],PITCHCSV[playerid],0),P_HRCOL),0),0)</f>
        <v>#REF!</v>
      </c>
      <c r="N546" s="115" t="e">
        <f>IF(OR(LEAGUE="Mixed",LEAGUE=MYRANKS_P[[#This Row],[LG]]),IFERROR(INDEX(PITCHCSV[],MATCH(MYRANKS_P[[#This Row],[PROJID]],PITCHCSV[playerid],0),P_SOCOL),0),0)</f>
        <v>#REF!</v>
      </c>
      <c r="O546" s="115" t="e">
        <f>IF(OR(LEAGUE="Mixed",LEAGUE=MYRANKS_P[[#This Row],[LG]]),IFERROR(INDEX(PITCHCSV[],MATCH(MYRANKS_P[[#This Row],[PROJID]],PITCHCSV[playerid],0),P_BBCOL),0),0)</f>
        <v>#REF!</v>
      </c>
      <c r="P546" s="10" t="e">
        <f>IF(OR(LEAGUE="Mixed",LEAGUE=MYRANKS_P[[#This Row],[LG]]),IFERROR(MYRANKS_P[[#This Row],[ER]]*9/MYRANKS_P[[#This Row],[IP]],0),0)</f>
        <v>#REF!</v>
      </c>
      <c r="Q546" s="10" t="e">
        <f>IF(OR(LEAGUE="Mixed",LEAGUE=MYRANKS_P[[#This Row],[LG]]),IFERROR((MYRANKS_P[[#This Row],[BB]]+MYRANKS_P[[#This Row],[H]])/MYRANKS_P[[#This Row],[IP]],0),0)</f>
        <v>#REF!</v>
      </c>
      <c r="R546" s="12" t="e">
        <f>MYRANKS_P[[#This Row],[W]]/SGP_W</f>
        <v>#REF!</v>
      </c>
      <c r="S546" s="12" t="e">
        <f>MYRANKS_P[[#This Row],[SV]]/SGP_SV</f>
        <v>#REF!</v>
      </c>
      <c r="T546" s="12" t="e">
        <f>MYRANKS_P[[#This Row],[SO]]/SGP_K</f>
        <v>#REF!</v>
      </c>
      <c r="U546" s="10" t="e">
        <f>((LGAVG_ER*(NUMPITCHERS-1)+MYRANKS_P[[#This Row],[ER]])*9/((LGAVG_IP*(NUMPITCHERS-1)+MYRANKS_P[[#This Row],[IP]]))-LGAVG_ERA)/SGP_ERA</f>
        <v>#REF!</v>
      </c>
      <c r="V546" s="10" t="e">
        <f>((LGAVG_HBB*(NUMPITCHERS-1)+MYRANKS_P[[#This Row],[BB]]+MYRANKS_P[[#This Row],[H]])/(LGAVG_IP*(NUMPITCHERS-1)+MYRANKS_P[[#This Row],[IP]])-LGAVG_WHIP)/SGP_WHIP</f>
        <v>#REF!</v>
      </c>
      <c r="W546" s="76" t="e">
        <f>MYRANKS_P[[#This Row],[WSGP]]+MYRANKS_P[[#This Row],[SVSGP]]+MYRANKS_P[[#This Row],[SOSGP]]+MYRANKS_P[[#This Row],[ERASGP]]+MYRANKS_P[[#This Row],[WHIPSGP]]</f>
        <v>#REF!</v>
      </c>
      <c r="X546" s="175" t="e">
        <f>RANK(MYRANKS_P[[#This Row],[TTLSGP]],MYRANKS_P[TTLSGP],0)</f>
        <v>#REF!</v>
      </c>
      <c r="Y546" s="76" t="e">
        <f>IF(MYRANKS_P[[#This Row],[RAW_RANK]]&gt;NUM_P,MYRANKS_P[[#This Row],[TTLSGP]],0)</f>
        <v>#REF!</v>
      </c>
      <c r="Z546" s="23" t="e">
        <f>IF(MYRANKS_P[[#This Row],[BENCH_TTLSGP]]=0,"",RANK(MYRANKS_P[[#This Row],[BENCH_TTLSGP]],MYRANKS_P[BENCH_TTLSGP],0))</f>
        <v>#REF!</v>
      </c>
      <c r="AA546" s="23" t="e">
        <f>IF(MYRANKS_P[[#This Row],[RAW_RANK]]=NUM_P,"X","")</f>
        <v>#REF!</v>
      </c>
      <c r="AB546" s="12" t="e">
        <f>VLOOKUP(MYRANKS_P[[#This Row],[POS]],#REF!,COLUMN(#REF!),FALSE)</f>
        <v>#REF!</v>
      </c>
      <c r="AC546" s="12" t="e">
        <f>MYRANKS_P[[#This Row],[TTLSGP]]-MYRANKS_P[[#This Row],[REPL LVL]]</f>
        <v>#REF!</v>
      </c>
      <c r="AD546" s="20" t="e">
        <f>IF(MYRANKS_P[[#This Row],[RAW_RANK]]&lt;=Total_Pitchers_Drafted,MYRANKS_P[[#This Row],[SGP OVER REPL]],0)</f>
        <v>#REF!</v>
      </c>
      <c r="AE546" s="70" t="e">
        <f>MYRANKS_P[[#This Row],[SGP OVER REPL]]*Dollar_Value_Per_Pitcher_SGP+1</f>
        <v>#REF!</v>
      </c>
      <c r="AF546" s="28"/>
      <c r="AG546" s="31" t="e">
        <f>IF(AND(MYRANKS_P[[#This Row],[BENCH_RANK]]&lt;=Total_Pitchers_Drafted,MYRANKS_P[[#This Row],[$ACTUAL]]=""),MYRANKS_P[[#This Row],[USEFULSGP]],0)</f>
        <v>#REF!</v>
      </c>
      <c r="AH546" s="28" t="e">
        <f>IF(MYRANKS_P[[#This Row],[REMAIN_SGP]]=0,0,MYRANKS_P[[#This Row],[REMAIN_SGP]]*Remaining_Dollar_Value_Per_Pitcher_SGP+1)</f>
        <v>#REF!</v>
      </c>
      <c r="AI546" s="122"/>
    </row>
    <row r="547" spans="1:35" x14ac:dyDescent="0.25">
      <c r="A547" s="88" t="s">
        <v>2324</v>
      </c>
      <c r="B547" s="9" t="e">
        <f>VLOOKUP(MYRANKS_P[[#This Row],[PLAYERID]],#REF!,COLUMN(#REF!),FALSE)</f>
        <v>#REF!</v>
      </c>
      <c r="C547" s="9" t="e">
        <f>VLOOKUP(MYRANKS_P[[#This Row],[PLAYERID]],#REF!,COLUMN(#REF!),FALSE)</f>
        <v>#REF!</v>
      </c>
      <c r="D547" s="9" t="e">
        <f>VLOOKUP(MYRANKS_P[[#This Row],[PLAYERID]],#REF!,COLUMN(#REF!),FALSE)</f>
        <v>#REF!</v>
      </c>
      <c r="E547" s="9" t="e">
        <f>VLOOKUP(MYRANKS_P[[#This Row],[PLAYERID]],#REF!,COLUMN(#REF!),FALSE)</f>
        <v>#REF!</v>
      </c>
      <c r="F547" s="9" t="e">
        <f>VLOOKUP(MYRANKS_P[[#This Row],[PLAYERID]],#REF!,COLUMN(#REF!),FALSE)</f>
        <v>#REF!</v>
      </c>
      <c r="G547" s="9" t="e">
        <f>INDEX(#REF!,MATCH(MYRANKS_P[[#This Row],[PLAYERID]],#REF!,0),VLOOKUP(IDSYSTEM,#REF!,3,FALSE))</f>
        <v>#REF!</v>
      </c>
      <c r="H547" s="115" t="e">
        <f>IF(OR(LEAGUE="Mixed",LEAGUE=MYRANKS_P[[#This Row],[LG]]),IFERROR(INDEX(PITCHCSV[],MATCH(MYRANKS_P[[#This Row],[PROJID]],PITCHCSV[playerid],0),P_WCOL),0),0)</f>
        <v>#REF!</v>
      </c>
      <c r="I547" s="115" t="e">
        <f>IF(OR(LEAGUE="Mixed",LEAGUE=MYRANKS_P[[#This Row],[LG]]),IFERROR(INDEX(PITCHCSV[],MATCH(MYRANKS_P[[#This Row],[PROJID]],PITCHCSV[playerid],0),P_SVCOL),0),0)</f>
        <v>#REF!</v>
      </c>
      <c r="J547" s="115" t="e">
        <f>IF(OR(LEAGUE="Mixed",LEAGUE=MYRANKS_P[[#This Row],[LG]]),IFERROR(INDEX(PITCHCSV[],MATCH(MYRANKS_P[[#This Row],[PROJID]],PITCHCSV[playerid],0),P_IPCOL),0),0)</f>
        <v>#REF!</v>
      </c>
      <c r="K547" s="115" t="e">
        <f>IF(OR(LEAGUE="Mixed",LEAGUE=MYRANKS_P[[#This Row],[LG]]),IFERROR(INDEX(PITCHCSV[],MATCH(MYRANKS_P[[#This Row],[PROJID]],PITCHCSV[playerid],0),P_HCOL),0),0)</f>
        <v>#REF!</v>
      </c>
      <c r="L547" s="115" t="e">
        <f>IF(OR(LEAGUE="Mixed",LEAGUE=MYRANKS_P[[#This Row],[LG]]),IFERROR(INDEX(PITCHCSV[],MATCH(MYRANKS_P[[#This Row],[PROJID]],PITCHCSV[playerid],0),P_ERCOL),0),0)</f>
        <v>#REF!</v>
      </c>
      <c r="M547" s="115" t="e">
        <f>IF(OR(LEAGUE="Mixed",LEAGUE=MYRANKS_P[[#This Row],[LG]]),IFERROR(INDEX(PITCHCSV[],MATCH(MYRANKS_P[[#This Row],[PROJID]],PITCHCSV[playerid],0),P_HRCOL),0),0)</f>
        <v>#REF!</v>
      </c>
      <c r="N547" s="115" t="e">
        <f>IF(OR(LEAGUE="Mixed",LEAGUE=MYRANKS_P[[#This Row],[LG]]),IFERROR(INDEX(PITCHCSV[],MATCH(MYRANKS_P[[#This Row],[PROJID]],PITCHCSV[playerid],0),P_SOCOL),0),0)</f>
        <v>#REF!</v>
      </c>
      <c r="O547" s="115" t="e">
        <f>IF(OR(LEAGUE="Mixed",LEAGUE=MYRANKS_P[[#This Row],[LG]]),IFERROR(INDEX(PITCHCSV[],MATCH(MYRANKS_P[[#This Row],[PROJID]],PITCHCSV[playerid],0),P_BBCOL),0),0)</f>
        <v>#REF!</v>
      </c>
      <c r="P547" s="10" t="e">
        <f>IF(OR(LEAGUE="Mixed",LEAGUE=MYRANKS_P[[#This Row],[LG]]),IFERROR(MYRANKS_P[[#This Row],[ER]]*9/MYRANKS_P[[#This Row],[IP]],0),0)</f>
        <v>#REF!</v>
      </c>
      <c r="Q547" s="10" t="e">
        <f>IF(OR(LEAGUE="Mixed",LEAGUE=MYRANKS_P[[#This Row],[LG]]),IFERROR((MYRANKS_P[[#This Row],[BB]]+MYRANKS_P[[#This Row],[H]])/MYRANKS_P[[#This Row],[IP]],0),0)</f>
        <v>#REF!</v>
      </c>
      <c r="R547" s="10" t="e">
        <f>MYRANKS_P[[#This Row],[W]]/SGP_W</f>
        <v>#REF!</v>
      </c>
      <c r="S547" s="10" t="e">
        <f>MYRANKS_P[[#This Row],[SV]]/SGP_SV</f>
        <v>#REF!</v>
      </c>
      <c r="T547" s="10" t="e">
        <f>MYRANKS_P[[#This Row],[SO]]/SGP_K</f>
        <v>#REF!</v>
      </c>
      <c r="U547" s="10" t="e">
        <f>((LGAVG_ER*(NUMPITCHERS-1)+MYRANKS_P[[#This Row],[ER]])*9/((LGAVG_IP*(NUMPITCHERS-1)+MYRANKS_P[[#This Row],[IP]]))-LGAVG_ERA)/SGP_ERA</f>
        <v>#REF!</v>
      </c>
      <c r="V547" s="10" t="e">
        <f>((LGAVG_HBB*(NUMPITCHERS-1)+MYRANKS_P[[#This Row],[BB]]+MYRANKS_P[[#This Row],[H]])/(LGAVG_IP*(NUMPITCHERS-1)+MYRANKS_P[[#This Row],[IP]])-LGAVG_WHIP)/SGP_WHIP</f>
        <v>#REF!</v>
      </c>
      <c r="W547" s="72" t="e">
        <f>MYRANKS_P[[#This Row],[WSGP]]+MYRANKS_P[[#This Row],[SVSGP]]+MYRANKS_P[[#This Row],[SOSGP]]+MYRANKS_P[[#This Row],[ERASGP]]+MYRANKS_P[[#This Row],[WHIPSGP]]</f>
        <v>#REF!</v>
      </c>
      <c r="X547" s="171" t="e">
        <f>RANK(MYRANKS_P[[#This Row],[TTLSGP]],MYRANKS_P[TTLSGP],0)</f>
        <v>#REF!</v>
      </c>
      <c r="Y547" s="72" t="e">
        <f>IF(MYRANKS_P[[#This Row],[RAW_RANK]]&gt;NUM_P,MYRANKS_P[[#This Row],[TTLSGP]],0)</f>
        <v>#REF!</v>
      </c>
      <c r="Z547" s="22" t="e">
        <f>IF(MYRANKS_P[[#This Row],[BENCH_TTLSGP]]=0,"",RANK(MYRANKS_P[[#This Row],[BENCH_TTLSGP]],MYRANKS_P[BENCH_TTLSGP],0))</f>
        <v>#REF!</v>
      </c>
      <c r="AA547" s="22" t="e">
        <f>IF(MYRANKS_P[[#This Row],[RAW_RANK]]=NUM_P,"X","")</f>
        <v>#REF!</v>
      </c>
      <c r="AB547" s="10" t="e">
        <f>VLOOKUP(MYRANKS_P[[#This Row],[POS]],#REF!,COLUMN(#REF!),FALSE)</f>
        <v>#REF!</v>
      </c>
      <c r="AC547" s="10" t="e">
        <f>MYRANKS_P[[#This Row],[TTLSGP]]-MYRANKS_P[[#This Row],[REPL LVL]]</f>
        <v>#REF!</v>
      </c>
      <c r="AD547" s="19" t="e">
        <f>IF(MYRANKS_P[[#This Row],[RAW_RANK]]&lt;=Total_Pitchers_Drafted,MYRANKS_P[[#This Row],[SGP OVER REPL]],0)</f>
        <v>#REF!</v>
      </c>
      <c r="AE547" s="66" t="e">
        <f>MYRANKS_P[[#This Row],[SGP OVER REPL]]*Dollar_Value_Per_Pitcher_SGP+1</f>
        <v>#REF!</v>
      </c>
      <c r="AF547" s="27"/>
      <c r="AG547" s="30" t="e">
        <f>IF(AND(MYRANKS_P[[#This Row],[BENCH_RANK]]&lt;=Total_Pitchers_Drafted,MYRANKS_P[[#This Row],[$ACTUAL]]=""),MYRANKS_P[[#This Row],[USEFULSGP]],0)</f>
        <v>#REF!</v>
      </c>
      <c r="AH547" s="27" t="e">
        <f>IF(MYRANKS_P[[#This Row],[REMAIN_SGP]]=0,0,MYRANKS_P[[#This Row],[REMAIN_SGP]]*Remaining_Dollar_Value_Per_Pitcher_SGP+1)</f>
        <v>#REF!</v>
      </c>
      <c r="AI547" s="122"/>
    </row>
    <row r="548" spans="1:35" x14ac:dyDescent="0.25">
      <c r="A548" s="88" t="s">
        <v>1379</v>
      </c>
      <c r="B548" s="9" t="e">
        <f>VLOOKUP(MYRANKS_P[[#This Row],[PLAYERID]],#REF!,COLUMN(#REF!),FALSE)</f>
        <v>#REF!</v>
      </c>
      <c r="C548" s="9" t="e">
        <f>VLOOKUP(MYRANKS_P[[#This Row],[PLAYERID]],#REF!,COLUMN(#REF!),FALSE)</f>
        <v>#REF!</v>
      </c>
      <c r="D548" s="9" t="e">
        <f>VLOOKUP(MYRANKS_P[[#This Row],[PLAYERID]],#REF!,COLUMN(#REF!),FALSE)</f>
        <v>#REF!</v>
      </c>
      <c r="E548" s="9" t="e">
        <f>VLOOKUP(MYRANKS_P[[#This Row],[PLAYERID]],#REF!,COLUMN(#REF!),FALSE)</f>
        <v>#REF!</v>
      </c>
      <c r="F548" s="9" t="e">
        <f>VLOOKUP(MYRANKS_P[[#This Row],[PLAYERID]],#REF!,COLUMN(#REF!),FALSE)</f>
        <v>#REF!</v>
      </c>
      <c r="G548" s="9" t="e">
        <f>INDEX(#REF!,MATCH(MYRANKS_P[[#This Row],[PLAYERID]],#REF!,0),VLOOKUP(IDSYSTEM,#REF!,3,FALSE))</f>
        <v>#REF!</v>
      </c>
      <c r="H548" s="115" t="e">
        <f>IF(OR(LEAGUE="Mixed",LEAGUE=MYRANKS_P[[#This Row],[LG]]),IFERROR(INDEX(PITCHCSV[],MATCH(MYRANKS_P[[#This Row],[PROJID]],PITCHCSV[playerid],0),P_WCOL),0),0)</f>
        <v>#REF!</v>
      </c>
      <c r="I548" s="115" t="e">
        <f>IF(OR(LEAGUE="Mixed",LEAGUE=MYRANKS_P[[#This Row],[LG]]),IFERROR(INDEX(PITCHCSV[],MATCH(MYRANKS_P[[#This Row],[PROJID]],PITCHCSV[playerid],0),P_SVCOL),0),0)</f>
        <v>#REF!</v>
      </c>
      <c r="J548" s="115" t="e">
        <f>IF(OR(LEAGUE="Mixed",LEAGUE=MYRANKS_P[[#This Row],[LG]]),IFERROR(INDEX(PITCHCSV[],MATCH(MYRANKS_P[[#This Row],[PROJID]],PITCHCSV[playerid],0),P_IPCOL),0),0)</f>
        <v>#REF!</v>
      </c>
      <c r="K548" s="115" t="e">
        <f>IF(OR(LEAGUE="Mixed",LEAGUE=MYRANKS_P[[#This Row],[LG]]),IFERROR(INDEX(PITCHCSV[],MATCH(MYRANKS_P[[#This Row],[PROJID]],PITCHCSV[playerid],0),P_HCOL),0),0)</f>
        <v>#REF!</v>
      </c>
      <c r="L548" s="115" t="e">
        <f>IF(OR(LEAGUE="Mixed",LEAGUE=MYRANKS_P[[#This Row],[LG]]),IFERROR(INDEX(PITCHCSV[],MATCH(MYRANKS_P[[#This Row],[PROJID]],PITCHCSV[playerid],0),P_ERCOL),0),0)</f>
        <v>#REF!</v>
      </c>
      <c r="M548" s="115" t="e">
        <f>IF(OR(LEAGUE="Mixed",LEAGUE=MYRANKS_P[[#This Row],[LG]]),IFERROR(INDEX(PITCHCSV[],MATCH(MYRANKS_P[[#This Row],[PROJID]],PITCHCSV[playerid],0),P_HRCOL),0),0)</f>
        <v>#REF!</v>
      </c>
      <c r="N548" s="115" t="e">
        <f>IF(OR(LEAGUE="Mixed",LEAGUE=MYRANKS_P[[#This Row],[LG]]),IFERROR(INDEX(PITCHCSV[],MATCH(MYRANKS_P[[#This Row],[PROJID]],PITCHCSV[playerid],0),P_SOCOL),0),0)</f>
        <v>#REF!</v>
      </c>
      <c r="O548" s="115" t="e">
        <f>IF(OR(LEAGUE="Mixed",LEAGUE=MYRANKS_P[[#This Row],[LG]]),IFERROR(INDEX(PITCHCSV[],MATCH(MYRANKS_P[[#This Row],[PROJID]],PITCHCSV[playerid],0),P_BBCOL),0),0)</f>
        <v>#REF!</v>
      </c>
      <c r="P548" s="10" t="e">
        <f>IF(OR(LEAGUE="Mixed",LEAGUE=MYRANKS_P[[#This Row],[LG]]),IFERROR(MYRANKS_P[[#This Row],[ER]]*9/MYRANKS_P[[#This Row],[IP]],0),0)</f>
        <v>#REF!</v>
      </c>
      <c r="Q548" s="10" t="e">
        <f>IF(OR(LEAGUE="Mixed",LEAGUE=MYRANKS_P[[#This Row],[LG]]),IFERROR((MYRANKS_P[[#This Row],[BB]]+MYRANKS_P[[#This Row],[H]])/MYRANKS_P[[#This Row],[IP]],0),0)</f>
        <v>#REF!</v>
      </c>
      <c r="R548" s="10" t="e">
        <f>MYRANKS_P[[#This Row],[W]]/SGP_W</f>
        <v>#REF!</v>
      </c>
      <c r="S548" s="10" t="e">
        <f>MYRANKS_P[[#This Row],[SV]]/SGP_SV</f>
        <v>#REF!</v>
      </c>
      <c r="T548" s="10" t="e">
        <f>MYRANKS_P[[#This Row],[SO]]/SGP_K</f>
        <v>#REF!</v>
      </c>
      <c r="U548" s="10" t="e">
        <f>((LGAVG_ER*(NUMPITCHERS-1)+MYRANKS_P[[#This Row],[ER]])*9/((LGAVG_IP*(NUMPITCHERS-1)+MYRANKS_P[[#This Row],[IP]]))-LGAVG_ERA)/SGP_ERA</f>
        <v>#REF!</v>
      </c>
      <c r="V548" s="10" t="e">
        <f>((LGAVG_HBB*(NUMPITCHERS-1)+MYRANKS_P[[#This Row],[BB]]+MYRANKS_P[[#This Row],[H]])/(LGAVG_IP*(NUMPITCHERS-1)+MYRANKS_P[[#This Row],[IP]])-LGAVG_WHIP)/SGP_WHIP</f>
        <v>#REF!</v>
      </c>
      <c r="W548" s="72" t="e">
        <f>MYRANKS_P[[#This Row],[WSGP]]+MYRANKS_P[[#This Row],[SVSGP]]+MYRANKS_P[[#This Row],[SOSGP]]+MYRANKS_P[[#This Row],[ERASGP]]+MYRANKS_P[[#This Row],[WHIPSGP]]</f>
        <v>#REF!</v>
      </c>
      <c r="X548" s="171" t="e">
        <f>RANK(MYRANKS_P[[#This Row],[TTLSGP]],MYRANKS_P[TTLSGP],0)</f>
        <v>#REF!</v>
      </c>
      <c r="Y548" s="72" t="e">
        <f>IF(MYRANKS_P[[#This Row],[RAW_RANK]]&gt;NUM_P,MYRANKS_P[[#This Row],[TTLSGP]],0)</f>
        <v>#REF!</v>
      </c>
      <c r="Z548" s="22" t="e">
        <f>IF(MYRANKS_P[[#This Row],[BENCH_TTLSGP]]=0,"",RANK(MYRANKS_P[[#This Row],[BENCH_TTLSGP]],MYRANKS_P[BENCH_TTLSGP],0))</f>
        <v>#REF!</v>
      </c>
      <c r="AA548" s="22" t="e">
        <f>IF(MYRANKS_P[[#This Row],[RAW_RANK]]=NUM_P,"X","")</f>
        <v>#REF!</v>
      </c>
      <c r="AB548" s="10" t="e">
        <f>VLOOKUP(MYRANKS_P[[#This Row],[POS]],#REF!,COLUMN(#REF!),FALSE)</f>
        <v>#REF!</v>
      </c>
      <c r="AC548" s="10" t="e">
        <f>MYRANKS_P[[#This Row],[TTLSGP]]-MYRANKS_P[[#This Row],[REPL LVL]]</f>
        <v>#REF!</v>
      </c>
      <c r="AD548" s="19" t="e">
        <f>IF(MYRANKS_P[[#This Row],[RAW_RANK]]&lt;=Total_Pitchers_Drafted,MYRANKS_P[[#This Row],[SGP OVER REPL]],0)</f>
        <v>#REF!</v>
      </c>
      <c r="AE548" s="66" t="e">
        <f>MYRANKS_P[[#This Row],[SGP OVER REPL]]*Dollar_Value_Per_Pitcher_SGP+1</f>
        <v>#REF!</v>
      </c>
      <c r="AF548" s="27"/>
      <c r="AG548" s="30" t="e">
        <f>IF(AND(MYRANKS_P[[#This Row],[BENCH_RANK]]&lt;=Total_Pitchers_Drafted,MYRANKS_P[[#This Row],[$ACTUAL]]=""),MYRANKS_P[[#This Row],[USEFULSGP]],0)</f>
        <v>#REF!</v>
      </c>
      <c r="AH548" s="27" t="e">
        <f>IF(MYRANKS_P[[#This Row],[REMAIN_SGP]]=0,0,MYRANKS_P[[#This Row],[REMAIN_SGP]]*Remaining_Dollar_Value_Per_Pitcher_SGP+1)</f>
        <v>#REF!</v>
      </c>
      <c r="AI548" s="122"/>
    </row>
    <row r="549" spans="1:35" x14ac:dyDescent="0.25">
      <c r="A549" s="110" t="s">
        <v>3633</v>
      </c>
      <c r="B549" s="86" t="e">
        <f>VLOOKUP(MYRANKS_P[[#This Row],[PLAYERID]],#REF!,COLUMN(#REF!),FALSE)</f>
        <v>#REF!</v>
      </c>
      <c r="C549" s="86" t="e">
        <f>VLOOKUP(MYRANKS_P[[#This Row],[PLAYERID]],#REF!,COLUMN(#REF!),FALSE)</f>
        <v>#REF!</v>
      </c>
      <c r="D549" s="86" t="e">
        <f>VLOOKUP(MYRANKS_P[[#This Row],[PLAYERID]],#REF!,COLUMN(#REF!),FALSE)</f>
        <v>#REF!</v>
      </c>
      <c r="E549" s="9" t="e">
        <f>VLOOKUP(MYRANKS_P[[#This Row],[PLAYERID]],#REF!,COLUMN(#REF!),FALSE)</f>
        <v>#REF!</v>
      </c>
      <c r="F549" s="86" t="e">
        <f>VLOOKUP(MYRANKS_P[[#This Row],[PLAYERID]],#REF!,COLUMN(#REF!),FALSE)</f>
        <v>#REF!</v>
      </c>
      <c r="G549" s="9" t="e">
        <f>INDEX(#REF!,MATCH(MYRANKS_P[[#This Row],[PLAYERID]],#REF!,0),VLOOKUP(IDSYSTEM,#REF!,3,FALSE))</f>
        <v>#REF!</v>
      </c>
      <c r="H549" s="115" t="e">
        <f>IF(OR(LEAGUE="Mixed",LEAGUE=MYRANKS_P[[#This Row],[LG]]),IFERROR(INDEX(PITCHCSV[],MATCH(MYRANKS_P[[#This Row],[PROJID]],PITCHCSV[playerid],0),P_WCOL),0),0)</f>
        <v>#REF!</v>
      </c>
      <c r="I549" s="115" t="e">
        <f>IF(OR(LEAGUE="Mixed",LEAGUE=MYRANKS_P[[#This Row],[LG]]),IFERROR(INDEX(PITCHCSV[],MATCH(MYRANKS_P[[#This Row],[PROJID]],PITCHCSV[playerid],0),P_SVCOL),0),0)</f>
        <v>#REF!</v>
      </c>
      <c r="J549" s="115" t="e">
        <f>IF(OR(LEAGUE="Mixed",LEAGUE=MYRANKS_P[[#This Row],[LG]]),IFERROR(INDEX(PITCHCSV[],MATCH(MYRANKS_P[[#This Row],[PROJID]],PITCHCSV[playerid],0),P_IPCOL),0),0)</f>
        <v>#REF!</v>
      </c>
      <c r="K549" s="115" t="e">
        <f>IF(OR(LEAGUE="Mixed",LEAGUE=MYRANKS_P[[#This Row],[LG]]),IFERROR(INDEX(PITCHCSV[],MATCH(MYRANKS_P[[#This Row],[PROJID]],PITCHCSV[playerid],0),P_HCOL),0),0)</f>
        <v>#REF!</v>
      </c>
      <c r="L549" s="115" t="e">
        <f>IF(OR(LEAGUE="Mixed",LEAGUE=MYRANKS_P[[#This Row],[LG]]),IFERROR(INDEX(PITCHCSV[],MATCH(MYRANKS_P[[#This Row],[PROJID]],PITCHCSV[playerid],0),P_ERCOL),0),0)</f>
        <v>#REF!</v>
      </c>
      <c r="M549" s="115" t="e">
        <f>IF(OR(LEAGUE="Mixed",LEAGUE=MYRANKS_P[[#This Row],[LG]]),IFERROR(INDEX(PITCHCSV[],MATCH(MYRANKS_P[[#This Row],[PROJID]],PITCHCSV[playerid],0),P_HRCOL),0),0)</f>
        <v>#REF!</v>
      </c>
      <c r="N549" s="115" t="e">
        <f>IF(OR(LEAGUE="Mixed",LEAGUE=MYRANKS_P[[#This Row],[LG]]),IFERROR(INDEX(PITCHCSV[],MATCH(MYRANKS_P[[#This Row],[PROJID]],PITCHCSV[playerid],0),P_SOCOL),0),0)</f>
        <v>#REF!</v>
      </c>
      <c r="O549" s="115" t="e">
        <f>IF(OR(LEAGUE="Mixed",LEAGUE=MYRANKS_P[[#This Row],[LG]]),IFERROR(INDEX(PITCHCSV[],MATCH(MYRANKS_P[[#This Row],[PROJID]],PITCHCSV[playerid],0),P_BBCOL),0),0)</f>
        <v>#REF!</v>
      </c>
      <c r="P549" s="10" t="e">
        <f>IF(OR(LEAGUE="Mixed",LEAGUE=MYRANKS_P[[#This Row],[LG]]),IFERROR(MYRANKS_P[[#This Row],[ER]]*9/MYRANKS_P[[#This Row],[IP]],0),0)</f>
        <v>#REF!</v>
      </c>
      <c r="Q549" s="10" t="e">
        <f>IF(OR(LEAGUE="Mixed",LEAGUE=MYRANKS_P[[#This Row],[LG]]),IFERROR((MYRANKS_P[[#This Row],[BB]]+MYRANKS_P[[#This Row],[H]])/MYRANKS_P[[#This Row],[IP]],0),0)</f>
        <v>#REF!</v>
      </c>
      <c r="R549" s="87" t="e">
        <f>MYRANKS_P[[#This Row],[W]]/SGP_W</f>
        <v>#REF!</v>
      </c>
      <c r="S549" s="87" t="e">
        <f>MYRANKS_P[[#This Row],[SV]]/SGP_SV</f>
        <v>#REF!</v>
      </c>
      <c r="T549" s="87" t="e">
        <f>MYRANKS_P[[#This Row],[SO]]/SGP_K</f>
        <v>#REF!</v>
      </c>
      <c r="U549" s="10" t="e">
        <f>((LGAVG_ER*(NUMPITCHERS-1)+MYRANKS_P[[#This Row],[ER]])*9/((LGAVG_IP*(NUMPITCHERS-1)+MYRANKS_P[[#This Row],[IP]]))-LGAVG_ERA)/SGP_ERA</f>
        <v>#REF!</v>
      </c>
      <c r="V549" s="10" t="e">
        <f>((LGAVG_HBB*(NUMPITCHERS-1)+MYRANKS_P[[#This Row],[BB]]+MYRANKS_P[[#This Row],[H]])/(LGAVG_IP*(NUMPITCHERS-1)+MYRANKS_P[[#This Row],[IP]])-LGAVG_WHIP)/SGP_WHIP</f>
        <v>#REF!</v>
      </c>
      <c r="W549" s="92" t="e">
        <f>MYRANKS_P[[#This Row],[WSGP]]+MYRANKS_P[[#This Row],[SVSGP]]+MYRANKS_P[[#This Row],[SOSGP]]+MYRANKS_P[[#This Row],[ERASGP]]+MYRANKS_P[[#This Row],[WHIPSGP]]</f>
        <v>#REF!</v>
      </c>
      <c r="X549" s="173" t="e">
        <f>RANK(MYRANKS_P[[#This Row],[TTLSGP]],MYRANKS_P[TTLSGP],0)</f>
        <v>#REF!</v>
      </c>
      <c r="Y549" s="92" t="e">
        <f>IF(MYRANKS_P[[#This Row],[RAW_RANK]]&gt;NUM_P,MYRANKS_P[[#This Row],[TTLSGP]],0)</f>
        <v>#REF!</v>
      </c>
      <c r="Z549" s="96" t="e">
        <f>IF(MYRANKS_P[[#This Row],[BENCH_TTLSGP]]=0,"",RANK(MYRANKS_P[[#This Row],[BENCH_TTLSGP]],MYRANKS_P[BENCH_TTLSGP],0))</f>
        <v>#REF!</v>
      </c>
      <c r="AA549" s="96" t="e">
        <f>IF(MYRANKS_P[[#This Row],[RAW_RANK]]=NUM_P,"X","")</f>
        <v>#REF!</v>
      </c>
      <c r="AB549" s="87" t="e">
        <f>VLOOKUP(MYRANKS_P[[#This Row],[POS]],#REF!,COLUMN(#REF!),FALSE)</f>
        <v>#REF!</v>
      </c>
      <c r="AC549" s="87" t="e">
        <f>MYRANKS_P[[#This Row],[TTLSGP]]-MYRANKS_P[[#This Row],[REPL LVL]]</f>
        <v>#REF!</v>
      </c>
      <c r="AD549" s="87" t="e">
        <f>IF(MYRANKS_P[[#This Row],[RAW_RANK]]&lt;=Total_Pitchers_Drafted,MYRANKS_P[[#This Row],[SGP OVER REPL]],0)</f>
        <v>#REF!</v>
      </c>
      <c r="AE549" s="97" t="e">
        <f>MYRANKS_P[[#This Row],[SGP OVER REPL]]*Dollar_Value_Per_Pitcher_SGP+1</f>
        <v>#REF!</v>
      </c>
      <c r="AF549" s="87"/>
      <c r="AG549" s="87" t="e">
        <f>IF(AND(MYRANKS_P[[#This Row],[BENCH_RANK]]&lt;=Total_Pitchers_Drafted,MYRANKS_P[[#This Row],[$ACTUAL]]=""),MYRANKS_P[[#This Row],[USEFULSGP]],0)</f>
        <v>#REF!</v>
      </c>
      <c r="AH549" s="87" t="e">
        <f>IF(MYRANKS_P[[#This Row],[REMAIN_SGP]]=0,0,MYRANKS_P[[#This Row],[REMAIN_SGP]]*Remaining_Dollar_Value_Per_Pitcher_SGP+1)</f>
        <v>#REF!</v>
      </c>
      <c r="AI549" s="122"/>
    </row>
    <row r="550" spans="1:35" x14ac:dyDescent="0.25">
      <c r="A550" s="88" t="s">
        <v>1384</v>
      </c>
      <c r="B550" s="9" t="e">
        <f>VLOOKUP(MYRANKS_P[[#This Row],[PLAYERID]],#REF!,COLUMN(#REF!),FALSE)</f>
        <v>#REF!</v>
      </c>
      <c r="C550" s="9" t="e">
        <f>VLOOKUP(MYRANKS_P[[#This Row],[PLAYERID]],#REF!,COLUMN(#REF!),FALSE)</f>
        <v>#REF!</v>
      </c>
      <c r="D550" s="9" t="e">
        <f>VLOOKUP(MYRANKS_P[[#This Row],[PLAYERID]],#REF!,COLUMN(#REF!),FALSE)</f>
        <v>#REF!</v>
      </c>
      <c r="E550" s="9" t="e">
        <f>VLOOKUP(MYRANKS_P[[#This Row],[PLAYERID]],#REF!,COLUMN(#REF!),FALSE)</f>
        <v>#REF!</v>
      </c>
      <c r="F550" s="9" t="e">
        <f>VLOOKUP(MYRANKS_P[[#This Row],[PLAYERID]],#REF!,COLUMN(#REF!),FALSE)</f>
        <v>#REF!</v>
      </c>
      <c r="G550" s="9" t="e">
        <f>INDEX(#REF!,MATCH(MYRANKS_P[[#This Row],[PLAYERID]],#REF!,0),VLOOKUP(IDSYSTEM,#REF!,3,FALSE))</f>
        <v>#REF!</v>
      </c>
      <c r="H550" s="115" t="e">
        <f>IF(OR(LEAGUE="Mixed",LEAGUE=MYRANKS_P[[#This Row],[LG]]),IFERROR(INDEX(PITCHCSV[],MATCH(MYRANKS_P[[#This Row],[PROJID]],PITCHCSV[playerid],0),P_WCOL),0),0)</f>
        <v>#REF!</v>
      </c>
      <c r="I550" s="115" t="e">
        <f>IF(OR(LEAGUE="Mixed",LEAGUE=MYRANKS_P[[#This Row],[LG]]),IFERROR(INDEX(PITCHCSV[],MATCH(MYRANKS_P[[#This Row],[PROJID]],PITCHCSV[playerid],0),P_SVCOL),0),0)</f>
        <v>#REF!</v>
      </c>
      <c r="J550" s="115" t="e">
        <f>IF(OR(LEAGUE="Mixed",LEAGUE=MYRANKS_P[[#This Row],[LG]]),IFERROR(INDEX(PITCHCSV[],MATCH(MYRANKS_P[[#This Row],[PROJID]],PITCHCSV[playerid],0),P_IPCOL),0),0)</f>
        <v>#REF!</v>
      </c>
      <c r="K550" s="115" t="e">
        <f>IF(OR(LEAGUE="Mixed",LEAGUE=MYRANKS_P[[#This Row],[LG]]),IFERROR(INDEX(PITCHCSV[],MATCH(MYRANKS_P[[#This Row],[PROJID]],PITCHCSV[playerid],0),P_HCOL),0),0)</f>
        <v>#REF!</v>
      </c>
      <c r="L550" s="115" t="e">
        <f>IF(OR(LEAGUE="Mixed",LEAGUE=MYRANKS_P[[#This Row],[LG]]),IFERROR(INDEX(PITCHCSV[],MATCH(MYRANKS_P[[#This Row],[PROJID]],PITCHCSV[playerid],0),P_ERCOL),0),0)</f>
        <v>#REF!</v>
      </c>
      <c r="M550" s="115" t="e">
        <f>IF(OR(LEAGUE="Mixed",LEAGUE=MYRANKS_P[[#This Row],[LG]]),IFERROR(INDEX(PITCHCSV[],MATCH(MYRANKS_P[[#This Row],[PROJID]],PITCHCSV[playerid],0),P_HRCOL),0),0)</f>
        <v>#REF!</v>
      </c>
      <c r="N550" s="115" t="e">
        <f>IF(OR(LEAGUE="Mixed",LEAGUE=MYRANKS_P[[#This Row],[LG]]),IFERROR(INDEX(PITCHCSV[],MATCH(MYRANKS_P[[#This Row],[PROJID]],PITCHCSV[playerid],0),P_SOCOL),0),0)</f>
        <v>#REF!</v>
      </c>
      <c r="O550" s="115" t="e">
        <f>IF(OR(LEAGUE="Mixed",LEAGUE=MYRANKS_P[[#This Row],[LG]]),IFERROR(INDEX(PITCHCSV[],MATCH(MYRANKS_P[[#This Row],[PROJID]],PITCHCSV[playerid],0),P_BBCOL),0),0)</f>
        <v>#REF!</v>
      </c>
      <c r="P550" s="10" t="e">
        <f>IF(OR(LEAGUE="Mixed",LEAGUE=MYRANKS_P[[#This Row],[LG]]),IFERROR(MYRANKS_P[[#This Row],[ER]]*9/MYRANKS_P[[#This Row],[IP]],0),0)</f>
        <v>#REF!</v>
      </c>
      <c r="Q550" s="10" t="e">
        <f>IF(OR(LEAGUE="Mixed",LEAGUE=MYRANKS_P[[#This Row],[LG]]),IFERROR((MYRANKS_P[[#This Row],[BB]]+MYRANKS_P[[#This Row],[H]])/MYRANKS_P[[#This Row],[IP]],0),0)</f>
        <v>#REF!</v>
      </c>
      <c r="R550" s="10" t="e">
        <f>MYRANKS_P[[#This Row],[W]]/SGP_W</f>
        <v>#REF!</v>
      </c>
      <c r="S550" s="10" t="e">
        <f>MYRANKS_P[[#This Row],[SV]]/SGP_SV</f>
        <v>#REF!</v>
      </c>
      <c r="T550" s="10" t="e">
        <f>MYRANKS_P[[#This Row],[SO]]/SGP_K</f>
        <v>#REF!</v>
      </c>
      <c r="U550" s="10" t="e">
        <f>((LGAVG_ER*(NUMPITCHERS-1)+MYRANKS_P[[#This Row],[ER]])*9/((LGAVG_IP*(NUMPITCHERS-1)+MYRANKS_P[[#This Row],[IP]]))-LGAVG_ERA)/SGP_ERA</f>
        <v>#REF!</v>
      </c>
      <c r="V550" s="10" t="e">
        <f>((LGAVG_HBB*(NUMPITCHERS-1)+MYRANKS_P[[#This Row],[BB]]+MYRANKS_P[[#This Row],[H]])/(LGAVG_IP*(NUMPITCHERS-1)+MYRANKS_P[[#This Row],[IP]])-LGAVG_WHIP)/SGP_WHIP</f>
        <v>#REF!</v>
      </c>
      <c r="W550" s="72" t="e">
        <f>MYRANKS_P[[#This Row],[WSGP]]+MYRANKS_P[[#This Row],[SVSGP]]+MYRANKS_P[[#This Row],[SOSGP]]+MYRANKS_P[[#This Row],[ERASGP]]+MYRANKS_P[[#This Row],[WHIPSGP]]</f>
        <v>#REF!</v>
      </c>
      <c r="X550" s="171" t="e">
        <f>RANK(MYRANKS_P[[#This Row],[TTLSGP]],MYRANKS_P[TTLSGP],0)</f>
        <v>#REF!</v>
      </c>
      <c r="Y550" s="72" t="e">
        <f>IF(MYRANKS_P[[#This Row],[RAW_RANK]]&gt;NUM_P,MYRANKS_P[[#This Row],[TTLSGP]],0)</f>
        <v>#REF!</v>
      </c>
      <c r="Z550" s="22" t="e">
        <f>IF(MYRANKS_P[[#This Row],[BENCH_TTLSGP]]=0,"",RANK(MYRANKS_P[[#This Row],[BENCH_TTLSGP]],MYRANKS_P[BENCH_TTLSGP],0))</f>
        <v>#REF!</v>
      </c>
      <c r="AA550" s="22" t="e">
        <f>IF(MYRANKS_P[[#This Row],[RAW_RANK]]=NUM_P,"X","")</f>
        <v>#REF!</v>
      </c>
      <c r="AB550" s="10" t="e">
        <f>VLOOKUP(MYRANKS_P[[#This Row],[POS]],#REF!,COLUMN(#REF!),FALSE)</f>
        <v>#REF!</v>
      </c>
      <c r="AC550" s="10" t="e">
        <f>MYRANKS_P[[#This Row],[TTLSGP]]-MYRANKS_P[[#This Row],[REPL LVL]]</f>
        <v>#REF!</v>
      </c>
      <c r="AD550" s="19" t="e">
        <f>IF(MYRANKS_P[[#This Row],[RAW_RANK]]&lt;=Total_Pitchers_Drafted,MYRANKS_P[[#This Row],[SGP OVER REPL]],0)</f>
        <v>#REF!</v>
      </c>
      <c r="AE550" s="66" t="e">
        <f>MYRANKS_P[[#This Row],[SGP OVER REPL]]*Dollar_Value_Per_Pitcher_SGP+1</f>
        <v>#REF!</v>
      </c>
      <c r="AF550" s="27"/>
      <c r="AG550" s="30" t="e">
        <f>IF(AND(MYRANKS_P[[#This Row],[BENCH_RANK]]&lt;=Total_Pitchers_Drafted,MYRANKS_P[[#This Row],[$ACTUAL]]=""),MYRANKS_P[[#This Row],[USEFULSGP]],0)</f>
        <v>#REF!</v>
      </c>
      <c r="AH550" s="27" t="e">
        <f>IF(MYRANKS_P[[#This Row],[REMAIN_SGP]]=0,0,MYRANKS_P[[#This Row],[REMAIN_SGP]]*Remaining_Dollar_Value_Per_Pitcher_SGP+1)</f>
        <v>#REF!</v>
      </c>
      <c r="AI550" s="122"/>
    </row>
    <row r="551" spans="1:35" x14ac:dyDescent="0.25">
      <c r="A551" s="79" t="s">
        <v>2325</v>
      </c>
      <c r="B551" s="9" t="e">
        <f>VLOOKUP(MYRANKS_P[[#This Row],[PLAYERID]],#REF!,COLUMN(#REF!),FALSE)</f>
        <v>#REF!</v>
      </c>
      <c r="C551" s="9" t="e">
        <f>VLOOKUP(MYRANKS_P[[#This Row],[PLAYERID]],#REF!,COLUMN(#REF!),FALSE)</f>
        <v>#REF!</v>
      </c>
      <c r="D551" s="9" t="e">
        <f>VLOOKUP(MYRANKS_P[[#This Row],[PLAYERID]],#REF!,COLUMN(#REF!),FALSE)</f>
        <v>#REF!</v>
      </c>
      <c r="E551" s="9" t="e">
        <f>VLOOKUP(MYRANKS_P[[#This Row],[PLAYERID]],#REF!,COLUMN(#REF!),FALSE)</f>
        <v>#REF!</v>
      </c>
      <c r="F551" s="9" t="e">
        <f>VLOOKUP(MYRANKS_P[[#This Row],[PLAYERID]],#REF!,COLUMN(#REF!),FALSE)</f>
        <v>#REF!</v>
      </c>
      <c r="G551" s="9" t="e">
        <f>INDEX(#REF!,MATCH(MYRANKS_P[[#This Row],[PLAYERID]],#REF!,0),VLOOKUP(IDSYSTEM,#REF!,3,FALSE))</f>
        <v>#REF!</v>
      </c>
      <c r="H551" s="115" t="e">
        <f>IF(OR(LEAGUE="Mixed",LEAGUE=MYRANKS_P[[#This Row],[LG]]),IFERROR(INDEX(PITCHCSV[],MATCH(MYRANKS_P[[#This Row],[PROJID]],PITCHCSV[playerid],0),P_WCOL),0),0)</f>
        <v>#REF!</v>
      </c>
      <c r="I551" s="115" t="e">
        <f>IF(OR(LEAGUE="Mixed",LEAGUE=MYRANKS_P[[#This Row],[LG]]),IFERROR(INDEX(PITCHCSV[],MATCH(MYRANKS_P[[#This Row],[PROJID]],PITCHCSV[playerid],0),P_SVCOL),0),0)</f>
        <v>#REF!</v>
      </c>
      <c r="J551" s="115" t="e">
        <f>IF(OR(LEAGUE="Mixed",LEAGUE=MYRANKS_P[[#This Row],[LG]]),IFERROR(INDEX(PITCHCSV[],MATCH(MYRANKS_P[[#This Row],[PROJID]],PITCHCSV[playerid],0),P_IPCOL),0),0)</f>
        <v>#REF!</v>
      </c>
      <c r="K551" s="115" t="e">
        <f>IF(OR(LEAGUE="Mixed",LEAGUE=MYRANKS_P[[#This Row],[LG]]),IFERROR(INDEX(PITCHCSV[],MATCH(MYRANKS_P[[#This Row],[PROJID]],PITCHCSV[playerid],0),P_HCOL),0),0)</f>
        <v>#REF!</v>
      </c>
      <c r="L551" s="115" t="e">
        <f>IF(OR(LEAGUE="Mixed",LEAGUE=MYRANKS_P[[#This Row],[LG]]),IFERROR(INDEX(PITCHCSV[],MATCH(MYRANKS_P[[#This Row],[PROJID]],PITCHCSV[playerid],0),P_ERCOL),0),0)</f>
        <v>#REF!</v>
      </c>
      <c r="M551" s="115" t="e">
        <f>IF(OR(LEAGUE="Mixed",LEAGUE=MYRANKS_P[[#This Row],[LG]]),IFERROR(INDEX(PITCHCSV[],MATCH(MYRANKS_P[[#This Row],[PROJID]],PITCHCSV[playerid],0),P_HRCOL),0),0)</f>
        <v>#REF!</v>
      </c>
      <c r="N551" s="115" t="e">
        <f>IF(OR(LEAGUE="Mixed",LEAGUE=MYRANKS_P[[#This Row],[LG]]),IFERROR(INDEX(PITCHCSV[],MATCH(MYRANKS_P[[#This Row],[PROJID]],PITCHCSV[playerid],0),P_SOCOL),0),0)</f>
        <v>#REF!</v>
      </c>
      <c r="O551" s="115" t="e">
        <f>IF(OR(LEAGUE="Mixed",LEAGUE=MYRANKS_P[[#This Row],[LG]]),IFERROR(INDEX(PITCHCSV[],MATCH(MYRANKS_P[[#This Row],[PROJID]],PITCHCSV[playerid],0),P_BBCOL),0),0)</f>
        <v>#REF!</v>
      </c>
      <c r="P551" s="10" t="e">
        <f>IF(OR(LEAGUE="Mixed",LEAGUE=MYRANKS_P[[#This Row],[LG]]),IFERROR(MYRANKS_P[[#This Row],[ER]]*9/MYRANKS_P[[#This Row],[IP]],0),0)</f>
        <v>#REF!</v>
      </c>
      <c r="Q551" s="10" t="e">
        <f>IF(OR(LEAGUE="Mixed",LEAGUE=MYRANKS_P[[#This Row],[LG]]),IFERROR((MYRANKS_P[[#This Row],[BB]]+MYRANKS_P[[#This Row],[H]])/MYRANKS_P[[#This Row],[IP]],0),0)</f>
        <v>#REF!</v>
      </c>
      <c r="R551" s="10" t="e">
        <f>MYRANKS_P[[#This Row],[W]]/SGP_W</f>
        <v>#REF!</v>
      </c>
      <c r="S551" s="10" t="e">
        <f>MYRANKS_P[[#This Row],[SV]]/SGP_SV</f>
        <v>#REF!</v>
      </c>
      <c r="T551" s="10" t="e">
        <f>MYRANKS_P[[#This Row],[SO]]/SGP_K</f>
        <v>#REF!</v>
      </c>
      <c r="U551" s="10" t="e">
        <f>((LGAVG_ER*(NUMPITCHERS-1)+MYRANKS_P[[#This Row],[ER]])*9/((LGAVG_IP*(NUMPITCHERS-1)+MYRANKS_P[[#This Row],[IP]]))-LGAVG_ERA)/SGP_ERA</f>
        <v>#REF!</v>
      </c>
      <c r="V551" s="10" t="e">
        <f>((LGAVG_HBB*(NUMPITCHERS-1)+MYRANKS_P[[#This Row],[BB]]+MYRANKS_P[[#This Row],[H]])/(LGAVG_IP*(NUMPITCHERS-1)+MYRANKS_P[[#This Row],[IP]])-LGAVG_WHIP)/SGP_WHIP</f>
        <v>#REF!</v>
      </c>
      <c r="W551" s="72" t="e">
        <f>MYRANKS_P[[#This Row],[WSGP]]+MYRANKS_P[[#This Row],[SVSGP]]+MYRANKS_P[[#This Row],[SOSGP]]+MYRANKS_P[[#This Row],[ERASGP]]+MYRANKS_P[[#This Row],[WHIPSGP]]</f>
        <v>#REF!</v>
      </c>
      <c r="X551" s="171" t="e">
        <f>RANK(MYRANKS_P[[#This Row],[TTLSGP]],MYRANKS_P[TTLSGP],0)</f>
        <v>#REF!</v>
      </c>
      <c r="Y551" s="72" t="e">
        <f>IF(MYRANKS_P[[#This Row],[RAW_RANK]]&gt;NUM_P,MYRANKS_P[[#This Row],[TTLSGP]],0)</f>
        <v>#REF!</v>
      </c>
      <c r="Z551" s="22" t="e">
        <f>IF(MYRANKS_P[[#This Row],[BENCH_TTLSGP]]=0,"",RANK(MYRANKS_P[[#This Row],[BENCH_TTLSGP]],MYRANKS_P[BENCH_TTLSGP],0))</f>
        <v>#REF!</v>
      </c>
      <c r="AA551" s="22" t="e">
        <f>IF(MYRANKS_P[[#This Row],[RAW_RANK]]=NUM_P,"X","")</f>
        <v>#REF!</v>
      </c>
      <c r="AB551" s="10" t="e">
        <f>VLOOKUP(MYRANKS_P[[#This Row],[POS]],#REF!,COLUMN(#REF!),FALSE)</f>
        <v>#REF!</v>
      </c>
      <c r="AC551" s="10" t="e">
        <f>MYRANKS_P[[#This Row],[TTLSGP]]-MYRANKS_P[[#This Row],[REPL LVL]]</f>
        <v>#REF!</v>
      </c>
      <c r="AD551" s="19" t="e">
        <f>IF(MYRANKS_P[[#This Row],[RAW_RANK]]&lt;=Total_Pitchers_Drafted,MYRANKS_P[[#This Row],[SGP OVER REPL]],0)</f>
        <v>#REF!</v>
      </c>
      <c r="AE551" s="66" t="e">
        <f>MYRANKS_P[[#This Row],[SGP OVER REPL]]*Dollar_Value_Per_Pitcher_SGP+1</f>
        <v>#REF!</v>
      </c>
      <c r="AF551" s="27"/>
      <c r="AG551" s="30" t="e">
        <f>IF(AND(MYRANKS_P[[#This Row],[BENCH_RANK]]&lt;=Total_Pitchers_Drafted,MYRANKS_P[[#This Row],[$ACTUAL]]=""),MYRANKS_P[[#This Row],[USEFULSGP]],0)</f>
        <v>#REF!</v>
      </c>
      <c r="AH551" s="27" t="e">
        <f>IF(MYRANKS_P[[#This Row],[REMAIN_SGP]]=0,0,MYRANKS_P[[#This Row],[REMAIN_SGP]]*Remaining_Dollar_Value_Per_Pitcher_SGP+1)</f>
        <v>#REF!</v>
      </c>
      <c r="AI551" s="122"/>
    </row>
    <row r="552" spans="1:35" x14ac:dyDescent="0.25">
      <c r="A552" s="79" t="s">
        <v>2214</v>
      </c>
      <c r="B552" s="53" t="e">
        <f>VLOOKUP(MYRANKS_P[[#This Row],[PLAYERID]],#REF!,COLUMN(#REF!),FALSE)</f>
        <v>#REF!</v>
      </c>
      <c r="C552" s="53" t="e">
        <f>VLOOKUP(MYRANKS_P[[#This Row],[PLAYERID]],#REF!,COLUMN(#REF!),FALSE)</f>
        <v>#REF!</v>
      </c>
      <c r="D552" s="53" t="e">
        <f>VLOOKUP(MYRANKS_P[[#This Row],[PLAYERID]],#REF!,COLUMN(#REF!),FALSE)</f>
        <v>#REF!</v>
      </c>
      <c r="E552" s="9" t="e">
        <f>VLOOKUP(MYRANKS_P[[#This Row],[PLAYERID]],#REF!,COLUMN(#REF!),FALSE)</f>
        <v>#REF!</v>
      </c>
      <c r="F552" s="53" t="e">
        <f>VLOOKUP(MYRANKS_P[[#This Row],[PLAYERID]],#REF!,COLUMN(#REF!),FALSE)</f>
        <v>#REF!</v>
      </c>
      <c r="G552" s="9" t="e">
        <f>INDEX(#REF!,MATCH(MYRANKS_P[[#This Row],[PLAYERID]],#REF!,0),VLOOKUP(IDSYSTEM,#REF!,3,FALSE))</f>
        <v>#REF!</v>
      </c>
      <c r="H552" s="115" t="e">
        <f>IF(OR(LEAGUE="Mixed",LEAGUE=MYRANKS_P[[#This Row],[LG]]),IFERROR(INDEX(PITCHCSV[],MATCH(MYRANKS_P[[#This Row],[PROJID]],PITCHCSV[playerid],0),P_WCOL),0),0)</f>
        <v>#REF!</v>
      </c>
      <c r="I552" s="115" t="e">
        <f>IF(OR(LEAGUE="Mixed",LEAGUE=MYRANKS_P[[#This Row],[LG]]),IFERROR(INDEX(PITCHCSV[],MATCH(MYRANKS_P[[#This Row],[PROJID]],PITCHCSV[playerid],0),P_SVCOL),0),0)</f>
        <v>#REF!</v>
      </c>
      <c r="J552" s="115" t="e">
        <f>IF(OR(LEAGUE="Mixed",LEAGUE=MYRANKS_P[[#This Row],[LG]]),IFERROR(INDEX(PITCHCSV[],MATCH(MYRANKS_P[[#This Row],[PROJID]],PITCHCSV[playerid],0),P_IPCOL),0),0)</f>
        <v>#REF!</v>
      </c>
      <c r="K552" s="115" t="e">
        <f>IF(OR(LEAGUE="Mixed",LEAGUE=MYRANKS_P[[#This Row],[LG]]),IFERROR(INDEX(PITCHCSV[],MATCH(MYRANKS_P[[#This Row],[PROJID]],PITCHCSV[playerid],0),P_HCOL),0),0)</f>
        <v>#REF!</v>
      </c>
      <c r="L552" s="115" t="e">
        <f>IF(OR(LEAGUE="Mixed",LEAGUE=MYRANKS_P[[#This Row],[LG]]),IFERROR(INDEX(PITCHCSV[],MATCH(MYRANKS_P[[#This Row],[PROJID]],PITCHCSV[playerid],0),P_ERCOL),0),0)</f>
        <v>#REF!</v>
      </c>
      <c r="M552" s="115" t="e">
        <f>IF(OR(LEAGUE="Mixed",LEAGUE=MYRANKS_P[[#This Row],[LG]]),IFERROR(INDEX(PITCHCSV[],MATCH(MYRANKS_P[[#This Row],[PROJID]],PITCHCSV[playerid],0),P_HRCOL),0),0)</f>
        <v>#REF!</v>
      </c>
      <c r="N552" s="115" t="e">
        <f>IF(OR(LEAGUE="Mixed",LEAGUE=MYRANKS_P[[#This Row],[LG]]),IFERROR(INDEX(PITCHCSV[],MATCH(MYRANKS_P[[#This Row],[PROJID]],PITCHCSV[playerid],0),P_SOCOL),0),0)</f>
        <v>#REF!</v>
      </c>
      <c r="O552" s="115" t="e">
        <f>IF(OR(LEAGUE="Mixed",LEAGUE=MYRANKS_P[[#This Row],[LG]]),IFERROR(INDEX(PITCHCSV[],MATCH(MYRANKS_P[[#This Row],[PROJID]],PITCHCSV[playerid],0),P_BBCOL),0),0)</f>
        <v>#REF!</v>
      </c>
      <c r="P552" s="10" t="e">
        <f>IF(OR(LEAGUE="Mixed",LEAGUE=MYRANKS_P[[#This Row],[LG]]),IFERROR(MYRANKS_P[[#This Row],[ER]]*9/MYRANKS_P[[#This Row],[IP]],0),0)</f>
        <v>#REF!</v>
      </c>
      <c r="Q552" s="10" t="e">
        <f>IF(OR(LEAGUE="Mixed",LEAGUE=MYRANKS_P[[#This Row],[LG]]),IFERROR((MYRANKS_P[[#This Row],[BB]]+MYRANKS_P[[#This Row],[H]])/MYRANKS_P[[#This Row],[IP]],0),0)</f>
        <v>#REF!</v>
      </c>
      <c r="R552" s="58" t="e">
        <f>MYRANKS_P[[#This Row],[W]]/SGP_W</f>
        <v>#REF!</v>
      </c>
      <c r="S552" s="57" t="e">
        <f>MYRANKS_P[[#This Row],[SV]]/SGP_SV</f>
        <v>#REF!</v>
      </c>
      <c r="T552" s="58" t="e">
        <f>MYRANKS_P[[#This Row],[SO]]/SGP_K</f>
        <v>#REF!</v>
      </c>
      <c r="U552" s="10" t="e">
        <f>((LGAVG_ER*(NUMPITCHERS-1)+MYRANKS_P[[#This Row],[ER]])*9/((LGAVG_IP*(NUMPITCHERS-1)+MYRANKS_P[[#This Row],[IP]]))-LGAVG_ERA)/SGP_ERA</f>
        <v>#REF!</v>
      </c>
      <c r="V552" s="10" t="e">
        <f>((LGAVG_HBB*(NUMPITCHERS-1)+MYRANKS_P[[#This Row],[BB]]+MYRANKS_P[[#This Row],[H]])/(LGAVG_IP*(NUMPITCHERS-1)+MYRANKS_P[[#This Row],[IP]])-LGAVG_WHIP)/SGP_WHIP</f>
        <v>#REF!</v>
      </c>
      <c r="W552" s="75" t="e">
        <f>MYRANKS_P[[#This Row],[WSGP]]+MYRANKS_P[[#This Row],[SVSGP]]+MYRANKS_P[[#This Row],[SOSGP]]+MYRANKS_P[[#This Row],[ERASGP]]+MYRANKS_P[[#This Row],[WHIPSGP]]</f>
        <v>#REF!</v>
      </c>
      <c r="X552" s="177" t="e">
        <f>RANK(MYRANKS_P[[#This Row],[TTLSGP]],MYRANKS_P[TTLSGP],0)</f>
        <v>#REF!</v>
      </c>
      <c r="Y552" s="75" t="e">
        <f>IF(MYRANKS_P[[#This Row],[RAW_RANK]]&gt;NUM_P,MYRANKS_P[[#This Row],[TTLSGP]],0)</f>
        <v>#REF!</v>
      </c>
      <c r="Z552" s="59" t="e">
        <f>IF(MYRANKS_P[[#This Row],[BENCH_TTLSGP]]=0,"",RANK(MYRANKS_P[[#This Row],[BENCH_TTLSGP]],MYRANKS_P[BENCH_TTLSGP],0))</f>
        <v>#REF!</v>
      </c>
      <c r="AA552" s="59" t="e">
        <f>IF(MYRANKS_P[[#This Row],[RAW_RANK]]=NUM_P,"X","")</f>
        <v>#REF!</v>
      </c>
      <c r="AB552" s="57" t="e">
        <f>VLOOKUP(MYRANKS_P[[#This Row],[POS]],#REF!,COLUMN(#REF!),FALSE)</f>
        <v>#REF!</v>
      </c>
      <c r="AC552" s="57" t="e">
        <f>MYRANKS_P[[#This Row],[TTLSGP]]-MYRANKS_P[[#This Row],[REPL LVL]]</f>
        <v>#REF!</v>
      </c>
      <c r="AD552" s="58" t="e">
        <f>IF(MYRANKS_P[[#This Row],[RAW_RANK]]&lt;=Total_Pitchers_Drafted,MYRANKS_P[[#This Row],[SGP OVER REPL]],0)</f>
        <v>#REF!</v>
      </c>
      <c r="AE552" s="69" t="e">
        <f>MYRANKS_P[[#This Row],[SGP OVER REPL]]*Dollar_Value_Per_Pitcher_SGP+1</f>
        <v>#REF!</v>
      </c>
      <c r="AF552" s="58"/>
      <c r="AG552" s="57" t="e">
        <f>IF(AND(MYRANKS_P[[#This Row],[BENCH_RANK]]&lt;=Total_Pitchers_Drafted,MYRANKS_P[[#This Row],[$ACTUAL]]=""),MYRANKS_P[[#This Row],[USEFULSGP]],0)</f>
        <v>#REF!</v>
      </c>
      <c r="AH552" s="58" t="e">
        <f>IF(MYRANKS_P[[#This Row],[REMAIN_SGP]]=0,0,MYRANKS_P[[#This Row],[REMAIN_SGP]]*Remaining_Dollar_Value_Per_Pitcher_SGP+1)</f>
        <v>#REF!</v>
      </c>
      <c r="AI552" s="122"/>
    </row>
    <row r="553" spans="1:35" x14ac:dyDescent="0.25">
      <c r="A553" s="79" t="s">
        <v>1387</v>
      </c>
      <c r="B553" s="9" t="e">
        <f>VLOOKUP(MYRANKS_P[[#This Row],[PLAYERID]],#REF!,COLUMN(#REF!),FALSE)</f>
        <v>#REF!</v>
      </c>
      <c r="C553" s="9" t="e">
        <f>VLOOKUP(MYRANKS_P[[#This Row],[PLAYERID]],#REF!,COLUMN(#REF!),FALSE)</f>
        <v>#REF!</v>
      </c>
      <c r="D553" s="9" t="e">
        <f>VLOOKUP(MYRANKS_P[[#This Row],[PLAYERID]],#REF!,COLUMN(#REF!),FALSE)</f>
        <v>#REF!</v>
      </c>
      <c r="E553" s="9" t="e">
        <f>VLOOKUP(MYRANKS_P[[#This Row],[PLAYERID]],#REF!,COLUMN(#REF!),FALSE)</f>
        <v>#REF!</v>
      </c>
      <c r="F553" s="9" t="e">
        <f>VLOOKUP(MYRANKS_P[[#This Row],[PLAYERID]],#REF!,COLUMN(#REF!),FALSE)</f>
        <v>#REF!</v>
      </c>
      <c r="G553" s="9" t="e">
        <f>INDEX(#REF!,MATCH(MYRANKS_P[[#This Row],[PLAYERID]],#REF!,0),VLOOKUP(IDSYSTEM,#REF!,3,FALSE))</f>
        <v>#REF!</v>
      </c>
      <c r="H553" s="115" t="e">
        <f>IF(OR(LEAGUE="Mixed",LEAGUE=MYRANKS_P[[#This Row],[LG]]),IFERROR(INDEX(PITCHCSV[],MATCH(MYRANKS_P[[#This Row],[PROJID]],PITCHCSV[playerid],0),P_WCOL),0),0)</f>
        <v>#REF!</v>
      </c>
      <c r="I553" s="115" t="e">
        <f>IF(OR(LEAGUE="Mixed",LEAGUE=MYRANKS_P[[#This Row],[LG]]),IFERROR(INDEX(PITCHCSV[],MATCH(MYRANKS_P[[#This Row],[PROJID]],PITCHCSV[playerid],0),P_SVCOL),0),0)</f>
        <v>#REF!</v>
      </c>
      <c r="J553" s="115" t="e">
        <f>IF(OR(LEAGUE="Mixed",LEAGUE=MYRANKS_P[[#This Row],[LG]]),IFERROR(INDEX(PITCHCSV[],MATCH(MYRANKS_P[[#This Row],[PROJID]],PITCHCSV[playerid],0),P_IPCOL),0),0)</f>
        <v>#REF!</v>
      </c>
      <c r="K553" s="115" t="e">
        <f>IF(OR(LEAGUE="Mixed",LEAGUE=MYRANKS_P[[#This Row],[LG]]),IFERROR(INDEX(PITCHCSV[],MATCH(MYRANKS_P[[#This Row],[PROJID]],PITCHCSV[playerid],0),P_HCOL),0),0)</f>
        <v>#REF!</v>
      </c>
      <c r="L553" s="115" t="e">
        <f>IF(OR(LEAGUE="Mixed",LEAGUE=MYRANKS_P[[#This Row],[LG]]),IFERROR(INDEX(PITCHCSV[],MATCH(MYRANKS_P[[#This Row],[PROJID]],PITCHCSV[playerid],0),P_ERCOL),0),0)</f>
        <v>#REF!</v>
      </c>
      <c r="M553" s="115" t="e">
        <f>IF(OR(LEAGUE="Mixed",LEAGUE=MYRANKS_P[[#This Row],[LG]]),IFERROR(INDEX(PITCHCSV[],MATCH(MYRANKS_P[[#This Row],[PROJID]],PITCHCSV[playerid],0),P_HRCOL),0),0)</f>
        <v>#REF!</v>
      </c>
      <c r="N553" s="115" t="e">
        <f>IF(OR(LEAGUE="Mixed",LEAGUE=MYRANKS_P[[#This Row],[LG]]),IFERROR(INDEX(PITCHCSV[],MATCH(MYRANKS_P[[#This Row],[PROJID]],PITCHCSV[playerid],0),P_SOCOL),0),0)</f>
        <v>#REF!</v>
      </c>
      <c r="O553" s="115" t="e">
        <f>IF(OR(LEAGUE="Mixed",LEAGUE=MYRANKS_P[[#This Row],[LG]]),IFERROR(INDEX(PITCHCSV[],MATCH(MYRANKS_P[[#This Row],[PROJID]],PITCHCSV[playerid],0),P_BBCOL),0),0)</f>
        <v>#REF!</v>
      </c>
      <c r="P553" s="10" t="e">
        <f>IF(OR(LEAGUE="Mixed",LEAGUE=MYRANKS_P[[#This Row],[LG]]),IFERROR(MYRANKS_P[[#This Row],[ER]]*9/MYRANKS_P[[#This Row],[IP]],0),0)</f>
        <v>#REF!</v>
      </c>
      <c r="Q553" s="10" t="e">
        <f>IF(OR(LEAGUE="Mixed",LEAGUE=MYRANKS_P[[#This Row],[LG]]),IFERROR((MYRANKS_P[[#This Row],[BB]]+MYRANKS_P[[#This Row],[H]])/MYRANKS_P[[#This Row],[IP]],0),0)</f>
        <v>#REF!</v>
      </c>
      <c r="R553" s="12" t="e">
        <f>MYRANKS_P[[#This Row],[W]]/SGP_W</f>
        <v>#REF!</v>
      </c>
      <c r="S553" s="12" t="e">
        <f>MYRANKS_P[[#This Row],[SV]]/SGP_SV</f>
        <v>#REF!</v>
      </c>
      <c r="T553" s="12" t="e">
        <f>MYRANKS_P[[#This Row],[SO]]/SGP_K</f>
        <v>#REF!</v>
      </c>
      <c r="U553" s="10" t="e">
        <f>((LGAVG_ER*(NUMPITCHERS-1)+MYRANKS_P[[#This Row],[ER]])*9/((LGAVG_IP*(NUMPITCHERS-1)+MYRANKS_P[[#This Row],[IP]]))-LGAVG_ERA)/SGP_ERA</f>
        <v>#REF!</v>
      </c>
      <c r="V553" s="10" t="e">
        <f>((LGAVG_HBB*(NUMPITCHERS-1)+MYRANKS_P[[#This Row],[BB]]+MYRANKS_P[[#This Row],[H]])/(LGAVG_IP*(NUMPITCHERS-1)+MYRANKS_P[[#This Row],[IP]])-LGAVG_WHIP)/SGP_WHIP</f>
        <v>#REF!</v>
      </c>
      <c r="W553" s="76" t="e">
        <f>MYRANKS_P[[#This Row],[WSGP]]+MYRANKS_P[[#This Row],[SVSGP]]+MYRANKS_P[[#This Row],[SOSGP]]+MYRANKS_P[[#This Row],[ERASGP]]+MYRANKS_P[[#This Row],[WHIPSGP]]</f>
        <v>#REF!</v>
      </c>
      <c r="X553" s="175" t="e">
        <f>RANK(MYRANKS_P[[#This Row],[TTLSGP]],MYRANKS_P[TTLSGP],0)</f>
        <v>#REF!</v>
      </c>
      <c r="Y553" s="76" t="e">
        <f>IF(MYRANKS_P[[#This Row],[RAW_RANK]]&gt;NUM_P,MYRANKS_P[[#This Row],[TTLSGP]],0)</f>
        <v>#REF!</v>
      </c>
      <c r="Z553" s="23" t="e">
        <f>IF(MYRANKS_P[[#This Row],[BENCH_TTLSGP]]=0,"",RANK(MYRANKS_P[[#This Row],[BENCH_TTLSGP]],MYRANKS_P[BENCH_TTLSGP],0))</f>
        <v>#REF!</v>
      </c>
      <c r="AA553" s="23" t="e">
        <f>IF(MYRANKS_P[[#This Row],[RAW_RANK]]=NUM_P,"X","")</f>
        <v>#REF!</v>
      </c>
      <c r="AB553" s="12" t="e">
        <f>VLOOKUP(MYRANKS_P[[#This Row],[POS]],#REF!,COLUMN(#REF!),FALSE)</f>
        <v>#REF!</v>
      </c>
      <c r="AC553" s="12" t="e">
        <f>MYRANKS_P[[#This Row],[TTLSGP]]-MYRANKS_P[[#This Row],[REPL LVL]]</f>
        <v>#REF!</v>
      </c>
      <c r="AD553" s="20" t="e">
        <f>IF(MYRANKS_P[[#This Row],[RAW_RANK]]&lt;=Total_Pitchers_Drafted,MYRANKS_P[[#This Row],[SGP OVER REPL]],0)</f>
        <v>#REF!</v>
      </c>
      <c r="AE553" s="70" t="e">
        <f>MYRANKS_P[[#This Row],[SGP OVER REPL]]*Dollar_Value_Per_Pitcher_SGP+1</f>
        <v>#REF!</v>
      </c>
      <c r="AF553" s="28"/>
      <c r="AG553" s="31" t="e">
        <f>IF(AND(MYRANKS_P[[#This Row],[BENCH_RANK]]&lt;=Total_Pitchers_Drafted,MYRANKS_P[[#This Row],[$ACTUAL]]=""),MYRANKS_P[[#This Row],[USEFULSGP]],0)</f>
        <v>#REF!</v>
      </c>
      <c r="AH553" s="28" t="e">
        <f>IF(MYRANKS_P[[#This Row],[REMAIN_SGP]]=0,0,MYRANKS_P[[#This Row],[REMAIN_SGP]]*Remaining_Dollar_Value_Per_Pitcher_SGP+1)</f>
        <v>#REF!</v>
      </c>
      <c r="AI553" s="122"/>
    </row>
    <row r="554" spans="1:35" x14ac:dyDescent="0.25">
      <c r="A554" s="79" t="s">
        <v>1389</v>
      </c>
      <c r="B554" s="9" t="e">
        <f>VLOOKUP(MYRANKS_P[[#This Row],[PLAYERID]],#REF!,COLUMN(#REF!),FALSE)</f>
        <v>#REF!</v>
      </c>
      <c r="C554" s="9" t="e">
        <f>VLOOKUP(MYRANKS_P[[#This Row],[PLAYERID]],#REF!,COLUMN(#REF!),FALSE)</f>
        <v>#REF!</v>
      </c>
      <c r="D554" s="9" t="e">
        <f>VLOOKUP(MYRANKS_P[[#This Row],[PLAYERID]],#REF!,COLUMN(#REF!),FALSE)</f>
        <v>#REF!</v>
      </c>
      <c r="E554" s="9" t="e">
        <f>VLOOKUP(MYRANKS_P[[#This Row],[PLAYERID]],#REF!,COLUMN(#REF!),FALSE)</f>
        <v>#REF!</v>
      </c>
      <c r="F554" s="9" t="e">
        <f>VLOOKUP(MYRANKS_P[[#This Row],[PLAYERID]],#REF!,COLUMN(#REF!),FALSE)</f>
        <v>#REF!</v>
      </c>
      <c r="G554" s="9" t="e">
        <f>INDEX(#REF!,MATCH(MYRANKS_P[[#This Row],[PLAYERID]],#REF!,0),VLOOKUP(IDSYSTEM,#REF!,3,FALSE))</f>
        <v>#REF!</v>
      </c>
      <c r="H554" s="115" t="e">
        <f>IF(OR(LEAGUE="Mixed",LEAGUE=MYRANKS_P[[#This Row],[LG]]),IFERROR(INDEX(PITCHCSV[],MATCH(MYRANKS_P[[#This Row],[PROJID]],PITCHCSV[playerid],0),P_WCOL),0),0)</f>
        <v>#REF!</v>
      </c>
      <c r="I554" s="115" t="e">
        <f>IF(OR(LEAGUE="Mixed",LEAGUE=MYRANKS_P[[#This Row],[LG]]),IFERROR(INDEX(PITCHCSV[],MATCH(MYRANKS_P[[#This Row],[PROJID]],PITCHCSV[playerid],0),P_SVCOL),0),0)</f>
        <v>#REF!</v>
      </c>
      <c r="J554" s="115" t="e">
        <f>IF(OR(LEAGUE="Mixed",LEAGUE=MYRANKS_P[[#This Row],[LG]]),IFERROR(INDEX(PITCHCSV[],MATCH(MYRANKS_P[[#This Row],[PROJID]],PITCHCSV[playerid],0),P_IPCOL),0),0)</f>
        <v>#REF!</v>
      </c>
      <c r="K554" s="115" t="e">
        <f>IF(OR(LEAGUE="Mixed",LEAGUE=MYRANKS_P[[#This Row],[LG]]),IFERROR(INDEX(PITCHCSV[],MATCH(MYRANKS_P[[#This Row],[PROJID]],PITCHCSV[playerid],0),P_HCOL),0),0)</f>
        <v>#REF!</v>
      </c>
      <c r="L554" s="115" t="e">
        <f>IF(OR(LEAGUE="Mixed",LEAGUE=MYRANKS_P[[#This Row],[LG]]),IFERROR(INDEX(PITCHCSV[],MATCH(MYRANKS_P[[#This Row],[PROJID]],PITCHCSV[playerid],0),P_ERCOL),0),0)</f>
        <v>#REF!</v>
      </c>
      <c r="M554" s="115" t="e">
        <f>IF(OR(LEAGUE="Mixed",LEAGUE=MYRANKS_P[[#This Row],[LG]]),IFERROR(INDEX(PITCHCSV[],MATCH(MYRANKS_P[[#This Row],[PROJID]],PITCHCSV[playerid],0),P_HRCOL),0),0)</f>
        <v>#REF!</v>
      </c>
      <c r="N554" s="115" t="e">
        <f>IF(OR(LEAGUE="Mixed",LEAGUE=MYRANKS_P[[#This Row],[LG]]),IFERROR(INDEX(PITCHCSV[],MATCH(MYRANKS_P[[#This Row],[PROJID]],PITCHCSV[playerid],0),P_SOCOL),0),0)</f>
        <v>#REF!</v>
      </c>
      <c r="O554" s="115" t="e">
        <f>IF(OR(LEAGUE="Mixed",LEAGUE=MYRANKS_P[[#This Row],[LG]]),IFERROR(INDEX(PITCHCSV[],MATCH(MYRANKS_P[[#This Row],[PROJID]],PITCHCSV[playerid],0),P_BBCOL),0),0)</f>
        <v>#REF!</v>
      </c>
      <c r="P554" s="10" t="e">
        <f>IF(OR(LEAGUE="Mixed",LEAGUE=MYRANKS_P[[#This Row],[LG]]),IFERROR(MYRANKS_P[[#This Row],[ER]]*9/MYRANKS_P[[#This Row],[IP]],0),0)</f>
        <v>#REF!</v>
      </c>
      <c r="Q554" s="10" t="e">
        <f>IF(OR(LEAGUE="Mixed",LEAGUE=MYRANKS_P[[#This Row],[LG]]),IFERROR((MYRANKS_P[[#This Row],[BB]]+MYRANKS_P[[#This Row],[H]])/MYRANKS_P[[#This Row],[IP]],0),0)</f>
        <v>#REF!</v>
      </c>
      <c r="R554" s="12" t="e">
        <f>MYRANKS_P[[#This Row],[W]]/SGP_W</f>
        <v>#REF!</v>
      </c>
      <c r="S554" s="12" t="e">
        <f>MYRANKS_P[[#This Row],[SV]]/SGP_SV</f>
        <v>#REF!</v>
      </c>
      <c r="T554" s="12" t="e">
        <f>MYRANKS_P[[#This Row],[SO]]/SGP_K</f>
        <v>#REF!</v>
      </c>
      <c r="U554" s="10" t="e">
        <f>((LGAVG_ER*(NUMPITCHERS-1)+MYRANKS_P[[#This Row],[ER]])*9/((LGAVG_IP*(NUMPITCHERS-1)+MYRANKS_P[[#This Row],[IP]]))-LGAVG_ERA)/SGP_ERA</f>
        <v>#REF!</v>
      </c>
      <c r="V554" s="10" t="e">
        <f>((LGAVG_HBB*(NUMPITCHERS-1)+MYRANKS_P[[#This Row],[BB]]+MYRANKS_P[[#This Row],[H]])/(LGAVG_IP*(NUMPITCHERS-1)+MYRANKS_P[[#This Row],[IP]])-LGAVG_WHIP)/SGP_WHIP</f>
        <v>#REF!</v>
      </c>
      <c r="W554" s="76" t="e">
        <f>MYRANKS_P[[#This Row],[WSGP]]+MYRANKS_P[[#This Row],[SVSGP]]+MYRANKS_P[[#This Row],[SOSGP]]+MYRANKS_P[[#This Row],[ERASGP]]+MYRANKS_P[[#This Row],[WHIPSGP]]</f>
        <v>#REF!</v>
      </c>
      <c r="X554" s="175" t="e">
        <f>RANK(MYRANKS_P[[#This Row],[TTLSGP]],MYRANKS_P[TTLSGP],0)</f>
        <v>#REF!</v>
      </c>
      <c r="Y554" s="76" t="e">
        <f>IF(MYRANKS_P[[#This Row],[RAW_RANK]]&gt;NUM_P,MYRANKS_P[[#This Row],[TTLSGP]],0)</f>
        <v>#REF!</v>
      </c>
      <c r="Z554" s="23" t="e">
        <f>IF(MYRANKS_P[[#This Row],[BENCH_TTLSGP]]=0,"",RANK(MYRANKS_P[[#This Row],[BENCH_TTLSGP]],MYRANKS_P[BENCH_TTLSGP],0))</f>
        <v>#REF!</v>
      </c>
      <c r="AA554" s="23" t="e">
        <f>IF(MYRANKS_P[[#This Row],[RAW_RANK]]=NUM_P,"X","")</f>
        <v>#REF!</v>
      </c>
      <c r="AB554" s="12" t="e">
        <f>VLOOKUP(MYRANKS_P[[#This Row],[POS]],#REF!,COLUMN(#REF!),FALSE)</f>
        <v>#REF!</v>
      </c>
      <c r="AC554" s="12" t="e">
        <f>MYRANKS_P[[#This Row],[TTLSGP]]-MYRANKS_P[[#This Row],[REPL LVL]]</f>
        <v>#REF!</v>
      </c>
      <c r="AD554" s="20" t="e">
        <f>IF(MYRANKS_P[[#This Row],[RAW_RANK]]&lt;=Total_Pitchers_Drafted,MYRANKS_P[[#This Row],[SGP OVER REPL]],0)</f>
        <v>#REF!</v>
      </c>
      <c r="AE554" s="70" t="e">
        <f>MYRANKS_P[[#This Row],[SGP OVER REPL]]*Dollar_Value_Per_Pitcher_SGP+1</f>
        <v>#REF!</v>
      </c>
      <c r="AF554" s="28"/>
      <c r="AG554" s="31" t="e">
        <f>IF(AND(MYRANKS_P[[#This Row],[BENCH_RANK]]&lt;=Total_Pitchers_Drafted,MYRANKS_P[[#This Row],[$ACTUAL]]=""),MYRANKS_P[[#This Row],[USEFULSGP]],0)</f>
        <v>#REF!</v>
      </c>
      <c r="AH554" s="28" t="e">
        <f>IF(MYRANKS_P[[#This Row],[REMAIN_SGP]]=0,0,MYRANKS_P[[#This Row],[REMAIN_SGP]]*Remaining_Dollar_Value_Per_Pitcher_SGP+1)</f>
        <v>#REF!</v>
      </c>
      <c r="AI554" s="122"/>
    </row>
    <row r="555" spans="1:35" x14ac:dyDescent="0.25">
      <c r="A555" s="88" t="s">
        <v>1394</v>
      </c>
      <c r="B555" s="9" t="e">
        <f>VLOOKUP(MYRANKS_P[[#This Row],[PLAYERID]],#REF!,COLUMN(#REF!),FALSE)</f>
        <v>#REF!</v>
      </c>
      <c r="C555" s="9" t="e">
        <f>VLOOKUP(MYRANKS_P[[#This Row],[PLAYERID]],#REF!,COLUMN(#REF!),FALSE)</f>
        <v>#REF!</v>
      </c>
      <c r="D555" s="9" t="e">
        <f>VLOOKUP(MYRANKS_P[[#This Row],[PLAYERID]],#REF!,COLUMN(#REF!),FALSE)</f>
        <v>#REF!</v>
      </c>
      <c r="E555" s="9" t="e">
        <f>VLOOKUP(MYRANKS_P[[#This Row],[PLAYERID]],#REF!,COLUMN(#REF!),FALSE)</f>
        <v>#REF!</v>
      </c>
      <c r="F555" s="9" t="e">
        <f>VLOOKUP(MYRANKS_P[[#This Row],[PLAYERID]],#REF!,COLUMN(#REF!),FALSE)</f>
        <v>#REF!</v>
      </c>
      <c r="G555" s="9" t="e">
        <f>INDEX(#REF!,MATCH(MYRANKS_P[[#This Row],[PLAYERID]],#REF!,0),VLOOKUP(IDSYSTEM,#REF!,3,FALSE))</f>
        <v>#REF!</v>
      </c>
      <c r="H555" s="115" t="e">
        <f>IF(OR(LEAGUE="Mixed",LEAGUE=MYRANKS_P[[#This Row],[LG]]),IFERROR(INDEX(PITCHCSV[],MATCH(MYRANKS_P[[#This Row],[PROJID]],PITCHCSV[playerid],0),P_WCOL),0),0)</f>
        <v>#REF!</v>
      </c>
      <c r="I555" s="115" t="e">
        <f>IF(OR(LEAGUE="Mixed",LEAGUE=MYRANKS_P[[#This Row],[LG]]),IFERROR(INDEX(PITCHCSV[],MATCH(MYRANKS_P[[#This Row],[PROJID]],PITCHCSV[playerid],0),P_SVCOL),0),0)</f>
        <v>#REF!</v>
      </c>
      <c r="J555" s="115" t="e">
        <f>IF(OR(LEAGUE="Mixed",LEAGUE=MYRANKS_P[[#This Row],[LG]]),IFERROR(INDEX(PITCHCSV[],MATCH(MYRANKS_P[[#This Row],[PROJID]],PITCHCSV[playerid],0),P_IPCOL),0),0)</f>
        <v>#REF!</v>
      </c>
      <c r="K555" s="115" t="e">
        <f>IF(OR(LEAGUE="Mixed",LEAGUE=MYRANKS_P[[#This Row],[LG]]),IFERROR(INDEX(PITCHCSV[],MATCH(MYRANKS_P[[#This Row],[PROJID]],PITCHCSV[playerid],0),P_HCOL),0),0)</f>
        <v>#REF!</v>
      </c>
      <c r="L555" s="115" t="e">
        <f>IF(OR(LEAGUE="Mixed",LEAGUE=MYRANKS_P[[#This Row],[LG]]),IFERROR(INDEX(PITCHCSV[],MATCH(MYRANKS_P[[#This Row],[PROJID]],PITCHCSV[playerid],0),P_ERCOL),0),0)</f>
        <v>#REF!</v>
      </c>
      <c r="M555" s="115" t="e">
        <f>IF(OR(LEAGUE="Mixed",LEAGUE=MYRANKS_P[[#This Row],[LG]]),IFERROR(INDEX(PITCHCSV[],MATCH(MYRANKS_P[[#This Row],[PROJID]],PITCHCSV[playerid],0),P_HRCOL),0),0)</f>
        <v>#REF!</v>
      </c>
      <c r="N555" s="115" t="e">
        <f>IF(OR(LEAGUE="Mixed",LEAGUE=MYRANKS_P[[#This Row],[LG]]),IFERROR(INDEX(PITCHCSV[],MATCH(MYRANKS_P[[#This Row],[PROJID]],PITCHCSV[playerid],0),P_SOCOL),0),0)</f>
        <v>#REF!</v>
      </c>
      <c r="O555" s="115" t="e">
        <f>IF(OR(LEAGUE="Mixed",LEAGUE=MYRANKS_P[[#This Row],[LG]]),IFERROR(INDEX(PITCHCSV[],MATCH(MYRANKS_P[[#This Row],[PROJID]],PITCHCSV[playerid],0),P_BBCOL),0),0)</f>
        <v>#REF!</v>
      </c>
      <c r="P555" s="10" t="e">
        <f>IF(OR(LEAGUE="Mixed",LEAGUE=MYRANKS_P[[#This Row],[LG]]),IFERROR(MYRANKS_P[[#This Row],[ER]]*9/MYRANKS_P[[#This Row],[IP]],0),0)</f>
        <v>#REF!</v>
      </c>
      <c r="Q555" s="10" t="e">
        <f>IF(OR(LEAGUE="Mixed",LEAGUE=MYRANKS_P[[#This Row],[LG]]),IFERROR((MYRANKS_P[[#This Row],[BB]]+MYRANKS_P[[#This Row],[H]])/MYRANKS_P[[#This Row],[IP]],0),0)</f>
        <v>#REF!</v>
      </c>
      <c r="R555" s="10" t="e">
        <f>MYRANKS_P[[#This Row],[W]]/SGP_W</f>
        <v>#REF!</v>
      </c>
      <c r="S555" s="10" t="e">
        <f>MYRANKS_P[[#This Row],[SV]]/SGP_SV</f>
        <v>#REF!</v>
      </c>
      <c r="T555" s="10" t="e">
        <f>MYRANKS_P[[#This Row],[SO]]/SGP_K</f>
        <v>#REF!</v>
      </c>
      <c r="U555" s="10" t="e">
        <f>((LGAVG_ER*(NUMPITCHERS-1)+MYRANKS_P[[#This Row],[ER]])*9/((LGAVG_IP*(NUMPITCHERS-1)+MYRANKS_P[[#This Row],[IP]]))-LGAVG_ERA)/SGP_ERA</f>
        <v>#REF!</v>
      </c>
      <c r="V555" s="10" t="e">
        <f>((LGAVG_HBB*(NUMPITCHERS-1)+MYRANKS_P[[#This Row],[BB]]+MYRANKS_P[[#This Row],[H]])/(LGAVG_IP*(NUMPITCHERS-1)+MYRANKS_P[[#This Row],[IP]])-LGAVG_WHIP)/SGP_WHIP</f>
        <v>#REF!</v>
      </c>
      <c r="W555" s="72" t="e">
        <f>MYRANKS_P[[#This Row],[WSGP]]+MYRANKS_P[[#This Row],[SVSGP]]+MYRANKS_P[[#This Row],[SOSGP]]+MYRANKS_P[[#This Row],[ERASGP]]+MYRANKS_P[[#This Row],[WHIPSGP]]</f>
        <v>#REF!</v>
      </c>
      <c r="X555" s="171" t="e">
        <f>RANK(MYRANKS_P[[#This Row],[TTLSGP]],MYRANKS_P[TTLSGP],0)</f>
        <v>#REF!</v>
      </c>
      <c r="Y555" s="72" t="e">
        <f>IF(MYRANKS_P[[#This Row],[RAW_RANK]]&gt;NUM_P,MYRANKS_P[[#This Row],[TTLSGP]],0)</f>
        <v>#REF!</v>
      </c>
      <c r="Z555" s="22" t="e">
        <f>IF(MYRANKS_P[[#This Row],[BENCH_TTLSGP]]=0,"",RANK(MYRANKS_P[[#This Row],[BENCH_TTLSGP]],MYRANKS_P[BENCH_TTLSGP],0))</f>
        <v>#REF!</v>
      </c>
      <c r="AA555" s="22" t="e">
        <f>IF(MYRANKS_P[[#This Row],[RAW_RANK]]=NUM_P,"X","")</f>
        <v>#REF!</v>
      </c>
      <c r="AB555" s="10" t="e">
        <f>VLOOKUP(MYRANKS_P[[#This Row],[POS]],#REF!,COLUMN(#REF!),FALSE)</f>
        <v>#REF!</v>
      </c>
      <c r="AC555" s="10" t="e">
        <f>MYRANKS_P[[#This Row],[TTLSGP]]-MYRANKS_P[[#This Row],[REPL LVL]]</f>
        <v>#REF!</v>
      </c>
      <c r="AD555" s="19" t="e">
        <f>IF(MYRANKS_P[[#This Row],[RAW_RANK]]&lt;=Total_Pitchers_Drafted,MYRANKS_P[[#This Row],[SGP OVER REPL]],0)</f>
        <v>#REF!</v>
      </c>
      <c r="AE555" s="66" t="e">
        <f>MYRANKS_P[[#This Row],[SGP OVER REPL]]*Dollar_Value_Per_Pitcher_SGP+1</f>
        <v>#REF!</v>
      </c>
      <c r="AF555" s="27"/>
      <c r="AG555" s="30" t="e">
        <f>IF(AND(MYRANKS_P[[#This Row],[BENCH_RANK]]&lt;=Total_Pitchers_Drafted,MYRANKS_P[[#This Row],[$ACTUAL]]=""),MYRANKS_P[[#This Row],[USEFULSGP]],0)</f>
        <v>#REF!</v>
      </c>
      <c r="AH555" s="27" t="e">
        <f>IF(MYRANKS_P[[#This Row],[REMAIN_SGP]]=0,0,MYRANKS_P[[#This Row],[REMAIN_SGP]]*Remaining_Dollar_Value_Per_Pitcher_SGP+1)</f>
        <v>#REF!</v>
      </c>
      <c r="AI555" s="122"/>
    </row>
    <row r="556" spans="1:35" x14ac:dyDescent="0.25">
      <c r="A556" s="79" t="s">
        <v>1395</v>
      </c>
      <c r="B556" s="9" t="e">
        <f>VLOOKUP(MYRANKS_P[[#This Row],[PLAYERID]],#REF!,COLUMN(#REF!),FALSE)</f>
        <v>#REF!</v>
      </c>
      <c r="C556" s="9" t="e">
        <f>VLOOKUP(MYRANKS_P[[#This Row],[PLAYERID]],#REF!,COLUMN(#REF!),FALSE)</f>
        <v>#REF!</v>
      </c>
      <c r="D556" s="9" t="e">
        <f>VLOOKUP(MYRANKS_P[[#This Row],[PLAYERID]],#REF!,COLUMN(#REF!),FALSE)</f>
        <v>#REF!</v>
      </c>
      <c r="E556" s="9" t="e">
        <f>VLOOKUP(MYRANKS_P[[#This Row],[PLAYERID]],#REF!,COLUMN(#REF!),FALSE)</f>
        <v>#REF!</v>
      </c>
      <c r="F556" s="9" t="e">
        <f>VLOOKUP(MYRANKS_P[[#This Row],[PLAYERID]],#REF!,COLUMN(#REF!),FALSE)</f>
        <v>#REF!</v>
      </c>
      <c r="G556" s="9" t="e">
        <f>INDEX(#REF!,MATCH(MYRANKS_P[[#This Row],[PLAYERID]],#REF!,0),VLOOKUP(IDSYSTEM,#REF!,3,FALSE))</f>
        <v>#REF!</v>
      </c>
      <c r="H556" s="115" t="e">
        <f>IF(OR(LEAGUE="Mixed",LEAGUE=MYRANKS_P[[#This Row],[LG]]),IFERROR(INDEX(PITCHCSV[],MATCH(MYRANKS_P[[#This Row],[PROJID]],PITCHCSV[playerid],0),P_WCOL),0),0)</f>
        <v>#REF!</v>
      </c>
      <c r="I556" s="115" t="e">
        <f>IF(OR(LEAGUE="Mixed",LEAGUE=MYRANKS_P[[#This Row],[LG]]),IFERROR(INDEX(PITCHCSV[],MATCH(MYRANKS_P[[#This Row],[PROJID]],PITCHCSV[playerid],0),P_SVCOL),0),0)</f>
        <v>#REF!</v>
      </c>
      <c r="J556" s="115" t="e">
        <f>IF(OR(LEAGUE="Mixed",LEAGUE=MYRANKS_P[[#This Row],[LG]]),IFERROR(INDEX(PITCHCSV[],MATCH(MYRANKS_P[[#This Row],[PROJID]],PITCHCSV[playerid],0),P_IPCOL),0),0)</f>
        <v>#REF!</v>
      </c>
      <c r="K556" s="115" t="e">
        <f>IF(OR(LEAGUE="Mixed",LEAGUE=MYRANKS_P[[#This Row],[LG]]),IFERROR(INDEX(PITCHCSV[],MATCH(MYRANKS_P[[#This Row],[PROJID]],PITCHCSV[playerid],0),P_HCOL),0),0)</f>
        <v>#REF!</v>
      </c>
      <c r="L556" s="115" t="e">
        <f>IF(OR(LEAGUE="Mixed",LEAGUE=MYRANKS_P[[#This Row],[LG]]),IFERROR(INDEX(PITCHCSV[],MATCH(MYRANKS_P[[#This Row],[PROJID]],PITCHCSV[playerid],0),P_ERCOL),0),0)</f>
        <v>#REF!</v>
      </c>
      <c r="M556" s="115" t="e">
        <f>IF(OR(LEAGUE="Mixed",LEAGUE=MYRANKS_P[[#This Row],[LG]]),IFERROR(INDEX(PITCHCSV[],MATCH(MYRANKS_P[[#This Row],[PROJID]],PITCHCSV[playerid],0),P_HRCOL),0),0)</f>
        <v>#REF!</v>
      </c>
      <c r="N556" s="115" t="e">
        <f>IF(OR(LEAGUE="Mixed",LEAGUE=MYRANKS_P[[#This Row],[LG]]),IFERROR(INDEX(PITCHCSV[],MATCH(MYRANKS_P[[#This Row],[PROJID]],PITCHCSV[playerid],0),P_SOCOL),0),0)</f>
        <v>#REF!</v>
      </c>
      <c r="O556" s="115" t="e">
        <f>IF(OR(LEAGUE="Mixed",LEAGUE=MYRANKS_P[[#This Row],[LG]]),IFERROR(INDEX(PITCHCSV[],MATCH(MYRANKS_P[[#This Row],[PROJID]],PITCHCSV[playerid],0),P_BBCOL),0),0)</f>
        <v>#REF!</v>
      </c>
      <c r="P556" s="10" t="e">
        <f>IF(OR(LEAGUE="Mixed",LEAGUE=MYRANKS_P[[#This Row],[LG]]),IFERROR(MYRANKS_P[[#This Row],[ER]]*9/MYRANKS_P[[#This Row],[IP]],0),0)</f>
        <v>#REF!</v>
      </c>
      <c r="Q556" s="10" t="e">
        <f>IF(OR(LEAGUE="Mixed",LEAGUE=MYRANKS_P[[#This Row],[LG]]),IFERROR((MYRANKS_P[[#This Row],[BB]]+MYRANKS_P[[#This Row],[H]])/MYRANKS_P[[#This Row],[IP]],0),0)</f>
        <v>#REF!</v>
      </c>
      <c r="R556" s="10" t="e">
        <f>MYRANKS_P[[#This Row],[W]]/SGP_W</f>
        <v>#REF!</v>
      </c>
      <c r="S556" s="10" t="e">
        <f>MYRANKS_P[[#This Row],[SV]]/SGP_SV</f>
        <v>#REF!</v>
      </c>
      <c r="T556" s="10" t="e">
        <f>MYRANKS_P[[#This Row],[SO]]/SGP_K</f>
        <v>#REF!</v>
      </c>
      <c r="U556" s="10" t="e">
        <f>((LGAVG_ER*(NUMPITCHERS-1)+MYRANKS_P[[#This Row],[ER]])*9/((LGAVG_IP*(NUMPITCHERS-1)+MYRANKS_P[[#This Row],[IP]]))-LGAVG_ERA)/SGP_ERA</f>
        <v>#REF!</v>
      </c>
      <c r="V556" s="10" t="e">
        <f>((LGAVG_HBB*(NUMPITCHERS-1)+MYRANKS_P[[#This Row],[BB]]+MYRANKS_P[[#This Row],[H]])/(LGAVG_IP*(NUMPITCHERS-1)+MYRANKS_P[[#This Row],[IP]])-LGAVG_WHIP)/SGP_WHIP</f>
        <v>#REF!</v>
      </c>
      <c r="W556" s="72" t="e">
        <f>MYRANKS_P[[#This Row],[WSGP]]+MYRANKS_P[[#This Row],[SVSGP]]+MYRANKS_P[[#This Row],[SOSGP]]+MYRANKS_P[[#This Row],[ERASGP]]+MYRANKS_P[[#This Row],[WHIPSGP]]</f>
        <v>#REF!</v>
      </c>
      <c r="X556" s="171" t="e">
        <f>RANK(MYRANKS_P[[#This Row],[TTLSGP]],MYRANKS_P[TTLSGP],0)</f>
        <v>#REF!</v>
      </c>
      <c r="Y556" s="72" t="e">
        <f>IF(MYRANKS_P[[#This Row],[RAW_RANK]]&gt;NUM_P,MYRANKS_P[[#This Row],[TTLSGP]],0)</f>
        <v>#REF!</v>
      </c>
      <c r="Z556" s="22" t="e">
        <f>IF(MYRANKS_P[[#This Row],[BENCH_TTLSGP]]=0,"",RANK(MYRANKS_P[[#This Row],[BENCH_TTLSGP]],MYRANKS_P[BENCH_TTLSGP],0))</f>
        <v>#REF!</v>
      </c>
      <c r="AA556" s="22" t="e">
        <f>IF(MYRANKS_P[[#This Row],[RAW_RANK]]=NUM_P,"X","")</f>
        <v>#REF!</v>
      </c>
      <c r="AB556" s="10" t="e">
        <f>VLOOKUP(MYRANKS_P[[#This Row],[POS]],#REF!,COLUMN(#REF!),FALSE)</f>
        <v>#REF!</v>
      </c>
      <c r="AC556" s="10" t="e">
        <f>MYRANKS_P[[#This Row],[TTLSGP]]-MYRANKS_P[[#This Row],[REPL LVL]]</f>
        <v>#REF!</v>
      </c>
      <c r="AD556" s="19" t="e">
        <f>IF(MYRANKS_P[[#This Row],[RAW_RANK]]&lt;=Total_Pitchers_Drafted,MYRANKS_P[[#This Row],[SGP OVER REPL]],0)</f>
        <v>#REF!</v>
      </c>
      <c r="AE556" s="66" t="e">
        <f>MYRANKS_P[[#This Row],[SGP OVER REPL]]*Dollar_Value_Per_Pitcher_SGP+1</f>
        <v>#REF!</v>
      </c>
      <c r="AF556" s="27"/>
      <c r="AG556" s="30" t="e">
        <f>IF(AND(MYRANKS_P[[#This Row],[BENCH_RANK]]&lt;=Total_Pitchers_Drafted,MYRANKS_P[[#This Row],[$ACTUAL]]=""),MYRANKS_P[[#This Row],[USEFULSGP]],0)</f>
        <v>#REF!</v>
      </c>
      <c r="AH556" s="27" t="e">
        <f>IF(MYRANKS_P[[#This Row],[REMAIN_SGP]]=0,0,MYRANKS_P[[#This Row],[REMAIN_SGP]]*Remaining_Dollar_Value_Per_Pitcher_SGP+1)</f>
        <v>#REF!</v>
      </c>
      <c r="AI556" s="122"/>
    </row>
    <row r="557" spans="1:35" x14ac:dyDescent="0.25">
      <c r="A557" s="88" t="s">
        <v>3638</v>
      </c>
      <c r="B557" s="9" t="e">
        <f>VLOOKUP(MYRANKS_P[[#This Row],[PLAYERID]],#REF!,COLUMN(#REF!),FALSE)</f>
        <v>#REF!</v>
      </c>
      <c r="C557" s="9" t="e">
        <f>VLOOKUP(MYRANKS_P[[#This Row],[PLAYERID]],#REF!,COLUMN(#REF!),FALSE)</f>
        <v>#REF!</v>
      </c>
      <c r="D557" s="9" t="e">
        <f>VLOOKUP(MYRANKS_P[[#This Row],[PLAYERID]],#REF!,COLUMN(#REF!),FALSE)</f>
        <v>#REF!</v>
      </c>
      <c r="E557" s="9" t="e">
        <f>VLOOKUP(MYRANKS_P[[#This Row],[PLAYERID]],#REF!,COLUMN(#REF!),FALSE)</f>
        <v>#REF!</v>
      </c>
      <c r="F557" s="9" t="e">
        <f>VLOOKUP(MYRANKS_P[[#This Row],[PLAYERID]],#REF!,COLUMN(#REF!),FALSE)</f>
        <v>#REF!</v>
      </c>
      <c r="G557" s="9" t="e">
        <f>INDEX(#REF!,MATCH(MYRANKS_P[[#This Row],[PLAYERID]],#REF!,0),VLOOKUP(IDSYSTEM,#REF!,3,FALSE))</f>
        <v>#REF!</v>
      </c>
      <c r="H557" s="115" t="e">
        <f>IF(OR(LEAGUE="Mixed",LEAGUE=MYRANKS_P[[#This Row],[LG]]),IFERROR(INDEX(PITCHCSV[],MATCH(MYRANKS_P[[#This Row],[PROJID]],PITCHCSV[playerid],0),P_WCOL),0),0)</f>
        <v>#REF!</v>
      </c>
      <c r="I557" s="115" t="e">
        <f>IF(OR(LEAGUE="Mixed",LEAGUE=MYRANKS_P[[#This Row],[LG]]),IFERROR(INDEX(PITCHCSV[],MATCH(MYRANKS_P[[#This Row],[PROJID]],PITCHCSV[playerid],0),P_SVCOL),0),0)</f>
        <v>#REF!</v>
      </c>
      <c r="J557" s="115" t="e">
        <f>IF(OR(LEAGUE="Mixed",LEAGUE=MYRANKS_P[[#This Row],[LG]]),IFERROR(INDEX(PITCHCSV[],MATCH(MYRANKS_P[[#This Row],[PROJID]],PITCHCSV[playerid],0),P_IPCOL),0),0)</f>
        <v>#REF!</v>
      </c>
      <c r="K557" s="115" t="e">
        <f>IF(OR(LEAGUE="Mixed",LEAGUE=MYRANKS_P[[#This Row],[LG]]),IFERROR(INDEX(PITCHCSV[],MATCH(MYRANKS_P[[#This Row],[PROJID]],PITCHCSV[playerid],0),P_HCOL),0),0)</f>
        <v>#REF!</v>
      </c>
      <c r="L557" s="115" t="e">
        <f>IF(OR(LEAGUE="Mixed",LEAGUE=MYRANKS_P[[#This Row],[LG]]),IFERROR(INDEX(PITCHCSV[],MATCH(MYRANKS_P[[#This Row],[PROJID]],PITCHCSV[playerid],0),P_ERCOL),0),0)</f>
        <v>#REF!</v>
      </c>
      <c r="M557" s="115" t="e">
        <f>IF(OR(LEAGUE="Mixed",LEAGUE=MYRANKS_P[[#This Row],[LG]]),IFERROR(INDEX(PITCHCSV[],MATCH(MYRANKS_P[[#This Row],[PROJID]],PITCHCSV[playerid],0),P_HRCOL),0),0)</f>
        <v>#REF!</v>
      </c>
      <c r="N557" s="115" t="e">
        <f>IF(OR(LEAGUE="Mixed",LEAGUE=MYRANKS_P[[#This Row],[LG]]),IFERROR(INDEX(PITCHCSV[],MATCH(MYRANKS_P[[#This Row],[PROJID]],PITCHCSV[playerid],0),P_SOCOL),0),0)</f>
        <v>#REF!</v>
      </c>
      <c r="O557" s="115" t="e">
        <f>IF(OR(LEAGUE="Mixed",LEAGUE=MYRANKS_P[[#This Row],[LG]]),IFERROR(INDEX(PITCHCSV[],MATCH(MYRANKS_P[[#This Row],[PROJID]],PITCHCSV[playerid],0),P_BBCOL),0),0)</f>
        <v>#REF!</v>
      </c>
      <c r="P557" s="10" t="e">
        <f>IF(OR(LEAGUE="Mixed",LEAGUE=MYRANKS_P[[#This Row],[LG]]),IFERROR(MYRANKS_P[[#This Row],[ER]]*9/MYRANKS_P[[#This Row],[IP]],0),0)</f>
        <v>#REF!</v>
      </c>
      <c r="Q557" s="10" t="e">
        <f>IF(OR(LEAGUE="Mixed",LEAGUE=MYRANKS_P[[#This Row],[LG]]),IFERROR((MYRANKS_P[[#This Row],[BB]]+MYRANKS_P[[#This Row],[H]])/MYRANKS_P[[#This Row],[IP]],0),0)</f>
        <v>#REF!</v>
      </c>
      <c r="R557" s="10" t="e">
        <f>MYRANKS_P[[#This Row],[W]]/SGP_W</f>
        <v>#REF!</v>
      </c>
      <c r="S557" s="10" t="e">
        <f>MYRANKS_P[[#This Row],[SV]]/SGP_SV</f>
        <v>#REF!</v>
      </c>
      <c r="T557" s="10" t="e">
        <f>MYRANKS_P[[#This Row],[SO]]/SGP_K</f>
        <v>#REF!</v>
      </c>
      <c r="U557" s="10" t="e">
        <f>((LGAVG_ER*(NUMPITCHERS-1)+MYRANKS_P[[#This Row],[ER]])*9/((LGAVG_IP*(NUMPITCHERS-1)+MYRANKS_P[[#This Row],[IP]]))-LGAVG_ERA)/SGP_ERA</f>
        <v>#REF!</v>
      </c>
      <c r="V557" s="10" t="e">
        <f>((LGAVG_HBB*(NUMPITCHERS-1)+MYRANKS_P[[#This Row],[BB]]+MYRANKS_P[[#This Row],[H]])/(LGAVG_IP*(NUMPITCHERS-1)+MYRANKS_P[[#This Row],[IP]])-LGAVG_WHIP)/SGP_WHIP</f>
        <v>#REF!</v>
      </c>
      <c r="W557" s="72" t="e">
        <f>MYRANKS_P[[#This Row],[WSGP]]+MYRANKS_P[[#This Row],[SVSGP]]+MYRANKS_P[[#This Row],[SOSGP]]+MYRANKS_P[[#This Row],[ERASGP]]+MYRANKS_P[[#This Row],[WHIPSGP]]</f>
        <v>#REF!</v>
      </c>
      <c r="X557" s="171" t="e">
        <f>RANK(MYRANKS_P[[#This Row],[TTLSGP]],MYRANKS_P[TTLSGP],0)</f>
        <v>#REF!</v>
      </c>
      <c r="Y557" s="72" t="e">
        <f>IF(MYRANKS_P[[#This Row],[RAW_RANK]]&gt;NUM_P,MYRANKS_P[[#This Row],[TTLSGP]],0)</f>
        <v>#REF!</v>
      </c>
      <c r="Z557" s="22" t="e">
        <f>IF(MYRANKS_P[[#This Row],[BENCH_TTLSGP]]=0,"",RANK(MYRANKS_P[[#This Row],[BENCH_TTLSGP]],MYRANKS_P[BENCH_TTLSGP],0))</f>
        <v>#REF!</v>
      </c>
      <c r="AA557" s="22" t="e">
        <f>IF(MYRANKS_P[[#This Row],[RAW_RANK]]=NUM_P,"X","")</f>
        <v>#REF!</v>
      </c>
      <c r="AB557" s="10" t="e">
        <f>VLOOKUP(MYRANKS_P[[#This Row],[POS]],#REF!,COLUMN(#REF!),FALSE)</f>
        <v>#REF!</v>
      </c>
      <c r="AC557" s="10" t="e">
        <f>MYRANKS_P[[#This Row],[TTLSGP]]-MYRANKS_P[[#This Row],[REPL LVL]]</f>
        <v>#REF!</v>
      </c>
      <c r="AD557" s="19" t="e">
        <f>IF(MYRANKS_P[[#This Row],[RAW_RANK]]&lt;=Total_Pitchers_Drafted,MYRANKS_P[[#This Row],[SGP OVER REPL]],0)</f>
        <v>#REF!</v>
      </c>
      <c r="AE557" s="66" t="e">
        <f>MYRANKS_P[[#This Row],[SGP OVER REPL]]*Dollar_Value_Per_Pitcher_SGP+1</f>
        <v>#REF!</v>
      </c>
      <c r="AF557" s="27"/>
      <c r="AG557" s="30" t="e">
        <f>IF(AND(MYRANKS_P[[#This Row],[BENCH_RANK]]&lt;=Total_Pitchers_Drafted,MYRANKS_P[[#This Row],[$ACTUAL]]=""),MYRANKS_P[[#This Row],[USEFULSGP]],0)</f>
        <v>#REF!</v>
      </c>
      <c r="AH557" s="27" t="e">
        <f>IF(MYRANKS_P[[#This Row],[REMAIN_SGP]]=0,0,MYRANKS_P[[#This Row],[REMAIN_SGP]]*Remaining_Dollar_Value_Per_Pitcher_SGP+1)</f>
        <v>#REF!</v>
      </c>
      <c r="AI557" s="122"/>
    </row>
    <row r="558" spans="1:35" x14ac:dyDescent="0.25">
      <c r="A558" s="121" t="s">
        <v>2327</v>
      </c>
      <c r="B558" s="9" t="e">
        <f>VLOOKUP(MYRANKS_P[[#This Row],[PLAYERID]],#REF!,COLUMN(#REF!),FALSE)</f>
        <v>#REF!</v>
      </c>
      <c r="C558" s="9" t="e">
        <f>VLOOKUP(MYRANKS_P[[#This Row],[PLAYERID]],#REF!,COLUMN(#REF!),FALSE)</f>
        <v>#REF!</v>
      </c>
      <c r="D558" s="9" t="e">
        <f>VLOOKUP(MYRANKS_P[[#This Row],[PLAYERID]],#REF!,COLUMN(#REF!),FALSE)</f>
        <v>#REF!</v>
      </c>
      <c r="E558" s="9" t="e">
        <f>VLOOKUP(MYRANKS_P[[#This Row],[PLAYERID]],#REF!,COLUMN(#REF!),FALSE)</f>
        <v>#REF!</v>
      </c>
      <c r="F558" s="9" t="e">
        <f>VLOOKUP(MYRANKS_P[[#This Row],[PLAYERID]],#REF!,COLUMN(#REF!),FALSE)</f>
        <v>#REF!</v>
      </c>
      <c r="G558" s="9" t="e">
        <f>INDEX(#REF!,MATCH(MYRANKS_P[[#This Row],[PLAYERID]],#REF!,0),VLOOKUP(IDSYSTEM,#REF!,3,FALSE))</f>
        <v>#REF!</v>
      </c>
      <c r="H558" s="115" t="e">
        <f>IF(OR(LEAGUE="Mixed",LEAGUE=MYRANKS_P[[#This Row],[LG]]),IFERROR(INDEX(PITCHCSV[],MATCH(MYRANKS_P[[#This Row],[PROJID]],PITCHCSV[playerid],0),P_WCOL),0),0)</f>
        <v>#REF!</v>
      </c>
      <c r="I558" s="115" t="e">
        <f>IF(OR(LEAGUE="Mixed",LEAGUE=MYRANKS_P[[#This Row],[LG]]),IFERROR(INDEX(PITCHCSV[],MATCH(MYRANKS_P[[#This Row],[PROJID]],PITCHCSV[playerid],0),P_SVCOL),0),0)</f>
        <v>#REF!</v>
      </c>
      <c r="J558" s="115" t="e">
        <f>IF(OR(LEAGUE="Mixed",LEAGUE=MYRANKS_P[[#This Row],[LG]]),IFERROR(INDEX(PITCHCSV[],MATCH(MYRANKS_P[[#This Row],[PROJID]],PITCHCSV[playerid],0),P_IPCOL),0),0)</f>
        <v>#REF!</v>
      </c>
      <c r="K558" s="115" t="e">
        <f>IF(OR(LEAGUE="Mixed",LEAGUE=MYRANKS_P[[#This Row],[LG]]),IFERROR(INDEX(PITCHCSV[],MATCH(MYRANKS_P[[#This Row],[PROJID]],PITCHCSV[playerid],0),P_HCOL),0),0)</f>
        <v>#REF!</v>
      </c>
      <c r="L558" s="115" t="e">
        <f>IF(OR(LEAGUE="Mixed",LEAGUE=MYRANKS_P[[#This Row],[LG]]),IFERROR(INDEX(PITCHCSV[],MATCH(MYRANKS_P[[#This Row],[PROJID]],PITCHCSV[playerid],0),P_ERCOL),0),0)</f>
        <v>#REF!</v>
      </c>
      <c r="M558" s="115" t="e">
        <f>IF(OR(LEAGUE="Mixed",LEAGUE=MYRANKS_P[[#This Row],[LG]]),IFERROR(INDEX(PITCHCSV[],MATCH(MYRANKS_P[[#This Row],[PROJID]],PITCHCSV[playerid],0),P_HRCOL),0),0)</f>
        <v>#REF!</v>
      </c>
      <c r="N558" s="115" t="e">
        <f>IF(OR(LEAGUE="Mixed",LEAGUE=MYRANKS_P[[#This Row],[LG]]),IFERROR(INDEX(PITCHCSV[],MATCH(MYRANKS_P[[#This Row],[PROJID]],PITCHCSV[playerid],0),P_SOCOL),0),0)</f>
        <v>#REF!</v>
      </c>
      <c r="O558" s="115" t="e">
        <f>IF(OR(LEAGUE="Mixed",LEAGUE=MYRANKS_P[[#This Row],[LG]]),IFERROR(INDEX(PITCHCSV[],MATCH(MYRANKS_P[[#This Row],[PROJID]],PITCHCSV[playerid],0),P_BBCOL),0),0)</f>
        <v>#REF!</v>
      </c>
      <c r="P558" s="10" t="e">
        <f>IF(OR(LEAGUE="Mixed",LEAGUE=MYRANKS_P[[#This Row],[LG]]),IFERROR(MYRANKS_P[[#This Row],[ER]]*9/MYRANKS_P[[#This Row],[IP]],0),0)</f>
        <v>#REF!</v>
      </c>
      <c r="Q558" s="10" t="e">
        <f>IF(OR(LEAGUE="Mixed",LEAGUE=MYRANKS_P[[#This Row],[LG]]),IFERROR((MYRANKS_P[[#This Row],[BB]]+MYRANKS_P[[#This Row],[H]])/MYRANKS_P[[#This Row],[IP]],0),0)</f>
        <v>#REF!</v>
      </c>
      <c r="R558" s="12" t="e">
        <f>MYRANKS_P[[#This Row],[W]]/SGP_W</f>
        <v>#REF!</v>
      </c>
      <c r="S558" s="12" t="e">
        <f>MYRANKS_P[[#This Row],[SV]]/SGP_SV</f>
        <v>#REF!</v>
      </c>
      <c r="T558" s="12" t="e">
        <f>MYRANKS_P[[#This Row],[SO]]/SGP_K</f>
        <v>#REF!</v>
      </c>
      <c r="U558" s="10" t="e">
        <f>((LGAVG_ER*(NUMPITCHERS-1)+MYRANKS_P[[#This Row],[ER]])*9/((LGAVG_IP*(NUMPITCHERS-1)+MYRANKS_P[[#This Row],[IP]]))-LGAVG_ERA)/SGP_ERA</f>
        <v>#REF!</v>
      </c>
      <c r="V558" s="10" t="e">
        <f>((LGAVG_HBB*(NUMPITCHERS-1)+MYRANKS_P[[#This Row],[BB]]+MYRANKS_P[[#This Row],[H]])/(LGAVG_IP*(NUMPITCHERS-1)+MYRANKS_P[[#This Row],[IP]])-LGAVG_WHIP)/SGP_WHIP</f>
        <v>#REF!</v>
      </c>
      <c r="W558" s="76" t="e">
        <f>MYRANKS_P[[#This Row],[WSGP]]+MYRANKS_P[[#This Row],[SVSGP]]+MYRANKS_P[[#This Row],[SOSGP]]+MYRANKS_P[[#This Row],[ERASGP]]+MYRANKS_P[[#This Row],[WHIPSGP]]</f>
        <v>#REF!</v>
      </c>
      <c r="X558" s="175" t="e">
        <f>RANK(MYRANKS_P[[#This Row],[TTLSGP]],MYRANKS_P[TTLSGP],0)</f>
        <v>#REF!</v>
      </c>
      <c r="Y558" s="76" t="e">
        <f>IF(MYRANKS_P[[#This Row],[RAW_RANK]]&gt;NUM_P,MYRANKS_P[[#This Row],[TTLSGP]],0)</f>
        <v>#REF!</v>
      </c>
      <c r="Z558" s="23" t="e">
        <f>IF(MYRANKS_P[[#This Row],[BENCH_TTLSGP]]=0,"",RANK(MYRANKS_P[[#This Row],[BENCH_TTLSGP]],MYRANKS_P[BENCH_TTLSGP],0))</f>
        <v>#REF!</v>
      </c>
      <c r="AA558" s="23" t="e">
        <f>IF(MYRANKS_P[[#This Row],[RAW_RANK]]=NUM_P,"X","")</f>
        <v>#REF!</v>
      </c>
      <c r="AB558" s="12" t="e">
        <f>VLOOKUP(MYRANKS_P[[#This Row],[POS]],#REF!,COLUMN(#REF!),FALSE)</f>
        <v>#REF!</v>
      </c>
      <c r="AC558" s="12" t="e">
        <f>MYRANKS_P[[#This Row],[TTLSGP]]-MYRANKS_P[[#This Row],[REPL LVL]]</f>
        <v>#REF!</v>
      </c>
      <c r="AD558" s="20" t="e">
        <f>IF(MYRANKS_P[[#This Row],[RAW_RANK]]&lt;=Total_Pitchers_Drafted,MYRANKS_P[[#This Row],[SGP OVER REPL]],0)</f>
        <v>#REF!</v>
      </c>
      <c r="AE558" s="70" t="e">
        <f>MYRANKS_P[[#This Row],[SGP OVER REPL]]*Dollar_Value_Per_Pitcher_SGP+1</f>
        <v>#REF!</v>
      </c>
      <c r="AF558" s="28"/>
      <c r="AG558" s="31" t="e">
        <f>IF(AND(MYRANKS_P[[#This Row],[BENCH_RANK]]&lt;=Total_Pitchers_Drafted,MYRANKS_P[[#This Row],[$ACTUAL]]=""),MYRANKS_P[[#This Row],[USEFULSGP]],0)</f>
        <v>#REF!</v>
      </c>
      <c r="AH558" s="28" t="e">
        <f>IF(MYRANKS_P[[#This Row],[REMAIN_SGP]]=0,0,MYRANKS_P[[#This Row],[REMAIN_SGP]]*Remaining_Dollar_Value_Per_Pitcher_SGP+1)</f>
        <v>#REF!</v>
      </c>
      <c r="AI558" s="122"/>
    </row>
    <row r="559" spans="1:35" x14ac:dyDescent="0.25">
      <c r="A559" s="110" t="s">
        <v>1400</v>
      </c>
      <c r="B559" s="9" t="e">
        <f>VLOOKUP(MYRANKS_P[[#This Row],[PLAYERID]],#REF!,COLUMN(#REF!),FALSE)</f>
        <v>#REF!</v>
      </c>
      <c r="C559" s="9" t="e">
        <f>VLOOKUP(MYRANKS_P[[#This Row],[PLAYERID]],#REF!,COLUMN(#REF!),FALSE)</f>
        <v>#REF!</v>
      </c>
      <c r="D559" s="9" t="e">
        <f>VLOOKUP(MYRANKS_P[[#This Row],[PLAYERID]],#REF!,COLUMN(#REF!),FALSE)</f>
        <v>#REF!</v>
      </c>
      <c r="E559" s="9" t="e">
        <f>VLOOKUP(MYRANKS_P[[#This Row],[PLAYERID]],#REF!,COLUMN(#REF!),FALSE)</f>
        <v>#REF!</v>
      </c>
      <c r="F559" s="9" t="e">
        <f>VLOOKUP(MYRANKS_P[[#This Row],[PLAYERID]],#REF!,COLUMN(#REF!),FALSE)</f>
        <v>#REF!</v>
      </c>
      <c r="G559" s="9" t="e">
        <f>INDEX(#REF!,MATCH(MYRANKS_P[[#This Row],[PLAYERID]],#REF!,0),VLOOKUP(IDSYSTEM,#REF!,3,FALSE))</f>
        <v>#REF!</v>
      </c>
      <c r="H559" s="128" t="e">
        <f>IF(OR(LEAGUE="Mixed",LEAGUE=MYRANKS_P[[#This Row],[LG]]),IFERROR(INDEX(PITCHCSV[],MATCH(MYRANKS_P[[#This Row],[PROJID]],PITCHCSV[playerid],0),P_WCOL),0),0)</f>
        <v>#REF!</v>
      </c>
      <c r="I559" s="128" t="e">
        <f>IF(OR(LEAGUE="Mixed",LEAGUE=MYRANKS_P[[#This Row],[LG]]),IFERROR(INDEX(PITCHCSV[],MATCH(MYRANKS_P[[#This Row],[PROJID]],PITCHCSV[playerid],0),P_SVCOL),0),0)</f>
        <v>#REF!</v>
      </c>
      <c r="J559" s="128" t="e">
        <f>IF(OR(LEAGUE="Mixed",LEAGUE=MYRANKS_P[[#This Row],[LG]]),IFERROR(INDEX(PITCHCSV[],MATCH(MYRANKS_P[[#This Row],[PROJID]],PITCHCSV[playerid],0),P_IPCOL),0),0)</f>
        <v>#REF!</v>
      </c>
      <c r="K559" s="128" t="e">
        <f>IF(OR(LEAGUE="Mixed",LEAGUE=MYRANKS_P[[#This Row],[LG]]),IFERROR(INDEX(PITCHCSV[],MATCH(MYRANKS_P[[#This Row],[PROJID]],PITCHCSV[playerid],0),P_HCOL),0),0)</f>
        <v>#REF!</v>
      </c>
      <c r="L559" s="128" t="e">
        <f>IF(OR(LEAGUE="Mixed",LEAGUE=MYRANKS_P[[#This Row],[LG]]),IFERROR(INDEX(PITCHCSV[],MATCH(MYRANKS_P[[#This Row],[PROJID]],PITCHCSV[playerid],0),P_ERCOL),0),0)</f>
        <v>#REF!</v>
      </c>
      <c r="M559" s="128" t="e">
        <f>IF(OR(LEAGUE="Mixed",LEAGUE=MYRANKS_P[[#This Row],[LG]]),IFERROR(INDEX(PITCHCSV[],MATCH(MYRANKS_P[[#This Row],[PROJID]],PITCHCSV[playerid],0),P_HRCOL),0),0)</f>
        <v>#REF!</v>
      </c>
      <c r="N559" s="128" t="e">
        <f>IF(OR(LEAGUE="Mixed",LEAGUE=MYRANKS_P[[#This Row],[LG]]),IFERROR(INDEX(PITCHCSV[],MATCH(MYRANKS_P[[#This Row],[PROJID]],PITCHCSV[playerid],0),P_SOCOL),0),0)</f>
        <v>#REF!</v>
      </c>
      <c r="O559" s="128" t="e">
        <f>IF(OR(LEAGUE="Mixed",LEAGUE=MYRANKS_P[[#This Row],[LG]]),IFERROR(INDEX(PITCHCSV[],MATCH(MYRANKS_P[[#This Row],[PROJID]],PITCHCSV[playerid],0),P_BBCOL),0),0)</f>
        <v>#REF!</v>
      </c>
      <c r="P559" s="87" t="e">
        <f>IF(OR(LEAGUE="Mixed",LEAGUE=MYRANKS_P[[#This Row],[LG]]),IFERROR(MYRANKS_P[[#This Row],[ER]]*9/MYRANKS_P[[#This Row],[IP]],0),0)</f>
        <v>#REF!</v>
      </c>
      <c r="Q559" s="87" t="e">
        <f>IF(OR(LEAGUE="Mixed",LEAGUE=MYRANKS_P[[#This Row],[LG]]),IFERROR((MYRANKS_P[[#This Row],[BB]]+MYRANKS_P[[#This Row],[H]])/MYRANKS_P[[#This Row],[IP]],0),0)</f>
        <v>#REF!</v>
      </c>
      <c r="R559" s="87" t="e">
        <f>MYRANKS_P[[#This Row],[W]]/SGP_W</f>
        <v>#REF!</v>
      </c>
      <c r="S559" s="87" t="e">
        <f>MYRANKS_P[[#This Row],[SV]]/SGP_SV</f>
        <v>#REF!</v>
      </c>
      <c r="T559" s="87" t="e">
        <f>MYRANKS_P[[#This Row],[SO]]/SGP_K</f>
        <v>#REF!</v>
      </c>
      <c r="U559" s="87" t="e">
        <f>((LGAVG_ER*(NUMPITCHERS-1)+MYRANKS_P[[#This Row],[ER]])*9/((LGAVG_IP*(NUMPITCHERS-1)+MYRANKS_P[[#This Row],[IP]]))-LGAVG_ERA)/SGP_ERA</f>
        <v>#REF!</v>
      </c>
      <c r="V559" s="87" t="e">
        <f>((LGAVG_HBB*(NUMPITCHERS-1)+MYRANKS_P[[#This Row],[BB]]+MYRANKS_P[[#This Row],[H]])/(LGAVG_IP*(NUMPITCHERS-1)+MYRANKS_P[[#This Row],[IP]])-LGAVG_WHIP)/SGP_WHIP</f>
        <v>#REF!</v>
      </c>
      <c r="W559" s="92" t="e">
        <f>MYRANKS_P[[#This Row],[WSGP]]+MYRANKS_P[[#This Row],[SVSGP]]+MYRANKS_P[[#This Row],[SOSGP]]+MYRANKS_P[[#This Row],[ERASGP]]+MYRANKS_P[[#This Row],[WHIPSGP]]</f>
        <v>#REF!</v>
      </c>
      <c r="X559" s="173" t="e">
        <f>RANK(MYRANKS_P[[#This Row],[TTLSGP]],MYRANKS_P[TTLSGP],0)</f>
        <v>#REF!</v>
      </c>
      <c r="Y559" s="92" t="e">
        <f>IF(MYRANKS_P[[#This Row],[RAW_RANK]]&gt;NUM_P,MYRANKS_P[[#This Row],[TTLSGP]],0)</f>
        <v>#REF!</v>
      </c>
      <c r="Z559" s="96" t="e">
        <f>IF(MYRANKS_P[[#This Row],[BENCH_TTLSGP]]=0,"",RANK(MYRANKS_P[[#This Row],[BENCH_TTLSGP]],MYRANKS_P[BENCH_TTLSGP],0))</f>
        <v>#REF!</v>
      </c>
      <c r="AA559" s="96" t="e">
        <f>IF(MYRANKS_P[[#This Row],[RAW_RANK]]=NUM_P,"X","")</f>
        <v>#REF!</v>
      </c>
      <c r="AB559" s="87" t="e">
        <f>VLOOKUP(MYRANKS_P[[#This Row],[POS]],#REF!,COLUMN(#REF!),FALSE)</f>
        <v>#REF!</v>
      </c>
      <c r="AC559" s="87" t="e">
        <f>MYRANKS_P[[#This Row],[TTLSGP]]-MYRANKS_P[[#This Row],[REPL LVL]]</f>
        <v>#REF!</v>
      </c>
      <c r="AD559" s="87" t="e">
        <f>IF(MYRANKS_P[[#This Row],[RAW_RANK]]&lt;=Total_Pitchers_Drafted,MYRANKS_P[[#This Row],[SGP OVER REPL]],0)</f>
        <v>#REF!</v>
      </c>
      <c r="AE559" s="97" t="e">
        <f>MYRANKS_P[[#This Row],[SGP OVER REPL]]*Dollar_Value_Per_Pitcher_SGP+1</f>
        <v>#REF!</v>
      </c>
      <c r="AF559" s="87"/>
      <c r="AG559" s="87" t="e">
        <f>IF(AND(MYRANKS_P[[#This Row],[BENCH_RANK]]&lt;=Total_Pitchers_Drafted,MYRANKS_P[[#This Row],[$ACTUAL]]=""),MYRANKS_P[[#This Row],[USEFULSGP]],0)</f>
        <v>#REF!</v>
      </c>
      <c r="AH559" s="87" t="e">
        <f>IF(MYRANKS_P[[#This Row],[REMAIN_SGP]]=0,0,MYRANKS_P[[#This Row],[REMAIN_SGP]]*Remaining_Dollar_Value_Per_Pitcher_SGP+1)</f>
        <v>#REF!</v>
      </c>
      <c r="AI559" s="122"/>
    </row>
    <row r="560" spans="1:35" x14ac:dyDescent="0.25">
      <c r="A560" s="90" t="s">
        <v>3630</v>
      </c>
      <c r="B560" s="9" t="e">
        <f>VLOOKUP(MYRANKS_P[[#This Row],[PLAYERID]],#REF!,COLUMN(#REF!),FALSE)</f>
        <v>#REF!</v>
      </c>
      <c r="C560" s="9" t="e">
        <f>VLOOKUP(MYRANKS_P[[#This Row],[PLAYERID]],#REF!,COLUMN(#REF!),FALSE)</f>
        <v>#REF!</v>
      </c>
      <c r="D560" s="9" t="e">
        <f>VLOOKUP(MYRANKS_P[[#This Row],[PLAYERID]],#REF!,COLUMN(#REF!),FALSE)</f>
        <v>#REF!</v>
      </c>
      <c r="E560" s="9" t="e">
        <f>VLOOKUP(MYRANKS_P[[#This Row],[PLAYERID]],#REF!,COLUMN(#REF!),FALSE)</f>
        <v>#REF!</v>
      </c>
      <c r="F560" s="9" t="e">
        <f>VLOOKUP(MYRANKS_P[[#This Row],[PLAYERID]],#REF!,COLUMN(#REF!),FALSE)</f>
        <v>#REF!</v>
      </c>
      <c r="G560" s="9" t="e">
        <f>INDEX(#REF!,MATCH(MYRANKS_P[[#This Row],[PLAYERID]],#REF!,0),VLOOKUP(IDSYSTEM,#REF!,3,FALSE))</f>
        <v>#REF!</v>
      </c>
      <c r="H560" s="115" t="e">
        <f>IF(OR(LEAGUE="Mixed",LEAGUE=MYRANKS_P[[#This Row],[LG]]),IFERROR(INDEX(PITCHCSV[],MATCH(MYRANKS_P[[#This Row],[PROJID]],PITCHCSV[playerid],0),P_WCOL),0),0)</f>
        <v>#REF!</v>
      </c>
      <c r="I560" s="115" t="e">
        <f>IF(OR(LEAGUE="Mixed",LEAGUE=MYRANKS_P[[#This Row],[LG]]),IFERROR(INDEX(PITCHCSV[],MATCH(MYRANKS_P[[#This Row],[PROJID]],PITCHCSV[playerid],0),P_SVCOL),0),0)</f>
        <v>#REF!</v>
      </c>
      <c r="J560" s="115" t="e">
        <f>IF(OR(LEAGUE="Mixed",LEAGUE=MYRANKS_P[[#This Row],[LG]]),IFERROR(INDEX(PITCHCSV[],MATCH(MYRANKS_P[[#This Row],[PROJID]],PITCHCSV[playerid],0),P_IPCOL),0),0)</f>
        <v>#REF!</v>
      </c>
      <c r="K560" s="115" t="e">
        <f>IF(OR(LEAGUE="Mixed",LEAGUE=MYRANKS_P[[#This Row],[LG]]),IFERROR(INDEX(PITCHCSV[],MATCH(MYRANKS_P[[#This Row],[PROJID]],PITCHCSV[playerid],0),P_HCOL),0),0)</f>
        <v>#REF!</v>
      </c>
      <c r="L560" s="115" t="e">
        <f>IF(OR(LEAGUE="Mixed",LEAGUE=MYRANKS_P[[#This Row],[LG]]),IFERROR(INDEX(PITCHCSV[],MATCH(MYRANKS_P[[#This Row],[PROJID]],PITCHCSV[playerid],0),P_ERCOL),0),0)</f>
        <v>#REF!</v>
      </c>
      <c r="M560" s="115" t="e">
        <f>IF(OR(LEAGUE="Mixed",LEAGUE=MYRANKS_P[[#This Row],[LG]]),IFERROR(INDEX(PITCHCSV[],MATCH(MYRANKS_P[[#This Row],[PROJID]],PITCHCSV[playerid],0),P_HRCOL),0),0)</f>
        <v>#REF!</v>
      </c>
      <c r="N560" s="115" t="e">
        <f>IF(OR(LEAGUE="Mixed",LEAGUE=MYRANKS_P[[#This Row],[LG]]),IFERROR(INDEX(PITCHCSV[],MATCH(MYRANKS_P[[#This Row],[PROJID]],PITCHCSV[playerid],0),P_SOCOL),0),0)</f>
        <v>#REF!</v>
      </c>
      <c r="O560" s="115" t="e">
        <f>IF(OR(LEAGUE="Mixed",LEAGUE=MYRANKS_P[[#This Row],[LG]]),IFERROR(INDEX(PITCHCSV[],MATCH(MYRANKS_P[[#This Row],[PROJID]],PITCHCSV[playerid],0),P_BBCOL),0),0)</f>
        <v>#REF!</v>
      </c>
      <c r="P560" s="10" t="e">
        <f>IF(OR(LEAGUE="Mixed",LEAGUE=MYRANKS_P[[#This Row],[LG]]),IFERROR(MYRANKS_P[[#This Row],[ER]]*9/MYRANKS_P[[#This Row],[IP]],0),0)</f>
        <v>#REF!</v>
      </c>
      <c r="Q560" s="10" t="e">
        <f>IF(OR(LEAGUE="Mixed",LEAGUE=MYRANKS_P[[#This Row],[LG]]),IFERROR((MYRANKS_P[[#This Row],[BB]]+MYRANKS_P[[#This Row],[H]])/MYRANKS_P[[#This Row],[IP]],0),0)</f>
        <v>#REF!</v>
      </c>
      <c r="R560" s="12" t="e">
        <f>MYRANKS_P[[#This Row],[W]]/SGP_W</f>
        <v>#REF!</v>
      </c>
      <c r="S560" s="12" t="e">
        <f>MYRANKS_P[[#This Row],[SV]]/SGP_SV</f>
        <v>#REF!</v>
      </c>
      <c r="T560" s="12" t="e">
        <f>MYRANKS_P[[#This Row],[SO]]/SGP_K</f>
        <v>#REF!</v>
      </c>
      <c r="U560" s="10" t="e">
        <f>((LGAVG_ER*(NUMPITCHERS-1)+MYRANKS_P[[#This Row],[ER]])*9/((LGAVG_IP*(NUMPITCHERS-1)+MYRANKS_P[[#This Row],[IP]]))-LGAVG_ERA)/SGP_ERA</f>
        <v>#REF!</v>
      </c>
      <c r="V560" s="10" t="e">
        <f>((LGAVG_HBB*(NUMPITCHERS-1)+MYRANKS_P[[#This Row],[BB]]+MYRANKS_P[[#This Row],[H]])/(LGAVG_IP*(NUMPITCHERS-1)+MYRANKS_P[[#This Row],[IP]])-LGAVG_WHIP)/SGP_WHIP</f>
        <v>#REF!</v>
      </c>
      <c r="W560" s="76" t="e">
        <f>MYRANKS_P[[#This Row],[WSGP]]+MYRANKS_P[[#This Row],[SVSGP]]+MYRANKS_P[[#This Row],[SOSGP]]+MYRANKS_P[[#This Row],[ERASGP]]+MYRANKS_P[[#This Row],[WHIPSGP]]</f>
        <v>#REF!</v>
      </c>
      <c r="X560" s="175" t="e">
        <f>RANK(MYRANKS_P[[#This Row],[TTLSGP]],MYRANKS_P[TTLSGP],0)</f>
        <v>#REF!</v>
      </c>
      <c r="Y560" s="76" t="e">
        <f>IF(MYRANKS_P[[#This Row],[RAW_RANK]]&gt;NUM_P,MYRANKS_P[[#This Row],[TTLSGP]],0)</f>
        <v>#REF!</v>
      </c>
      <c r="Z560" s="23" t="e">
        <f>IF(MYRANKS_P[[#This Row],[BENCH_TTLSGP]]=0,"",RANK(MYRANKS_P[[#This Row],[BENCH_TTLSGP]],MYRANKS_P[BENCH_TTLSGP],0))</f>
        <v>#REF!</v>
      </c>
      <c r="AA560" s="23" t="e">
        <f>IF(MYRANKS_P[[#This Row],[RAW_RANK]]=NUM_P,"X","")</f>
        <v>#REF!</v>
      </c>
      <c r="AB560" s="12" t="e">
        <f>VLOOKUP(MYRANKS_P[[#This Row],[POS]],#REF!,COLUMN(#REF!),FALSE)</f>
        <v>#REF!</v>
      </c>
      <c r="AC560" s="12" t="e">
        <f>MYRANKS_P[[#This Row],[TTLSGP]]-MYRANKS_P[[#This Row],[REPL LVL]]</f>
        <v>#REF!</v>
      </c>
      <c r="AD560" s="20" t="e">
        <f>IF(MYRANKS_P[[#This Row],[RAW_RANK]]&lt;=Total_Pitchers_Drafted,MYRANKS_P[[#This Row],[SGP OVER REPL]],0)</f>
        <v>#REF!</v>
      </c>
      <c r="AE560" s="70" t="e">
        <f>MYRANKS_P[[#This Row],[SGP OVER REPL]]*Dollar_Value_Per_Pitcher_SGP+1</f>
        <v>#REF!</v>
      </c>
      <c r="AF560" s="28"/>
      <c r="AG560" s="31" t="e">
        <f>IF(AND(MYRANKS_P[[#This Row],[BENCH_RANK]]&lt;=Total_Pitchers_Drafted,MYRANKS_P[[#This Row],[$ACTUAL]]=""),MYRANKS_P[[#This Row],[USEFULSGP]],0)</f>
        <v>#REF!</v>
      </c>
      <c r="AH560" s="28" t="e">
        <f>IF(MYRANKS_P[[#This Row],[REMAIN_SGP]]=0,0,MYRANKS_P[[#This Row],[REMAIN_SGP]]*Remaining_Dollar_Value_Per_Pitcher_SGP+1)</f>
        <v>#REF!</v>
      </c>
      <c r="AI560" s="122"/>
    </row>
    <row r="561" spans="1:35" x14ac:dyDescent="0.25">
      <c r="A561" s="110" t="s">
        <v>1404</v>
      </c>
      <c r="B561" s="9" t="e">
        <f>VLOOKUP(MYRANKS_P[[#This Row],[PLAYERID]],#REF!,COLUMN(#REF!),FALSE)</f>
        <v>#REF!</v>
      </c>
      <c r="C561" s="9" t="e">
        <f>VLOOKUP(MYRANKS_P[[#This Row],[PLAYERID]],#REF!,COLUMN(#REF!),FALSE)</f>
        <v>#REF!</v>
      </c>
      <c r="D561" s="9" t="e">
        <f>VLOOKUP(MYRANKS_P[[#This Row],[PLAYERID]],#REF!,COLUMN(#REF!),FALSE)</f>
        <v>#REF!</v>
      </c>
      <c r="E561" s="9" t="e">
        <f>VLOOKUP(MYRANKS_P[[#This Row],[PLAYERID]],#REF!,COLUMN(#REF!),FALSE)</f>
        <v>#REF!</v>
      </c>
      <c r="F561" s="9" t="e">
        <f>VLOOKUP(MYRANKS_P[[#This Row],[PLAYERID]],#REF!,COLUMN(#REF!),FALSE)</f>
        <v>#REF!</v>
      </c>
      <c r="G561" s="9" t="e">
        <f>INDEX(#REF!,MATCH(MYRANKS_P[[#This Row],[PLAYERID]],#REF!,0),VLOOKUP(IDSYSTEM,#REF!,3,FALSE))</f>
        <v>#REF!</v>
      </c>
      <c r="H561" s="128" t="e">
        <f>IF(OR(LEAGUE="Mixed",LEAGUE=MYRANKS_P[[#This Row],[LG]]),IFERROR(INDEX(PITCHCSV[],MATCH(MYRANKS_P[[#This Row],[PROJID]],PITCHCSV[playerid],0),P_WCOL),0),0)</f>
        <v>#REF!</v>
      </c>
      <c r="I561" s="128" t="e">
        <f>IF(OR(LEAGUE="Mixed",LEAGUE=MYRANKS_P[[#This Row],[LG]]),IFERROR(INDEX(PITCHCSV[],MATCH(MYRANKS_P[[#This Row],[PROJID]],PITCHCSV[playerid],0),P_SVCOL),0),0)</f>
        <v>#REF!</v>
      </c>
      <c r="J561" s="128" t="e">
        <f>IF(OR(LEAGUE="Mixed",LEAGUE=MYRANKS_P[[#This Row],[LG]]),IFERROR(INDEX(PITCHCSV[],MATCH(MYRANKS_P[[#This Row],[PROJID]],PITCHCSV[playerid],0),P_IPCOL),0),0)</f>
        <v>#REF!</v>
      </c>
      <c r="K561" s="128" t="e">
        <f>IF(OR(LEAGUE="Mixed",LEAGUE=MYRANKS_P[[#This Row],[LG]]),IFERROR(INDEX(PITCHCSV[],MATCH(MYRANKS_P[[#This Row],[PROJID]],PITCHCSV[playerid],0),P_HCOL),0),0)</f>
        <v>#REF!</v>
      </c>
      <c r="L561" s="128" t="e">
        <f>IF(OR(LEAGUE="Mixed",LEAGUE=MYRANKS_P[[#This Row],[LG]]),IFERROR(INDEX(PITCHCSV[],MATCH(MYRANKS_P[[#This Row],[PROJID]],PITCHCSV[playerid],0),P_ERCOL),0),0)</f>
        <v>#REF!</v>
      </c>
      <c r="M561" s="128" t="e">
        <f>IF(OR(LEAGUE="Mixed",LEAGUE=MYRANKS_P[[#This Row],[LG]]),IFERROR(INDEX(PITCHCSV[],MATCH(MYRANKS_P[[#This Row],[PROJID]],PITCHCSV[playerid],0),P_HRCOL),0),0)</f>
        <v>#REF!</v>
      </c>
      <c r="N561" s="128" t="e">
        <f>IF(OR(LEAGUE="Mixed",LEAGUE=MYRANKS_P[[#This Row],[LG]]),IFERROR(INDEX(PITCHCSV[],MATCH(MYRANKS_P[[#This Row],[PROJID]],PITCHCSV[playerid],0),P_SOCOL),0),0)</f>
        <v>#REF!</v>
      </c>
      <c r="O561" s="128" t="e">
        <f>IF(OR(LEAGUE="Mixed",LEAGUE=MYRANKS_P[[#This Row],[LG]]),IFERROR(INDEX(PITCHCSV[],MATCH(MYRANKS_P[[#This Row],[PROJID]],PITCHCSV[playerid],0),P_BBCOL),0),0)</f>
        <v>#REF!</v>
      </c>
      <c r="P561" s="87" t="e">
        <f>IF(OR(LEAGUE="Mixed",LEAGUE=MYRANKS_P[[#This Row],[LG]]),IFERROR(MYRANKS_P[[#This Row],[ER]]*9/MYRANKS_P[[#This Row],[IP]],0),0)</f>
        <v>#REF!</v>
      </c>
      <c r="Q561" s="87" t="e">
        <f>IF(OR(LEAGUE="Mixed",LEAGUE=MYRANKS_P[[#This Row],[LG]]),IFERROR((MYRANKS_P[[#This Row],[BB]]+MYRANKS_P[[#This Row],[H]])/MYRANKS_P[[#This Row],[IP]],0),0)</f>
        <v>#REF!</v>
      </c>
      <c r="R561" s="87" t="e">
        <f>MYRANKS_P[[#This Row],[W]]/SGP_W</f>
        <v>#REF!</v>
      </c>
      <c r="S561" s="87" t="e">
        <f>MYRANKS_P[[#This Row],[SV]]/SGP_SV</f>
        <v>#REF!</v>
      </c>
      <c r="T561" s="87" t="e">
        <f>MYRANKS_P[[#This Row],[SO]]/SGP_K</f>
        <v>#REF!</v>
      </c>
      <c r="U561" s="87" t="e">
        <f>((LGAVG_ER*(NUMPITCHERS-1)+MYRANKS_P[[#This Row],[ER]])*9/((LGAVG_IP*(NUMPITCHERS-1)+MYRANKS_P[[#This Row],[IP]]))-LGAVG_ERA)/SGP_ERA</f>
        <v>#REF!</v>
      </c>
      <c r="V561" s="87" t="e">
        <f>((LGAVG_HBB*(NUMPITCHERS-1)+MYRANKS_P[[#This Row],[BB]]+MYRANKS_P[[#This Row],[H]])/(LGAVG_IP*(NUMPITCHERS-1)+MYRANKS_P[[#This Row],[IP]])-LGAVG_WHIP)/SGP_WHIP</f>
        <v>#REF!</v>
      </c>
      <c r="W561" s="92" t="e">
        <f>MYRANKS_P[[#This Row],[WSGP]]+MYRANKS_P[[#This Row],[SVSGP]]+MYRANKS_P[[#This Row],[SOSGP]]+MYRANKS_P[[#This Row],[ERASGP]]+MYRANKS_P[[#This Row],[WHIPSGP]]</f>
        <v>#REF!</v>
      </c>
      <c r="X561" s="173" t="e">
        <f>RANK(MYRANKS_P[[#This Row],[TTLSGP]],MYRANKS_P[TTLSGP],0)</f>
        <v>#REF!</v>
      </c>
      <c r="Y561" s="92" t="e">
        <f>IF(MYRANKS_P[[#This Row],[RAW_RANK]]&gt;NUM_P,MYRANKS_P[[#This Row],[TTLSGP]],0)</f>
        <v>#REF!</v>
      </c>
      <c r="Z561" s="96" t="e">
        <f>IF(MYRANKS_P[[#This Row],[BENCH_TTLSGP]]=0,"",RANK(MYRANKS_P[[#This Row],[BENCH_TTLSGP]],MYRANKS_P[BENCH_TTLSGP],0))</f>
        <v>#REF!</v>
      </c>
      <c r="AA561" s="96" t="e">
        <f>IF(MYRANKS_P[[#This Row],[RAW_RANK]]=NUM_P,"X","")</f>
        <v>#REF!</v>
      </c>
      <c r="AB561" s="87" t="e">
        <f>VLOOKUP(MYRANKS_P[[#This Row],[POS]],#REF!,COLUMN(#REF!),FALSE)</f>
        <v>#REF!</v>
      </c>
      <c r="AC561" s="87" t="e">
        <f>MYRANKS_P[[#This Row],[TTLSGP]]-MYRANKS_P[[#This Row],[REPL LVL]]</f>
        <v>#REF!</v>
      </c>
      <c r="AD561" s="87" t="e">
        <f>IF(MYRANKS_P[[#This Row],[RAW_RANK]]&lt;=Total_Pitchers_Drafted,MYRANKS_P[[#This Row],[SGP OVER REPL]],0)</f>
        <v>#REF!</v>
      </c>
      <c r="AE561" s="97" t="e">
        <f>MYRANKS_P[[#This Row],[SGP OVER REPL]]*Dollar_Value_Per_Pitcher_SGP+1</f>
        <v>#REF!</v>
      </c>
      <c r="AF561" s="87"/>
      <c r="AG561" s="87" t="e">
        <f>IF(AND(MYRANKS_P[[#This Row],[BENCH_RANK]]&lt;=Total_Pitchers_Drafted,MYRANKS_P[[#This Row],[$ACTUAL]]=""),MYRANKS_P[[#This Row],[USEFULSGP]],0)</f>
        <v>#REF!</v>
      </c>
      <c r="AH561" s="87" t="e">
        <f>IF(MYRANKS_P[[#This Row],[REMAIN_SGP]]=0,0,MYRANKS_P[[#This Row],[REMAIN_SGP]]*Remaining_Dollar_Value_Per_Pitcher_SGP+1)</f>
        <v>#REF!</v>
      </c>
      <c r="AI561" s="122"/>
    </row>
    <row r="562" spans="1:35" x14ac:dyDescent="0.25">
      <c r="A562" s="110" t="s">
        <v>1411</v>
      </c>
      <c r="B562" s="9" t="e">
        <f>VLOOKUP(MYRANKS_P[[#This Row],[PLAYERID]],#REF!,COLUMN(#REF!),FALSE)</f>
        <v>#REF!</v>
      </c>
      <c r="C562" s="9" t="e">
        <f>VLOOKUP(MYRANKS_P[[#This Row],[PLAYERID]],#REF!,COLUMN(#REF!),FALSE)</f>
        <v>#REF!</v>
      </c>
      <c r="D562" s="9" t="e">
        <f>VLOOKUP(MYRANKS_P[[#This Row],[PLAYERID]],#REF!,COLUMN(#REF!),FALSE)</f>
        <v>#REF!</v>
      </c>
      <c r="E562" s="9" t="e">
        <f>VLOOKUP(MYRANKS_P[[#This Row],[PLAYERID]],#REF!,COLUMN(#REF!),FALSE)</f>
        <v>#REF!</v>
      </c>
      <c r="F562" s="9" t="e">
        <f>VLOOKUP(MYRANKS_P[[#This Row],[PLAYERID]],#REF!,COLUMN(#REF!),FALSE)</f>
        <v>#REF!</v>
      </c>
      <c r="G562" s="9" t="e">
        <f>INDEX(#REF!,MATCH(MYRANKS_P[[#This Row],[PLAYERID]],#REF!,0),VLOOKUP(IDSYSTEM,#REF!,3,FALSE))</f>
        <v>#REF!</v>
      </c>
      <c r="H562" s="128" t="e">
        <f>IF(OR(LEAGUE="Mixed",LEAGUE=MYRANKS_P[[#This Row],[LG]]),IFERROR(INDEX(PITCHCSV[],MATCH(MYRANKS_P[[#This Row],[PROJID]],PITCHCSV[playerid],0),P_WCOL),0),0)</f>
        <v>#REF!</v>
      </c>
      <c r="I562" s="128" t="e">
        <f>IF(OR(LEAGUE="Mixed",LEAGUE=MYRANKS_P[[#This Row],[LG]]),IFERROR(INDEX(PITCHCSV[],MATCH(MYRANKS_P[[#This Row],[PROJID]],PITCHCSV[playerid],0),P_SVCOL),0),0)</f>
        <v>#REF!</v>
      </c>
      <c r="J562" s="128" t="e">
        <f>IF(OR(LEAGUE="Mixed",LEAGUE=MYRANKS_P[[#This Row],[LG]]),IFERROR(INDEX(PITCHCSV[],MATCH(MYRANKS_P[[#This Row],[PROJID]],PITCHCSV[playerid],0),P_IPCOL),0),0)</f>
        <v>#REF!</v>
      </c>
      <c r="K562" s="128" t="e">
        <f>IF(OR(LEAGUE="Mixed",LEAGUE=MYRANKS_P[[#This Row],[LG]]),IFERROR(INDEX(PITCHCSV[],MATCH(MYRANKS_P[[#This Row],[PROJID]],PITCHCSV[playerid],0),P_HCOL),0),0)</f>
        <v>#REF!</v>
      </c>
      <c r="L562" s="128" t="e">
        <f>IF(OR(LEAGUE="Mixed",LEAGUE=MYRANKS_P[[#This Row],[LG]]),IFERROR(INDEX(PITCHCSV[],MATCH(MYRANKS_P[[#This Row],[PROJID]],PITCHCSV[playerid],0),P_ERCOL),0),0)</f>
        <v>#REF!</v>
      </c>
      <c r="M562" s="128" t="e">
        <f>IF(OR(LEAGUE="Mixed",LEAGUE=MYRANKS_P[[#This Row],[LG]]),IFERROR(INDEX(PITCHCSV[],MATCH(MYRANKS_P[[#This Row],[PROJID]],PITCHCSV[playerid],0),P_HRCOL),0),0)</f>
        <v>#REF!</v>
      </c>
      <c r="N562" s="128" t="e">
        <f>IF(OR(LEAGUE="Mixed",LEAGUE=MYRANKS_P[[#This Row],[LG]]),IFERROR(INDEX(PITCHCSV[],MATCH(MYRANKS_P[[#This Row],[PROJID]],PITCHCSV[playerid],0),P_SOCOL),0),0)</f>
        <v>#REF!</v>
      </c>
      <c r="O562" s="128" t="e">
        <f>IF(OR(LEAGUE="Mixed",LEAGUE=MYRANKS_P[[#This Row],[LG]]),IFERROR(INDEX(PITCHCSV[],MATCH(MYRANKS_P[[#This Row],[PROJID]],PITCHCSV[playerid],0),P_BBCOL),0),0)</f>
        <v>#REF!</v>
      </c>
      <c r="P562" s="87" t="e">
        <f>IF(OR(LEAGUE="Mixed",LEAGUE=MYRANKS_P[[#This Row],[LG]]),IFERROR(MYRANKS_P[[#This Row],[ER]]*9/MYRANKS_P[[#This Row],[IP]],0),0)</f>
        <v>#REF!</v>
      </c>
      <c r="Q562" s="87" t="e">
        <f>IF(OR(LEAGUE="Mixed",LEAGUE=MYRANKS_P[[#This Row],[LG]]),IFERROR((MYRANKS_P[[#This Row],[BB]]+MYRANKS_P[[#This Row],[H]])/MYRANKS_P[[#This Row],[IP]],0),0)</f>
        <v>#REF!</v>
      </c>
      <c r="R562" s="87" t="e">
        <f>MYRANKS_P[[#This Row],[W]]/SGP_W</f>
        <v>#REF!</v>
      </c>
      <c r="S562" s="87" t="e">
        <f>MYRANKS_P[[#This Row],[SV]]/SGP_SV</f>
        <v>#REF!</v>
      </c>
      <c r="T562" s="87" t="e">
        <f>MYRANKS_P[[#This Row],[SO]]/SGP_K</f>
        <v>#REF!</v>
      </c>
      <c r="U562" s="87" t="e">
        <f>((LGAVG_ER*(NUMPITCHERS-1)+MYRANKS_P[[#This Row],[ER]])*9/((LGAVG_IP*(NUMPITCHERS-1)+MYRANKS_P[[#This Row],[IP]]))-LGAVG_ERA)/SGP_ERA</f>
        <v>#REF!</v>
      </c>
      <c r="V562" s="87" t="e">
        <f>((LGAVG_HBB*(NUMPITCHERS-1)+MYRANKS_P[[#This Row],[BB]]+MYRANKS_P[[#This Row],[H]])/(LGAVG_IP*(NUMPITCHERS-1)+MYRANKS_P[[#This Row],[IP]])-LGAVG_WHIP)/SGP_WHIP</f>
        <v>#REF!</v>
      </c>
      <c r="W562" s="92" t="e">
        <f>MYRANKS_P[[#This Row],[WSGP]]+MYRANKS_P[[#This Row],[SVSGP]]+MYRANKS_P[[#This Row],[SOSGP]]+MYRANKS_P[[#This Row],[ERASGP]]+MYRANKS_P[[#This Row],[WHIPSGP]]</f>
        <v>#REF!</v>
      </c>
      <c r="X562" s="173" t="e">
        <f>RANK(MYRANKS_P[[#This Row],[TTLSGP]],MYRANKS_P[TTLSGP],0)</f>
        <v>#REF!</v>
      </c>
      <c r="Y562" s="92" t="e">
        <f>IF(MYRANKS_P[[#This Row],[RAW_RANK]]&gt;NUM_P,MYRANKS_P[[#This Row],[TTLSGP]],0)</f>
        <v>#REF!</v>
      </c>
      <c r="Z562" s="96" t="e">
        <f>IF(MYRANKS_P[[#This Row],[BENCH_TTLSGP]]=0,"",RANK(MYRANKS_P[[#This Row],[BENCH_TTLSGP]],MYRANKS_P[BENCH_TTLSGP],0))</f>
        <v>#REF!</v>
      </c>
      <c r="AA562" s="96" t="e">
        <f>IF(MYRANKS_P[[#This Row],[RAW_RANK]]=NUM_P,"X","")</f>
        <v>#REF!</v>
      </c>
      <c r="AB562" s="87" t="e">
        <f>VLOOKUP(MYRANKS_P[[#This Row],[POS]],#REF!,COLUMN(#REF!),FALSE)</f>
        <v>#REF!</v>
      </c>
      <c r="AC562" s="87" t="e">
        <f>MYRANKS_P[[#This Row],[TTLSGP]]-MYRANKS_P[[#This Row],[REPL LVL]]</f>
        <v>#REF!</v>
      </c>
      <c r="AD562" s="87" t="e">
        <f>IF(MYRANKS_P[[#This Row],[RAW_RANK]]&lt;=Total_Pitchers_Drafted,MYRANKS_P[[#This Row],[SGP OVER REPL]],0)</f>
        <v>#REF!</v>
      </c>
      <c r="AE562" s="97" t="e">
        <f>MYRANKS_P[[#This Row],[SGP OVER REPL]]*Dollar_Value_Per_Pitcher_SGP+1</f>
        <v>#REF!</v>
      </c>
      <c r="AF562" s="87"/>
      <c r="AG562" s="87" t="e">
        <f>IF(AND(MYRANKS_P[[#This Row],[BENCH_RANK]]&lt;=Total_Pitchers_Drafted,MYRANKS_P[[#This Row],[$ACTUAL]]=""),MYRANKS_P[[#This Row],[USEFULSGP]],0)</f>
        <v>#REF!</v>
      </c>
      <c r="AH562" s="87" t="e">
        <f>IF(MYRANKS_P[[#This Row],[REMAIN_SGP]]=0,0,MYRANKS_P[[#This Row],[REMAIN_SGP]]*Remaining_Dollar_Value_Per_Pitcher_SGP+1)</f>
        <v>#REF!</v>
      </c>
      <c r="AI562" s="122"/>
    </row>
    <row r="563" spans="1:35" x14ac:dyDescent="0.25">
      <c r="A563" s="88" t="s">
        <v>6636</v>
      </c>
      <c r="B563" s="9" t="e">
        <f>VLOOKUP(MYRANKS_P[[#This Row],[PLAYERID]],#REF!,COLUMN(#REF!),FALSE)</f>
        <v>#REF!</v>
      </c>
      <c r="C563" s="9" t="e">
        <f>VLOOKUP(MYRANKS_P[[#This Row],[PLAYERID]],#REF!,COLUMN(#REF!),FALSE)</f>
        <v>#REF!</v>
      </c>
      <c r="D563" s="9" t="e">
        <f>VLOOKUP(MYRANKS_P[[#This Row],[PLAYERID]],#REF!,COLUMN(#REF!),FALSE)</f>
        <v>#REF!</v>
      </c>
      <c r="E563" s="9" t="e">
        <f>VLOOKUP(MYRANKS_P[[#This Row],[PLAYERID]],#REF!,COLUMN(#REF!),FALSE)</f>
        <v>#REF!</v>
      </c>
      <c r="F563" s="9" t="e">
        <f>VLOOKUP(MYRANKS_P[[#This Row],[PLAYERID]],#REF!,COLUMN(#REF!),FALSE)</f>
        <v>#REF!</v>
      </c>
      <c r="G563" s="9" t="e">
        <f>INDEX(#REF!,MATCH(MYRANKS_P[[#This Row],[PLAYERID]],#REF!,0),VLOOKUP(IDSYSTEM,#REF!,3,FALSE))</f>
        <v>#REF!</v>
      </c>
      <c r="H563" s="115" t="e">
        <f>IF(OR(LEAGUE="Mixed",LEAGUE=MYRANKS_P[[#This Row],[LG]]),IFERROR(INDEX(PITCHCSV[],MATCH(MYRANKS_P[[#This Row],[PROJID]],PITCHCSV[playerid],0),P_WCOL),0),0)</f>
        <v>#REF!</v>
      </c>
      <c r="I563" s="115" t="e">
        <f>IF(OR(LEAGUE="Mixed",LEAGUE=MYRANKS_P[[#This Row],[LG]]),IFERROR(INDEX(PITCHCSV[],MATCH(MYRANKS_P[[#This Row],[PROJID]],PITCHCSV[playerid],0),P_SVCOL),0),0)</f>
        <v>#REF!</v>
      </c>
      <c r="J563" s="115" t="e">
        <f>IF(OR(LEAGUE="Mixed",LEAGUE=MYRANKS_P[[#This Row],[LG]]),IFERROR(INDEX(PITCHCSV[],MATCH(MYRANKS_P[[#This Row],[PROJID]],PITCHCSV[playerid],0),P_IPCOL),0),0)</f>
        <v>#REF!</v>
      </c>
      <c r="K563" s="115" t="e">
        <f>IF(OR(LEAGUE="Mixed",LEAGUE=MYRANKS_P[[#This Row],[LG]]),IFERROR(INDEX(PITCHCSV[],MATCH(MYRANKS_P[[#This Row],[PROJID]],PITCHCSV[playerid],0),P_HCOL),0),0)</f>
        <v>#REF!</v>
      </c>
      <c r="L563" s="115" t="e">
        <f>IF(OR(LEAGUE="Mixed",LEAGUE=MYRANKS_P[[#This Row],[LG]]),IFERROR(INDEX(PITCHCSV[],MATCH(MYRANKS_P[[#This Row],[PROJID]],PITCHCSV[playerid],0),P_ERCOL),0),0)</f>
        <v>#REF!</v>
      </c>
      <c r="M563" s="115" t="e">
        <f>IF(OR(LEAGUE="Mixed",LEAGUE=MYRANKS_P[[#This Row],[LG]]),IFERROR(INDEX(PITCHCSV[],MATCH(MYRANKS_P[[#This Row],[PROJID]],PITCHCSV[playerid],0),P_HRCOL),0),0)</f>
        <v>#REF!</v>
      </c>
      <c r="N563" s="115" t="e">
        <f>IF(OR(LEAGUE="Mixed",LEAGUE=MYRANKS_P[[#This Row],[LG]]),IFERROR(INDEX(PITCHCSV[],MATCH(MYRANKS_P[[#This Row],[PROJID]],PITCHCSV[playerid],0),P_SOCOL),0),0)</f>
        <v>#REF!</v>
      </c>
      <c r="O563" s="115" t="e">
        <f>IF(OR(LEAGUE="Mixed",LEAGUE=MYRANKS_P[[#This Row],[LG]]),IFERROR(INDEX(PITCHCSV[],MATCH(MYRANKS_P[[#This Row],[PROJID]],PITCHCSV[playerid],0),P_BBCOL),0),0)</f>
        <v>#REF!</v>
      </c>
      <c r="P563" s="10" t="e">
        <f>IF(OR(LEAGUE="Mixed",LEAGUE=MYRANKS_P[[#This Row],[LG]]),IFERROR(MYRANKS_P[[#This Row],[ER]]*9/MYRANKS_P[[#This Row],[IP]],0),0)</f>
        <v>#REF!</v>
      </c>
      <c r="Q563" s="10" t="e">
        <f>IF(OR(LEAGUE="Mixed",LEAGUE=MYRANKS_P[[#This Row],[LG]]),IFERROR((MYRANKS_P[[#This Row],[BB]]+MYRANKS_P[[#This Row],[H]])/MYRANKS_P[[#This Row],[IP]],0),0)</f>
        <v>#REF!</v>
      </c>
      <c r="R563" s="12" t="e">
        <f>MYRANKS_P[[#This Row],[W]]/SGP_W</f>
        <v>#REF!</v>
      </c>
      <c r="S563" s="12" t="e">
        <f>MYRANKS_P[[#This Row],[SV]]/SGP_SV</f>
        <v>#REF!</v>
      </c>
      <c r="T563" s="12" t="e">
        <f>MYRANKS_P[[#This Row],[SO]]/SGP_K</f>
        <v>#REF!</v>
      </c>
      <c r="U563" s="10" t="e">
        <f>((LGAVG_ER*(NUMPITCHERS-1)+MYRANKS_P[[#This Row],[ER]])*9/((LGAVG_IP*(NUMPITCHERS-1)+MYRANKS_P[[#This Row],[IP]]))-LGAVG_ERA)/SGP_ERA</f>
        <v>#REF!</v>
      </c>
      <c r="V563" s="10" t="e">
        <f>((LGAVG_HBB*(NUMPITCHERS-1)+MYRANKS_P[[#This Row],[BB]]+MYRANKS_P[[#This Row],[H]])/(LGAVG_IP*(NUMPITCHERS-1)+MYRANKS_P[[#This Row],[IP]])-LGAVG_WHIP)/SGP_WHIP</f>
        <v>#REF!</v>
      </c>
      <c r="W563" s="76" t="e">
        <f>MYRANKS_P[[#This Row],[WSGP]]+MYRANKS_P[[#This Row],[SVSGP]]+MYRANKS_P[[#This Row],[SOSGP]]+MYRANKS_P[[#This Row],[ERASGP]]+MYRANKS_P[[#This Row],[WHIPSGP]]</f>
        <v>#REF!</v>
      </c>
      <c r="X563" s="175" t="e">
        <f>RANK(MYRANKS_P[[#This Row],[TTLSGP]],MYRANKS_P[TTLSGP],0)</f>
        <v>#REF!</v>
      </c>
      <c r="Y563" s="76" t="e">
        <f>IF(MYRANKS_P[[#This Row],[RAW_RANK]]&gt;NUM_P,MYRANKS_P[[#This Row],[TTLSGP]],0)</f>
        <v>#REF!</v>
      </c>
      <c r="Z563" s="23" t="e">
        <f>IF(MYRANKS_P[[#This Row],[BENCH_TTLSGP]]=0,"",RANK(MYRANKS_P[[#This Row],[BENCH_TTLSGP]],MYRANKS_P[BENCH_TTLSGP],0))</f>
        <v>#REF!</v>
      </c>
      <c r="AA563" s="23" t="e">
        <f>IF(MYRANKS_P[[#This Row],[RAW_RANK]]=NUM_P,"X","")</f>
        <v>#REF!</v>
      </c>
      <c r="AB563" s="12" t="e">
        <f>VLOOKUP(MYRANKS_P[[#This Row],[POS]],#REF!,COLUMN(#REF!),FALSE)</f>
        <v>#REF!</v>
      </c>
      <c r="AC563" s="12" t="e">
        <f>MYRANKS_P[[#This Row],[TTLSGP]]-MYRANKS_P[[#This Row],[REPL LVL]]</f>
        <v>#REF!</v>
      </c>
      <c r="AD563" s="20" t="e">
        <f>IF(MYRANKS_P[[#This Row],[RAW_RANK]]&lt;=Total_Pitchers_Drafted,MYRANKS_P[[#This Row],[SGP OVER REPL]],0)</f>
        <v>#REF!</v>
      </c>
      <c r="AE563" s="70" t="e">
        <f>MYRANKS_P[[#This Row],[SGP OVER REPL]]*Dollar_Value_Per_Pitcher_SGP+1</f>
        <v>#REF!</v>
      </c>
      <c r="AF563" s="28"/>
      <c r="AG563" s="31" t="e">
        <f>IF(AND(MYRANKS_P[[#This Row],[BENCH_RANK]]&lt;=Total_Pitchers_Drafted,MYRANKS_P[[#This Row],[$ACTUAL]]=""),MYRANKS_P[[#This Row],[USEFULSGP]],0)</f>
        <v>#REF!</v>
      </c>
      <c r="AH563" s="28" t="e">
        <f>IF(MYRANKS_P[[#This Row],[REMAIN_SGP]]=0,0,MYRANKS_P[[#This Row],[REMAIN_SGP]]*Remaining_Dollar_Value_Per_Pitcher_SGP+1)</f>
        <v>#REF!</v>
      </c>
      <c r="AI563" s="122"/>
    </row>
    <row r="564" spans="1:35" x14ac:dyDescent="0.25">
      <c r="A564" s="110" t="s">
        <v>3653</v>
      </c>
      <c r="B564" s="9" t="e">
        <f>VLOOKUP(MYRANKS_P[[#This Row],[PLAYERID]],#REF!,COLUMN(#REF!),FALSE)</f>
        <v>#REF!</v>
      </c>
      <c r="C564" s="9" t="e">
        <f>VLOOKUP(MYRANKS_P[[#This Row],[PLAYERID]],#REF!,COLUMN(#REF!),FALSE)</f>
        <v>#REF!</v>
      </c>
      <c r="D564" s="9" t="e">
        <f>VLOOKUP(MYRANKS_P[[#This Row],[PLAYERID]],#REF!,COLUMN(#REF!),FALSE)</f>
        <v>#REF!</v>
      </c>
      <c r="E564" s="9" t="e">
        <f>VLOOKUP(MYRANKS_P[[#This Row],[PLAYERID]],#REF!,COLUMN(#REF!),FALSE)</f>
        <v>#REF!</v>
      </c>
      <c r="F564" s="9" t="e">
        <f>VLOOKUP(MYRANKS_P[[#This Row],[PLAYERID]],#REF!,COLUMN(#REF!),FALSE)</f>
        <v>#REF!</v>
      </c>
      <c r="G564" s="9" t="e">
        <f>INDEX(#REF!,MATCH(MYRANKS_P[[#This Row],[PLAYERID]],#REF!,0),VLOOKUP(IDSYSTEM,#REF!,3,FALSE))</f>
        <v>#REF!</v>
      </c>
      <c r="H564" s="128" t="e">
        <f>IF(OR(LEAGUE="Mixed",LEAGUE=MYRANKS_P[[#This Row],[LG]]),IFERROR(INDEX(PITCHCSV[],MATCH(MYRANKS_P[[#This Row],[PROJID]],PITCHCSV[playerid],0),P_WCOL),0),0)</f>
        <v>#REF!</v>
      </c>
      <c r="I564" s="128" t="e">
        <f>IF(OR(LEAGUE="Mixed",LEAGUE=MYRANKS_P[[#This Row],[LG]]),IFERROR(INDEX(PITCHCSV[],MATCH(MYRANKS_P[[#This Row],[PROJID]],PITCHCSV[playerid],0),P_SVCOL),0),0)</f>
        <v>#REF!</v>
      </c>
      <c r="J564" s="128" t="e">
        <f>IF(OR(LEAGUE="Mixed",LEAGUE=MYRANKS_P[[#This Row],[LG]]),IFERROR(INDEX(PITCHCSV[],MATCH(MYRANKS_P[[#This Row],[PROJID]],PITCHCSV[playerid],0),P_IPCOL),0),0)</f>
        <v>#REF!</v>
      </c>
      <c r="K564" s="128" t="e">
        <f>IF(OR(LEAGUE="Mixed",LEAGUE=MYRANKS_P[[#This Row],[LG]]),IFERROR(INDEX(PITCHCSV[],MATCH(MYRANKS_P[[#This Row],[PROJID]],PITCHCSV[playerid],0),P_HCOL),0),0)</f>
        <v>#REF!</v>
      </c>
      <c r="L564" s="128" t="e">
        <f>IF(OR(LEAGUE="Mixed",LEAGUE=MYRANKS_P[[#This Row],[LG]]),IFERROR(INDEX(PITCHCSV[],MATCH(MYRANKS_P[[#This Row],[PROJID]],PITCHCSV[playerid],0),P_ERCOL),0),0)</f>
        <v>#REF!</v>
      </c>
      <c r="M564" s="128" t="e">
        <f>IF(OR(LEAGUE="Mixed",LEAGUE=MYRANKS_P[[#This Row],[LG]]),IFERROR(INDEX(PITCHCSV[],MATCH(MYRANKS_P[[#This Row],[PROJID]],PITCHCSV[playerid],0),P_HRCOL),0),0)</f>
        <v>#REF!</v>
      </c>
      <c r="N564" s="128" t="e">
        <f>IF(OR(LEAGUE="Mixed",LEAGUE=MYRANKS_P[[#This Row],[LG]]),IFERROR(INDEX(PITCHCSV[],MATCH(MYRANKS_P[[#This Row],[PROJID]],PITCHCSV[playerid],0),P_SOCOL),0),0)</f>
        <v>#REF!</v>
      </c>
      <c r="O564" s="128" t="e">
        <f>IF(OR(LEAGUE="Mixed",LEAGUE=MYRANKS_P[[#This Row],[LG]]),IFERROR(INDEX(PITCHCSV[],MATCH(MYRANKS_P[[#This Row],[PROJID]],PITCHCSV[playerid],0),P_BBCOL),0),0)</f>
        <v>#REF!</v>
      </c>
      <c r="P564" s="87" t="e">
        <f>IF(OR(LEAGUE="Mixed",LEAGUE=MYRANKS_P[[#This Row],[LG]]),IFERROR(MYRANKS_P[[#This Row],[ER]]*9/MYRANKS_P[[#This Row],[IP]],0),0)</f>
        <v>#REF!</v>
      </c>
      <c r="Q564" s="87" t="e">
        <f>IF(OR(LEAGUE="Mixed",LEAGUE=MYRANKS_P[[#This Row],[LG]]),IFERROR((MYRANKS_P[[#This Row],[BB]]+MYRANKS_P[[#This Row],[H]])/MYRANKS_P[[#This Row],[IP]],0),0)</f>
        <v>#REF!</v>
      </c>
      <c r="R564" s="87" t="e">
        <f>MYRANKS_P[[#This Row],[W]]/SGP_W</f>
        <v>#REF!</v>
      </c>
      <c r="S564" s="87" t="e">
        <f>MYRANKS_P[[#This Row],[SV]]/SGP_SV</f>
        <v>#REF!</v>
      </c>
      <c r="T564" s="87" t="e">
        <f>MYRANKS_P[[#This Row],[SO]]/SGP_K</f>
        <v>#REF!</v>
      </c>
      <c r="U564" s="87" t="e">
        <f>((LGAVG_ER*(NUMPITCHERS-1)+MYRANKS_P[[#This Row],[ER]])*9/((LGAVG_IP*(NUMPITCHERS-1)+MYRANKS_P[[#This Row],[IP]]))-LGAVG_ERA)/SGP_ERA</f>
        <v>#REF!</v>
      </c>
      <c r="V564" s="87" t="e">
        <f>((LGAVG_HBB*(NUMPITCHERS-1)+MYRANKS_P[[#This Row],[BB]]+MYRANKS_P[[#This Row],[H]])/(LGAVG_IP*(NUMPITCHERS-1)+MYRANKS_P[[#This Row],[IP]])-LGAVG_WHIP)/SGP_WHIP</f>
        <v>#REF!</v>
      </c>
      <c r="W564" s="92" t="e">
        <f>MYRANKS_P[[#This Row],[WSGP]]+MYRANKS_P[[#This Row],[SVSGP]]+MYRANKS_P[[#This Row],[SOSGP]]+MYRANKS_P[[#This Row],[ERASGP]]+MYRANKS_P[[#This Row],[WHIPSGP]]</f>
        <v>#REF!</v>
      </c>
      <c r="X564" s="173" t="e">
        <f>RANK(MYRANKS_P[[#This Row],[TTLSGP]],MYRANKS_P[TTLSGP],0)</f>
        <v>#REF!</v>
      </c>
      <c r="Y564" s="92" t="e">
        <f>IF(MYRANKS_P[[#This Row],[RAW_RANK]]&gt;NUM_P,MYRANKS_P[[#This Row],[TTLSGP]],0)</f>
        <v>#REF!</v>
      </c>
      <c r="Z564" s="96" t="e">
        <f>IF(MYRANKS_P[[#This Row],[BENCH_TTLSGP]]=0,"",RANK(MYRANKS_P[[#This Row],[BENCH_TTLSGP]],MYRANKS_P[BENCH_TTLSGP],0))</f>
        <v>#REF!</v>
      </c>
      <c r="AA564" s="96" t="e">
        <f>IF(MYRANKS_P[[#This Row],[RAW_RANK]]=NUM_P,"X","")</f>
        <v>#REF!</v>
      </c>
      <c r="AB564" s="87" t="e">
        <f>VLOOKUP(MYRANKS_P[[#This Row],[POS]],#REF!,COLUMN(#REF!),FALSE)</f>
        <v>#REF!</v>
      </c>
      <c r="AC564" s="87" t="e">
        <f>MYRANKS_P[[#This Row],[TTLSGP]]-MYRANKS_P[[#This Row],[REPL LVL]]</f>
        <v>#REF!</v>
      </c>
      <c r="AD564" s="87" t="e">
        <f>IF(MYRANKS_P[[#This Row],[RAW_RANK]]&lt;=Total_Pitchers_Drafted,MYRANKS_P[[#This Row],[SGP OVER REPL]],0)</f>
        <v>#REF!</v>
      </c>
      <c r="AE564" s="97" t="e">
        <f>MYRANKS_P[[#This Row],[SGP OVER REPL]]*Dollar_Value_Per_Pitcher_SGP+1</f>
        <v>#REF!</v>
      </c>
      <c r="AF564" s="87"/>
      <c r="AG564" s="87" t="e">
        <f>IF(AND(MYRANKS_P[[#This Row],[BENCH_RANK]]&lt;=Total_Pitchers_Drafted,MYRANKS_P[[#This Row],[$ACTUAL]]=""),MYRANKS_P[[#This Row],[USEFULSGP]],0)</f>
        <v>#REF!</v>
      </c>
      <c r="AH564" s="87" t="e">
        <f>IF(MYRANKS_P[[#This Row],[REMAIN_SGP]]=0,0,MYRANKS_P[[#This Row],[REMAIN_SGP]]*Remaining_Dollar_Value_Per_Pitcher_SGP+1)</f>
        <v>#REF!</v>
      </c>
      <c r="AI564" s="122"/>
    </row>
    <row r="565" spans="1:35" x14ac:dyDescent="0.25">
      <c r="A565" s="110" t="s">
        <v>1423</v>
      </c>
      <c r="B565" s="9" t="e">
        <f>VLOOKUP(MYRANKS_P[[#This Row],[PLAYERID]],#REF!,COLUMN(#REF!),FALSE)</f>
        <v>#REF!</v>
      </c>
      <c r="C565" s="9" t="e">
        <f>VLOOKUP(MYRANKS_P[[#This Row],[PLAYERID]],#REF!,COLUMN(#REF!),FALSE)</f>
        <v>#REF!</v>
      </c>
      <c r="D565" s="9" t="e">
        <f>VLOOKUP(MYRANKS_P[[#This Row],[PLAYERID]],#REF!,COLUMN(#REF!),FALSE)</f>
        <v>#REF!</v>
      </c>
      <c r="E565" s="9" t="e">
        <f>VLOOKUP(MYRANKS_P[[#This Row],[PLAYERID]],#REF!,COLUMN(#REF!),FALSE)</f>
        <v>#REF!</v>
      </c>
      <c r="F565" s="9" t="e">
        <f>VLOOKUP(MYRANKS_P[[#This Row],[PLAYERID]],#REF!,COLUMN(#REF!),FALSE)</f>
        <v>#REF!</v>
      </c>
      <c r="G565" s="9" t="e">
        <f>INDEX(#REF!,MATCH(MYRANKS_P[[#This Row],[PLAYERID]],#REF!,0),VLOOKUP(IDSYSTEM,#REF!,3,FALSE))</f>
        <v>#REF!</v>
      </c>
      <c r="H565" s="128" t="e">
        <f>IF(OR(LEAGUE="Mixed",LEAGUE=MYRANKS_P[[#This Row],[LG]]),IFERROR(INDEX(PITCHCSV[],MATCH(MYRANKS_P[[#This Row],[PROJID]],PITCHCSV[playerid],0),P_WCOL),0),0)</f>
        <v>#REF!</v>
      </c>
      <c r="I565" s="128" t="e">
        <f>IF(OR(LEAGUE="Mixed",LEAGUE=MYRANKS_P[[#This Row],[LG]]),IFERROR(INDEX(PITCHCSV[],MATCH(MYRANKS_P[[#This Row],[PROJID]],PITCHCSV[playerid],0),P_SVCOL),0),0)</f>
        <v>#REF!</v>
      </c>
      <c r="J565" s="128" t="e">
        <f>IF(OR(LEAGUE="Mixed",LEAGUE=MYRANKS_P[[#This Row],[LG]]),IFERROR(INDEX(PITCHCSV[],MATCH(MYRANKS_P[[#This Row],[PROJID]],PITCHCSV[playerid],0),P_IPCOL),0),0)</f>
        <v>#REF!</v>
      </c>
      <c r="K565" s="128" t="e">
        <f>IF(OR(LEAGUE="Mixed",LEAGUE=MYRANKS_P[[#This Row],[LG]]),IFERROR(INDEX(PITCHCSV[],MATCH(MYRANKS_P[[#This Row],[PROJID]],PITCHCSV[playerid],0),P_HCOL),0),0)</f>
        <v>#REF!</v>
      </c>
      <c r="L565" s="128" t="e">
        <f>IF(OR(LEAGUE="Mixed",LEAGUE=MYRANKS_P[[#This Row],[LG]]),IFERROR(INDEX(PITCHCSV[],MATCH(MYRANKS_P[[#This Row],[PROJID]],PITCHCSV[playerid],0),P_ERCOL),0),0)</f>
        <v>#REF!</v>
      </c>
      <c r="M565" s="128" t="e">
        <f>IF(OR(LEAGUE="Mixed",LEAGUE=MYRANKS_P[[#This Row],[LG]]),IFERROR(INDEX(PITCHCSV[],MATCH(MYRANKS_P[[#This Row],[PROJID]],PITCHCSV[playerid],0),P_HRCOL),0),0)</f>
        <v>#REF!</v>
      </c>
      <c r="N565" s="128" t="e">
        <f>IF(OR(LEAGUE="Mixed",LEAGUE=MYRANKS_P[[#This Row],[LG]]),IFERROR(INDEX(PITCHCSV[],MATCH(MYRANKS_P[[#This Row],[PROJID]],PITCHCSV[playerid],0),P_SOCOL),0),0)</f>
        <v>#REF!</v>
      </c>
      <c r="O565" s="128" t="e">
        <f>IF(OR(LEAGUE="Mixed",LEAGUE=MYRANKS_P[[#This Row],[LG]]),IFERROR(INDEX(PITCHCSV[],MATCH(MYRANKS_P[[#This Row],[PROJID]],PITCHCSV[playerid],0),P_BBCOL),0),0)</f>
        <v>#REF!</v>
      </c>
      <c r="P565" s="87" t="e">
        <f>IF(OR(LEAGUE="Mixed",LEAGUE=MYRANKS_P[[#This Row],[LG]]),IFERROR(MYRANKS_P[[#This Row],[ER]]*9/MYRANKS_P[[#This Row],[IP]],0),0)</f>
        <v>#REF!</v>
      </c>
      <c r="Q565" s="87" t="e">
        <f>IF(OR(LEAGUE="Mixed",LEAGUE=MYRANKS_P[[#This Row],[LG]]),IFERROR((MYRANKS_P[[#This Row],[BB]]+MYRANKS_P[[#This Row],[H]])/MYRANKS_P[[#This Row],[IP]],0),0)</f>
        <v>#REF!</v>
      </c>
      <c r="R565" s="87" t="e">
        <f>MYRANKS_P[[#This Row],[W]]/SGP_W</f>
        <v>#REF!</v>
      </c>
      <c r="S565" s="87" t="e">
        <f>MYRANKS_P[[#This Row],[SV]]/SGP_SV</f>
        <v>#REF!</v>
      </c>
      <c r="T565" s="87" t="e">
        <f>MYRANKS_P[[#This Row],[SO]]/SGP_K</f>
        <v>#REF!</v>
      </c>
      <c r="U565" s="87" t="e">
        <f>((LGAVG_ER*(NUMPITCHERS-1)+MYRANKS_P[[#This Row],[ER]])*9/((LGAVG_IP*(NUMPITCHERS-1)+MYRANKS_P[[#This Row],[IP]]))-LGAVG_ERA)/SGP_ERA</f>
        <v>#REF!</v>
      </c>
      <c r="V565" s="87" t="e">
        <f>((LGAVG_HBB*(NUMPITCHERS-1)+MYRANKS_P[[#This Row],[BB]]+MYRANKS_P[[#This Row],[H]])/(LGAVG_IP*(NUMPITCHERS-1)+MYRANKS_P[[#This Row],[IP]])-LGAVG_WHIP)/SGP_WHIP</f>
        <v>#REF!</v>
      </c>
      <c r="W565" s="92" t="e">
        <f>MYRANKS_P[[#This Row],[WSGP]]+MYRANKS_P[[#This Row],[SVSGP]]+MYRANKS_P[[#This Row],[SOSGP]]+MYRANKS_P[[#This Row],[ERASGP]]+MYRANKS_P[[#This Row],[WHIPSGP]]</f>
        <v>#REF!</v>
      </c>
      <c r="X565" s="173" t="e">
        <f>RANK(MYRANKS_P[[#This Row],[TTLSGP]],MYRANKS_P[TTLSGP],0)</f>
        <v>#REF!</v>
      </c>
      <c r="Y565" s="92" t="e">
        <f>IF(MYRANKS_P[[#This Row],[RAW_RANK]]&gt;NUM_P,MYRANKS_P[[#This Row],[TTLSGP]],0)</f>
        <v>#REF!</v>
      </c>
      <c r="Z565" s="96" t="e">
        <f>IF(MYRANKS_P[[#This Row],[BENCH_TTLSGP]]=0,"",RANK(MYRANKS_P[[#This Row],[BENCH_TTLSGP]],MYRANKS_P[BENCH_TTLSGP],0))</f>
        <v>#REF!</v>
      </c>
      <c r="AA565" s="96" t="e">
        <f>IF(MYRANKS_P[[#This Row],[RAW_RANK]]=NUM_P,"X","")</f>
        <v>#REF!</v>
      </c>
      <c r="AB565" s="87" t="e">
        <f>VLOOKUP(MYRANKS_P[[#This Row],[POS]],#REF!,COLUMN(#REF!),FALSE)</f>
        <v>#REF!</v>
      </c>
      <c r="AC565" s="87" t="e">
        <f>MYRANKS_P[[#This Row],[TTLSGP]]-MYRANKS_P[[#This Row],[REPL LVL]]</f>
        <v>#REF!</v>
      </c>
      <c r="AD565" s="87" t="e">
        <f>IF(MYRANKS_P[[#This Row],[RAW_RANK]]&lt;=Total_Pitchers_Drafted,MYRANKS_P[[#This Row],[SGP OVER REPL]],0)</f>
        <v>#REF!</v>
      </c>
      <c r="AE565" s="97" t="e">
        <f>MYRANKS_P[[#This Row],[SGP OVER REPL]]*Dollar_Value_Per_Pitcher_SGP+1</f>
        <v>#REF!</v>
      </c>
      <c r="AF565" s="87"/>
      <c r="AG565" s="87" t="e">
        <f>IF(AND(MYRANKS_P[[#This Row],[BENCH_RANK]]&lt;=Total_Pitchers_Drafted,MYRANKS_P[[#This Row],[$ACTUAL]]=""),MYRANKS_P[[#This Row],[USEFULSGP]],0)</f>
        <v>#REF!</v>
      </c>
      <c r="AH565" s="87" t="e">
        <f>IF(MYRANKS_P[[#This Row],[REMAIN_SGP]]=0,0,MYRANKS_P[[#This Row],[REMAIN_SGP]]*Remaining_Dollar_Value_Per_Pitcher_SGP+1)</f>
        <v>#REF!</v>
      </c>
      <c r="AI565" s="122"/>
    </row>
    <row r="566" spans="1:35" x14ac:dyDescent="0.25">
      <c r="A566" s="88" t="s">
        <v>2493</v>
      </c>
      <c r="B566" s="53" t="e">
        <f>VLOOKUP(MYRANKS_P[[#This Row],[PLAYERID]],#REF!,COLUMN(#REF!),FALSE)</f>
        <v>#REF!</v>
      </c>
      <c r="C566" s="53" t="e">
        <f>VLOOKUP(MYRANKS_P[[#This Row],[PLAYERID]],#REF!,COLUMN(#REF!),FALSE)</f>
        <v>#REF!</v>
      </c>
      <c r="D566" s="53" t="e">
        <f>VLOOKUP(MYRANKS_P[[#This Row],[PLAYERID]],#REF!,COLUMN(#REF!),FALSE)</f>
        <v>#REF!</v>
      </c>
      <c r="E566" s="9" t="e">
        <f>VLOOKUP(MYRANKS_P[[#This Row],[PLAYERID]],#REF!,COLUMN(#REF!),FALSE)</f>
        <v>#REF!</v>
      </c>
      <c r="F566" s="53" t="e">
        <f>VLOOKUP(MYRANKS_P[[#This Row],[PLAYERID]],#REF!,COLUMN(#REF!),FALSE)</f>
        <v>#REF!</v>
      </c>
      <c r="G566" s="9" t="e">
        <f>INDEX(#REF!,MATCH(MYRANKS_P[[#This Row],[PLAYERID]],#REF!,0),VLOOKUP(IDSYSTEM,#REF!,3,FALSE))</f>
        <v>#REF!</v>
      </c>
      <c r="H566" s="115" t="e">
        <f>IF(OR(LEAGUE="Mixed",LEAGUE=MYRANKS_P[[#This Row],[LG]]),IFERROR(INDEX(PITCHCSV[],MATCH(MYRANKS_P[[#This Row],[PROJID]],PITCHCSV[playerid],0),P_WCOL),0),0)</f>
        <v>#REF!</v>
      </c>
      <c r="I566" s="115" t="e">
        <f>IF(OR(LEAGUE="Mixed",LEAGUE=MYRANKS_P[[#This Row],[LG]]),IFERROR(INDEX(PITCHCSV[],MATCH(MYRANKS_P[[#This Row],[PROJID]],PITCHCSV[playerid],0),P_SVCOL),0),0)</f>
        <v>#REF!</v>
      </c>
      <c r="J566" s="115" t="e">
        <f>IF(OR(LEAGUE="Mixed",LEAGUE=MYRANKS_P[[#This Row],[LG]]),IFERROR(INDEX(PITCHCSV[],MATCH(MYRANKS_P[[#This Row],[PROJID]],PITCHCSV[playerid],0),P_IPCOL),0),0)</f>
        <v>#REF!</v>
      </c>
      <c r="K566" s="115" t="e">
        <f>IF(OR(LEAGUE="Mixed",LEAGUE=MYRANKS_P[[#This Row],[LG]]),IFERROR(INDEX(PITCHCSV[],MATCH(MYRANKS_P[[#This Row],[PROJID]],PITCHCSV[playerid],0),P_HCOL),0),0)</f>
        <v>#REF!</v>
      </c>
      <c r="L566" s="115" t="e">
        <f>IF(OR(LEAGUE="Mixed",LEAGUE=MYRANKS_P[[#This Row],[LG]]),IFERROR(INDEX(PITCHCSV[],MATCH(MYRANKS_P[[#This Row],[PROJID]],PITCHCSV[playerid],0),P_ERCOL),0),0)</f>
        <v>#REF!</v>
      </c>
      <c r="M566" s="115" t="e">
        <f>IF(OR(LEAGUE="Mixed",LEAGUE=MYRANKS_P[[#This Row],[LG]]),IFERROR(INDEX(PITCHCSV[],MATCH(MYRANKS_P[[#This Row],[PROJID]],PITCHCSV[playerid],0),P_HRCOL),0),0)</f>
        <v>#REF!</v>
      </c>
      <c r="N566" s="115" t="e">
        <f>IF(OR(LEAGUE="Mixed",LEAGUE=MYRANKS_P[[#This Row],[LG]]),IFERROR(INDEX(PITCHCSV[],MATCH(MYRANKS_P[[#This Row],[PROJID]],PITCHCSV[playerid],0),P_SOCOL),0),0)</f>
        <v>#REF!</v>
      </c>
      <c r="O566" s="115" t="e">
        <f>IF(OR(LEAGUE="Mixed",LEAGUE=MYRANKS_P[[#This Row],[LG]]),IFERROR(INDEX(PITCHCSV[],MATCH(MYRANKS_P[[#This Row],[PROJID]],PITCHCSV[playerid],0),P_BBCOL),0),0)</f>
        <v>#REF!</v>
      </c>
      <c r="P566" s="10" t="e">
        <f>IF(OR(LEAGUE="Mixed",LEAGUE=MYRANKS_P[[#This Row],[LG]]),IFERROR(MYRANKS_P[[#This Row],[ER]]*9/MYRANKS_P[[#This Row],[IP]],0),0)</f>
        <v>#REF!</v>
      </c>
      <c r="Q566" s="10" t="e">
        <f>IF(OR(LEAGUE="Mixed",LEAGUE=MYRANKS_P[[#This Row],[LG]]),IFERROR((MYRANKS_P[[#This Row],[BB]]+MYRANKS_P[[#This Row],[H]])/MYRANKS_P[[#This Row],[IP]],0),0)</f>
        <v>#REF!</v>
      </c>
      <c r="R566" s="10" t="e">
        <f>MYRANKS_P[[#This Row],[W]]/SGP_W</f>
        <v>#REF!</v>
      </c>
      <c r="S566" s="10" t="e">
        <f>MYRANKS_P[[#This Row],[SV]]/SGP_SV</f>
        <v>#REF!</v>
      </c>
      <c r="T566" s="10" t="e">
        <f>MYRANKS_P[[#This Row],[SO]]/SGP_K</f>
        <v>#REF!</v>
      </c>
      <c r="U566" s="10" t="e">
        <f>((LGAVG_ER*(NUMPITCHERS-1)+MYRANKS_P[[#This Row],[ER]])*9/((LGAVG_IP*(NUMPITCHERS-1)+MYRANKS_P[[#This Row],[IP]]))-LGAVG_ERA)/SGP_ERA</f>
        <v>#REF!</v>
      </c>
      <c r="V566" s="10" t="e">
        <f>((LGAVG_HBB*(NUMPITCHERS-1)+MYRANKS_P[[#This Row],[BB]]+MYRANKS_P[[#This Row],[H]])/(LGAVG_IP*(NUMPITCHERS-1)+MYRANKS_P[[#This Row],[IP]])-LGAVG_WHIP)/SGP_WHIP</f>
        <v>#REF!</v>
      </c>
      <c r="W566" s="72" t="e">
        <f>MYRANKS_P[[#This Row],[WSGP]]+MYRANKS_P[[#This Row],[SVSGP]]+MYRANKS_P[[#This Row],[SOSGP]]+MYRANKS_P[[#This Row],[ERASGP]]+MYRANKS_P[[#This Row],[WHIPSGP]]</f>
        <v>#REF!</v>
      </c>
      <c r="X566" s="171" t="e">
        <f>RANK(MYRANKS_P[[#This Row],[TTLSGP]],MYRANKS_P[TTLSGP],0)</f>
        <v>#REF!</v>
      </c>
      <c r="Y566" s="72" t="e">
        <f>IF(MYRANKS_P[[#This Row],[RAW_RANK]]&gt;NUM_P,MYRANKS_P[[#This Row],[TTLSGP]],0)</f>
        <v>#REF!</v>
      </c>
      <c r="Z566" s="22" t="e">
        <f>IF(MYRANKS_P[[#This Row],[BENCH_TTLSGP]]=0,"",RANK(MYRANKS_P[[#This Row],[BENCH_TTLSGP]],MYRANKS_P[BENCH_TTLSGP],0))</f>
        <v>#REF!</v>
      </c>
      <c r="AA566" s="22" t="e">
        <f>IF(MYRANKS_P[[#This Row],[RAW_RANK]]=NUM_P,"X","")</f>
        <v>#REF!</v>
      </c>
      <c r="AB566" s="10" t="e">
        <f>VLOOKUP(MYRANKS_P[[#This Row],[POS]],#REF!,COLUMN(#REF!),FALSE)</f>
        <v>#REF!</v>
      </c>
      <c r="AC566" s="10" t="e">
        <f>MYRANKS_P[[#This Row],[TTLSGP]]-MYRANKS_P[[#This Row],[REPL LVL]]</f>
        <v>#REF!</v>
      </c>
      <c r="AD566" s="19" t="e">
        <f>IF(MYRANKS_P[[#This Row],[RAW_RANK]]&lt;=Total_Pitchers_Drafted,MYRANKS_P[[#This Row],[SGP OVER REPL]],0)</f>
        <v>#REF!</v>
      </c>
      <c r="AE566" s="66" t="e">
        <f>MYRANKS_P[[#This Row],[SGP OVER REPL]]*Dollar_Value_Per_Pitcher_SGP+1</f>
        <v>#REF!</v>
      </c>
      <c r="AF566" s="27"/>
      <c r="AG566" s="30" t="e">
        <f>IF(AND(MYRANKS_P[[#This Row],[BENCH_RANK]]&lt;=Total_Pitchers_Drafted,MYRANKS_P[[#This Row],[$ACTUAL]]=""),MYRANKS_P[[#This Row],[USEFULSGP]],0)</f>
        <v>#REF!</v>
      </c>
      <c r="AH566" s="27" t="e">
        <f>IF(MYRANKS_P[[#This Row],[REMAIN_SGP]]=0,0,MYRANKS_P[[#This Row],[REMAIN_SGP]]*Remaining_Dollar_Value_Per_Pitcher_SGP+1)</f>
        <v>#REF!</v>
      </c>
      <c r="AI566" s="122"/>
    </row>
    <row r="567" spans="1:35" x14ac:dyDescent="0.25">
      <c r="A567" s="110" t="s">
        <v>3650</v>
      </c>
      <c r="B567" s="53" t="e">
        <f>VLOOKUP(MYRANKS_P[[#This Row],[PLAYERID]],#REF!,COLUMN(#REF!),FALSE)</f>
        <v>#REF!</v>
      </c>
      <c r="C567" s="53" t="e">
        <f>VLOOKUP(MYRANKS_P[[#This Row],[PLAYERID]],#REF!,COLUMN(#REF!),FALSE)</f>
        <v>#REF!</v>
      </c>
      <c r="D567" s="53" t="e">
        <f>VLOOKUP(MYRANKS_P[[#This Row],[PLAYERID]],#REF!,COLUMN(#REF!),FALSE)</f>
        <v>#REF!</v>
      </c>
      <c r="E567" s="9" t="e">
        <f>VLOOKUP(MYRANKS_P[[#This Row],[PLAYERID]],#REF!,COLUMN(#REF!),FALSE)</f>
        <v>#REF!</v>
      </c>
      <c r="F567" s="53" t="e">
        <f>VLOOKUP(MYRANKS_P[[#This Row],[PLAYERID]],#REF!,COLUMN(#REF!),FALSE)</f>
        <v>#REF!</v>
      </c>
      <c r="G567" s="9" t="e">
        <f>INDEX(#REF!,MATCH(MYRANKS_P[[#This Row],[PLAYERID]],#REF!,0),VLOOKUP(IDSYSTEM,#REF!,3,FALSE))</f>
        <v>#REF!</v>
      </c>
      <c r="H567" s="115" t="e">
        <f>IF(OR(LEAGUE="Mixed",LEAGUE=MYRANKS_P[[#This Row],[LG]]),IFERROR(INDEX(PITCHCSV[],MATCH(MYRANKS_P[[#This Row],[PROJID]],PITCHCSV[playerid],0),P_WCOL),0),0)</f>
        <v>#REF!</v>
      </c>
      <c r="I567" s="115" t="e">
        <f>IF(OR(LEAGUE="Mixed",LEAGUE=MYRANKS_P[[#This Row],[LG]]),IFERROR(INDEX(PITCHCSV[],MATCH(MYRANKS_P[[#This Row],[PROJID]],PITCHCSV[playerid],0),P_SVCOL),0),0)</f>
        <v>#REF!</v>
      </c>
      <c r="J567" s="115" t="e">
        <f>IF(OR(LEAGUE="Mixed",LEAGUE=MYRANKS_P[[#This Row],[LG]]),IFERROR(INDEX(PITCHCSV[],MATCH(MYRANKS_P[[#This Row],[PROJID]],PITCHCSV[playerid],0),P_IPCOL),0),0)</f>
        <v>#REF!</v>
      </c>
      <c r="K567" s="115" t="e">
        <f>IF(OR(LEAGUE="Mixed",LEAGUE=MYRANKS_P[[#This Row],[LG]]),IFERROR(INDEX(PITCHCSV[],MATCH(MYRANKS_P[[#This Row],[PROJID]],PITCHCSV[playerid],0),P_HCOL),0),0)</f>
        <v>#REF!</v>
      </c>
      <c r="L567" s="115" t="e">
        <f>IF(OR(LEAGUE="Mixed",LEAGUE=MYRANKS_P[[#This Row],[LG]]),IFERROR(INDEX(PITCHCSV[],MATCH(MYRANKS_P[[#This Row],[PROJID]],PITCHCSV[playerid],0),P_ERCOL),0),0)</f>
        <v>#REF!</v>
      </c>
      <c r="M567" s="115" t="e">
        <f>IF(OR(LEAGUE="Mixed",LEAGUE=MYRANKS_P[[#This Row],[LG]]),IFERROR(INDEX(PITCHCSV[],MATCH(MYRANKS_P[[#This Row],[PROJID]],PITCHCSV[playerid],0),P_HRCOL),0),0)</f>
        <v>#REF!</v>
      </c>
      <c r="N567" s="115" t="e">
        <f>IF(OR(LEAGUE="Mixed",LEAGUE=MYRANKS_P[[#This Row],[LG]]),IFERROR(INDEX(PITCHCSV[],MATCH(MYRANKS_P[[#This Row],[PROJID]],PITCHCSV[playerid],0),P_SOCOL),0),0)</f>
        <v>#REF!</v>
      </c>
      <c r="O567" s="115" t="e">
        <f>IF(OR(LEAGUE="Mixed",LEAGUE=MYRANKS_P[[#This Row],[LG]]),IFERROR(INDEX(PITCHCSV[],MATCH(MYRANKS_P[[#This Row],[PROJID]],PITCHCSV[playerid],0),P_BBCOL),0),0)</f>
        <v>#REF!</v>
      </c>
      <c r="P567" s="10" t="e">
        <f>IF(OR(LEAGUE="Mixed",LEAGUE=MYRANKS_P[[#This Row],[LG]]),IFERROR(MYRANKS_P[[#This Row],[ER]]*9/MYRANKS_P[[#This Row],[IP]],0),0)</f>
        <v>#REF!</v>
      </c>
      <c r="Q567" s="10" t="e">
        <f>IF(OR(LEAGUE="Mixed",LEAGUE=MYRANKS_P[[#This Row],[LG]]),IFERROR((MYRANKS_P[[#This Row],[BB]]+MYRANKS_P[[#This Row],[H]])/MYRANKS_P[[#This Row],[IP]],0),0)</f>
        <v>#REF!</v>
      </c>
      <c r="R567" s="94" t="e">
        <f>MYRANKS_P[[#This Row],[W]]/SGP_W</f>
        <v>#REF!</v>
      </c>
      <c r="S567" s="94" t="e">
        <f>MYRANKS_P[[#This Row],[SV]]/SGP_SV</f>
        <v>#REF!</v>
      </c>
      <c r="T567" s="94" t="e">
        <f>MYRANKS_P[[#This Row],[SO]]/SGP_K</f>
        <v>#REF!</v>
      </c>
      <c r="U567" s="10" t="e">
        <f>((LGAVG_ER*(NUMPITCHERS-1)+MYRANKS_P[[#This Row],[ER]])*9/((LGAVG_IP*(NUMPITCHERS-1)+MYRANKS_P[[#This Row],[IP]]))-LGAVG_ERA)/SGP_ERA</f>
        <v>#REF!</v>
      </c>
      <c r="V567" s="10" t="e">
        <f>((LGAVG_HBB*(NUMPITCHERS-1)+MYRANKS_P[[#This Row],[BB]]+MYRANKS_P[[#This Row],[H]])/(LGAVG_IP*(NUMPITCHERS-1)+MYRANKS_P[[#This Row],[IP]])-LGAVG_WHIP)/SGP_WHIP</f>
        <v>#REF!</v>
      </c>
      <c r="W567" s="100" t="e">
        <f>MYRANKS_P[[#This Row],[WSGP]]+MYRANKS_P[[#This Row],[SVSGP]]+MYRANKS_P[[#This Row],[SOSGP]]+MYRANKS_P[[#This Row],[ERASGP]]+MYRANKS_P[[#This Row],[WHIPSGP]]</f>
        <v>#REF!</v>
      </c>
      <c r="X567" s="176" t="e">
        <f>RANK(MYRANKS_P[[#This Row],[TTLSGP]],MYRANKS_P[TTLSGP],0)</f>
        <v>#REF!</v>
      </c>
      <c r="Y567" s="100" t="e">
        <f>IF(MYRANKS_P[[#This Row],[RAW_RANK]]&gt;NUM_P,MYRANKS_P[[#This Row],[TTLSGP]],0)</f>
        <v>#REF!</v>
      </c>
      <c r="Z567" s="101" t="e">
        <f>IF(MYRANKS_P[[#This Row],[BENCH_TTLSGP]]=0,"",RANK(MYRANKS_P[[#This Row],[BENCH_TTLSGP]],MYRANKS_P[BENCH_TTLSGP],0))</f>
        <v>#REF!</v>
      </c>
      <c r="AA567" s="101" t="e">
        <f>IF(MYRANKS_P[[#This Row],[RAW_RANK]]=NUM_P,"X","")</f>
        <v>#REF!</v>
      </c>
      <c r="AB567" s="94" t="e">
        <f>VLOOKUP(MYRANKS_P[[#This Row],[POS]],#REF!,COLUMN(#REF!),FALSE)</f>
        <v>#REF!</v>
      </c>
      <c r="AC567" s="94" t="e">
        <f>MYRANKS_P[[#This Row],[TTLSGP]]-MYRANKS_P[[#This Row],[REPL LVL]]</f>
        <v>#REF!</v>
      </c>
      <c r="AD567" s="94" t="e">
        <f>IF(MYRANKS_P[[#This Row],[RAW_RANK]]&lt;=Total_Pitchers_Drafted,MYRANKS_P[[#This Row],[SGP OVER REPL]],0)</f>
        <v>#REF!</v>
      </c>
      <c r="AE567" s="102" t="e">
        <f>MYRANKS_P[[#This Row],[SGP OVER REPL]]*Dollar_Value_Per_Pitcher_SGP+1</f>
        <v>#REF!</v>
      </c>
      <c r="AF567" s="94"/>
      <c r="AG567" s="94" t="e">
        <f>IF(AND(MYRANKS_P[[#This Row],[BENCH_RANK]]&lt;=Total_Pitchers_Drafted,MYRANKS_P[[#This Row],[$ACTUAL]]=""),MYRANKS_P[[#This Row],[USEFULSGP]],0)</f>
        <v>#REF!</v>
      </c>
      <c r="AH567" s="94" t="e">
        <f>IF(MYRANKS_P[[#This Row],[REMAIN_SGP]]=0,0,MYRANKS_P[[#This Row],[REMAIN_SGP]]*Remaining_Dollar_Value_Per_Pitcher_SGP+1)</f>
        <v>#REF!</v>
      </c>
      <c r="AI567" s="122"/>
    </row>
    <row r="568" spans="1:35" x14ac:dyDescent="0.25">
      <c r="A568" s="88" t="s">
        <v>1427</v>
      </c>
      <c r="B568" s="53" t="e">
        <f>VLOOKUP(MYRANKS_P[[#This Row],[PLAYERID]],#REF!,COLUMN(#REF!),FALSE)</f>
        <v>#REF!</v>
      </c>
      <c r="C568" s="53" t="e">
        <f>VLOOKUP(MYRANKS_P[[#This Row],[PLAYERID]],#REF!,COLUMN(#REF!),FALSE)</f>
        <v>#REF!</v>
      </c>
      <c r="D568" s="53" t="e">
        <f>VLOOKUP(MYRANKS_P[[#This Row],[PLAYERID]],#REF!,COLUMN(#REF!),FALSE)</f>
        <v>#REF!</v>
      </c>
      <c r="E568" s="9" t="e">
        <f>VLOOKUP(MYRANKS_P[[#This Row],[PLAYERID]],#REF!,COLUMN(#REF!),FALSE)</f>
        <v>#REF!</v>
      </c>
      <c r="F568" s="53" t="e">
        <f>VLOOKUP(MYRANKS_P[[#This Row],[PLAYERID]],#REF!,COLUMN(#REF!),FALSE)</f>
        <v>#REF!</v>
      </c>
      <c r="G568" s="9" t="e">
        <f>INDEX(#REF!,MATCH(MYRANKS_P[[#This Row],[PLAYERID]],#REF!,0),VLOOKUP(IDSYSTEM,#REF!,3,FALSE))</f>
        <v>#REF!</v>
      </c>
      <c r="H568" s="115" t="e">
        <f>IF(OR(LEAGUE="Mixed",LEAGUE=MYRANKS_P[[#This Row],[LG]]),IFERROR(INDEX(PITCHCSV[],MATCH(MYRANKS_P[[#This Row],[PROJID]],PITCHCSV[playerid],0),P_WCOL),0),0)</f>
        <v>#REF!</v>
      </c>
      <c r="I568" s="115" t="e">
        <f>IF(OR(LEAGUE="Mixed",LEAGUE=MYRANKS_P[[#This Row],[LG]]),IFERROR(INDEX(PITCHCSV[],MATCH(MYRANKS_P[[#This Row],[PROJID]],PITCHCSV[playerid],0),P_SVCOL),0),0)</f>
        <v>#REF!</v>
      </c>
      <c r="J568" s="115" t="e">
        <f>IF(OR(LEAGUE="Mixed",LEAGUE=MYRANKS_P[[#This Row],[LG]]),IFERROR(INDEX(PITCHCSV[],MATCH(MYRANKS_P[[#This Row],[PROJID]],PITCHCSV[playerid],0),P_IPCOL),0),0)</f>
        <v>#REF!</v>
      </c>
      <c r="K568" s="115" t="e">
        <f>IF(OR(LEAGUE="Mixed",LEAGUE=MYRANKS_P[[#This Row],[LG]]),IFERROR(INDEX(PITCHCSV[],MATCH(MYRANKS_P[[#This Row],[PROJID]],PITCHCSV[playerid],0),P_HCOL),0),0)</f>
        <v>#REF!</v>
      </c>
      <c r="L568" s="115" t="e">
        <f>IF(OR(LEAGUE="Mixed",LEAGUE=MYRANKS_P[[#This Row],[LG]]),IFERROR(INDEX(PITCHCSV[],MATCH(MYRANKS_P[[#This Row],[PROJID]],PITCHCSV[playerid],0),P_ERCOL),0),0)</f>
        <v>#REF!</v>
      </c>
      <c r="M568" s="115" t="e">
        <f>IF(OR(LEAGUE="Mixed",LEAGUE=MYRANKS_P[[#This Row],[LG]]),IFERROR(INDEX(PITCHCSV[],MATCH(MYRANKS_P[[#This Row],[PROJID]],PITCHCSV[playerid],0),P_HRCOL),0),0)</f>
        <v>#REF!</v>
      </c>
      <c r="N568" s="115" t="e">
        <f>IF(OR(LEAGUE="Mixed",LEAGUE=MYRANKS_P[[#This Row],[LG]]),IFERROR(INDEX(PITCHCSV[],MATCH(MYRANKS_P[[#This Row],[PROJID]],PITCHCSV[playerid],0),P_SOCOL),0),0)</f>
        <v>#REF!</v>
      </c>
      <c r="O568" s="115" t="e">
        <f>IF(OR(LEAGUE="Mixed",LEAGUE=MYRANKS_P[[#This Row],[LG]]),IFERROR(INDEX(PITCHCSV[],MATCH(MYRANKS_P[[#This Row],[PROJID]],PITCHCSV[playerid],0),P_BBCOL),0),0)</f>
        <v>#REF!</v>
      </c>
      <c r="P568" s="10" t="e">
        <f>IF(OR(LEAGUE="Mixed",LEAGUE=MYRANKS_P[[#This Row],[LG]]),IFERROR(MYRANKS_P[[#This Row],[ER]]*9/MYRANKS_P[[#This Row],[IP]],0),0)</f>
        <v>#REF!</v>
      </c>
      <c r="Q568" s="10" t="e">
        <f>IF(OR(LEAGUE="Mixed",LEAGUE=MYRANKS_P[[#This Row],[LG]]),IFERROR((MYRANKS_P[[#This Row],[BB]]+MYRANKS_P[[#This Row],[H]])/MYRANKS_P[[#This Row],[IP]],0),0)</f>
        <v>#REF!</v>
      </c>
      <c r="R568" s="10" t="e">
        <f>MYRANKS_P[[#This Row],[W]]/SGP_W</f>
        <v>#REF!</v>
      </c>
      <c r="S568" s="10" t="e">
        <f>MYRANKS_P[[#This Row],[SV]]/SGP_SV</f>
        <v>#REF!</v>
      </c>
      <c r="T568" s="10" t="e">
        <f>MYRANKS_P[[#This Row],[SO]]/SGP_K</f>
        <v>#REF!</v>
      </c>
      <c r="U568" s="10" t="e">
        <f>((LGAVG_ER*(NUMPITCHERS-1)+MYRANKS_P[[#This Row],[ER]])*9/((LGAVG_IP*(NUMPITCHERS-1)+MYRANKS_P[[#This Row],[IP]]))-LGAVG_ERA)/SGP_ERA</f>
        <v>#REF!</v>
      </c>
      <c r="V568" s="10" t="e">
        <f>((LGAVG_HBB*(NUMPITCHERS-1)+MYRANKS_P[[#This Row],[BB]]+MYRANKS_P[[#This Row],[H]])/(LGAVG_IP*(NUMPITCHERS-1)+MYRANKS_P[[#This Row],[IP]])-LGAVG_WHIP)/SGP_WHIP</f>
        <v>#REF!</v>
      </c>
      <c r="W568" s="72" t="e">
        <f>MYRANKS_P[[#This Row],[WSGP]]+MYRANKS_P[[#This Row],[SVSGP]]+MYRANKS_P[[#This Row],[SOSGP]]+MYRANKS_P[[#This Row],[ERASGP]]+MYRANKS_P[[#This Row],[WHIPSGP]]</f>
        <v>#REF!</v>
      </c>
      <c r="X568" s="171" t="e">
        <f>RANK(MYRANKS_P[[#This Row],[TTLSGP]],MYRANKS_P[TTLSGP],0)</f>
        <v>#REF!</v>
      </c>
      <c r="Y568" s="72" t="e">
        <f>IF(MYRANKS_P[[#This Row],[RAW_RANK]]&gt;NUM_P,MYRANKS_P[[#This Row],[TTLSGP]],0)</f>
        <v>#REF!</v>
      </c>
      <c r="Z568" s="22" t="e">
        <f>IF(MYRANKS_P[[#This Row],[BENCH_TTLSGP]]=0,"",RANK(MYRANKS_P[[#This Row],[BENCH_TTLSGP]],MYRANKS_P[BENCH_TTLSGP],0))</f>
        <v>#REF!</v>
      </c>
      <c r="AA568" s="22" t="e">
        <f>IF(MYRANKS_P[[#This Row],[RAW_RANK]]=NUM_P,"X","")</f>
        <v>#REF!</v>
      </c>
      <c r="AB568" s="10" t="e">
        <f>VLOOKUP(MYRANKS_P[[#This Row],[POS]],#REF!,COLUMN(#REF!),FALSE)</f>
        <v>#REF!</v>
      </c>
      <c r="AC568" s="10" t="e">
        <f>MYRANKS_P[[#This Row],[TTLSGP]]-MYRANKS_P[[#This Row],[REPL LVL]]</f>
        <v>#REF!</v>
      </c>
      <c r="AD568" s="19" t="e">
        <f>IF(MYRANKS_P[[#This Row],[RAW_RANK]]&lt;=Total_Pitchers_Drafted,MYRANKS_P[[#This Row],[SGP OVER REPL]],0)</f>
        <v>#REF!</v>
      </c>
      <c r="AE568" s="66" t="e">
        <f>MYRANKS_P[[#This Row],[SGP OVER REPL]]*Dollar_Value_Per_Pitcher_SGP+1</f>
        <v>#REF!</v>
      </c>
      <c r="AF568" s="27"/>
      <c r="AG568" s="30" t="e">
        <f>IF(AND(MYRANKS_P[[#This Row],[BENCH_RANK]]&lt;=Total_Pitchers_Drafted,MYRANKS_P[[#This Row],[$ACTUAL]]=""),MYRANKS_P[[#This Row],[USEFULSGP]],0)</f>
        <v>#REF!</v>
      </c>
      <c r="AH568" s="27" t="e">
        <f>IF(MYRANKS_P[[#This Row],[REMAIN_SGP]]=0,0,MYRANKS_P[[#This Row],[REMAIN_SGP]]*Remaining_Dollar_Value_Per_Pitcher_SGP+1)</f>
        <v>#REF!</v>
      </c>
      <c r="AI568" s="122"/>
    </row>
    <row r="569" spans="1:35" x14ac:dyDescent="0.25">
      <c r="A569" s="88" t="s">
        <v>1428</v>
      </c>
      <c r="B569" s="53" t="e">
        <f>VLOOKUP(MYRANKS_P[[#This Row],[PLAYERID]],#REF!,COLUMN(#REF!),FALSE)</f>
        <v>#REF!</v>
      </c>
      <c r="C569" s="53" t="e">
        <f>VLOOKUP(MYRANKS_P[[#This Row],[PLAYERID]],#REF!,COLUMN(#REF!),FALSE)</f>
        <v>#REF!</v>
      </c>
      <c r="D569" s="53" t="e">
        <f>VLOOKUP(MYRANKS_P[[#This Row],[PLAYERID]],#REF!,COLUMN(#REF!),FALSE)</f>
        <v>#REF!</v>
      </c>
      <c r="E569" s="9" t="e">
        <f>VLOOKUP(MYRANKS_P[[#This Row],[PLAYERID]],#REF!,COLUMN(#REF!),FALSE)</f>
        <v>#REF!</v>
      </c>
      <c r="F569" s="53" t="e">
        <f>VLOOKUP(MYRANKS_P[[#This Row],[PLAYERID]],#REF!,COLUMN(#REF!),FALSE)</f>
        <v>#REF!</v>
      </c>
      <c r="G569" s="9" t="e">
        <f>INDEX(#REF!,MATCH(MYRANKS_P[[#This Row],[PLAYERID]],#REF!,0),VLOOKUP(IDSYSTEM,#REF!,3,FALSE))</f>
        <v>#REF!</v>
      </c>
      <c r="H569" s="115" t="e">
        <f>IF(OR(LEAGUE="Mixed",LEAGUE=MYRANKS_P[[#This Row],[LG]]),IFERROR(INDEX(PITCHCSV[],MATCH(MYRANKS_P[[#This Row],[PROJID]],PITCHCSV[playerid],0),P_WCOL),0),0)</f>
        <v>#REF!</v>
      </c>
      <c r="I569" s="115" t="e">
        <f>IF(OR(LEAGUE="Mixed",LEAGUE=MYRANKS_P[[#This Row],[LG]]),IFERROR(INDEX(PITCHCSV[],MATCH(MYRANKS_P[[#This Row],[PROJID]],PITCHCSV[playerid],0),P_SVCOL),0),0)</f>
        <v>#REF!</v>
      </c>
      <c r="J569" s="115" t="e">
        <f>IF(OR(LEAGUE="Mixed",LEAGUE=MYRANKS_P[[#This Row],[LG]]),IFERROR(INDEX(PITCHCSV[],MATCH(MYRANKS_P[[#This Row],[PROJID]],PITCHCSV[playerid],0),P_IPCOL),0),0)</f>
        <v>#REF!</v>
      </c>
      <c r="K569" s="115" t="e">
        <f>IF(OR(LEAGUE="Mixed",LEAGUE=MYRANKS_P[[#This Row],[LG]]),IFERROR(INDEX(PITCHCSV[],MATCH(MYRANKS_P[[#This Row],[PROJID]],PITCHCSV[playerid],0),P_HCOL),0),0)</f>
        <v>#REF!</v>
      </c>
      <c r="L569" s="115" t="e">
        <f>IF(OR(LEAGUE="Mixed",LEAGUE=MYRANKS_P[[#This Row],[LG]]),IFERROR(INDEX(PITCHCSV[],MATCH(MYRANKS_P[[#This Row],[PROJID]],PITCHCSV[playerid],0),P_ERCOL),0),0)</f>
        <v>#REF!</v>
      </c>
      <c r="M569" s="115" t="e">
        <f>IF(OR(LEAGUE="Mixed",LEAGUE=MYRANKS_P[[#This Row],[LG]]),IFERROR(INDEX(PITCHCSV[],MATCH(MYRANKS_P[[#This Row],[PROJID]],PITCHCSV[playerid],0),P_HRCOL),0),0)</f>
        <v>#REF!</v>
      </c>
      <c r="N569" s="115" t="e">
        <f>IF(OR(LEAGUE="Mixed",LEAGUE=MYRANKS_P[[#This Row],[LG]]),IFERROR(INDEX(PITCHCSV[],MATCH(MYRANKS_P[[#This Row],[PROJID]],PITCHCSV[playerid],0),P_SOCOL),0),0)</f>
        <v>#REF!</v>
      </c>
      <c r="O569" s="115" t="e">
        <f>IF(OR(LEAGUE="Mixed",LEAGUE=MYRANKS_P[[#This Row],[LG]]),IFERROR(INDEX(PITCHCSV[],MATCH(MYRANKS_P[[#This Row],[PROJID]],PITCHCSV[playerid],0),P_BBCOL),0),0)</f>
        <v>#REF!</v>
      </c>
      <c r="P569" s="10" t="e">
        <f>IF(OR(LEAGUE="Mixed",LEAGUE=MYRANKS_P[[#This Row],[LG]]),IFERROR(MYRANKS_P[[#This Row],[ER]]*9/MYRANKS_P[[#This Row],[IP]],0),0)</f>
        <v>#REF!</v>
      </c>
      <c r="Q569" s="10" t="e">
        <f>IF(OR(LEAGUE="Mixed",LEAGUE=MYRANKS_P[[#This Row],[LG]]),IFERROR((MYRANKS_P[[#This Row],[BB]]+MYRANKS_P[[#This Row],[H]])/MYRANKS_P[[#This Row],[IP]],0),0)</f>
        <v>#REF!</v>
      </c>
      <c r="R569" s="12" t="e">
        <f>MYRANKS_P[[#This Row],[W]]/SGP_W</f>
        <v>#REF!</v>
      </c>
      <c r="S569" s="12" t="e">
        <f>MYRANKS_P[[#This Row],[SV]]/SGP_SV</f>
        <v>#REF!</v>
      </c>
      <c r="T569" s="12" t="e">
        <f>MYRANKS_P[[#This Row],[SO]]/SGP_K</f>
        <v>#REF!</v>
      </c>
      <c r="U569" s="10" t="e">
        <f>((LGAVG_ER*(NUMPITCHERS-1)+MYRANKS_P[[#This Row],[ER]])*9/((LGAVG_IP*(NUMPITCHERS-1)+MYRANKS_P[[#This Row],[IP]]))-LGAVG_ERA)/SGP_ERA</f>
        <v>#REF!</v>
      </c>
      <c r="V569" s="10" t="e">
        <f>((LGAVG_HBB*(NUMPITCHERS-1)+MYRANKS_P[[#This Row],[BB]]+MYRANKS_P[[#This Row],[H]])/(LGAVG_IP*(NUMPITCHERS-1)+MYRANKS_P[[#This Row],[IP]])-LGAVG_WHIP)/SGP_WHIP</f>
        <v>#REF!</v>
      </c>
      <c r="W569" s="76" t="e">
        <f>MYRANKS_P[[#This Row],[WSGP]]+MYRANKS_P[[#This Row],[SVSGP]]+MYRANKS_P[[#This Row],[SOSGP]]+MYRANKS_P[[#This Row],[ERASGP]]+MYRANKS_P[[#This Row],[WHIPSGP]]</f>
        <v>#REF!</v>
      </c>
      <c r="X569" s="175" t="e">
        <f>RANK(MYRANKS_P[[#This Row],[TTLSGP]],MYRANKS_P[TTLSGP],0)</f>
        <v>#REF!</v>
      </c>
      <c r="Y569" s="76" t="e">
        <f>IF(MYRANKS_P[[#This Row],[RAW_RANK]]&gt;NUM_P,MYRANKS_P[[#This Row],[TTLSGP]],0)</f>
        <v>#REF!</v>
      </c>
      <c r="Z569" s="23" t="e">
        <f>IF(MYRANKS_P[[#This Row],[BENCH_TTLSGP]]=0,"",RANK(MYRANKS_P[[#This Row],[BENCH_TTLSGP]],MYRANKS_P[BENCH_TTLSGP],0))</f>
        <v>#REF!</v>
      </c>
      <c r="AA569" s="23" t="e">
        <f>IF(MYRANKS_P[[#This Row],[RAW_RANK]]=NUM_P,"X","")</f>
        <v>#REF!</v>
      </c>
      <c r="AB569" s="12" t="e">
        <f>VLOOKUP(MYRANKS_P[[#This Row],[POS]],#REF!,COLUMN(#REF!),FALSE)</f>
        <v>#REF!</v>
      </c>
      <c r="AC569" s="12" t="e">
        <f>MYRANKS_P[[#This Row],[TTLSGP]]-MYRANKS_P[[#This Row],[REPL LVL]]</f>
        <v>#REF!</v>
      </c>
      <c r="AD569" s="20" t="e">
        <f>IF(MYRANKS_P[[#This Row],[RAW_RANK]]&lt;=Total_Pitchers_Drafted,MYRANKS_P[[#This Row],[SGP OVER REPL]],0)</f>
        <v>#REF!</v>
      </c>
      <c r="AE569" s="70" t="e">
        <f>MYRANKS_P[[#This Row],[SGP OVER REPL]]*Dollar_Value_Per_Pitcher_SGP+1</f>
        <v>#REF!</v>
      </c>
      <c r="AF569" s="28"/>
      <c r="AG569" s="31" t="e">
        <f>IF(AND(MYRANKS_P[[#This Row],[BENCH_RANK]]&lt;=Total_Pitchers_Drafted,MYRANKS_P[[#This Row],[$ACTUAL]]=""),MYRANKS_P[[#This Row],[USEFULSGP]],0)</f>
        <v>#REF!</v>
      </c>
      <c r="AH569" s="28" t="e">
        <f>IF(MYRANKS_P[[#This Row],[REMAIN_SGP]]=0,0,MYRANKS_P[[#This Row],[REMAIN_SGP]]*Remaining_Dollar_Value_Per_Pitcher_SGP+1)</f>
        <v>#REF!</v>
      </c>
      <c r="AI569" s="122"/>
    </row>
    <row r="570" spans="1:35" x14ac:dyDescent="0.25">
      <c r="A570" s="110" t="s">
        <v>1437</v>
      </c>
      <c r="B570" s="53" t="e">
        <f>VLOOKUP(MYRANKS_P[[#This Row],[PLAYERID]],#REF!,COLUMN(#REF!),FALSE)</f>
        <v>#REF!</v>
      </c>
      <c r="C570" s="53" t="e">
        <f>VLOOKUP(MYRANKS_P[[#This Row],[PLAYERID]],#REF!,COLUMN(#REF!),FALSE)</f>
        <v>#REF!</v>
      </c>
      <c r="D570" s="53" t="e">
        <f>VLOOKUP(MYRANKS_P[[#This Row],[PLAYERID]],#REF!,COLUMN(#REF!),FALSE)</f>
        <v>#REF!</v>
      </c>
      <c r="E570" s="9" t="e">
        <f>VLOOKUP(MYRANKS_P[[#This Row],[PLAYERID]],#REF!,COLUMN(#REF!),FALSE)</f>
        <v>#REF!</v>
      </c>
      <c r="F570" s="53" t="e">
        <f>VLOOKUP(MYRANKS_P[[#This Row],[PLAYERID]],#REF!,COLUMN(#REF!),FALSE)</f>
        <v>#REF!</v>
      </c>
      <c r="G570" s="9" t="e">
        <f>INDEX(#REF!,MATCH(MYRANKS_P[[#This Row],[PLAYERID]],#REF!,0),VLOOKUP(IDSYSTEM,#REF!,3,FALSE))</f>
        <v>#REF!</v>
      </c>
      <c r="H570" s="115" t="e">
        <f>IF(OR(LEAGUE="Mixed",LEAGUE=MYRANKS_P[[#This Row],[LG]]),IFERROR(INDEX(PITCHCSV[],MATCH(MYRANKS_P[[#This Row],[PROJID]],PITCHCSV[playerid],0),P_WCOL),0),0)</f>
        <v>#REF!</v>
      </c>
      <c r="I570" s="115" t="e">
        <f>IF(OR(LEAGUE="Mixed",LEAGUE=MYRANKS_P[[#This Row],[LG]]),IFERROR(INDEX(PITCHCSV[],MATCH(MYRANKS_P[[#This Row],[PROJID]],PITCHCSV[playerid],0),P_SVCOL),0),0)</f>
        <v>#REF!</v>
      </c>
      <c r="J570" s="115" t="e">
        <f>IF(OR(LEAGUE="Mixed",LEAGUE=MYRANKS_P[[#This Row],[LG]]),IFERROR(INDEX(PITCHCSV[],MATCH(MYRANKS_P[[#This Row],[PROJID]],PITCHCSV[playerid],0),P_IPCOL),0),0)</f>
        <v>#REF!</v>
      </c>
      <c r="K570" s="115" t="e">
        <f>IF(OR(LEAGUE="Mixed",LEAGUE=MYRANKS_P[[#This Row],[LG]]),IFERROR(INDEX(PITCHCSV[],MATCH(MYRANKS_P[[#This Row],[PROJID]],PITCHCSV[playerid],0),P_HCOL),0),0)</f>
        <v>#REF!</v>
      </c>
      <c r="L570" s="115" t="e">
        <f>IF(OR(LEAGUE="Mixed",LEAGUE=MYRANKS_P[[#This Row],[LG]]),IFERROR(INDEX(PITCHCSV[],MATCH(MYRANKS_P[[#This Row],[PROJID]],PITCHCSV[playerid],0),P_ERCOL),0),0)</f>
        <v>#REF!</v>
      </c>
      <c r="M570" s="115" t="e">
        <f>IF(OR(LEAGUE="Mixed",LEAGUE=MYRANKS_P[[#This Row],[LG]]),IFERROR(INDEX(PITCHCSV[],MATCH(MYRANKS_P[[#This Row],[PROJID]],PITCHCSV[playerid],0),P_HRCOL),0),0)</f>
        <v>#REF!</v>
      </c>
      <c r="N570" s="115" t="e">
        <f>IF(OR(LEAGUE="Mixed",LEAGUE=MYRANKS_P[[#This Row],[LG]]),IFERROR(INDEX(PITCHCSV[],MATCH(MYRANKS_P[[#This Row],[PROJID]],PITCHCSV[playerid],0),P_SOCOL),0),0)</f>
        <v>#REF!</v>
      </c>
      <c r="O570" s="115" t="e">
        <f>IF(OR(LEAGUE="Mixed",LEAGUE=MYRANKS_P[[#This Row],[LG]]),IFERROR(INDEX(PITCHCSV[],MATCH(MYRANKS_P[[#This Row],[PROJID]],PITCHCSV[playerid],0),P_BBCOL),0),0)</f>
        <v>#REF!</v>
      </c>
      <c r="P570" s="10" t="e">
        <f>IF(OR(LEAGUE="Mixed",LEAGUE=MYRANKS_P[[#This Row],[LG]]),IFERROR(MYRANKS_P[[#This Row],[ER]]*9/MYRANKS_P[[#This Row],[IP]],0),0)</f>
        <v>#REF!</v>
      </c>
      <c r="Q570" s="10" t="e">
        <f>IF(OR(LEAGUE="Mixed",LEAGUE=MYRANKS_P[[#This Row],[LG]]),IFERROR((MYRANKS_P[[#This Row],[BB]]+MYRANKS_P[[#This Row],[H]])/MYRANKS_P[[#This Row],[IP]],0),0)</f>
        <v>#REF!</v>
      </c>
      <c r="R570" s="94" t="e">
        <f>MYRANKS_P[[#This Row],[W]]/SGP_W</f>
        <v>#REF!</v>
      </c>
      <c r="S570" s="94" t="e">
        <f>MYRANKS_P[[#This Row],[SV]]/SGP_SV</f>
        <v>#REF!</v>
      </c>
      <c r="T570" s="94" t="e">
        <f>MYRANKS_P[[#This Row],[SO]]/SGP_K</f>
        <v>#REF!</v>
      </c>
      <c r="U570" s="10" t="e">
        <f>((LGAVG_ER*(NUMPITCHERS-1)+MYRANKS_P[[#This Row],[ER]])*9/((LGAVG_IP*(NUMPITCHERS-1)+MYRANKS_P[[#This Row],[IP]]))-LGAVG_ERA)/SGP_ERA</f>
        <v>#REF!</v>
      </c>
      <c r="V570" s="10" t="e">
        <f>((LGAVG_HBB*(NUMPITCHERS-1)+MYRANKS_P[[#This Row],[BB]]+MYRANKS_P[[#This Row],[H]])/(LGAVG_IP*(NUMPITCHERS-1)+MYRANKS_P[[#This Row],[IP]])-LGAVG_WHIP)/SGP_WHIP</f>
        <v>#REF!</v>
      </c>
      <c r="W570" s="100" t="e">
        <f>MYRANKS_P[[#This Row],[WSGP]]+MYRANKS_P[[#This Row],[SVSGP]]+MYRANKS_P[[#This Row],[SOSGP]]+MYRANKS_P[[#This Row],[ERASGP]]+MYRANKS_P[[#This Row],[WHIPSGP]]</f>
        <v>#REF!</v>
      </c>
      <c r="X570" s="176" t="e">
        <f>RANK(MYRANKS_P[[#This Row],[TTLSGP]],MYRANKS_P[TTLSGP],0)</f>
        <v>#REF!</v>
      </c>
      <c r="Y570" s="100" t="e">
        <f>IF(MYRANKS_P[[#This Row],[RAW_RANK]]&gt;NUM_P,MYRANKS_P[[#This Row],[TTLSGP]],0)</f>
        <v>#REF!</v>
      </c>
      <c r="Z570" s="101" t="e">
        <f>IF(MYRANKS_P[[#This Row],[BENCH_TTLSGP]]=0,"",RANK(MYRANKS_P[[#This Row],[BENCH_TTLSGP]],MYRANKS_P[BENCH_TTLSGP],0))</f>
        <v>#REF!</v>
      </c>
      <c r="AA570" s="101" t="e">
        <f>IF(MYRANKS_P[[#This Row],[RAW_RANK]]=NUM_P,"X","")</f>
        <v>#REF!</v>
      </c>
      <c r="AB570" s="94" t="e">
        <f>VLOOKUP(MYRANKS_P[[#This Row],[POS]],#REF!,COLUMN(#REF!),FALSE)</f>
        <v>#REF!</v>
      </c>
      <c r="AC570" s="94" t="e">
        <f>MYRANKS_P[[#This Row],[TTLSGP]]-MYRANKS_P[[#This Row],[REPL LVL]]</f>
        <v>#REF!</v>
      </c>
      <c r="AD570" s="94" t="e">
        <f>IF(MYRANKS_P[[#This Row],[RAW_RANK]]&lt;=Total_Pitchers_Drafted,MYRANKS_P[[#This Row],[SGP OVER REPL]],0)</f>
        <v>#REF!</v>
      </c>
      <c r="AE570" s="102" t="e">
        <f>MYRANKS_P[[#This Row],[SGP OVER REPL]]*Dollar_Value_Per_Pitcher_SGP+1</f>
        <v>#REF!</v>
      </c>
      <c r="AF570" s="94"/>
      <c r="AG570" s="94" t="e">
        <f>IF(AND(MYRANKS_P[[#This Row],[BENCH_RANK]]&lt;=Total_Pitchers_Drafted,MYRANKS_P[[#This Row],[$ACTUAL]]=""),MYRANKS_P[[#This Row],[USEFULSGP]],0)</f>
        <v>#REF!</v>
      </c>
      <c r="AH570" s="94" t="e">
        <f>IF(MYRANKS_P[[#This Row],[REMAIN_SGP]]=0,0,MYRANKS_P[[#This Row],[REMAIN_SGP]]*Remaining_Dollar_Value_Per_Pitcher_SGP+1)</f>
        <v>#REF!</v>
      </c>
      <c r="AI570" s="122"/>
    </row>
    <row r="571" spans="1:35" x14ac:dyDescent="0.25">
      <c r="A571" s="110" t="s">
        <v>6627</v>
      </c>
      <c r="B571" s="53" t="e">
        <f>VLOOKUP(MYRANKS_P[[#This Row],[PLAYERID]],#REF!,COLUMN(#REF!),FALSE)</f>
        <v>#REF!</v>
      </c>
      <c r="C571" s="53" t="e">
        <f>VLOOKUP(MYRANKS_P[[#This Row],[PLAYERID]],#REF!,COLUMN(#REF!),FALSE)</f>
        <v>#REF!</v>
      </c>
      <c r="D571" s="53" t="e">
        <f>VLOOKUP(MYRANKS_P[[#This Row],[PLAYERID]],#REF!,COLUMN(#REF!),FALSE)</f>
        <v>#REF!</v>
      </c>
      <c r="E571" s="9" t="e">
        <f>VLOOKUP(MYRANKS_P[[#This Row],[PLAYERID]],#REF!,COLUMN(#REF!),FALSE)</f>
        <v>#REF!</v>
      </c>
      <c r="F571" s="53" t="e">
        <f>VLOOKUP(MYRANKS_P[[#This Row],[PLAYERID]],#REF!,COLUMN(#REF!),FALSE)</f>
        <v>#REF!</v>
      </c>
      <c r="G571" s="9" t="e">
        <f>INDEX(#REF!,MATCH(MYRANKS_P[[#This Row],[PLAYERID]],#REF!,0),VLOOKUP(IDSYSTEM,#REF!,3,FALSE))</f>
        <v>#REF!</v>
      </c>
      <c r="H571" s="128" t="e">
        <f>IF(OR(LEAGUE="Mixed",LEAGUE=MYRANKS_P[[#This Row],[LG]]),IFERROR(INDEX(PITCHCSV[],MATCH(MYRANKS_P[[#This Row],[PROJID]],PITCHCSV[playerid],0),P_WCOL),0),0)</f>
        <v>#REF!</v>
      </c>
      <c r="I571" s="128" t="e">
        <f>IF(OR(LEAGUE="Mixed",LEAGUE=MYRANKS_P[[#This Row],[LG]]),IFERROR(INDEX(PITCHCSV[],MATCH(MYRANKS_P[[#This Row],[PROJID]],PITCHCSV[playerid],0),P_SVCOL),0),0)</f>
        <v>#REF!</v>
      </c>
      <c r="J571" s="128" t="e">
        <f>IF(OR(LEAGUE="Mixed",LEAGUE=MYRANKS_P[[#This Row],[LG]]),IFERROR(INDEX(PITCHCSV[],MATCH(MYRANKS_P[[#This Row],[PROJID]],PITCHCSV[playerid],0),P_IPCOL),0),0)</f>
        <v>#REF!</v>
      </c>
      <c r="K571" s="128" t="e">
        <f>IF(OR(LEAGUE="Mixed",LEAGUE=MYRANKS_P[[#This Row],[LG]]),IFERROR(INDEX(PITCHCSV[],MATCH(MYRANKS_P[[#This Row],[PROJID]],PITCHCSV[playerid],0),P_HCOL),0),0)</f>
        <v>#REF!</v>
      </c>
      <c r="L571" s="128" t="e">
        <f>IF(OR(LEAGUE="Mixed",LEAGUE=MYRANKS_P[[#This Row],[LG]]),IFERROR(INDEX(PITCHCSV[],MATCH(MYRANKS_P[[#This Row],[PROJID]],PITCHCSV[playerid],0),P_ERCOL),0),0)</f>
        <v>#REF!</v>
      </c>
      <c r="M571" s="128" t="e">
        <f>IF(OR(LEAGUE="Mixed",LEAGUE=MYRANKS_P[[#This Row],[LG]]),IFERROR(INDEX(PITCHCSV[],MATCH(MYRANKS_P[[#This Row],[PROJID]],PITCHCSV[playerid],0),P_HRCOL),0),0)</f>
        <v>#REF!</v>
      </c>
      <c r="N571" s="128" t="e">
        <f>IF(OR(LEAGUE="Mixed",LEAGUE=MYRANKS_P[[#This Row],[LG]]),IFERROR(INDEX(PITCHCSV[],MATCH(MYRANKS_P[[#This Row],[PROJID]],PITCHCSV[playerid],0),P_SOCOL),0),0)</f>
        <v>#REF!</v>
      </c>
      <c r="O571" s="128" t="e">
        <f>IF(OR(LEAGUE="Mixed",LEAGUE=MYRANKS_P[[#This Row],[LG]]),IFERROR(INDEX(PITCHCSV[],MATCH(MYRANKS_P[[#This Row],[PROJID]],PITCHCSV[playerid],0),P_BBCOL),0),0)</f>
        <v>#REF!</v>
      </c>
      <c r="P571" s="87" t="e">
        <f>IF(OR(LEAGUE="Mixed",LEAGUE=MYRANKS_P[[#This Row],[LG]]),IFERROR(MYRANKS_P[[#This Row],[ER]]*9/MYRANKS_P[[#This Row],[IP]],0),0)</f>
        <v>#REF!</v>
      </c>
      <c r="Q571" s="87" t="e">
        <f>IF(OR(LEAGUE="Mixed",LEAGUE=MYRANKS_P[[#This Row],[LG]]),IFERROR((MYRANKS_P[[#This Row],[BB]]+MYRANKS_P[[#This Row],[H]])/MYRANKS_P[[#This Row],[IP]],0),0)</f>
        <v>#REF!</v>
      </c>
      <c r="R571" s="87" t="e">
        <f>MYRANKS_P[[#This Row],[W]]/SGP_W</f>
        <v>#REF!</v>
      </c>
      <c r="S571" s="87" t="e">
        <f>MYRANKS_P[[#This Row],[SV]]/SGP_SV</f>
        <v>#REF!</v>
      </c>
      <c r="T571" s="87" t="e">
        <f>MYRANKS_P[[#This Row],[SO]]/SGP_K</f>
        <v>#REF!</v>
      </c>
      <c r="U571" s="87" t="e">
        <f>((LGAVG_ER*(NUMPITCHERS-1)+MYRANKS_P[[#This Row],[ER]])*9/((LGAVG_IP*(NUMPITCHERS-1)+MYRANKS_P[[#This Row],[IP]]))-LGAVG_ERA)/SGP_ERA</f>
        <v>#REF!</v>
      </c>
      <c r="V571" s="87" t="e">
        <f>((LGAVG_HBB*(NUMPITCHERS-1)+MYRANKS_P[[#This Row],[BB]]+MYRANKS_P[[#This Row],[H]])/(LGAVG_IP*(NUMPITCHERS-1)+MYRANKS_P[[#This Row],[IP]])-LGAVG_WHIP)/SGP_WHIP</f>
        <v>#REF!</v>
      </c>
      <c r="W571" s="92" t="e">
        <f>MYRANKS_P[[#This Row],[WSGP]]+MYRANKS_P[[#This Row],[SVSGP]]+MYRANKS_P[[#This Row],[SOSGP]]+MYRANKS_P[[#This Row],[ERASGP]]+MYRANKS_P[[#This Row],[WHIPSGP]]</f>
        <v>#REF!</v>
      </c>
      <c r="X571" s="173" t="e">
        <f>RANK(MYRANKS_P[[#This Row],[TTLSGP]],MYRANKS_P[TTLSGP],0)</f>
        <v>#REF!</v>
      </c>
      <c r="Y571" s="92" t="e">
        <f>IF(MYRANKS_P[[#This Row],[RAW_RANK]]&gt;NUM_P,MYRANKS_P[[#This Row],[TTLSGP]],0)</f>
        <v>#REF!</v>
      </c>
      <c r="Z571" s="96" t="e">
        <f>IF(MYRANKS_P[[#This Row],[BENCH_TTLSGP]]=0,"",RANK(MYRANKS_P[[#This Row],[BENCH_TTLSGP]],MYRANKS_P[BENCH_TTLSGP],0))</f>
        <v>#REF!</v>
      </c>
      <c r="AA571" s="96" t="e">
        <f>IF(MYRANKS_P[[#This Row],[RAW_RANK]]=NUM_P,"X","")</f>
        <v>#REF!</v>
      </c>
      <c r="AB571" s="87" t="e">
        <f>VLOOKUP(MYRANKS_P[[#This Row],[POS]],#REF!,COLUMN(#REF!),FALSE)</f>
        <v>#REF!</v>
      </c>
      <c r="AC571" s="87" t="e">
        <f>MYRANKS_P[[#This Row],[TTLSGP]]-MYRANKS_P[[#This Row],[REPL LVL]]</f>
        <v>#REF!</v>
      </c>
      <c r="AD571" s="87" t="e">
        <f>IF(MYRANKS_P[[#This Row],[RAW_RANK]]&lt;=Total_Pitchers_Drafted,MYRANKS_P[[#This Row],[SGP OVER REPL]],0)</f>
        <v>#REF!</v>
      </c>
      <c r="AE571" s="97" t="e">
        <f>MYRANKS_P[[#This Row],[SGP OVER REPL]]*Dollar_Value_Per_Pitcher_SGP+1</f>
        <v>#REF!</v>
      </c>
      <c r="AF571" s="87"/>
      <c r="AG571" s="87" t="e">
        <f>IF(AND(MYRANKS_P[[#This Row],[BENCH_RANK]]&lt;=Total_Pitchers_Drafted,MYRANKS_P[[#This Row],[$ACTUAL]]=""),MYRANKS_P[[#This Row],[USEFULSGP]],0)</f>
        <v>#REF!</v>
      </c>
      <c r="AH571" s="87" t="e">
        <f>IF(MYRANKS_P[[#This Row],[REMAIN_SGP]]=0,0,MYRANKS_P[[#This Row],[REMAIN_SGP]]*Remaining_Dollar_Value_Per_Pitcher_SGP+1)</f>
        <v>#REF!</v>
      </c>
      <c r="AI571" s="122"/>
    </row>
    <row r="572" spans="1:35" x14ac:dyDescent="0.25">
      <c r="A572" s="110" t="s">
        <v>1445</v>
      </c>
      <c r="B572" s="53" t="e">
        <f>VLOOKUP(MYRANKS_P[[#This Row],[PLAYERID]],#REF!,COLUMN(#REF!),FALSE)</f>
        <v>#REF!</v>
      </c>
      <c r="C572" s="53" t="e">
        <f>VLOOKUP(MYRANKS_P[[#This Row],[PLAYERID]],#REF!,COLUMN(#REF!),FALSE)</f>
        <v>#REF!</v>
      </c>
      <c r="D572" s="53" t="e">
        <f>VLOOKUP(MYRANKS_P[[#This Row],[PLAYERID]],#REF!,COLUMN(#REF!),FALSE)</f>
        <v>#REF!</v>
      </c>
      <c r="E572" s="9" t="e">
        <f>VLOOKUP(MYRANKS_P[[#This Row],[PLAYERID]],#REF!,COLUMN(#REF!),FALSE)</f>
        <v>#REF!</v>
      </c>
      <c r="F572" s="53" t="e">
        <f>VLOOKUP(MYRANKS_P[[#This Row],[PLAYERID]],#REF!,COLUMN(#REF!),FALSE)</f>
        <v>#REF!</v>
      </c>
      <c r="G572" s="9" t="e">
        <f>INDEX(#REF!,MATCH(MYRANKS_P[[#This Row],[PLAYERID]],#REF!,0),VLOOKUP(IDSYSTEM,#REF!,3,FALSE))</f>
        <v>#REF!</v>
      </c>
      <c r="H572" s="128" t="e">
        <f>IF(OR(LEAGUE="Mixed",LEAGUE=MYRANKS_P[[#This Row],[LG]]),IFERROR(INDEX(PITCHCSV[],MATCH(MYRANKS_P[[#This Row],[PROJID]],PITCHCSV[playerid],0),P_WCOL),0),0)</f>
        <v>#REF!</v>
      </c>
      <c r="I572" s="128" t="e">
        <f>IF(OR(LEAGUE="Mixed",LEAGUE=MYRANKS_P[[#This Row],[LG]]),IFERROR(INDEX(PITCHCSV[],MATCH(MYRANKS_P[[#This Row],[PROJID]],PITCHCSV[playerid],0),P_SVCOL),0),0)</f>
        <v>#REF!</v>
      </c>
      <c r="J572" s="128" t="e">
        <f>IF(OR(LEAGUE="Mixed",LEAGUE=MYRANKS_P[[#This Row],[LG]]),IFERROR(INDEX(PITCHCSV[],MATCH(MYRANKS_P[[#This Row],[PROJID]],PITCHCSV[playerid],0),P_IPCOL),0),0)</f>
        <v>#REF!</v>
      </c>
      <c r="K572" s="128" t="e">
        <f>IF(OR(LEAGUE="Mixed",LEAGUE=MYRANKS_P[[#This Row],[LG]]),IFERROR(INDEX(PITCHCSV[],MATCH(MYRANKS_P[[#This Row],[PROJID]],PITCHCSV[playerid],0),P_HCOL),0),0)</f>
        <v>#REF!</v>
      </c>
      <c r="L572" s="128" t="e">
        <f>IF(OR(LEAGUE="Mixed",LEAGUE=MYRANKS_P[[#This Row],[LG]]),IFERROR(INDEX(PITCHCSV[],MATCH(MYRANKS_P[[#This Row],[PROJID]],PITCHCSV[playerid],0),P_ERCOL),0),0)</f>
        <v>#REF!</v>
      </c>
      <c r="M572" s="128" t="e">
        <f>IF(OR(LEAGUE="Mixed",LEAGUE=MYRANKS_P[[#This Row],[LG]]),IFERROR(INDEX(PITCHCSV[],MATCH(MYRANKS_P[[#This Row],[PROJID]],PITCHCSV[playerid],0),P_HRCOL),0),0)</f>
        <v>#REF!</v>
      </c>
      <c r="N572" s="128" t="e">
        <f>IF(OR(LEAGUE="Mixed",LEAGUE=MYRANKS_P[[#This Row],[LG]]),IFERROR(INDEX(PITCHCSV[],MATCH(MYRANKS_P[[#This Row],[PROJID]],PITCHCSV[playerid],0),P_SOCOL),0),0)</f>
        <v>#REF!</v>
      </c>
      <c r="O572" s="128" t="e">
        <f>IF(OR(LEAGUE="Mixed",LEAGUE=MYRANKS_P[[#This Row],[LG]]),IFERROR(INDEX(PITCHCSV[],MATCH(MYRANKS_P[[#This Row],[PROJID]],PITCHCSV[playerid],0),P_BBCOL),0),0)</f>
        <v>#REF!</v>
      </c>
      <c r="P572" s="87" t="e">
        <f>IF(OR(LEAGUE="Mixed",LEAGUE=MYRANKS_P[[#This Row],[LG]]),IFERROR(MYRANKS_P[[#This Row],[ER]]*9/MYRANKS_P[[#This Row],[IP]],0),0)</f>
        <v>#REF!</v>
      </c>
      <c r="Q572" s="87" t="e">
        <f>IF(OR(LEAGUE="Mixed",LEAGUE=MYRANKS_P[[#This Row],[LG]]),IFERROR((MYRANKS_P[[#This Row],[BB]]+MYRANKS_P[[#This Row],[H]])/MYRANKS_P[[#This Row],[IP]],0),0)</f>
        <v>#REF!</v>
      </c>
      <c r="R572" s="94" t="e">
        <f>MYRANKS_P[[#This Row],[W]]/SGP_W</f>
        <v>#REF!</v>
      </c>
      <c r="S572" s="94" t="e">
        <f>MYRANKS_P[[#This Row],[SV]]/SGP_SV</f>
        <v>#REF!</v>
      </c>
      <c r="T572" s="94" t="e">
        <f>MYRANKS_P[[#This Row],[SO]]/SGP_K</f>
        <v>#REF!</v>
      </c>
      <c r="U572" s="87" t="e">
        <f>((LGAVG_ER*(NUMPITCHERS-1)+MYRANKS_P[[#This Row],[ER]])*9/((LGAVG_IP*(NUMPITCHERS-1)+MYRANKS_P[[#This Row],[IP]]))-LGAVG_ERA)/SGP_ERA</f>
        <v>#REF!</v>
      </c>
      <c r="V572" s="87" t="e">
        <f>((LGAVG_HBB*(NUMPITCHERS-1)+MYRANKS_P[[#This Row],[BB]]+MYRANKS_P[[#This Row],[H]])/(LGAVG_IP*(NUMPITCHERS-1)+MYRANKS_P[[#This Row],[IP]])-LGAVG_WHIP)/SGP_WHIP</f>
        <v>#REF!</v>
      </c>
      <c r="W572" s="100" t="e">
        <f>MYRANKS_P[[#This Row],[WSGP]]+MYRANKS_P[[#This Row],[SVSGP]]+MYRANKS_P[[#This Row],[SOSGP]]+MYRANKS_P[[#This Row],[ERASGP]]+MYRANKS_P[[#This Row],[WHIPSGP]]</f>
        <v>#REF!</v>
      </c>
      <c r="X572" s="176" t="e">
        <f>RANK(MYRANKS_P[[#This Row],[TTLSGP]],MYRANKS_P[TTLSGP],0)</f>
        <v>#REF!</v>
      </c>
      <c r="Y572" s="100" t="e">
        <f>IF(MYRANKS_P[[#This Row],[RAW_RANK]]&gt;NUM_P,MYRANKS_P[[#This Row],[TTLSGP]],0)</f>
        <v>#REF!</v>
      </c>
      <c r="Z572" s="101" t="e">
        <f>IF(MYRANKS_P[[#This Row],[BENCH_TTLSGP]]=0,"",RANK(MYRANKS_P[[#This Row],[BENCH_TTLSGP]],MYRANKS_P[BENCH_TTLSGP],0))</f>
        <v>#REF!</v>
      </c>
      <c r="AA572" s="101" t="e">
        <f>IF(MYRANKS_P[[#This Row],[RAW_RANK]]=NUM_P,"X","")</f>
        <v>#REF!</v>
      </c>
      <c r="AB572" s="94" t="e">
        <f>VLOOKUP(MYRANKS_P[[#This Row],[POS]],#REF!,COLUMN(#REF!),FALSE)</f>
        <v>#REF!</v>
      </c>
      <c r="AC572" s="94" t="e">
        <f>MYRANKS_P[[#This Row],[TTLSGP]]-MYRANKS_P[[#This Row],[REPL LVL]]</f>
        <v>#REF!</v>
      </c>
      <c r="AD572" s="94" t="e">
        <f>IF(MYRANKS_P[[#This Row],[RAW_RANK]]&lt;=Total_Pitchers_Drafted,MYRANKS_P[[#This Row],[SGP OVER REPL]],0)</f>
        <v>#REF!</v>
      </c>
      <c r="AE572" s="102" t="e">
        <f>MYRANKS_P[[#This Row],[SGP OVER REPL]]*Dollar_Value_Per_Pitcher_SGP+1</f>
        <v>#REF!</v>
      </c>
      <c r="AF572" s="94"/>
      <c r="AG572" s="94" t="e">
        <f>IF(AND(MYRANKS_P[[#This Row],[BENCH_RANK]]&lt;=Total_Pitchers_Drafted,MYRANKS_P[[#This Row],[$ACTUAL]]=""),MYRANKS_P[[#This Row],[USEFULSGP]],0)</f>
        <v>#REF!</v>
      </c>
      <c r="AH572" s="94" t="e">
        <f>IF(MYRANKS_P[[#This Row],[REMAIN_SGP]]=0,0,MYRANKS_P[[#This Row],[REMAIN_SGP]]*Remaining_Dollar_Value_Per_Pitcher_SGP+1)</f>
        <v>#REF!</v>
      </c>
      <c r="AI572" s="122"/>
    </row>
    <row r="573" spans="1:35" x14ac:dyDescent="0.25">
      <c r="A573" s="88" t="s">
        <v>6646</v>
      </c>
      <c r="B573" s="53" t="e">
        <f>VLOOKUP(MYRANKS_P[[#This Row],[PLAYERID]],#REF!,COLUMN(#REF!),FALSE)</f>
        <v>#REF!</v>
      </c>
      <c r="C573" s="53" t="e">
        <f>VLOOKUP(MYRANKS_P[[#This Row],[PLAYERID]],#REF!,COLUMN(#REF!),FALSE)</f>
        <v>#REF!</v>
      </c>
      <c r="D573" s="53" t="e">
        <f>VLOOKUP(MYRANKS_P[[#This Row],[PLAYERID]],#REF!,COLUMN(#REF!),FALSE)</f>
        <v>#REF!</v>
      </c>
      <c r="E573" s="9" t="e">
        <f>VLOOKUP(MYRANKS_P[[#This Row],[PLAYERID]],#REF!,COLUMN(#REF!),FALSE)</f>
        <v>#REF!</v>
      </c>
      <c r="F573" s="53" t="e">
        <f>VLOOKUP(MYRANKS_P[[#This Row],[PLAYERID]],#REF!,COLUMN(#REF!),FALSE)</f>
        <v>#REF!</v>
      </c>
      <c r="G573" s="9" t="e">
        <f>INDEX(#REF!,MATCH(MYRANKS_P[[#This Row],[PLAYERID]],#REF!,0),VLOOKUP(IDSYSTEM,#REF!,3,FALSE))</f>
        <v>#REF!</v>
      </c>
      <c r="H573" s="115" t="e">
        <f>IF(OR(LEAGUE="Mixed",LEAGUE=MYRANKS_P[[#This Row],[LG]]),IFERROR(INDEX(PITCHCSV[],MATCH(MYRANKS_P[[#This Row],[PROJID]],PITCHCSV[playerid],0),P_WCOL),0),0)</f>
        <v>#REF!</v>
      </c>
      <c r="I573" s="115" t="e">
        <f>IF(OR(LEAGUE="Mixed",LEAGUE=MYRANKS_P[[#This Row],[LG]]),IFERROR(INDEX(PITCHCSV[],MATCH(MYRANKS_P[[#This Row],[PROJID]],PITCHCSV[playerid],0),P_SVCOL),0),0)</f>
        <v>#REF!</v>
      </c>
      <c r="J573" s="115" t="e">
        <f>IF(OR(LEAGUE="Mixed",LEAGUE=MYRANKS_P[[#This Row],[LG]]),IFERROR(INDEX(PITCHCSV[],MATCH(MYRANKS_P[[#This Row],[PROJID]],PITCHCSV[playerid],0),P_IPCOL),0),0)</f>
        <v>#REF!</v>
      </c>
      <c r="K573" s="115" t="e">
        <f>IF(OR(LEAGUE="Mixed",LEAGUE=MYRANKS_P[[#This Row],[LG]]),IFERROR(INDEX(PITCHCSV[],MATCH(MYRANKS_P[[#This Row],[PROJID]],PITCHCSV[playerid],0),P_HCOL),0),0)</f>
        <v>#REF!</v>
      </c>
      <c r="L573" s="115" t="e">
        <f>IF(OR(LEAGUE="Mixed",LEAGUE=MYRANKS_P[[#This Row],[LG]]),IFERROR(INDEX(PITCHCSV[],MATCH(MYRANKS_P[[#This Row],[PROJID]],PITCHCSV[playerid],0),P_ERCOL),0),0)</f>
        <v>#REF!</v>
      </c>
      <c r="M573" s="115" t="e">
        <f>IF(OR(LEAGUE="Mixed",LEAGUE=MYRANKS_P[[#This Row],[LG]]),IFERROR(INDEX(PITCHCSV[],MATCH(MYRANKS_P[[#This Row],[PROJID]],PITCHCSV[playerid],0),P_HRCOL),0),0)</f>
        <v>#REF!</v>
      </c>
      <c r="N573" s="115" t="e">
        <f>IF(OR(LEAGUE="Mixed",LEAGUE=MYRANKS_P[[#This Row],[LG]]),IFERROR(INDEX(PITCHCSV[],MATCH(MYRANKS_P[[#This Row],[PROJID]],PITCHCSV[playerid],0),P_SOCOL),0),0)</f>
        <v>#REF!</v>
      </c>
      <c r="O573" s="115" t="e">
        <f>IF(OR(LEAGUE="Mixed",LEAGUE=MYRANKS_P[[#This Row],[LG]]),IFERROR(INDEX(PITCHCSV[],MATCH(MYRANKS_P[[#This Row],[PROJID]],PITCHCSV[playerid],0),P_BBCOL),0),0)</f>
        <v>#REF!</v>
      </c>
      <c r="P573" s="10" t="e">
        <f>IF(OR(LEAGUE="Mixed",LEAGUE=MYRANKS_P[[#This Row],[LG]]),IFERROR(MYRANKS_P[[#This Row],[ER]]*9/MYRANKS_P[[#This Row],[IP]],0),0)</f>
        <v>#REF!</v>
      </c>
      <c r="Q573" s="10" t="e">
        <f>IF(OR(LEAGUE="Mixed",LEAGUE=MYRANKS_P[[#This Row],[LG]]),IFERROR((MYRANKS_P[[#This Row],[BB]]+MYRANKS_P[[#This Row],[H]])/MYRANKS_P[[#This Row],[IP]],0),0)</f>
        <v>#REF!</v>
      </c>
      <c r="R573" s="12" t="e">
        <f>MYRANKS_P[[#This Row],[W]]/SGP_W</f>
        <v>#REF!</v>
      </c>
      <c r="S573" s="12" t="e">
        <f>MYRANKS_P[[#This Row],[SV]]/SGP_SV</f>
        <v>#REF!</v>
      </c>
      <c r="T573" s="12" t="e">
        <f>MYRANKS_P[[#This Row],[SO]]/SGP_K</f>
        <v>#REF!</v>
      </c>
      <c r="U573" s="10" t="e">
        <f>((LGAVG_ER*(NUMPITCHERS-1)+MYRANKS_P[[#This Row],[ER]])*9/((LGAVG_IP*(NUMPITCHERS-1)+MYRANKS_P[[#This Row],[IP]]))-LGAVG_ERA)/SGP_ERA</f>
        <v>#REF!</v>
      </c>
      <c r="V573" s="10" t="e">
        <f>((LGAVG_HBB*(NUMPITCHERS-1)+MYRANKS_P[[#This Row],[BB]]+MYRANKS_P[[#This Row],[H]])/(LGAVG_IP*(NUMPITCHERS-1)+MYRANKS_P[[#This Row],[IP]])-LGAVG_WHIP)/SGP_WHIP</f>
        <v>#REF!</v>
      </c>
      <c r="W573" s="76" t="e">
        <f>MYRANKS_P[[#This Row],[WSGP]]+MYRANKS_P[[#This Row],[SVSGP]]+MYRANKS_P[[#This Row],[SOSGP]]+MYRANKS_P[[#This Row],[ERASGP]]+MYRANKS_P[[#This Row],[WHIPSGP]]</f>
        <v>#REF!</v>
      </c>
      <c r="X573" s="175" t="e">
        <f>RANK(MYRANKS_P[[#This Row],[TTLSGP]],MYRANKS_P[TTLSGP],0)</f>
        <v>#REF!</v>
      </c>
      <c r="Y573" s="76" t="e">
        <f>IF(MYRANKS_P[[#This Row],[RAW_RANK]]&gt;NUM_P,MYRANKS_P[[#This Row],[TTLSGP]],0)</f>
        <v>#REF!</v>
      </c>
      <c r="Z573" s="23" t="e">
        <f>IF(MYRANKS_P[[#This Row],[BENCH_TTLSGP]]=0,"",RANK(MYRANKS_P[[#This Row],[BENCH_TTLSGP]],MYRANKS_P[BENCH_TTLSGP],0))</f>
        <v>#REF!</v>
      </c>
      <c r="AA573" s="23" t="e">
        <f>IF(MYRANKS_P[[#This Row],[RAW_RANK]]=NUM_P,"X","")</f>
        <v>#REF!</v>
      </c>
      <c r="AB573" s="12" t="e">
        <f>VLOOKUP(MYRANKS_P[[#This Row],[POS]],#REF!,COLUMN(#REF!),FALSE)</f>
        <v>#REF!</v>
      </c>
      <c r="AC573" s="12" t="e">
        <f>MYRANKS_P[[#This Row],[TTLSGP]]-MYRANKS_P[[#This Row],[REPL LVL]]</f>
        <v>#REF!</v>
      </c>
      <c r="AD573" s="20" t="e">
        <f>IF(MYRANKS_P[[#This Row],[RAW_RANK]]&lt;=Total_Pitchers_Drafted,MYRANKS_P[[#This Row],[SGP OVER REPL]],0)</f>
        <v>#REF!</v>
      </c>
      <c r="AE573" s="70" t="e">
        <f>MYRANKS_P[[#This Row],[SGP OVER REPL]]*Dollar_Value_Per_Pitcher_SGP+1</f>
        <v>#REF!</v>
      </c>
      <c r="AF573" s="28"/>
      <c r="AG573" s="31" t="e">
        <f>IF(AND(MYRANKS_P[[#This Row],[BENCH_RANK]]&lt;=Total_Pitchers_Drafted,MYRANKS_P[[#This Row],[$ACTUAL]]=""),MYRANKS_P[[#This Row],[USEFULSGP]],0)</f>
        <v>#REF!</v>
      </c>
      <c r="AH573" s="28" t="e">
        <f>IF(MYRANKS_P[[#This Row],[REMAIN_SGP]]=0,0,MYRANKS_P[[#This Row],[REMAIN_SGP]]*Remaining_Dollar_Value_Per_Pitcher_SGP+1)</f>
        <v>#REF!</v>
      </c>
      <c r="AI573" s="122"/>
    </row>
    <row r="574" spans="1:35" x14ac:dyDescent="0.25">
      <c r="A574" s="88" t="s">
        <v>6607</v>
      </c>
      <c r="B574" s="53" t="e">
        <f>VLOOKUP(MYRANKS_P[[#This Row],[PLAYERID]],#REF!,COLUMN(#REF!),FALSE)</f>
        <v>#REF!</v>
      </c>
      <c r="C574" s="53" t="e">
        <f>VLOOKUP(MYRANKS_P[[#This Row],[PLAYERID]],#REF!,COLUMN(#REF!),FALSE)</f>
        <v>#REF!</v>
      </c>
      <c r="D574" s="53" t="e">
        <f>VLOOKUP(MYRANKS_P[[#This Row],[PLAYERID]],#REF!,COLUMN(#REF!),FALSE)</f>
        <v>#REF!</v>
      </c>
      <c r="E574" s="9" t="e">
        <f>VLOOKUP(MYRANKS_P[[#This Row],[PLAYERID]],#REF!,COLUMN(#REF!),FALSE)</f>
        <v>#REF!</v>
      </c>
      <c r="F574" s="53" t="e">
        <f>VLOOKUP(MYRANKS_P[[#This Row],[PLAYERID]],#REF!,COLUMN(#REF!),FALSE)</f>
        <v>#REF!</v>
      </c>
      <c r="G574" s="9" t="e">
        <f>INDEX(#REF!,MATCH(MYRANKS_P[[#This Row],[PLAYERID]],#REF!,0),VLOOKUP(IDSYSTEM,#REF!,3,FALSE))</f>
        <v>#REF!</v>
      </c>
      <c r="H574" s="115" t="e">
        <f>IF(OR(LEAGUE="Mixed",LEAGUE=MYRANKS_P[[#This Row],[LG]]),IFERROR(INDEX(PITCHCSV[],MATCH(MYRANKS_P[[#This Row],[PROJID]],PITCHCSV[playerid],0),P_WCOL),0),0)</f>
        <v>#REF!</v>
      </c>
      <c r="I574" s="115" t="e">
        <f>IF(OR(LEAGUE="Mixed",LEAGUE=MYRANKS_P[[#This Row],[LG]]),IFERROR(INDEX(PITCHCSV[],MATCH(MYRANKS_P[[#This Row],[PROJID]],PITCHCSV[playerid],0),P_SVCOL),0),0)</f>
        <v>#REF!</v>
      </c>
      <c r="J574" s="115" t="e">
        <f>IF(OR(LEAGUE="Mixed",LEAGUE=MYRANKS_P[[#This Row],[LG]]),IFERROR(INDEX(PITCHCSV[],MATCH(MYRANKS_P[[#This Row],[PROJID]],PITCHCSV[playerid],0),P_IPCOL),0),0)</f>
        <v>#REF!</v>
      </c>
      <c r="K574" s="115" t="e">
        <f>IF(OR(LEAGUE="Mixed",LEAGUE=MYRANKS_P[[#This Row],[LG]]),IFERROR(INDEX(PITCHCSV[],MATCH(MYRANKS_P[[#This Row],[PROJID]],PITCHCSV[playerid],0),P_HCOL),0),0)</f>
        <v>#REF!</v>
      </c>
      <c r="L574" s="115" t="e">
        <f>IF(OR(LEAGUE="Mixed",LEAGUE=MYRANKS_P[[#This Row],[LG]]),IFERROR(INDEX(PITCHCSV[],MATCH(MYRANKS_P[[#This Row],[PROJID]],PITCHCSV[playerid],0),P_ERCOL),0),0)</f>
        <v>#REF!</v>
      </c>
      <c r="M574" s="115" t="e">
        <f>IF(OR(LEAGUE="Mixed",LEAGUE=MYRANKS_P[[#This Row],[LG]]),IFERROR(INDEX(PITCHCSV[],MATCH(MYRANKS_P[[#This Row],[PROJID]],PITCHCSV[playerid],0),P_HRCOL),0),0)</f>
        <v>#REF!</v>
      </c>
      <c r="N574" s="115" t="e">
        <f>IF(OR(LEAGUE="Mixed",LEAGUE=MYRANKS_P[[#This Row],[LG]]),IFERROR(INDEX(PITCHCSV[],MATCH(MYRANKS_P[[#This Row],[PROJID]],PITCHCSV[playerid],0),P_SOCOL),0),0)</f>
        <v>#REF!</v>
      </c>
      <c r="O574" s="115" t="e">
        <f>IF(OR(LEAGUE="Mixed",LEAGUE=MYRANKS_P[[#This Row],[LG]]),IFERROR(INDEX(PITCHCSV[],MATCH(MYRANKS_P[[#This Row],[PROJID]],PITCHCSV[playerid],0),P_BBCOL),0),0)</f>
        <v>#REF!</v>
      </c>
      <c r="P574" s="10" t="e">
        <f>IF(OR(LEAGUE="Mixed",LEAGUE=MYRANKS_P[[#This Row],[LG]]),IFERROR(MYRANKS_P[[#This Row],[ER]]*9/MYRANKS_P[[#This Row],[IP]],0),0)</f>
        <v>#REF!</v>
      </c>
      <c r="Q574" s="10" t="e">
        <f>IF(OR(LEAGUE="Mixed",LEAGUE=MYRANKS_P[[#This Row],[LG]]),IFERROR((MYRANKS_P[[#This Row],[BB]]+MYRANKS_P[[#This Row],[H]])/MYRANKS_P[[#This Row],[IP]],0),0)</f>
        <v>#REF!</v>
      </c>
      <c r="R574" s="10" t="e">
        <f>MYRANKS_P[[#This Row],[W]]/SGP_W</f>
        <v>#REF!</v>
      </c>
      <c r="S574" s="10" t="e">
        <f>MYRANKS_P[[#This Row],[SV]]/SGP_SV</f>
        <v>#REF!</v>
      </c>
      <c r="T574" s="10" t="e">
        <f>MYRANKS_P[[#This Row],[SO]]/SGP_K</f>
        <v>#REF!</v>
      </c>
      <c r="U574" s="10" t="e">
        <f>((LGAVG_ER*(NUMPITCHERS-1)+MYRANKS_P[[#This Row],[ER]])*9/((LGAVG_IP*(NUMPITCHERS-1)+MYRANKS_P[[#This Row],[IP]]))-LGAVG_ERA)/SGP_ERA</f>
        <v>#REF!</v>
      </c>
      <c r="V574" s="10" t="e">
        <f>((LGAVG_HBB*(NUMPITCHERS-1)+MYRANKS_P[[#This Row],[BB]]+MYRANKS_P[[#This Row],[H]])/(LGAVG_IP*(NUMPITCHERS-1)+MYRANKS_P[[#This Row],[IP]])-LGAVG_WHIP)/SGP_WHIP</f>
        <v>#REF!</v>
      </c>
      <c r="W574" s="72" t="e">
        <f>MYRANKS_P[[#This Row],[WSGP]]+MYRANKS_P[[#This Row],[SVSGP]]+MYRANKS_P[[#This Row],[SOSGP]]+MYRANKS_P[[#This Row],[ERASGP]]+MYRANKS_P[[#This Row],[WHIPSGP]]</f>
        <v>#REF!</v>
      </c>
      <c r="X574" s="171" t="e">
        <f>RANK(MYRANKS_P[[#This Row],[TTLSGP]],MYRANKS_P[TTLSGP],0)</f>
        <v>#REF!</v>
      </c>
      <c r="Y574" s="72" t="e">
        <f>IF(MYRANKS_P[[#This Row],[RAW_RANK]]&gt;NUM_P,MYRANKS_P[[#This Row],[TTLSGP]],0)</f>
        <v>#REF!</v>
      </c>
      <c r="Z574" s="22" t="e">
        <f>IF(MYRANKS_P[[#This Row],[BENCH_TTLSGP]]=0,"",RANK(MYRANKS_P[[#This Row],[BENCH_TTLSGP]],MYRANKS_P[BENCH_TTLSGP],0))</f>
        <v>#REF!</v>
      </c>
      <c r="AA574" s="22" t="e">
        <f>IF(MYRANKS_P[[#This Row],[RAW_RANK]]=NUM_P,"X","")</f>
        <v>#REF!</v>
      </c>
      <c r="AB574" s="10" t="e">
        <f>VLOOKUP(MYRANKS_P[[#This Row],[POS]],#REF!,COLUMN(#REF!),FALSE)</f>
        <v>#REF!</v>
      </c>
      <c r="AC574" s="10" t="e">
        <f>MYRANKS_P[[#This Row],[TTLSGP]]-MYRANKS_P[[#This Row],[REPL LVL]]</f>
        <v>#REF!</v>
      </c>
      <c r="AD574" s="19" t="e">
        <f>IF(MYRANKS_P[[#This Row],[RAW_RANK]]&lt;=Total_Pitchers_Drafted,MYRANKS_P[[#This Row],[SGP OVER REPL]],0)</f>
        <v>#REF!</v>
      </c>
      <c r="AE574" s="66" t="e">
        <f>MYRANKS_P[[#This Row],[SGP OVER REPL]]*Dollar_Value_Per_Pitcher_SGP+1</f>
        <v>#REF!</v>
      </c>
      <c r="AF574" s="27"/>
      <c r="AG574" s="30" t="e">
        <f>IF(AND(MYRANKS_P[[#This Row],[BENCH_RANK]]&lt;=Total_Pitchers_Drafted,MYRANKS_P[[#This Row],[$ACTUAL]]=""),MYRANKS_P[[#This Row],[USEFULSGP]],0)</f>
        <v>#REF!</v>
      </c>
      <c r="AH574" s="27" t="e">
        <f>IF(MYRANKS_P[[#This Row],[REMAIN_SGP]]=0,0,MYRANKS_P[[#This Row],[REMAIN_SGP]]*Remaining_Dollar_Value_Per_Pitcher_SGP+1)</f>
        <v>#REF!</v>
      </c>
      <c r="AI574" s="122"/>
    </row>
    <row r="575" spans="1:35" x14ac:dyDescent="0.25">
      <c r="A575" s="110" t="s">
        <v>1454</v>
      </c>
      <c r="B575" s="53" t="e">
        <f>VLOOKUP(MYRANKS_P[[#This Row],[PLAYERID]],#REF!,COLUMN(#REF!),FALSE)</f>
        <v>#REF!</v>
      </c>
      <c r="C575" s="53" t="e">
        <f>VLOOKUP(MYRANKS_P[[#This Row],[PLAYERID]],#REF!,COLUMN(#REF!),FALSE)</f>
        <v>#REF!</v>
      </c>
      <c r="D575" s="53" t="e">
        <f>VLOOKUP(MYRANKS_P[[#This Row],[PLAYERID]],#REF!,COLUMN(#REF!),FALSE)</f>
        <v>#REF!</v>
      </c>
      <c r="E575" s="9" t="e">
        <f>VLOOKUP(MYRANKS_P[[#This Row],[PLAYERID]],#REF!,COLUMN(#REF!),FALSE)</f>
        <v>#REF!</v>
      </c>
      <c r="F575" s="53" t="e">
        <f>VLOOKUP(MYRANKS_P[[#This Row],[PLAYERID]],#REF!,COLUMN(#REF!),FALSE)</f>
        <v>#REF!</v>
      </c>
      <c r="G575" s="9" t="e">
        <f>INDEX(#REF!,MATCH(MYRANKS_P[[#This Row],[PLAYERID]],#REF!,0),VLOOKUP(IDSYSTEM,#REF!,3,FALSE))</f>
        <v>#REF!</v>
      </c>
      <c r="H575" s="128" t="e">
        <f>IF(OR(LEAGUE="Mixed",LEAGUE=MYRANKS_P[[#This Row],[LG]]),IFERROR(INDEX(PITCHCSV[],MATCH(MYRANKS_P[[#This Row],[PROJID]],PITCHCSV[playerid],0),P_WCOL),0),0)</f>
        <v>#REF!</v>
      </c>
      <c r="I575" s="128" t="e">
        <f>IF(OR(LEAGUE="Mixed",LEAGUE=MYRANKS_P[[#This Row],[LG]]),IFERROR(INDEX(PITCHCSV[],MATCH(MYRANKS_P[[#This Row],[PROJID]],PITCHCSV[playerid],0),P_SVCOL),0),0)</f>
        <v>#REF!</v>
      </c>
      <c r="J575" s="128" t="e">
        <f>IF(OR(LEAGUE="Mixed",LEAGUE=MYRANKS_P[[#This Row],[LG]]),IFERROR(INDEX(PITCHCSV[],MATCH(MYRANKS_P[[#This Row],[PROJID]],PITCHCSV[playerid],0),P_IPCOL),0),0)</f>
        <v>#REF!</v>
      </c>
      <c r="K575" s="128" t="e">
        <f>IF(OR(LEAGUE="Mixed",LEAGUE=MYRANKS_P[[#This Row],[LG]]),IFERROR(INDEX(PITCHCSV[],MATCH(MYRANKS_P[[#This Row],[PROJID]],PITCHCSV[playerid],0),P_HCOL),0),0)</f>
        <v>#REF!</v>
      </c>
      <c r="L575" s="128" t="e">
        <f>IF(OR(LEAGUE="Mixed",LEAGUE=MYRANKS_P[[#This Row],[LG]]),IFERROR(INDEX(PITCHCSV[],MATCH(MYRANKS_P[[#This Row],[PROJID]],PITCHCSV[playerid],0),P_ERCOL),0),0)</f>
        <v>#REF!</v>
      </c>
      <c r="M575" s="128" t="e">
        <f>IF(OR(LEAGUE="Mixed",LEAGUE=MYRANKS_P[[#This Row],[LG]]),IFERROR(INDEX(PITCHCSV[],MATCH(MYRANKS_P[[#This Row],[PROJID]],PITCHCSV[playerid],0),P_HRCOL),0),0)</f>
        <v>#REF!</v>
      </c>
      <c r="N575" s="128" t="e">
        <f>IF(OR(LEAGUE="Mixed",LEAGUE=MYRANKS_P[[#This Row],[LG]]),IFERROR(INDEX(PITCHCSV[],MATCH(MYRANKS_P[[#This Row],[PROJID]],PITCHCSV[playerid],0),P_SOCOL),0),0)</f>
        <v>#REF!</v>
      </c>
      <c r="O575" s="128" t="e">
        <f>IF(OR(LEAGUE="Mixed",LEAGUE=MYRANKS_P[[#This Row],[LG]]),IFERROR(INDEX(PITCHCSV[],MATCH(MYRANKS_P[[#This Row],[PROJID]],PITCHCSV[playerid],0),P_BBCOL),0),0)</f>
        <v>#REF!</v>
      </c>
      <c r="P575" s="87" t="e">
        <f>IF(OR(LEAGUE="Mixed",LEAGUE=MYRANKS_P[[#This Row],[LG]]),IFERROR(MYRANKS_P[[#This Row],[ER]]*9/MYRANKS_P[[#This Row],[IP]],0),0)</f>
        <v>#REF!</v>
      </c>
      <c r="Q575" s="87" t="e">
        <f>IF(OR(LEAGUE="Mixed",LEAGUE=MYRANKS_P[[#This Row],[LG]]),IFERROR((MYRANKS_P[[#This Row],[BB]]+MYRANKS_P[[#This Row],[H]])/MYRANKS_P[[#This Row],[IP]],0),0)</f>
        <v>#REF!</v>
      </c>
      <c r="R575" s="87" t="e">
        <f>MYRANKS_P[[#This Row],[W]]/SGP_W</f>
        <v>#REF!</v>
      </c>
      <c r="S575" s="87" t="e">
        <f>MYRANKS_P[[#This Row],[SV]]/SGP_SV</f>
        <v>#REF!</v>
      </c>
      <c r="T575" s="87" t="e">
        <f>MYRANKS_P[[#This Row],[SO]]/SGP_K</f>
        <v>#REF!</v>
      </c>
      <c r="U575" s="87" t="e">
        <f>((LGAVG_ER*(NUMPITCHERS-1)+MYRANKS_P[[#This Row],[ER]])*9/((LGAVG_IP*(NUMPITCHERS-1)+MYRANKS_P[[#This Row],[IP]]))-LGAVG_ERA)/SGP_ERA</f>
        <v>#REF!</v>
      </c>
      <c r="V575" s="87" t="e">
        <f>((LGAVG_HBB*(NUMPITCHERS-1)+MYRANKS_P[[#This Row],[BB]]+MYRANKS_P[[#This Row],[H]])/(LGAVG_IP*(NUMPITCHERS-1)+MYRANKS_P[[#This Row],[IP]])-LGAVG_WHIP)/SGP_WHIP</f>
        <v>#REF!</v>
      </c>
      <c r="W575" s="92" t="e">
        <f>MYRANKS_P[[#This Row],[WSGP]]+MYRANKS_P[[#This Row],[SVSGP]]+MYRANKS_P[[#This Row],[SOSGP]]+MYRANKS_P[[#This Row],[ERASGP]]+MYRANKS_P[[#This Row],[WHIPSGP]]</f>
        <v>#REF!</v>
      </c>
      <c r="X575" s="173" t="e">
        <f>RANK(MYRANKS_P[[#This Row],[TTLSGP]],MYRANKS_P[TTLSGP],0)</f>
        <v>#REF!</v>
      </c>
      <c r="Y575" s="92" t="e">
        <f>IF(MYRANKS_P[[#This Row],[RAW_RANK]]&gt;NUM_P,MYRANKS_P[[#This Row],[TTLSGP]],0)</f>
        <v>#REF!</v>
      </c>
      <c r="Z575" s="96" t="e">
        <f>IF(MYRANKS_P[[#This Row],[BENCH_TTLSGP]]=0,"",RANK(MYRANKS_P[[#This Row],[BENCH_TTLSGP]],MYRANKS_P[BENCH_TTLSGP],0))</f>
        <v>#REF!</v>
      </c>
      <c r="AA575" s="96" t="e">
        <f>IF(MYRANKS_P[[#This Row],[RAW_RANK]]=NUM_P,"X","")</f>
        <v>#REF!</v>
      </c>
      <c r="AB575" s="87" t="e">
        <f>VLOOKUP(MYRANKS_P[[#This Row],[POS]],#REF!,COLUMN(#REF!),FALSE)</f>
        <v>#REF!</v>
      </c>
      <c r="AC575" s="87" t="e">
        <f>MYRANKS_P[[#This Row],[TTLSGP]]-MYRANKS_P[[#This Row],[REPL LVL]]</f>
        <v>#REF!</v>
      </c>
      <c r="AD575" s="87" t="e">
        <f>IF(MYRANKS_P[[#This Row],[RAW_RANK]]&lt;=Total_Pitchers_Drafted,MYRANKS_P[[#This Row],[SGP OVER REPL]],0)</f>
        <v>#REF!</v>
      </c>
      <c r="AE575" s="97" t="e">
        <f>MYRANKS_P[[#This Row],[SGP OVER REPL]]*Dollar_Value_Per_Pitcher_SGP+1</f>
        <v>#REF!</v>
      </c>
      <c r="AF575" s="87"/>
      <c r="AG575" s="87" t="e">
        <f>IF(AND(MYRANKS_P[[#This Row],[BENCH_RANK]]&lt;=Total_Pitchers_Drafted,MYRANKS_P[[#This Row],[$ACTUAL]]=""),MYRANKS_P[[#This Row],[USEFULSGP]],0)</f>
        <v>#REF!</v>
      </c>
      <c r="AH575" s="87" t="e">
        <f>IF(MYRANKS_P[[#This Row],[REMAIN_SGP]]=0,0,MYRANKS_P[[#This Row],[REMAIN_SGP]]*Remaining_Dollar_Value_Per_Pitcher_SGP+1)</f>
        <v>#REF!</v>
      </c>
      <c r="AI575" s="122"/>
    </row>
    <row r="576" spans="1:35" x14ac:dyDescent="0.25">
      <c r="A576" s="110" t="s">
        <v>2341</v>
      </c>
      <c r="B576" s="53" t="e">
        <f>VLOOKUP(MYRANKS_P[[#This Row],[PLAYERID]],#REF!,COLUMN(#REF!),FALSE)</f>
        <v>#REF!</v>
      </c>
      <c r="C576" s="53" t="e">
        <f>VLOOKUP(MYRANKS_P[[#This Row],[PLAYERID]],#REF!,COLUMN(#REF!),FALSE)</f>
        <v>#REF!</v>
      </c>
      <c r="D576" s="53" t="e">
        <f>VLOOKUP(MYRANKS_P[[#This Row],[PLAYERID]],#REF!,COLUMN(#REF!),FALSE)</f>
        <v>#REF!</v>
      </c>
      <c r="E576" s="9" t="e">
        <f>VLOOKUP(MYRANKS_P[[#This Row],[PLAYERID]],#REF!,COLUMN(#REF!),FALSE)</f>
        <v>#REF!</v>
      </c>
      <c r="F576" s="53" t="e">
        <f>VLOOKUP(MYRANKS_P[[#This Row],[PLAYERID]],#REF!,COLUMN(#REF!),FALSE)</f>
        <v>#REF!</v>
      </c>
      <c r="G576" s="9" t="e">
        <f>INDEX(#REF!,MATCH(MYRANKS_P[[#This Row],[PLAYERID]],#REF!,0),VLOOKUP(IDSYSTEM,#REF!,3,FALSE))</f>
        <v>#REF!</v>
      </c>
      <c r="H576" s="115" t="e">
        <f>IF(OR(LEAGUE="Mixed",LEAGUE=MYRANKS_P[[#This Row],[LG]]),IFERROR(INDEX(PITCHCSV[],MATCH(MYRANKS_P[[#This Row],[PROJID]],PITCHCSV[playerid],0),P_WCOL),0),0)</f>
        <v>#REF!</v>
      </c>
      <c r="I576" s="115" t="e">
        <f>IF(OR(LEAGUE="Mixed",LEAGUE=MYRANKS_P[[#This Row],[LG]]),IFERROR(INDEX(PITCHCSV[],MATCH(MYRANKS_P[[#This Row],[PROJID]],PITCHCSV[playerid],0),P_SVCOL),0),0)</f>
        <v>#REF!</v>
      </c>
      <c r="J576" s="115" t="e">
        <f>IF(OR(LEAGUE="Mixed",LEAGUE=MYRANKS_P[[#This Row],[LG]]),IFERROR(INDEX(PITCHCSV[],MATCH(MYRANKS_P[[#This Row],[PROJID]],PITCHCSV[playerid],0),P_IPCOL),0),0)</f>
        <v>#REF!</v>
      </c>
      <c r="K576" s="115" t="e">
        <f>IF(OR(LEAGUE="Mixed",LEAGUE=MYRANKS_P[[#This Row],[LG]]),IFERROR(INDEX(PITCHCSV[],MATCH(MYRANKS_P[[#This Row],[PROJID]],PITCHCSV[playerid],0),P_HCOL),0),0)</f>
        <v>#REF!</v>
      </c>
      <c r="L576" s="115" t="e">
        <f>IF(OR(LEAGUE="Mixed",LEAGUE=MYRANKS_P[[#This Row],[LG]]),IFERROR(INDEX(PITCHCSV[],MATCH(MYRANKS_P[[#This Row],[PROJID]],PITCHCSV[playerid],0),P_ERCOL),0),0)</f>
        <v>#REF!</v>
      </c>
      <c r="M576" s="115" t="e">
        <f>IF(OR(LEAGUE="Mixed",LEAGUE=MYRANKS_P[[#This Row],[LG]]),IFERROR(INDEX(PITCHCSV[],MATCH(MYRANKS_P[[#This Row],[PROJID]],PITCHCSV[playerid],0),P_HRCOL),0),0)</f>
        <v>#REF!</v>
      </c>
      <c r="N576" s="115" t="e">
        <f>IF(OR(LEAGUE="Mixed",LEAGUE=MYRANKS_P[[#This Row],[LG]]),IFERROR(INDEX(PITCHCSV[],MATCH(MYRANKS_P[[#This Row],[PROJID]],PITCHCSV[playerid],0),P_SOCOL),0),0)</f>
        <v>#REF!</v>
      </c>
      <c r="O576" s="115" t="e">
        <f>IF(OR(LEAGUE="Mixed",LEAGUE=MYRANKS_P[[#This Row],[LG]]),IFERROR(INDEX(PITCHCSV[],MATCH(MYRANKS_P[[#This Row],[PROJID]],PITCHCSV[playerid],0),P_BBCOL),0),0)</f>
        <v>#REF!</v>
      </c>
      <c r="P576" s="10" t="e">
        <f>IF(OR(LEAGUE="Mixed",LEAGUE=MYRANKS_P[[#This Row],[LG]]),IFERROR(MYRANKS_P[[#This Row],[ER]]*9/MYRANKS_P[[#This Row],[IP]],0),0)</f>
        <v>#REF!</v>
      </c>
      <c r="Q576" s="10" t="e">
        <f>IF(OR(LEAGUE="Mixed",LEAGUE=MYRANKS_P[[#This Row],[LG]]),IFERROR((MYRANKS_P[[#This Row],[BB]]+MYRANKS_P[[#This Row],[H]])/MYRANKS_P[[#This Row],[IP]],0),0)</f>
        <v>#REF!</v>
      </c>
      <c r="R576" s="87" t="e">
        <f>MYRANKS_P[[#This Row],[W]]/SGP_W</f>
        <v>#REF!</v>
      </c>
      <c r="S576" s="87" t="e">
        <f>MYRANKS_P[[#This Row],[SV]]/SGP_SV</f>
        <v>#REF!</v>
      </c>
      <c r="T576" s="87" t="e">
        <f>MYRANKS_P[[#This Row],[SO]]/SGP_K</f>
        <v>#REF!</v>
      </c>
      <c r="U576" s="10" t="e">
        <f>((LGAVG_ER*(NUMPITCHERS-1)+MYRANKS_P[[#This Row],[ER]])*9/((LGAVG_IP*(NUMPITCHERS-1)+MYRANKS_P[[#This Row],[IP]]))-LGAVG_ERA)/SGP_ERA</f>
        <v>#REF!</v>
      </c>
      <c r="V576" s="10" t="e">
        <f>((LGAVG_HBB*(NUMPITCHERS-1)+MYRANKS_P[[#This Row],[BB]]+MYRANKS_P[[#This Row],[H]])/(LGAVG_IP*(NUMPITCHERS-1)+MYRANKS_P[[#This Row],[IP]])-LGAVG_WHIP)/SGP_WHIP</f>
        <v>#REF!</v>
      </c>
      <c r="W576" s="92" t="e">
        <f>MYRANKS_P[[#This Row],[WSGP]]+MYRANKS_P[[#This Row],[SVSGP]]+MYRANKS_P[[#This Row],[SOSGP]]+MYRANKS_P[[#This Row],[ERASGP]]+MYRANKS_P[[#This Row],[WHIPSGP]]</f>
        <v>#REF!</v>
      </c>
      <c r="X576" s="173" t="e">
        <f>RANK(MYRANKS_P[[#This Row],[TTLSGP]],MYRANKS_P[TTLSGP],0)</f>
        <v>#REF!</v>
      </c>
      <c r="Y576" s="92" t="e">
        <f>IF(MYRANKS_P[[#This Row],[RAW_RANK]]&gt;NUM_P,MYRANKS_P[[#This Row],[TTLSGP]],0)</f>
        <v>#REF!</v>
      </c>
      <c r="Z576" s="96" t="e">
        <f>IF(MYRANKS_P[[#This Row],[BENCH_TTLSGP]]=0,"",RANK(MYRANKS_P[[#This Row],[BENCH_TTLSGP]],MYRANKS_P[BENCH_TTLSGP],0))</f>
        <v>#REF!</v>
      </c>
      <c r="AA576" s="96" t="e">
        <f>IF(MYRANKS_P[[#This Row],[RAW_RANK]]=NUM_P,"X","")</f>
        <v>#REF!</v>
      </c>
      <c r="AB576" s="87" t="e">
        <f>VLOOKUP(MYRANKS_P[[#This Row],[POS]],#REF!,COLUMN(#REF!),FALSE)</f>
        <v>#REF!</v>
      </c>
      <c r="AC576" s="87" t="e">
        <f>MYRANKS_P[[#This Row],[TTLSGP]]-MYRANKS_P[[#This Row],[REPL LVL]]</f>
        <v>#REF!</v>
      </c>
      <c r="AD576" s="87" t="e">
        <f>IF(MYRANKS_P[[#This Row],[RAW_RANK]]&lt;=Total_Pitchers_Drafted,MYRANKS_P[[#This Row],[SGP OVER REPL]],0)</f>
        <v>#REF!</v>
      </c>
      <c r="AE576" s="97" t="e">
        <f>MYRANKS_P[[#This Row],[SGP OVER REPL]]*Dollar_Value_Per_Pitcher_SGP+1</f>
        <v>#REF!</v>
      </c>
      <c r="AF576" s="87"/>
      <c r="AG576" s="87" t="e">
        <f>IF(AND(MYRANKS_P[[#This Row],[BENCH_RANK]]&lt;=Total_Pitchers_Drafted,MYRANKS_P[[#This Row],[$ACTUAL]]=""),MYRANKS_P[[#This Row],[USEFULSGP]],0)</f>
        <v>#REF!</v>
      </c>
      <c r="AH576" s="87" t="e">
        <f>IF(MYRANKS_P[[#This Row],[REMAIN_SGP]]=0,0,MYRANKS_P[[#This Row],[REMAIN_SGP]]*Remaining_Dollar_Value_Per_Pitcher_SGP+1)</f>
        <v>#REF!</v>
      </c>
      <c r="AI576" s="122"/>
    </row>
    <row r="577" spans="1:35" x14ac:dyDescent="0.25">
      <c r="A577" s="79" t="s">
        <v>1457</v>
      </c>
      <c r="B577" s="53" t="e">
        <f>VLOOKUP(MYRANKS_P[[#This Row],[PLAYERID]],#REF!,COLUMN(#REF!),FALSE)</f>
        <v>#REF!</v>
      </c>
      <c r="C577" s="53" t="e">
        <f>VLOOKUP(MYRANKS_P[[#This Row],[PLAYERID]],#REF!,COLUMN(#REF!),FALSE)</f>
        <v>#REF!</v>
      </c>
      <c r="D577" s="53" t="e">
        <f>VLOOKUP(MYRANKS_P[[#This Row],[PLAYERID]],#REF!,COLUMN(#REF!),FALSE)</f>
        <v>#REF!</v>
      </c>
      <c r="E577" s="9" t="e">
        <f>VLOOKUP(MYRANKS_P[[#This Row],[PLAYERID]],#REF!,COLUMN(#REF!),FALSE)</f>
        <v>#REF!</v>
      </c>
      <c r="F577" s="53" t="e">
        <f>VLOOKUP(MYRANKS_P[[#This Row],[PLAYERID]],#REF!,COLUMN(#REF!),FALSE)</f>
        <v>#REF!</v>
      </c>
      <c r="G577" s="9" t="e">
        <f>INDEX(#REF!,MATCH(MYRANKS_P[[#This Row],[PLAYERID]],#REF!,0),VLOOKUP(IDSYSTEM,#REF!,3,FALSE))</f>
        <v>#REF!</v>
      </c>
      <c r="H577" s="115" t="e">
        <f>IF(OR(LEAGUE="Mixed",LEAGUE=MYRANKS_P[[#This Row],[LG]]),IFERROR(INDEX(PITCHCSV[],MATCH(MYRANKS_P[[#This Row],[PROJID]],PITCHCSV[playerid],0),P_WCOL),0),0)</f>
        <v>#REF!</v>
      </c>
      <c r="I577" s="115" t="e">
        <f>IF(OR(LEAGUE="Mixed",LEAGUE=MYRANKS_P[[#This Row],[LG]]),IFERROR(INDEX(PITCHCSV[],MATCH(MYRANKS_P[[#This Row],[PROJID]],PITCHCSV[playerid],0),P_SVCOL),0),0)</f>
        <v>#REF!</v>
      </c>
      <c r="J577" s="115" t="e">
        <f>IF(OR(LEAGUE="Mixed",LEAGUE=MYRANKS_P[[#This Row],[LG]]),IFERROR(INDEX(PITCHCSV[],MATCH(MYRANKS_P[[#This Row],[PROJID]],PITCHCSV[playerid],0),P_IPCOL),0),0)</f>
        <v>#REF!</v>
      </c>
      <c r="K577" s="115" t="e">
        <f>IF(OR(LEAGUE="Mixed",LEAGUE=MYRANKS_P[[#This Row],[LG]]),IFERROR(INDEX(PITCHCSV[],MATCH(MYRANKS_P[[#This Row],[PROJID]],PITCHCSV[playerid],0),P_HCOL),0),0)</f>
        <v>#REF!</v>
      </c>
      <c r="L577" s="115" t="e">
        <f>IF(OR(LEAGUE="Mixed",LEAGUE=MYRANKS_P[[#This Row],[LG]]),IFERROR(INDEX(PITCHCSV[],MATCH(MYRANKS_P[[#This Row],[PROJID]],PITCHCSV[playerid],0),P_ERCOL),0),0)</f>
        <v>#REF!</v>
      </c>
      <c r="M577" s="115" t="e">
        <f>IF(OR(LEAGUE="Mixed",LEAGUE=MYRANKS_P[[#This Row],[LG]]),IFERROR(INDEX(PITCHCSV[],MATCH(MYRANKS_P[[#This Row],[PROJID]],PITCHCSV[playerid],0),P_HRCOL),0),0)</f>
        <v>#REF!</v>
      </c>
      <c r="N577" s="115" t="e">
        <f>IF(OR(LEAGUE="Mixed",LEAGUE=MYRANKS_P[[#This Row],[LG]]),IFERROR(INDEX(PITCHCSV[],MATCH(MYRANKS_P[[#This Row],[PROJID]],PITCHCSV[playerid],0),P_SOCOL),0),0)</f>
        <v>#REF!</v>
      </c>
      <c r="O577" s="115" t="e">
        <f>IF(OR(LEAGUE="Mixed",LEAGUE=MYRANKS_P[[#This Row],[LG]]),IFERROR(INDEX(PITCHCSV[],MATCH(MYRANKS_P[[#This Row],[PROJID]],PITCHCSV[playerid],0),P_BBCOL),0),0)</f>
        <v>#REF!</v>
      </c>
      <c r="P577" s="10" t="e">
        <f>IF(OR(LEAGUE="Mixed",LEAGUE=MYRANKS_P[[#This Row],[LG]]),IFERROR(MYRANKS_P[[#This Row],[ER]]*9/MYRANKS_P[[#This Row],[IP]],0),0)</f>
        <v>#REF!</v>
      </c>
      <c r="Q577" s="10" t="e">
        <f>IF(OR(LEAGUE="Mixed",LEAGUE=MYRANKS_P[[#This Row],[LG]]),IFERROR((MYRANKS_P[[#This Row],[BB]]+MYRANKS_P[[#This Row],[H]])/MYRANKS_P[[#This Row],[IP]],0),0)</f>
        <v>#REF!</v>
      </c>
      <c r="R577" s="55" t="e">
        <f>MYRANKS_P[[#This Row],[W]]/SGP_W</f>
        <v>#REF!</v>
      </c>
      <c r="S577" s="54" t="e">
        <f>MYRANKS_P[[#This Row],[SV]]/SGP_SV</f>
        <v>#REF!</v>
      </c>
      <c r="T577" s="55" t="e">
        <f>MYRANKS_P[[#This Row],[SO]]/SGP_K</f>
        <v>#REF!</v>
      </c>
      <c r="U577" s="10" t="e">
        <f>((LGAVG_ER*(NUMPITCHERS-1)+MYRANKS_P[[#This Row],[ER]])*9/((LGAVG_IP*(NUMPITCHERS-1)+MYRANKS_P[[#This Row],[IP]]))-LGAVG_ERA)/SGP_ERA</f>
        <v>#REF!</v>
      </c>
      <c r="V577" s="10" t="e">
        <f>((LGAVG_HBB*(NUMPITCHERS-1)+MYRANKS_P[[#This Row],[BB]]+MYRANKS_P[[#This Row],[H]])/(LGAVG_IP*(NUMPITCHERS-1)+MYRANKS_P[[#This Row],[IP]])-LGAVG_WHIP)/SGP_WHIP</f>
        <v>#REF!</v>
      </c>
      <c r="W577" s="74" t="e">
        <f>MYRANKS_P[[#This Row],[WSGP]]+MYRANKS_P[[#This Row],[SVSGP]]+MYRANKS_P[[#This Row],[SOSGP]]+MYRANKS_P[[#This Row],[ERASGP]]+MYRANKS_P[[#This Row],[WHIPSGP]]</f>
        <v>#REF!</v>
      </c>
      <c r="X577" s="172" t="e">
        <f>RANK(MYRANKS_P[[#This Row],[TTLSGP]],MYRANKS_P[TTLSGP],0)</f>
        <v>#REF!</v>
      </c>
      <c r="Y577" s="74" t="e">
        <f>IF(MYRANKS_P[[#This Row],[RAW_RANK]]&gt;NUM_P,MYRANKS_P[[#This Row],[TTLSGP]],0)</f>
        <v>#REF!</v>
      </c>
      <c r="Z577" s="56" t="e">
        <f>IF(MYRANKS_P[[#This Row],[BENCH_TTLSGP]]=0,"",RANK(MYRANKS_P[[#This Row],[BENCH_TTLSGP]],MYRANKS_P[BENCH_TTLSGP],0))</f>
        <v>#REF!</v>
      </c>
      <c r="AA577" s="56" t="e">
        <f>IF(MYRANKS_P[[#This Row],[RAW_RANK]]=NUM_P,"X","")</f>
        <v>#REF!</v>
      </c>
      <c r="AB577" s="54" t="e">
        <f>VLOOKUP(MYRANKS_P[[#This Row],[POS]],#REF!,COLUMN(#REF!),FALSE)</f>
        <v>#REF!</v>
      </c>
      <c r="AC577" s="54" t="e">
        <f>MYRANKS_P[[#This Row],[TTLSGP]]-MYRANKS_P[[#This Row],[REPL LVL]]</f>
        <v>#REF!</v>
      </c>
      <c r="AD577" s="55" t="e">
        <f>IF(MYRANKS_P[[#This Row],[RAW_RANK]]&lt;=Total_Pitchers_Drafted,MYRANKS_P[[#This Row],[SGP OVER REPL]],0)</f>
        <v>#REF!</v>
      </c>
      <c r="AE577" s="68" t="e">
        <f>MYRANKS_P[[#This Row],[SGP OVER REPL]]*Dollar_Value_Per_Pitcher_SGP+1</f>
        <v>#REF!</v>
      </c>
      <c r="AF577" s="55"/>
      <c r="AG577" s="54" t="e">
        <f>IF(AND(MYRANKS_P[[#This Row],[BENCH_RANK]]&lt;=Total_Pitchers_Drafted,MYRANKS_P[[#This Row],[$ACTUAL]]=""),MYRANKS_P[[#This Row],[USEFULSGP]],0)</f>
        <v>#REF!</v>
      </c>
      <c r="AH577" s="55" t="e">
        <f>IF(MYRANKS_P[[#This Row],[REMAIN_SGP]]=0,0,MYRANKS_P[[#This Row],[REMAIN_SGP]]*Remaining_Dollar_Value_Per_Pitcher_SGP+1)</f>
        <v>#REF!</v>
      </c>
      <c r="AI577" s="122"/>
    </row>
    <row r="578" spans="1:35" x14ac:dyDescent="0.25">
      <c r="A578" s="79" t="s">
        <v>1465</v>
      </c>
      <c r="B578" s="53" t="e">
        <f>VLOOKUP(MYRANKS_P[[#This Row],[PLAYERID]],#REF!,COLUMN(#REF!),FALSE)</f>
        <v>#REF!</v>
      </c>
      <c r="C578" s="53" t="e">
        <f>VLOOKUP(MYRANKS_P[[#This Row],[PLAYERID]],#REF!,COLUMN(#REF!),FALSE)</f>
        <v>#REF!</v>
      </c>
      <c r="D578" s="53" t="e">
        <f>VLOOKUP(MYRANKS_P[[#This Row],[PLAYERID]],#REF!,COLUMN(#REF!),FALSE)</f>
        <v>#REF!</v>
      </c>
      <c r="E578" s="9" t="e">
        <f>VLOOKUP(MYRANKS_P[[#This Row],[PLAYERID]],#REF!,COLUMN(#REF!),FALSE)</f>
        <v>#REF!</v>
      </c>
      <c r="F578" s="53" t="e">
        <f>VLOOKUP(MYRANKS_P[[#This Row],[PLAYERID]],#REF!,COLUMN(#REF!),FALSE)</f>
        <v>#REF!</v>
      </c>
      <c r="G578" s="9" t="e">
        <f>INDEX(#REF!,MATCH(MYRANKS_P[[#This Row],[PLAYERID]],#REF!,0),VLOOKUP(IDSYSTEM,#REF!,3,FALSE))</f>
        <v>#REF!</v>
      </c>
      <c r="H578" s="115" t="e">
        <f>IF(OR(LEAGUE="Mixed",LEAGUE=MYRANKS_P[[#This Row],[LG]]),IFERROR(INDEX(PITCHCSV[],MATCH(MYRANKS_P[[#This Row],[PROJID]],PITCHCSV[playerid],0),P_WCOL),0),0)</f>
        <v>#REF!</v>
      </c>
      <c r="I578" s="115" t="e">
        <f>IF(OR(LEAGUE="Mixed",LEAGUE=MYRANKS_P[[#This Row],[LG]]),IFERROR(INDEX(PITCHCSV[],MATCH(MYRANKS_P[[#This Row],[PROJID]],PITCHCSV[playerid],0),P_SVCOL),0),0)</f>
        <v>#REF!</v>
      </c>
      <c r="J578" s="115" t="e">
        <f>IF(OR(LEAGUE="Mixed",LEAGUE=MYRANKS_P[[#This Row],[LG]]),IFERROR(INDEX(PITCHCSV[],MATCH(MYRANKS_P[[#This Row],[PROJID]],PITCHCSV[playerid],0),P_IPCOL),0),0)</f>
        <v>#REF!</v>
      </c>
      <c r="K578" s="115" t="e">
        <f>IF(OR(LEAGUE="Mixed",LEAGUE=MYRANKS_P[[#This Row],[LG]]),IFERROR(INDEX(PITCHCSV[],MATCH(MYRANKS_P[[#This Row],[PROJID]],PITCHCSV[playerid],0),P_HCOL),0),0)</f>
        <v>#REF!</v>
      </c>
      <c r="L578" s="115" t="e">
        <f>IF(OR(LEAGUE="Mixed",LEAGUE=MYRANKS_P[[#This Row],[LG]]),IFERROR(INDEX(PITCHCSV[],MATCH(MYRANKS_P[[#This Row],[PROJID]],PITCHCSV[playerid],0),P_ERCOL),0),0)</f>
        <v>#REF!</v>
      </c>
      <c r="M578" s="115" t="e">
        <f>IF(OR(LEAGUE="Mixed",LEAGUE=MYRANKS_P[[#This Row],[LG]]),IFERROR(INDEX(PITCHCSV[],MATCH(MYRANKS_P[[#This Row],[PROJID]],PITCHCSV[playerid],0),P_HRCOL),0),0)</f>
        <v>#REF!</v>
      </c>
      <c r="N578" s="115" t="e">
        <f>IF(OR(LEAGUE="Mixed",LEAGUE=MYRANKS_P[[#This Row],[LG]]),IFERROR(INDEX(PITCHCSV[],MATCH(MYRANKS_P[[#This Row],[PROJID]],PITCHCSV[playerid],0),P_SOCOL),0),0)</f>
        <v>#REF!</v>
      </c>
      <c r="O578" s="115" t="e">
        <f>IF(OR(LEAGUE="Mixed",LEAGUE=MYRANKS_P[[#This Row],[LG]]),IFERROR(INDEX(PITCHCSV[],MATCH(MYRANKS_P[[#This Row],[PROJID]],PITCHCSV[playerid],0),P_BBCOL),0),0)</f>
        <v>#REF!</v>
      </c>
      <c r="P578" s="10" t="e">
        <f>IF(OR(LEAGUE="Mixed",LEAGUE=MYRANKS_P[[#This Row],[LG]]),IFERROR(MYRANKS_P[[#This Row],[ER]]*9/MYRANKS_P[[#This Row],[IP]],0),0)</f>
        <v>#REF!</v>
      </c>
      <c r="Q578" s="10" t="e">
        <f>IF(OR(LEAGUE="Mixed",LEAGUE=MYRANKS_P[[#This Row],[LG]]),IFERROR((MYRANKS_P[[#This Row],[BB]]+MYRANKS_P[[#This Row],[H]])/MYRANKS_P[[#This Row],[IP]],0),0)</f>
        <v>#REF!</v>
      </c>
      <c r="R578" s="12" t="e">
        <f>MYRANKS_P[[#This Row],[W]]/SGP_W</f>
        <v>#REF!</v>
      </c>
      <c r="S578" s="12" t="e">
        <f>MYRANKS_P[[#This Row],[SV]]/SGP_SV</f>
        <v>#REF!</v>
      </c>
      <c r="T578" s="12" t="e">
        <f>MYRANKS_P[[#This Row],[SO]]/SGP_K</f>
        <v>#REF!</v>
      </c>
      <c r="U578" s="10" t="e">
        <f>((LGAVG_ER*(NUMPITCHERS-1)+MYRANKS_P[[#This Row],[ER]])*9/((LGAVG_IP*(NUMPITCHERS-1)+MYRANKS_P[[#This Row],[IP]]))-LGAVG_ERA)/SGP_ERA</f>
        <v>#REF!</v>
      </c>
      <c r="V578" s="10" t="e">
        <f>((LGAVG_HBB*(NUMPITCHERS-1)+MYRANKS_P[[#This Row],[BB]]+MYRANKS_P[[#This Row],[H]])/(LGAVG_IP*(NUMPITCHERS-1)+MYRANKS_P[[#This Row],[IP]])-LGAVG_WHIP)/SGP_WHIP</f>
        <v>#REF!</v>
      </c>
      <c r="W578" s="76" t="e">
        <f>MYRANKS_P[[#This Row],[WSGP]]+MYRANKS_P[[#This Row],[SVSGP]]+MYRANKS_P[[#This Row],[SOSGP]]+MYRANKS_P[[#This Row],[ERASGP]]+MYRANKS_P[[#This Row],[WHIPSGP]]</f>
        <v>#REF!</v>
      </c>
      <c r="X578" s="175" t="e">
        <f>RANK(MYRANKS_P[[#This Row],[TTLSGP]],MYRANKS_P[TTLSGP],0)</f>
        <v>#REF!</v>
      </c>
      <c r="Y578" s="76" t="e">
        <f>IF(MYRANKS_P[[#This Row],[RAW_RANK]]&gt;NUM_P,MYRANKS_P[[#This Row],[TTLSGP]],0)</f>
        <v>#REF!</v>
      </c>
      <c r="Z578" s="23" t="e">
        <f>IF(MYRANKS_P[[#This Row],[BENCH_TTLSGP]]=0,"",RANK(MYRANKS_P[[#This Row],[BENCH_TTLSGP]],MYRANKS_P[BENCH_TTLSGP],0))</f>
        <v>#REF!</v>
      </c>
      <c r="AA578" s="23" t="e">
        <f>IF(MYRANKS_P[[#This Row],[RAW_RANK]]=NUM_P,"X","")</f>
        <v>#REF!</v>
      </c>
      <c r="AB578" s="12" t="e">
        <f>VLOOKUP(MYRANKS_P[[#This Row],[POS]],#REF!,COLUMN(#REF!),FALSE)</f>
        <v>#REF!</v>
      </c>
      <c r="AC578" s="12" t="e">
        <f>MYRANKS_P[[#This Row],[TTLSGP]]-MYRANKS_P[[#This Row],[REPL LVL]]</f>
        <v>#REF!</v>
      </c>
      <c r="AD578" s="20" t="e">
        <f>IF(MYRANKS_P[[#This Row],[RAW_RANK]]&lt;=Total_Pitchers_Drafted,MYRANKS_P[[#This Row],[SGP OVER REPL]],0)</f>
        <v>#REF!</v>
      </c>
      <c r="AE578" s="70" t="e">
        <f>MYRANKS_P[[#This Row],[SGP OVER REPL]]*Dollar_Value_Per_Pitcher_SGP+1</f>
        <v>#REF!</v>
      </c>
      <c r="AF578" s="28"/>
      <c r="AG578" s="31" t="e">
        <f>IF(AND(MYRANKS_P[[#This Row],[BENCH_RANK]]&lt;=Total_Pitchers_Drafted,MYRANKS_P[[#This Row],[$ACTUAL]]=""),MYRANKS_P[[#This Row],[USEFULSGP]],0)</f>
        <v>#REF!</v>
      </c>
      <c r="AH578" s="28" t="e">
        <f>IF(MYRANKS_P[[#This Row],[REMAIN_SGP]]=0,0,MYRANKS_P[[#This Row],[REMAIN_SGP]]*Remaining_Dollar_Value_Per_Pitcher_SGP+1)</f>
        <v>#REF!</v>
      </c>
      <c r="AI578" s="122"/>
    </row>
    <row r="579" spans="1:35" x14ac:dyDescent="0.25">
      <c r="A579" s="88" t="s">
        <v>6606</v>
      </c>
      <c r="B579" s="53" t="e">
        <f>VLOOKUP(MYRANKS_P[[#This Row],[PLAYERID]],#REF!,COLUMN(#REF!),FALSE)</f>
        <v>#REF!</v>
      </c>
      <c r="C579" s="53" t="e">
        <f>VLOOKUP(MYRANKS_P[[#This Row],[PLAYERID]],#REF!,COLUMN(#REF!),FALSE)</f>
        <v>#REF!</v>
      </c>
      <c r="D579" s="53" t="e">
        <f>VLOOKUP(MYRANKS_P[[#This Row],[PLAYERID]],#REF!,COLUMN(#REF!),FALSE)</f>
        <v>#REF!</v>
      </c>
      <c r="E579" s="9" t="e">
        <f>VLOOKUP(MYRANKS_P[[#This Row],[PLAYERID]],#REF!,COLUMN(#REF!),FALSE)</f>
        <v>#REF!</v>
      </c>
      <c r="F579" s="53" t="e">
        <f>VLOOKUP(MYRANKS_P[[#This Row],[PLAYERID]],#REF!,COLUMN(#REF!),FALSE)</f>
        <v>#REF!</v>
      </c>
      <c r="G579" s="9" t="e">
        <f>INDEX(#REF!,MATCH(MYRANKS_P[[#This Row],[PLAYERID]],#REF!,0),VLOOKUP(IDSYSTEM,#REF!,3,FALSE))</f>
        <v>#REF!</v>
      </c>
      <c r="H579" s="115" t="e">
        <f>IF(OR(LEAGUE="Mixed",LEAGUE=MYRANKS_P[[#This Row],[LG]]),IFERROR(INDEX(PITCHCSV[],MATCH(MYRANKS_P[[#This Row],[PROJID]],PITCHCSV[playerid],0),P_WCOL),0),0)</f>
        <v>#REF!</v>
      </c>
      <c r="I579" s="115" t="e">
        <f>IF(OR(LEAGUE="Mixed",LEAGUE=MYRANKS_P[[#This Row],[LG]]),IFERROR(INDEX(PITCHCSV[],MATCH(MYRANKS_P[[#This Row],[PROJID]],PITCHCSV[playerid],0),P_SVCOL),0),0)</f>
        <v>#REF!</v>
      </c>
      <c r="J579" s="115" t="e">
        <f>IF(OR(LEAGUE="Mixed",LEAGUE=MYRANKS_P[[#This Row],[LG]]),IFERROR(INDEX(PITCHCSV[],MATCH(MYRANKS_P[[#This Row],[PROJID]],PITCHCSV[playerid],0),P_IPCOL),0),0)</f>
        <v>#REF!</v>
      </c>
      <c r="K579" s="115" t="e">
        <f>IF(OR(LEAGUE="Mixed",LEAGUE=MYRANKS_P[[#This Row],[LG]]),IFERROR(INDEX(PITCHCSV[],MATCH(MYRANKS_P[[#This Row],[PROJID]],PITCHCSV[playerid],0),P_HCOL),0),0)</f>
        <v>#REF!</v>
      </c>
      <c r="L579" s="115" t="e">
        <f>IF(OR(LEAGUE="Mixed",LEAGUE=MYRANKS_P[[#This Row],[LG]]),IFERROR(INDEX(PITCHCSV[],MATCH(MYRANKS_P[[#This Row],[PROJID]],PITCHCSV[playerid],0),P_ERCOL),0),0)</f>
        <v>#REF!</v>
      </c>
      <c r="M579" s="115" t="e">
        <f>IF(OR(LEAGUE="Mixed",LEAGUE=MYRANKS_P[[#This Row],[LG]]),IFERROR(INDEX(PITCHCSV[],MATCH(MYRANKS_P[[#This Row],[PROJID]],PITCHCSV[playerid],0),P_HRCOL),0),0)</f>
        <v>#REF!</v>
      </c>
      <c r="N579" s="115" t="e">
        <f>IF(OR(LEAGUE="Mixed",LEAGUE=MYRANKS_P[[#This Row],[LG]]),IFERROR(INDEX(PITCHCSV[],MATCH(MYRANKS_P[[#This Row],[PROJID]],PITCHCSV[playerid],0),P_SOCOL),0),0)</f>
        <v>#REF!</v>
      </c>
      <c r="O579" s="115" t="e">
        <f>IF(OR(LEAGUE="Mixed",LEAGUE=MYRANKS_P[[#This Row],[LG]]),IFERROR(INDEX(PITCHCSV[],MATCH(MYRANKS_P[[#This Row],[PROJID]],PITCHCSV[playerid],0),P_BBCOL),0),0)</f>
        <v>#REF!</v>
      </c>
      <c r="P579" s="10" t="e">
        <f>IF(OR(LEAGUE="Mixed",LEAGUE=MYRANKS_P[[#This Row],[LG]]),IFERROR(MYRANKS_P[[#This Row],[ER]]*9/MYRANKS_P[[#This Row],[IP]],0),0)</f>
        <v>#REF!</v>
      </c>
      <c r="Q579" s="10" t="e">
        <f>IF(OR(LEAGUE="Mixed",LEAGUE=MYRANKS_P[[#This Row],[LG]]),IFERROR((MYRANKS_P[[#This Row],[BB]]+MYRANKS_P[[#This Row],[H]])/MYRANKS_P[[#This Row],[IP]],0),0)</f>
        <v>#REF!</v>
      </c>
      <c r="R579" s="12" t="e">
        <f>MYRANKS_P[[#This Row],[W]]/SGP_W</f>
        <v>#REF!</v>
      </c>
      <c r="S579" s="12" t="e">
        <f>MYRANKS_P[[#This Row],[SV]]/SGP_SV</f>
        <v>#REF!</v>
      </c>
      <c r="T579" s="12" t="e">
        <f>MYRANKS_P[[#This Row],[SO]]/SGP_K</f>
        <v>#REF!</v>
      </c>
      <c r="U579" s="10" t="e">
        <f>((LGAVG_ER*(NUMPITCHERS-1)+MYRANKS_P[[#This Row],[ER]])*9/((LGAVG_IP*(NUMPITCHERS-1)+MYRANKS_P[[#This Row],[IP]]))-LGAVG_ERA)/SGP_ERA</f>
        <v>#REF!</v>
      </c>
      <c r="V579" s="10" t="e">
        <f>((LGAVG_HBB*(NUMPITCHERS-1)+MYRANKS_P[[#This Row],[BB]]+MYRANKS_P[[#This Row],[H]])/(LGAVG_IP*(NUMPITCHERS-1)+MYRANKS_P[[#This Row],[IP]])-LGAVG_WHIP)/SGP_WHIP</f>
        <v>#REF!</v>
      </c>
      <c r="W579" s="76" t="e">
        <f>MYRANKS_P[[#This Row],[WSGP]]+MYRANKS_P[[#This Row],[SVSGP]]+MYRANKS_P[[#This Row],[SOSGP]]+MYRANKS_P[[#This Row],[ERASGP]]+MYRANKS_P[[#This Row],[WHIPSGP]]</f>
        <v>#REF!</v>
      </c>
      <c r="X579" s="175" t="e">
        <f>RANK(MYRANKS_P[[#This Row],[TTLSGP]],MYRANKS_P[TTLSGP],0)</f>
        <v>#REF!</v>
      </c>
      <c r="Y579" s="76" t="e">
        <f>IF(MYRANKS_P[[#This Row],[RAW_RANK]]&gt;NUM_P,MYRANKS_P[[#This Row],[TTLSGP]],0)</f>
        <v>#REF!</v>
      </c>
      <c r="Z579" s="23" t="e">
        <f>IF(MYRANKS_P[[#This Row],[BENCH_TTLSGP]]=0,"",RANK(MYRANKS_P[[#This Row],[BENCH_TTLSGP]],MYRANKS_P[BENCH_TTLSGP],0))</f>
        <v>#REF!</v>
      </c>
      <c r="AA579" s="23" t="e">
        <f>IF(MYRANKS_P[[#This Row],[RAW_RANK]]=NUM_P,"X","")</f>
        <v>#REF!</v>
      </c>
      <c r="AB579" s="12" t="e">
        <f>VLOOKUP(MYRANKS_P[[#This Row],[POS]],#REF!,COLUMN(#REF!),FALSE)</f>
        <v>#REF!</v>
      </c>
      <c r="AC579" s="12" t="e">
        <f>MYRANKS_P[[#This Row],[TTLSGP]]-MYRANKS_P[[#This Row],[REPL LVL]]</f>
        <v>#REF!</v>
      </c>
      <c r="AD579" s="20" t="e">
        <f>IF(MYRANKS_P[[#This Row],[RAW_RANK]]&lt;=Total_Pitchers_Drafted,MYRANKS_P[[#This Row],[SGP OVER REPL]],0)</f>
        <v>#REF!</v>
      </c>
      <c r="AE579" s="70" t="e">
        <f>MYRANKS_P[[#This Row],[SGP OVER REPL]]*Dollar_Value_Per_Pitcher_SGP+1</f>
        <v>#REF!</v>
      </c>
      <c r="AF579" s="28"/>
      <c r="AG579" s="31" t="e">
        <f>IF(AND(MYRANKS_P[[#This Row],[BENCH_RANK]]&lt;=Total_Pitchers_Drafted,MYRANKS_P[[#This Row],[$ACTUAL]]=""),MYRANKS_P[[#This Row],[USEFULSGP]],0)</f>
        <v>#REF!</v>
      </c>
      <c r="AH579" s="28" t="e">
        <f>IF(MYRANKS_P[[#This Row],[REMAIN_SGP]]=0,0,MYRANKS_P[[#This Row],[REMAIN_SGP]]*Remaining_Dollar_Value_Per_Pitcher_SGP+1)</f>
        <v>#REF!</v>
      </c>
      <c r="AI579" s="122"/>
    </row>
    <row r="580" spans="1:35" x14ac:dyDescent="0.25">
      <c r="A580" s="79" t="s">
        <v>1466</v>
      </c>
      <c r="B580" s="53" t="e">
        <f>VLOOKUP(MYRANKS_P[[#This Row],[PLAYERID]],#REF!,COLUMN(#REF!),FALSE)</f>
        <v>#REF!</v>
      </c>
      <c r="C580" s="53" t="e">
        <f>VLOOKUP(MYRANKS_P[[#This Row],[PLAYERID]],#REF!,COLUMN(#REF!),FALSE)</f>
        <v>#REF!</v>
      </c>
      <c r="D580" s="53" t="e">
        <f>VLOOKUP(MYRANKS_P[[#This Row],[PLAYERID]],#REF!,COLUMN(#REF!),FALSE)</f>
        <v>#REF!</v>
      </c>
      <c r="E580" s="9" t="e">
        <f>VLOOKUP(MYRANKS_P[[#This Row],[PLAYERID]],#REF!,COLUMN(#REF!),FALSE)</f>
        <v>#REF!</v>
      </c>
      <c r="F580" s="53" t="e">
        <f>VLOOKUP(MYRANKS_P[[#This Row],[PLAYERID]],#REF!,COLUMN(#REF!),FALSE)</f>
        <v>#REF!</v>
      </c>
      <c r="G580" s="9" t="e">
        <f>INDEX(#REF!,MATCH(MYRANKS_P[[#This Row],[PLAYERID]],#REF!,0),VLOOKUP(IDSYSTEM,#REF!,3,FALSE))</f>
        <v>#REF!</v>
      </c>
      <c r="H580" s="115" t="e">
        <f>IF(OR(LEAGUE="Mixed",LEAGUE=MYRANKS_P[[#This Row],[LG]]),IFERROR(INDEX(PITCHCSV[],MATCH(MYRANKS_P[[#This Row],[PROJID]],PITCHCSV[playerid],0),P_WCOL),0),0)</f>
        <v>#REF!</v>
      </c>
      <c r="I580" s="115" t="e">
        <f>IF(OR(LEAGUE="Mixed",LEAGUE=MYRANKS_P[[#This Row],[LG]]),IFERROR(INDEX(PITCHCSV[],MATCH(MYRANKS_P[[#This Row],[PROJID]],PITCHCSV[playerid],0),P_SVCOL),0),0)</f>
        <v>#REF!</v>
      </c>
      <c r="J580" s="115" t="e">
        <f>IF(OR(LEAGUE="Mixed",LEAGUE=MYRANKS_P[[#This Row],[LG]]),IFERROR(INDEX(PITCHCSV[],MATCH(MYRANKS_P[[#This Row],[PROJID]],PITCHCSV[playerid],0),P_IPCOL),0),0)</f>
        <v>#REF!</v>
      </c>
      <c r="K580" s="115" t="e">
        <f>IF(OR(LEAGUE="Mixed",LEAGUE=MYRANKS_P[[#This Row],[LG]]),IFERROR(INDEX(PITCHCSV[],MATCH(MYRANKS_P[[#This Row],[PROJID]],PITCHCSV[playerid],0),P_HCOL),0),0)</f>
        <v>#REF!</v>
      </c>
      <c r="L580" s="115" t="e">
        <f>IF(OR(LEAGUE="Mixed",LEAGUE=MYRANKS_P[[#This Row],[LG]]),IFERROR(INDEX(PITCHCSV[],MATCH(MYRANKS_P[[#This Row],[PROJID]],PITCHCSV[playerid],0),P_ERCOL),0),0)</f>
        <v>#REF!</v>
      </c>
      <c r="M580" s="115" t="e">
        <f>IF(OR(LEAGUE="Mixed",LEAGUE=MYRANKS_P[[#This Row],[LG]]),IFERROR(INDEX(PITCHCSV[],MATCH(MYRANKS_P[[#This Row],[PROJID]],PITCHCSV[playerid],0),P_HRCOL),0),0)</f>
        <v>#REF!</v>
      </c>
      <c r="N580" s="115" t="e">
        <f>IF(OR(LEAGUE="Mixed",LEAGUE=MYRANKS_P[[#This Row],[LG]]),IFERROR(INDEX(PITCHCSV[],MATCH(MYRANKS_P[[#This Row],[PROJID]],PITCHCSV[playerid],0),P_SOCOL),0),0)</f>
        <v>#REF!</v>
      </c>
      <c r="O580" s="115" t="e">
        <f>IF(OR(LEAGUE="Mixed",LEAGUE=MYRANKS_P[[#This Row],[LG]]),IFERROR(INDEX(PITCHCSV[],MATCH(MYRANKS_P[[#This Row],[PROJID]],PITCHCSV[playerid],0),P_BBCOL),0),0)</f>
        <v>#REF!</v>
      </c>
      <c r="P580" s="10" t="e">
        <f>IF(OR(LEAGUE="Mixed",LEAGUE=MYRANKS_P[[#This Row],[LG]]),IFERROR(MYRANKS_P[[#This Row],[ER]]*9/MYRANKS_P[[#This Row],[IP]],0),0)</f>
        <v>#REF!</v>
      </c>
      <c r="Q580" s="10" t="e">
        <f>IF(OR(LEAGUE="Mixed",LEAGUE=MYRANKS_P[[#This Row],[LG]]),IFERROR((MYRANKS_P[[#This Row],[BB]]+MYRANKS_P[[#This Row],[H]])/MYRANKS_P[[#This Row],[IP]],0),0)</f>
        <v>#REF!</v>
      </c>
      <c r="R580" s="12" t="e">
        <f>MYRANKS_P[[#This Row],[W]]/SGP_W</f>
        <v>#REF!</v>
      </c>
      <c r="S580" s="12" t="e">
        <f>MYRANKS_P[[#This Row],[SV]]/SGP_SV</f>
        <v>#REF!</v>
      </c>
      <c r="T580" s="12" t="e">
        <f>MYRANKS_P[[#This Row],[SO]]/SGP_K</f>
        <v>#REF!</v>
      </c>
      <c r="U580" s="10" t="e">
        <f>((LGAVG_ER*(NUMPITCHERS-1)+MYRANKS_P[[#This Row],[ER]])*9/((LGAVG_IP*(NUMPITCHERS-1)+MYRANKS_P[[#This Row],[IP]]))-LGAVG_ERA)/SGP_ERA</f>
        <v>#REF!</v>
      </c>
      <c r="V580" s="10" t="e">
        <f>((LGAVG_HBB*(NUMPITCHERS-1)+MYRANKS_P[[#This Row],[BB]]+MYRANKS_P[[#This Row],[H]])/(LGAVG_IP*(NUMPITCHERS-1)+MYRANKS_P[[#This Row],[IP]])-LGAVG_WHIP)/SGP_WHIP</f>
        <v>#REF!</v>
      </c>
      <c r="W580" s="76" t="e">
        <f>MYRANKS_P[[#This Row],[WSGP]]+MYRANKS_P[[#This Row],[SVSGP]]+MYRANKS_P[[#This Row],[SOSGP]]+MYRANKS_P[[#This Row],[ERASGP]]+MYRANKS_P[[#This Row],[WHIPSGP]]</f>
        <v>#REF!</v>
      </c>
      <c r="X580" s="175" t="e">
        <f>RANK(MYRANKS_P[[#This Row],[TTLSGP]],MYRANKS_P[TTLSGP],0)</f>
        <v>#REF!</v>
      </c>
      <c r="Y580" s="76" t="e">
        <f>IF(MYRANKS_P[[#This Row],[RAW_RANK]]&gt;NUM_P,MYRANKS_P[[#This Row],[TTLSGP]],0)</f>
        <v>#REF!</v>
      </c>
      <c r="Z580" s="23" t="e">
        <f>IF(MYRANKS_P[[#This Row],[BENCH_TTLSGP]]=0,"",RANK(MYRANKS_P[[#This Row],[BENCH_TTLSGP]],MYRANKS_P[BENCH_TTLSGP],0))</f>
        <v>#REF!</v>
      </c>
      <c r="AA580" s="23" t="e">
        <f>IF(MYRANKS_P[[#This Row],[RAW_RANK]]=NUM_P,"X","")</f>
        <v>#REF!</v>
      </c>
      <c r="AB580" s="12" t="e">
        <f>VLOOKUP(MYRANKS_P[[#This Row],[POS]],#REF!,COLUMN(#REF!),FALSE)</f>
        <v>#REF!</v>
      </c>
      <c r="AC580" s="12" t="e">
        <f>MYRANKS_P[[#This Row],[TTLSGP]]-MYRANKS_P[[#This Row],[REPL LVL]]</f>
        <v>#REF!</v>
      </c>
      <c r="AD580" s="20" t="e">
        <f>IF(MYRANKS_P[[#This Row],[RAW_RANK]]&lt;=Total_Pitchers_Drafted,MYRANKS_P[[#This Row],[SGP OVER REPL]],0)</f>
        <v>#REF!</v>
      </c>
      <c r="AE580" s="70" t="e">
        <f>MYRANKS_P[[#This Row],[SGP OVER REPL]]*Dollar_Value_Per_Pitcher_SGP+1</f>
        <v>#REF!</v>
      </c>
      <c r="AF580" s="28"/>
      <c r="AG580" s="31" t="e">
        <f>IF(AND(MYRANKS_P[[#This Row],[BENCH_RANK]]&lt;=Total_Pitchers_Drafted,MYRANKS_P[[#This Row],[$ACTUAL]]=""),MYRANKS_P[[#This Row],[USEFULSGP]],0)</f>
        <v>#REF!</v>
      </c>
      <c r="AH580" s="28" t="e">
        <f>IF(MYRANKS_P[[#This Row],[REMAIN_SGP]]=0,0,MYRANKS_P[[#This Row],[REMAIN_SGP]]*Remaining_Dollar_Value_Per_Pitcher_SGP+1)</f>
        <v>#REF!</v>
      </c>
      <c r="AI580" s="122"/>
    </row>
    <row r="581" spans="1:35" x14ac:dyDescent="0.25">
      <c r="A581" s="79" t="s">
        <v>1468</v>
      </c>
      <c r="B581" s="53" t="e">
        <f>VLOOKUP(MYRANKS_P[[#This Row],[PLAYERID]],#REF!,COLUMN(#REF!),FALSE)</f>
        <v>#REF!</v>
      </c>
      <c r="C581" s="53" t="e">
        <f>VLOOKUP(MYRANKS_P[[#This Row],[PLAYERID]],#REF!,COLUMN(#REF!),FALSE)</f>
        <v>#REF!</v>
      </c>
      <c r="D581" s="53" t="e">
        <f>VLOOKUP(MYRANKS_P[[#This Row],[PLAYERID]],#REF!,COLUMN(#REF!),FALSE)</f>
        <v>#REF!</v>
      </c>
      <c r="E581" s="9" t="e">
        <f>VLOOKUP(MYRANKS_P[[#This Row],[PLAYERID]],#REF!,COLUMN(#REF!),FALSE)</f>
        <v>#REF!</v>
      </c>
      <c r="F581" s="53" t="e">
        <f>VLOOKUP(MYRANKS_P[[#This Row],[PLAYERID]],#REF!,COLUMN(#REF!),FALSE)</f>
        <v>#REF!</v>
      </c>
      <c r="G581" s="9" t="e">
        <f>INDEX(#REF!,MATCH(MYRANKS_P[[#This Row],[PLAYERID]],#REF!,0),VLOOKUP(IDSYSTEM,#REF!,3,FALSE))</f>
        <v>#REF!</v>
      </c>
      <c r="H581" s="115" t="e">
        <f>IF(OR(LEAGUE="Mixed",LEAGUE=MYRANKS_P[[#This Row],[LG]]),IFERROR(INDEX(PITCHCSV[],MATCH(MYRANKS_P[[#This Row],[PROJID]],PITCHCSV[playerid],0),P_WCOL),0),0)</f>
        <v>#REF!</v>
      </c>
      <c r="I581" s="115" t="e">
        <f>IF(OR(LEAGUE="Mixed",LEAGUE=MYRANKS_P[[#This Row],[LG]]),IFERROR(INDEX(PITCHCSV[],MATCH(MYRANKS_P[[#This Row],[PROJID]],PITCHCSV[playerid],0),P_SVCOL),0),0)</f>
        <v>#REF!</v>
      </c>
      <c r="J581" s="115" t="e">
        <f>IF(OR(LEAGUE="Mixed",LEAGUE=MYRANKS_P[[#This Row],[LG]]),IFERROR(INDEX(PITCHCSV[],MATCH(MYRANKS_P[[#This Row],[PROJID]],PITCHCSV[playerid],0),P_IPCOL),0),0)</f>
        <v>#REF!</v>
      </c>
      <c r="K581" s="115" t="e">
        <f>IF(OR(LEAGUE="Mixed",LEAGUE=MYRANKS_P[[#This Row],[LG]]),IFERROR(INDEX(PITCHCSV[],MATCH(MYRANKS_P[[#This Row],[PROJID]],PITCHCSV[playerid],0),P_HCOL),0),0)</f>
        <v>#REF!</v>
      </c>
      <c r="L581" s="115" t="e">
        <f>IF(OR(LEAGUE="Mixed",LEAGUE=MYRANKS_P[[#This Row],[LG]]),IFERROR(INDEX(PITCHCSV[],MATCH(MYRANKS_P[[#This Row],[PROJID]],PITCHCSV[playerid],0),P_ERCOL),0),0)</f>
        <v>#REF!</v>
      </c>
      <c r="M581" s="115" t="e">
        <f>IF(OR(LEAGUE="Mixed",LEAGUE=MYRANKS_P[[#This Row],[LG]]),IFERROR(INDEX(PITCHCSV[],MATCH(MYRANKS_P[[#This Row],[PROJID]],PITCHCSV[playerid],0),P_HRCOL),0),0)</f>
        <v>#REF!</v>
      </c>
      <c r="N581" s="115" t="e">
        <f>IF(OR(LEAGUE="Mixed",LEAGUE=MYRANKS_P[[#This Row],[LG]]),IFERROR(INDEX(PITCHCSV[],MATCH(MYRANKS_P[[#This Row],[PROJID]],PITCHCSV[playerid],0),P_SOCOL),0),0)</f>
        <v>#REF!</v>
      </c>
      <c r="O581" s="115" t="e">
        <f>IF(OR(LEAGUE="Mixed",LEAGUE=MYRANKS_P[[#This Row],[LG]]),IFERROR(INDEX(PITCHCSV[],MATCH(MYRANKS_P[[#This Row],[PROJID]],PITCHCSV[playerid],0),P_BBCOL),0),0)</f>
        <v>#REF!</v>
      </c>
      <c r="P581" s="10" t="e">
        <f>IF(OR(LEAGUE="Mixed",LEAGUE=MYRANKS_P[[#This Row],[LG]]),IFERROR(MYRANKS_P[[#This Row],[ER]]*9/MYRANKS_P[[#This Row],[IP]],0),0)</f>
        <v>#REF!</v>
      </c>
      <c r="Q581" s="10" t="e">
        <f>IF(OR(LEAGUE="Mixed",LEAGUE=MYRANKS_P[[#This Row],[LG]]),IFERROR((MYRANKS_P[[#This Row],[BB]]+MYRANKS_P[[#This Row],[H]])/MYRANKS_P[[#This Row],[IP]],0),0)</f>
        <v>#REF!</v>
      </c>
      <c r="R581" s="12" t="e">
        <f>MYRANKS_P[[#This Row],[W]]/SGP_W</f>
        <v>#REF!</v>
      </c>
      <c r="S581" s="12" t="e">
        <f>MYRANKS_P[[#This Row],[SV]]/SGP_SV</f>
        <v>#REF!</v>
      </c>
      <c r="T581" s="12" t="e">
        <f>MYRANKS_P[[#This Row],[SO]]/SGP_K</f>
        <v>#REF!</v>
      </c>
      <c r="U581" s="10" t="e">
        <f>((LGAVG_ER*(NUMPITCHERS-1)+MYRANKS_P[[#This Row],[ER]])*9/((LGAVG_IP*(NUMPITCHERS-1)+MYRANKS_P[[#This Row],[IP]]))-LGAVG_ERA)/SGP_ERA</f>
        <v>#REF!</v>
      </c>
      <c r="V581" s="10" t="e">
        <f>((LGAVG_HBB*(NUMPITCHERS-1)+MYRANKS_P[[#This Row],[BB]]+MYRANKS_P[[#This Row],[H]])/(LGAVG_IP*(NUMPITCHERS-1)+MYRANKS_P[[#This Row],[IP]])-LGAVG_WHIP)/SGP_WHIP</f>
        <v>#REF!</v>
      </c>
      <c r="W581" s="76" t="e">
        <f>MYRANKS_P[[#This Row],[WSGP]]+MYRANKS_P[[#This Row],[SVSGP]]+MYRANKS_P[[#This Row],[SOSGP]]+MYRANKS_P[[#This Row],[ERASGP]]+MYRANKS_P[[#This Row],[WHIPSGP]]</f>
        <v>#REF!</v>
      </c>
      <c r="X581" s="175" t="e">
        <f>RANK(MYRANKS_P[[#This Row],[TTLSGP]],MYRANKS_P[TTLSGP],0)</f>
        <v>#REF!</v>
      </c>
      <c r="Y581" s="76" t="e">
        <f>IF(MYRANKS_P[[#This Row],[RAW_RANK]]&gt;NUM_P,MYRANKS_P[[#This Row],[TTLSGP]],0)</f>
        <v>#REF!</v>
      </c>
      <c r="Z581" s="23" t="e">
        <f>IF(MYRANKS_P[[#This Row],[BENCH_TTLSGP]]=0,"",RANK(MYRANKS_P[[#This Row],[BENCH_TTLSGP]],MYRANKS_P[BENCH_TTLSGP],0))</f>
        <v>#REF!</v>
      </c>
      <c r="AA581" s="23" t="e">
        <f>IF(MYRANKS_P[[#This Row],[RAW_RANK]]=NUM_P,"X","")</f>
        <v>#REF!</v>
      </c>
      <c r="AB581" s="12" t="e">
        <f>VLOOKUP(MYRANKS_P[[#This Row],[POS]],#REF!,COLUMN(#REF!),FALSE)</f>
        <v>#REF!</v>
      </c>
      <c r="AC581" s="12" t="e">
        <f>MYRANKS_P[[#This Row],[TTLSGP]]-MYRANKS_P[[#This Row],[REPL LVL]]</f>
        <v>#REF!</v>
      </c>
      <c r="AD581" s="20" t="e">
        <f>IF(MYRANKS_P[[#This Row],[RAW_RANK]]&lt;=Total_Pitchers_Drafted,MYRANKS_P[[#This Row],[SGP OVER REPL]],0)</f>
        <v>#REF!</v>
      </c>
      <c r="AE581" s="70" t="e">
        <f>MYRANKS_P[[#This Row],[SGP OVER REPL]]*Dollar_Value_Per_Pitcher_SGP+1</f>
        <v>#REF!</v>
      </c>
      <c r="AF581" s="28"/>
      <c r="AG581" s="31" t="e">
        <f>IF(AND(MYRANKS_P[[#This Row],[BENCH_RANK]]&lt;=Total_Pitchers_Drafted,MYRANKS_P[[#This Row],[$ACTUAL]]=""),MYRANKS_P[[#This Row],[USEFULSGP]],0)</f>
        <v>#REF!</v>
      </c>
      <c r="AH581" s="28" t="e">
        <f>IF(MYRANKS_P[[#This Row],[REMAIN_SGP]]=0,0,MYRANKS_P[[#This Row],[REMAIN_SGP]]*Remaining_Dollar_Value_Per_Pitcher_SGP+1)</f>
        <v>#REF!</v>
      </c>
      <c r="AI581" s="122"/>
    </row>
    <row r="582" spans="1:35" x14ac:dyDescent="0.25">
      <c r="A582" s="110" t="s">
        <v>2343</v>
      </c>
      <c r="B582" s="53" t="e">
        <f>VLOOKUP(MYRANKS_P[[#This Row],[PLAYERID]],#REF!,COLUMN(#REF!),FALSE)</f>
        <v>#REF!</v>
      </c>
      <c r="C582" s="53" t="e">
        <f>VLOOKUP(MYRANKS_P[[#This Row],[PLAYERID]],#REF!,COLUMN(#REF!),FALSE)</f>
        <v>#REF!</v>
      </c>
      <c r="D582" s="53" t="e">
        <f>VLOOKUP(MYRANKS_P[[#This Row],[PLAYERID]],#REF!,COLUMN(#REF!),FALSE)</f>
        <v>#REF!</v>
      </c>
      <c r="E582" s="9" t="e">
        <f>VLOOKUP(MYRANKS_P[[#This Row],[PLAYERID]],#REF!,COLUMN(#REF!),FALSE)</f>
        <v>#REF!</v>
      </c>
      <c r="F582" s="53" t="e">
        <f>VLOOKUP(MYRANKS_P[[#This Row],[PLAYERID]],#REF!,COLUMN(#REF!),FALSE)</f>
        <v>#REF!</v>
      </c>
      <c r="G582" s="9" t="e">
        <f>INDEX(#REF!,MATCH(MYRANKS_P[[#This Row],[PLAYERID]],#REF!,0),VLOOKUP(IDSYSTEM,#REF!,3,FALSE))</f>
        <v>#REF!</v>
      </c>
      <c r="H582" s="115" t="e">
        <f>IF(OR(LEAGUE="Mixed",LEAGUE=MYRANKS_P[[#This Row],[LG]]),IFERROR(INDEX(PITCHCSV[],MATCH(MYRANKS_P[[#This Row],[PROJID]],PITCHCSV[playerid],0),P_WCOL),0),0)</f>
        <v>#REF!</v>
      </c>
      <c r="I582" s="115" t="e">
        <f>IF(OR(LEAGUE="Mixed",LEAGUE=MYRANKS_P[[#This Row],[LG]]),IFERROR(INDEX(PITCHCSV[],MATCH(MYRANKS_P[[#This Row],[PROJID]],PITCHCSV[playerid],0),P_SVCOL),0),0)</f>
        <v>#REF!</v>
      </c>
      <c r="J582" s="115" t="e">
        <f>IF(OR(LEAGUE="Mixed",LEAGUE=MYRANKS_P[[#This Row],[LG]]),IFERROR(INDEX(PITCHCSV[],MATCH(MYRANKS_P[[#This Row],[PROJID]],PITCHCSV[playerid],0),P_IPCOL),0),0)</f>
        <v>#REF!</v>
      </c>
      <c r="K582" s="115" t="e">
        <f>IF(OR(LEAGUE="Mixed",LEAGUE=MYRANKS_P[[#This Row],[LG]]),IFERROR(INDEX(PITCHCSV[],MATCH(MYRANKS_P[[#This Row],[PROJID]],PITCHCSV[playerid],0),P_HCOL),0),0)</f>
        <v>#REF!</v>
      </c>
      <c r="L582" s="115" t="e">
        <f>IF(OR(LEAGUE="Mixed",LEAGUE=MYRANKS_P[[#This Row],[LG]]),IFERROR(INDEX(PITCHCSV[],MATCH(MYRANKS_P[[#This Row],[PROJID]],PITCHCSV[playerid],0),P_ERCOL),0),0)</f>
        <v>#REF!</v>
      </c>
      <c r="M582" s="115" t="e">
        <f>IF(OR(LEAGUE="Mixed",LEAGUE=MYRANKS_P[[#This Row],[LG]]),IFERROR(INDEX(PITCHCSV[],MATCH(MYRANKS_P[[#This Row],[PROJID]],PITCHCSV[playerid],0),P_HRCOL),0),0)</f>
        <v>#REF!</v>
      </c>
      <c r="N582" s="115" t="e">
        <f>IF(OR(LEAGUE="Mixed",LEAGUE=MYRANKS_P[[#This Row],[LG]]),IFERROR(INDEX(PITCHCSV[],MATCH(MYRANKS_P[[#This Row],[PROJID]],PITCHCSV[playerid],0),P_SOCOL),0),0)</f>
        <v>#REF!</v>
      </c>
      <c r="O582" s="115" t="e">
        <f>IF(OR(LEAGUE="Mixed",LEAGUE=MYRANKS_P[[#This Row],[LG]]),IFERROR(INDEX(PITCHCSV[],MATCH(MYRANKS_P[[#This Row],[PROJID]],PITCHCSV[playerid],0),P_BBCOL),0),0)</f>
        <v>#REF!</v>
      </c>
      <c r="P582" s="10" t="e">
        <f>IF(OR(LEAGUE="Mixed",LEAGUE=MYRANKS_P[[#This Row],[LG]]),IFERROR(MYRANKS_P[[#This Row],[ER]]*9/MYRANKS_P[[#This Row],[IP]],0),0)</f>
        <v>#REF!</v>
      </c>
      <c r="Q582" s="10" t="e">
        <f>IF(OR(LEAGUE="Mixed",LEAGUE=MYRANKS_P[[#This Row],[LG]]),IFERROR((MYRANKS_P[[#This Row],[BB]]+MYRANKS_P[[#This Row],[H]])/MYRANKS_P[[#This Row],[IP]],0),0)</f>
        <v>#REF!</v>
      </c>
      <c r="R582" s="87" t="e">
        <f>MYRANKS_P[[#This Row],[W]]/SGP_W</f>
        <v>#REF!</v>
      </c>
      <c r="S582" s="87" t="e">
        <f>MYRANKS_P[[#This Row],[SV]]/SGP_SV</f>
        <v>#REF!</v>
      </c>
      <c r="T582" s="87" t="e">
        <f>MYRANKS_P[[#This Row],[SO]]/SGP_K</f>
        <v>#REF!</v>
      </c>
      <c r="U582" s="10" t="e">
        <f>((LGAVG_ER*(NUMPITCHERS-1)+MYRANKS_P[[#This Row],[ER]])*9/((LGAVG_IP*(NUMPITCHERS-1)+MYRANKS_P[[#This Row],[IP]]))-LGAVG_ERA)/SGP_ERA</f>
        <v>#REF!</v>
      </c>
      <c r="V582" s="10" t="e">
        <f>((LGAVG_HBB*(NUMPITCHERS-1)+MYRANKS_P[[#This Row],[BB]]+MYRANKS_P[[#This Row],[H]])/(LGAVG_IP*(NUMPITCHERS-1)+MYRANKS_P[[#This Row],[IP]])-LGAVG_WHIP)/SGP_WHIP</f>
        <v>#REF!</v>
      </c>
      <c r="W582" s="92" t="e">
        <f>MYRANKS_P[[#This Row],[WSGP]]+MYRANKS_P[[#This Row],[SVSGP]]+MYRANKS_P[[#This Row],[SOSGP]]+MYRANKS_P[[#This Row],[ERASGP]]+MYRANKS_P[[#This Row],[WHIPSGP]]</f>
        <v>#REF!</v>
      </c>
      <c r="X582" s="173" t="e">
        <f>RANK(MYRANKS_P[[#This Row],[TTLSGP]],MYRANKS_P[TTLSGP],0)</f>
        <v>#REF!</v>
      </c>
      <c r="Y582" s="92" t="e">
        <f>IF(MYRANKS_P[[#This Row],[RAW_RANK]]&gt;NUM_P,MYRANKS_P[[#This Row],[TTLSGP]],0)</f>
        <v>#REF!</v>
      </c>
      <c r="Z582" s="96" t="e">
        <f>IF(MYRANKS_P[[#This Row],[BENCH_TTLSGP]]=0,"",RANK(MYRANKS_P[[#This Row],[BENCH_TTLSGP]],MYRANKS_P[BENCH_TTLSGP],0))</f>
        <v>#REF!</v>
      </c>
      <c r="AA582" s="96" t="e">
        <f>IF(MYRANKS_P[[#This Row],[RAW_RANK]]=NUM_P,"X","")</f>
        <v>#REF!</v>
      </c>
      <c r="AB582" s="87" t="e">
        <f>VLOOKUP(MYRANKS_P[[#This Row],[POS]],#REF!,COLUMN(#REF!),FALSE)</f>
        <v>#REF!</v>
      </c>
      <c r="AC582" s="87" t="e">
        <f>MYRANKS_P[[#This Row],[TTLSGP]]-MYRANKS_P[[#This Row],[REPL LVL]]</f>
        <v>#REF!</v>
      </c>
      <c r="AD582" s="87" t="e">
        <f>IF(MYRANKS_P[[#This Row],[RAW_RANK]]&lt;=Total_Pitchers_Drafted,MYRANKS_P[[#This Row],[SGP OVER REPL]],0)</f>
        <v>#REF!</v>
      </c>
      <c r="AE582" s="97" t="e">
        <f>MYRANKS_P[[#This Row],[SGP OVER REPL]]*Dollar_Value_Per_Pitcher_SGP+1</f>
        <v>#REF!</v>
      </c>
      <c r="AF582" s="87"/>
      <c r="AG582" s="87" t="e">
        <f>IF(AND(MYRANKS_P[[#This Row],[BENCH_RANK]]&lt;=Total_Pitchers_Drafted,MYRANKS_P[[#This Row],[$ACTUAL]]=""),MYRANKS_P[[#This Row],[USEFULSGP]],0)</f>
        <v>#REF!</v>
      </c>
      <c r="AH582" s="87" t="e">
        <f>IF(MYRANKS_P[[#This Row],[REMAIN_SGP]]=0,0,MYRANKS_P[[#This Row],[REMAIN_SGP]]*Remaining_Dollar_Value_Per_Pitcher_SGP+1)</f>
        <v>#REF!</v>
      </c>
      <c r="AI582" s="122"/>
    </row>
    <row r="583" spans="1:35" x14ac:dyDescent="0.25">
      <c r="A583" s="110" t="s">
        <v>1470</v>
      </c>
      <c r="B583" s="53" t="e">
        <f>VLOOKUP(MYRANKS_P[[#This Row],[PLAYERID]],#REF!,COLUMN(#REF!),FALSE)</f>
        <v>#REF!</v>
      </c>
      <c r="C583" s="53" t="e">
        <f>VLOOKUP(MYRANKS_P[[#This Row],[PLAYERID]],#REF!,COLUMN(#REF!),FALSE)</f>
        <v>#REF!</v>
      </c>
      <c r="D583" s="53" t="e">
        <f>VLOOKUP(MYRANKS_P[[#This Row],[PLAYERID]],#REF!,COLUMN(#REF!),FALSE)</f>
        <v>#REF!</v>
      </c>
      <c r="E583" s="9" t="e">
        <f>VLOOKUP(MYRANKS_P[[#This Row],[PLAYERID]],#REF!,COLUMN(#REF!),FALSE)</f>
        <v>#REF!</v>
      </c>
      <c r="F583" s="53" t="e">
        <f>VLOOKUP(MYRANKS_P[[#This Row],[PLAYERID]],#REF!,COLUMN(#REF!),FALSE)</f>
        <v>#REF!</v>
      </c>
      <c r="G583" s="9" t="e">
        <f>INDEX(#REF!,MATCH(MYRANKS_P[[#This Row],[PLAYERID]],#REF!,0),VLOOKUP(IDSYSTEM,#REF!,3,FALSE))</f>
        <v>#REF!</v>
      </c>
      <c r="H583" s="128" t="e">
        <f>IF(OR(LEAGUE="Mixed",LEAGUE=MYRANKS_P[[#This Row],[LG]]),IFERROR(INDEX(PITCHCSV[],MATCH(MYRANKS_P[[#This Row],[PROJID]],PITCHCSV[playerid],0),P_WCOL),0),0)</f>
        <v>#REF!</v>
      </c>
      <c r="I583" s="128" t="e">
        <f>IF(OR(LEAGUE="Mixed",LEAGUE=MYRANKS_P[[#This Row],[LG]]),IFERROR(INDEX(PITCHCSV[],MATCH(MYRANKS_P[[#This Row],[PROJID]],PITCHCSV[playerid],0),P_SVCOL),0),0)</f>
        <v>#REF!</v>
      </c>
      <c r="J583" s="128" t="e">
        <f>IF(OR(LEAGUE="Mixed",LEAGUE=MYRANKS_P[[#This Row],[LG]]),IFERROR(INDEX(PITCHCSV[],MATCH(MYRANKS_P[[#This Row],[PROJID]],PITCHCSV[playerid],0),P_IPCOL),0),0)</f>
        <v>#REF!</v>
      </c>
      <c r="K583" s="128" t="e">
        <f>IF(OR(LEAGUE="Mixed",LEAGUE=MYRANKS_P[[#This Row],[LG]]),IFERROR(INDEX(PITCHCSV[],MATCH(MYRANKS_P[[#This Row],[PROJID]],PITCHCSV[playerid],0),P_HCOL),0),0)</f>
        <v>#REF!</v>
      </c>
      <c r="L583" s="128" t="e">
        <f>IF(OR(LEAGUE="Mixed",LEAGUE=MYRANKS_P[[#This Row],[LG]]),IFERROR(INDEX(PITCHCSV[],MATCH(MYRANKS_P[[#This Row],[PROJID]],PITCHCSV[playerid],0),P_ERCOL),0),0)</f>
        <v>#REF!</v>
      </c>
      <c r="M583" s="128" t="e">
        <f>IF(OR(LEAGUE="Mixed",LEAGUE=MYRANKS_P[[#This Row],[LG]]),IFERROR(INDEX(PITCHCSV[],MATCH(MYRANKS_P[[#This Row],[PROJID]],PITCHCSV[playerid],0),P_HRCOL),0),0)</f>
        <v>#REF!</v>
      </c>
      <c r="N583" s="128" t="e">
        <f>IF(OR(LEAGUE="Mixed",LEAGUE=MYRANKS_P[[#This Row],[LG]]),IFERROR(INDEX(PITCHCSV[],MATCH(MYRANKS_P[[#This Row],[PROJID]],PITCHCSV[playerid],0),P_SOCOL),0),0)</f>
        <v>#REF!</v>
      </c>
      <c r="O583" s="128" t="e">
        <f>IF(OR(LEAGUE="Mixed",LEAGUE=MYRANKS_P[[#This Row],[LG]]),IFERROR(INDEX(PITCHCSV[],MATCH(MYRANKS_P[[#This Row],[PROJID]],PITCHCSV[playerid],0),P_BBCOL),0),0)</f>
        <v>#REF!</v>
      </c>
      <c r="P583" s="87" t="e">
        <f>IF(OR(LEAGUE="Mixed",LEAGUE=MYRANKS_P[[#This Row],[LG]]),IFERROR(MYRANKS_P[[#This Row],[ER]]*9/MYRANKS_P[[#This Row],[IP]],0),0)</f>
        <v>#REF!</v>
      </c>
      <c r="Q583" s="87" t="e">
        <f>IF(OR(LEAGUE="Mixed",LEAGUE=MYRANKS_P[[#This Row],[LG]]),IFERROR((MYRANKS_P[[#This Row],[BB]]+MYRANKS_P[[#This Row],[H]])/MYRANKS_P[[#This Row],[IP]],0),0)</f>
        <v>#REF!</v>
      </c>
      <c r="R583" s="87" t="e">
        <f>MYRANKS_P[[#This Row],[W]]/SGP_W</f>
        <v>#REF!</v>
      </c>
      <c r="S583" s="87" t="e">
        <f>MYRANKS_P[[#This Row],[SV]]/SGP_SV</f>
        <v>#REF!</v>
      </c>
      <c r="T583" s="87" t="e">
        <f>MYRANKS_P[[#This Row],[SO]]/SGP_K</f>
        <v>#REF!</v>
      </c>
      <c r="U583" s="87" t="e">
        <f>((LGAVG_ER*(NUMPITCHERS-1)+MYRANKS_P[[#This Row],[ER]])*9/((LGAVG_IP*(NUMPITCHERS-1)+MYRANKS_P[[#This Row],[IP]]))-LGAVG_ERA)/SGP_ERA</f>
        <v>#REF!</v>
      </c>
      <c r="V583" s="87" t="e">
        <f>((LGAVG_HBB*(NUMPITCHERS-1)+MYRANKS_P[[#This Row],[BB]]+MYRANKS_P[[#This Row],[H]])/(LGAVG_IP*(NUMPITCHERS-1)+MYRANKS_P[[#This Row],[IP]])-LGAVG_WHIP)/SGP_WHIP</f>
        <v>#REF!</v>
      </c>
      <c r="W583" s="92" t="e">
        <f>MYRANKS_P[[#This Row],[WSGP]]+MYRANKS_P[[#This Row],[SVSGP]]+MYRANKS_P[[#This Row],[SOSGP]]+MYRANKS_P[[#This Row],[ERASGP]]+MYRANKS_P[[#This Row],[WHIPSGP]]</f>
        <v>#REF!</v>
      </c>
      <c r="X583" s="173" t="e">
        <f>RANK(MYRANKS_P[[#This Row],[TTLSGP]],MYRANKS_P[TTLSGP],0)</f>
        <v>#REF!</v>
      </c>
      <c r="Y583" s="92" t="e">
        <f>IF(MYRANKS_P[[#This Row],[RAW_RANK]]&gt;NUM_P,MYRANKS_P[[#This Row],[TTLSGP]],0)</f>
        <v>#REF!</v>
      </c>
      <c r="Z583" s="96" t="e">
        <f>IF(MYRANKS_P[[#This Row],[BENCH_TTLSGP]]=0,"",RANK(MYRANKS_P[[#This Row],[BENCH_TTLSGP]],MYRANKS_P[BENCH_TTLSGP],0))</f>
        <v>#REF!</v>
      </c>
      <c r="AA583" s="96" t="e">
        <f>IF(MYRANKS_P[[#This Row],[RAW_RANK]]=NUM_P,"X","")</f>
        <v>#REF!</v>
      </c>
      <c r="AB583" s="87" t="e">
        <f>VLOOKUP(MYRANKS_P[[#This Row],[POS]],#REF!,COLUMN(#REF!),FALSE)</f>
        <v>#REF!</v>
      </c>
      <c r="AC583" s="87" t="e">
        <f>MYRANKS_P[[#This Row],[TTLSGP]]-MYRANKS_P[[#This Row],[REPL LVL]]</f>
        <v>#REF!</v>
      </c>
      <c r="AD583" s="87" t="e">
        <f>IF(MYRANKS_P[[#This Row],[RAW_RANK]]&lt;=Total_Pitchers_Drafted,MYRANKS_P[[#This Row],[SGP OVER REPL]],0)</f>
        <v>#REF!</v>
      </c>
      <c r="AE583" s="97" t="e">
        <f>MYRANKS_P[[#This Row],[SGP OVER REPL]]*Dollar_Value_Per_Pitcher_SGP+1</f>
        <v>#REF!</v>
      </c>
      <c r="AF583" s="87"/>
      <c r="AG583" s="87" t="e">
        <f>IF(AND(MYRANKS_P[[#This Row],[BENCH_RANK]]&lt;=Total_Pitchers_Drafted,MYRANKS_P[[#This Row],[$ACTUAL]]=""),MYRANKS_P[[#This Row],[USEFULSGP]],0)</f>
        <v>#REF!</v>
      </c>
      <c r="AH583" s="87" t="e">
        <f>IF(MYRANKS_P[[#This Row],[REMAIN_SGP]]=0,0,MYRANKS_P[[#This Row],[REMAIN_SGP]]*Remaining_Dollar_Value_Per_Pitcher_SGP+1)</f>
        <v>#REF!</v>
      </c>
      <c r="AI583" s="122"/>
    </row>
    <row r="584" spans="1:35" x14ac:dyDescent="0.25">
      <c r="A584" s="79" t="s">
        <v>1474</v>
      </c>
      <c r="B584" s="53" t="e">
        <f>VLOOKUP(MYRANKS_P[[#This Row],[PLAYERID]],#REF!,COLUMN(#REF!),FALSE)</f>
        <v>#REF!</v>
      </c>
      <c r="C584" s="53" t="e">
        <f>VLOOKUP(MYRANKS_P[[#This Row],[PLAYERID]],#REF!,COLUMN(#REF!),FALSE)</f>
        <v>#REF!</v>
      </c>
      <c r="D584" s="53" t="e">
        <f>VLOOKUP(MYRANKS_P[[#This Row],[PLAYERID]],#REF!,COLUMN(#REF!),FALSE)</f>
        <v>#REF!</v>
      </c>
      <c r="E584" s="9" t="e">
        <f>VLOOKUP(MYRANKS_P[[#This Row],[PLAYERID]],#REF!,COLUMN(#REF!),FALSE)</f>
        <v>#REF!</v>
      </c>
      <c r="F584" s="53" t="e">
        <f>VLOOKUP(MYRANKS_P[[#This Row],[PLAYERID]],#REF!,COLUMN(#REF!),FALSE)</f>
        <v>#REF!</v>
      </c>
      <c r="G584" s="9" t="e">
        <f>INDEX(#REF!,MATCH(MYRANKS_P[[#This Row],[PLAYERID]],#REF!,0),VLOOKUP(IDSYSTEM,#REF!,3,FALSE))</f>
        <v>#REF!</v>
      </c>
      <c r="H584" s="115" t="e">
        <f>IF(OR(LEAGUE="Mixed",LEAGUE=MYRANKS_P[[#This Row],[LG]]),IFERROR(INDEX(PITCHCSV[],MATCH(MYRANKS_P[[#This Row],[PROJID]],PITCHCSV[playerid],0),P_WCOL),0),0)</f>
        <v>#REF!</v>
      </c>
      <c r="I584" s="115" t="e">
        <f>IF(OR(LEAGUE="Mixed",LEAGUE=MYRANKS_P[[#This Row],[LG]]),IFERROR(INDEX(PITCHCSV[],MATCH(MYRANKS_P[[#This Row],[PROJID]],PITCHCSV[playerid],0),P_SVCOL),0),0)</f>
        <v>#REF!</v>
      </c>
      <c r="J584" s="115" t="e">
        <f>IF(OR(LEAGUE="Mixed",LEAGUE=MYRANKS_P[[#This Row],[LG]]),IFERROR(INDEX(PITCHCSV[],MATCH(MYRANKS_P[[#This Row],[PROJID]],PITCHCSV[playerid],0),P_IPCOL),0),0)</f>
        <v>#REF!</v>
      </c>
      <c r="K584" s="115" t="e">
        <f>IF(OR(LEAGUE="Mixed",LEAGUE=MYRANKS_P[[#This Row],[LG]]),IFERROR(INDEX(PITCHCSV[],MATCH(MYRANKS_P[[#This Row],[PROJID]],PITCHCSV[playerid],0),P_HCOL),0),0)</f>
        <v>#REF!</v>
      </c>
      <c r="L584" s="115" t="e">
        <f>IF(OR(LEAGUE="Mixed",LEAGUE=MYRANKS_P[[#This Row],[LG]]),IFERROR(INDEX(PITCHCSV[],MATCH(MYRANKS_P[[#This Row],[PROJID]],PITCHCSV[playerid],0),P_ERCOL),0),0)</f>
        <v>#REF!</v>
      </c>
      <c r="M584" s="115" t="e">
        <f>IF(OR(LEAGUE="Mixed",LEAGUE=MYRANKS_P[[#This Row],[LG]]),IFERROR(INDEX(PITCHCSV[],MATCH(MYRANKS_P[[#This Row],[PROJID]],PITCHCSV[playerid],0),P_HRCOL),0),0)</f>
        <v>#REF!</v>
      </c>
      <c r="N584" s="115" t="e">
        <f>IF(OR(LEAGUE="Mixed",LEAGUE=MYRANKS_P[[#This Row],[LG]]),IFERROR(INDEX(PITCHCSV[],MATCH(MYRANKS_P[[#This Row],[PROJID]],PITCHCSV[playerid],0),P_SOCOL),0),0)</f>
        <v>#REF!</v>
      </c>
      <c r="O584" s="115" t="e">
        <f>IF(OR(LEAGUE="Mixed",LEAGUE=MYRANKS_P[[#This Row],[LG]]),IFERROR(INDEX(PITCHCSV[],MATCH(MYRANKS_P[[#This Row],[PROJID]],PITCHCSV[playerid],0),P_BBCOL),0),0)</f>
        <v>#REF!</v>
      </c>
      <c r="P584" s="10" t="e">
        <f>IF(OR(LEAGUE="Mixed",LEAGUE=MYRANKS_P[[#This Row],[LG]]),IFERROR(MYRANKS_P[[#This Row],[ER]]*9/MYRANKS_P[[#This Row],[IP]],0),0)</f>
        <v>#REF!</v>
      </c>
      <c r="Q584" s="10" t="e">
        <f>IF(OR(LEAGUE="Mixed",LEAGUE=MYRANKS_P[[#This Row],[LG]]),IFERROR((MYRANKS_P[[#This Row],[BB]]+MYRANKS_P[[#This Row],[H]])/MYRANKS_P[[#This Row],[IP]],0),0)</f>
        <v>#REF!</v>
      </c>
      <c r="R584" s="10" t="e">
        <f>MYRANKS_P[[#This Row],[W]]/SGP_W</f>
        <v>#REF!</v>
      </c>
      <c r="S584" s="10" t="e">
        <f>MYRANKS_P[[#This Row],[SV]]/SGP_SV</f>
        <v>#REF!</v>
      </c>
      <c r="T584" s="10" t="e">
        <f>MYRANKS_P[[#This Row],[SO]]/SGP_K</f>
        <v>#REF!</v>
      </c>
      <c r="U584" s="10" t="e">
        <f>((LGAVG_ER*(NUMPITCHERS-1)+MYRANKS_P[[#This Row],[ER]])*9/((LGAVG_IP*(NUMPITCHERS-1)+MYRANKS_P[[#This Row],[IP]]))-LGAVG_ERA)/SGP_ERA</f>
        <v>#REF!</v>
      </c>
      <c r="V584" s="10" t="e">
        <f>((LGAVG_HBB*(NUMPITCHERS-1)+MYRANKS_P[[#This Row],[BB]]+MYRANKS_P[[#This Row],[H]])/(LGAVG_IP*(NUMPITCHERS-1)+MYRANKS_P[[#This Row],[IP]])-LGAVG_WHIP)/SGP_WHIP</f>
        <v>#REF!</v>
      </c>
      <c r="W584" s="72" t="e">
        <f>MYRANKS_P[[#This Row],[WSGP]]+MYRANKS_P[[#This Row],[SVSGP]]+MYRANKS_P[[#This Row],[SOSGP]]+MYRANKS_P[[#This Row],[ERASGP]]+MYRANKS_P[[#This Row],[WHIPSGP]]</f>
        <v>#REF!</v>
      </c>
      <c r="X584" s="171" t="e">
        <f>RANK(MYRANKS_P[[#This Row],[TTLSGP]],MYRANKS_P[TTLSGP],0)</f>
        <v>#REF!</v>
      </c>
      <c r="Y584" s="72" t="e">
        <f>IF(MYRANKS_P[[#This Row],[RAW_RANK]]&gt;NUM_P,MYRANKS_P[[#This Row],[TTLSGP]],0)</f>
        <v>#REF!</v>
      </c>
      <c r="Z584" s="22" t="e">
        <f>IF(MYRANKS_P[[#This Row],[BENCH_TTLSGP]]=0,"",RANK(MYRANKS_P[[#This Row],[BENCH_TTLSGP]],MYRANKS_P[BENCH_TTLSGP],0))</f>
        <v>#REF!</v>
      </c>
      <c r="AA584" s="22" t="e">
        <f>IF(MYRANKS_P[[#This Row],[RAW_RANK]]=NUM_P,"X","")</f>
        <v>#REF!</v>
      </c>
      <c r="AB584" s="10" t="e">
        <f>VLOOKUP(MYRANKS_P[[#This Row],[POS]],#REF!,COLUMN(#REF!),FALSE)</f>
        <v>#REF!</v>
      </c>
      <c r="AC584" s="10" t="e">
        <f>MYRANKS_P[[#This Row],[TTLSGP]]-MYRANKS_P[[#This Row],[REPL LVL]]</f>
        <v>#REF!</v>
      </c>
      <c r="AD584" s="19" t="e">
        <f>IF(MYRANKS_P[[#This Row],[RAW_RANK]]&lt;=Total_Pitchers_Drafted,MYRANKS_P[[#This Row],[SGP OVER REPL]],0)</f>
        <v>#REF!</v>
      </c>
      <c r="AE584" s="66" t="e">
        <f>MYRANKS_P[[#This Row],[SGP OVER REPL]]*Dollar_Value_Per_Pitcher_SGP+1</f>
        <v>#REF!</v>
      </c>
      <c r="AF584" s="27"/>
      <c r="AG584" s="30" t="e">
        <f>IF(AND(MYRANKS_P[[#This Row],[BENCH_RANK]]&lt;=Total_Pitchers_Drafted,MYRANKS_P[[#This Row],[$ACTUAL]]=""),MYRANKS_P[[#This Row],[USEFULSGP]],0)</f>
        <v>#REF!</v>
      </c>
      <c r="AH584" s="27" t="e">
        <f>IF(MYRANKS_P[[#This Row],[REMAIN_SGP]]=0,0,MYRANKS_P[[#This Row],[REMAIN_SGP]]*Remaining_Dollar_Value_Per_Pitcher_SGP+1)</f>
        <v>#REF!</v>
      </c>
      <c r="AI584" s="122"/>
    </row>
    <row r="585" spans="1:35" x14ac:dyDescent="0.25">
      <c r="A585" s="88" t="s">
        <v>4934</v>
      </c>
      <c r="B585" s="53" t="e">
        <f>VLOOKUP(MYRANKS_P[[#This Row],[PLAYERID]],#REF!,COLUMN(#REF!),FALSE)</f>
        <v>#REF!</v>
      </c>
      <c r="C585" s="53" t="e">
        <f>VLOOKUP(MYRANKS_P[[#This Row],[PLAYERID]],#REF!,COLUMN(#REF!),FALSE)</f>
        <v>#REF!</v>
      </c>
      <c r="D585" s="53" t="e">
        <f>VLOOKUP(MYRANKS_P[[#This Row],[PLAYERID]],#REF!,COLUMN(#REF!),FALSE)</f>
        <v>#REF!</v>
      </c>
      <c r="E585" s="9" t="e">
        <f>VLOOKUP(MYRANKS_P[[#This Row],[PLAYERID]],#REF!,COLUMN(#REF!),FALSE)</f>
        <v>#REF!</v>
      </c>
      <c r="F585" s="53" t="e">
        <f>VLOOKUP(MYRANKS_P[[#This Row],[PLAYERID]],#REF!,COLUMN(#REF!),FALSE)</f>
        <v>#REF!</v>
      </c>
      <c r="G585" s="9" t="e">
        <f>INDEX(#REF!,MATCH(MYRANKS_P[[#This Row],[PLAYERID]],#REF!,0),VLOOKUP(IDSYSTEM,#REF!,3,FALSE))</f>
        <v>#REF!</v>
      </c>
      <c r="H585" s="115" t="e">
        <f>IF(OR(LEAGUE="Mixed",LEAGUE=MYRANKS_P[[#This Row],[LG]]),IFERROR(INDEX(PITCHCSV[],MATCH(MYRANKS_P[[#This Row],[PROJID]],PITCHCSV[playerid],0),P_WCOL),0),0)</f>
        <v>#REF!</v>
      </c>
      <c r="I585" s="115" t="e">
        <f>IF(OR(LEAGUE="Mixed",LEAGUE=MYRANKS_P[[#This Row],[LG]]),IFERROR(INDEX(PITCHCSV[],MATCH(MYRANKS_P[[#This Row],[PROJID]],PITCHCSV[playerid],0),P_SVCOL),0),0)</f>
        <v>#REF!</v>
      </c>
      <c r="J585" s="115" t="e">
        <f>IF(OR(LEAGUE="Mixed",LEAGUE=MYRANKS_P[[#This Row],[LG]]),IFERROR(INDEX(PITCHCSV[],MATCH(MYRANKS_P[[#This Row],[PROJID]],PITCHCSV[playerid],0),P_IPCOL),0),0)</f>
        <v>#REF!</v>
      </c>
      <c r="K585" s="115" t="e">
        <f>IF(OR(LEAGUE="Mixed",LEAGUE=MYRANKS_P[[#This Row],[LG]]),IFERROR(INDEX(PITCHCSV[],MATCH(MYRANKS_P[[#This Row],[PROJID]],PITCHCSV[playerid],0),P_HCOL),0),0)</f>
        <v>#REF!</v>
      </c>
      <c r="L585" s="115" t="e">
        <f>IF(OR(LEAGUE="Mixed",LEAGUE=MYRANKS_P[[#This Row],[LG]]),IFERROR(INDEX(PITCHCSV[],MATCH(MYRANKS_P[[#This Row],[PROJID]],PITCHCSV[playerid],0),P_ERCOL),0),0)</f>
        <v>#REF!</v>
      </c>
      <c r="M585" s="115" t="e">
        <f>IF(OR(LEAGUE="Mixed",LEAGUE=MYRANKS_P[[#This Row],[LG]]),IFERROR(INDEX(PITCHCSV[],MATCH(MYRANKS_P[[#This Row],[PROJID]],PITCHCSV[playerid],0),P_HRCOL),0),0)</f>
        <v>#REF!</v>
      </c>
      <c r="N585" s="115" t="e">
        <f>IF(OR(LEAGUE="Mixed",LEAGUE=MYRANKS_P[[#This Row],[LG]]),IFERROR(INDEX(PITCHCSV[],MATCH(MYRANKS_P[[#This Row],[PROJID]],PITCHCSV[playerid],0),P_SOCOL),0),0)</f>
        <v>#REF!</v>
      </c>
      <c r="O585" s="115" t="e">
        <f>IF(OR(LEAGUE="Mixed",LEAGUE=MYRANKS_P[[#This Row],[LG]]),IFERROR(INDEX(PITCHCSV[],MATCH(MYRANKS_P[[#This Row],[PROJID]],PITCHCSV[playerid],0),P_BBCOL),0),0)</f>
        <v>#REF!</v>
      </c>
      <c r="P585" s="10" t="e">
        <f>IF(OR(LEAGUE="Mixed",LEAGUE=MYRANKS_P[[#This Row],[LG]]),IFERROR(MYRANKS_P[[#This Row],[ER]]*9/MYRANKS_P[[#This Row],[IP]],0),0)</f>
        <v>#REF!</v>
      </c>
      <c r="Q585" s="10" t="e">
        <f>IF(OR(LEAGUE="Mixed",LEAGUE=MYRANKS_P[[#This Row],[LG]]),IFERROR((MYRANKS_P[[#This Row],[BB]]+MYRANKS_P[[#This Row],[H]])/MYRANKS_P[[#This Row],[IP]],0),0)</f>
        <v>#REF!</v>
      </c>
      <c r="R585" s="10" t="e">
        <f>MYRANKS_P[[#This Row],[W]]/SGP_W</f>
        <v>#REF!</v>
      </c>
      <c r="S585" s="10" t="e">
        <f>MYRANKS_P[[#This Row],[SV]]/SGP_SV</f>
        <v>#REF!</v>
      </c>
      <c r="T585" s="10" t="e">
        <f>MYRANKS_P[[#This Row],[SO]]/SGP_K</f>
        <v>#REF!</v>
      </c>
      <c r="U585" s="10" t="e">
        <f>((LGAVG_ER*(NUMPITCHERS-1)+MYRANKS_P[[#This Row],[ER]])*9/((LGAVG_IP*(NUMPITCHERS-1)+MYRANKS_P[[#This Row],[IP]]))-LGAVG_ERA)/SGP_ERA</f>
        <v>#REF!</v>
      </c>
      <c r="V585" s="10" t="e">
        <f>((LGAVG_HBB*(NUMPITCHERS-1)+MYRANKS_P[[#This Row],[BB]]+MYRANKS_P[[#This Row],[H]])/(LGAVG_IP*(NUMPITCHERS-1)+MYRANKS_P[[#This Row],[IP]])-LGAVG_WHIP)/SGP_WHIP</f>
        <v>#REF!</v>
      </c>
      <c r="W585" s="72" t="e">
        <f>MYRANKS_P[[#This Row],[WSGP]]+MYRANKS_P[[#This Row],[SVSGP]]+MYRANKS_P[[#This Row],[SOSGP]]+MYRANKS_P[[#This Row],[ERASGP]]+MYRANKS_P[[#This Row],[WHIPSGP]]</f>
        <v>#REF!</v>
      </c>
      <c r="X585" s="171" t="e">
        <f>RANK(MYRANKS_P[[#This Row],[TTLSGP]],MYRANKS_P[TTLSGP],0)</f>
        <v>#REF!</v>
      </c>
      <c r="Y585" s="72" t="e">
        <f>IF(MYRANKS_P[[#This Row],[RAW_RANK]]&gt;NUM_P,MYRANKS_P[[#This Row],[TTLSGP]],0)</f>
        <v>#REF!</v>
      </c>
      <c r="Z585" s="22" t="e">
        <f>IF(MYRANKS_P[[#This Row],[BENCH_TTLSGP]]=0,"",RANK(MYRANKS_P[[#This Row],[BENCH_TTLSGP]],MYRANKS_P[BENCH_TTLSGP],0))</f>
        <v>#REF!</v>
      </c>
      <c r="AA585" s="22" t="e">
        <f>IF(MYRANKS_P[[#This Row],[RAW_RANK]]=NUM_P,"X","")</f>
        <v>#REF!</v>
      </c>
      <c r="AB585" s="10" t="e">
        <f>VLOOKUP(MYRANKS_P[[#This Row],[POS]],#REF!,COLUMN(#REF!),FALSE)</f>
        <v>#REF!</v>
      </c>
      <c r="AC585" s="10" t="e">
        <f>MYRANKS_P[[#This Row],[TTLSGP]]-MYRANKS_P[[#This Row],[REPL LVL]]</f>
        <v>#REF!</v>
      </c>
      <c r="AD585" s="19" t="e">
        <f>IF(MYRANKS_P[[#This Row],[RAW_RANK]]&lt;=Total_Pitchers_Drafted,MYRANKS_P[[#This Row],[SGP OVER REPL]],0)</f>
        <v>#REF!</v>
      </c>
      <c r="AE585" s="66" t="e">
        <f>MYRANKS_P[[#This Row],[SGP OVER REPL]]*Dollar_Value_Per_Pitcher_SGP+1</f>
        <v>#REF!</v>
      </c>
      <c r="AF585" s="27"/>
      <c r="AG585" s="30" t="e">
        <f>IF(AND(MYRANKS_P[[#This Row],[BENCH_RANK]]&lt;=Total_Pitchers_Drafted,MYRANKS_P[[#This Row],[$ACTUAL]]=""),MYRANKS_P[[#This Row],[USEFULSGP]],0)</f>
        <v>#REF!</v>
      </c>
      <c r="AH585" s="27" t="e">
        <f>IF(MYRANKS_P[[#This Row],[REMAIN_SGP]]=0,0,MYRANKS_P[[#This Row],[REMAIN_SGP]]*Remaining_Dollar_Value_Per_Pitcher_SGP+1)</f>
        <v>#REF!</v>
      </c>
      <c r="AI585" s="122"/>
    </row>
    <row r="586" spans="1:35" x14ac:dyDescent="0.25">
      <c r="A586" s="88" t="s">
        <v>1479</v>
      </c>
      <c r="B586" s="53" t="e">
        <f>VLOOKUP(MYRANKS_P[[#This Row],[PLAYERID]],#REF!,COLUMN(#REF!),FALSE)</f>
        <v>#REF!</v>
      </c>
      <c r="C586" s="53" t="e">
        <f>VLOOKUP(MYRANKS_P[[#This Row],[PLAYERID]],#REF!,COLUMN(#REF!),FALSE)</f>
        <v>#REF!</v>
      </c>
      <c r="D586" s="53" t="e">
        <f>VLOOKUP(MYRANKS_P[[#This Row],[PLAYERID]],#REF!,COLUMN(#REF!),FALSE)</f>
        <v>#REF!</v>
      </c>
      <c r="E586" s="9" t="e">
        <f>VLOOKUP(MYRANKS_P[[#This Row],[PLAYERID]],#REF!,COLUMN(#REF!),FALSE)</f>
        <v>#REF!</v>
      </c>
      <c r="F586" s="53" t="e">
        <f>VLOOKUP(MYRANKS_P[[#This Row],[PLAYERID]],#REF!,COLUMN(#REF!),FALSE)</f>
        <v>#REF!</v>
      </c>
      <c r="G586" s="9" t="e">
        <f>INDEX(#REF!,MATCH(MYRANKS_P[[#This Row],[PLAYERID]],#REF!,0),VLOOKUP(IDSYSTEM,#REF!,3,FALSE))</f>
        <v>#REF!</v>
      </c>
      <c r="H586" s="115" t="e">
        <f>IF(OR(LEAGUE="Mixed",LEAGUE=MYRANKS_P[[#This Row],[LG]]),IFERROR(INDEX(PITCHCSV[],MATCH(MYRANKS_P[[#This Row],[PROJID]],PITCHCSV[playerid],0),P_WCOL),0),0)</f>
        <v>#REF!</v>
      </c>
      <c r="I586" s="115" t="e">
        <f>IF(OR(LEAGUE="Mixed",LEAGUE=MYRANKS_P[[#This Row],[LG]]),IFERROR(INDEX(PITCHCSV[],MATCH(MYRANKS_P[[#This Row],[PROJID]],PITCHCSV[playerid],0),P_SVCOL),0),0)</f>
        <v>#REF!</v>
      </c>
      <c r="J586" s="115" t="e">
        <f>IF(OR(LEAGUE="Mixed",LEAGUE=MYRANKS_P[[#This Row],[LG]]),IFERROR(INDEX(PITCHCSV[],MATCH(MYRANKS_P[[#This Row],[PROJID]],PITCHCSV[playerid],0),P_IPCOL),0),0)</f>
        <v>#REF!</v>
      </c>
      <c r="K586" s="115" t="e">
        <f>IF(OR(LEAGUE="Mixed",LEAGUE=MYRANKS_P[[#This Row],[LG]]),IFERROR(INDEX(PITCHCSV[],MATCH(MYRANKS_P[[#This Row],[PROJID]],PITCHCSV[playerid],0),P_HCOL),0),0)</f>
        <v>#REF!</v>
      </c>
      <c r="L586" s="115" t="e">
        <f>IF(OR(LEAGUE="Mixed",LEAGUE=MYRANKS_P[[#This Row],[LG]]),IFERROR(INDEX(PITCHCSV[],MATCH(MYRANKS_P[[#This Row],[PROJID]],PITCHCSV[playerid],0),P_ERCOL),0),0)</f>
        <v>#REF!</v>
      </c>
      <c r="M586" s="115" t="e">
        <f>IF(OR(LEAGUE="Mixed",LEAGUE=MYRANKS_P[[#This Row],[LG]]),IFERROR(INDEX(PITCHCSV[],MATCH(MYRANKS_P[[#This Row],[PROJID]],PITCHCSV[playerid],0),P_HRCOL),0),0)</f>
        <v>#REF!</v>
      </c>
      <c r="N586" s="115" t="e">
        <f>IF(OR(LEAGUE="Mixed",LEAGUE=MYRANKS_P[[#This Row],[LG]]),IFERROR(INDEX(PITCHCSV[],MATCH(MYRANKS_P[[#This Row],[PROJID]],PITCHCSV[playerid],0),P_SOCOL),0),0)</f>
        <v>#REF!</v>
      </c>
      <c r="O586" s="115" t="e">
        <f>IF(OR(LEAGUE="Mixed",LEAGUE=MYRANKS_P[[#This Row],[LG]]),IFERROR(INDEX(PITCHCSV[],MATCH(MYRANKS_P[[#This Row],[PROJID]],PITCHCSV[playerid],0),P_BBCOL),0),0)</f>
        <v>#REF!</v>
      </c>
      <c r="P586" s="10" t="e">
        <f>IF(OR(LEAGUE="Mixed",LEAGUE=MYRANKS_P[[#This Row],[LG]]),IFERROR(MYRANKS_P[[#This Row],[ER]]*9/MYRANKS_P[[#This Row],[IP]],0),0)</f>
        <v>#REF!</v>
      </c>
      <c r="Q586" s="10" t="e">
        <f>IF(OR(LEAGUE="Mixed",LEAGUE=MYRANKS_P[[#This Row],[LG]]),IFERROR((MYRANKS_P[[#This Row],[BB]]+MYRANKS_P[[#This Row],[H]])/MYRANKS_P[[#This Row],[IP]],0),0)</f>
        <v>#REF!</v>
      </c>
      <c r="R586" s="12" t="e">
        <f>MYRANKS_P[[#This Row],[W]]/SGP_W</f>
        <v>#REF!</v>
      </c>
      <c r="S586" s="12" t="e">
        <f>MYRANKS_P[[#This Row],[SV]]/SGP_SV</f>
        <v>#REF!</v>
      </c>
      <c r="T586" s="12" t="e">
        <f>MYRANKS_P[[#This Row],[SO]]/SGP_K</f>
        <v>#REF!</v>
      </c>
      <c r="U586" s="10" t="e">
        <f>((LGAVG_ER*(NUMPITCHERS-1)+MYRANKS_P[[#This Row],[ER]])*9/((LGAVG_IP*(NUMPITCHERS-1)+MYRANKS_P[[#This Row],[IP]]))-LGAVG_ERA)/SGP_ERA</f>
        <v>#REF!</v>
      </c>
      <c r="V586" s="10" t="e">
        <f>((LGAVG_HBB*(NUMPITCHERS-1)+MYRANKS_P[[#This Row],[BB]]+MYRANKS_P[[#This Row],[H]])/(LGAVG_IP*(NUMPITCHERS-1)+MYRANKS_P[[#This Row],[IP]])-LGAVG_WHIP)/SGP_WHIP</f>
        <v>#REF!</v>
      </c>
      <c r="W586" s="76" t="e">
        <f>MYRANKS_P[[#This Row],[WSGP]]+MYRANKS_P[[#This Row],[SVSGP]]+MYRANKS_P[[#This Row],[SOSGP]]+MYRANKS_P[[#This Row],[ERASGP]]+MYRANKS_P[[#This Row],[WHIPSGP]]</f>
        <v>#REF!</v>
      </c>
      <c r="X586" s="175" t="e">
        <f>RANK(MYRANKS_P[[#This Row],[TTLSGP]],MYRANKS_P[TTLSGP],0)</f>
        <v>#REF!</v>
      </c>
      <c r="Y586" s="76" t="e">
        <f>IF(MYRANKS_P[[#This Row],[RAW_RANK]]&gt;NUM_P,MYRANKS_P[[#This Row],[TTLSGP]],0)</f>
        <v>#REF!</v>
      </c>
      <c r="Z586" s="23" t="e">
        <f>IF(MYRANKS_P[[#This Row],[BENCH_TTLSGP]]=0,"",RANK(MYRANKS_P[[#This Row],[BENCH_TTLSGP]],MYRANKS_P[BENCH_TTLSGP],0))</f>
        <v>#REF!</v>
      </c>
      <c r="AA586" s="23" t="e">
        <f>IF(MYRANKS_P[[#This Row],[RAW_RANK]]=NUM_P,"X","")</f>
        <v>#REF!</v>
      </c>
      <c r="AB586" s="12" t="e">
        <f>VLOOKUP(MYRANKS_P[[#This Row],[POS]],#REF!,COLUMN(#REF!),FALSE)</f>
        <v>#REF!</v>
      </c>
      <c r="AC586" s="12" t="e">
        <f>MYRANKS_P[[#This Row],[TTLSGP]]-MYRANKS_P[[#This Row],[REPL LVL]]</f>
        <v>#REF!</v>
      </c>
      <c r="AD586" s="20" t="e">
        <f>IF(MYRANKS_P[[#This Row],[RAW_RANK]]&lt;=Total_Pitchers_Drafted,MYRANKS_P[[#This Row],[SGP OVER REPL]],0)</f>
        <v>#REF!</v>
      </c>
      <c r="AE586" s="70" t="e">
        <f>MYRANKS_P[[#This Row],[SGP OVER REPL]]*Dollar_Value_Per_Pitcher_SGP+1</f>
        <v>#REF!</v>
      </c>
      <c r="AF586" s="28"/>
      <c r="AG586" s="31" t="e">
        <f>IF(AND(MYRANKS_P[[#This Row],[BENCH_RANK]]&lt;=Total_Pitchers_Drafted,MYRANKS_P[[#This Row],[$ACTUAL]]=""),MYRANKS_P[[#This Row],[USEFULSGP]],0)</f>
        <v>#REF!</v>
      </c>
      <c r="AH586" s="28" t="e">
        <f>IF(MYRANKS_P[[#This Row],[REMAIN_SGP]]=0,0,MYRANKS_P[[#This Row],[REMAIN_SGP]]*Remaining_Dollar_Value_Per_Pitcher_SGP+1)</f>
        <v>#REF!</v>
      </c>
      <c r="AI586" s="122"/>
    </row>
    <row r="587" spans="1:35" x14ac:dyDescent="0.25">
      <c r="A587" s="110" t="s">
        <v>1482</v>
      </c>
      <c r="B587" s="53" t="e">
        <f>VLOOKUP(MYRANKS_P[[#This Row],[PLAYERID]],#REF!,COLUMN(#REF!),FALSE)</f>
        <v>#REF!</v>
      </c>
      <c r="C587" s="53" t="e">
        <f>VLOOKUP(MYRANKS_P[[#This Row],[PLAYERID]],#REF!,COLUMN(#REF!),FALSE)</f>
        <v>#REF!</v>
      </c>
      <c r="D587" s="53" t="e">
        <f>VLOOKUP(MYRANKS_P[[#This Row],[PLAYERID]],#REF!,COLUMN(#REF!),FALSE)</f>
        <v>#REF!</v>
      </c>
      <c r="E587" s="9" t="e">
        <f>VLOOKUP(MYRANKS_P[[#This Row],[PLAYERID]],#REF!,COLUMN(#REF!),FALSE)</f>
        <v>#REF!</v>
      </c>
      <c r="F587" s="53" t="e">
        <f>VLOOKUP(MYRANKS_P[[#This Row],[PLAYERID]],#REF!,COLUMN(#REF!),FALSE)</f>
        <v>#REF!</v>
      </c>
      <c r="G587" s="9" t="e">
        <f>INDEX(#REF!,MATCH(MYRANKS_P[[#This Row],[PLAYERID]],#REF!,0),VLOOKUP(IDSYSTEM,#REF!,3,FALSE))</f>
        <v>#REF!</v>
      </c>
      <c r="H587" s="128" t="e">
        <f>IF(OR(LEAGUE="Mixed",LEAGUE=MYRANKS_P[[#This Row],[LG]]),IFERROR(INDEX(PITCHCSV[],MATCH(MYRANKS_P[[#This Row],[PROJID]],PITCHCSV[playerid],0),P_WCOL),0),0)</f>
        <v>#REF!</v>
      </c>
      <c r="I587" s="128" t="e">
        <f>IF(OR(LEAGUE="Mixed",LEAGUE=MYRANKS_P[[#This Row],[LG]]),IFERROR(INDEX(PITCHCSV[],MATCH(MYRANKS_P[[#This Row],[PROJID]],PITCHCSV[playerid],0),P_SVCOL),0),0)</f>
        <v>#REF!</v>
      </c>
      <c r="J587" s="128" t="e">
        <f>IF(OR(LEAGUE="Mixed",LEAGUE=MYRANKS_P[[#This Row],[LG]]),IFERROR(INDEX(PITCHCSV[],MATCH(MYRANKS_P[[#This Row],[PROJID]],PITCHCSV[playerid],0),P_IPCOL),0),0)</f>
        <v>#REF!</v>
      </c>
      <c r="K587" s="128" t="e">
        <f>IF(OR(LEAGUE="Mixed",LEAGUE=MYRANKS_P[[#This Row],[LG]]),IFERROR(INDEX(PITCHCSV[],MATCH(MYRANKS_P[[#This Row],[PROJID]],PITCHCSV[playerid],0),P_HCOL),0),0)</f>
        <v>#REF!</v>
      </c>
      <c r="L587" s="128" t="e">
        <f>IF(OR(LEAGUE="Mixed",LEAGUE=MYRANKS_P[[#This Row],[LG]]),IFERROR(INDEX(PITCHCSV[],MATCH(MYRANKS_P[[#This Row],[PROJID]],PITCHCSV[playerid],0),P_ERCOL),0),0)</f>
        <v>#REF!</v>
      </c>
      <c r="M587" s="128" t="e">
        <f>IF(OR(LEAGUE="Mixed",LEAGUE=MYRANKS_P[[#This Row],[LG]]),IFERROR(INDEX(PITCHCSV[],MATCH(MYRANKS_P[[#This Row],[PROJID]],PITCHCSV[playerid],0),P_HRCOL),0),0)</f>
        <v>#REF!</v>
      </c>
      <c r="N587" s="128" t="e">
        <f>IF(OR(LEAGUE="Mixed",LEAGUE=MYRANKS_P[[#This Row],[LG]]),IFERROR(INDEX(PITCHCSV[],MATCH(MYRANKS_P[[#This Row],[PROJID]],PITCHCSV[playerid],0),P_SOCOL),0),0)</f>
        <v>#REF!</v>
      </c>
      <c r="O587" s="128" t="e">
        <f>IF(OR(LEAGUE="Mixed",LEAGUE=MYRANKS_P[[#This Row],[LG]]),IFERROR(INDEX(PITCHCSV[],MATCH(MYRANKS_P[[#This Row],[PROJID]],PITCHCSV[playerid],0),P_BBCOL),0),0)</f>
        <v>#REF!</v>
      </c>
      <c r="P587" s="87" t="e">
        <f>IF(OR(LEAGUE="Mixed",LEAGUE=MYRANKS_P[[#This Row],[LG]]),IFERROR(MYRANKS_P[[#This Row],[ER]]*9/MYRANKS_P[[#This Row],[IP]],0),0)</f>
        <v>#REF!</v>
      </c>
      <c r="Q587" s="87" t="e">
        <f>IF(OR(LEAGUE="Mixed",LEAGUE=MYRANKS_P[[#This Row],[LG]]),IFERROR((MYRANKS_P[[#This Row],[BB]]+MYRANKS_P[[#This Row],[H]])/MYRANKS_P[[#This Row],[IP]],0),0)</f>
        <v>#REF!</v>
      </c>
      <c r="R587" s="94" t="e">
        <f>MYRANKS_P[[#This Row],[W]]/SGP_W</f>
        <v>#REF!</v>
      </c>
      <c r="S587" s="94" t="e">
        <f>MYRANKS_P[[#This Row],[SV]]/SGP_SV</f>
        <v>#REF!</v>
      </c>
      <c r="T587" s="94" t="e">
        <f>MYRANKS_P[[#This Row],[SO]]/SGP_K</f>
        <v>#REF!</v>
      </c>
      <c r="U587" s="87" t="e">
        <f>((LGAVG_ER*(NUMPITCHERS-1)+MYRANKS_P[[#This Row],[ER]])*9/((LGAVG_IP*(NUMPITCHERS-1)+MYRANKS_P[[#This Row],[IP]]))-LGAVG_ERA)/SGP_ERA</f>
        <v>#REF!</v>
      </c>
      <c r="V587" s="87" t="e">
        <f>((LGAVG_HBB*(NUMPITCHERS-1)+MYRANKS_P[[#This Row],[BB]]+MYRANKS_P[[#This Row],[H]])/(LGAVG_IP*(NUMPITCHERS-1)+MYRANKS_P[[#This Row],[IP]])-LGAVG_WHIP)/SGP_WHIP</f>
        <v>#REF!</v>
      </c>
      <c r="W587" s="100" t="e">
        <f>MYRANKS_P[[#This Row],[WSGP]]+MYRANKS_P[[#This Row],[SVSGP]]+MYRANKS_P[[#This Row],[SOSGP]]+MYRANKS_P[[#This Row],[ERASGP]]+MYRANKS_P[[#This Row],[WHIPSGP]]</f>
        <v>#REF!</v>
      </c>
      <c r="X587" s="176" t="e">
        <f>RANK(MYRANKS_P[[#This Row],[TTLSGP]],MYRANKS_P[TTLSGP],0)</f>
        <v>#REF!</v>
      </c>
      <c r="Y587" s="100" t="e">
        <f>IF(MYRANKS_P[[#This Row],[RAW_RANK]]&gt;NUM_P,MYRANKS_P[[#This Row],[TTLSGP]],0)</f>
        <v>#REF!</v>
      </c>
      <c r="Z587" s="101" t="e">
        <f>IF(MYRANKS_P[[#This Row],[BENCH_TTLSGP]]=0,"",RANK(MYRANKS_P[[#This Row],[BENCH_TTLSGP]],MYRANKS_P[BENCH_TTLSGP],0))</f>
        <v>#REF!</v>
      </c>
      <c r="AA587" s="101" t="e">
        <f>IF(MYRANKS_P[[#This Row],[RAW_RANK]]=NUM_P,"X","")</f>
        <v>#REF!</v>
      </c>
      <c r="AB587" s="94" t="e">
        <f>VLOOKUP(MYRANKS_P[[#This Row],[POS]],#REF!,COLUMN(#REF!),FALSE)</f>
        <v>#REF!</v>
      </c>
      <c r="AC587" s="94" t="e">
        <f>MYRANKS_P[[#This Row],[TTLSGP]]-MYRANKS_P[[#This Row],[REPL LVL]]</f>
        <v>#REF!</v>
      </c>
      <c r="AD587" s="94" t="e">
        <f>IF(MYRANKS_P[[#This Row],[RAW_RANK]]&lt;=Total_Pitchers_Drafted,MYRANKS_P[[#This Row],[SGP OVER REPL]],0)</f>
        <v>#REF!</v>
      </c>
      <c r="AE587" s="102" t="e">
        <f>MYRANKS_P[[#This Row],[SGP OVER REPL]]*Dollar_Value_Per_Pitcher_SGP+1</f>
        <v>#REF!</v>
      </c>
      <c r="AF587" s="94"/>
      <c r="AG587" s="94" t="e">
        <f>IF(AND(MYRANKS_P[[#This Row],[BENCH_RANK]]&lt;=Total_Pitchers_Drafted,MYRANKS_P[[#This Row],[$ACTUAL]]=""),MYRANKS_P[[#This Row],[USEFULSGP]],0)</f>
        <v>#REF!</v>
      </c>
      <c r="AH587" s="94" t="e">
        <f>IF(MYRANKS_P[[#This Row],[REMAIN_SGP]]=0,0,MYRANKS_P[[#This Row],[REMAIN_SGP]]*Remaining_Dollar_Value_Per_Pitcher_SGP+1)</f>
        <v>#REF!</v>
      </c>
      <c r="AI587" s="122"/>
    </row>
    <row r="588" spans="1:35" x14ac:dyDescent="0.25">
      <c r="A588" s="88" t="s">
        <v>1486</v>
      </c>
      <c r="B588" s="53" t="e">
        <f>VLOOKUP(MYRANKS_P[[#This Row],[PLAYERID]],#REF!,COLUMN(#REF!),FALSE)</f>
        <v>#REF!</v>
      </c>
      <c r="C588" s="53" t="e">
        <f>VLOOKUP(MYRANKS_P[[#This Row],[PLAYERID]],#REF!,COLUMN(#REF!),FALSE)</f>
        <v>#REF!</v>
      </c>
      <c r="D588" s="53" t="e">
        <f>VLOOKUP(MYRANKS_P[[#This Row],[PLAYERID]],#REF!,COLUMN(#REF!),FALSE)</f>
        <v>#REF!</v>
      </c>
      <c r="E588" s="9" t="e">
        <f>VLOOKUP(MYRANKS_P[[#This Row],[PLAYERID]],#REF!,COLUMN(#REF!),FALSE)</f>
        <v>#REF!</v>
      </c>
      <c r="F588" s="53" t="e">
        <f>VLOOKUP(MYRANKS_P[[#This Row],[PLAYERID]],#REF!,COLUMN(#REF!),FALSE)</f>
        <v>#REF!</v>
      </c>
      <c r="G588" s="9" t="e">
        <f>INDEX(#REF!,MATCH(MYRANKS_P[[#This Row],[PLAYERID]],#REF!,0),VLOOKUP(IDSYSTEM,#REF!,3,FALSE))</f>
        <v>#REF!</v>
      </c>
      <c r="H588" s="115" t="e">
        <f>IF(OR(LEAGUE="Mixed",LEAGUE=MYRANKS_P[[#This Row],[LG]]),IFERROR(INDEX(PITCHCSV[],MATCH(MYRANKS_P[[#This Row],[PROJID]],PITCHCSV[playerid],0),P_WCOL),0),0)</f>
        <v>#REF!</v>
      </c>
      <c r="I588" s="115" t="e">
        <f>IF(OR(LEAGUE="Mixed",LEAGUE=MYRANKS_P[[#This Row],[LG]]),IFERROR(INDEX(PITCHCSV[],MATCH(MYRANKS_P[[#This Row],[PROJID]],PITCHCSV[playerid],0),P_SVCOL),0),0)</f>
        <v>#REF!</v>
      </c>
      <c r="J588" s="115" t="e">
        <f>IF(OR(LEAGUE="Mixed",LEAGUE=MYRANKS_P[[#This Row],[LG]]),IFERROR(INDEX(PITCHCSV[],MATCH(MYRANKS_P[[#This Row],[PROJID]],PITCHCSV[playerid],0),P_IPCOL),0),0)</f>
        <v>#REF!</v>
      </c>
      <c r="K588" s="115" t="e">
        <f>IF(OR(LEAGUE="Mixed",LEAGUE=MYRANKS_P[[#This Row],[LG]]),IFERROR(INDEX(PITCHCSV[],MATCH(MYRANKS_P[[#This Row],[PROJID]],PITCHCSV[playerid],0),P_HCOL),0),0)</f>
        <v>#REF!</v>
      </c>
      <c r="L588" s="115" t="e">
        <f>IF(OR(LEAGUE="Mixed",LEAGUE=MYRANKS_P[[#This Row],[LG]]),IFERROR(INDEX(PITCHCSV[],MATCH(MYRANKS_P[[#This Row],[PROJID]],PITCHCSV[playerid],0),P_ERCOL),0),0)</f>
        <v>#REF!</v>
      </c>
      <c r="M588" s="115" t="e">
        <f>IF(OR(LEAGUE="Mixed",LEAGUE=MYRANKS_P[[#This Row],[LG]]),IFERROR(INDEX(PITCHCSV[],MATCH(MYRANKS_P[[#This Row],[PROJID]],PITCHCSV[playerid],0),P_HRCOL),0),0)</f>
        <v>#REF!</v>
      </c>
      <c r="N588" s="115" t="e">
        <f>IF(OR(LEAGUE="Mixed",LEAGUE=MYRANKS_P[[#This Row],[LG]]),IFERROR(INDEX(PITCHCSV[],MATCH(MYRANKS_P[[#This Row],[PROJID]],PITCHCSV[playerid],0),P_SOCOL),0),0)</f>
        <v>#REF!</v>
      </c>
      <c r="O588" s="115" t="e">
        <f>IF(OR(LEAGUE="Mixed",LEAGUE=MYRANKS_P[[#This Row],[LG]]),IFERROR(INDEX(PITCHCSV[],MATCH(MYRANKS_P[[#This Row],[PROJID]],PITCHCSV[playerid],0),P_BBCOL),0),0)</f>
        <v>#REF!</v>
      </c>
      <c r="P588" s="10" t="e">
        <f>IF(OR(LEAGUE="Mixed",LEAGUE=MYRANKS_P[[#This Row],[LG]]),IFERROR(MYRANKS_P[[#This Row],[ER]]*9/MYRANKS_P[[#This Row],[IP]],0),0)</f>
        <v>#REF!</v>
      </c>
      <c r="Q588" s="10" t="e">
        <f>IF(OR(LEAGUE="Mixed",LEAGUE=MYRANKS_P[[#This Row],[LG]]),IFERROR((MYRANKS_P[[#This Row],[BB]]+MYRANKS_P[[#This Row],[H]])/MYRANKS_P[[#This Row],[IP]],0),0)</f>
        <v>#REF!</v>
      </c>
      <c r="R588" s="12" t="e">
        <f>MYRANKS_P[[#This Row],[W]]/SGP_W</f>
        <v>#REF!</v>
      </c>
      <c r="S588" s="12" t="e">
        <f>MYRANKS_P[[#This Row],[SV]]/SGP_SV</f>
        <v>#REF!</v>
      </c>
      <c r="T588" s="12" t="e">
        <f>MYRANKS_P[[#This Row],[SO]]/SGP_K</f>
        <v>#REF!</v>
      </c>
      <c r="U588" s="10" t="e">
        <f>((LGAVG_ER*(NUMPITCHERS-1)+MYRANKS_P[[#This Row],[ER]])*9/((LGAVG_IP*(NUMPITCHERS-1)+MYRANKS_P[[#This Row],[IP]]))-LGAVG_ERA)/SGP_ERA</f>
        <v>#REF!</v>
      </c>
      <c r="V588" s="10" t="e">
        <f>((LGAVG_HBB*(NUMPITCHERS-1)+MYRANKS_P[[#This Row],[BB]]+MYRANKS_P[[#This Row],[H]])/(LGAVG_IP*(NUMPITCHERS-1)+MYRANKS_P[[#This Row],[IP]])-LGAVG_WHIP)/SGP_WHIP</f>
        <v>#REF!</v>
      </c>
      <c r="W588" s="76" t="e">
        <f>MYRANKS_P[[#This Row],[WSGP]]+MYRANKS_P[[#This Row],[SVSGP]]+MYRANKS_P[[#This Row],[SOSGP]]+MYRANKS_P[[#This Row],[ERASGP]]+MYRANKS_P[[#This Row],[WHIPSGP]]</f>
        <v>#REF!</v>
      </c>
      <c r="X588" s="175" t="e">
        <f>RANK(MYRANKS_P[[#This Row],[TTLSGP]],MYRANKS_P[TTLSGP],0)</f>
        <v>#REF!</v>
      </c>
      <c r="Y588" s="76" t="e">
        <f>IF(MYRANKS_P[[#This Row],[RAW_RANK]]&gt;NUM_P,MYRANKS_P[[#This Row],[TTLSGP]],0)</f>
        <v>#REF!</v>
      </c>
      <c r="Z588" s="23" t="e">
        <f>IF(MYRANKS_P[[#This Row],[BENCH_TTLSGP]]=0,"",RANK(MYRANKS_P[[#This Row],[BENCH_TTLSGP]],MYRANKS_P[BENCH_TTLSGP],0))</f>
        <v>#REF!</v>
      </c>
      <c r="AA588" s="23" t="e">
        <f>IF(MYRANKS_P[[#This Row],[RAW_RANK]]=NUM_P,"X","")</f>
        <v>#REF!</v>
      </c>
      <c r="AB588" s="12" t="e">
        <f>VLOOKUP(MYRANKS_P[[#This Row],[POS]],#REF!,COLUMN(#REF!),FALSE)</f>
        <v>#REF!</v>
      </c>
      <c r="AC588" s="12" t="e">
        <f>MYRANKS_P[[#This Row],[TTLSGP]]-MYRANKS_P[[#This Row],[REPL LVL]]</f>
        <v>#REF!</v>
      </c>
      <c r="AD588" s="20" t="e">
        <f>IF(MYRANKS_P[[#This Row],[RAW_RANK]]&lt;=Total_Pitchers_Drafted,MYRANKS_P[[#This Row],[SGP OVER REPL]],0)</f>
        <v>#REF!</v>
      </c>
      <c r="AE588" s="70" t="e">
        <f>MYRANKS_P[[#This Row],[SGP OVER REPL]]*Dollar_Value_Per_Pitcher_SGP+1</f>
        <v>#REF!</v>
      </c>
      <c r="AF588" s="28"/>
      <c r="AG588" s="31" t="e">
        <f>IF(AND(MYRANKS_P[[#This Row],[BENCH_RANK]]&lt;=Total_Pitchers_Drafted,MYRANKS_P[[#This Row],[$ACTUAL]]=""),MYRANKS_P[[#This Row],[USEFULSGP]],0)</f>
        <v>#REF!</v>
      </c>
      <c r="AH588" s="28" t="e">
        <f>IF(MYRANKS_P[[#This Row],[REMAIN_SGP]]=0,0,MYRANKS_P[[#This Row],[REMAIN_SGP]]*Remaining_Dollar_Value_Per_Pitcher_SGP+1)</f>
        <v>#REF!</v>
      </c>
      <c r="AI588" s="122"/>
    </row>
    <row r="589" spans="1:35" x14ac:dyDescent="0.25">
      <c r="A589" s="89" t="s">
        <v>2348</v>
      </c>
      <c r="B589" s="53" t="e">
        <f>VLOOKUP(MYRANKS_P[[#This Row],[PLAYERID]],#REF!,COLUMN(#REF!),FALSE)</f>
        <v>#REF!</v>
      </c>
      <c r="C589" s="53" t="e">
        <f>VLOOKUP(MYRANKS_P[[#This Row],[PLAYERID]],#REF!,COLUMN(#REF!),FALSE)</f>
        <v>#REF!</v>
      </c>
      <c r="D589" s="53" t="e">
        <f>VLOOKUP(MYRANKS_P[[#This Row],[PLAYERID]],#REF!,COLUMN(#REF!),FALSE)</f>
        <v>#REF!</v>
      </c>
      <c r="E589" s="9" t="e">
        <f>VLOOKUP(MYRANKS_P[[#This Row],[PLAYERID]],#REF!,COLUMN(#REF!),FALSE)</f>
        <v>#REF!</v>
      </c>
      <c r="F589" s="53" t="e">
        <f>VLOOKUP(MYRANKS_P[[#This Row],[PLAYERID]],#REF!,COLUMN(#REF!),FALSE)</f>
        <v>#REF!</v>
      </c>
      <c r="G589" s="9" t="e">
        <f>INDEX(#REF!,MATCH(MYRANKS_P[[#This Row],[PLAYERID]],#REF!,0),VLOOKUP(IDSYSTEM,#REF!,3,FALSE))</f>
        <v>#REF!</v>
      </c>
      <c r="H589" s="115" t="e">
        <f>IF(OR(LEAGUE="Mixed",LEAGUE=MYRANKS_P[[#This Row],[LG]]),IFERROR(INDEX(PITCHCSV[],MATCH(MYRANKS_P[[#This Row],[PROJID]],PITCHCSV[playerid],0),P_WCOL),0),0)</f>
        <v>#REF!</v>
      </c>
      <c r="I589" s="115" t="e">
        <f>IF(OR(LEAGUE="Mixed",LEAGUE=MYRANKS_P[[#This Row],[LG]]),IFERROR(INDEX(PITCHCSV[],MATCH(MYRANKS_P[[#This Row],[PROJID]],PITCHCSV[playerid],0),P_SVCOL),0),0)</f>
        <v>#REF!</v>
      </c>
      <c r="J589" s="115" t="e">
        <f>IF(OR(LEAGUE="Mixed",LEAGUE=MYRANKS_P[[#This Row],[LG]]),IFERROR(INDEX(PITCHCSV[],MATCH(MYRANKS_P[[#This Row],[PROJID]],PITCHCSV[playerid],0),P_IPCOL),0),0)</f>
        <v>#REF!</v>
      </c>
      <c r="K589" s="115" t="e">
        <f>IF(OR(LEAGUE="Mixed",LEAGUE=MYRANKS_P[[#This Row],[LG]]),IFERROR(INDEX(PITCHCSV[],MATCH(MYRANKS_P[[#This Row],[PROJID]],PITCHCSV[playerid],0),P_HCOL),0),0)</f>
        <v>#REF!</v>
      </c>
      <c r="L589" s="115" t="e">
        <f>IF(OR(LEAGUE="Mixed",LEAGUE=MYRANKS_P[[#This Row],[LG]]),IFERROR(INDEX(PITCHCSV[],MATCH(MYRANKS_P[[#This Row],[PROJID]],PITCHCSV[playerid],0),P_ERCOL),0),0)</f>
        <v>#REF!</v>
      </c>
      <c r="M589" s="115" t="e">
        <f>IF(OR(LEAGUE="Mixed",LEAGUE=MYRANKS_P[[#This Row],[LG]]),IFERROR(INDEX(PITCHCSV[],MATCH(MYRANKS_P[[#This Row],[PROJID]],PITCHCSV[playerid],0),P_HRCOL),0),0)</f>
        <v>#REF!</v>
      </c>
      <c r="N589" s="115" t="e">
        <f>IF(OR(LEAGUE="Mixed",LEAGUE=MYRANKS_P[[#This Row],[LG]]),IFERROR(INDEX(PITCHCSV[],MATCH(MYRANKS_P[[#This Row],[PROJID]],PITCHCSV[playerid],0),P_SOCOL),0),0)</f>
        <v>#REF!</v>
      </c>
      <c r="O589" s="115" t="e">
        <f>IF(OR(LEAGUE="Mixed",LEAGUE=MYRANKS_P[[#This Row],[LG]]),IFERROR(INDEX(PITCHCSV[],MATCH(MYRANKS_P[[#This Row],[PROJID]],PITCHCSV[playerid],0),P_BBCOL),0),0)</f>
        <v>#REF!</v>
      </c>
      <c r="P589" s="10" t="e">
        <f>IF(OR(LEAGUE="Mixed",LEAGUE=MYRANKS_P[[#This Row],[LG]]),IFERROR(MYRANKS_P[[#This Row],[ER]]*9/MYRANKS_P[[#This Row],[IP]],0),0)</f>
        <v>#REF!</v>
      </c>
      <c r="Q589" s="10" t="e">
        <f>IF(OR(LEAGUE="Mixed",LEAGUE=MYRANKS_P[[#This Row],[LG]]),IFERROR((MYRANKS_P[[#This Row],[BB]]+MYRANKS_P[[#This Row],[H]])/MYRANKS_P[[#This Row],[IP]],0),0)</f>
        <v>#REF!</v>
      </c>
      <c r="R589" s="58" t="e">
        <f>MYRANKS_P[[#This Row],[W]]/SGP_W</f>
        <v>#REF!</v>
      </c>
      <c r="S589" s="57" t="e">
        <f>MYRANKS_P[[#This Row],[SV]]/SGP_SV</f>
        <v>#REF!</v>
      </c>
      <c r="T589" s="58" t="e">
        <f>MYRANKS_P[[#This Row],[SO]]/SGP_K</f>
        <v>#REF!</v>
      </c>
      <c r="U589" s="10" t="e">
        <f>((LGAVG_ER*(NUMPITCHERS-1)+MYRANKS_P[[#This Row],[ER]])*9/((LGAVG_IP*(NUMPITCHERS-1)+MYRANKS_P[[#This Row],[IP]]))-LGAVG_ERA)/SGP_ERA</f>
        <v>#REF!</v>
      </c>
      <c r="V589" s="10" t="e">
        <f>((LGAVG_HBB*(NUMPITCHERS-1)+MYRANKS_P[[#This Row],[BB]]+MYRANKS_P[[#This Row],[H]])/(LGAVG_IP*(NUMPITCHERS-1)+MYRANKS_P[[#This Row],[IP]])-LGAVG_WHIP)/SGP_WHIP</f>
        <v>#REF!</v>
      </c>
      <c r="W589" s="75" t="e">
        <f>MYRANKS_P[[#This Row],[WSGP]]+MYRANKS_P[[#This Row],[SVSGP]]+MYRANKS_P[[#This Row],[SOSGP]]+MYRANKS_P[[#This Row],[ERASGP]]+MYRANKS_P[[#This Row],[WHIPSGP]]</f>
        <v>#REF!</v>
      </c>
      <c r="X589" s="177" t="e">
        <f>RANK(MYRANKS_P[[#This Row],[TTLSGP]],MYRANKS_P[TTLSGP],0)</f>
        <v>#REF!</v>
      </c>
      <c r="Y589" s="75" t="e">
        <f>IF(MYRANKS_P[[#This Row],[RAW_RANK]]&gt;NUM_P,MYRANKS_P[[#This Row],[TTLSGP]],0)</f>
        <v>#REF!</v>
      </c>
      <c r="Z589" s="59" t="e">
        <f>IF(MYRANKS_P[[#This Row],[BENCH_TTLSGP]]=0,"",RANK(MYRANKS_P[[#This Row],[BENCH_TTLSGP]],MYRANKS_P[BENCH_TTLSGP],0))</f>
        <v>#REF!</v>
      </c>
      <c r="AA589" s="59" t="e">
        <f>IF(MYRANKS_P[[#This Row],[RAW_RANK]]=NUM_P,"X","")</f>
        <v>#REF!</v>
      </c>
      <c r="AB589" s="57" t="e">
        <f>VLOOKUP(MYRANKS_P[[#This Row],[POS]],#REF!,COLUMN(#REF!),FALSE)</f>
        <v>#REF!</v>
      </c>
      <c r="AC589" s="57" t="e">
        <f>MYRANKS_P[[#This Row],[TTLSGP]]-MYRANKS_P[[#This Row],[REPL LVL]]</f>
        <v>#REF!</v>
      </c>
      <c r="AD589" s="58" t="e">
        <f>IF(MYRANKS_P[[#This Row],[RAW_RANK]]&lt;=Total_Pitchers_Drafted,MYRANKS_P[[#This Row],[SGP OVER REPL]],0)</f>
        <v>#REF!</v>
      </c>
      <c r="AE589" s="69" t="e">
        <f>MYRANKS_P[[#This Row],[SGP OVER REPL]]*Dollar_Value_Per_Pitcher_SGP+1</f>
        <v>#REF!</v>
      </c>
      <c r="AF589" s="58"/>
      <c r="AG589" s="57" t="e">
        <f>IF(AND(MYRANKS_P[[#This Row],[BENCH_RANK]]&lt;=Total_Pitchers_Drafted,MYRANKS_P[[#This Row],[$ACTUAL]]=""),MYRANKS_P[[#This Row],[USEFULSGP]],0)</f>
        <v>#REF!</v>
      </c>
      <c r="AH589" s="58" t="e">
        <f>IF(MYRANKS_P[[#This Row],[REMAIN_SGP]]=0,0,MYRANKS_P[[#This Row],[REMAIN_SGP]]*Remaining_Dollar_Value_Per_Pitcher_SGP+1)</f>
        <v>#REF!</v>
      </c>
      <c r="AI589" s="122"/>
    </row>
    <row r="590" spans="1:35" x14ac:dyDescent="0.25">
      <c r="A590" s="110" t="s">
        <v>2349</v>
      </c>
      <c r="B590" s="53" t="e">
        <f>VLOOKUP(MYRANKS_P[[#This Row],[PLAYERID]],#REF!,COLUMN(#REF!),FALSE)</f>
        <v>#REF!</v>
      </c>
      <c r="C590" s="53" t="e">
        <f>VLOOKUP(MYRANKS_P[[#This Row],[PLAYERID]],#REF!,COLUMN(#REF!),FALSE)</f>
        <v>#REF!</v>
      </c>
      <c r="D590" s="53" t="e">
        <f>VLOOKUP(MYRANKS_P[[#This Row],[PLAYERID]],#REF!,COLUMN(#REF!),FALSE)</f>
        <v>#REF!</v>
      </c>
      <c r="E590" s="9" t="e">
        <f>VLOOKUP(MYRANKS_P[[#This Row],[PLAYERID]],#REF!,COLUMN(#REF!),FALSE)</f>
        <v>#REF!</v>
      </c>
      <c r="F590" s="53" t="e">
        <f>VLOOKUP(MYRANKS_P[[#This Row],[PLAYERID]],#REF!,COLUMN(#REF!),FALSE)</f>
        <v>#REF!</v>
      </c>
      <c r="G590" s="9" t="e">
        <f>INDEX(#REF!,MATCH(MYRANKS_P[[#This Row],[PLAYERID]],#REF!,0),VLOOKUP(IDSYSTEM,#REF!,3,FALSE))</f>
        <v>#REF!</v>
      </c>
      <c r="H590" s="128" t="e">
        <f>IF(OR(LEAGUE="Mixed",LEAGUE=MYRANKS_P[[#This Row],[LG]]),IFERROR(INDEX(PITCHCSV[],MATCH(MYRANKS_P[[#This Row],[PROJID]],PITCHCSV[playerid],0),P_WCOL),0),0)</f>
        <v>#REF!</v>
      </c>
      <c r="I590" s="128" t="e">
        <f>IF(OR(LEAGUE="Mixed",LEAGUE=MYRANKS_P[[#This Row],[LG]]),IFERROR(INDEX(PITCHCSV[],MATCH(MYRANKS_P[[#This Row],[PROJID]],PITCHCSV[playerid],0),P_SVCOL),0),0)</f>
        <v>#REF!</v>
      </c>
      <c r="J590" s="128" t="e">
        <f>IF(OR(LEAGUE="Mixed",LEAGUE=MYRANKS_P[[#This Row],[LG]]),IFERROR(INDEX(PITCHCSV[],MATCH(MYRANKS_P[[#This Row],[PROJID]],PITCHCSV[playerid],0),P_IPCOL),0),0)</f>
        <v>#REF!</v>
      </c>
      <c r="K590" s="128" t="e">
        <f>IF(OR(LEAGUE="Mixed",LEAGUE=MYRANKS_P[[#This Row],[LG]]),IFERROR(INDEX(PITCHCSV[],MATCH(MYRANKS_P[[#This Row],[PROJID]],PITCHCSV[playerid],0),P_HCOL),0),0)</f>
        <v>#REF!</v>
      </c>
      <c r="L590" s="128" t="e">
        <f>IF(OR(LEAGUE="Mixed",LEAGUE=MYRANKS_P[[#This Row],[LG]]),IFERROR(INDEX(PITCHCSV[],MATCH(MYRANKS_P[[#This Row],[PROJID]],PITCHCSV[playerid],0),P_ERCOL),0),0)</f>
        <v>#REF!</v>
      </c>
      <c r="M590" s="128" t="e">
        <f>IF(OR(LEAGUE="Mixed",LEAGUE=MYRANKS_P[[#This Row],[LG]]),IFERROR(INDEX(PITCHCSV[],MATCH(MYRANKS_P[[#This Row],[PROJID]],PITCHCSV[playerid],0),P_HRCOL),0),0)</f>
        <v>#REF!</v>
      </c>
      <c r="N590" s="128" t="e">
        <f>IF(OR(LEAGUE="Mixed",LEAGUE=MYRANKS_P[[#This Row],[LG]]),IFERROR(INDEX(PITCHCSV[],MATCH(MYRANKS_P[[#This Row],[PROJID]],PITCHCSV[playerid],0),P_SOCOL),0),0)</f>
        <v>#REF!</v>
      </c>
      <c r="O590" s="128" t="e">
        <f>IF(OR(LEAGUE="Mixed",LEAGUE=MYRANKS_P[[#This Row],[LG]]),IFERROR(INDEX(PITCHCSV[],MATCH(MYRANKS_P[[#This Row],[PROJID]],PITCHCSV[playerid],0),P_BBCOL),0),0)</f>
        <v>#REF!</v>
      </c>
      <c r="P590" s="87" t="e">
        <f>IF(OR(LEAGUE="Mixed",LEAGUE=MYRANKS_P[[#This Row],[LG]]),IFERROR(MYRANKS_P[[#This Row],[ER]]*9/MYRANKS_P[[#This Row],[IP]],0),0)</f>
        <v>#REF!</v>
      </c>
      <c r="Q590" s="87" t="e">
        <f>IF(OR(LEAGUE="Mixed",LEAGUE=MYRANKS_P[[#This Row],[LG]]),IFERROR((MYRANKS_P[[#This Row],[BB]]+MYRANKS_P[[#This Row],[H]])/MYRANKS_P[[#This Row],[IP]],0),0)</f>
        <v>#REF!</v>
      </c>
      <c r="R590" s="94" t="e">
        <f>MYRANKS_P[[#This Row],[W]]/SGP_W</f>
        <v>#REF!</v>
      </c>
      <c r="S590" s="94" t="e">
        <f>MYRANKS_P[[#This Row],[SV]]/SGP_SV</f>
        <v>#REF!</v>
      </c>
      <c r="T590" s="94" t="e">
        <f>MYRANKS_P[[#This Row],[SO]]/SGP_K</f>
        <v>#REF!</v>
      </c>
      <c r="U590" s="87" t="e">
        <f>((LGAVG_ER*(NUMPITCHERS-1)+MYRANKS_P[[#This Row],[ER]])*9/((LGAVG_IP*(NUMPITCHERS-1)+MYRANKS_P[[#This Row],[IP]]))-LGAVG_ERA)/SGP_ERA</f>
        <v>#REF!</v>
      </c>
      <c r="V590" s="87" t="e">
        <f>((LGAVG_HBB*(NUMPITCHERS-1)+MYRANKS_P[[#This Row],[BB]]+MYRANKS_P[[#This Row],[H]])/(LGAVG_IP*(NUMPITCHERS-1)+MYRANKS_P[[#This Row],[IP]])-LGAVG_WHIP)/SGP_WHIP</f>
        <v>#REF!</v>
      </c>
      <c r="W590" s="100" t="e">
        <f>MYRANKS_P[[#This Row],[WSGP]]+MYRANKS_P[[#This Row],[SVSGP]]+MYRANKS_P[[#This Row],[SOSGP]]+MYRANKS_P[[#This Row],[ERASGP]]+MYRANKS_P[[#This Row],[WHIPSGP]]</f>
        <v>#REF!</v>
      </c>
      <c r="X590" s="176" t="e">
        <f>RANK(MYRANKS_P[[#This Row],[TTLSGP]],MYRANKS_P[TTLSGP],0)</f>
        <v>#REF!</v>
      </c>
      <c r="Y590" s="100" t="e">
        <f>IF(MYRANKS_P[[#This Row],[RAW_RANK]]&gt;NUM_P,MYRANKS_P[[#This Row],[TTLSGP]],0)</f>
        <v>#REF!</v>
      </c>
      <c r="Z590" s="101" t="e">
        <f>IF(MYRANKS_P[[#This Row],[BENCH_TTLSGP]]=0,"",RANK(MYRANKS_P[[#This Row],[BENCH_TTLSGP]],MYRANKS_P[BENCH_TTLSGP],0))</f>
        <v>#REF!</v>
      </c>
      <c r="AA590" s="101" t="e">
        <f>IF(MYRANKS_P[[#This Row],[RAW_RANK]]=NUM_P,"X","")</f>
        <v>#REF!</v>
      </c>
      <c r="AB590" s="94" t="e">
        <f>VLOOKUP(MYRANKS_P[[#This Row],[POS]],#REF!,COLUMN(#REF!),FALSE)</f>
        <v>#REF!</v>
      </c>
      <c r="AC590" s="94" t="e">
        <f>MYRANKS_P[[#This Row],[TTLSGP]]-MYRANKS_P[[#This Row],[REPL LVL]]</f>
        <v>#REF!</v>
      </c>
      <c r="AD590" s="94" t="e">
        <f>IF(MYRANKS_P[[#This Row],[RAW_RANK]]&lt;=Total_Pitchers_Drafted,MYRANKS_P[[#This Row],[SGP OVER REPL]],0)</f>
        <v>#REF!</v>
      </c>
      <c r="AE590" s="102" t="e">
        <f>MYRANKS_P[[#This Row],[SGP OVER REPL]]*Dollar_Value_Per_Pitcher_SGP+1</f>
        <v>#REF!</v>
      </c>
      <c r="AF590" s="94"/>
      <c r="AG590" s="94" t="e">
        <f>IF(AND(MYRANKS_P[[#This Row],[BENCH_RANK]]&lt;=Total_Pitchers_Drafted,MYRANKS_P[[#This Row],[$ACTUAL]]=""),MYRANKS_P[[#This Row],[USEFULSGP]],0)</f>
        <v>#REF!</v>
      </c>
      <c r="AH590" s="94" t="e">
        <f>IF(MYRANKS_P[[#This Row],[REMAIN_SGP]]=0,0,MYRANKS_P[[#This Row],[REMAIN_SGP]]*Remaining_Dollar_Value_Per_Pitcher_SGP+1)</f>
        <v>#REF!</v>
      </c>
      <c r="AI590" s="122"/>
    </row>
    <row r="591" spans="1:35" x14ac:dyDescent="0.25">
      <c r="A591" s="110" t="s">
        <v>1501</v>
      </c>
      <c r="B591" s="53" t="e">
        <f>VLOOKUP(MYRANKS_P[[#This Row],[PLAYERID]],#REF!,COLUMN(#REF!),FALSE)</f>
        <v>#REF!</v>
      </c>
      <c r="C591" s="53" t="e">
        <f>VLOOKUP(MYRANKS_P[[#This Row],[PLAYERID]],#REF!,COLUMN(#REF!),FALSE)</f>
        <v>#REF!</v>
      </c>
      <c r="D591" s="53" t="e">
        <f>VLOOKUP(MYRANKS_P[[#This Row],[PLAYERID]],#REF!,COLUMN(#REF!),FALSE)</f>
        <v>#REF!</v>
      </c>
      <c r="E591" s="9" t="e">
        <f>VLOOKUP(MYRANKS_P[[#This Row],[PLAYERID]],#REF!,COLUMN(#REF!),FALSE)</f>
        <v>#REF!</v>
      </c>
      <c r="F591" s="53" t="e">
        <f>VLOOKUP(MYRANKS_P[[#This Row],[PLAYERID]],#REF!,COLUMN(#REF!),FALSE)</f>
        <v>#REF!</v>
      </c>
      <c r="G591" s="9" t="e">
        <f>INDEX(#REF!,MATCH(MYRANKS_P[[#This Row],[PLAYERID]],#REF!,0),VLOOKUP(IDSYSTEM,#REF!,3,FALSE))</f>
        <v>#REF!</v>
      </c>
      <c r="H591" s="115" t="e">
        <f>IF(OR(LEAGUE="Mixed",LEAGUE=MYRANKS_P[[#This Row],[LG]]),IFERROR(INDEX(PITCHCSV[],MATCH(MYRANKS_P[[#This Row],[PROJID]],PITCHCSV[playerid],0),P_WCOL),0),0)</f>
        <v>#REF!</v>
      </c>
      <c r="I591" s="115" t="e">
        <f>IF(OR(LEAGUE="Mixed",LEAGUE=MYRANKS_P[[#This Row],[LG]]),IFERROR(INDEX(PITCHCSV[],MATCH(MYRANKS_P[[#This Row],[PROJID]],PITCHCSV[playerid],0),P_SVCOL),0),0)</f>
        <v>#REF!</v>
      </c>
      <c r="J591" s="115" t="e">
        <f>IF(OR(LEAGUE="Mixed",LEAGUE=MYRANKS_P[[#This Row],[LG]]),IFERROR(INDEX(PITCHCSV[],MATCH(MYRANKS_P[[#This Row],[PROJID]],PITCHCSV[playerid],0),P_IPCOL),0),0)</f>
        <v>#REF!</v>
      </c>
      <c r="K591" s="115" t="e">
        <f>IF(OR(LEAGUE="Mixed",LEAGUE=MYRANKS_P[[#This Row],[LG]]),IFERROR(INDEX(PITCHCSV[],MATCH(MYRANKS_P[[#This Row],[PROJID]],PITCHCSV[playerid],0),P_HCOL),0),0)</f>
        <v>#REF!</v>
      </c>
      <c r="L591" s="115" t="e">
        <f>IF(OR(LEAGUE="Mixed",LEAGUE=MYRANKS_P[[#This Row],[LG]]),IFERROR(INDEX(PITCHCSV[],MATCH(MYRANKS_P[[#This Row],[PROJID]],PITCHCSV[playerid],0),P_ERCOL),0),0)</f>
        <v>#REF!</v>
      </c>
      <c r="M591" s="115" t="e">
        <f>IF(OR(LEAGUE="Mixed",LEAGUE=MYRANKS_P[[#This Row],[LG]]),IFERROR(INDEX(PITCHCSV[],MATCH(MYRANKS_P[[#This Row],[PROJID]],PITCHCSV[playerid],0),P_HRCOL),0),0)</f>
        <v>#REF!</v>
      </c>
      <c r="N591" s="115" t="e">
        <f>IF(OR(LEAGUE="Mixed",LEAGUE=MYRANKS_P[[#This Row],[LG]]),IFERROR(INDEX(PITCHCSV[],MATCH(MYRANKS_P[[#This Row],[PROJID]],PITCHCSV[playerid],0),P_SOCOL),0),0)</f>
        <v>#REF!</v>
      </c>
      <c r="O591" s="115" t="e">
        <f>IF(OR(LEAGUE="Mixed",LEAGUE=MYRANKS_P[[#This Row],[LG]]),IFERROR(INDEX(PITCHCSV[],MATCH(MYRANKS_P[[#This Row],[PROJID]],PITCHCSV[playerid],0),P_BBCOL),0),0)</f>
        <v>#REF!</v>
      </c>
      <c r="P591" s="10" t="e">
        <f>IF(OR(LEAGUE="Mixed",LEAGUE=MYRANKS_P[[#This Row],[LG]]),IFERROR(MYRANKS_P[[#This Row],[ER]]*9/MYRANKS_P[[#This Row],[IP]],0),0)</f>
        <v>#REF!</v>
      </c>
      <c r="Q591" s="10" t="e">
        <f>IF(OR(LEAGUE="Mixed",LEAGUE=MYRANKS_P[[#This Row],[LG]]),IFERROR((MYRANKS_P[[#This Row],[BB]]+MYRANKS_P[[#This Row],[H]])/MYRANKS_P[[#This Row],[IP]],0),0)</f>
        <v>#REF!</v>
      </c>
      <c r="R591" s="87" t="e">
        <f>MYRANKS_P[[#This Row],[W]]/SGP_W</f>
        <v>#REF!</v>
      </c>
      <c r="S591" s="87" t="e">
        <f>MYRANKS_P[[#This Row],[SV]]/SGP_SV</f>
        <v>#REF!</v>
      </c>
      <c r="T591" s="87" t="e">
        <f>MYRANKS_P[[#This Row],[SO]]/SGP_K</f>
        <v>#REF!</v>
      </c>
      <c r="U591" s="10" t="e">
        <f>((LGAVG_ER*(NUMPITCHERS-1)+MYRANKS_P[[#This Row],[ER]])*9/((LGAVG_IP*(NUMPITCHERS-1)+MYRANKS_P[[#This Row],[IP]]))-LGAVG_ERA)/SGP_ERA</f>
        <v>#REF!</v>
      </c>
      <c r="V591" s="10" t="e">
        <f>((LGAVG_HBB*(NUMPITCHERS-1)+MYRANKS_P[[#This Row],[BB]]+MYRANKS_P[[#This Row],[H]])/(LGAVG_IP*(NUMPITCHERS-1)+MYRANKS_P[[#This Row],[IP]])-LGAVG_WHIP)/SGP_WHIP</f>
        <v>#REF!</v>
      </c>
      <c r="W591" s="92" t="e">
        <f>MYRANKS_P[[#This Row],[WSGP]]+MYRANKS_P[[#This Row],[SVSGP]]+MYRANKS_P[[#This Row],[SOSGP]]+MYRANKS_P[[#This Row],[ERASGP]]+MYRANKS_P[[#This Row],[WHIPSGP]]</f>
        <v>#REF!</v>
      </c>
      <c r="X591" s="173" t="e">
        <f>RANK(MYRANKS_P[[#This Row],[TTLSGP]],MYRANKS_P[TTLSGP],0)</f>
        <v>#REF!</v>
      </c>
      <c r="Y591" s="92" t="e">
        <f>IF(MYRANKS_P[[#This Row],[RAW_RANK]]&gt;NUM_P,MYRANKS_P[[#This Row],[TTLSGP]],0)</f>
        <v>#REF!</v>
      </c>
      <c r="Z591" s="96" t="e">
        <f>IF(MYRANKS_P[[#This Row],[BENCH_TTLSGP]]=0,"",RANK(MYRANKS_P[[#This Row],[BENCH_TTLSGP]],MYRANKS_P[BENCH_TTLSGP],0))</f>
        <v>#REF!</v>
      </c>
      <c r="AA591" s="96" t="e">
        <f>IF(MYRANKS_P[[#This Row],[RAW_RANK]]=NUM_P,"X","")</f>
        <v>#REF!</v>
      </c>
      <c r="AB591" s="87" t="e">
        <f>VLOOKUP(MYRANKS_P[[#This Row],[POS]],#REF!,COLUMN(#REF!),FALSE)</f>
        <v>#REF!</v>
      </c>
      <c r="AC591" s="87" t="e">
        <f>MYRANKS_P[[#This Row],[TTLSGP]]-MYRANKS_P[[#This Row],[REPL LVL]]</f>
        <v>#REF!</v>
      </c>
      <c r="AD591" s="87" t="e">
        <f>IF(MYRANKS_P[[#This Row],[RAW_RANK]]&lt;=Total_Pitchers_Drafted,MYRANKS_P[[#This Row],[SGP OVER REPL]],0)</f>
        <v>#REF!</v>
      </c>
      <c r="AE591" s="97" t="e">
        <f>MYRANKS_P[[#This Row],[SGP OVER REPL]]*Dollar_Value_Per_Pitcher_SGP+1</f>
        <v>#REF!</v>
      </c>
      <c r="AF591" s="87"/>
      <c r="AG591" s="87" t="e">
        <f>IF(AND(MYRANKS_P[[#This Row],[BENCH_RANK]]&lt;=Total_Pitchers_Drafted,MYRANKS_P[[#This Row],[$ACTUAL]]=""),MYRANKS_P[[#This Row],[USEFULSGP]],0)</f>
        <v>#REF!</v>
      </c>
      <c r="AH591" s="87" t="e">
        <f>IF(MYRANKS_P[[#This Row],[REMAIN_SGP]]=0,0,MYRANKS_P[[#This Row],[REMAIN_SGP]]*Remaining_Dollar_Value_Per_Pitcher_SGP+1)</f>
        <v>#REF!</v>
      </c>
      <c r="AI591" s="122"/>
    </row>
    <row r="592" spans="1:35" x14ac:dyDescent="0.25">
      <c r="A592" s="110" t="s">
        <v>6189</v>
      </c>
      <c r="B592" s="53" t="e">
        <f>VLOOKUP(MYRANKS_P[[#This Row],[PLAYERID]],#REF!,COLUMN(#REF!),FALSE)</f>
        <v>#REF!</v>
      </c>
      <c r="C592" s="53" t="e">
        <f>VLOOKUP(MYRANKS_P[[#This Row],[PLAYERID]],#REF!,COLUMN(#REF!),FALSE)</f>
        <v>#REF!</v>
      </c>
      <c r="D592" s="53" t="e">
        <f>VLOOKUP(MYRANKS_P[[#This Row],[PLAYERID]],#REF!,COLUMN(#REF!),FALSE)</f>
        <v>#REF!</v>
      </c>
      <c r="E592" s="9" t="e">
        <f>VLOOKUP(MYRANKS_P[[#This Row],[PLAYERID]],#REF!,COLUMN(#REF!),FALSE)</f>
        <v>#REF!</v>
      </c>
      <c r="F592" s="53" t="e">
        <f>VLOOKUP(MYRANKS_P[[#This Row],[PLAYERID]],#REF!,COLUMN(#REF!),FALSE)</f>
        <v>#REF!</v>
      </c>
      <c r="G592" s="9" t="e">
        <f>INDEX(#REF!,MATCH(MYRANKS_P[[#This Row],[PLAYERID]],#REF!,0),VLOOKUP(IDSYSTEM,#REF!,3,FALSE))</f>
        <v>#REF!</v>
      </c>
      <c r="H592" s="115" t="e">
        <f>IF(OR(LEAGUE="Mixed",LEAGUE=MYRANKS_P[[#This Row],[LG]]),IFERROR(INDEX(PITCHCSV[],MATCH(MYRANKS_P[[#This Row],[PROJID]],PITCHCSV[playerid],0),P_WCOL),0),0)</f>
        <v>#REF!</v>
      </c>
      <c r="I592" s="115" t="e">
        <f>IF(OR(LEAGUE="Mixed",LEAGUE=MYRANKS_P[[#This Row],[LG]]),IFERROR(INDEX(PITCHCSV[],MATCH(MYRANKS_P[[#This Row],[PROJID]],PITCHCSV[playerid],0),P_SVCOL),0),0)</f>
        <v>#REF!</v>
      </c>
      <c r="J592" s="115" t="e">
        <f>IF(OR(LEAGUE="Mixed",LEAGUE=MYRANKS_P[[#This Row],[LG]]),IFERROR(INDEX(PITCHCSV[],MATCH(MYRANKS_P[[#This Row],[PROJID]],PITCHCSV[playerid],0),P_IPCOL),0),0)</f>
        <v>#REF!</v>
      </c>
      <c r="K592" s="115" t="e">
        <f>IF(OR(LEAGUE="Mixed",LEAGUE=MYRANKS_P[[#This Row],[LG]]),IFERROR(INDEX(PITCHCSV[],MATCH(MYRANKS_P[[#This Row],[PROJID]],PITCHCSV[playerid],0),P_HCOL),0),0)</f>
        <v>#REF!</v>
      </c>
      <c r="L592" s="115" t="e">
        <f>IF(OR(LEAGUE="Mixed",LEAGUE=MYRANKS_P[[#This Row],[LG]]),IFERROR(INDEX(PITCHCSV[],MATCH(MYRANKS_P[[#This Row],[PROJID]],PITCHCSV[playerid],0),P_ERCOL),0),0)</f>
        <v>#REF!</v>
      </c>
      <c r="M592" s="115" t="e">
        <f>IF(OR(LEAGUE="Mixed",LEAGUE=MYRANKS_P[[#This Row],[LG]]),IFERROR(INDEX(PITCHCSV[],MATCH(MYRANKS_P[[#This Row],[PROJID]],PITCHCSV[playerid],0),P_HRCOL),0),0)</f>
        <v>#REF!</v>
      </c>
      <c r="N592" s="115" t="e">
        <f>IF(OR(LEAGUE="Mixed",LEAGUE=MYRANKS_P[[#This Row],[LG]]),IFERROR(INDEX(PITCHCSV[],MATCH(MYRANKS_P[[#This Row],[PROJID]],PITCHCSV[playerid],0),P_SOCOL),0),0)</f>
        <v>#REF!</v>
      </c>
      <c r="O592" s="115" t="e">
        <f>IF(OR(LEAGUE="Mixed",LEAGUE=MYRANKS_P[[#This Row],[LG]]),IFERROR(INDEX(PITCHCSV[],MATCH(MYRANKS_P[[#This Row],[PROJID]],PITCHCSV[playerid],0),P_BBCOL),0),0)</f>
        <v>#REF!</v>
      </c>
      <c r="P592" s="10" t="e">
        <f>IF(OR(LEAGUE="Mixed",LEAGUE=MYRANKS_P[[#This Row],[LG]]),IFERROR(MYRANKS_P[[#This Row],[ER]]*9/MYRANKS_P[[#This Row],[IP]],0),0)</f>
        <v>#REF!</v>
      </c>
      <c r="Q592" s="10" t="e">
        <f>IF(OR(LEAGUE="Mixed",LEAGUE=MYRANKS_P[[#This Row],[LG]]),IFERROR((MYRANKS_P[[#This Row],[BB]]+MYRANKS_P[[#This Row],[H]])/MYRANKS_P[[#This Row],[IP]],0),0)</f>
        <v>#REF!</v>
      </c>
      <c r="R592" s="94" t="e">
        <f>MYRANKS_P[[#This Row],[W]]/SGP_W</f>
        <v>#REF!</v>
      </c>
      <c r="S592" s="94" t="e">
        <f>MYRANKS_P[[#This Row],[SV]]/SGP_SV</f>
        <v>#REF!</v>
      </c>
      <c r="T592" s="94" t="e">
        <f>MYRANKS_P[[#This Row],[SO]]/SGP_K</f>
        <v>#REF!</v>
      </c>
      <c r="U592" s="10" t="e">
        <f>((LGAVG_ER*(NUMPITCHERS-1)+MYRANKS_P[[#This Row],[ER]])*9/((LGAVG_IP*(NUMPITCHERS-1)+MYRANKS_P[[#This Row],[IP]]))-LGAVG_ERA)/SGP_ERA</f>
        <v>#REF!</v>
      </c>
      <c r="V592" s="10" t="e">
        <f>((LGAVG_HBB*(NUMPITCHERS-1)+MYRANKS_P[[#This Row],[BB]]+MYRANKS_P[[#This Row],[H]])/(LGAVG_IP*(NUMPITCHERS-1)+MYRANKS_P[[#This Row],[IP]])-LGAVG_WHIP)/SGP_WHIP</f>
        <v>#REF!</v>
      </c>
      <c r="W592" s="100" t="e">
        <f>MYRANKS_P[[#This Row],[WSGP]]+MYRANKS_P[[#This Row],[SVSGP]]+MYRANKS_P[[#This Row],[SOSGP]]+MYRANKS_P[[#This Row],[ERASGP]]+MYRANKS_P[[#This Row],[WHIPSGP]]</f>
        <v>#REF!</v>
      </c>
      <c r="X592" s="176" t="e">
        <f>RANK(MYRANKS_P[[#This Row],[TTLSGP]],MYRANKS_P[TTLSGP],0)</f>
        <v>#REF!</v>
      </c>
      <c r="Y592" s="100" t="e">
        <f>IF(MYRANKS_P[[#This Row],[RAW_RANK]]&gt;NUM_P,MYRANKS_P[[#This Row],[TTLSGP]],0)</f>
        <v>#REF!</v>
      </c>
      <c r="Z592" s="101" t="e">
        <f>IF(MYRANKS_P[[#This Row],[BENCH_TTLSGP]]=0,"",RANK(MYRANKS_P[[#This Row],[BENCH_TTLSGP]],MYRANKS_P[BENCH_TTLSGP],0))</f>
        <v>#REF!</v>
      </c>
      <c r="AA592" s="101" t="e">
        <f>IF(MYRANKS_P[[#This Row],[RAW_RANK]]=NUM_P,"X","")</f>
        <v>#REF!</v>
      </c>
      <c r="AB592" s="94" t="e">
        <f>VLOOKUP(MYRANKS_P[[#This Row],[POS]],#REF!,COLUMN(#REF!),FALSE)</f>
        <v>#REF!</v>
      </c>
      <c r="AC592" s="94" t="e">
        <f>MYRANKS_P[[#This Row],[TTLSGP]]-MYRANKS_P[[#This Row],[REPL LVL]]</f>
        <v>#REF!</v>
      </c>
      <c r="AD592" s="94" t="e">
        <f>IF(MYRANKS_P[[#This Row],[RAW_RANK]]&lt;=Total_Pitchers_Drafted,MYRANKS_P[[#This Row],[SGP OVER REPL]],0)</f>
        <v>#REF!</v>
      </c>
      <c r="AE592" s="102" t="e">
        <f>MYRANKS_P[[#This Row],[SGP OVER REPL]]*Dollar_Value_Per_Pitcher_SGP+1</f>
        <v>#REF!</v>
      </c>
      <c r="AF592" s="94"/>
      <c r="AG592" s="94" t="e">
        <f>IF(AND(MYRANKS_P[[#This Row],[BENCH_RANK]]&lt;=Total_Pitchers_Drafted,MYRANKS_P[[#This Row],[$ACTUAL]]=""),MYRANKS_P[[#This Row],[USEFULSGP]],0)</f>
        <v>#REF!</v>
      </c>
      <c r="AH592" s="94" t="e">
        <f>IF(MYRANKS_P[[#This Row],[REMAIN_SGP]]=0,0,MYRANKS_P[[#This Row],[REMAIN_SGP]]*Remaining_Dollar_Value_Per_Pitcher_SGP+1)</f>
        <v>#REF!</v>
      </c>
      <c r="AI592" s="122"/>
    </row>
    <row r="593" spans="1:35" x14ac:dyDescent="0.25">
      <c r="A593" s="79" t="s">
        <v>1504</v>
      </c>
      <c r="B593" s="53" t="e">
        <f>VLOOKUP(MYRANKS_P[[#This Row],[PLAYERID]],#REF!,COLUMN(#REF!),FALSE)</f>
        <v>#REF!</v>
      </c>
      <c r="C593" s="53" t="e">
        <f>VLOOKUP(MYRANKS_P[[#This Row],[PLAYERID]],#REF!,COLUMN(#REF!),FALSE)</f>
        <v>#REF!</v>
      </c>
      <c r="D593" s="53" t="e">
        <f>VLOOKUP(MYRANKS_P[[#This Row],[PLAYERID]],#REF!,COLUMN(#REF!),FALSE)</f>
        <v>#REF!</v>
      </c>
      <c r="E593" s="9" t="e">
        <f>VLOOKUP(MYRANKS_P[[#This Row],[PLAYERID]],#REF!,COLUMN(#REF!),FALSE)</f>
        <v>#REF!</v>
      </c>
      <c r="F593" s="53" t="e">
        <f>VLOOKUP(MYRANKS_P[[#This Row],[PLAYERID]],#REF!,COLUMN(#REF!),FALSE)</f>
        <v>#REF!</v>
      </c>
      <c r="G593" s="9" t="e">
        <f>INDEX(#REF!,MATCH(MYRANKS_P[[#This Row],[PLAYERID]],#REF!,0),VLOOKUP(IDSYSTEM,#REF!,3,FALSE))</f>
        <v>#REF!</v>
      </c>
      <c r="H593" s="115" t="e">
        <f>IF(OR(LEAGUE="Mixed",LEAGUE=MYRANKS_P[[#This Row],[LG]]),IFERROR(INDEX(PITCHCSV[],MATCH(MYRANKS_P[[#This Row],[PROJID]],PITCHCSV[playerid],0),P_WCOL),0),0)</f>
        <v>#REF!</v>
      </c>
      <c r="I593" s="115" t="e">
        <f>IF(OR(LEAGUE="Mixed",LEAGUE=MYRANKS_P[[#This Row],[LG]]),IFERROR(INDEX(PITCHCSV[],MATCH(MYRANKS_P[[#This Row],[PROJID]],PITCHCSV[playerid],0),P_SVCOL),0),0)</f>
        <v>#REF!</v>
      </c>
      <c r="J593" s="115" t="e">
        <f>IF(OR(LEAGUE="Mixed",LEAGUE=MYRANKS_P[[#This Row],[LG]]),IFERROR(INDEX(PITCHCSV[],MATCH(MYRANKS_P[[#This Row],[PROJID]],PITCHCSV[playerid],0),P_IPCOL),0),0)</f>
        <v>#REF!</v>
      </c>
      <c r="K593" s="115" t="e">
        <f>IF(OR(LEAGUE="Mixed",LEAGUE=MYRANKS_P[[#This Row],[LG]]),IFERROR(INDEX(PITCHCSV[],MATCH(MYRANKS_P[[#This Row],[PROJID]],PITCHCSV[playerid],0),P_HCOL),0),0)</f>
        <v>#REF!</v>
      </c>
      <c r="L593" s="115" t="e">
        <f>IF(OR(LEAGUE="Mixed",LEAGUE=MYRANKS_P[[#This Row],[LG]]),IFERROR(INDEX(PITCHCSV[],MATCH(MYRANKS_P[[#This Row],[PROJID]],PITCHCSV[playerid],0),P_ERCOL),0),0)</f>
        <v>#REF!</v>
      </c>
      <c r="M593" s="115" t="e">
        <f>IF(OR(LEAGUE="Mixed",LEAGUE=MYRANKS_P[[#This Row],[LG]]),IFERROR(INDEX(PITCHCSV[],MATCH(MYRANKS_P[[#This Row],[PROJID]],PITCHCSV[playerid],0),P_HRCOL),0),0)</f>
        <v>#REF!</v>
      </c>
      <c r="N593" s="115" t="e">
        <f>IF(OR(LEAGUE="Mixed",LEAGUE=MYRANKS_P[[#This Row],[LG]]),IFERROR(INDEX(PITCHCSV[],MATCH(MYRANKS_P[[#This Row],[PROJID]],PITCHCSV[playerid],0),P_SOCOL),0),0)</f>
        <v>#REF!</v>
      </c>
      <c r="O593" s="115" t="e">
        <f>IF(OR(LEAGUE="Mixed",LEAGUE=MYRANKS_P[[#This Row],[LG]]),IFERROR(INDEX(PITCHCSV[],MATCH(MYRANKS_P[[#This Row],[PROJID]],PITCHCSV[playerid],0),P_BBCOL),0),0)</f>
        <v>#REF!</v>
      </c>
      <c r="P593" s="10" t="e">
        <f>IF(OR(LEAGUE="Mixed",LEAGUE=MYRANKS_P[[#This Row],[LG]]),IFERROR(MYRANKS_P[[#This Row],[ER]]*9/MYRANKS_P[[#This Row],[IP]],0),0)</f>
        <v>#REF!</v>
      </c>
      <c r="Q593" s="10" t="e">
        <f>IF(OR(LEAGUE="Mixed",LEAGUE=MYRANKS_P[[#This Row],[LG]]),IFERROR((MYRANKS_P[[#This Row],[BB]]+MYRANKS_P[[#This Row],[H]])/MYRANKS_P[[#This Row],[IP]],0),0)</f>
        <v>#REF!</v>
      </c>
      <c r="R593" s="12" t="e">
        <f>MYRANKS_P[[#This Row],[W]]/SGP_W</f>
        <v>#REF!</v>
      </c>
      <c r="S593" s="12" t="e">
        <f>MYRANKS_P[[#This Row],[SV]]/SGP_SV</f>
        <v>#REF!</v>
      </c>
      <c r="T593" s="12" t="e">
        <f>MYRANKS_P[[#This Row],[SO]]/SGP_K</f>
        <v>#REF!</v>
      </c>
      <c r="U593" s="10" t="e">
        <f>((LGAVG_ER*(NUMPITCHERS-1)+MYRANKS_P[[#This Row],[ER]])*9/((LGAVG_IP*(NUMPITCHERS-1)+MYRANKS_P[[#This Row],[IP]]))-LGAVG_ERA)/SGP_ERA</f>
        <v>#REF!</v>
      </c>
      <c r="V593" s="10" t="e">
        <f>((LGAVG_HBB*(NUMPITCHERS-1)+MYRANKS_P[[#This Row],[BB]]+MYRANKS_P[[#This Row],[H]])/(LGAVG_IP*(NUMPITCHERS-1)+MYRANKS_P[[#This Row],[IP]])-LGAVG_WHIP)/SGP_WHIP</f>
        <v>#REF!</v>
      </c>
      <c r="W593" s="76" t="e">
        <f>MYRANKS_P[[#This Row],[WSGP]]+MYRANKS_P[[#This Row],[SVSGP]]+MYRANKS_P[[#This Row],[SOSGP]]+MYRANKS_P[[#This Row],[ERASGP]]+MYRANKS_P[[#This Row],[WHIPSGP]]</f>
        <v>#REF!</v>
      </c>
      <c r="X593" s="175" t="e">
        <f>RANK(MYRANKS_P[[#This Row],[TTLSGP]],MYRANKS_P[TTLSGP],0)</f>
        <v>#REF!</v>
      </c>
      <c r="Y593" s="76" t="e">
        <f>IF(MYRANKS_P[[#This Row],[RAW_RANK]]&gt;NUM_P,MYRANKS_P[[#This Row],[TTLSGP]],0)</f>
        <v>#REF!</v>
      </c>
      <c r="Z593" s="23" t="e">
        <f>IF(MYRANKS_P[[#This Row],[BENCH_TTLSGP]]=0,"",RANK(MYRANKS_P[[#This Row],[BENCH_TTLSGP]],MYRANKS_P[BENCH_TTLSGP],0))</f>
        <v>#REF!</v>
      </c>
      <c r="AA593" s="23" t="e">
        <f>IF(MYRANKS_P[[#This Row],[RAW_RANK]]=NUM_P,"X","")</f>
        <v>#REF!</v>
      </c>
      <c r="AB593" s="12" t="e">
        <f>VLOOKUP(MYRANKS_P[[#This Row],[POS]],#REF!,COLUMN(#REF!),FALSE)</f>
        <v>#REF!</v>
      </c>
      <c r="AC593" s="12" t="e">
        <f>MYRANKS_P[[#This Row],[TTLSGP]]-MYRANKS_P[[#This Row],[REPL LVL]]</f>
        <v>#REF!</v>
      </c>
      <c r="AD593" s="20" t="e">
        <f>IF(MYRANKS_P[[#This Row],[RAW_RANK]]&lt;=Total_Pitchers_Drafted,MYRANKS_P[[#This Row],[SGP OVER REPL]],0)</f>
        <v>#REF!</v>
      </c>
      <c r="AE593" s="70" t="e">
        <f>MYRANKS_P[[#This Row],[SGP OVER REPL]]*Dollar_Value_Per_Pitcher_SGP+1</f>
        <v>#REF!</v>
      </c>
      <c r="AF593" s="28"/>
      <c r="AG593" s="31" t="e">
        <f>IF(AND(MYRANKS_P[[#This Row],[BENCH_RANK]]&lt;=Total_Pitchers_Drafted,MYRANKS_P[[#This Row],[$ACTUAL]]=""),MYRANKS_P[[#This Row],[USEFULSGP]],0)</f>
        <v>#REF!</v>
      </c>
      <c r="AH593" s="28" t="e">
        <f>IF(MYRANKS_P[[#This Row],[REMAIN_SGP]]=0,0,MYRANKS_P[[#This Row],[REMAIN_SGP]]*Remaining_Dollar_Value_Per_Pitcher_SGP+1)</f>
        <v>#REF!</v>
      </c>
      <c r="AI593" s="122"/>
    </row>
    <row r="594" spans="1:35" x14ac:dyDescent="0.25">
      <c r="A594" s="88" t="s">
        <v>2350</v>
      </c>
      <c r="B594" s="53" t="e">
        <f>VLOOKUP(MYRANKS_P[[#This Row],[PLAYERID]],#REF!,COLUMN(#REF!),FALSE)</f>
        <v>#REF!</v>
      </c>
      <c r="C594" s="53" t="e">
        <f>VLOOKUP(MYRANKS_P[[#This Row],[PLAYERID]],#REF!,COLUMN(#REF!),FALSE)</f>
        <v>#REF!</v>
      </c>
      <c r="D594" s="53" t="e">
        <f>VLOOKUP(MYRANKS_P[[#This Row],[PLAYERID]],#REF!,COLUMN(#REF!),FALSE)</f>
        <v>#REF!</v>
      </c>
      <c r="E594" s="9" t="e">
        <f>VLOOKUP(MYRANKS_P[[#This Row],[PLAYERID]],#REF!,COLUMN(#REF!),FALSE)</f>
        <v>#REF!</v>
      </c>
      <c r="F594" s="53" t="e">
        <f>VLOOKUP(MYRANKS_P[[#This Row],[PLAYERID]],#REF!,COLUMN(#REF!),FALSE)</f>
        <v>#REF!</v>
      </c>
      <c r="G594" s="9" t="e">
        <f>INDEX(#REF!,MATCH(MYRANKS_P[[#This Row],[PLAYERID]],#REF!,0),VLOOKUP(IDSYSTEM,#REF!,3,FALSE))</f>
        <v>#REF!</v>
      </c>
      <c r="H594" s="115" t="e">
        <f>IF(OR(LEAGUE="Mixed",LEAGUE=MYRANKS_P[[#This Row],[LG]]),IFERROR(INDEX(PITCHCSV[],MATCH(MYRANKS_P[[#This Row],[PROJID]],PITCHCSV[playerid],0),P_WCOL),0),0)</f>
        <v>#REF!</v>
      </c>
      <c r="I594" s="115" t="e">
        <f>IF(OR(LEAGUE="Mixed",LEAGUE=MYRANKS_P[[#This Row],[LG]]),IFERROR(INDEX(PITCHCSV[],MATCH(MYRANKS_P[[#This Row],[PROJID]],PITCHCSV[playerid],0),P_SVCOL),0),0)</f>
        <v>#REF!</v>
      </c>
      <c r="J594" s="115" t="e">
        <f>IF(OR(LEAGUE="Mixed",LEAGUE=MYRANKS_P[[#This Row],[LG]]),IFERROR(INDEX(PITCHCSV[],MATCH(MYRANKS_P[[#This Row],[PROJID]],PITCHCSV[playerid],0),P_IPCOL),0),0)</f>
        <v>#REF!</v>
      </c>
      <c r="K594" s="115" t="e">
        <f>IF(OR(LEAGUE="Mixed",LEAGUE=MYRANKS_P[[#This Row],[LG]]),IFERROR(INDEX(PITCHCSV[],MATCH(MYRANKS_P[[#This Row],[PROJID]],PITCHCSV[playerid],0),P_HCOL),0),0)</f>
        <v>#REF!</v>
      </c>
      <c r="L594" s="115" t="e">
        <f>IF(OR(LEAGUE="Mixed",LEAGUE=MYRANKS_P[[#This Row],[LG]]),IFERROR(INDEX(PITCHCSV[],MATCH(MYRANKS_P[[#This Row],[PROJID]],PITCHCSV[playerid],0),P_ERCOL),0),0)</f>
        <v>#REF!</v>
      </c>
      <c r="M594" s="115" t="e">
        <f>IF(OR(LEAGUE="Mixed",LEAGUE=MYRANKS_P[[#This Row],[LG]]),IFERROR(INDEX(PITCHCSV[],MATCH(MYRANKS_P[[#This Row],[PROJID]],PITCHCSV[playerid],0),P_HRCOL),0),0)</f>
        <v>#REF!</v>
      </c>
      <c r="N594" s="115" t="e">
        <f>IF(OR(LEAGUE="Mixed",LEAGUE=MYRANKS_P[[#This Row],[LG]]),IFERROR(INDEX(PITCHCSV[],MATCH(MYRANKS_P[[#This Row],[PROJID]],PITCHCSV[playerid],0),P_SOCOL),0),0)</f>
        <v>#REF!</v>
      </c>
      <c r="O594" s="115" t="e">
        <f>IF(OR(LEAGUE="Mixed",LEAGUE=MYRANKS_P[[#This Row],[LG]]),IFERROR(INDEX(PITCHCSV[],MATCH(MYRANKS_P[[#This Row],[PROJID]],PITCHCSV[playerid],0),P_BBCOL),0),0)</f>
        <v>#REF!</v>
      </c>
      <c r="P594" s="10" t="e">
        <f>IF(OR(LEAGUE="Mixed",LEAGUE=MYRANKS_P[[#This Row],[LG]]),IFERROR(MYRANKS_P[[#This Row],[ER]]*9/MYRANKS_P[[#This Row],[IP]],0),0)</f>
        <v>#REF!</v>
      </c>
      <c r="Q594" s="10" t="e">
        <f>IF(OR(LEAGUE="Mixed",LEAGUE=MYRANKS_P[[#This Row],[LG]]),IFERROR((MYRANKS_P[[#This Row],[BB]]+MYRANKS_P[[#This Row],[H]])/MYRANKS_P[[#This Row],[IP]],0),0)</f>
        <v>#REF!</v>
      </c>
      <c r="R594" s="10" t="e">
        <f>MYRANKS_P[[#This Row],[W]]/SGP_W</f>
        <v>#REF!</v>
      </c>
      <c r="S594" s="10" t="e">
        <f>MYRANKS_P[[#This Row],[SV]]/SGP_SV</f>
        <v>#REF!</v>
      </c>
      <c r="T594" s="10" t="e">
        <f>MYRANKS_P[[#This Row],[SO]]/SGP_K</f>
        <v>#REF!</v>
      </c>
      <c r="U594" s="10" t="e">
        <f>((LGAVG_ER*(NUMPITCHERS-1)+MYRANKS_P[[#This Row],[ER]])*9/((LGAVG_IP*(NUMPITCHERS-1)+MYRANKS_P[[#This Row],[IP]]))-LGAVG_ERA)/SGP_ERA</f>
        <v>#REF!</v>
      </c>
      <c r="V594" s="10" t="e">
        <f>((LGAVG_HBB*(NUMPITCHERS-1)+MYRANKS_P[[#This Row],[BB]]+MYRANKS_P[[#This Row],[H]])/(LGAVG_IP*(NUMPITCHERS-1)+MYRANKS_P[[#This Row],[IP]])-LGAVG_WHIP)/SGP_WHIP</f>
        <v>#REF!</v>
      </c>
      <c r="W594" s="72" t="e">
        <f>MYRANKS_P[[#This Row],[WSGP]]+MYRANKS_P[[#This Row],[SVSGP]]+MYRANKS_P[[#This Row],[SOSGP]]+MYRANKS_P[[#This Row],[ERASGP]]+MYRANKS_P[[#This Row],[WHIPSGP]]</f>
        <v>#REF!</v>
      </c>
      <c r="X594" s="171" t="e">
        <f>RANK(MYRANKS_P[[#This Row],[TTLSGP]],MYRANKS_P[TTLSGP],0)</f>
        <v>#REF!</v>
      </c>
      <c r="Y594" s="72" t="e">
        <f>IF(MYRANKS_P[[#This Row],[RAW_RANK]]&gt;NUM_P,MYRANKS_P[[#This Row],[TTLSGP]],0)</f>
        <v>#REF!</v>
      </c>
      <c r="Z594" s="22" t="e">
        <f>IF(MYRANKS_P[[#This Row],[BENCH_TTLSGP]]=0,"",RANK(MYRANKS_P[[#This Row],[BENCH_TTLSGP]],MYRANKS_P[BENCH_TTLSGP],0))</f>
        <v>#REF!</v>
      </c>
      <c r="AA594" s="22" t="e">
        <f>IF(MYRANKS_P[[#This Row],[RAW_RANK]]=NUM_P,"X","")</f>
        <v>#REF!</v>
      </c>
      <c r="AB594" s="10" t="e">
        <f>VLOOKUP(MYRANKS_P[[#This Row],[POS]],#REF!,COLUMN(#REF!),FALSE)</f>
        <v>#REF!</v>
      </c>
      <c r="AC594" s="10" t="e">
        <f>MYRANKS_P[[#This Row],[TTLSGP]]-MYRANKS_P[[#This Row],[REPL LVL]]</f>
        <v>#REF!</v>
      </c>
      <c r="AD594" s="19" t="e">
        <f>IF(MYRANKS_P[[#This Row],[RAW_RANK]]&lt;=Total_Pitchers_Drafted,MYRANKS_P[[#This Row],[SGP OVER REPL]],0)</f>
        <v>#REF!</v>
      </c>
      <c r="AE594" s="66" t="e">
        <f>MYRANKS_P[[#This Row],[SGP OVER REPL]]*Dollar_Value_Per_Pitcher_SGP+1</f>
        <v>#REF!</v>
      </c>
      <c r="AF594" s="27"/>
      <c r="AG594" s="30" t="e">
        <f>IF(AND(MYRANKS_P[[#This Row],[BENCH_RANK]]&lt;=Total_Pitchers_Drafted,MYRANKS_P[[#This Row],[$ACTUAL]]=""),MYRANKS_P[[#This Row],[USEFULSGP]],0)</f>
        <v>#REF!</v>
      </c>
      <c r="AH594" s="27" t="e">
        <f>IF(MYRANKS_P[[#This Row],[REMAIN_SGP]]=0,0,MYRANKS_P[[#This Row],[REMAIN_SGP]]*Remaining_Dollar_Value_Per_Pitcher_SGP+1)</f>
        <v>#REF!</v>
      </c>
      <c r="AI594" s="122"/>
    </row>
    <row r="595" spans="1:35" x14ac:dyDescent="0.25">
      <c r="A595" s="88" t="s">
        <v>4818</v>
      </c>
      <c r="B595" s="53" t="e">
        <f>VLOOKUP(MYRANKS_P[[#This Row],[PLAYERID]],#REF!,COLUMN(#REF!),FALSE)</f>
        <v>#REF!</v>
      </c>
      <c r="C595" s="53" t="e">
        <f>VLOOKUP(MYRANKS_P[[#This Row],[PLAYERID]],#REF!,COLUMN(#REF!),FALSE)</f>
        <v>#REF!</v>
      </c>
      <c r="D595" s="53" t="e">
        <f>VLOOKUP(MYRANKS_P[[#This Row],[PLAYERID]],#REF!,COLUMN(#REF!),FALSE)</f>
        <v>#REF!</v>
      </c>
      <c r="E595" s="9" t="e">
        <f>VLOOKUP(MYRANKS_P[[#This Row],[PLAYERID]],#REF!,COLUMN(#REF!),FALSE)</f>
        <v>#REF!</v>
      </c>
      <c r="F595" s="53" t="e">
        <f>VLOOKUP(MYRANKS_P[[#This Row],[PLAYERID]],#REF!,COLUMN(#REF!),FALSE)</f>
        <v>#REF!</v>
      </c>
      <c r="G595" s="9" t="e">
        <f>INDEX(#REF!,MATCH(MYRANKS_P[[#This Row],[PLAYERID]],#REF!,0),VLOOKUP(IDSYSTEM,#REF!,3,FALSE))</f>
        <v>#REF!</v>
      </c>
      <c r="H595" s="115" t="e">
        <f>IF(OR(LEAGUE="Mixed",LEAGUE=MYRANKS_P[[#This Row],[LG]]),IFERROR(INDEX(PITCHCSV[],MATCH(MYRANKS_P[[#This Row],[PROJID]],PITCHCSV[playerid],0),P_WCOL),0),0)</f>
        <v>#REF!</v>
      </c>
      <c r="I595" s="115" t="e">
        <f>IF(OR(LEAGUE="Mixed",LEAGUE=MYRANKS_P[[#This Row],[LG]]),IFERROR(INDEX(PITCHCSV[],MATCH(MYRANKS_P[[#This Row],[PROJID]],PITCHCSV[playerid],0),P_SVCOL),0),0)</f>
        <v>#REF!</v>
      </c>
      <c r="J595" s="115" t="e">
        <f>IF(OR(LEAGUE="Mixed",LEAGUE=MYRANKS_P[[#This Row],[LG]]),IFERROR(INDEX(PITCHCSV[],MATCH(MYRANKS_P[[#This Row],[PROJID]],PITCHCSV[playerid],0),P_IPCOL),0),0)</f>
        <v>#REF!</v>
      </c>
      <c r="K595" s="115" t="e">
        <f>IF(OR(LEAGUE="Mixed",LEAGUE=MYRANKS_P[[#This Row],[LG]]),IFERROR(INDEX(PITCHCSV[],MATCH(MYRANKS_P[[#This Row],[PROJID]],PITCHCSV[playerid],0),P_HCOL),0),0)</f>
        <v>#REF!</v>
      </c>
      <c r="L595" s="115" t="e">
        <f>IF(OR(LEAGUE="Mixed",LEAGUE=MYRANKS_P[[#This Row],[LG]]),IFERROR(INDEX(PITCHCSV[],MATCH(MYRANKS_P[[#This Row],[PROJID]],PITCHCSV[playerid],0),P_ERCOL),0),0)</f>
        <v>#REF!</v>
      </c>
      <c r="M595" s="115" t="e">
        <f>IF(OR(LEAGUE="Mixed",LEAGUE=MYRANKS_P[[#This Row],[LG]]),IFERROR(INDEX(PITCHCSV[],MATCH(MYRANKS_P[[#This Row],[PROJID]],PITCHCSV[playerid],0),P_HRCOL),0),0)</f>
        <v>#REF!</v>
      </c>
      <c r="N595" s="115" t="e">
        <f>IF(OR(LEAGUE="Mixed",LEAGUE=MYRANKS_P[[#This Row],[LG]]),IFERROR(INDEX(PITCHCSV[],MATCH(MYRANKS_P[[#This Row],[PROJID]],PITCHCSV[playerid],0),P_SOCOL),0),0)</f>
        <v>#REF!</v>
      </c>
      <c r="O595" s="115" t="e">
        <f>IF(OR(LEAGUE="Mixed",LEAGUE=MYRANKS_P[[#This Row],[LG]]),IFERROR(INDEX(PITCHCSV[],MATCH(MYRANKS_P[[#This Row],[PROJID]],PITCHCSV[playerid],0),P_BBCOL),0),0)</f>
        <v>#REF!</v>
      </c>
      <c r="P595" s="10" t="e">
        <f>IF(OR(LEAGUE="Mixed",LEAGUE=MYRANKS_P[[#This Row],[LG]]),IFERROR(MYRANKS_P[[#This Row],[ER]]*9/MYRANKS_P[[#This Row],[IP]],0),0)</f>
        <v>#REF!</v>
      </c>
      <c r="Q595" s="10" t="e">
        <f>IF(OR(LEAGUE="Mixed",LEAGUE=MYRANKS_P[[#This Row],[LG]]),IFERROR((MYRANKS_P[[#This Row],[BB]]+MYRANKS_P[[#This Row],[H]])/MYRANKS_P[[#This Row],[IP]],0),0)</f>
        <v>#REF!</v>
      </c>
      <c r="R595" s="10" t="e">
        <f>MYRANKS_P[[#This Row],[W]]/SGP_W</f>
        <v>#REF!</v>
      </c>
      <c r="S595" s="10" t="e">
        <f>MYRANKS_P[[#This Row],[SV]]/SGP_SV</f>
        <v>#REF!</v>
      </c>
      <c r="T595" s="10" t="e">
        <f>MYRANKS_P[[#This Row],[SO]]/SGP_K</f>
        <v>#REF!</v>
      </c>
      <c r="U595" s="10" t="e">
        <f>((LGAVG_ER*(NUMPITCHERS-1)+MYRANKS_P[[#This Row],[ER]])*9/((LGAVG_IP*(NUMPITCHERS-1)+MYRANKS_P[[#This Row],[IP]]))-LGAVG_ERA)/SGP_ERA</f>
        <v>#REF!</v>
      </c>
      <c r="V595" s="10" t="e">
        <f>((LGAVG_HBB*(NUMPITCHERS-1)+MYRANKS_P[[#This Row],[BB]]+MYRANKS_P[[#This Row],[H]])/(LGAVG_IP*(NUMPITCHERS-1)+MYRANKS_P[[#This Row],[IP]])-LGAVG_WHIP)/SGP_WHIP</f>
        <v>#REF!</v>
      </c>
      <c r="W595" s="72" t="e">
        <f>MYRANKS_P[[#This Row],[WSGP]]+MYRANKS_P[[#This Row],[SVSGP]]+MYRANKS_P[[#This Row],[SOSGP]]+MYRANKS_P[[#This Row],[ERASGP]]+MYRANKS_P[[#This Row],[WHIPSGP]]</f>
        <v>#REF!</v>
      </c>
      <c r="X595" s="171" t="e">
        <f>RANK(MYRANKS_P[[#This Row],[TTLSGP]],MYRANKS_P[TTLSGP],0)</f>
        <v>#REF!</v>
      </c>
      <c r="Y595" s="72" t="e">
        <f>IF(MYRANKS_P[[#This Row],[RAW_RANK]]&gt;NUM_P,MYRANKS_P[[#This Row],[TTLSGP]],0)</f>
        <v>#REF!</v>
      </c>
      <c r="Z595" s="22" t="e">
        <f>IF(MYRANKS_P[[#This Row],[BENCH_TTLSGP]]=0,"",RANK(MYRANKS_P[[#This Row],[BENCH_TTLSGP]],MYRANKS_P[BENCH_TTLSGP],0))</f>
        <v>#REF!</v>
      </c>
      <c r="AA595" s="22" t="e">
        <f>IF(MYRANKS_P[[#This Row],[RAW_RANK]]=NUM_P,"X","")</f>
        <v>#REF!</v>
      </c>
      <c r="AB595" s="10" t="e">
        <f>VLOOKUP(MYRANKS_P[[#This Row],[POS]],#REF!,COLUMN(#REF!),FALSE)</f>
        <v>#REF!</v>
      </c>
      <c r="AC595" s="10" t="e">
        <f>MYRANKS_P[[#This Row],[TTLSGP]]-MYRANKS_P[[#This Row],[REPL LVL]]</f>
        <v>#REF!</v>
      </c>
      <c r="AD595" s="19" t="e">
        <f>IF(MYRANKS_P[[#This Row],[RAW_RANK]]&lt;=Total_Pitchers_Drafted,MYRANKS_P[[#This Row],[SGP OVER REPL]],0)</f>
        <v>#REF!</v>
      </c>
      <c r="AE595" s="66" t="e">
        <f>MYRANKS_P[[#This Row],[SGP OVER REPL]]*Dollar_Value_Per_Pitcher_SGP+1</f>
        <v>#REF!</v>
      </c>
      <c r="AF595" s="27"/>
      <c r="AG595" s="30" t="e">
        <f>IF(AND(MYRANKS_P[[#This Row],[BENCH_RANK]]&lt;=Total_Pitchers_Drafted,MYRANKS_P[[#This Row],[$ACTUAL]]=""),MYRANKS_P[[#This Row],[USEFULSGP]],0)</f>
        <v>#REF!</v>
      </c>
      <c r="AH595" s="27" t="e">
        <f>IF(MYRANKS_P[[#This Row],[REMAIN_SGP]]=0,0,MYRANKS_P[[#This Row],[REMAIN_SGP]]*Remaining_Dollar_Value_Per_Pitcher_SGP+1)</f>
        <v>#REF!</v>
      </c>
      <c r="AI595" s="122"/>
    </row>
    <row r="596" spans="1:35" x14ac:dyDescent="0.25">
      <c r="A596" s="110" t="s">
        <v>6179</v>
      </c>
      <c r="B596" s="53" t="e">
        <f>VLOOKUP(MYRANKS_P[[#This Row],[PLAYERID]],#REF!,COLUMN(#REF!),FALSE)</f>
        <v>#REF!</v>
      </c>
      <c r="C596" s="53" t="e">
        <f>VLOOKUP(MYRANKS_P[[#This Row],[PLAYERID]],#REF!,COLUMN(#REF!),FALSE)</f>
        <v>#REF!</v>
      </c>
      <c r="D596" s="53" t="e">
        <f>VLOOKUP(MYRANKS_P[[#This Row],[PLAYERID]],#REF!,COLUMN(#REF!),FALSE)</f>
        <v>#REF!</v>
      </c>
      <c r="E596" s="9" t="e">
        <f>VLOOKUP(MYRANKS_P[[#This Row],[PLAYERID]],#REF!,COLUMN(#REF!),FALSE)</f>
        <v>#REF!</v>
      </c>
      <c r="F596" s="53" t="e">
        <f>VLOOKUP(MYRANKS_P[[#This Row],[PLAYERID]],#REF!,COLUMN(#REF!),FALSE)</f>
        <v>#REF!</v>
      </c>
      <c r="G596" s="9" t="e">
        <f>INDEX(#REF!,MATCH(MYRANKS_P[[#This Row],[PLAYERID]],#REF!,0),VLOOKUP(IDSYSTEM,#REF!,3,FALSE))</f>
        <v>#REF!</v>
      </c>
      <c r="H596" s="128" t="e">
        <f>IF(OR(LEAGUE="Mixed",LEAGUE=MYRANKS_P[[#This Row],[LG]]),IFERROR(INDEX(PITCHCSV[],MATCH(MYRANKS_P[[#This Row],[PROJID]],PITCHCSV[playerid],0),P_WCOL),0),0)</f>
        <v>#REF!</v>
      </c>
      <c r="I596" s="128" t="e">
        <f>IF(OR(LEAGUE="Mixed",LEAGUE=MYRANKS_P[[#This Row],[LG]]),IFERROR(INDEX(PITCHCSV[],MATCH(MYRANKS_P[[#This Row],[PROJID]],PITCHCSV[playerid],0),P_SVCOL),0),0)</f>
        <v>#REF!</v>
      </c>
      <c r="J596" s="128" t="e">
        <f>IF(OR(LEAGUE="Mixed",LEAGUE=MYRANKS_P[[#This Row],[LG]]),IFERROR(INDEX(PITCHCSV[],MATCH(MYRANKS_P[[#This Row],[PROJID]],PITCHCSV[playerid],0),P_IPCOL),0),0)</f>
        <v>#REF!</v>
      </c>
      <c r="K596" s="128" t="e">
        <f>IF(OR(LEAGUE="Mixed",LEAGUE=MYRANKS_P[[#This Row],[LG]]),IFERROR(INDEX(PITCHCSV[],MATCH(MYRANKS_P[[#This Row],[PROJID]],PITCHCSV[playerid],0),P_HCOL),0),0)</f>
        <v>#REF!</v>
      </c>
      <c r="L596" s="128" t="e">
        <f>IF(OR(LEAGUE="Mixed",LEAGUE=MYRANKS_P[[#This Row],[LG]]),IFERROR(INDEX(PITCHCSV[],MATCH(MYRANKS_P[[#This Row],[PROJID]],PITCHCSV[playerid],0),P_ERCOL),0),0)</f>
        <v>#REF!</v>
      </c>
      <c r="M596" s="128" t="e">
        <f>IF(OR(LEAGUE="Mixed",LEAGUE=MYRANKS_P[[#This Row],[LG]]),IFERROR(INDEX(PITCHCSV[],MATCH(MYRANKS_P[[#This Row],[PROJID]],PITCHCSV[playerid],0),P_HRCOL),0),0)</f>
        <v>#REF!</v>
      </c>
      <c r="N596" s="128" t="e">
        <f>IF(OR(LEAGUE="Mixed",LEAGUE=MYRANKS_P[[#This Row],[LG]]),IFERROR(INDEX(PITCHCSV[],MATCH(MYRANKS_P[[#This Row],[PROJID]],PITCHCSV[playerid],0),P_SOCOL),0),0)</f>
        <v>#REF!</v>
      </c>
      <c r="O596" s="128" t="e">
        <f>IF(OR(LEAGUE="Mixed",LEAGUE=MYRANKS_P[[#This Row],[LG]]),IFERROR(INDEX(PITCHCSV[],MATCH(MYRANKS_P[[#This Row],[PROJID]],PITCHCSV[playerid],0),P_BBCOL),0),0)</f>
        <v>#REF!</v>
      </c>
      <c r="P596" s="87" t="e">
        <f>IF(OR(LEAGUE="Mixed",LEAGUE=MYRANKS_P[[#This Row],[LG]]),IFERROR(MYRANKS_P[[#This Row],[ER]]*9/MYRANKS_P[[#This Row],[IP]],0),0)</f>
        <v>#REF!</v>
      </c>
      <c r="Q596" s="87" t="e">
        <f>IF(OR(LEAGUE="Mixed",LEAGUE=MYRANKS_P[[#This Row],[LG]]),IFERROR((MYRANKS_P[[#This Row],[BB]]+MYRANKS_P[[#This Row],[H]])/MYRANKS_P[[#This Row],[IP]],0),0)</f>
        <v>#REF!</v>
      </c>
      <c r="R596" s="87" t="e">
        <f>MYRANKS_P[[#This Row],[W]]/SGP_W</f>
        <v>#REF!</v>
      </c>
      <c r="S596" s="87" t="e">
        <f>MYRANKS_P[[#This Row],[SV]]/SGP_SV</f>
        <v>#REF!</v>
      </c>
      <c r="T596" s="87" t="e">
        <f>MYRANKS_P[[#This Row],[SO]]/SGP_K</f>
        <v>#REF!</v>
      </c>
      <c r="U596" s="87" t="e">
        <f>((LGAVG_ER*(NUMPITCHERS-1)+MYRANKS_P[[#This Row],[ER]])*9/((LGAVG_IP*(NUMPITCHERS-1)+MYRANKS_P[[#This Row],[IP]]))-LGAVG_ERA)/SGP_ERA</f>
        <v>#REF!</v>
      </c>
      <c r="V596" s="87" t="e">
        <f>((LGAVG_HBB*(NUMPITCHERS-1)+MYRANKS_P[[#This Row],[BB]]+MYRANKS_P[[#This Row],[H]])/(LGAVG_IP*(NUMPITCHERS-1)+MYRANKS_P[[#This Row],[IP]])-LGAVG_WHIP)/SGP_WHIP</f>
        <v>#REF!</v>
      </c>
      <c r="W596" s="92" t="e">
        <f>MYRANKS_P[[#This Row],[WSGP]]+MYRANKS_P[[#This Row],[SVSGP]]+MYRANKS_P[[#This Row],[SOSGP]]+MYRANKS_P[[#This Row],[ERASGP]]+MYRANKS_P[[#This Row],[WHIPSGP]]</f>
        <v>#REF!</v>
      </c>
      <c r="X596" s="173" t="e">
        <f>RANK(MYRANKS_P[[#This Row],[TTLSGP]],MYRANKS_P[TTLSGP],0)</f>
        <v>#REF!</v>
      </c>
      <c r="Y596" s="92" t="e">
        <f>IF(MYRANKS_P[[#This Row],[RAW_RANK]]&gt;NUM_P,MYRANKS_P[[#This Row],[TTLSGP]],0)</f>
        <v>#REF!</v>
      </c>
      <c r="Z596" s="96" t="e">
        <f>IF(MYRANKS_P[[#This Row],[BENCH_TTLSGP]]=0,"",RANK(MYRANKS_P[[#This Row],[BENCH_TTLSGP]],MYRANKS_P[BENCH_TTLSGP],0))</f>
        <v>#REF!</v>
      </c>
      <c r="AA596" s="96" t="e">
        <f>IF(MYRANKS_P[[#This Row],[RAW_RANK]]=NUM_P,"X","")</f>
        <v>#REF!</v>
      </c>
      <c r="AB596" s="87" t="e">
        <f>VLOOKUP(MYRANKS_P[[#This Row],[POS]],#REF!,COLUMN(#REF!),FALSE)</f>
        <v>#REF!</v>
      </c>
      <c r="AC596" s="87" t="e">
        <f>MYRANKS_P[[#This Row],[TTLSGP]]-MYRANKS_P[[#This Row],[REPL LVL]]</f>
        <v>#REF!</v>
      </c>
      <c r="AD596" s="87" t="e">
        <f>IF(MYRANKS_P[[#This Row],[RAW_RANK]]&lt;=Total_Pitchers_Drafted,MYRANKS_P[[#This Row],[SGP OVER REPL]],0)</f>
        <v>#REF!</v>
      </c>
      <c r="AE596" s="97" t="e">
        <f>MYRANKS_P[[#This Row],[SGP OVER REPL]]*Dollar_Value_Per_Pitcher_SGP+1</f>
        <v>#REF!</v>
      </c>
      <c r="AF596" s="87"/>
      <c r="AG596" s="87" t="e">
        <f>IF(AND(MYRANKS_P[[#This Row],[BENCH_RANK]]&lt;=Total_Pitchers_Drafted,MYRANKS_P[[#This Row],[$ACTUAL]]=""),MYRANKS_P[[#This Row],[USEFULSGP]],0)</f>
        <v>#REF!</v>
      </c>
      <c r="AH596" s="87" t="e">
        <f>IF(MYRANKS_P[[#This Row],[REMAIN_SGP]]=0,0,MYRANKS_P[[#This Row],[REMAIN_SGP]]*Remaining_Dollar_Value_Per_Pitcher_SGP+1)</f>
        <v>#REF!</v>
      </c>
      <c r="AI596" s="122"/>
    </row>
    <row r="597" spans="1:35" x14ac:dyDescent="0.25">
      <c r="A597" s="88" t="s">
        <v>1512</v>
      </c>
      <c r="B597" s="53" t="e">
        <f>VLOOKUP(MYRANKS_P[[#This Row],[PLAYERID]],#REF!,COLUMN(#REF!),FALSE)</f>
        <v>#REF!</v>
      </c>
      <c r="C597" s="53" t="e">
        <f>VLOOKUP(MYRANKS_P[[#This Row],[PLAYERID]],#REF!,COLUMN(#REF!),FALSE)</f>
        <v>#REF!</v>
      </c>
      <c r="D597" s="53" t="e">
        <f>VLOOKUP(MYRANKS_P[[#This Row],[PLAYERID]],#REF!,COLUMN(#REF!),FALSE)</f>
        <v>#REF!</v>
      </c>
      <c r="E597" s="9" t="e">
        <f>VLOOKUP(MYRANKS_P[[#This Row],[PLAYERID]],#REF!,COLUMN(#REF!),FALSE)</f>
        <v>#REF!</v>
      </c>
      <c r="F597" s="53" t="e">
        <f>VLOOKUP(MYRANKS_P[[#This Row],[PLAYERID]],#REF!,COLUMN(#REF!),FALSE)</f>
        <v>#REF!</v>
      </c>
      <c r="G597" s="9" t="e">
        <f>INDEX(#REF!,MATCH(MYRANKS_P[[#This Row],[PLAYERID]],#REF!,0),VLOOKUP(IDSYSTEM,#REF!,3,FALSE))</f>
        <v>#REF!</v>
      </c>
      <c r="H597" s="115" t="e">
        <f>IF(OR(LEAGUE="Mixed",LEAGUE=MYRANKS_P[[#This Row],[LG]]),IFERROR(INDEX(PITCHCSV[],MATCH(MYRANKS_P[[#This Row],[PROJID]],PITCHCSV[playerid],0),P_WCOL),0),0)</f>
        <v>#REF!</v>
      </c>
      <c r="I597" s="115" t="e">
        <f>IF(OR(LEAGUE="Mixed",LEAGUE=MYRANKS_P[[#This Row],[LG]]),IFERROR(INDEX(PITCHCSV[],MATCH(MYRANKS_P[[#This Row],[PROJID]],PITCHCSV[playerid],0),P_SVCOL),0),0)</f>
        <v>#REF!</v>
      </c>
      <c r="J597" s="115" t="e">
        <f>IF(OR(LEAGUE="Mixed",LEAGUE=MYRANKS_P[[#This Row],[LG]]),IFERROR(INDEX(PITCHCSV[],MATCH(MYRANKS_P[[#This Row],[PROJID]],PITCHCSV[playerid],0),P_IPCOL),0),0)</f>
        <v>#REF!</v>
      </c>
      <c r="K597" s="115" t="e">
        <f>IF(OR(LEAGUE="Mixed",LEAGUE=MYRANKS_P[[#This Row],[LG]]),IFERROR(INDEX(PITCHCSV[],MATCH(MYRANKS_P[[#This Row],[PROJID]],PITCHCSV[playerid],0),P_HCOL),0),0)</f>
        <v>#REF!</v>
      </c>
      <c r="L597" s="115" t="e">
        <f>IF(OR(LEAGUE="Mixed",LEAGUE=MYRANKS_P[[#This Row],[LG]]),IFERROR(INDEX(PITCHCSV[],MATCH(MYRANKS_P[[#This Row],[PROJID]],PITCHCSV[playerid],0),P_ERCOL),0),0)</f>
        <v>#REF!</v>
      </c>
      <c r="M597" s="115" t="e">
        <f>IF(OR(LEAGUE="Mixed",LEAGUE=MYRANKS_P[[#This Row],[LG]]),IFERROR(INDEX(PITCHCSV[],MATCH(MYRANKS_P[[#This Row],[PROJID]],PITCHCSV[playerid],0),P_HRCOL),0),0)</f>
        <v>#REF!</v>
      </c>
      <c r="N597" s="115" t="e">
        <f>IF(OR(LEAGUE="Mixed",LEAGUE=MYRANKS_P[[#This Row],[LG]]),IFERROR(INDEX(PITCHCSV[],MATCH(MYRANKS_P[[#This Row],[PROJID]],PITCHCSV[playerid],0),P_SOCOL),0),0)</f>
        <v>#REF!</v>
      </c>
      <c r="O597" s="115" t="e">
        <f>IF(OR(LEAGUE="Mixed",LEAGUE=MYRANKS_P[[#This Row],[LG]]),IFERROR(INDEX(PITCHCSV[],MATCH(MYRANKS_P[[#This Row],[PROJID]],PITCHCSV[playerid],0),P_BBCOL),0),0)</f>
        <v>#REF!</v>
      </c>
      <c r="P597" s="10" t="e">
        <f>IF(OR(LEAGUE="Mixed",LEAGUE=MYRANKS_P[[#This Row],[LG]]),IFERROR(MYRANKS_P[[#This Row],[ER]]*9/MYRANKS_P[[#This Row],[IP]],0),0)</f>
        <v>#REF!</v>
      </c>
      <c r="Q597" s="10" t="e">
        <f>IF(OR(LEAGUE="Mixed",LEAGUE=MYRANKS_P[[#This Row],[LG]]),IFERROR((MYRANKS_P[[#This Row],[BB]]+MYRANKS_P[[#This Row],[H]])/MYRANKS_P[[#This Row],[IP]],0),0)</f>
        <v>#REF!</v>
      </c>
      <c r="R597" s="10" t="e">
        <f>MYRANKS_P[[#This Row],[W]]/SGP_W</f>
        <v>#REF!</v>
      </c>
      <c r="S597" s="10" t="e">
        <f>MYRANKS_P[[#This Row],[SV]]/SGP_SV</f>
        <v>#REF!</v>
      </c>
      <c r="T597" s="10" t="e">
        <f>MYRANKS_P[[#This Row],[SO]]/SGP_K</f>
        <v>#REF!</v>
      </c>
      <c r="U597" s="10" t="e">
        <f>((LGAVG_ER*(NUMPITCHERS-1)+MYRANKS_P[[#This Row],[ER]])*9/((LGAVG_IP*(NUMPITCHERS-1)+MYRANKS_P[[#This Row],[IP]]))-LGAVG_ERA)/SGP_ERA</f>
        <v>#REF!</v>
      </c>
      <c r="V597" s="10" t="e">
        <f>((LGAVG_HBB*(NUMPITCHERS-1)+MYRANKS_P[[#This Row],[BB]]+MYRANKS_P[[#This Row],[H]])/(LGAVG_IP*(NUMPITCHERS-1)+MYRANKS_P[[#This Row],[IP]])-LGAVG_WHIP)/SGP_WHIP</f>
        <v>#REF!</v>
      </c>
      <c r="W597" s="72" t="e">
        <f>MYRANKS_P[[#This Row],[WSGP]]+MYRANKS_P[[#This Row],[SVSGP]]+MYRANKS_P[[#This Row],[SOSGP]]+MYRANKS_P[[#This Row],[ERASGP]]+MYRANKS_P[[#This Row],[WHIPSGP]]</f>
        <v>#REF!</v>
      </c>
      <c r="X597" s="171" t="e">
        <f>RANK(MYRANKS_P[[#This Row],[TTLSGP]],MYRANKS_P[TTLSGP],0)</f>
        <v>#REF!</v>
      </c>
      <c r="Y597" s="72" t="e">
        <f>IF(MYRANKS_P[[#This Row],[RAW_RANK]]&gt;NUM_P,MYRANKS_P[[#This Row],[TTLSGP]],0)</f>
        <v>#REF!</v>
      </c>
      <c r="Z597" s="22" t="e">
        <f>IF(MYRANKS_P[[#This Row],[BENCH_TTLSGP]]=0,"",RANK(MYRANKS_P[[#This Row],[BENCH_TTLSGP]],MYRANKS_P[BENCH_TTLSGP],0))</f>
        <v>#REF!</v>
      </c>
      <c r="AA597" s="22" t="e">
        <f>IF(MYRANKS_P[[#This Row],[RAW_RANK]]=NUM_P,"X","")</f>
        <v>#REF!</v>
      </c>
      <c r="AB597" s="10" t="e">
        <f>VLOOKUP(MYRANKS_P[[#This Row],[POS]],#REF!,COLUMN(#REF!),FALSE)</f>
        <v>#REF!</v>
      </c>
      <c r="AC597" s="10" t="e">
        <f>MYRANKS_P[[#This Row],[TTLSGP]]-MYRANKS_P[[#This Row],[REPL LVL]]</f>
        <v>#REF!</v>
      </c>
      <c r="AD597" s="19" t="e">
        <f>IF(MYRANKS_P[[#This Row],[RAW_RANK]]&lt;=Total_Pitchers_Drafted,MYRANKS_P[[#This Row],[SGP OVER REPL]],0)</f>
        <v>#REF!</v>
      </c>
      <c r="AE597" s="66" t="e">
        <f>MYRANKS_P[[#This Row],[SGP OVER REPL]]*Dollar_Value_Per_Pitcher_SGP+1</f>
        <v>#REF!</v>
      </c>
      <c r="AF597" s="27"/>
      <c r="AG597" s="30" t="e">
        <f>IF(AND(MYRANKS_P[[#This Row],[BENCH_RANK]]&lt;=Total_Pitchers_Drafted,MYRANKS_P[[#This Row],[$ACTUAL]]=""),MYRANKS_P[[#This Row],[USEFULSGP]],0)</f>
        <v>#REF!</v>
      </c>
      <c r="AH597" s="27" t="e">
        <f>IF(MYRANKS_P[[#This Row],[REMAIN_SGP]]=0,0,MYRANKS_P[[#This Row],[REMAIN_SGP]]*Remaining_Dollar_Value_Per_Pitcher_SGP+1)</f>
        <v>#REF!</v>
      </c>
      <c r="AI597" s="122"/>
    </row>
    <row r="598" spans="1:35" x14ac:dyDescent="0.25">
      <c r="A598" s="88" t="s">
        <v>1517</v>
      </c>
      <c r="B598" s="53" t="e">
        <f>VLOOKUP(MYRANKS_P[[#This Row],[PLAYERID]],#REF!,COLUMN(#REF!),FALSE)</f>
        <v>#REF!</v>
      </c>
      <c r="C598" s="53" t="e">
        <f>VLOOKUP(MYRANKS_P[[#This Row],[PLAYERID]],#REF!,COLUMN(#REF!),FALSE)</f>
        <v>#REF!</v>
      </c>
      <c r="D598" s="53" t="e">
        <f>VLOOKUP(MYRANKS_P[[#This Row],[PLAYERID]],#REF!,COLUMN(#REF!),FALSE)</f>
        <v>#REF!</v>
      </c>
      <c r="E598" s="9" t="e">
        <f>VLOOKUP(MYRANKS_P[[#This Row],[PLAYERID]],#REF!,COLUMN(#REF!),FALSE)</f>
        <v>#REF!</v>
      </c>
      <c r="F598" s="53" t="e">
        <f>VLOOKUP(MYRANKS_P[[#This Row],[PLAYERID]],#REF!,COLUMN(#REF!),FALSE)</f>
        <v>#REF!</v>
      </c>
      <c r="G598" s="9" t="e">
        <f>INDEX(#REF!,MATCH(MYRANKS_P[[#This Row],[PLAYERID]],#REF!,0),VLOOKUP(IDSYSTEM,#REF!,3,FALSE))</f>
        <v>#REF!</v>
      </c>
      <c r="H598" s="115" t="e">
        <f>IF(OR(LEAGUE="Mixed",LEAGUE=MYRANKS_P[[#This Row],[LG]]),IFERROR(INDEX(PITCHCSV[],MATCH(MYRANKS_P[[#This Row],[PROJID]],PITCHCSV[playerid],0),P_WCOL),0),0)</f>
        <v>#REF!</v>
      </c>
      <c r="I598" s="115" t="e">
        <f>IF(OR(LEAGUE="Mixed",LEAGUE=MYRANKS_P[[#This Row],[LG]]),IFERROR(INDEX(PITCHCSV[],MATCH(MYRANKS_P[[#This Row],[PROJID]],PITCHCSV[playerid],0),P_SVCOL),0),0)</f>
        <v>#REF!</v>
      </c>
      <c r="J598" s="115" t="e">
        <f>IF(OR(LEAGUE="Mixed",LEAGUE=MYRANKS_P[[#This Row],[LG]]),IFERROR(INDEX(PITCHCSV[],MATCH(MYRANKS_P[[#This Row],[PROJID]],PITCHCSV[playerid],0),P_IPCOL),0),0)</f>
        <v>#REF!</v>
      </c>
      <c r="K598" s="115" t="e">
        <f>IF(OR(LEAGUE="Mixed",LEAGUE=MYRANKS_P[[#This Row],[LG]]),IFERROR(INDEX(PITCHCSV[],MATCH(MYRANKS_P[[#This Row],[PROJID]],PITCHCSV[playerid],0),P_HCOL),0),0)</f>
        <v>#REF!</v>
      </c>
      <c r="L598" s="115" t="e">
        <f>IF(OR(LEAGUE="Mixed",LEAGUE=MYRANKS_P[[#This Row],[LG]]),IFERROR(INDEX(PITCHCSV[],MATCH(MYRANKS_P[[#This Row],[PROJID]],PITCHCSV[playerid],0),P_ERCOL),0),0)</f>
        <v>#REF!</v>
      </c>
      <c r="M598" s="115" t="e">
        <f>IF(OR(LEAGUE="Mixed",LEAGUE=MYRANKS_P[[#This Row],[LG]]),IFERROR(INDEX(PITCHCSV[],MATCH(MYRANKS_P[[#This Row],[PROJID]],PITCHCSV[playerid],0),P_HRCOL),0),0)</f>
        <v>#REF!</v>
      </c>
      <c r="N598" s="115" t="e">
        <f>IF(OR(LEAGUE="Mixed",LEAGUE=MYRANKS_P[[#This Row],[LG]]),IFERROR(INDEX(PITCHCSV[],MATCH(MYRANKS_P[[#This Row],[PROJID]],PITCHCSV[playerid],0),P_SOCOL),0),0)</f>
        <v>#REF!</v>
      </c>
      <c r="O598" s="115" t="e">
        <f>IF(OR(LEAGUE="Mixed",LEAGUE=MYRANKS_P[[#This Row],[LG]]),IFERROR(INDEX(PITCHCSV[],MATCH(MYRANKS_P[[#This Row],[PROJID]],PITCHCSV[playerid],0),P_BBCOL),0),0)</f>
        <v>#REF!</v>
      </c>
      <c r="P598" s="10" t="e">
        <f>IF(OR(LEAGUE="Mixed",LEAGUE=MYRANKS_P[[#This Row],[LG]]),IFERROR(MYRANKS_P[[#This Row],[ER]]*9/MYRANKS_P[[#This Row],[IP]],0),0)</f>
        <v>#REF!</v>
      </c>
      <c r="Q598" s="10" t="e">
        <f>IF(OR(LEAGUE="Mixed",LEAGUE=MYRANKS_P[[#This Row],[LG]]),IFERROR((MYRANKS_P[[#This Row],[BB]]+MYRANKS_P[[#This Row],[H]])/MYRANKS_P[[#This Row],[IP]],0),0)</f>
        <v>#REF!</v>
      </c>
      <c r="R598" s="10" t="e">
        <f>MYRANKS_P[[#This Row],[W]]/SGP_W</f>
        <v>#REF!</v>
      </c>
      <c r="S598" s="10" t="e">
        <f>MYRANKS_P[[#This Row],[SV]]/SGP_SV</f>
        <v>#REF!</v>
      </c>
      <c r="T598" s="10" t="e">
        <f>MYRANKS_P[[#This Row],[SO]]/SGP_K</f>
        <v>#REF!</v>
      </c>
      <c r="U598" s="10" t="e">
        <f>((LGAVG_ER*(NUMPITCHERS-1)+MYRANKS_P[[#This Row],[ER]])*9/((LGAVG_IP*(NUMPITCHERS-1)+MYRANKS_P[[#This Row],[IP]]))-LGAVG_ERA)/SGP_ERA</f>
        <v>#REF!</v>
      </c>
      <c r="V598" s="10" t="e">
        <f>((LGAVG_HBB*(NUMPITCHERS-1)+MYRANKS_P[[#This Row],[BB]]+MYRANKS_P[[#This Row],[H]])/(LGAVG_IP*(NUMPITCHERS-1)+MYRANKS_P[[#This Row],[IP]])-LGAVG_WHIP)/SGP_WHIP</f>
        <v>#REF!</v>
      </c>
      <c r="W598" s="72" t="e">
        <f>MYRANKS_P[[#This Row],[WSGP]]+MYRANKS_P[[#This Row],[SVSGP]]+MYRANKS_P[[#This Row],[SOSGP]]+MYRANKS_P[[#This Row],[ERASGP]]+MYRANKS_P[[#This Row],[WHIPSGP]]</f>
        <v>#REF!</v>
      </c>
      <c r="X598" s="171" t="e">
        <f>RANK(MYRANKS_P[[#This Row],[TTLSGP]],MYRANKS_P[TTLSGP],0)</f>
        <v>#REF!</v>
      </c>
      <c r="Y598" s="72" t="e">
        <f>IF(MYRANKS_P[[#This Row],[RAW_RANK]]&gt;NUM_P,MYRANKS_P[[#This Row],[TTLSGP]],0)</f>
        <v>#REF!</v>
      </c>
      <c r="Z598" s="22" t="e">
        <f>IF(MYRANKS_P[[#This Row],[BENCH_TTLSGP]]=0,"",RANK(MYRANKS_P[[#This Row],[BENCH_TTLSGP]],MYRANKS_P[BENCH_TTLSGP],0))</f>
        <v>#REF!</v>
      </c>
      <c r="AA598" s="22" t="e">
        <f>IF(MYRANKS_P[[#This Row],[RAW_RANK]]=NUM_P,"X","")</f>
        <v>#REF!</v>
      </c>
      <c r="AB598" s="10" t="e">
        <f>VLOOKUP(MYRANKS_P[[#This Row],[POS]],#REF!,COLUMN(#REF!),FALSE)</f>
        <v>#REF!</v>
      </c>
      <c r="AC598" s="10" t="e">
        <f>MYRANKS_P[[#This Row],[TTLSGP]]-MYRANKS_P[[#This Row],[REPL LVL]]</f>
        <v>#REF!</v>
      </c>
      <c r="AD598" s="19" t="e">
        <f>IF(MYRANKS_P[[#This Row],[RAW_RANK]]&lt;=Total_Pitchers_Drafted,MYRANKS_P[[#This Row],[SGP OVER REPL]],0)</f>
        <v>#REF!</v>
      </c>
      <c r="AE598" s="66" t="e">
        <f>MYRANKS_P[[#This Row],[SGP OVER REPL]]*Dollar_Value_Per_Pitcher_SGP+1</f>
        <v>#REF!</v>
      </c>
      <c r="AF598" s="27"/>
      <c r="AG598" s="30" t="e">
        <f>IF(AND(MYRANKS_P[[#This Row],[BENCH_RANK]]&lt;=Total_Pitchers_Drafted,MYRANKS_P[[#This Row],[$ACTUAL]]=""),MYRANKS_P[[#This Row],[USEFULSGP]],0)</f>
        <v>#REF!</v>
      </c>
      <c r="AH598" s="27" t="e">
        <f>IF(MYRANKS_P[[#This Row],[REMAIN_SGP]]=0,0,MYRANKS_P[[#This Row],[REMAIN_SGP]]*Remaining_Dollar_Value_Per_Pitcher_SGP+1)</f>
        <v>#REF!</v>
      </c>
      <c r="AI598" s="122"/>
    </row>
    <row r="599" spans="1:35" x14ac:dyDescent="0.25">
      <c r="A599" s="88" t="s">
        <v>1518</v>
      </c>
      <c r="B599" s="53" t="e">
        <f>VLOOKUP(MYRANKS_P[[#This Row],[PLAYERID]],#REF!,COLUMN(#REF!),FALSE)</f>
        <v>#REF!</v>
      </c>
      <c r="C599" s="53" t="e">
        <f>VLOOKUP(MYRANKS_P[[#This Row],[PLAYERID]],#REF!,COLUMN(#REF!),FALSE)</f>
        <v>#REF!</v>
      </c>
      <c r="D599" s="53" t="e">
        <f>VLOOKUP(MYRANKS_P[[#This Row],[PLAYERID]],#REF!,COLUMN(#REF!),FALSE)</f>
        <v>#REF!</v>
      </c>
      <c r="E599" s="9" t="e">
        <f>VLOOKUP(MYRANKS_P[[#This Row],[PLAYERID]],#REF!,COLUMN(#REF!),FALSE)</f>
        <v>#REF!</v>
      </c>
      <c r="F599" s="53" t="e">
        <f>VLOOKUP(MYRANKS_P[[#This Row],[PLAYERID]],#REF!,COLUMN(#REF!),FALSE)</f>
        <v>#REF!</v>
      </c>
      <c r="G599" s="9" t="e">
        <f>INDEX(#REF!,MATCH(MYRANKS_P[[#This Row],[PLAYERID]],#REF!,0),VLOOKUP(IDSYSTEM,#REF!,3,FALSE))</f>
        <v>#REF!</v>
      </c>
      <c r="H599" s="115" t="e">
        <f>IF(OR(LEAGUE="Mixed",LEAGUE=MYRANKS_P[[#This Row],[LG]]),IFERROR(INDEX(PITCHCSV[],MATCH(MYRANKS_P[[#This Row],[PROJID]],PITCHCSV[playerid],0),P_WCOL),0),0)</f>
        <v>#REF!</v>
      </c>
      <c r="I599" s="115" t="e">
        <f>IF(OR(LEAGUE="Mixed",LEAGUE=MYRANKS_P[[#This Row],[LG]]),IFERROR(INDEX(PITCHCSV[],MATCH(MYRANKS_P[[#This Row],[PROJID]],PITCHCSV[playerid],0),P_SVCOL),0),0)</f>
        <v>#REF!</v>
      </c>
      <c r="J599" s="115" t="e">
        <f>IF(OR(LEAGUE="Mixed",LEAGUE=MYRANKS_P[[#This Row],[LG]]),IFERROR(INDEX(PITCHCSV[],MATCH(MYRANKS_P[[#This Row],[PROJID]],PITCHCSV[playerid],0),P_IPCOL),0),0)</f>
        <v>#REF!</v>
      </c>
      <c r="K599" s="115" t="e">
        <f>IF(OR(LEAGUE="Mixed",LEAGUE=MYRANKS_P[[#This Row],[LG]]),IFERROR(INDEX(PITCHCSV[],MATCH(MYRANKS_P[[#This Row],[PROJID]],PITCHCSV[playerid],0),P_HCOL),0),0)</f>
        <v>#REF!</v>
      </c>
      <c r="L599" s="115" t="e">
        <f>IF(OR(LEAGUE="Mixed",LEAGUE=MYRANKS_P[[#This Row],[LG]]),IFERROR(INDEX(PITCHCSV[],MATCH(MYRANKS_P[[#This Row],[PROJID]],PITCHCSV[playerid],0),P_ERCOL),0),0)</f>
        <v>#REF!</v>
      </c>
      <c r="M599" s="115" t="e">
        <f>IF(OR(LEAGUE="Mixed",LEAGUE=MYRANKS_P[[#This Row],[LG]]),IFERROR(INDEX(PITCHCSV[],MATCH(MYRANKS_P[[#This Row],[PROJID]],PITCHCSV[playerid],0),P_HRCOL),0),0)</f>
        <v>#REF!</v>
      </c>
      <c r="N599" s="115" t="e">
        <f>IF(OR(LEAGUE="Mixed",LEAGUE=MYRANKS_P[[#This Row],[LG]]),IFERROR(INDEX(PITCHCSV[],MATCH(MYRANKS_P[[#This Row],[PROJID]],PITCHCSV[playerid],0),P_SOCOL),0),0)</f>
        <v>#REF!</v>
      </c>
      <c r="O599" s="115" t="e">
        <f>IF(OR(LEAGUE="Mixed",LEAGUE=MYRANKS_P[[#This Row],[LG]]),IFERROR(INDEX(PITCHCSV[],MATCH(MYRANKS_P[[#This Row],[PROJID]],PITCHCSV[playerid],0),P_BBCOL),0),0)</f>
        <v>#REF!</v>
      </c>
      <c r="P599" s="10" t="e">
        <f>IF(OR(LEAGUE="Mixed",LEAGUE=MYRANKS_P[[#This Row],[LG]]),IFERROR(MYRANKS_P[[#This Row],[ER]]*9/MYRANKS_P[[#This Row],[IP]],0),0)</f>
        <v>#REF!</v>
      </c>
      <c r="Q599" s="10" t="e">
        <f>IF(OR(LEAGUE="Mixed",LEAGUE=MYRANKS_P[[#This Row],[LG]]),IFERROR((MYRANKS_P[[#This Row],[BB]]+MYRANKS_P[[#This Row],[H]])/MYRANKS_P[[#This Row],[IP]],0),0)</f>
        <v>#REF!</v>
      </c>
      <c r="R599" s="12" t="e">
        <f>MYRANKS_P[[#This Row],[W]]/SGP_W</f>
        <v>#REF!</v>
      </c>
      <c r="S599" s="12" t="e">
        <f>MYRANKS_P[[#This Row],[SV]]/SGP_SV</f>
        <v>#REF!</v>
      </c>
      <c r="T599" s="12" t="e">
        <f>MYRANKS_P[[#This Row],[SO]]/SGP_K</f>
        <v>#REF!</v>
      </c>
      <c r="U599" s="10" t="e">
        <f>((LGAVG_ER*(NUMPITCHERS-1)+MYRANKS_P[[#This Row],[ER]])*9/((LGAVG_IP*(NUMPITCHERS-1)+MYRANKS_P[[#This Row],[IP]]))-LGAVG_ERA)/SGP_ERA</f>
        <v>#REF!</v>
      </c>
      <c r="V599" s="10" t="e">
        <f>((LGAVG_HBB*(NUMPITCHERS-1)+MYRANKS_P[[#This Row],[BB]]+MYRANKS_P[[#This Row],[H]])/(LGAVG_IP*(NUMPITCHERS-1)+MYRANKS_P[[#This Row],[IP]])-LGAVG_WHIP)/SGP_WHIP</f>
        <v>#REF!</v>
      </c>
      <c r="W599" s="76" t="e">
        <f>MYRANKS_P[[#This Row],[WSGP]]+MYRANKS_P[[#This Row],[SVSGP]]+MYRANKS_P[[#This Row],[SOSGP]]+MYRANKS_P[[#This Row],[ERASGP]]+MYRANKS_P[[#This Row],[WHIPSGP]]</f>
        <v>#REF!</v>
      </c>
      <c r="X599" s="175" t="e">
        <f>RANK(MYRANKS_P[[#This Row],[TTLSGP]],MYRANKS_P[TTLSGP],0)</f>
        <v>#REF!</v>
      </c>
      <c r="Y599" s="76" t="e">
        <f>IF(MYRANKS_P[[#This Row],[RAW_RANK]]&gt;NUM_P,MYRANKS_P[[#This Row],[TTLSGP]],0)</f>
        <v>#REF!</v>
      </c>
      <c r="Z599" s="23" t="e">
        <f>IF(MYRANKS_P[[#This Row],[BENCH_TTLSGP]]=0,"",RANK(MYRANKS_P[[#This Row],[BENCH_TTLSGP]],MYRANKS_P[BENCH_TTLSGP],0))</f>
        <v>#REF!</v>
      </c>
      <c r="AA599" s="23" t="e">
        <f>IF(MYRANKS_P[[#This Row],[RAW_RANK]]=NUM_P,"X","")</f>
        <v>#REF!</v>
      </c>
      <c r="AB599" s="12" t="e">
        <f>VLOOKUP(MYRANKS_P[[#This Row],[POS]],#REF!,COLUMN(#REF!),FALSE)</f>
        <v>#REF!</v>
      </c>
      <c r="AC599" s="12" t="e">
        <f>MYRANKS_P[[#This Row],[TTLSGP]]-MYRANKS_P[[#This Row],[REPL LVL]]</f>
        <v>#REF!</v>
      </c>
      <c r="AD599" s="20" t="e">
        <f>IF(MYRANKS_P[[#This Row],[RAW_RANK]]&lt;=Total_Pitchers_Drafted,MYRANKS_P[[#This Row],[SGP OVER REPL]],0)</f>
        <v>#REF!</v>
      </c>
      <c r="AE599" s="70" t="e">
        <f>MYRANKS_P[[#This Row],[SGP OVER REPL]]*Dollar_Value_Per_Pitcher_SGP+1</f>
        <v>#REF!</v>
      </c>
      <c r="AF599" s="28"/>
      <c r="AG599" s="31" t="e">
        <f>IF(AND(MYRANKS_P[[#This Row],[BENCH_RANK]]&lt;=Total_Pitchers_Drafted,MYRANKS_P[[#This Row],[$ACTUAL]]=""),MYRANKS_P[[#This Row],[USEFULSGP]],0)</f>
        <v>#REF!</v>
      </c>
      <c r="AH599" s="28" t="e">
        <f>IF(MYRANKS_P[[#This Row],[REMAIN_SGP]]=0,0,MYRANKS_P[[#This Row],[REMAIN_SGP]]*Remaining_Dollar_Value_Per_Pitcher_SGP+1)</f>
        <v>#REF!</v>
      </c>
      <c r="AI599" s="122"/>
    </row>
    <row r="600" spans="1:35" x14ac:dyDescent="0.25">
      <c r="A600" s="88" t="s">
        <v>1522</v>
      </c>
      <c r="B600" s="53" t="e">
        <f>VLOOKUP(MYRANKS_P[[#This Row],[PLAYERID]],#REF!,COLUMN(#REF!),FALSE)</f>
        <v>#REF!</v>
      </c>
      <c r="C600" s="53" t="e">
        <f>VLOOKUP(MYRANKS_P[[#This Row],[PLAYERID]],#REF!,COLUMN(#REF!),FALSE)</f>
        <v>#REF!</v>
      </c>
      <c r="D600" s="53" t="e">
        <f>VLOOKUP(MYRANKS_P[[#This Row],[PLAYERID]],#REF!,COLUMN(#REF!),FALSE)</f>
        <v>#REF!</v>
      </c>
      <c r="E600" s="9" t="e">
        <f>VLOOKUP(MYRANKS_P[[#This Row],[PLAYERID]],#REF!,COLUMN(#REF!),FALSE)</f>
        <v>#REF!</v>
      </c>
      <c r="F600" s="53" t="e">
        <f>VLOOKUP(MYRANKS_P[[#This Row],[PLAYERID]],#REF!,COLUMN(#REF!),FALSE)</f>
        <v>#REF!</v>
      </c>
      <c r="G600" s="9" t="e">
        <f>INDEX(#REF!,MATCH(MYRANKS_P[[#This Row],[PLAYERID]],#REF!,0),VLOOKUP(IDSYSTEM,#REF!,3,FALSE))</f>
        <v>#REF!</v>
      </c>
      <c r="H600" s="115" t="e">
        <f>IF(OR(LEAGUE="Mixed",LEAGUE=MYRANKS_P[[#This Row],[LG]]),IFERROR(INDEX(PITCHCSV[],MATCH(MYRANKS_P[[#This Row],[PROJID]],PITCHCSV[playerid],0),P_WCOL),0),0)</f>
        <v>#REF!</v>
      </c>
      <c r="I600" s="115" t="e">
        <f>IF(OR(LEAGUE="Mixed",LEAGUE=MYRANKS_P[[#This Row],[LG]]),IFERROR(INDEX(PITCHCSV[],MATCH(MYRANKS_P[[#This Row],[PROJID]],PITCHCSV[playerid],0),P_SVCOL),0),0)</f>
        <v>#REF!</v>
      </c>
      <c r="J600" s="115" t="e">
        <f>IF(OR(LEAGUE="Mixed",LEAGUE=MYRANKS_P[[#This Row],[LG]]),IFERROR(INDEX(PITCHCSV[],MATCH(MYRANKS_P[[#This Row],[PROJID]],PITCHCSV[playerid],0),P_IPCOL),0),0)</f>
        <v>#REF!</v>
      </c>
      <c r="K600" s="115" t="e">
        <f>IF(OR(LEAGUE="Mixed",LEAGUE=MYRANKS_P[[#This Row],[LG]]),IFERROR(INDEX(PITCHCSV[],MATCH(MYRANKS_P[[#This Row],[PROJID]],PITCHCSV[playerid],0),P_HCOL),0),0)</f>
        <v>#REF!</v>
      </c>
      <c r="L600" s="115" t="e">
        <f>IF(OR(LEAGUE="Mixed",LEAGUE=MYRANKS_P[[#This Row],[LG]]),IFERROR(INDEX(PITCHCSV[],MATCH(MYRANKS_P[[#This Row],[PROJID]],PITCHCSV[playerid],0),P_ERCOL),0),0)</f>
        <v>#REF!</v>
      </c>
      <c r="M600" s="115" t="e">
        <f>IF(OR(LEAGUE="Mixed",LEAGUE=MYRANKS_P[[#This Row],[LG]]),IFERROR(INDEX(PITCHCSV[],MATCH(MYRANKS_P[[#This Row],[PROJID]],PITCHCSV[playerid],0),P_HRCOL),0),0)</f>
        <v>#REF!</v>
      </c>
      <c r="N600" s="115" t="e">
        <f>IF(OR(LEAGUE="Mixed",LEAGUE=MYRANKS_P[[#This Row],[LG]]),IFERROR(INDEX(PITCHCSV[],MATCH(MYRANKS_P[[#This Row],[PROJID]],PITCHCSV[playerid],0),P_SOCOL),0),0)</f>
        <v>#REF!</v>
      </c>
      <c r="O600" s="115" t="e">
        <f>IF(OR(LEAGUE="Mixed",LEAGUE=MYRANKS_P[[#This Row],[LG]]),IFERROR(INDEX(PITCHCSV[],MATCH(MYRANKS_P[[#This Row],[PROJID]],PITCHCSV[playerid],0),P_BBCOL),0),0)</f>
        <v>#REF!</v>
      </c>
      <c r="P600" s="10" t="e">
        <f>IF(OR(LEAGUE="Mixed",LEAGUE=MYRANKS_P[[#This Row],[LG]]),IFERROR(MYRANKS_P[[#This Row],[ER]]*9/MYRANKS_P[[#This Row],[IP]],0),0)</f>
        <v>#REF!</v>
      </c>
      <c r="Q600" s="10" t="e">
        <f>IF(OR(LEAGUE="Mixed",LEAGUE=MYRANKS_P[[#This Row],[LG]]),IFERROR((MYRANKS_P[[#This Row],[BB]]+MYRANKS_P[[#This Row],[H]])/MYRANKS_P[[#This Row],[IP]],0),0)</f>
        <v>#REF!</v>
      </c>
      <c r="R600" s="12" t="e">
        <f>MYRANKS_P[[#This Row],[W]]/SGP_W</f>
        <v>#REF!</v>
      </c>
      <c r="S600" s="12" t="e">
        <f>MYRANKS_P[[#This Row],[SV]]/SGP_SV</f>
        <v>#REF!</v>
      </c>
      <c r="T600" s="12" t="e">
        <f>MYRANKS_P[[#This Row],[SO]]/SGP_K</f>
        <v>#REF!</v>
      </c>
      <c r="U600" s="10" t="e">
        <f>((LGAVG_ER*(NUMPITCHERS-1)+MYRANKS_P[[#This Row],[ER]])*9/((LGAVG_IP*(NUMPITCHERS-1)+MYRANKS_P[[#This Row],[IP]]))-LGAVG_ERA)/SGP_ERA</f>
        <v>#REF!</v>
      </c>
      <c r="V600" s="10" t="e">
        <f>((LGAVG_HBB*(NUMPITCHERS-1)+MYRANKS_P[[#This Row],[BB]]+MYRANKS_P[[#This Row],[H]])/(LGAVG_IP*(NUMPITCHERS-1)+MYRANKS_P[[#This Row],[IP]])-LGAVG_WHIP)/SGP_WHIP</f>
        <v>#REF!</v>
      </c>
      <c r="W600" s="76" t="e">
        <f>MYRANKS_P[[#This Row],[WSGP]]+MYRANKS_P[[#This Row],[SVSGP]]+MYRANKS_P[[#This Row],[SOSGP]]+MYRANKS_P[[#This Row],[ERASGP]]+MYRANKS_P[[#This Row],[WHIPSGP]]</f>
        <v>#REF!</v>
      </c>
      <c r="X600" s="175" t="e">
        <f>RANK(MYRANKS_P[[#This Row],[TTLSGP]],MYRANKS_P[TTLSGP],0)</f>
        <v>#REF!</v>
      </c>
      <c r="Y600" s="76" t="e">
        <f>IF(MYRANKS_P[[#This Row],[RAW_RANK]]&gt;NUM_P,MYRANKS_P[[#This Row],[TTLSGP]],0)</f>
        <v>#REF!</v>
      </c>
      <c r="Z600" s="23" t="e">
        <f>IF(MYRANKS_P[[#This Row],[BENCH_TTLSGP]]=0,"",RANK(MYRANKS_P[[#This Row],[BENCH_TTLSGP]],MYRANKS_P[BENCH_TTLSGP],0))</f>
        <v>#REF!</v>
      </c>
      <c r="AA600" s="23" t="e">
        <f>IF(MYRANKS_P[[#This Row],[RAW_RANK]]=NUM_P,"X","")</f>
        <v>#REF!</v>
      </c>
      <c r="AB600" s="12" t="e">
        <f>VLOOKUP(MYRANKS_P[[#This Row],[POS]],#REF!,COLUMN(#REF!),FALSE)</f>
        <v>#REF!</v>
      </c>
      <c r="AC600" s="12" t="e">
        <f>MYRANKS_P[[#This Row],[TTLSGP]]-MYRANKS_P[[#This Row],[REPL LVL]]</f>
        <v>#REF!</v>
      </c>
      <c r="AD600" s="20" t="e">
        <f>IF(MYRANKS_P[[#This Row],[RAW_RANK]]&lt;=Total_Pitchers_Drafted,MYRANKS_P[[#This Row],[SGP OVER REPL]],0)</f>
        <v>#REF!</v>
      </c>
      <c r="AE600" s="70" t="e">
        <f>MYRANKS_P[[#This Row],[SGP OVER REPL]]*Dollar_Value_Per_Pitcher_SGP+1</f>
        <v>#REF!</v>
      </c>
      <c r="AF600" s="28"/>
      <c r="AG600" s="31" t="e">
        <f>IF(AND(MYRANKS_P[[#This Row],[BENCH_RANK]]&lt;=Total_Pitchers_Drafted,MYRANKS_P[[#This Row],[$ACTUAL]]=""),MYRANKS_P[[#This Row],[USEFULSGP]],0)</f>
        <v>#REF!</v>
      </c>
      <c r="AH600" s="28" t="e">
        <f>IF(MYRANKS_P[[#This Row],[REMAIN_SGP]]=0,0,MYRANKS_P[[#This Row],[REMAIN_SGP]]*Remaining_Dollar_Value_Per_Pitcher_SGP+1)</f>
        <v>#REF!</v>
      </c>
      <c r="AI600" s="122"/>
    </row>
    <row r="601" spans="1:35" x14ac:dyDescent="0.25">
      <c r="A601" s="110" t="s">
        <v>1523</v>
      </c>
      <c r="B601" s="53" t="e">
        <f>VLOOKUP(MYRANKS_P[[#This Row],[PLAYERID]],#REF!,COLUMN(#REF!),FALSE)</f>
        <v>#REF!</v>
      </c>
      <c r="C601" s="53" t="e">
        <f>VLOOKUP(MYRANKS_P[[#This Row],[PLAYERID]],#REF!,COLUMN(#REF!),FALSE)</f>
        <v>#REF!</v>
      </c>
      <c r="D601" s="53" t="e">
        <f>VLOOKUP(MYRANKS_P[[#This Row],[PLAYERID]],#REF!,COLUMN(#REF!),FALSE)</f>
        <v>#REF!</v>
      </c>
      <c r="E601" s="9" t="e">
        <f>VLOOKUP(MYRANKS_P[[#This Row],[PLAYERID]],#REF!,COLUMN(#REF!),FALSE)</f>
        <v>#REF!</v>
      </c>
      <c r="F601" s="53" t="e">
        <f>VLOOKUP(MYRANKS_P[[#This Row],[PLAYERID]],#REF!,COLUMN(#REF!),FALSE)</f>
        <v>#REF!</v>
      </c>
      <c r="G601" s="9" t="e">
        <f>INDEX(#REF!,MATCH(MYRANKS_P[[#This Row],[PLAYERID]],#REF!,0),VLOOKUP(IDSYSTEM,#REF!,3,FALSE))</f>
        <v>#REF!</v>
      </c>
      <c r="H601" s="115" t="e">
        <f>IF(OR(LEAGUE="Mixed",LEAGUE=MYRANKS_P[[#This Row],[LG]]),IFERROR(INDEX(PITCHCSV[],MATCH(MYRANKS_P[[#This Row],[PROJID]],PITCHCSV[playerid],0),P_WCOL),0),0)</f>
        <v>#REF!</v>
      </c>
      <c r="I601" s="115" t="e">
        <f>IF(OR(LEAGUE="Mixed",LEAGUE=MYRANKS_P[[#This Row],[LG]]),IFERROR(INDEX(PITCHCSV[],MATCH(MYRANKS_P[[#This Row],[PROJID]],PITCHCSV[playerid],0),P_SVCOL),0),0)</f>
        <v>#REF!</v>
      </c>
      <c r="J601" s="115" t="e">
        <f>IF(OR(LEAGUE="Mixed",LEAGUE=MYRANKS_P[[#This Row],[LG]]),IFERROR(INDEX(PITCHCSV[],MATCH(MYRANKS_P[[#This Row],[PROJID]],PITCHCSV[playerid],0),P_IPCOL),0),0)</f>
        <v>#REF!</v>
      </c>
      <c r="K601" s="115" t="e">
        <f>IF(OR(LEAGUE="Mixed",LEAGUE=MYRANKS_P[[#This Row],[LG]]),IFERROR(INDEX(PITCHCSV[],MATCH(MYRANKS_P[[#This Row],[PROJID]],PITCHCSV[playerid],0),P_HCOL),0),0)</f>
        <v>#REF!</v>
      </c>
      <c r="L601" s="115" t="e">
        <f>IF(OR(LEAGUE="Mixed",LEAGUE=MYRANKS_P[[#This Row],[LG]]),IFERROR(INDEX(PITCHCSV[],MATCH(MYRANKS_P[[#This Row],[PROJID]],PITCHCSV[playerid],0),P_ERCOL),0),0)</f>
        <v>#REF!</v>
      </c>
      <c r="M601" s="115" t="e">
        <f>IF(OR(LEAGUE="Mixed",LEAGUE=MYRANKS_P[[#This Row],[LG]]),IFERROR(INDEX(PITCHCSV[],MATCH(MYRANKS_P[[#This Row],[PROJID]],PITCHCSV[playerid],0),P_HRCOL),0),0)</f>
        <v>#REF!</v>
      </c>
      <c r="N601" s="115" t="e">
        <f>IF(OR(LEAGUE="Mixed",LEAGUE=MYRANKS_P[[#This Row],[LG]]),IFERROR(INDEX(PITCHCSV[],MATCH(MYRANKS_P[[#This Row],[PROJID]],PITCHCSV[playerid],0),P_SOCOL),0),0)</f>
        <v>#REF!</v>
      </c>
      <c r="O601" s="115" t="e">
        <f>IF(OR(LEAGUE="Mixed",LEAGUE=MYRANKS_P[[#This Row],[LG]]),IFERROR(INDEX(PITCHCSV[],MATCH(MYRANKS_P[[#This Row],[PROJID]],PITCHCSV[playerid],0),P_BBCOL),0),0)</f>
        <v>#REF!</v>
      </c>
      <c r="P601" s="10" t="e">
        <f>IF(OR(LEAGUE="Mixed",LEAGUE=MYRANKS_P[[#This Row],[LG]]),IFERROR(MYRANKS_P[[#This Row],[ER]]*9/MYRANKS_P[[#This Row],[IP]],0),0)</f>
        <v>#REF!</v>
      </c>
      <c r="Q601" s="10" t="e">
        <f>IF(OR(LEAGUE="Mixed",LEAGUE=MYRANKS_P[[#This Row],[LG]]),IFERROR((MYRANKS_P[[#This Row],[BB]]+MYRANKS_P[[#This Row],[H]])/MYRANKS_P[[#This Row],[IP]],0),0)</f>
        <v>#REF!</v>
      </c>
      <c r="R601" s="94" t="e">
        <f>MYRANKS_P[[#This Row],[W]]/SGP_W</f>
        <v>#REF!</v>
      </c>
      <c r="S601" s="94" t="e">
        <f>MYRANKS_P[[#This Row],[SV]]/SGP_SV</f>
        <v>#REF!</v>
      </c>
      <c r="T601" s="94" t="e">
        <f>MYRANKS_P[[#This Row],[SO]]/SGP_K</f>
        <v>#REF!</v>
      </c>
      <c r="U601" s="10" t="e">
        <f>((LGAVG_ER*(NUMPITCHERS-1)+MYRANKS_P[[#This Row],[ER]])*9/((LGAVG_IP*(NUMPITCHERS-1)+MYRANKS_P[[#This Row],[IP]]))-LGAVG_ERA)/SGP_ERA</f>
        <v>#REF!</v>
      </c>
      <c r="V601" s="10" t="e">
        <f>((LGAVG_HBB*(NUMPITCHERS-1)+MYRANKS_P[[#This Row],[BB]]+MYRANKS_P[[#This Row],[H]])/(LGAVG_IP*(NUMPITCHERS-1)+MYRANKS_P[[#This Row],[IP]])-LGAVG_WHIP)/SGP_WHIP</f>
        <v>#REF!</v>
      </c>
      <c r="W601" s="100" t="e">
        <f>MYRANKS_P[[#This Row],[WSGP]]+MYRANKS_P[[#This Row],[SVSGP]]+MYRANKS_P[[#This Row],[SOSGP]]+MYRANKS_P[[#This Row],[ERASGP]]+MYRANKS_P[[#This Row],[WHIPSGP]]</f>
        <v>#REF!</v>
      </c>
      <c r="X601" s="176" t="e">
        <f>RANK(MYRANKS_P[[#This Row],[TTLSGP]],MYRANKS_P[TTLSGP],0)</f>
        <v>#REF!</v>
      </c>
      <c r="Y601" s="100" t="e">
        <f>IF(MYRANKS_P[[#This Row],[RAW_RANK]]&gt;NUM_P,MYRANKS_P[[#This Row],[TTLSGP]],0)</f>
        <v>#REF!</v>
      </c>
      <c r="Z601" s="101" t="e">
        <f>IF(MYRANKS_P[[#This Row],[BENCH_TTLSGP]]=0,"",RANK(MYRANKS_P[[#This Row],[BENCH_TTLSGP]],MYRANKS_P[BENCH_TTLSGP],0))</f>
        <v>#REF!</v>
      </c>
      <c r="AA601" s="101" t="e">
        <f>IF(MYRANKS_P[[#This Row],[RAW_RANK]]=NUM_P,"X","")</f>
        <v>#REF!</v>
      </c>
      <c r="AB601" s="94" t="e">
        <f>VLOOKUP(MYRANKS_P[[#This Row],[POS]],#REF!,COLUMN(#REF!),FALSE)</f>
        <v>#REF!</v>
      </c>
      <c r="AC601" s="94" t="e">
        <f>MYRANKS_P[[#This Row],[TTLSGP]]-MYRANKS_P[[#This Row],[REPL LVL]]</f>
        <v>#REF!</v>
      </c>
      <c r="AD601" s="94" t="e">
        <f>IF(MYRANKS_P[[#This Row],[RAW_RANK]]&lt;=Total_Pitchers_Drafted,MYRANKS_P[[#This Row],[SGP OVER REPL]],0)</f>
        <v>#REF!</v>
      </c>
      <c r="AE601" s="102" t="e">
        <f>MYRANKS_P[[#This Row],[SGP OVER REPL]]*Dollar_Value_Per_Pitcher_SGP+1</f>
        <v>#REF!</v>
      </c>
      <c r="AF601" s="94"/>
      <c r="AG601" s="94" t="e">
        <f>IF(AND(MYRANKS_P[[#This Row],[BENCH_RANK]]&lt;=Total_Pitchers_Drafted,MYRANKS_P[[#This Row],[$ACTUAL]]=""),MYRANKS_P[[#This Row],[USEFULSGP]],0)</f>
        <v>#REF!</v>
      </c>
      <c r="AH601" s="94" t="e">
        <f>IF(MYRANKS_P[[#This Row],[REMAIN_SGP]]=0,0,MYRANKS_P[[#This Row],[REMAIN_SGP]]*Remaining_Dollar_Value_Per_Pitcher_SGP+1)</f>
        <v>#REF!</v>
      </c>
      <c r="AI601" s="122"/>
    </row>
    <row r="602" spans="1:35" x14ac:dyDescent="0.25">
      <c r="A602" s="79" t="s">
        <v>1527</v>
      </c>
      <c r="B602" s="53" t="e">
        <f>VLOOKUP(MYRANKS_P[[#This Row],[PLAYERID]],#REF!,COLUMN(#REF!),FALSE)</f>
        <v>#REF!</v>
      </c>
      <c r="C602" s="53" t="e">
        <f>VLOOKUP(MYRANKS_P[[#This Row],[PLAYERID]],#REF!,COLUMN(#REF!),FALSE)</f>
        <v>#REF!</v>
      </c>
      <c r="D602" s="53" t="e">
        <f>VLOOKUP(MYRANKS_P[[#This Row],[PLAYERID]],#REF!,COLUMN(#REF!),FALSE)</f>
        <v>#REF!</v>
      </c>
      <c r="E602" s="9" t="e">
        <f>VLOOKUP(MYRANKS_P[[#This Row],[PLAYERID]],#REF!,COLUMN(#REF!),FALSE)</f>
        <v>#REF!</v>
      </c>
      <c r="F602" s="53" t="e">
        <f>VLOOKUP(MYRANKS_P[[#This Row],[PLAYERID]],#REF!,COLUMN(#REF!),FALSE)</f>
        <v>#REF!</v>
      </c>
      <c r="G602" s="9" t="e">
        <f>INDEX(#REF!,MATCH(MYRANKS_P[[#This Row],[PLAYERID]],#REF!,0),VLOOKUP(IDSYSTEM,#REF!,3,FALSE))</f>
        <v>#REF!</v>
      </c>
      <c r="H602" s="115" t="e">
        <f>IF(OR(LEAGUE="Mixed",LEAGUE=MYRANKS_P[[#This Row],[LG]]),IFERROR(INDEX(PITCHCSV[],MATCH(MYRANKS_P[[#This Row],[PROJID]],PITCHCSV[playerid],0),P_WCOL),0),0)</f>
        <v>#REF!</v>
      </c>
      <c r="I602" s="115" t="e">
        <f>IF(OR(LEAGUE="Mixed",LEAGUE=MYRANKS_P[[#This Row],[LG]]),IFERROR(INDEX(PITCHCSV[],MATCH(MYRANKS_P[[#This Row],[PROJID]],PITCHCSV[playerid],0),P_SVCOL),0),0)</f>
        <v>#REF!</v>
      </c>
      <c r="J602" s="115" t="e">
        <f>IF(OR(LEAGUE="Mixed",LEAGUE=MYRANKS_P[[#This Row],[LG]]),IFERROR(INDEX(PITCHCSV[],MATCH(MYRANKS_P[[#This Row],[PROJID]],PITCHCSV[playerid],0),P_IPCOL),0),0)</f>
        <v>#REF!</v>
      </c>
      <c r="K602" s="115" t="e">
        <f>IF(OR(LEAGUE="Mixed",LEAGUE=MYRANKS_P[[#This Row],[LG]]),IFERROR(INDEX(PITCHCSV[],MATCH(MYRANKS_P[[#This Row],[PROJID]],PITCHCSV[playerid],0),P_HCOL),0),0)</f>
        <v>#REF!</v>
      </c>
      <c r="L602" s="115" t="e">
        <f>IF(OR(LEAGUE="Mixed",LEAGUE=MYRANKS_P[[#This Row],[LG]]),IFERROR(INDEX(PITCHCSV[],MATCH(MYRANKS_P[[#This Row],[PROJID]],PITCHCSV[playerid],0),P_ERCOL),0),0)</f>
        <v>#REF!</v>
      </c>
      <c r="M602" s="115" t="e">
        <f>IF(OR(LEAGUE="Mixed",LEAGUE=MYRANKS_P[[#This Row],[LG]]),IFERROR(INDEX(PITCHCSV[],MATCH(MYRANKS_P[[#This Row],[PROJID]],PITCHCSV[playerid],0),P_HRCOL),0),0)</f>
        <v>#REF!</v>
      </c>
      <c r="N602" s="115" t="e">
        <f>IF(OR(LEAGUE="Mixed",LEAGUE=MYRANKS_P[[#This Row],[LG]]),IFERROR(INDEX(PITCHCSV[],MATCH(MYRANKS_P[[#This Row],[PROJID]],PITCHCSV[playerid],0),P_SOCOL),0),0)</f>
        <v>#REF!</v>
      </c>
      <c r="O602" s="115" t="e">
        <f>IF(OR(LEAGUE="Mixed",LEAGUE=MYRANKS_P[[#This Row],[LG]]),IFERROR(INDEX(PITCHCSV[],MATCH(MYRANKS_P[[#This Row],[PROJID]],PITCHCSV[playerid],0),P_BBCOL),0),0)</f>
        <v>#REF!</v>
      </c>
      <c r="P602" s="10" t="e">
        <f>IF(OR(LEAGUE="Mixed",LEAGUE=MYRANKS_P[[#This Row],[LG]]),IFERROR(MYRANKS_P[[#This Row],[ER]]*9/MYRANKS_P[[#This Row],[IP]],0),0)</f>
        <v>#REF!</v>
      </c>
      <c r="Q602" s="10" t="e">
        <f>IF(OR(LEAGUE="Mixed",LEAGUE=MYRANKS_P[[#This Row],[LG]]),IFERROR((MYRANKS_P[[#This Row],[BB]]+MYRANKS_P[[#This Row],[H]])/MYRANKS_P[[#This Row],[IP]],0),0)</f>
        <v>#REF!</v>
      </c>
      <c r="R602" s="58" t="e">
        <f>MYRANKS_P[[#This Row],[W]]/SGP_W</f>
        <v>#REF!</v>
      </c>
      <c r="S602" s="57" t="e">
        <f>MYRANKS_P[[#This Row],[SV]]/SGP_SV</f>
        <v>#REF!</v>
      </c>
      <c r="T602" s="58" t="e">
        <f>MYRANKS_P[[#This Row],[SO]]/SGP_K</f>
        <v>#REF!</v>
      </c>
      <c r="U602" s="10" t="e">
        <f>((LGAVG_ER*(NUMPITCHERS-1)+MYRANKS_P[[#This Row],[ER]])*9/((LGAVG_IP*(NUMPITCHERS-1)+MYRANKS_P[[#This Row],[IP]]))-LGAVG_ERA)/SGP_ERA</f>
        <v>#REF!</v>
      </c>
      <c r="V602" s="10" t="e">
        <f>((LGAVG_HBB*(NUMPITCHERS-1)+MYRANKS_P[[#This Row],[BB]]+MYRANKS_P[[#This Row],[H]])/(LGAVG_IP*(NUMPITCHERS-1)+MYRANKS_P[[#This Row],[IP]])-LGAVG_WHIP)/SGP_WHIP</f>
        <v>#REF!</v>
      </c>
      <c r="W602" s="75" t="e">
        <f>MYRANKS_P[[#This Row],[WSGP]]+MYRANKS_P[[#This Row],[SVSGP]]+MYRANKS_P[[#This Row],[SOSGP]]+MYRANKS_P[[#This Row],[ERASGP]]+MYRANKS_P[[#This Row],[WHIPSGP]]</f>
        <v>#REF!</v>
      </c>
      <c r="X602" s="177" t="e">
        <f>RANK(MYRANKS_P[[#This Row],[TTLSGP]],MYRANKS_P[TTLSGP],0)</f>
        <v>#REF!</v>
      </c>
      <c r="Y602" s="75" t="e">
        <f>IF(MYRANKS_P[[#This Row],[RAW_RANK]]&gt;NUM_P,MYRANKS_P[[#This Row],[TTLSGP]],0)</f>
        <v>#REF!</v>
      </c>
      <c r="Z602" s="59" t="e">
        <f>IF(MYRANKS_P[[#This Row],[BENCH_TTLSGP]]=0,"",RANK(MYRANKS_P[[#This Row],[BENCH_TTLSGP]],MYRANKS_P[BENCH_TTLSGP],0))</f>
        <v>#REF!</v>
      </c>
      <c r="AA602" s="59" t="e">
        <f>IF(MYRANKS_P[[#This Row],[RAW_RANK]]=NUM_P,"X","")</f>
        <v>#REF!</v>
      </c>
      <c r="AB602" s="57" t="e">
        <f>VLOOKUP(MYRANKS_P[[#This Row],[POS]],#REF!,COLUMN(#REF!),FALSE)</f>
        <v>#REF!</v>
      </c>
      <c r="AC602" s="57" t="e">
        <f>MYRANKS_P[[#This Row],[TTLSGP]]-MYRANKS_P[[#This Row],[REPL LVL]]</f>
        <v>#REF!</v>
      </c>
      <c r="AD602" s="58" t="e">
        <f>IF(MYRANKS_P[[#This Row],[RAW_RANK]]&lt;=Total_Pitchers_Drafted,MYRANKS_P[[#This Row],[SGP OVER REPL]],0)</f>
        <v>#REF!</v>
      </c>
      <c r="AE602" s="69" t="e">
        <f>MYRANKS_P[[#This Row],[SGP OVER REPL]]*Dollar_Value_Per_Pitcher_SGP+1</f>
        <v>#REF!</v>
      </c>
      <c r="AF602" s="58"/>
      <c r="AG602" s="57" t="e">
        <f>IF(AND(MYRANKS_P[[#This Row],[BENCH_RANK]]&lt;=Total_Pitchers_Drafted,MYRANKS_P[[#This Row],[$ACTUAL]]=""),MYRANKS_P[[#This Row],[USEFULSGP]],0)</f>
        <v>#REF!</v>
      </c>
      <c r="AH602" s="58" t="e">
        <f>IF(MYRANKS_P[[#This Row],[REMAIN_SGP]]=0,0,MYRANKS_P[[#This Row],[REMAIN_SGP]]*Remaining_Dollar_Value_Per_Pitcher_SGP+1)</f>
        <v>#REF!</v>
      </c>
      <c r="AI602" s="122"/>
    </row>
    <row r="603" spans="1:35" x14ac:dyDescent="0.25">
      <c r="A603" s="88" t="s">
        <v>1530</v>
      </c>
      <c r="B603" s="53" t="e">
        <f>VLOOKUP(MYRANKS_P[[#This Row],[PLAYERID]],#REF!,COLUMN(#REF!),FALSE)</f>
        <v>#REF!</v>
      </c>
      <c r="C603" s="53" t="e">
        <f>VLOOKUP(MYRANKS_P[[#This Row],[PLAYERID]],#REF!,COLUMN(#REF!),FALSE)</f>
        <v>#REF!</v>
      </c>
      <c r="D603" s="53" t="e">
        <f>VLOOKUP(MYRANKS_P[[#This Row],[PLAYERID]],#REF!,COLUMN(#REF!),FALSE)</f>
        <v>#REF!</v>
      </c>
      <c r="E603" s="9" t="e">
        <f>VLOOKUP(MYRANKS_P[[#This Row],[PLAYERID]],#REF!,COLUMN(#REF!),FALSE)</f>
        <v>#REF!</v>
      </c>
      <c r="F603" s="53" t="e">
        <f>VLOOKUP(MYRANKS_P[[#This Row],[PLAYERID]],#REF!,COLUMN(#REF!),FALSE)</f>
        <v>#REF!</v>
      </c>
      <c r="G603" s="9" t="e">
        <f>INDEX(#REF!,MATCH(MYRANKS_P[[#This Row],[PLAYERID]],#REF!,0),VLOOKUP(IDSYSTEM,#REF!,3,FALSE))</f>
        <v>#REF!</v>
      </c>
      <c r="H603" s="115" t="e">
        <f>IF(OR(LEAGUE="Mixed",LEAGUE=MYRANKS_P[[#This Row],[LG]]),IFERROR(INDEX(PITCHCSV[],MATCH(MYRANKS_P[[#This Row],[PROJID]],PITCHCSV[playerid],0),P_WCOL),0),0)</f>
        <v>#REF!</v>
      </c>
      <c r="I603" s="115" t="e">
        <f>IF(OR(LEAGUE="Mixed",LEAGUE=MYRANKS_P[[#This Row],[LG]]),IFERROR(INDEX(PITCHCSV[],MATCH(MYRANKS_P[[#This Row],[PROJID]],PITCHCSV[playerid],0),P_SVCOL),0),0)</f>
        <v>#REF!</v>
      </c>
      <c r="J603" s="115" t="e">
        <f>IF(OR(LEAGUE="Mixed",LEAGUE=MYRANKS_P[[#This Row],[LG]]),IFERROR(INDEX(PITCHCSV[],MATCH(MYRANKS_P[[#This Row],[PROJID]],PITCHCSV[playerid],0),P_IPCOL),0),0)</f>
        <v>#REF!</v>
      </c>
      <c r="K603" s="115" t="e">
        <f>IF(OR(LEAGUE="Mixed",LEAGUE=MYRANKS_P[[#This Row],[LG]]),IFERROR(INDEX(PITCHCSV[],MATCH(MYRANKS_P[[#This Row],[PROJID]],PITCHCSV[playerid],0),P_HCOL),0),0)</f>
        <v>#REF!</v>
      </c>
      <c r="L603" s="115" t="e">
        <f>IF(OR(LEAGUE="Mixed",LEAGUE=MYRANKS_P[[#This Row],[LG]]),IFERROR(INDEX(PITCHCSV[],MATCH(MYRANKS_P[[#This Row],[PROJID]],PITCHCSV[playerid],0),P_ERCOL),0),0)</f>
        <v>#REF!</v>
      </c>
      <c r="M603" s="115" t="e">
        <f>IF(OR(LEAGUE="Mixed",LEAGUE=MYRANKS_P[[#This Row],[LG]]),IFERROR(INDEX(PITCHCSV[],MATCH(MYRANKS_P[[#This Row],[PROJID]],PITCHCSV[playerid],0),P_HRCOL),0),0)</f>
        <v>#REF!</v>
      </c>
      <c r="N603" s="115" t="e">
        <f>IF(OR(LEAGUE="Mixed",LEAGUE=MYRANKS_P[[#This Row],[LG]]),IFERROR(INDEX(PITCHCSV[],MATCH(MYRANKS_P[[#This Row],[PROJID]],PITCHCSV[playerid],0),P_SOCOL),0),0)</f>
        <v>#REF!</v>
      </c>
      <c r="O603" s="115" t="e">
        <f>IF(OR(LEAGUE="Mixed",LEAGUE=MYRANKS_P[[#This Row],[LG]]),IFERROR(INDEX(PITCHCSV[],MATCH(MYRANKS_P[[#This Row],[PROJID]],PITCHCSV[playerid],0),P_BBCOL),0),0)</f>
        <v>#REF!</v>
      </c>
      <c r="P603" s="10" t="e">
        <f>IF(OR(LEAGUE="Mixed",LEAGUE=MYRANKS_P[[#This Row],[LG]]),IFERROR(MYRANKS_P[[#This Row],[ER]]*9/MYRANKS_P[[#This Row],[IP]],0),0)</f>
        <v>#REF!</v>
      </c>
      <c r="Q603" s="10" t="e">
        <f>IF(OR(LEAGUE="Mixed",LEAGUE=MYRANKS_P[[#This Row],[LG]]),IFERROR((MYRANKS_P[[#This Row],[BB]]+MYRANKS_P[[#This Row],[H]])/MYRANKS_P[[#This Row],[IP]],0),0)</f>
        <v>#REF!</v>
      </c>
      <c r="R603" s="12" t="e">
        <f>MYRANKS_P[[#This Row],[W]]/SGP_W</f>
        <v>#REF!</v>
      </c>
      <c r="S603" s="12" t="e">
        <f>MYRANKS_P[[#This Row],[SV]]/SGP_SV</f>
        <v>#REF!</v>
      </c>
      <c r="T603" s="12" t="e">
        <f>MYRANKS_P[[#This Row],[SO]]/SGP_K</f>
        <v>#REF!</v>
      </c>
      <c r="U603" s="10" t="e">
        <f>((LGAVG_ER*(NUMPITCHERS-1)+MYRANKS_P[[#This Row],[ER]])*9/((LGAVG_IP*(NUMPITCHERS-1)+MYRANKS_P[[#This Row],[IP]]))-LGAVG_ERA)/SGP_ERA</f>
        <v>#REF!</v>
      </c>
      <c r="V603" s="10" t="e">
        <f>((LGAVG_HBB*(NUMPITCHERS-1)+MYRANKS_P[[#This Row],[BB]]+MYRANKS_P[[#This Row],[H]])/(LGAVG_IP*(NUMPITCHERS-1)+MYRANKS_P[[#This Row],[IP]])-LGAVG_WHIP)/SGP_WHIP</f>
        <v>#REF!</v>
      </c>
      <c r="W603" s="76" t="e">
        <f>MYRANKS_P[[#This Row],[WSGP]]+MYRANKS_P[[#This Row],[SVSGP]]+MYRANKS_P[[#This Row],[SOSGP]]+MYRANKS_P[[#This Row],[ERASGP]]+MYRANKS_P[[#This Row],[WHIPSGP]]</f>
        <v>#REF!</v>
      </c>
      <c r="X603" s="175" t="e">
        <f>RANK(MYRANKS_P[[#This Row],[TTLSGP]],MYRANKS_P[TTLSGP],0)</f>
        <v>#REF!</v>
      </c>
      <c r="Y603" s="76" t="e">
        <f>IF(MYRANKS_P[[#This Row],[RAW_RANK]]&gt;NUM_P,MYRANKS_P[[#This Row],[TTLSGP]],0)</f>
        <v>#REF!</v>
      </c>
      <c r="Z603" s="23" t="e">
        <f>IF(MYRANKS_P[[#This Row],[BENCH_TTLSGP]]=0,"",RANK(MYRANKS_P[[#This Row],[BENCH_TTLSGP]],MYRANKS_P[BENCH_TTLSGP],0))</f>
        <v>#REF!</v>
      </c>
      <c r="AA603" s="23" t="e">
        <f>IF(MYRANKS_P[[#This Row],[RAW_RANK]]=NUM_P,"X","")</f>
        <v>#REF!</v>
      </c>
      <c r="AB603" s="12" t="e">
        <f>VLOOKUP(MYRANKS_P[[#This Row],[POS]],#REF!,COLUMN(#REF!),FALSE)</f>
        <v>#REF!</v>
      </c>
      <c r="AC603" s="12" t="e">
        <f>MYRANKS_P[[#This Row],[TTLSGP]]-MYRANKS_P[[#This Row],[REPL LVL]]</f>
        <v>#REF!</v>
      </c>
      <c r="AD603" s="20" t="e">
        <f>IF(MYRANKS_P[[#This Row],[RAW_RANK]]&lt;=Total_Pitchers_Drafted,MYRANKS_P[[#This Row],[SGP OVER REPL]],0)</f>
        <v>#REF!</v>
      </c>
      <c r="AE603" s="70" t="e">
        <f>MYRANKS_P[[#This Row],[SGP OVER REPL]]*Dollar_Value_Per_Pitcher_SGP+1</f>
        <v>#REF!</v>
      </c>
      <c r="AF603" s="28"/>
      <c r="AG603" s="31" t="e">
        <f>IF(AND(MYRANKS_P[[#This Row],[BENCH_RANK]]&lt;=Total_Pitchers_Drafted,MYRANKS_P[[#This Row],[$ACTUAL]]=""),MYRANKS_P[[#This Row],[USEFULSGP]],0)</f>
        <v>#REF!</v>
      </c>
      <c r="AH603" s="28" t="e">
        <f>IF(MYRANKS_P[[#This Row],[REMAIN_SGP]]=0,0,MYRANKS_P[[#This Row],[REMAIN_SGP]]*Remaining_Dollar_Value_Per_Pitcher_SGP+1)</f>
        <v>#REF!</v>
      </c>
      <c r="AI603" s="122"/>
    </row>
    <row r="604" spans="1:35" x14ac:dyDescent="0.25">
      <c r="A604" s="79" t="s">
        <v>1536</v>
      </c>
      <c r="B604" s="53" t="e">
        <f>VLOOKUP(MYRANKS_P[[#This Row],[PLAYERID]],#REF!,COLUMN(#REF!),FALSE)</f>
        <v>#REF!</v>
      </c>
      <c r="C604" s="53" t="e">
        <f>VLOOKUP(MYRANKS_P[[#This Row],[PLAYERID]],#REF!,COLUMN(#REF!),FALSE)</f>
        <v>#REF!</v>
      </c>
      <c r="D604" s="53" t="e">
        <f>VLOOKUP(MYRANKS_P[[#This Row],[PLAYERID]],#REF!,COLUMN(#REF!),FALSE)</f>
        <v>#REF!</v>
      </c>
      <c r="E604" s="9" t="e">
        <f>VLOOKUP(MYRANKS_P[[#This Row],[PLAYERID]],#REF!,COLUMN(#REF!),FALSE)</f>
        <v>#REF!</v>
      </c>
      <c r="F604" s="53" t="e">
        <f>VLOOKUP(MYRANKS_P[[#This Row],[PLAYERID]],#REF!,COLUMN(#REF!),FALSE)</f>
        <v>#REF!</v>
      </c>
      <c r="G604" s="9" t="e">
        <f>INDEX(#REF!,MATCH(MYRANKS_P[[#This Row],[PLAYERID]],#REF!,0),VLOOKUP(IDSYSTEM,#REF!,3,FALSE))</f>
        <v>#REF!</v>
      </c>
      <c r="H604" s="115" t="e">
        <f>IF(OR(LEAGUE="Mixed",LEAGUE=MYRANKS_P[[#This Row],[LG]]),IFERROR(INDEX(PITCHCSV[],MATCH(MYRANKS_P[[#This Row],[PROJID]],PITCHCSV[playerid],0),P_WCOL),0),0)</f>
        <v>#REF!</v>
      </c>
      <c r="I604" s="115" t="e">
        <f>IF(OR(LEAGUE="Mixed",LEAGUE=MYRANKS_P[[#This Row],[LG]]),IFERROR(INDEX(PITCHCSV[],MATCH(MYRANKS_P[[#This Row],[PROJID]],PITCHCSV[playerid],0),P_SVCOL),0),0)</f>
        <v>#REF!</v>
      </c>
      <c r="J604" s="115" t="e">
        <f>IF(OR(LEAGUE="Mixed",LEAGUE=MYRANKS_P[[#This Row],[LG]]),IFERROR(INDEX(PITCHCSV[],MATCH(MYRANKS_P[[#This Row],[PROJID]],PITCHCSV[playerid],0),P_IPCOL),0),0)</f>
        <v>#REF!</v>
      </c>
      <c r="K604" s="115" t="e">
        <f>IF(OR(LEAGUE="Mixed",LEAGUE=MYRANKS_P[[#This Row],[LG]]),IFERROR(INDEX(PITCHCSV[],MATCH(MYRANKS_P[[#This Row],[PROJID]],PITCHCSV[playerid],0),P_HCOL),0),0)</f>
        <v>#REF!</v>
      </c>
      <c r="L604" s="115" t="e">
        <f>IF(OR(LEAGUE="Mixed",LEAGUE=MYRANKS_P[[#This Row],[LG]]),IFERROR(INDEX(PITCHCSV[],MATCH(MYRANKS_P[[#This Row],[PROJID]],PITCHCSV[playerid],0),P_ERCOL),0),0)</f>
        <v>#REF!</v>
      </c>
      <c r="M604" s="115" t="e">
        <f>IF(OR(LEAGUE="Mixed",LEAGUE=MYRANKS_P[[#This Row],[LG]]),IFERROR(INDEX(PITCHCSV[],MATCH(MYRANKS_P[[#This Row],[PROJID]],PITCHCSV[playerid],0),P_HRCOL),0),0)</f>
        <v>#REF!</v>
      </c>
      <c r="N604" s="115" t="e">
        <f>IF(OR(LEAGUE="Mixed",LEAGUE=MYRANKS_P[[#This Row],[LG]]),IFERROR(INDEX(PITCHCSV[],MATCH(MYRANKS_P[[#This Row],[PROJID]],PITCHCSV[playerid],0),P_SOCOL),0),0)</f>
        <v>#REF!</v>
      </c>
      <c r="O604" s="115" t="e">
        <f>IF(OR(LEAGUE="Mixed",LEAGUE=MYRANKS_P[[#This Row],[LG]]),IFERROR(INDEX(PITCHCSV[],MATCH(MYRANKS_P[[#This Row],[PROJID]],PITCHCSV[playerid],0),P_BBCOL),0),0)</f>
        <v>#REF!</v>
      </c>
      <c r="P604" s="10" t="e">
        <f>IF(OR(LEAGUE="Mixed",LEAGUE=MYRANKS_P[[#This Row],[LG]]),IFERROR(MYRANKS_P[[#This Row],[ER]]*9/MYRANKS_P[[#This Row],[IP]],0),0)</f>
        <v>#REF!</v>
      </c>
      <c r="Q604" s="10" t="e">
        <f>IF(OR(LEAGUE="Mixed",LEAGUE=MYRANKS_P[[#This Row],[LG]]),IFERROR((MYRANKS_P[[#This Row],[BB]]+MYRANKS_P[[#This Row],[H]])/MYRANKS_P[[#This Row],[IP]],0),0)</f>
        <v>#REF!</v>
      </c>
      <c r="R604" s="12" t="e">
        <f>MYRANKS_P[[#This Row],[W]]/SGP_W</f>
        <v>#REF!</v>
      </c>
      <c r="S604" s="12" t="e">
        <f>MYRANKS_P[[#This Row],[SV]]/SGP_SV</f>
        <v>#REF!</v>
      </c>
      <c r="T604" s="12" t="e">
        <f>MYRANKS_P[[#This Row],[SO]]/SGP_K</f>
        <v>#REF!</v>
      </c>
      <c r="U604" s="10" t="e">
        <f>((LGAVG_ER*(NUMPITCHERS-1)+MYRANKS_P[[#This Row],[ER]])*9/((LGAVG_IP*(NUMPITCHERS-1)+MYRANKS_P[[#This Row],[IP]]))-LGAVG_ERA)/SGP_ERA</f>
        <v>#REF!</v>
      </c>
      <c r="V604" s="10" t="e">
        <f>((LGAVG_HBB*(NUMPITCHERS-1)+MYRANKS_P[[#This Row],[BB]]+MYRANKS_P[[#This Row],[H]])/(LGAVG_IP*(NUMPITCHERS-1)+MYRANKS_P[[#This Row],[IP]])-LGAVG_WHIP)/SGP_WHIP</f>
        <v>#REF!</v>
      </c>
      <c r="W604" s="76" t="e">
        <f>MYRANKS_P[[#This Row],[WSGP]]+MYRANKS_P[[#This Row],[SVSGP]]+MYRANKS_P[[#This Row],[SOSGP]]+MYRANKS_P[[#This Row],[ERASGP]]+MYRANKS_P[[#This Row],[WHIPSGP]]</f>
        <v>#REF!</v>
      </c>
      <c r="X604" s="175" t="e">
        <f>RANK(MYRANKS_P[[#This Row],[TTLSGP]],MYRANKS_P[TTLSGP],0)</f>
        <v>#REF!</v>
      </c>
      <c r="Y604" s="76" t="e">
        <f>IF(MYRANKS_P[[#This Row],[RAW_RANK]]&gt;NUM_P,MYRANKS_P[[#This Row],[TTLSGP]],0)</f>
        <v>#REF!</v>
      </c>
      <c r="Z604" s="23" t="e">
        <f>IF(MYRANKS_P[[#This Row],[BENCH_TTLSGP]]=0,"",RANK(MYRANKS_P[[#This Row],[BENCH_TTLSGP]],MYRANKS_P[BENCH_TTLSGP],0))</f>
        <v>#REF!</v>
      </c>
      <c r="AA604" s="23" t="e">
        <f>IF(MYRANKS_P[[#This Row],[RAW_RANK]]=NUM_P,"X","")</f>
        <v>#REF!</v>
      </c>
      <c r="AB604" s="12" t="e">
        <f>VLOOKUP(MYRANKS_P[[#This Row],[POS]],#REF!,COLUMN(#REF!),FALSE)</f>
        <v>#REF!</v>
      </c>
      <c r="AC604" s="12" t="e">
        <f>MYRANKS_P[[#This Row],[TTLSGP]]-MYRANKS_P[[#This Row],[REPL LVL]]</f>
        <v>#REF!</v>
      </c>
      <c r="AD604" s="20" t="e">
        <f>IF(MYRANKS_P[[#This Row],[RAW_RANK]]&lt;=Total_Pitchers_Drafted,MYRANKS_P[[#This Row],[SGP OVER REPL]],0)</f>
        <v>#REF!</v>
      </c>
      <c r="AE604" s="70" t="e">
        <f>MYRANKS_P[[#This Row],[SGP OVER REPL]]*Dollar_Value_Per_Pitcher_SGP+1</f>
        <v>#REF!</v>
      </c>
      <c r="AF604" s="28"/>
      <c r="AG604" s="31" t="e">
        <f>IF(AND(MYRANKS_P[[#This Row],[BENCH_RANK]]&lt;=Total_Pitchers_Drafted,MYRANKS_P[[#This Row],[$ACTUAL]]=""),MYRANKS_P[[#This Row],[USEFULSGP]],0)</f>
        <v>#REF!</v>
      </c>
      <c r="AH604" s="28" t="e">
        <f>IF(MYRANKS_P[[#This Row],[REMAIN_SGP]]=0,0,MYRANKS_P[[#This Row],[REMAIN_SGP]]*Remaining_Dollar_Value_Per_Pitcher_SGP+1)</f>
        <v>#REF!</v>
      </c>
      <c r="AI604" s="122"/>
    </row>
    <row r="605" spans="1:35" x14ac:dyDescent="0.25">
      <c r="A605" s="110" t="s">
        <v>1546</v>
      </c>
      <c r="B605" s="53" t="e">
        <f>VLOOKUP(MYRANKS_P[[#This Row],[PLAYERID]],#REF!,COLUMN(#REF!),FALSE)</f>
        <v>#REF!</v>
      </c>
      <c r="C605" s="53" t="e">
        <f>VLOOKUP(MYRANKS_P[[#This Row],[PLAYERID]],#REF!,COLUMN(#REF!),FALSE)</f>
        <v>#REF!</v>
      </c>
      <c r="D605" s="53" t="e">
        <f>VLOOKUP(MYRANKS_P[[#This Row],[PLAYERID]],#REF!,COLUMN(#REF!),FALSE)</f>
        <v>#REF!</v>
      </c>
      <c r="E605" s="9" t="e">
        <f>VLOOKUP(MYRANKS_P[[#This Row],[PLAYERID]],#REF!,COLUMN(#REF!),FALSE)</f>
        <v>#REF!</v>
      </c>
      <c r="F605" s="53" t="e">
        <f>VLOOKUP(MYRANKS_P[[#This Row],[PLAYERID]],#REF!,COLUMN(#REF!),FALSE)</f>
        <v>#REF!</v>
      </c>
      <c r="G605" s="9" t="e">
        <f>INDEX(#REF!,MATCH(MYRANKS_P[[#This Row],[PLAYERID]],#REF!,0),VLOOKUP(IDSYSTEM,#REF!,3,FALSE))</f>
        <v>#REF!</v>
      </c>
      <c r="H605" s="128" t="e">
        <f>IF(OR(LEAGUE="Mixed",LEAGUE=MYRANKS_P[[#This Row],[LG]]),IFERROR(INDEX(PITCHCSV[],MATCH(MYRANKS_P[[#This Row],[PROJID]],PITCHCSV[playerid],0),P_WCOL),0),0)</f>
        <v>#REF!</v>
      </c>
      <c r="I605" s="128" t="e">
        <f>IF(OR(LEAGUE="Mixed",LEAGUE=MYRANKS_P[[#This Row],[LG]]),IFERROR(INDEX(PITCHCSV[],MATCH(MYRANKS_P[[#This Row],[PROJID]],PITCHCSV[playerid],0),P_SVCOL),0),0)</f>
        <v>#REF!</v>
      </c>
      <c r="J605" s="128" t="e">
        <f>IF(OR(LEAGUE="Mixed",LEAGUE=MYRANKS_P[[#This Row],[LG]]),IFERROR(INDEX(PITCHCSV[],MATCH(MYRANKS_P[[#This Row],[PROJID]],PITCHCSV[playerid],0),P_IPCOL),0),0)</f>
        <v>#REF!</v>
      </c>
      <c r="K605" s="128" t="e">
        <f>IF(OR(LEAGUE="Mixed",LEAGUE=MYRANKS_P[[#This Row],[LG]]),IFERROR(INDEX(PITCHCSV[],MATCH(MYRANKS_P[[#This Row],[PROJID]],PITCHCSV[playerid],0),P_HCOL),0),0)</f>
        <v>#REF!</v>
      </c>
      <c r="L605" s="128" t="e">
        <f>IF(OR(LEAGUE="Mixed",LEAGUE=MYRANKS_P[[#This Row],[LG]]),IFERROR(INDEX(PITCHCSV[],MATCH(MYRANKS_P[[#This Row],[PROJID]],PITCHCSV[playerid],0),P_ERCOL),0),0)</f>
        <v>#REF!</v>
      </c>
      <c r="M605" s="128" t="e">
        <f>IF(OR(LEAGUE="Mixed",LEAGUE=MYRANKS_P[[#This Row],[LG]]),IFERROR(INDEX(PITCHCSV[],MATCH(MYRANKS_P[[#This Row],[PROJID]],PITCHCSV[playerid],0),P_HRCOL),0),0)</f>
        <v>#REF!</v>
      </c>
      <c r="N605" s="128" t="e">
        <f>IF(OR(LEAGUE="Mixed",LEAGUE=MYRANKS_P[[#This Row],[LG]]),IFERROR(INDEX(PITCHCSV[],MATCH(MYRANKS_P[[#This Row],[PROJID]],PITCHCSV[playerid],0),P_SOCOL),0),0)</f>
        <v>#REF!</v>
      </c>
      <c r="O605" s="128" t="e">
        <f>IF(OR(LEAGUE="Mixed",LEAGUE=MYRANKS_P[[#This Row],[LG]]),IFERROR(INDEX(PITCHCSV[],MATCH(MYRANKS_P[[#This Row],[PROJID]],PITCHCSV[playerid],0),P_BBCOL),0),0)</f>
        <v>#REF!</v>
      </c>
      <c r="P605" s="87" t="e">
        <f>IF(OR(LEAGUE="Mixed",LEAGUE=MYRANKS_P[[#This Row],[LG]]),IFERROR(MYRANKS_P[[#This Row],[ER]]*9/MYRANKS_P[[#This Row],[IP]],0),0)</f>
        <v>#REF!</v>
      </c>
      <c r="Q605" s="87" t="e">
        <f>IF(OR(LEAGUE="Mixed",LEAGUE=MYRANKS_P[[#This Row],[LG]]),IFERROR((MYRANKS_P[[#This Row],[BB]]+MYRANKS_P[[#This Row],[H]])/MYRANKS_P[[#This Row],[IP]],0),0)</f>
        <v>#REF!</v>
      </c>
      <c r="R605" s="94" t="e">
        <f>MYRANKS_P[[#This Row],[W]]/SGP_W</f>
        <v>#REF!</v>
      </c>
      <c r="S605" s="94" t="e">
        <f>MYRANKS_P[[#This Row],[SV]]/SGP_SV</f>
        <v>#REF!</v>
      </c>
      <c r="T605" s="94" t="e">
        <f>MYRANKS_P[[#This Row],[SO]]/SGP_K</f>
        <v>#REF!</v>
      </c>
      <c r="U605" s="87" t="e">
        <f>((LGAVG_ER*(NUMPITCHERS-1)+MYRANKS_P[[#This Row],[ER]])*9/((LGAVG_IP*(NUMPITCHERS-1)+MYRANKS_P[[#This Row],[IP]]))-LGAVG_ERA)/SGP_ERA</f>
        <v>#REF!</v>
      </c>
      <c r="V605" s="87" t="e">
        <f>((LGAVG_HBB*(NUMPITCHERS-1)+MYRANKS_P[[#This Row],[BB]]+MYRANKS_P[[#This Row],[H]])/(LGAVG_IP*(NUMPITCHERS-1)+MYRANKS_P[[#This Row],[IP]])-LGAVG_WHIP)/SGP_WHIP</f>
        <v>#REF!</v>
      </c>
      <c r="W605" s="100" t="e">
        <f>MYRANKS_P[[#This Row],[WSGP]]+MYRANKS_P[[#This Row],[SVSGP]]+MYRANKS_P[[#This Row],[SOSGP]]+MYRANKS_P[[#This Row],[ERASGP]]+MYRANKS_P[[#This Row],[WHIPSGP]]</f>
        <v>#REF!</v>
      </c>
      <c r="X605" s="176" t="e">
        <f>RANK(MYRANKS_P[[#This Row],[TTLSGP]],MYRANKS_P[TTLSGP],0)</f>
        <v>#REF!</v>
      </c>
      <c r="Y605" s="100" t="e">
        <f>IF(MYRANKS_P[[#This Row],[RAW_RANK]]&gt;NUM_P,MYRANKS_P[[#This Row],[TTLSGP]],0)</f>
        <v>#REF!</v>
      </c>
      <c r="Z605" s="101" t="e">
        <f>IF(MYRANKS_P[[#This Row],[BENCH_TTLSGP]]=0,"",RANK(MYRANKS_P[[#This Row],[BENCH_TTLSGP]],MYRANKS_P[BENCH_TTLSGP],0))</f>
        <v>#REF!</v>
      </c>
      <c r="AA605" s="101" t="e">
        <f>IF(MYRANKS_P[[#This Row],[RAW_RANK]]=NUM_P,"X","")</f>
        <v>#REF!</v>
      </c>
      <c r="AB605" s="94" t="e">
        <f>VLOOKUP(MYRANKS_P[[#This Row],[POS]],#REF!,COLUMN(#REF!),FALSE)</f>
        <v>#REF!</v>
      </c>
      <c r="AC605" s="94" t="e">
        <f>MYRANKS_P[[#This Row],[TTLSGP]]-MYRANKS_P[[#This Row],[REPL LVL]]</f>
        <v>#REF!</v>
      </c>
      <c r="AD605" s="94" t="e">
        <f>IF(MYRANKS_P[[#This Row],[RAW_RANK]]&lt;=Total_Pitchers_Drafted,MYRANKS_P[[#This Row],[SGP OVER REPL]],0)</f>
        <v>#REF!</v>
      </c>
      <c r="AE605" s="102" t="e">
        <f>MYRANKS_P[[#This Row],[SGP OVER REPL]]*Dollar_Value_Per_Pitcher_SGP+1</f>
        <v>#REF!</v>
      </c>
      <c r="AF605" s="94"/>
      <c r="AG605" s="94" t="e">
        <f>IF(AND(MYRANKS_P[[#This Row],[BENCH_RANK]]&lt;=Total_Pitchers_Drafted,MYRANKS_P[[#This Row],[$ACTUAL]]=""),MYRANKS_P[[#This Row],[USEFULSGP]],0)</f>
        <v>#REF!</v>
      </c>
      <c r="AH605" s="94" t="e">
        <f>IF(MYRANKS_P[[#This Row],[REMAIN_SGP]]=0,0,MYRANKS_P[[#This Row],[REMAIN_SGP]]*Remaining_Dollar_Value_Per_Pitcher_SGP+1)</f>
        <v>#REF!</v>
      </c>
      <c r="AI605" s="122"/>
    </row>
    <row r="606" spans="1:35" x14ac:dyDescent="0.25">
      <c r="A606" s="79" t="s">
        <v>1549</v>
      </c>
      <c r="B606" s="53" t="e">
        <f>VLOOKUP(MYRANKS_P[[#This Row],[PLAYERID]],#REF!,COLUMN(#REF!),FALSE)</f>
        <v>#REF!</v>
      </c>
      <c r="C606" s="53" t="e">
        <f>VLOOKUP(MYRANKS_P[[#This Row],[PLAYERID]],#REF!,COLUMN(#REF!),FALSE)</f>
        <v>#REF!</v>
      </c>
      <c r="D606" s="53" t="e">
        <f>VLOOKUP(MYRANKS_P[[#This Row],[PLAYERID]],#REF!,COLUMN(#REF!),FALSE)</f>
        <v>#REF!</v>
      </c>
      <c r="E606" s="9" t="e">
        <f>VLOOKUP(MYRANKS_P[[#This Row],[PLAYERID]],#REF!,COLUMN(#REF!),FALSE)</f>
        <v>#REF!</v>
      </c>
      <c r="F606" s="53" t="e">
        <f>VLOOKUP(MYRANKS_P[[#This Row],[PLAYERID]],#REF!,COLUMN(#REF!),FALSE)</f>
        <v>#REF!</v>
      </c>
      <c r="G606" s="9" t="e">
        <f>INDEX(#REF!,MATCH(MYRANKS_P[[#This Row],[PLAYERID]],#REF!,0),VLOOKUP(IDSYSTEM,#REF!,3,FALSE))</f>
        <v>#REF!</v>
      </c>
      <c r="H606" s="115" t="e">
        <f>IF(OR(LEAGUE="Mixed",LEAGUE=MYRANKS_P[[#This Row],[LG]]),IFERROR(INDEX(PITCHCSV[],MATCH(MYRANKS_P[[#This Row],[PROJID]],PITCHCSV[playerid],0),P_WCOL),0),0)</f>
        <v>#REF!</v>
      </c>
      <c r="I606" s="115" t="e">
        <f>IF(OR(LEAGUE="Mixed",LEAGUE=MYRANKS_P[[#This Row],[LG]]),IFERROR(INDEX(PITCHCSV[],MATCH(MYRANKS_P[[#This Row],[PROJID]],PITCHCSV[playerid],0),P_SVCOL),0),0)</f>
        <v>#REF!</v>
      </c>
      <c r="J606" s="115" t="e">
        <f>IF(OR(LEAGUE="Mixed",LEAGUE=MYRANKS_P[[#This Row],[LG]]),IFERROR(INDEX(PITCHCSV[],MATCH(MYRANKS_P[[#This Row],[PROJID]],PITCHCSV[playerid],0),P_IPCOL),0),0)</f>
        <v>#REF!</v>
      </c>
      <c r="K606" s="115" t="e">
        <f>IF(OR(LEAGUE="Mixed",LEAGUE=MYRANKS_P[[#This Row],[LG]]),IFERROR(INDEX(PITCHCSV[],MATCH(MYRANKS_P[[#This Row],[PROJID]],PITCHCSV[playerid],0),P_HCOL),0),0)</f>
        <v>#REF!</v>
      </c>
      <c r="L606" s="115" t="e">
        <f>IF(OR(LEAGUE="Mixed",LEAGUE=MYRANKS_P[[#This Row],[LG]]),IFERROR(INDEX(PITCHCSV[],MATCH(MYRANKS_P[[#This Row],[PROJID]],PITCHCSV[playerid],0),P_ERCOL),0),0)</f>
        <v>#REF!</v>
      </c>
      <c r="M606" s="115" t="e">
        <f>IF(OR(LEAGUE="Mixed",LEAGUE=MYRANKS_P[[#This Row],[LG]]),IFERROR(INDEX(PITCHCSV[],MATCH(MYRANKS_P[[#This Row],[PROJID]],PITCHCSV[playerid],0),P_HRCOL),0),0)</f>
        <v>#REF!</v>
      </c>
      <c r="N606" s="115" t="e">
        <f>IF(OR(LEAGUE="Mixed",LEAGUE=MYRANKS_P[[#This Row],[LG]]),IFERROR(INDEX(PITCHCSV[],MATCH(MYRANKS_P[[#This Row],[PROJID]],PITCHCSV[playerid],0),P_SOCOL),0),0)</f>
        <v>#REF!</v>
      </c>
      <c r="O606" s="115" t="e">
        <f>IF(OR(LEAGUE="Mixed",LEAGUE=MYRANKS_P[[#This Row],[LG]]),IFERROR(INDEX(PITCHCSV[],MATCH(MYRANKS_P[[#This Row],[PROJID]],PITCHCSV[playerid],0),P_BBCOL),0),0)</f>
        <v>#REF!</v>
      </c>
      <c r="P606" s="10" t="e">
        <f>IF(OR(LEAGUE="Mixed",LEAGUE=MYRANKS_P[[#This Row],[LG]]),IFERROR(MYRANKS_P[[#This Row],[ER]]*9/MYRANKS_P[[#This Row],[IP]],0),0)</f>
        <v>#REF!</v>
      </c>
      <c r="Q606" s="10" t="e">
        <f>IF(OR(LEAGUE="Mixed",LEAGUE=MYRANKS_P[[#This Row],[LG]]),IFERROR((MYRANKS_P[[#This Row],[BB]]+MYRANKS_P[[#This Row],[H]])/MYRANKS_P[[#This Row],[IP]],0),0)</f>
        <v>#REF!</v>
      </c>
      <c r="R606" s="10" t="e">
        <f>MYRANKS_P[[#This Row],[W]]/SGP_W</f>
        <v>#REF!</v>
      </c>
      <c r="S606" s="10" t="e">
        <f>MYRANKS_P[[#This Row],[SV]]/SGP_SV</f>
        <v>#REF!</v>
      </c>
      <c r="T606" s="10" t="e">
        <f>MYRANKS_P[[#This Row],[SO]]/SGP_K</f>
        <v>#REF!</v>
      </c>
      <c r="U606" s="10" t="e">
        <f>((LGAVG_ER*(NUMPITCHERS-1)+MYRANKS_P[[#This Row],[ER]])*9/((LGAVG_IP*(NUMPITCHERS-1)+MYRANKS_P[[#This Row],[IP]]))-LGAVG_ERA)/SGP_ERA</f>
        <v>#REF!</v>
      </c>
      <c r="V606" s="10" t="e">
        <f>((LGAVG_HBB*(NUMPITCHERS-1)+MYRANKS_P[[#This Row],[BB]]+MYRANKS_P[[#This Row],[H]])/(LGAVG_IP*(NUMPITCHERS-1)+MYRANKS_P[[#This Row],[IP]])-LGAVG_WHIP)/SGP_WHIP</f>
        <v>#REF!</v>
      </c>
      <c r="W606" s="72" t="e">
        <f>MYRANKS_P[[#This Row],[WSGP]]+MYRANKS_P[[#This Row],[SVSGP]]+MYRANKS_P[[#This Row],[SOSGP]]+MYRANKS_P[[#This Row],[ERASGP]]+MYRANKS_P[[#This Row],[WHIPSGP]]</f>
        <v>#REF!</v>
      </c>
      <c r="X606" s="171" t="e">
        <f>RANK(MYRANKS_P[[#This Row],[TTLSGP]],MYRANKS_P[TTLSGP],0)</f>
        <v>#REF!</v>
      </c>
      <c r="Y606" s="72" t="e">
        <f>IF(MYRANKS_P[[#This Row],[RAW_RANK]]&gt;NUM_P,MYRANKS_P[[#This Row],[TTLSGP]],0)</f>
        <v>#REF!</v>
      </c>
      <c r="Z606" s="22" t="e">
        <f>IF(MYRANKS_P[[#This Row],[BENCH_TTLSGP]]=0,"",RANK(MYRANKS_P[[#This Row],[BENCH_TTLSGP]],MYRANKS_P[BENCH_TTLSGP],0))</f>
        <v>#REF!</v>
      </c>
      <c r="AA606" s="22" t="e">
        <f>IF(MYRANKS_P[[#This Row],[RAW_RANK]]=NUM_P,"X","")</f>
        <v>#REF!</v>
      </c>
      <c r="AB606" s="10" t="e">
        <f>VLOOKUP(MYRANKS_P[[#This Row],[POS]],#REF!,COLUMN(#REF!),FALSE)</f>
        <v>#REF!</v>
      </c>
      <c r="AC606" s="10" t="e">
        <f>MYRANKS_P[[#This Row],[TTLSGP]]-MYRANKS_P[[#This Row],[REPL LVL]]</f>
        <v>#REF!</v>
      </c>
      <c r="AD606" s="19" t="e">
        <f>IF(MYRANKS_P[[#This Row],[RAW_RANK]]&lt;=Total_Pitchers_Drafted,MYRANKS_P[[#This Row],[SGP OVER REPL]],0)</f>
        <v>#REF!</v>
      </c>
      <c r="AE606" s="66" t="e">
        <f>MYRANKS_P[[#This Row],[SGP OVER REPL]]*Dollar_Value_Per_Pitcher_SGP+1</f>
        <v>#REF!</v>
      </c>
      <c r="AF606" s="27"/>
      <c r="AG606" s="30" t="e">
        <f>IF(AND(MYRANKS_P[[#This Row],[BENCH_RANK]]&lt;=Total_Pitchers_Drafted,MYRANKS_P[[#This Row],[$ACTUAL]]=""),MYRANKS_P[[#This Row],[USEFULSGP]],0)</f>
        <v>#REF!</v>
      </c>
      <c r="AH606" s="27" t="e">
        <f>IF(MYRANKS_P[[#This Row],[REMAIN_SGP]]=0,0,MYRANKS_P[[#This Row],[REMAIN_SGP]]*Remaining_Dollar_Value_Per_Pitcher_SGP+1)</f>
        <v>#REF!</v>
      </c>
      <c r="AI606" s="122"/>
    </row>
    <row r="607" spans="1:35" x14ac:dyDescent="0.25">
      <c r="A607" s="88" t="s">
        <v>2358</v>
      </c>
      <c r="B607" s="53" t="e">
        <f>VLOOKUP(MYRANKS_P[[#This Row],[PLAYERID]],#REF!,COLUMN(#REF!),FALSE)</f>
        <v>#REF!</v>
      </c>
      <c r="C607" s="53" t="e">
        <f>VLOOKUP(MYRANKS_P[[#This Row],[PLAYERID]],#REF!,COLUMN(#REF!),FALSE)</f>
        <v>#REF!</v>
      </c>
      <c r="D607" s="53" t="e">
        <f>VLOOKUP(MYRANKS_P[[#This Row],[PLAYERID]],#REF!,COLUMN(#REF!),FALSE)</f>
        <v>#REF!</v>
      </c>
      <c r="E607" s="9" t="e">
        <f>VLOOKUP(MYRANKS_P[[#This Row],[PLAYERID]],#REF!,COLUMN(#REF!),FALSE)</f>
        <v>#REF!</v>
      </c>
      <c r="F607" s="53" t="e">
        <f>VLOOKUP(MYRANKS_P[[#This Row],[PLAYERID]],#REF!,COLUMN(#REF!),FALSE)</f>
        <v>#REF!</v>
      </c>
      <c r="G607" s="9" t="e">
        <f>INDEX(#REF!,MATCH(MYRANKS_P[[#This Row],[PLAYERID]],#REF!,0),VLOOKUP(IDSYSTEM,#REF!,3,FALSE))</f>
        <v>#REF!</v>
      </c>
      <c r="H607" s="115" t="e">
        <f>IF(OR(LEAGUE="Mixed",LEAGUE=MYRANKS_P[[#This Row],[LG]]),IFERROR(INDEX(PITCHCSV[],MATCH(MYRANKS_P[[#This Row],[PROJID]],PITCHCSV[playerid],0),P_WCOL),0),0)</f>
        <v>#REF!</v>
      </c>
      <c r="I607" s="115" t="e">
        <f>IF(OR(LEAGUE="Mixed",LEAGUE=MYRANKS_P[[#This Row],[LG]]),IFERROR(INDEX(PITCHCSV[],MATCH(MYRANKS_P[[#This Row],[PROJID]],PITCHCSV[playerid],0),P_SVCOL),0),0)</f>
        <v>#REF!</v>
      </c>
      <c r="J607" s="115" t="e">
        <f>IF(OR(LEAGUE="Mixed",LEAGUE=MYRANKS_P[[#This Row],[LG]]),IFERROR(INDEX(PITCHCSV[],MATCH(MYRANKS_P[[#This Row],[PROJID]],PITCHCSV[playerid],0),P_IPCOL),0),0)</f>
        <v>#REF!</v>
      </c>
      <c r="K607" s="115" t="e">
        <f>IF(OR(LEAGUE="Mixed",LEAGUE=MYRANKS_P[[#This Row],[LG]]),IFERROR(INDEX(PITCHCSV[],MATCH(MYRANKS_P[[#This Row],[PROJID]],PITCHCSV[playerid],0),P_HCOL),0),0)</f>
        <v>#REF!</v>
      </c>
      <c r="L607" s="115" t="e">
        <f>IF(OR(LEAGUE="Mixed",LEAGUE=MYRANKS_P[[#This Row],[LG]]),IFERROR(INDEX(PITCHCSV[],MATCH(MYRANKS_P[[#This Row],[PROJID]],PITCHCSV[playerid],0),P_ERCOL),0),0)</f>
        <v>#REF!</v>
      </c>
      <c r="M607" s="115" t="e">
        <f>IF(OR(LEAGUE="Mixed",LEAGUE=MYRANKS_P[[#This Row],[LG]]),IFERROR(INDEX(PITCHCSV[],MATCH(MYRANKS_P[[#This Row],[PROJID]],PITCHCSV[playerid],0),P_HRCOL),0),0)</f>
        <v>#REF!</v>
      </c>
      <c r="N607" s="115" t="e">
        <f>IF(OR(LEAGUE="Mixed",LEAGUE=MYRANKS_P[[#This Row],[LG]]),IFERROR(INDEX(PITCHCSV[],MATCH(MYRANKS_P[[#This Row],[PROJID]],PITCHCSV[playerid],0),P_SOCOL),0),0)</f>
        <v>#REF!</v>
      </c>
      <c r="O607" s="115" t="e">
        <f>IF(OR(LEAGUE="Mixed",LEAGUE=MYRANKS_P[[#This Row],[LG]]),IFERROR(INDEX(PITCHCSV[],MATCH(MYRANKS_P[[#This Row],[PROJID]],PITCHCSV[playerid],0),P_BBCOL),0),0)</f>
        <v>#REF!</v>
      </c>
      <c r="P607" s="10" t="e">
        <f>IF(OR(LEAGUE="Mixed",LEAGUE=MYRANKS_P[[#This Row],[LG]]),IFERROR(MYRANKS_P[[#This Row],[ER]]*9/MYRANKS_P[[#This Row],[IP]],0),0)</f>
        <v>#REF!</v>
      </c>
      <c r="Q607" s="10" t="e">
        <f>IF(OR(LEAGUE="Mixed",LEAGUE=MYRANKS_P[[#This Row],[LG]]),IFERROR((MYRANKS_P[[#This Row],[BB]]+MYRANKS_P[[#This Row],[H]])/MYRANKS_P[[#This Row],[IP]],0),0)</f>
        <v>#REF!</v>
      </c>
      <c r="R607" s="37" t="e">
        <f>MYRANKS_P[[#This Row],[W]]/SGP_W</f>
        <v>#REF!</v>
      </c>
      <c r="S607" s="36" t="e">
        <f>MYRANKS_P[[#This Row],[SV]]/SGP_SV</f>
        <v>#REF!</v>
      </c>
      <c r="T607" s="37" t="e">
        <f>MYRANKS_P[[#This Row],[SO]]/SGP_K</f>
        <v>#REF!</v>
      </c>
      <c r="U607" s="10" t="e">
        <f>((LGAVG_ER*(NUMPITCHERS-1)+MYRANKS_P[[#This Row],[ER]])*9/((LGAVG_IP*(NUMPITCHERS-1)+MYRANKS_P[[#This Row],[IP]]))-LGAVG_ERA)/SGP_ERA</f>
        <v>#REF!</v>
      </c>
      <c r="V607" s="10" t="e">
        <f>((LGAVG_HBB*(NUMPITCHERS-1)+MYRANKS_P[[#This Row],[BB]]+MYRANKS_P[[#This Row],[H]])/(LGAVG_IP*(NUMPITCHERS-1)+MYRANKS_P[[#This Row],[IP]])-LGAVG_WHIP)/SGP_WHIP</f>
        <v>#REF!</v>
      </c>
      <c r="W607" s="77" t="e">
        <f>MYRANKS_P[[#This Row],[WSGP]]+MYRANKS_P[[#This Row],[SVSGP]]+MYRANKS_P[[#This Row],[SOSGP]]+MYRANKS_P[[#This Row],[ERASGP]]+MYRANKS_P[[#This Row],[WHIPSGP]]</f>
        <v>#REF!</v>
      </c>
      <c r="X607" s="178" t="e">
        <f>RANK(MYRANKS_P[[#This Row],[TTLSGP]],MYRANKS_P[TTLSGP],0)</f>
        <v>#REF!</v>
      </c>
      <c r="Y607" s="77" t="e">
        <f>IF(MYRANKS_P[[#This Row],[RAW_RANK]]&gt;NUM_P,MYRANKS_P[[#This Row],[TTLSGP]],0)</f>
        <v>#REF!</v>
      </c>
      <c r="Z607" s="38" t="e">
        <f>IF(MYRANKS_P[[#This Row],[BENCH_TTLSGP]]=0,"",RANK(MYRANKS_P[[#This Row],[BENCH_TTLSGP]],MYRANKS_P[BENCH_TTLSGP],0))</f>
        <v>#REF!</v>
      </c>
      <c r="AA607" s="38" t="e">
        <f>IF(MYRANKS_P[[#This Row],[RAW_RANK]]=NUM_P,"X","")</f>
        <v>#REF!</v>
      </c>
      <c r="AB607" s="36" t="e">
        <f>VLOOKUP(MYRANKS_P[[#This Row],[POS]],#REF!,COLUMN(#REF!),FALSE)</f>
        <v>#REF!</v>
      </c>
      <c r="AC607" s="36" t="e">
        <f>MYRANKS_P[[#This Row],[TTLSGP]]-MYRANKS_P[[#This Row],[REPL LVL]]</f>
        <v>#REF!</v>
      </c>
      <c r="AD607" s="37" t="e">
        <f>IF(MYRANKS_P[[#This Row],[RAW_RANK]]&lt;=Total_Pitchers_Drafted,MYRANKS_P[[#This Row],[SGP OVER REPL]],0)</f>
        <v>#REF!</v>
      </c>
      <c r="AE607" s="71" t="e">
        <f>MYRANKS_P[[#This Row],[SGP OVER REPL]]*Dollar_Value_Per_Pitcher_SGP+1</f>
        <v>#REF!</v>
      </c>
      <c r="AF607" s="37"/>
      <c r="AG607" s="36" t="e">
        <f>IF(AND(MYRANKS_P[[#This Row],[BENCH_RANK]]&lt;=Total_Pitchers_Drafted,MYRANKS_P[[#This Row],[$ACTUAL]]=""),MYRANKS_P[[#This Row],[USEFULSGP]],0)</f>
        <v>#REF!</v>
      </c>
      <c r="AH607" s="37" t="e">
        <f>IF(MYRANKS_P[[#This Row],[REMAIN_SGP]]=0,0,MYRANKS_P[[#This Row],[REMAIN_SGP]]*Remaining_Dollar_Value_Per_Pitcher_SGP+1)</f>
        <v>#REF!</v>
      </c>
      <c r="AI607" s="122"/>
    </row>
    <row r="608" spans="1:35" x14ac:dyDescent="0.25">
      <c r="A608" s="88" t="s">
        <v>1552</v>
      </c>
      <c r="B608" s="53" t="e">
        <f>VLOOKUP(MYRANKS_P[[#This Row],[PLAYERID]],#REF!,COLUMN(#REF!),FALSE)</f>
        <v>#REF!</v>
      </c>
      <c r="C608" s="53" t="e">
        <f>VLOOKUP(MYRANKS_P[[#This Row],[PLAYERID]],#REF!,COLUMN(#REF!),FALSE)</f>
        <v>#REF!</v>
      </c>
      <c r="D608" s="53" t="e">
        <f>VLOOKUP(MYRANKS_P[[#This Row],[PLAYERID]],#REF!,COLUMN(#REF!),FALSE)</f>
        <v>#REF!</v>
      </c>
      <c r="E608" s="9" t="e">
        <f>VLOOKUP(MYRANKS_P[[#This Row],[PLAYERID]],#REF!,COLUMN(#REF!),FALSE)</f>
        <v>#REF!</v>
      </c>
      <c r="F608" s="53" t="e">
        <f>VLOOKUP(MYRANKS_P[[#This Row],[PLAYERID]],#REF!,COLUMN(#REF!),FALSE)</f>
        <v>#REF!</v>
      </c>
      <c r="G608" s="9" t="e">
        <f>INDEX(#REF!,MATCH(MYRANKS_P[[#This Row],[PLAYERID]],#REF!,0),VLOOKUP(IDSYSTEM,#REF!,3,FALSE))</f>
        <v>#REF!</v>
      </c>
      <c r="H608" s="115" t="e">
        <f>IF(OR(LEAGUE="Mixed",LEAGUE=MYRANKS_P[[#This Row],[LG]]),IFERROR(INDEX(PITCHCSV[],MATCH(MYRANKS_P[[#This Row],[PROJID]],PITCHCSV[playerid],0),P_WCOL),0),0)</f>
        <v>#REF!</v>
      </c>
      <c r="I608" s="115" t="e">
        <f>IF(OR(LEAGUE="Mixed",LEAGUE=MYRANKS_P[[#This Row],[LG]]),IFERROR(INDEX(PITCHCSV[],MATCH(MYRANKS_P[[#This Row],[PROJID]],PITCHCSV[playerid],0),P_SVCOL),0),0)</f>
        <v>#REF!</v>
      </c>
      <c r="J608" s="115" t="e">
        <f>IF(OR(LEAGUE="Mixed",LEAGUE=MYRANKS_P[[#This Row],[LG]]),IFERROR(INDEX(PITCHCSV[],MATCH(MYRANKS_P[[#This Row],[PROJID]],PITCHCSV[playerid],0),P_IPCOL),0),0)</f>
        <v>#REF!</v>
      </c>
      <c r="K608" s="115" t="e">
        <f>IF(OR(LEAGUE="Mixed",LEAGUE=MYRANKS_P[[#This Row],[LG]]),IFERROR(INDEX(PITCHCSV[],MATCH(MYRANKS_P[[#This Row],[PROJID]],PITCHCSV[playerid],0),P_HCOL),0),0)</f>
        <v>#REF!</v>
      </c>
      <c r="L608" s="115" t="e">
        <f>IF(OR(LEAGUE="Mixed",LEAGUE=MYRANKS_P[[#This Row],[LG]]),IFERROR(INDEX(PITCHCSV[],MATCH(MYRANKS_P[[#This Row],[PROJID]],PITCHCSV[playerid],0),P_ERCOL),0),0)</f>
        <v>#REF!</v>
      </c>
      <c r="M608" s="115" t="e">
        <f>IF(OR(LEAGUE="Mixed",LEAGUE=MYRANKS_P[[#This Row],[LG]]),IFERROR(INDEX(PITCHCSV[],MATCH(MYRANKS_P[[#This Row],[PROJID]],PITCHCSV[playerid],0),P_HRCOL),0),0)</f>
        <v>#REF!</v>
      </c>
      <c r="N608" s="115" t="e">
        <f>IF(OR(LEAGUE="Mixed",LEAGUE=MYRANKS_P[[#This Row],[LG]]),IFERROR(INDEX(PITCHCSV[],MATCH(MYRANKS_P[[#This Row],[PROJID]],PITCHCSV[playerid],0),P_SOCOL),0),0)</f>
        <v>#REF!</v>
      </c>
      <c r="O608" s="115" t="e">
        <f>IF(OR(LEAGUE="Mixed",LEAGUE=MYRANKS_P[[#This Row],[LG]]),IFERROR(INDEX(PITCHCSV[],MATCH(MYRANKS_P[[#This Row],[PROJID]],PITCHCSV[playerid],0),P_BBCOL),0),0)</f>
        <v>#REF!</v>
      </c>
      <c r="P608" s="10" t="e">
        <f>IF(OR(LEAGUE="Mixed",LEAGUE=MYRANKS_P[[#This Row],[LG]]),IFERROR(MYRANKS_P[[#This Row],[ER]]*9/MYRANKS_P[[#This Row],[IP]],0),0)</f>
        <v>#REF!</v>
      </c>
      <c r="Q608" s="10" t="e">
        <f>IF(OR(LEAGUE="Mixed",LEAGUE=MYRANKS_P[[#This Row],[LG]]),IFERROR((MYRANKS_P[[#This Row],[BB]]+MYRANKS_P[[#This Row],[H]])/MYRANKS_P[[#This Row],[IP]],0),0)</f>
        <v>#REF!</v>
      </c>
      <c r="R608" s="37" t="e">
        <f>MYRANKS_P[[#This Row],[W]]/SGP_W</f>
        <v>#REF!</v>
      </c>
      <c r="S608" s="36" t="e">
        <f>MYRANKS_P[[#This Row],[SV]]/SGP_SV</f>
        <v>#REF!</v>
      </c>
      <c r="T608" s="37" t="e">
        <f>MYRANKS_P[[#This Row],[SO]]/SGP_K</f>
        <v>#REF!</v>
      </c>
      <c r="U608" s="10" t="e">
        <f>((LGAVG_ER*(NUMPITCHERS-1)+MYRANKS_P[[#This Row],[ER]])*9/((LGAVG_IP*(NUMPITCHERS-1)+MYRANKS_P[[#This Row],[IP]]))-LGAVG_ERA)/SGP_ERA</f>
        <v>#REF!</v>
      </c>
      <c r="V608" s="10" t="e">
        <f>((LGAVG_HBB*(NUMPITCHERS-1)+MYRANKS_P[[#This Row],[BB]]+MYRANKS_P[[#This Row],[H]])/(LGAVG_IP*(NUMPITCHERS-1)+MYRANKS_P[[#This Row],[IP]])-LGAVG_WHIP)/SGP_WHIP</f>
        <v>#REF!</v>
      </c>
      <c r="W608" s="77" t="e">
        <f>MYRANKS_P[[#This Row],[WSGP]]+MYRANKS_P[[#This Row],[SVSGP]]+MYRANKS_P[[#This Row],[SOSGP]]+MYRANKS_P[[#This Row],[ERASGP]]+MYRANKS_P[[#This Row],[WHIPSGP]]</f>
        <v>#REF!</v>
      </c>
      <c r="X608" s="178" t="e">
        <f>RANK(MYRANKS_P[[#This Row],[TTLSGP]],MYRANKS_P[TTLSGP],0)</f>
        <v>#REF!</v>
      </c>
      <c r="Y608" s="77" t="e">
        <f>IF(MYRANKS_P[[#This Row],[RAW_RANK]]&gt;NUM_P,MYRANKS_P[[#This Row],[TTLSGP]],0)</f>
        <v>#REF!</v>
      </c>
      <c r="Z608" s="38" t="e">
        <f>IF(MYRANKS_P[[#This Row],[BENCH_TTLSGP]]=0,"",RANK(MYRANKS_P[[#This Row],[BENCH_TTLSGP]],MYRANKS_P[BENCH_TTLSGP],0))</f>
        <v>#REF!</v>
      </c>
      <c r="AA608" s="38" t="e">
        <f>IF(MYRANKS_P[[#This Row],[RAW_RANK]]=NUM_P,"X","")</f>
        <v>#REF!</v>
      </c>
      <c r="AB608" s="36" t="e">
        <f>VLOOKUP(MYRANKS_P[[#This Row],[POS]],#REF!,COLUMN(#REF!),FALSE)</f>
        <v>#REF!</v>
      </c>
      <c r="AC608" s="36" t="e">
        <f>MYRANKS_P[[#This Row],[TTLSGP]]-MYRANKS_P[[#This Row],[REPL LVL]]</f>
        <v>#REF!</v>
      </c>
      <c r="AD608" s="37" t="e">
        <f>IF(MYRANKS_P[[#This Row],[RAW_RANK]]&lt;=Total_Pitchers_Drafted,MYRANKS_P[[#This Row],[SGP OVER REPL]],0)</f>
        <v>#REF!</v>
      </c>
      <c r="AE608" s="71" t="e">
        <f>MYRANKS_P[[#This Row],[SGP OVER REPL]]*Dollar_Value_Per_Pitcher_SGP+1</f>
        <v>#REF!</v>
      </c>
      <c r="AF608" s="37"/>
      <c r="AG608" s="36" t="e">
        <f>IF(AND(MYRANKS_P[[#This Row],[BENCH_RANK]]&lt;=Total_Pitchers_Drafted,MYRANKS_P[[#This Row],[$ACTUAL]]=""),MYRANKS_P[[#This Row],[USEFULSGP]],0)</f>
        <v>#REF!</v>
      </c>
      <c r="AH608" s="37" t="e">
        <f>IF(MYRANKS_P[[#This Row],[REMAIN_SGP]]=0,0,MYRANKS_P[[#This Row],[REMAIN_SGP]]*Remaining_Dollar_Value_Per_Pitcher_SGP+1)</f>
        <v>#REF!</v>
      </c>
      <c r="AI608" s="122"/>
    </row>
    <row r="609" spans="1:35" x14ac:dyDescent="0.25">
      <c r="A609" s="79" t="s">
        <v>6368</v>
      </c>
      <c r="B609" s="53" t="e">
        <f>VLOOKUP(MYRANKS_P[[#This Row],[PLAYERID]],#REF!,COLUMN(#REF!),FALSE)</f>
        <v>#REF!</v>
      </c>
      <c r="C609" s="53" t="e">
        <f>VLOOKUP(MYRANKS_P[[#This Row],[PLAYERID]],#REF!,COLUMN(#REF!),FALSE)</f>
        <v>#REF!</v>
      </c>
      <c r="D609" s="53" t="e">
        <f>VLOOKUP(MYRANKS_P[[#This Row],[PLAYERID]],#REF!,COLUMN(#REF!),FALSE)</f>
        <v>#REF!</v>
      </c>
      <c r="E609" s="9" t="e">
        <f>VLOOKUP(MYRANKS_P[[#This Row],[PLAYERID]],#REF!,COLUMN(#REF!),FALSE)</f>
        <v>#REF!</v>
      </c>
      <c r="F609" s="53" t="e">
        <f>VLOOKUP(MYRANKS_P[[#This Row],[PLAYERID]],#REF!,COLUMN(#REF!),FALSE)</f>
        <v>#REF!</v>
      </c>
      <c r="G609" s="9" t="e">
        <f>INDEX(#REF!,MATCH(MYRANKS_P[[#This Row],[PLAYERID]],#REF!,0),VLOOKUP(IDSYSTEM,#REF!,3,FALSE))</f>
        <v>#REF!</v>
      </c>
      <c r="H609" s="115" t="e">
        <f>IF(OR(LEAGUE="Mixed",LEAGUE=MYRANKS_P[[#This Row],[LG]]),IFERROR(INDEX(PITCHCSV[],MATCH(MYRANKS_P[[#This Row],[PROJID]],PITCHCSV[playerid],0),P_WCOL),0),0)</f>
        <v>#REF!</v>
      </c>
      <c r="I609" s="115" t="e">
        <f>IF(OR(LEAGUE="Mixed",LEAGUE=MYRANKS_P[[#This Row],[LG]]),IFERROR(INDEX(PITCHCSV[],MATCH(MYRANKS_P[[#This Row],[PROJID]],PITCHCSV[playerid],0),P_SVCOL),0),0)</f>
        <v>#REF!</v>
      </c>
      <c r="J609" s="115" t="e">
        <f>IF(OR(LEAGUE="Mixed",LEAGUE=MYRANKS_P[[#This Row],[LG]]),IFERROR(INDEX(PITCHCSV[],MATCH(MYRANKS_P[[#This Row],[PROJID]],PITCHCSV[playerid],0),P_IPCOL),0),0)</f>
        <v>#REF!</v>
      </c>
      <c r="K609" s="115" t="e">
        <f>IF(OR(LEAGUE="Mixed",LEAGUE=MYRANKS_P[[#This Row],[LG]]),IFERROR(INDEX(PITCHCSV[],MATCH(MYRANKS_P[[#This Row],[PROJID]],PITCHCSV[playerid],0),P_HCOL),0),0)</f>
        <v>#REF!</v>
      </c>
      <c r="L609" s="115" t="e">
        <f>IF(OR(LEAGUE="Mixed",LEAGUE=MYRANKS_P[[#This Row],[LG]]),IFERROR(INDEX(PITCHCSV[],MATCH(MYRANKS_P[[#This Row],[PROJID]],PITCHCSV[playerid],0),P_ERCOL),0),0)</f>
        <v>#REF!</v>
      </c>
      <c r="M609" s="115" t="e">
        <f>IF(OR(LEAGUE="Mixed",LEAGUE=MYRANKS_P[[#This Row],[LG]]),IFERROR(INDEX(PITCHCSV[],MATCH(MYRANKS_P[[#This Row],[PROJID]],PITCHCSV[playerid],0),P_HRCOL),0),0)</f>
        <v>#REF!</v>
      </c>
      <c r="N609" s="115" t="e">
        <f>IF(OR(LEAGUE="Mixed",LEAGUE=MYRANKS_P[[#This Row],[LG]]),IFERROR(INDEX(PITCHCSV[],MATCH(MYRANKS_P[[#This Row],[PROJID]],PITCHCSV[playerid],0),P_SOCOL),0),0)</f>
        <v>#REF!</v>
      </c>
      <c r="O609" s="115" t="e">
        <f>IF(OR(LEAGUE="Mixed",LEAGUE=MYRANKS_P[[#This Row],[LG]]),IFERROR(INDEX(PITCHCSV[],MATCH(MYRANKS_P[[#This Row],[PROJID]],PITCHCSV[playerid],0),P_BBCOL),0),0)</f>
        <v>#REF!</v>
      </c>
      <c r="P609" s="10" t="e">
        <f>IF(OR(LEAGUE="Mixed",LEAGUE=MYRANKS_P[[#This Row],[LG]]),IFERROR(MYRANKS_P[[#This Row],[ER]]*9/MYRANKS_P[[#This Row],[IP]],0),0)</f>
        <v>#REF!</v>
      </c>
      <c r="Q609" s="10" t="e">
        <f>IF(OR(LEAGUE="Mixed",LEAGUE=MYRANKS_P[[#This Row],[LG]]),IFERROR((MYRANKS_P[[#This Row],[BB]]+MYRANKS_P[[#This Row],[H]])/MYRANKS_P[[#This Row],[IP]],0),0)</f>
        <v>#REF!</v>
      </c>
      <c r="R609" s="10" t="e">
        <f>MYRANKS_P[[#This Row],[W]]/SGP_W</f>
        <v>#REF!</v>
      </c>
      <c r="S609" s="10" t="e">
        <f>MYRANKS_P[[#This Row],[SV]]/SGP_SV</f>
        <v>#REF!</v>
      </c>
      <c r="T609" s="10" t="e">
        <f>MYRANKS_P[[#This Row],[SO]]/SGP_K</f>
        <v>#REF!</v>
      </c>
      <c r="U609" s="10" t="e">
        <f>((LGAVG_ER*(NUMPITCHERS-1)+MYRANKS_P[[#This Row],[ER]])*9/((LGAVG_IP*(NUMPITCHERS-1)+MYRANKS_P[[#This Row],[IP]]))-LGAVG_ERA)/SGP_ERA</f>
        <v>#REF!</v>
      </c>
      <c r="V609" s="10" t="e">
        <f>((LGAVG_HBB*(NUMPITCHERS-1)+MYRANKS_P[[#This Row],[BB]]+MYRANKS_P[[#This Row],[H]])/(LGAVG_IP*(NUMPITCHERS-1)+MYRANKS_P[[#This Row],[IP]])-LGAVG_WHIP)/SGP_WHIP</f>
        <v>#REF!</v>
      </c>
      <c r="W609" s="72" t="e">
        <f>MYRANKS_P[[#This Row],[WSGP]]+MYRANKS_P[[#This Row],[SVSGP]]+MYRANKS_P[[#This Row],[SOSGP]]+MYRANKS_P[[#This Row],[ERASGP]]+MYRANKS_P[[#This Row],[WHIPSGP]]</f>
        <v>#REF!</v>
      </c>
      <c r="X609" s="171" t="e">
        <f>RANK(MYRANKS_P[[#This Row],[TTLSGP]],MYRANKS_P[TTLSGP],0)</f>
        <v>#REF!</v>
      </c>
      <c r="Y609" s="72" t="e">
        <f>IF(MYRANKS_P[[#This Row],[RAW_RANK]]&gt;NUM_P,MYRANKS_P[[#This Row],[TTLSGP]],0)</f>
        <v>#REF!</v>
      </c>
      <c r="Z609" s="22" t="e">
        <f>IF(MYRANKS_P[[#This Row],[BENCH_TTLSGP]]=0,"",RANK(MYRANKS_P[[#This Row],[BENCH_TTLSGP]],MYRANKS_P[BENCH_TTLSGP],0))</f>
        <v>#REF!</v>
      </c>
      <c r="AA609" s="22" t="e">
        <f>IF(MYRANKS_P[[#This Row],[RAW_RANK]]=NUM_P,"X","")</f>
        <v>#REF!</v>
      </c>
      <c r="AB609" s="10" t="e">
        <f>VLOOKUP(MYRANKS_P[[#This Row],[POS]],#REF!,COLUMN(#REF!),FALSE)</f>
        <v>#REF!</v>
      </c>
      <c r="AC609" s="10" t="e">
        <f>MYRANKS_P[[#This Row],[TTLSGP]]-MYRANKS_P[[#This Row],[REPL LVL]]</f>
        <v>#REF!</v>
      </c>
      <c r="AD609" s="19" t="e">
        <f>IF(MYRANKS_P[[#This Row],[RAW_RANK]]&lt;=Total_Pitchers_Drafted,MYRANKS_P[[#This Row],[SGP OVER REPL]],0)</f>
        <v>#REF!</v>
      </c>
      <c r="AE609" s="66" t="e">
        <f>MYRANKS_P[[#This Row],[SGP OVER REPL]]*Dollar_Value_Per_Pitcher_SGP+1</f>
        <v>#REF!</v>
      </c>
      <c r="AF609" s="27"/>
      <c r="AG609" s="30" t="e">
        <f>IF(AND(MYRANKS_P[[#This Row],[BENCH_RANK]]&lt;=Total_Pitchers_Drafted,MYRANKS_P[[#This Row],[$ACTUAL]]=""),MYRANKS_P[[#This Row],[USEFULSGP]],0)</f>
        <v>#REF!</v>
      </c>
      <c r="AH609" s="27" t="e">
        <f>IF(MYRANKS_P[[#This Row],[REMAIN_SGP]]=0,0,MYRANKS_P[[#This Row],[REMAIN_SGP]]*Remaining_Dollar_Value_Per_Pitcher_SGP+1)</f>
        <v>#REF!</v>
      </c>
      <c r="AI609" s="122"/>
    </row>
    <row r="610" spans="1:35" x14ac:dyDescent="0.25">
      <c r="A610" s="88" t="s">
        <v>2220</v>
      </c>
      <c r="B610" s="53" t="e">
        <f>VLOOKUP(MYRANKS_P[[#This Row],[PLAYERID]],#REF!,COLUMN(#REF!),FALSE)</f>
        <v>#REF!</v>
      </c>
      <c r="C610" s="53" t="e">
        <f>VLOOKUP(MYRANKS_P[[#This Row],[PLAYERID]],#REF!,COLUMN(#REF!),FALSE)</f>
        <v>#REF!</v>
      </c>
      <c r="D610" s="53" t="e">
        <f>VLOOKUP(MYRANKS_P[[#This Row],[PLAYERID]],#REF!,COLUMN(#REF!),FALSE)</f>
        <v>#REF!</v>
      </c>
      <c r="E610" s="9" t="e">
        <f>VLOOKUP(MYRANKS_P[[#This Row],[PLAYERID]],#REF!,COLUMN(#REF!),FALSE)</f>
        <v>#REF!</v>
      </c>
      <c r="F610" s="53" t="e">
        <f>VLOOKUP(MYRANKS_P[[#This Row],[PLAYERID]],#REF!,COLUMN(#REF!),FALSE)</f>
        <v>#REF!</v>
      </c>
      <c r="G610" s="9" t="e">
        <f>INDEX(#REF!,MATCH(MYRANKS_P[[#This Row],[PLAYERID]],#REF!,0),VLOOKUP(IDSYSTEM,#REF!,3,FALSE))</f>
        <v>#REF!</v>
      </c>
      <c r="H610" s="115" t="e">
        <f>IF(OR(LEAGUE="Mixed",LEAGUE=MYRANKS_P[[#This Row],[LG]]),IFERROR(INDEX(PITCHCSV[],MATCH(MYRANKS_P[[#This Row],[PROJID]],PITCHCSV[playerid],0),P_WCOL),0),0)</f>
        <v>#REF!</v>
      </c>
      <c r="I610" s="115" t="e">
        <f>IF(OR(LEAGUE="Mixed",LEAGUE=MYRANKS_P[[#This Row],[LG]]),IFERROR(INDEX(PITCHCSV[],MATCH(MYRANKS_P[[#This Row],[PROJID]],PITCHCSV[playerid],0),P_SVCOL),0),0)</f>
        <v>#REF!</v>
      </c>
      <c r="J610" s="115" t="e">
        <f>IF(OR(LEAGUE="Mixed",LEAGUE=MYRANKS_P[[#This Row],[LG]]),IFERROR(INDEX(PITCHCSV[],MATCH(MYRANKS_P[[#This Row],[PROJID]],PITCHCSV[playerid],0),P_IPCOL),0),0)</f>
        <v>#REF!</v>
      </c>
      <c r="K610" s="115" t="e">
        <f>IF(OR(LEAGUE="Mixed",LEAGUE=MYRANKS_P[[#This Row],[LG]]),IFERROR(INDEX(PITCHCSV[],MATCH(MYRANKS_P[[#This Row],[PROJID]],PITCHCSV[playerid],0),P_HCOL),0),0)</f>
        <v>#REF!</v>
      </c>
      <c r="L610" s="115" t="e">
        <f>IF(OR(LEAGUE="Mixed",LEAGUE=MYRANKS_P[[#This Row],[LG]]),IFERROR(INDEX(PITCHCSV[],MATCH(MYRANKS_P[[#This Row],[PROJID]],PITCHCSV[playerid],0),P_ERCOL),0),0)</f>
        <v>#REF!</v>
      </c>
      <c r="M610" s="115" t="e">
        <f>IF(OR(LEAGUE="Mixed",LEAGUE=MYRANKS_P[[#This Row],[LG]]),IFERROR(INDEX(PITCHCSV[],MATCH(MYRANKS_P[[#This Row],[PROJID]],PITCHCSV[playerid],0),P_HRCOL),0),0)</f>
        <v>#REF!</v>
      </c>
      <c r="N610" s="115" t="e">
        <f>IF(OR(LEAGUE="Mixed",LEAGUE=MYRANKS_P[[#This Row],[LG]]),IFERROR(INDEX(PITCHCSV[],MATCH(MYRANKS_P[[#This Row],[PROJID]],PITCHCSV[playerid],0),P_SOCOL),0),0)</f>
        <v>#REF!</v>
      </c>
      <c r="O610" s="115" t="e">
        <f>IF(OR(LEAGUE="Mixed",LEAGUE=MYRANKS_P[[#This Row],[LG]]),IFERROR(INDEX(PITCHCSV[],MATCH(MYRANKS_P[[#This Row],[PROJID]],PITCHCSV[playerid],0),P_BBCOL),0),0)</f>
        <v>#REF!</v>
      </c>
      <c r="P610" s="10" t="e">
        <f>IF(OR(LEAGUE="Mixed",LEAGUE=MYRANKS_P[[#This Row],[LG]]),IFERROR(MYRANKS_P[[#This Row],[ER]]*9/MYRANKS_P[[#This Row],[IP]],0),0)</f>
        <v>#REF!</v>
      </c>
      <c r="Q610" s="10" t="e">
        <f>IF(OR(LEAGUE="Mixed",LEAGUE=MYRANKS_P[[#This Row],[LG]]),IFERROR((MYRANKS_P[[#This Row],[BB]]+MYRANKS_P[[#This Row],[H]])/MYRANKS_P[[#This Row],[IP]],0),0)</f>
        <v>#REF!</v>
      </c>
      <c r="R610" s="33" t="e">
        <f>MYRANKS_P[[#This Row],[W]]/SGP_W</f>
        <v>#REF!</v>
      </c>
      <c r="S610" s="35" t="e">
        <f>MYRANKS_P[[#This Row],[SV]]/SGP_SV</f>
        <v>#REF!</v>
      </c>
      <c r="T610" s="33" t="e">
        <f>MYRANKS_P[[#This Row],[SO]]/SGP_K</f>
        <v>#REF!</v>
      </c>
      <c r="U610" s="10" t="e">
        <f>((LGAVG_ER*(NUMPITCHERS-1)+MYRANKS_P[[#This Row],[ER]])*9/((LGAVG_IP*(NUMPITCHERS-1)+MYRANKS_P[[#This Row],[IP]]))-LGAVG_ERA)/SGP_ERA</f>
        <v>#REF!</v>
      </c>
      <c r="V610" s="10" t="e">
        <f>((LGAVG_HBB*(NUMPITCHERS-1)+MYRANKS_P[[#This Row],[BB]]+MYRANKS_P[[#This Row],[H]])/(LGAVG_IP*(NUMPITCHERS-1)+MYRANKS_P[[#This Row],[IP]])-LGAVG_WHIP)/SGP_WHIP</f>
        <v>#REF!</v>
      </c>
      <c r="W610" s="73" t="e">
        <f>MYRANKS_P[[#This Row],[WSGP]]+MYRANKS_P[[#This Row],[SVSGP]]+MYRANKS_P[[#This Row],[SOSGP]]+MYRANKS_P[[#This Row],[ERASGP]]+MYRANKS_P[[#This Row],[WHIPSGP]]</f>
        <v>#REF!</v>
      </c>
      <c r="X610" s="174" t="e">
        <f>RANK(MYRANKS_P[[#This Row],[TTLSGP]],MYRANKS_P[TTLSGP],0)</f>
        <v>#REF!</v>
      </c>
      <c r="Y610" s="73" t="e">
        <f>IF(MYRANKS_P[[#This Row],[RAW_RANK]]&gt;NUM_P,MYRANKS_P[[#This Row],[TTLSGP]],0)</f>
        <v>#REF!</v>
      </c>
      <c r="Z610" s="34" t="e">
        <f>IF(MYRANKS_P[[#This Row],[BENCH_TTLSGP]]=0,"",RANK(MYRANKS_P[[#This Row],[BENCH_TTLSGP]],MYRANKS_P[BENCH_TTLSGP],0))</f>
        <v>#REF!</v>
      </c>
      <c r="AA610" s="34" t="e">
        <f>IF(MYRANKS_P[[#This Row],[RAW_RANK]]=NUM_P,"X","")</f>
        <v>#REF!</v>
      </c>
      <c r="AB610" s="35" t="e">
        <f>VLOOKUP(MYRANKS_P[[#This Row],[POS]],#REF!,COLUMN(#REF!),FALSE)</f>
        <v>#REF!</v>
      </c>
      <c r="AC610" s="35" t="e">
        <f>MYRANKS_P[[#This Row],[TTLSGP]]-MYRANKS_P[[#This Row],[REPL LVL]]</f>
        <v>#REF!</v>
      </c>
      <c r="AD610" s="33" t="e">
        <f>IF(MYRANKS_P[[#This Row],[RAW_RANK]]&lt;=Total_Pitchers_Drafted,MYRANKS_P[[#This Row],[SGP OVER REPL]],0)</f>
        <v>#REF!</v>
      </c>
      <c r="AE610" s="67" t="e">
        <f>MYRANKS_P[[#This Row],[SGP OVER REPL]]*Dollar_Value_Per_Pitcher_SGP+1</f>
        <v>#REF!</v>
      </c>
      <c r="AF610" s="33"/>
      <c r="AG610" s="35" t="e">
        <f>IF(AND(MYRANKS_P[[#This Row],[BENCH_RANK]]&lt;=Total_Pitchers_Drafted,MYRANKS_P[[#This Row],[$ACTUAL]]=""),MYRANKS_P[[#This Row],[USEFULSGP]],0)</f>
        <v>#REF!</v>
      </c>
      <c r="AH610" s="33" t="e">
        <f>IF(MYRANKS_P[[#This Row],[REMAIN_SGP]]=0,0,MYRANKS_P[[#This Row],[REMAIN_SGP]]*Remaining_Dollar_Value_Per_Pitcher_SGP+1)</f>
        <v>#REF!</v>
      </c>
      <c r="AI610" s="122"/>
    </row>
    <row r="611" spans="1:35" x14ac:dyDescent="0.25">
      <c r="A611" s="88" t="s">
        <v>1560</v>
      </c>
      <c r="B611" s="53" t="e">
        <f>VLOOKUP(MYRANKS_P[[#This Row],[PLAYERID]],#REF!,COLUMN(#REF!),FALSE)</f>
        <v>#REF!</v>
      </c>
      <c r="C611" s="53" t="e">
        <f>VLOOKUP(MYRANKS_P[[#This Row],[PLAYERID]],#REF!,COLUMN(#REF!),FALSE)</f>
        <v>#REF!</v>
      </c>
      <c r="D611" s="53" t="e">
        <f>VLOOKUP(MYRANKS_P[[#This Row],[PLAYERID]],#REF!,COLUMN(#REF!),FALSE)</f>
        <v>#REF!</v>
      </c>
      <c r="E611" s="9" t="e">
        <f>VLOOKUP(MYRANKS_P[[#This Row],[PLAYERID]],#REF!,COLUMN(#REF!),FALSE)</f>
        <v>#REF!</v>
      </c>
      <c r="F611" s="53" t="e">
        <f>VLOOKUP(MYRANKS_P[[#This Row],[PLAYERID]],#REF!,COLUMN(#REF!),FALSE)</f>
        <v>#REF!</v>
      </c>
      <c r="G611" s="9" t="e">
        <f>INDEX(#REF!,MATCH(MYRANKS_P[[#This Row],[PLAYERID]],#REF!,0),VLOOKUP(IDSYSTEM,#REF!,3,FALSE))</f>
        <v>#REF!</v>
      </c>
      <c r="H611" s="115" t="e">
        <f>IF(OR(LEAGUE="Mixed",LEAGUE=MYRANKS_P[[#This Row],[LG]]),IFERROR(INDEX(PITCHCSV[],MATCH(MYRANKS_P[[#This Row],[PROJID]],PITCHCSV[playerid],0),P_WCOL),0),0)</f>
        <v>#REF!</v>
      </c>
      <c r="I611" s="115" t="e">
        <f>IF(OR(LEAGUE="Mixed",LEAGUE=MYRANKS_P[[#This Row],[LG]]),IFERROR(INDEX(PITCHCSV[],MATCH(MYRANKS_P[[#This Row],[PROJID]],PITCHCSV[playerid],0),P_SVCOL),0),0)</f>
        <v>#REF!</v>
      </c>
      <c r="J611" s="115" t="e">
        <f>IF(OR(LEAGUE="Mixed",LEAGUE=MYRANKS_P[[#This Row],[LG]]),IFERROR(INDEX(PITCHCSV[],MATCH(MYRANKS_P[[#This Row],[PROJID]],PITCHCSV[playerid],0),P_IPCOL),0),0)</f>
        <v>#REF!</v>
      </c>
      <c r="K611" s="115" t="e">
        <f>IF(OR(LEAGUE="Mixed",LEAGUE=MYRANKS_P[[#This Row],[LG]]),IFERROR(INDEX(PITCHCSV[],MATCH(MYRANKS_P[[#This Row],[PROJID]],PITCHCSV[playerid],0),P_HCOL),0),0)</f>
        <v>#REF!</v>
      </c>
      <c r="L611" s="115" t="e">
        <f>IF(OR(LEAGUE="Mixed",LEAGUE=MYRANKS_P[[#This Row],[LG]]),IFERROR(INDEX(PITCHCSV[],MATCH(MYRANKS_P[[#This Row],[PROJID]],PITCHCSV[playerid],0),P_ERCOL),0),0)</f>
        <v>#REF!</v>
      </c>
      <c r="M611" s="115" t="e">
        <f>IF(OR(LEAGUE="Mixed",LEAGUE=MYRANKS_P[[#This Row],[LG]]),IFERROR(INDEX(PITCHCSV[],MATCH(MYRANKS_P[[#This Row],[PROJID]],PITCHCSV[playerid],0),P_HRCOL),0),0)</f>
        <v>#REF!</v>
      </c>
      <c r="N611" s="115" t="e">
        <f>IF(OR(LEAGUE="Mixed",LEAGUE=MYRANKS_P[[#This Row],[LG]]),IFERROR(INDEX(PITCHCSV[],MATCH(MYRANKS_P[[#This Row],[PROJID]],PITCHCSV[playerid],0),P_SOCOL),0),0)</f>
        <v>#REF!</v>
      </c>
      <c r="O611" s="115" t="e">
        <f>IF(OR(LEAGUE="Mixed",LEAGUE=MYRANKS_P[[#This Row],[LG]]),IFERROR(INDEX(PITCHCSV[],MATCH(MYRANKS_P[[#This Row],[PROJID]],PITCHCSV[playerid],0),P_BBCOL),0),0)</f>
        <v>#REF!</v>
      </c>
      <c r="P611" s="10" t="e">
        <f>IF(OR(LEAGUE="Mixed",LEAGUE=MYRANKS_P[[#This Row],[LG]]),IFERROR(MYRANKS_P[[#This Row],[ER]]*9/MYRANKS_P[[#This Row],[IP]],0),0)</f>
        <v>#REF!</v>
      </c>
      <c r="Q611" s="10" t="e">
        <f>IF(OR(LEAGUE="Mixed",LEAGUE=MYRANKS_P[[#This Row],[LG]]),IFERROR((MYRANKS_P[[#This Row],[BB]]+MYRANKS_P[[#This Row],[H]])/MYRANKS_P[[#This Row],[IP]],0),0)</f>
        <v>#REF!</v>
      </c>
      <c r="R611" s="12" t="e">
        <f>MYRANKS_P[[#This Row],[W]]/SGP_W</f>
        <v>#REF!</v>
      </c>
      <c r="S611" s="12" t="e">
        <f>MYRANKS_P[[#This Row],[SV]]/SGP_SV</f>
        <v>#REF!</v>
      </c>
      <c r="T611" s="12" t="e">
        <f>MYRANKS_P[[#This Row],[SO]]/SGP_K</f>
        <v>#REF!</v>
      </c>
      <c r="U611" s="10" t="e">
        <f>((LGAVG_ER*(NUMPITCHERS-1)+MYRANKS_P[[#This Row],[ER]])*9/((LGAVG_IP*(NUMPITCHERS-1)+MYRANKS_P[[#This Row],[IP]]))-LGAVG_ERA)/SGP_ERA</f>
        <v>#REF!</v>
      </c>
      <c r="V611" s="10" t="e">
        <f>((LGAVG_HBB*(NUMPITCHERS-1)+MYRANKS_P[[#This Row],[BB]]+MYRANKS_P[[#This Row],[H]])/(LGAVG_IP*(NUMPITCHERS-1)+MYRANKS_P[[#This Row],[IP]])-LGAVG_WHIP)/SGP_WHIP</f>
        <v>#REF!</v>
      </c>
      <c r="W611" s="76" t="e">
        <f>MYRANKS_P[[#This Row],[WSGP]]+MYRANKS_P[[#This Row],[SVSGP]]+MYRANKS_P[[#This Row],[SOSGP]]+MYRANKS_P[[#This Row],[ERASGP]]+MYRANKS_P[[#This Row],[WHIPSGP]]</f>
        <v>#REF!</v>
      </c>
      <c r="X611" s="175" t="e">
        <f>RANK(MYRANKS_P[[#This Row],[TTLSGP]],MYRANKS_P[TTLSGP],0)</f>
        <v>#REF!</v>
      </c>
      <c r="Y611" s="76" t="e">
        <f>IF(MYRANKS_P[[#This Row],[RAW_RANK]]&gt;NUM_P,MYRANKS_P[[#This Row],[TTLSGP]],0)</f>
        <v>#REF!</v>
      </c>
      <c r="Z611" s="23" t="e">
        <f>IF(MYRANKS_P[[#This Row],[BENCH_TTLSGP]]=0,"",RANK(MYRANKS_P[[#This Row],[BENCH_TTLSGP]],MYRANKS_P[BENCH_TTLSGP],0))</f>
        <v>#REF!</v>
      </c>
      <c r="AA611" s="23" t="e">
        <f>IF(MYRANKS_P[[#This Row],[RAW_RANK]]=NUM_P,"X","")</f>
        <v>#REF!</v>
      </c>
      <c r="AB611" s="12" t="e">
        <f>VLOOKUP(MYRANKS_P[[#This Row],[POS]],#REF!,COLUMN(#REF!),FALSE)</f>
        <v>#REF!</v>
      </c>
      <c r="AC611" s="12" t="e">
        <f>MYRANKS_P[[#This Row],[TTLSGP]]-MYRANKS_P[[#This Row],[REPL LVL]]</f>
        <v>#REF!</v>
      </c>
      <c r="AD611" s="20" t="e">
        <f>IF(MYRANKS_P[[#This Row],[RAW_RANK]]&lt;=Total_Pitchers_Drafted,MYRANKS_P[[#This Row],[SGP OVER REPL]],0)</f>
        <v>#REF!</v>
      </c>
      <c r="AE611" s="70" t="e">
        <f>MYRANKS_P[[#This Row],[SGP OVER REPL]]*Dollar_Value_Per_Pitcher_SGP+1</f>
        <v>#REF!</v>
      </c>
      <c r="AF611" s="28"/>
      <c r="AG611" s="31" t="e">
        <f>IF(AND(MYRANKS_P[[#This Row],[BENCH_RANK]]&lt;=Total_Pitchers_Drafted,MYRANKS_P[[#This Row],[$ACTUAL]]=""),MYRANKS_P[[#This Row],[USEFULSGP]],0)</f>
        <v>#REF!</v>
      </c>
      <c r="AH611" s="28" t="e">
        <f>IF(MYRANKS_P[[#This Row],[REMAIN_SGP]]=0,0,MYRANKS_P[[#This Row],[REMAIN_SGP]]*Remaining_Dollar_Value_Per_Pitcher_SGP+1)</f>
        <v>#REF!</v>
      </c>
      <c r="AI611" s="122"/>
    </row>
    <row r="612" spans="1:35" x14ac:dyDescent="0.25">
      <c r="A612" s="110" t="s">
        <v>1564</v>
      </c>
      <c r="B612" s="53" t="e">
        <f>VLOOKUP(MYRANKS_P[[#This Row],[PLAYERID]],#REF!,COLUMN(#REF!),FALSE)</f>
        <v>#REF!</v>
      </c>
      <c r="C612" s="53" t="e">
        <f>VLOOKUP(MYRANKS_P[[#This Row],[PLAYERID]],#REF!,COLUMN(#REF!),FALSE)</f>
        <v>#REF!</v>
      </c>
      <c r="D612" s="53" t="e">
        <f>VLOOKUP(MYRANKS_P[[#This Row],[PLAYERID]],#REF!,COLUMN(#REF!),FALSE)</f>
        <v>#REF!</v>
      </c>
      <c r="E612" s="9" t="e">
        <f>VLOOKUP(MYRANKS_P[[#This Row],[PLAYERID]],#REF!,COLUMN(#REF!),FALSE)</f>
        <v>#REF!</v>
      </c>
      <c r="F612" s="53" t="e">
        <f>VLOOKUP(MYRANKS_P[[#This Row],[PLAYERID]],#REF!,COLUMN(#REF!),FALSE)</f>
        <v>#REF!</v>
      </c>
      <c r="G612" s="9" t="e">
        <f>INDEX(#REF!,MATCH(MYRANKS_P[[#This Row],[PLAYERID]],#REF!,0),VLOOKUP(IDSYSTEM,#REF!,3,FALSE))</f>
        <v>#REF!</v>
      </c>
      <c r="H612" s="128" t="e">
        <f>IF(OR(LEAGUE="Mixed",LEAGUE=MYRANKS_P[[#This Row],[LG]]),IFERROR(INDEX(PITCHCSV[],MATCH(MYRANKS_P[[#This Row],[PROJID]],PITCHCSV[playerid],0),P_WCOL),0),0)</f>
        <v>#REF!</v>
      </c>
      <c r="I612" s="128" t="e">
        <f>IF(OR(LEAGUE="Mixed",LEAGUE=MYRANKS_P[[#This Row],[LG]]),IFERROR(INDEX(PITCHCSV[],MATCH(MYRANKS_P[[#This Row],[PROJID]],PITCHCSV[playerid],0),P_SVCOL),0),0)</f>
        <v>#REF!</v>
      </c>
      <c r="J612" s="128" t="e">
        <f>IF(OR(LEAGUE="Mixed",LEAGUE=MYRANKS_P[[#This Row],[LG]]),IFERROR(INDEX(PITCHCSV[],MATCH(MYRANKS_P[[#This Row],[PROJID]],PITCHCSV[playerid],0),P_IPCOL),0),0)</f>
        <v>#REF!</v>
      </c>
      <c r="K612" s="128" t="e">
        <f>IF(OR(LEAGUE="Mixed",LEAGUE=MYRANKS_P[[#This Row],[LG]]),IFERROR(INDEX(PITCHCSV[],MATCH(MYRANKS_P[[#This Row],[PROJID]],PITCHCSV[playerid],0),P_HCOL),0),0)</f>
        <v>#REF!</v>
      </c>
      <c r="L612" s="128" t="e">
        <f>IF(OR(LEAGUE="Mixed",LEAGUE=MYRANKS_P[[#This Row],[LG]]),IFERROR(INDEX(PITCHCSV[],MATCH(MYRANKS_P[[#This Row],[PROJID]],PITCHCSV[playerid],0),P_ERCOL),0),0)</f>
        <v>#REF!</v>
      </c>
      <c r="M612" s="128" t="e">
        <f>IF(OR(LEAGUE="Mixed",LEAGUE=MYRANKS_P[[#This Row],[LG]]),IFERROR(INDEX(PITCHCSV[],MATCH(MYRANKS_P[[#This Row],[PROJID]],PITCHCSV[playerid],0),P_HRCOL),0),0)</f>
        <v>#REF!</v>
      </c>
      <c r="N612" s="128" t="e">
        <f>IF(OR(LEAGUE="Mixed",LEAGUE=MYRANKS_P[[#This Row],[LG]]),IFERROR(INDEX(PITCHCSV[],MATCH(MYRANKS_P[[#This Row],[PROJID]],PITCHCSV[playerid],0),P_SOCOL),0),0)</f>
        <v>#REF!</v>
      </c>
      <c r="O612" s="128" t="e">
        <f>IF(OR(LEAGUE="Mixed",LEAGUE=MYRANKS_P[[#This Row],[LG]]),IFERROR(INDEX(PITCHCSV[],MATCH(MYRANKS_P[[#This Row],[PROJID]],PITCHCSV[playerid],0),P_BBCOL),0),0)</f>
        <v>#REF!</v>
      </c>
      <c r="P612" s="87" t="e">
        <f>IF(OR(LEAGUE="Mixed",LEAGUE=MYRANKS_P[[#This Row],[LG]]),IFERROR(MYRANKS_P[[#This Row],[ER]]*9/MYRANKS_P[[#This Row],[IP]],0),0)</f>
        <v>#REF!</v>
      </c>
      <c r="Q612" s="87" t="e">
        <f>IF(OR(LEAGUE="Mixed",LEAGUE=MYRANKS_P[[#This Row],[LG]]),IFERROR((MYRANKS_P[[#This Row],[BB]]+MYRANKS_P[[#This Row],[H]])/MYRANKS_P[[#This Row],[IP]],0),0)</f>
        <v>#REF!</v>
      </c>
      <c r="R612" s="87" t="e">
        <f>MYRANKS_P[[#This Row],[W]]/SGP_W</f>
        <v>#REF!</v>
      </c>
      <c r="S612" s="87" t="e">
        <f>MYRANKS_P[[#This Row],[SV]]/SGP_SV</f>
        <v>#REF!</v>
      </c>
      <c r="T612" s="87" t="e">
        <f>MYRANKS_P[[#This Row],[SO]]/SGP_K</f>
        <v>#REF!</v>
      </c>
      <c r="U612" s="87" t="e">
        <f>((LGAVG_ER*(NUMPITCHERS-1)+MYRANKS_P[[#This Row],[ER]])*9/((LGAVG_IP*(NUMPITCHERS-1)+MYRANKS_P[[#This Row],[IP]]))-LGAVG_ERA)/SGP_ERA</f>
        <v>#REF!</v>
      </c>
      <c r="V612" s="87" t="e">
        <f>((LGAVG_HBB*(NUMPITCHERS-1)+MYRANKS_P[[#This Row],[BB]]+MYRANKS_P[[#This Row],[H]])/(LGAVG_IP*(NUMPITCHERS-1)+MYRANKS_P[[#This Row],[IP]])-LGAVG_WHIP)/SGP_WHIP</f>
        <v>#REF!</v>
      </c>
      <c r="W612" s="92" t="e">
        <f>MYRANKS_P[[#This Row],[WSGP]]+MYRANKS_P[[#This Row],[SVSGP]]+MYRANKS_P[[#This Row],[SOSGP]]+MYRANKS_P[[#This Row],[ERASGP]]+MYRANKS_P[[#This Row],[WHIPSGP]]</f>
        <v>#REF!</v>
      </c>
      <c r="X612" s="173" t="e">
        <f>RANK(MYRANKS_P[[#This Row],[TTLSGP]],MYRANKS_P[TTLSGP],0)</f>
        <v>#REF!</v>
      </c>
      <c r="Y612" s="92" t="e">
        <f>IF(MYRANKS_P[[#This Row],[RAW_RANK]]&gt;NUM_P,MYRANKS_P[[#This Row],[TTLSGP]],0)</f>
        <v>#REF!</v>
      </c>
      <c r="Z612" s="96" t="e">
        <f>IF(MYRANKS_P[[#This Row],[BENCH_TTLSGP]]=0,"",RANK(MYRANKS_P[[#This Row],[BENCH_TTLSGP]],MYRANKS_P[BENCH_TTLSGP],0))</f>
        <v>#REF!</v>
      </c>
      <c r="AA612" s="96" t="e">
        <f>IF(MYRANKS_P[[#This Row],[RAW_RANK]]=NUM_P,"X","")</f>
        <v>#REF!</v>
      </c>
      <c r="AB612" s="87" t="e">
        <f>VLOOKUP(MYRANKS_P[[#This Row],[POS]],#REF!,COLUMN(#REF!),FALSE)</f>
        <v>#REF!</v>
      </c>
      <c r="AC612" s="87" t="e">
        <f>MYRANKS_P[[#This Row],[TTLSGP]]-MYRANKS_P[[#This Row],[REPL LVL]]</f>
        <v>#REF!</v>
      </c>
      <c r="AD612" s="87" t="e">
        <f>IF(MYRANKS_P[[#This Row],[RAW_RANK]]&lt;=Total_Pitchers_Drafted,MYRANKS_P[[#This Row],[SGP OVER REPL]],0)</f>
        <v>#REF!</v>
      </c>
      <c r="AE612" s="97" t="e">
        <f>MYRANKS_P[[#This Row],[SGP OVER REPL]]*Dollar_Value_Per_Pitcher_SGP+1</f>
        <v>#REF!</v>
      </c>
      <c r="AF612" s="87"/>
      <c r="AG612" s="87" t="e">
        <f>IF(AND(MYRANKS_P[[#This Row],[BENCH_RANK]]&lt;=Total_Pitchers_Drafted,MYRANKS_P[[#This Row],[$ACTUAL]]=""),MYRANKS_P[[#This Row],[USEFULSGP]],0)</f>
        <v>#REF!</v>
      </c>
      <c r="AH612" s="87" t="e">
        <f>IF(MYRANKS_P[[#This Row],[REMAIN_SGP]]=0,0,MYRANKS_P[[#This Row],[REMAIN_SGP]]*Remaining_Dollar_Value_Per_Pitcher_SGP+1)</f>
        <v>#REF!</v>
      </c>
      <c r="AI612" s="122"/>
    </row>
    <row r="613" spans="1:35" x14ac:dyDescent="0.25">
      <c r="A613" s="88" t="s">
        <v>2361</v>
      </c>
      <c r="B613" s="53" t="e">
        <f>VLOOKUP(MYRANKS_P[[#This Row],[PLAYERID]],#REF!,COLUMN(#REF!),FALSE)</f>
        <v>#REF!</v>
      </c>
      <c r="C613" s="53" t="e">
        <f>VLOOKUP(MYRANKS_P[[#This Row],[PLAYERID]],#REF!,COLUMN(#REF!),FALSE)</f>
        <v>#REF!</v>
      </c>
      <c r="D613" s="53" t="e">
        <f>VLOOKUP(MYRANKS_P[[#This Row],[PLAYERID]],#REF!,COLUMN(#REF!),FALSE)</f>
        <v>#REF!</v>
      </c>
      <c r="E613" s="9" t="e">
        <f>VLOOKUP(MYRANKS_P[[#This Row],[PLAYERID]],#REF!,COLUMN(#REF!),FALSE)</f>
        <v>#REF!</v>
      </c>
      <c r="F613" s="53" t="e">
        <f>VLOOKUP(MYRANKS_P[[#This Row],[PLAYERID]],#REF!,COLUMN(#REF!),FALSE)</f>
        <v>#REF!</v>
      </c>
      <c r="G613" s="9" t="e">
        <f>INDEX(#REF!,MATCH(MYRANKS_P[[#This Row],[PLAYERID]],#REF!,0),VLOOKUP(IDSYSTEM,#REF!,3,FALSE))</f>
        <v>#REF!</v>
      </c>
      <c r="H613" s="115" t="e">
        <f>IF(OR(LEAGUE="Mixed",LEAGUE=MYRANKS_P[[#This Row],[LG]]),IFERROR(INDEX(PITCHCSV[],MATCH(MYRANKS_P[[#This Row],[PROJID]],PITCHCSV[playerid],0),P_WCOL),0),0)</f>
        <v>#REF!</v>
      </c>
      <c r="I613" s="115" t="e">
        <f>IF(OR(LEAGUE="Mixed",LEAGUE=MYRANKS_P[[#This Row],[LG]]),IFERROR(INDEX(PITCHCSV[],MATCH(MYRANKS_P[[#This Row],[PROJID]],PITCHCSV[playerid],0),P_SVCOL),0),0)</f>
        <v>#REF!</v>
      </c>
      <c r="J613" s="115" t="e">
        <f>IF(OR(LEAGUE="Mixed",LEAGUE=MYRANKS_P[[#This Row],[LG]]),IFERROR(INDEX(PITCHCSV[],MATCH(MYRANKS_P[[#This Row],[PROJID]],PITCHCSV[playerid],0),P_IPCOL),0),0)</f>
        <v>#REF!</v>
      </c>
      <c r="K613" s="115" t="e">
        <f>IF(OR(LEAGUE="Mixed",LEAGUE=MYRANKS_P[[#This Row],[LG]]),IFERROR(INDEX(PITCHCSV[],MATCH(MYRANKS_P[[#This Row],[PROJID]],PITCHCSV[playerid],0),P_HCOL),0),0)</f>
        <v>#REF!</v>
      </c>
      <c r="L613" s="115" t="e">
        <f>IF(OR(LEAGUE="Mixed",LEAGUE=MYRANKS_P[[#This Row],[LG]]),IFERROR(INDEX(PITCHCSV[],MATCH(MYRANKS_P[[#This Row],[PROJID]],PITCHCSV[playerid],0),P_ERCOL),0),0)</f>
        <v>#REF!</v>
      </c>
      <c r="M613" s="115" t="e">
        <f>IF(OR(LEAGUE="Mixed",LEAGUE=MYRANKS_P[[#This Row],[LG]]),IFERROR(INDEX(PITCHCSV[],MATCH(MYRANKS_P[[#This Row],[PROJID]],PITCHCSV[playerid],0),P_HRCOL),0),0)</f>
        <v>#REF!</v>
      </c>
      <c r="N613" s="115" t="e">
        <f>IF(OR(LEAGUE="Mixed",LEAGUE=MYRANKS_P[[#This Row],[LG]]),IFERROR(INDEX(PITCHCSV[],MATCH(MYRANKS_P[[#This Row],[PROJID]],PITCHCSV[playerid],0),P_SOCOL),0),0)</f>
        <v>#REF!</v>
      </c>
      <c r="O613" s="115" t="e">
        <f>IF(OR(LEAGUE="Mixed",LEAGUE=MYRANKS_P[[#This Row],[LG]]),IFERROR(INDEX(PITCHCSV[],MATCH(MYRANKS_P[[#This Row],[PROJID]],PITCHCSV[playerid],0),P_BBCOL),0),0)</f>
        <v>#REF!</v>
      </c>
      <c r="P613" s="10" t="e">
        <f>IF(OR(LEAGUE="Mixed",LEAGUE=MYRANKS_P[[#This Row],[LG]]),IFERROR(MYRANKS_P[[#This Row],[ER]]*9/MYRANKS_P[[#This Row],[IP]],0),0)</f>
        <v>#REF!</v>
      </c>
      <c r="Q613" s="10" t="e">
        <f>IF(OR(LEAGUE="Mixed",LEAGUE=MYRANKS_P[[#This Row],[LG]]),IFERROR((MYRANKS_P[[#This Row],[BB]]+MYRANKS_P[[#This Row],[H]])/MYRANKS_P[[#This Row],[IP]],0),0)</f>
        <v>#REF!</v>
      </c>
      <c r="R613" s="10" t="e">
        <f>MYRANKS_P[[#This Row],[W]]/SGP_W</f>
        <v>#REF!</v>
      </c>
      <c r="S613" s="10" t="e">
        <f>MYRANKS_P[[#This Row],[SV]]/SGP_SV</f>
        <v>#REF!</v>
      </c>
      <c r="T613" s="10" t="e">
        <f>MYRANKS_P[[#This Row],[SO]]/SGP_K</f>
        <v>#REF!</v>
      </c>
      <c r="U613" s="10" t="e">
        <f>((LGAVG_ER*(NUMPITCHERS-1)+MYRANKS_P[[#This Row],[ER]])*9/((LGAVG_IP*(NUMPITCHERS-1)+MYRANKS_P[[#This Row],[IP]]))-LGAVG_ERA)/SGP_ERA</f>
        <v>#REF!</v>
      </c>
      <c r="V613" s="10" t="e">
        <f>((LGAVG_HBB*(NUMPITCHERS-1)+MYRANKS_P[[#This Row],[BB]]+MYRANKS_P[[#This Row],[H]])/(LGAVG_IP*(NUMPITCHERS-1)+MYRANKS_P[[#This Row],[IP]])-LGAVG_WHIP)/SGP_WHIP</f>
        <v>#REF!</v>
      </c>
      <c r="W613" s="72" t="e">
        <f>MYRANKS_P[[#This Row],[WSGP]]+MYRANKS_P[[#This Row],[SVSGP]]+MYRANKS_P[[#This Row],[SOSGP]]+MYRANKS_P[[#This Row],[ERASGP]]+MYRANKS_P[[#This Row],[WHIPSGP]]</f>
        <v>#REF!</v>
      </c>
      <c r="X613" s="171" t="e">
        <f>RANK(MYRANKS_P[[#This Row],[TTLSGP]],MYRANKS_P[TTLSGP],0)</f>
        <v>#REF!</v>
      </c>
      <c r="Y613" s="72" t="e">
        <f>IF(MYRANKS_P[[#This Row],[RAW_RANK]]&gt;NUM_P,MYRANKS_P[[#This Row],[TTLSGP]],0)</f>
        <v>#REF!</v>
      </c>
      <c r="Z613" s="22" t="e">
        <f>IF(MYRANKS_P[[#This Row],[BENCH_TTLSGP]]=0,"",RANK(MYRANKS_P[[#This Row],[BENCH_TTLSGP]],MYRANKS_P[BENCH_TTLSGP],0))</f>
        <v>#REF!</v>
      </c>
      <c r="AA613" s="22" t="e">
        <f>IF(MYRANKS_P[[#This Row],[RAW_RANK]]=NUM_P,"X","")</f>
        <v>#REF!</v>
      </c>
      <c r="AB613" s="10" t="e">
        <f>VLOOKUP(MYRANKS_P[[#This Row],[POS]],#REF!,COLUMN(#REF!),FALSE)</f>
        <v>#REF!</v>
      </c>
      <c r="AC613" s="10" t="e">
        <f>MYRANKS_P[[#This Row],[TTLSGP]]-MYRANKS_P[[#This Row],[REPL LVL]]</f>
        <v>#REF!</v>
      </c>
      <c r="AD613" s="19" t="e">
        <f>IF(MYRANKS_P[[#This Row],[RAW_RANK]]&lt;=Total_Pitchers_Drafted,MYRANKS_P[[#This Row],[SGP OVER REPL]],0)</f>
        <v>#REF!</v>
      </c>
      <c r="AE613" s="66" t="e">
        <f>MYRANKS_P[[#This Row],[SGP OVER REPL]]*Dollar_Value_Per_Pitcher_SGP+1</f>
        <v>#REF!</v>
      </c>
      <c r="AF613" s="27"/>
      <c r="AG613" s="30" t="e">
        <f>IF(AND(MYRANKS_P[[#This Row],[BENCH_RANK]]&lt;=Total_Pitchers_Drafted,MYRANKS_P[[#This Row],[$ACTUAL]]=""),MYRANKS_P[[#This Row],[USEFULSGP]],0)</f>
        <v>#REF!</v>
      </c>
      <c r="AH613" s="27" t="e">
        <f>IF(MYRANKS_P[[#This Row],[REMAIN_SGP]]=0,0,MYRANKS_P[[#This Row],[REMAIN_SGP]]*Remaining_Dollar_Value_Per_Pitcher_SGP+1)</f>
        <v>#REF!</v>
      </c>
      <c r="AI613" s="122"/>
    </row>
    <row r="614" spans="1:35" x14ac:dyDescent="0.25">
      <c r="A614" s="88" t="s">
        <v>6599</v>
      </c>
      <c r="B614" s="53" t="e">
        <f>VLOOKUP(MYRANKS_P[[#This Row],[PLAYERID]],#REF!,COLUMN(#REF!),FALSE)</f>
        <v>#REF!</v>
      </c>
      <c r="C614" s="53" t="e">
        <f>VLOOKUP(MYRANKS_P[[#This Row],[PLAYERID]],#REF!,COLUMN(#REF!),FALSE)</f>
        <v>#REF!</v>
      </c>
      <c r="D614" s="53" t="e">
        <f>VLOOKUP(MYRANKS_P[[#This Row],[PLAYERID]],#REF!,COLUMN(#REF!),FALSE)</f>
        <v>#REF!</v>
      </c>
      <c r="E614" s="9" t="e">
        <f>VLOOKUP(MYRANKS_P[[#This Row],[PLAYERID]],#REF!,COLUMN(#REF!),FALSE)</f>
        <v>#REF!</v>
      </c>
      <c r="F614" s="53" t="e">
        <f>VLOOKUP(MYRANKS_P[[#This Row],[PLAYERID]],#REF!,COLUMN(#REF!),FALSE)</f>
        <v>#REF!</v>
      </c>
      <c r="G614" s="9" t="e">
        <f>INDEX(#REF!,MATCH(MYRANKS_P[[#This Row],[PLAYERID]],#REF!,0),VLOOKUP(IDSYSTEM,#REF!,3,FALSE))</f>
        <v>#REF!</v>
      </c>
      <c r="H614" s="115" t="e">
        <f>IF(OR(LEAGUE="Mixed",LEAGUE=MYRANKS_P[[#This Row],[LG]]),IFERROR(INDEX(PITCHCSV[],MATCH(MYRANKS_P[[#This Row],[PROJID]],PITCHCSV[playerid],0),P_WCOL),0),0)</f>
        <v>#REF!</v>
      </c>
      <c r="I614" s="115" t="e">
        <f>IF(OR(LEAGUE="Mixed",LEAGUE=MYRANKS_P[[#This Row],[LG]]),IFERROR(INDEX(PITCHCSV[],MATCH(MYRANKS_P[[#This Row],[PROJID]],PITCHCSV[playerid],0),P_SVCOL),0),0)</f>
        <v>#REF!</v>
      </c>
      <c r="J614" s="115" t="e">
        <f>IF(OR(LEAGUE="Mixed",LEAGUE=MYRANKS_P[[#This Row],[LG]]),IFERROR(INDEX(PITCHCSV[],MATCH(MYRANKS_P[[#This Row],[PROJID]],PITCHCSV[playerid],0),P_IPCOL),0),0)</f>
        <v>#REF!</v>
      </c>
      <c r="K614" s="115" t="e">
        <f>IF(OR(LEAGUE="Mixed",LEAGUE=MYRANKS_P[[#This Row],[LG]]),IFERROR(INDEX(PITCHCSV[],MATCH(MYRANKS_P[[#This Row],[PROJID]],PITCHCSV[playerid],0),P_HCOL),0),0)</f>
        <v>#REF!</v>
      </c>
      <c r="L614" s="115" t="e">
        <f>IF(OR(LEAGUE="Mixed",LEAGUE=MYRANKS_P[[#This Row],[LG]]),IFERROR(INDEX(PITCHCSV[],MATCH(MYRANKS_P[[#This Row],[PROJID]],PITCHCSV[playerid],0),P_ERCOL),0),0)</f>
        <v>#REF!</v>
      </c>
      <c r="M614" s="115" t="e">
        <f>IF(OR(LEAGUE="Mixed",LEAGUE=MYRANKS_P[[#This Row],[LG]]),IFERROR(INDEX(PITCHCSV[],MATCH(MYRANKS_P[[#This Row],[PROJID]],PITCHCSV[playerid],0),P_HRCOL),0),0)</f>
        <v>#REF!</v>
      </c>
      <c r="N614" s="115" t="e">
        <f>IF(OR(LEAGUE="Mixed",LEAGUE=MYRANKS_P[[#This Row],[LG]]),IFERROR(INDEX(PITCHCSV[],MATCH(MYRANKS_P[[#This Row],[PROJID]],PITCHCSV[playerid],0),P_SOCOL),0),0)</f>
        <v>#REF!</v>
      </c>
      <c r="O614" s="115" t="e">
        <f>IF(OR(LEAGUE="Mixed",LEAGUE=MYRANKS_P[[#This Row],[LG]]),IFERROR(INDEX(PITCHCSV[],MATCH(MYRANKS_P[[#This Row],[PROJID]],PITCHCSV[playerid],0),P_BBCOL),0),0)</f>
        <v>#REF!</v>
      </c>
      <c r="P614" s="10" t="e">
        <f>IF(OR(LEAGUE="Mixed",LEAGUE=MYRANKS_P[[#This Row],[LG]]),IFERROR(MYRANKS_P[[#This Row],[ER]]*9/MYRANKS_P[[#This Row],[IP]],0),0)</f>
        <v>#REF!</v>
      </c>
      <c r="Q614" s="10" t="e">
        <f>IF(OR(LEAGUE="Mixed",LEAGUE=MYRANKS_P[[#This Row],[LG]]),IFERROR((MYRANKS_P[[#This Row],[BB]]+MYRANKS_P[[#This Row],[H]])/MYRANKS_P[[#This Row],[IP]],0),0)</f>
        <v>#REF!</v>
      </c>
      <c r="R614" s="10" t="e">
        <f>MYRANKS_P[[#This Row],[W]]/SGP_W</f>
        <v>#REF!</v>
      </c>
      <c r="S614" s="10" t="e">
        <f>MYRANKS_P[[#This Row],[SV]]/SGP_SV</f>
        <v>#REF!</v>
      </c>
      <c r="T614" s="10" t="e">
        <f>MYRANKS_P[[#This Row],[SO]]/SGP_K</f>
        <v>#REF!</v>
      </c>
      <c r="U614" s="10" t="e">
        <f>((LGAVG_ER*(NUMPITCHERS-1)+MYRANKS_P[[#This Row],[ER]])*9/((LGAVG_IP*(NUMPITCHERS-1)+MYRANKS_P[[#This Row],[IP]]))-LGAVG_ERA)/SGP_ERA</f>
        <v>#REF!</v>
      </c>
      <c r="V614" s="10" t="e">
        <f>((LGAVG_HBB*(NUMPITCHERS-1)+MYRANKS_P[[#This Row],[BB]]+MYRANKS_P[[#This Row],[H]])/(LGAVG_IP*(NUMPITCHERS-1)+MYRANKS_P[[#This Row],[IP]])-LGAVG_WHIP)/SGP_WHIP</f>
        <v>#REF!</v>
      </c>
      <c r="W614" s="72" t="e">
        <f>MYRANKS_P[[#This Row],[WSGP]]+MYRANKS_P[[#This Row],[SVSGP]]+MYRANKS_P[[#This Row],[SOSGP]]+MYRANKS_P[[#This Row],[ERASGP]]+MYRANKS_P[[#This Row],[WHIPSGP]]</f>
        <v>#REF!</v>
      </c>
      <c r="X614" s="171" t="e">
        <f>RANK(MYRANKS_P[[#This Row],[TTLSGP]],MYRANKS_P[TTLSGP],0)</f>
        <v>#REF!</v>
      </c>
      <c r="Y614" s="72" t="e">
        <f>IF(MYRANKS_P[[#This Row],[RAW_RANK]]&gt;NUM_P,MYRANKS_P[[#This Row],[TTLSGP]],0)</f>
        <v>#REF!</v>
      </c>
      <c r="Z614" s="22" t="e">
        <f>IF(MYRANKS_P[[#This Row],[BENCH_TTLSGP]]=0,"",RANK(MYRANKS_P[[#This Row],[BENCH_TTLSGP]],MYRANKS_P[BENCH_TTLSGP],0))</f>
        <v>#REF!</v>
      </c>
      <c r="AA614" s="22" t="e">
        <f>IF(MYRANKS_P[[#This Row],[RAW_RANK]]=NUM_P,"X","")</f>
        <v>#REF!</v>
      </c>
      <c r="AB614" s="10" t="e">
        <f>VLOOKUP(MYRANKS_P[[#This Row],[POS]],#REF!,COLUMN(#REF!),FALSE)</f>
        <v>#REF!</v>
      </c>
      <c r="AC614" s="10" t="e">
        <f>MYRANKS_P[[#This Row],[TTLSGP]]-MYRANKS_P[[#This Row],[REPL LVL]]</f>
        <v>#REF!</v>
      </c>
      <c r="AD614" s="19" t="e">
        <f>IF(MYRANKS_P[[#This Row],[RAW_RANK]]&lt;=Total_Pitchers_Drafted,MYRANKS_P[[#This Row],[SGP OVER REPL]],0)</f>
        <v>#REF!</v>
      </c>
      <c r="AE614" s="66" t="e">
        <f>MYRANKS_P[[#This Row],[SGP OVER REPL]]*Dollar_Value_Per_Pitcher_SGP+1</f>
        <v>#REF!</v>
      </c>
      <c r="AF614" s="27"/>
      <c r="AG614" s="30" t="e">
        <f>IF(AND(MYRANKS_P[[#This Row],[BENCH_RANK]]&lt;=Total_Pitchers_Drafted,MYRANKS_P[[#This Row],[$ACTUAL]]=""),MYRANKS_P[[#This Row],[USEFULSGP]],0)</f>
        <v>#REF!</v>
      </c>
      <c r="AH614" s="27" t="e">
        <f>IF(MYRANKS_P[[#This Row],[REMAIN_SGP]]=0,0,MYRANKS_P[[#This Row],[REMAIN_SGP]]*Remaining_Dollar_Value_Per_Pitcher_SGP+1)</f>
        <v>#REF!</v>
      </c>
      <c r="AI614" s="122"/>
    </row>
    <row r="615" spans="1:35" x14ac:dyDescent="0.25">
      <c r="A615" s="88" t="s">
        <v>1570</v>
      </c>
      <c r="B615" s="53" t="e">
        <f>VLOOKUP(MYRANKS_P[[#This Row],[PLAYERID]],#REF!,COLUMN(#REF!),FALSE)</f>
        <v>#REF!</v>
      </c>
      <c r="C615" s="53" t="e">
        <f>VLOOKUP(MYRANKS_P[[#This Row],[PLAYERID]],#REF!,COLUMN(#REF!),FALSE)</f>
        <v>#REF!</v>
      </c>
      <c r="D615" s="53" t="e">
        <f>VLOOKUP(MYRANKS_P[[#This Row],[PLAYERID]],#REF!,COLUMN(#REF!),FALSE)</f>
        <v>#REF!</v>
      </c>
      <c r="E615" s="9" t="e">
        <f>VLOOKUP(MYRANKS_P[[#This Row],[PLAYERID]],#REF!,COLUMN(#REF!),FALSE)</f>
        <v>#REF!</v>
      </c>
      <c r="F615" s="53" t="e">
        <f>VLOOKUP(MYRANKS_P[[#This Row],[PLAYERID]],#REF!,COLUMN(#REF!),FALSE)</f>
        <v>#REF!</v>
      </c>
      <c r="G615" s="9" t="e">
        <f>INDEX(#REF!,MATCH(MYRANKS_P[[#This Row],[PLAYERID]],#REF!,0),VLOOKUP(IDSYSTEM,#REF!,3,FALSE))</f>
        <v>#REF!</v>
      </c>
      <c r="H615" s="115" t="e">
        <f>IF(OR(LEAGUE="Mixed",LEAGUE=MYRANKS_P[[#This Row],[LG]]),IFERROR(INDEX(PITCHCSV[],MATCH(MYRANKS_P[[#This Row],[PROJID]],PITCHCSV[playerid],0),P_WCOL),0),0)</f>
        <v>#REF!</v>
      </c>
      <c r="I615" s="115" t="e">
        <f>IF(OR(LEAGUE="Mixed",LEAGUE=MYRANKS_P[[#This Row],[LG]]),IFERROR(INDEX(PITCHCSV[],MATCH(MYRANKS_P[[#This Row],[PROJID]],PITCHCSV[playerid],0),P_SVCOL),0),0)</f>
        <v>#REF!</v>
      </c>
      <c r="J615" s="115" t="e">
        <f>IF(OR(LEAGUE="Mixed",LEAGUE=MYRANKS_P[[#This Row],[LG]]),IFERROR(INDEX(PITCHCSV[],MATCH(MYRANKS_P[[#This Row],[PROJID]],PITCHCSV[playerid],0),P_IPCOL),0),0)</f>
        <v>#REF!</v>
      </c>
      <c r="K615" s="115" t="e">
        <f>IF(OR(LEAGUE="Mixed",LEAGUE=MYRANKS_P[[#This Row],[LG]]),IFERROR(INDEX(PITCHCSV[],MATCH(MYRANKS_P[[#This Row],[PROJID]],PITCHCSV[playerid],0),P_HCOL),0),0)</f>
        <v>#REF!</v>
      </c>
      <c r="L615" s="115" t="e">
        <f>IF(OR(LEAGUE="Mixed",LEAGUE=MYRANKS_P[[#This Row],[LG]]),IFERROR(INDEX(PITCHCSV[],MATCH(MYRANKS_P[[#This Row],[PROJID]],PITCHCSV[playerid],0),P_ERCOL),0),0)</f>
        <v>#REF!</v>
      </c>
      <c r="M615" s="115" t="e">
        <f>IF(OR(LEAGUE="Mixed",LEAGUE=MYRANKS_P[[#This Row],[LG]]),IFERROR(INDEX(PITCHCSV[],MATCH(MYRANKS_P[[#This Row],[PROJID]],PITCHCSV[playerid],0),P_HRCOL),0),0)</f>
        <v>#REF!</v>
      </c>
      <c r="N615" s="115" t="e">
        <f>IF(OR(LEAGUE="Mixed",LEAGUE=MYRANKS_P[[#This Row],[LG]]),IFERROR(INDEX(PITCHCSV[],MATCH(MYRANKS_P[[#This Row],[PROJID]],PITCHCSV[playerid],0),P_SOCOL),0),0)</f>
        <v>#REF!</v>
      </c>
      <c r="O615" s="115" t="e">
        <f>IF(OR(LEAGUE="Mixed",LEAGUE=MYRANKS_P[[#This Row],[LG]]),IFERROR(INDEX(PITCHCSV[],MATCH(MYRANKS_P[[#This Row],[PROJID]],PITCHCSV[playerid],0),P_BBCOL),0),0)</f>
        <v>#REF!</v>
      </c>
      <c r="P615" s="10" t="e">
        <f>IF(OR(LEAGUE="Mixed",LEAGUE=MYRANKS_P[[#This Row],[LG]]),IFERROR(MYRANKS_P[[#This Row],[ER]]*9/MYRANKS_P[[#This Row],[IP]],0),0)</f>
        <v>#REF!</v>
      </c>
      <c r="Q615" s="10" t="e">
        <f>IF(OR(LEAGUE="Mixed",LEAGUE=MYRANKS_P[[#This Row],[LG]]),IFERROR((MYRANKS_P[[#This Row],[BB]]+MYRANKS_P[[#This Row],[H]])/MYRANKS_P[[#This Row],[IP]],0),0)</f>
        <v>#REF!</v>
      </c>
      <c r="R615" s="12" t="e">
        <f>MYRANKS_P[[#This Row],[W]]/SGP_W</f>
        <v>#REF!</v>
      </c>
      <c r="S615" s="12" t="e">
        <f>MYRANKS_P[[#This Row],[SV]]/SGP_SV</f>
        <v>#REF!</v>
      </c>
      <c r="T615" s="12" t="e">
        <f>MYRANKS_P[[#This Row],[SO]]/SGP_K</f>
        <v>#REF!</v>
      </c>
      <c r="U615" s="10" t="e">
        <f>((LGAVG_ER*(NUMPITCHERS-1)+MYRANKS_P[[#This Row],[ER]])*9/((LGAVG_IP*(NUMPITCHERS-1)+MYRANKS_P[[#This Row],[IP]]))-LGAVG_ERA)/SGP_ERA</f>
        <v>#REF!</v>
      </c>
      <c r="V615" s="10" t="e">
        <f>((LGAVG_HBB*(NUMPITCHERS-1)+MYRANKS_P[[#This Row],[BB]]+MYRANKS_P[[#This Row],[H]])/(LGAVG_IP*(NUMPITCHERS-1)+MYRANKS_P[[#This Row],[IP]])-LGAVG_WHIP)/SGP_WHIP</f>
        <v>#REF!</v>
      </c>
      <c r="W615" s="76" t="e">
        <f>MYRANKS_P[[#This Row],[WSGP]]+MYRANKS_P[[#This Row],[SVSGP]]+MYRANKS_P[[#This Row],[SOSGP]]+MYRANKS_P[[#This Row],[ERASGP]]+MYRANKS_P[[#This Row],[WHIPSGP]]</f>
        <v>#REF!</v>
      </c>
      <c r="X615" s="175" t="e">
        <f>RANK(MYRANKS_P[[#This Row],[TTLSGP]],MYRANKS_P[TTLSGP],0)</f>
        <v>#REF!</v>
      </c>
      <c r="Y615" s="76" t="e">
        <f>IF(MYRANKS_P[[#This Row],[RAW_RANK]]&gt;NUM_P,MYRANKS_P[[#This Row],[TTLSGP]],0)</f>
        <v>#REF!</v>
      </c>
      <c r="Z615" s="23" t="e">
        <f>IF(MYRANKS_P[[#This Row],[BENCH_TTLSGP]]=0,"",RANK(MYRANKS_P[[#This Row],[BENCH_TTLSGP]],MYRANKS_P[BENCH_TTLSGP],0))</f>
        <v>#REF!</v>
      </c>
      <c r="AA615" s="23" t="e">
        <f>IF(MYRANKS_P[[#This Row],[RAW_RANK]]=NUM_P,"X","")</f>
        <v>#REF!</v>
      </c>
      <c r="AB615" s="12" t="e">
        <f>VLOOKUP(MYRANKS_P[[#This Row],[POS]],#REF!,COLUMN(#REF!),FALSE)</f>
        <v>#REF!</v>
      </c>
      <c r="AC615" s="12" t="e">
        <f>MYRANKS_P[[#This Row],[TTLSGP]]-MYRANKS_P[[#This Row],[REPL LVL]]</f>
        <v>#REF!</v>
      </c>
      <c r="AD615" s="20" t="e">
        <f>IF(MYRANKS_P[[#This Row],[RAW_RANK]]&lt;=Total_Pitchers_Drafted,MYRANKS_P[[#This Row],[SGP OVER REPL]],0)</f>
        <v>#REF!</v>
      </c>
      <c r="AE615" s="70" t="e">
        <f>MYRANKS_P[[#This Row],[SGP OVER REPL]]*Dollar_Value_Per_Pitcher_SGP+1</f>
        <v>#REF!</v>
      </c>
      <c r="AF615" s="28"/>
      <c r="AG615" s="31" t="e">
        <f>IF(AND(MYRANKS_P[[#This Row],[BENCH_RANK]]&lt;=Total_Pitchers_Drafted,MYRANKS_P[[#This Row],[$ACTUAL]]=""),MYRANKS_P[[#This Row],[USEFULSGP]],0)</f>
        <v>#REF!</v>
      </c>
      <c r="AH615" s="28" t="e">
        <f>IF(MYRANKS_P[[#This Row],[REMAIN_SGP]]=0,0,MYRANKS_P[[#This Row],[REMAIN_SGP]]*Remaining_Dollar_Value_Per_Pitcher_SGP+1)</f>
        <v>#REF!</v>
      </c>
      <c r="AI615" s="122"/>
    </row>
    <row r="616" spans="1:35" x14ac:dyDescent="0.25">
      <c r="A616" s="110" t="s">
        <v>6584</v>
      </c>
      <c r="B616" s="53" t="e">
        <f>VLOOKUP(MYRANKS_P[[#This Row],[PLAYERID]],#REF!,COLUMN(#REF!),FALSE)</f>
        <v>#REF!</v>
      </c>
      <c r="C616" s="53" t="e">
        <f>VLOOKUP(MYRANKS_P[[#This Row],[PLAYERID]],#REF!,COLUMN(#REF!),FALSE)</f>
        <v>#REF!</v>
      </c>
      <c r="D616" s="53" t="e">
        <f>VLOOKUP(MYRANKS_P[[#This Row],[PLAYERID]],#REF!,COLUMN(#REF!),FALSE)</f>
        <v>#REF!</v>
      </c>
      <c r="E616" s="9" t="e">
        <f>VLOOKUP(MYRANKS_P[[#This Row],[PLAYERID]],#REF!,COLUMN(#REF!),FALSE)</f>
        <v>#REF!</v>
      </c>
      <c r="F616" s="53" t="e">
        <f>VLOOKUP(MYRANKS_P[[#This Row],[PLAYERID]],#REF!,COLUMN(#REF!),FALSE)</f>
        <v>#REF!</v>
      </c>
      <c r="G616" s="9" t="e">
        <f>INDEX(#REF!,MATCH(MYRANKS_P[[#This Row],[PLAYERID]],#REF!,0),VLOOKUP(IDSYSTEM,#REF!,3,FALSE))</f>
        <v>#REF!</v>
      </c>
      <c r="H616" s="128" t="e">
        <f>IF(OR(LEAGUE="Mixed",LEAGUE=MYRANKS_P[[#This Row],[LG]]),IFERROR(INDEX(PITCHCSV[],MATCH(MYRANKS_P[[#This Row],[PROJID]],PITCHCSV[playerid],0),P_WCOL),0),0)</f>
        <v>#REF!</v>
      </c>
      <c r="I616" s="128" t="e">
        <f>IF(OR(LEAGUE="Mixed",LEAGUE=MYRANKS_P[[#This Row],[LG]]),IFERROR(INDEX(PITCHCSV[],MATCH(MYRANKS_P[[#This Row],[PROJID]],PITCHCSV[playerid],0),P_SVCOL),0),0)</f>
        <v>#REF!</v>
      </c>
      <c r="J616" s="128" t="e">
        <f>IF(OR(LEAGUE="Mixed",LEAGUE=MYRANKS_P[[#This Row],[LG]]),IFERROR(INDEX(PITCHCSV[],MATCH(MYRANKS_P[[#This Row],[PROJID]],PITCHCSV[playerid],0),P_IPCOL),0),0)</f>
        <v>#REF!</v>
      </c>
      <c r="K616" s="128" t="e">
        <f>IF(OR(LEAGUE="Mixed",LEAGUE=MYRANKS_P[[#This Row],[LG]]),IFERROR(INDEX(PITCHCSV[],MATCH(MYRANKS_P[[#This Row],[PROJID]],PITCHCSV[playerid],0),P_HCOL),0),0)</f>
        <v>#REF!</v>
      </c>
      <c r="L616" s="128" t="e">
        <f>IF(OR(LEAGUE="Mixed",LEAGUE=MYRANKS_P[[#This Row],[LG]]),IFERROR(INDEX(PITCHCSV[],MATCH(MYRANKS_P[[#This Row],[PROJID]],PITCHCSV[playerid],0),P_ERCOL),0),0)</f>
        <v>#REF!</v>
      </c>
      <c r="M616" s="128" t="e">
        <f>IF(OR(LEAGUE="Mixed",LEAGUE=MYRANKS_P[[#This Row],[LG]]),IFERROR(INDEX(PITCHCSV[],MATCH(MYRANKS_P[[#This Row],[PROJID]],PITCHCSV[playerid],0),P_HRCOL),0),0)</f>
        <v>#REF!</v>
      </c>
      <c r="N616" s="128" t="e">
        <f>IF(OR(LEAGUE="Mixed",LEAGUE=MYRANKS_P[[#This Row],[LG]]),IFERROR(INDEX(PITCHCSV[],MATCH(MYRANKS_P[[#This Row],[PROJID]],PITCHCSV[playerid],0),P_SOCOL),0),0)</f>
        <v>#REF!</v>
      </c>
      <c r="O616" s="128" t="e">
        <f>IF(OR(LEAGUE="Mixed",LEAGUE=MYRANKS_P[[#This Row],[LG]]),IFERROR(INDEX(PITCHCSV[],MATCH(MYRANKS_P[[#This Row],[PROJID]],PITCHCSV[playerid],0),P_BBCOL),0),0)</f>
        <v>#REF!</v>
      </c>
      <c r="P616" s="87" t="e">
        <f>IF(OR(LEAGUE="Mixed",LEAGUE=MYRANKS_P[[#This Row],[LG]]),IFERROR(MYRANKS_P[[#This Row],[ER]]*9/MYRANKS_P[[#This Row],[IP]],0),0)</f>
        <v>#REF!</v>
      </c>
      <c r="Q616" s="87" t="e">
        <f>IF(OR(LEAGUE="Mixed",LEAGUE=MYRANKS_P[[#This Row],[LG]]),IFERROR((MYRANKS_P[[#This Row],[BB]]+MYRANKS_P[[#This Row],[H]])/MYRANKS_P[[#This Row],[IP]],0),0)</f>
        <v>#REF!</v>
      </c>
      <c r="R616" s="87" t="e">
        <f>MYRANKS_P[[#This Row],[W]]/SGP_W</f>
        <v>#REF!</v>
      </c>
      <c r="S616" s="87" t="e">
        <f>MYRANKS_P[[#This Row],[SV]]/SGP_SV</f>
        <v>#REF!</v>
      </c>
      <c r="T616" s="87" t="e">
        <f>MYRANKS_P[[#This Row],[SO]]/SGP_K</f>
        <v>#REF!</v>
      </c>
      <c r="U616" s="87" t="e">
        <f>((LGAVG_ER*(NUMPITCHERS-1)+MYRANKS_P[[#This Row],[ER]])*9/((LGAVG_IP*(NUMPITCHERS-1)+MYRANKS_P[[#This Row],[IP]]))-LGAVG_ERA)/SGP_ERA</f>
        <v>#REF!</v>
      </c>
      <c r="V616" s="87" t="e">
        <f>((LGAVG_HBB*(NUMPITCHERS-1)+MYRANKS_P[[#This Row],[BB]]+MYRANKS_P[[#This Row],[H]])/(LGAVG_IP*(NUMPITCHERS-1)+MYRANKS_P[[#This Row],[IP]])-LGAVG_WHIP)/SGP_WHIP</f>
        <v>#REF!</v>
      </c>
      <c r="W616" s="92" t="e">
        <f>MYRANKS_P[[#This Row],[WSGP]]+MYRANKS_P[[#This Row],[SVSGP]]+MYRANKS_P[[#This Row],[SOSGP]]+MYRANKS_P[[#This Row],[ERASGP]]+MYRANKS_P[[#This Row],[WHIPSGP]]</f>
        <v>#REF!</v>
      </c>
      <c r="X616" s="173" t="e">
        <f>RANK(MYRANKS_P[[#This Row],[TTLSGP]],MYRANKS_P[TTLSGP],0)</f>
        <v>#REF!</v>
      </c>
      <c r="Y616" s="92" t="e">
        <f>IF(MYRANKS_P[[#This Row],[RAW_RANK]]&gt;NUM_P,MYRANKS_P[[#This Row],[TTLSGP]],0)</f>
        <v>#REF!</v>
      </c>
      <c r="Z616" s="96" t="e">
        <f>IF(MYRANKS_P[[#This Row],[BENCH_TTLSGP]]=0,"",RANK(MYRANKS_P[[#This Row],[BENCH_TTLSGP]],MYRANKS_P[BENCH_TTLSGP],0))</f>
        <v>#REF!</v>
      </c>
      <c r="AA616" s="96" t="e">
        <f>IF(MYRANKS_P[[#This Row],[RAW_RANK]]=NUM_P,"X","")</f>
        <v>#REF!</v>
      </c>
      <c r="AB616" s="87" t="e">
        <f>VLOOKUP(MYRANKS_P[[#This Row],[POS]],#REF!,COLUMN(#REF!),FALSE)</f>
        <v>#REF!</v>
      </c>
      <c r="AC616" s="87" t="e">
        <f>MYRANKS_P[[#This Row],[TTLSGP]]-MYRANKS_P[[#This Row],[REPL LVL]]</f>
        <v>#REF!</v>
      </c>
      <c r="AD616" s="87" t="e">
        <f>IF(MYRANKS_P[[#This Row],[RAW_RANK]]&lt;=Total_Pitchers_Drafted,MYRANKS_P[[#This Row],[SGP OVER REPL]],0)</f>
        <v>#REF!</v>
      </c>
      <c r="AE616" s="97" t="e">
        <f>MYRANKS_P[[#This Row],[SGP OVER REPL]]*Dollar_Value_Per_Pitcher_SGP+1</f>
        <v>#REF!</v>
      </c>
      <c r="AF616" s="87"/>
      <c r="AG616" s="87" t="e">
        <f>IF(AND(MYRANKS_P[[#This Row],[BENCH_RANK]]&lt;=Total_Pitchers_Drafted,MYRANKS_P[[#This Row],[$ACTUAL]]=""),MYRANKS_P[[#This Row],[USEFULSGP]],0)</f>
        <v>#REF!</v>
      </c>
      <c r="AH616" s="87" t="e">
        <f>IF(MYRANKS_P[[#This Row],[REMAIN_SGP]]=0,0,MYRANKS_P[[#This Row],[REMAIN_SGP]]*Remaining_Dollar_Value_Per_Pitcher_SGP+1)</f>
        <v>#REF!</v>
      </c>
      <c r="AI616" s="122"/>
    </row>
    <row r="617" spans="1:35" x14ac:dyDescent="0.25">
      <c r="A617" s="79" t="s">
        <v>1573</v>
      </c>
      <c r="B617" s="53" t="e">
        <f>VLOOKUP(MYRANKS_P[[#This Row],[PLAYERID]],#REF!,COLUMN(#REF!),FALSE)</f>
        <v>#REF!</v>
      </c>
      <c r="C617" s="53" t="e">
        <f>VLOOKUP(MYRANKS_P[[#This Row],[PLAYERID]],#REF!,COLUMN(#REF!),FALSE)</f>
        <v>#REF!</v>
      </c>
      <c r="D617" s="53" t="e">
        <f>VLOOKUP(MYRANKS_P[[#This Row],[PLAYERID]],#REF!,COLUMN(#REF!),FALSE)</f>
        <v>#REF!</v>
      </c>
      <c r="E617" s="9" t="e">
        <f>VLOOKUP(MYRANKS_P[[#This Row],[PLAYERID]],#REF!,COLUMN(#REF!),FALSE)</f>
        <v>#REF!</v>
      </c>
      <c r="F617" s="53" t="e">
        <f>VLOOKUP(MYRANKS_P[[#This Row],[PLAYERID]],#REF!,COLUMN(#REF!),FALSE)</f>
        <v>#REF!</v>
      </c>
      <c r="G617" s="9" t="e">
        <f>INDEX(#REF!,MATCH(MYRANKS_P[[#This Row],[PLAYERID]],#REF!,0),VLOOKUP(IDSYSTEM,#REF!,3,FALSE))</f>
        <v>#REF!</v>
      </c>
      <c r="H617" s="115" t="e">
        <f>IF(OR(LEAGUE="Mixed",LEAGUE=MYRANKS_P[[#This Row],[LG]]),IFERROR(INDEX(PITCHCSV[],MATCH(MYRANKS_P[[#This Row],[PROJID]],PITCHCSV[playerid],0),P_WCOL),0),0)</f>
        <v>#REF!</v>
      </c>
      <c r="I617" s="115" t="e">
        <f>IF(OR(LEAGUE="Mixed",LEAGUE=MYRANKS_P[[#This Row],[LG]]),IFERROR(INDEX(PITCHCSV[],MATCH(MYRANKS_P[[#This Row],[PROJID]],PITCHCSV[playerid],0),P_SVCOL),0),0)</f>
        <v>#REF!</v>
      </c>
      <c r="J617" s="115" t="e">
        <f>IF(OR(LEAGUE="Mixed",LEAGUE=MYRANKS_P[[#This Row],[LG]]),IFERROR(INDEX(PITCHCSV[],MATCH(MYRANKS_P[[#This Row],[PROJID]],PITCHCSV[playerid],0),P_IPCOL),0),0)</f>
        <v>#REF!</v>
      </c>
      <c r="K617" s="115" t="e">
        <f>IF(OR(LEAGUE="Mixed",LEAGUE=MYRANKS_P[[#This Row],[LG]]),IFERROR(INDEX(PITCHCSV[],MATCH(MYRANKS_P[[#This Row],[PROJID]],PITCHCSV[playerid],0),P_HCOL),0),0)</f>
        <v>#REF!</v>
      </c>
      <c r="L617" s="115" t="e">
        <f>IF(OR(LEAGUE="Mixed",LEAGUE=MYRANKS_P[[#This Row],[LG]]),IFERROR(INDEX(PITCHCSV[],MATCH(MYRANKS_P[[#This Row],[PROJID]],PITCHCSV[playerid],0),P_ERCOL),0),0)</f>
        <v>#REF!</v>
      </c>
      <c r="M617" s="115" t="e">
        <f>IF(OR(LEAGUE="Mixed",LEAGUE=MYRANKS_P[[#This Row],[LG]]),IFERROR(INDEX(PITCHCSV[],MATCH(MYRANKS_P[[#This Row],[PROJID]],PITCHCSV[playerid],0),P_HRCOL),0),0)</f>
        <v>#REF!</v>
      </c>
      <c r="N617" s="115" t="e">
        <f>IF(OR(LEAGUE="Mixed",LEAGUE=MYRANKS_P[[#This Row],[LG]]),IFERROR(INDEX(PITCHCSV[],MATCH(MYRANKS_P[[#This Row],[PROJID]],PITCHCSV[playerid],0),P_SOCOL),0),0)</f>
        <v>#REF!</v>
      </c>
      <c r="O617" s="115" t="e">
        <f>IF(OR(LEAGUE="Mixed",LEAGUE=MYRANKS_P[[#This Row],[LG]]),IFERROR(INDEX(PITCHCSV[],MATCH(MYRANKS_P[[#This Row],[PROJID]],PITCHCSV[playerid],0),P_BBCOL),0),0)</f>
        <v>#REF!</v>
      </c>
      <c r="P617" s="10" t="e">
        <f>IF(OR(LEAGUE="Mixed",LEAGUE=MYRANKS_P[[#This Row],[LG]]),IFERROR(MYRANKS_P[[#This Row],[ER]]*9/MYRANKS_P[[#This Row],[IP]],0),0)</f>
        <v>#REF!</v>
      </c>
      <c r="Q617" s="10" t="e">
        <f>IF(OR(LEAGUE="Mixed",LEAGUE=MYRANKS_P[[#This Row],[LG]]),IFERROR((MYRANKS_P[[#This Row],[BB]]+MYRANKS_P[[#This Row],[H]])/MYRANKS_P[[#This Row],[IP]],0),0)</f>
        <v>#REF!</v>
      </c>
      <c r="R617" s="12" t="e">
        <f>MYRANKS_P[[#This Row],[W]]/SGP_W</f>
        <v>#REF!</v>
      </c>
      <c r="S617" s="12" t="e">
        <f>MYRANKS_P[[#This Row],[SV]]/SGP_SV</f>
        <v>#REF!</v>
      </c>
      <c r="T617" s="12" t="e">
        <f>MYRANKS_P[[#This Row],[SO]]/SGP_K</f>
        <v>#REF!</v>
      </c>
      <c r="U617" s="10" t="e">
        <f>((LGAVG_ER*(NUMPITCHERS-1)+MYRANKS_P[[#This Row],[ER]])*9/((LGAVG_IP*(NUMPITCHERS-1)+MYRANKS_P[[#This Row],[IP]]))-LGAVG_ERA)/SGP_ERA</f>
        <v>#REF!</v>
      </c>
      <c r="V617" s="10" t="e">
        <f>((LGAVG_HBB*(NUMPITCHERS-1)+MYRANKS_P[[#This Row],[BB]]+MYRANKS_P[[#This Row],[H]])/(LGAVG_IP*(NUMPITCHERS-1)+MYRANKS_P[[#This Row],[IP]])-LGAVG_WHIP)/SGP_WHIP</f>
        <v>#REF!</v>
      </c>
      <c r="W617" s="76" t="e">
        <f>MYRANKS_P[[#This Row],[WSGP]]+MYRANKS_P[[#This Row],[SVSGP]]+MYRANKS_P[[#This Row],[SOSGP]]+MYRANKS_P[[#This Row],[ERASGP]]+MYRANKS_P[[#This Row],[WHIPSGP]]</f>
        <v>#REF!</v>
      </c>
      <c r="X617" s="175" t="e">
        <f>RANK(MYRANKS_P[[#This Row],[TTLSGP]],MYRANKS_P[TTLSGP],0)</f>
        <v>#REF!</v>
      </c>
      <c r="Y617" s="76" t="e">
        <f>IF(MYRANKS_P[[#This Row],[RAW_RANK]]&gt;NUM_P,MYRANKS_P[[#This Row],[TTLSGP]],0)</f>
        <v>#REF!</v>
      </c>
      <c r="Z617" s="23" t="e">
        <f>IF(MYRANKS_P[[#This Row],[BENCH_TTLSGP]]=0,"",RANK(MYRANKS_P[[#This Row],[BENCH_TTLSGP]],MYRANKS_P[BENCH_TTLSGP],0))</f>
        <v>#REF!</v>
      </c>
      <c r="AA617" s="23" t="e">
        <f>IF(MYRANKS_P[[#This Row],[RAW_RANK]]=NUM_P,"X","")</f>
        <v>#REF!</v>
      </c>
      <c r="AB617" s="12" t="e">
        <f>VLOOKUP(MYRANKS_P[[#This Row],[POS]],#REF!,COLUMN(#REF!),FALSE)</f>
        <v>#REF!</v>
      </c>
      <c r="AC617" s="12" t="e">
        <f>MYRANKS_P[[#This Row],[TTLSGP]]-MYRANKS_P[[#This Row],[REPL LVL]]</f>
        <v>#REF!</v>
      </c>
      <c r="AD617" s="20" t="e">
        <f>IF(MYRANKS_P[[#This Row],[RAW_RANK]]&lt;=Total_Pitchers_Drafted,MYRANKS_P[[#This Row],[SGP OVER REPL]],0)</f>
        <v>#REF!</v>
      </c>
      <c r="AE617" s="70" t="e">
        <f>MYRANKS_P[[#This Row],[SGP OVER REPL]]*Dollar_Value_Per_Pitcher_SGP+1</f>
        <v>#REF!</v>
      </c>
      <c r="AF617" s="28"/>
      <c r="AG617" s="31" t="e">
        <f>IF(AND(MYRANKS_P[[#This Row],[BENCH_RANK]]&lt;=Total_Pitchers_Drafted,MYRANKS_P[[#This Row],[$ACTUAL]]=""),MYRANKS_P[[#This Row],[USEFULSGP]],0)</f>
        <v>#REF!</v>
      </c>
      <c r="AH617" s="28" t="e">
        <f>IF(MYRANKS_P[[#This Row],[REMAIN_SGP]]=0,0,MYRANKS_P[[#This Row],[REMAIN_SGP]]*Remaining_Dollar_Value_Per_Pitcher_SGP+1)</f>
        <v>#REF!</v>
      </c>
      <c r="AI617" s="122"/>
    </row>
    <row r="618" spans="1:35" x14ac:dyDescent="0.25">
      <c r="A618" s="88" t="s">
        <v>2221</v>
      </c>
      <c r="B618" s="53" t="e">
        <f>VLOOKUP(MYRANKS_P[[#This Row],[PLAYERID]],#REF!,COLUMN(#REF!),FALSE)</f>
        <v>#REF!</v>
      </c>
      <c r="C618" s="53" t="e">
        <f>VLOOKUP(MYRANKS_P[[#This Row],[PLAYERID]],#REF!,COLUMN(#REF!),FALSE)</f>
        <v>#REF!</v>
      </c>
      <c r="D618" s="53" t="e">
        <f>VLOOKUP(MYRANKS_P[[#This Row],[PLAYERID]],#REF!,COLUMN(#REF!),FALSE)</f>
        <v>#REF!</v>
      </c>
      <c r="E618" s="9" t="e">
        <f>VLOOKUP(MYRANKS_P[[#This Row],[PLAYERID]],#REF!,COLUMN(#REF!),FALSE)</f>
        <v>#REF!</v>
      </c>
      <c r="F618" s="53" t="e">
        <f>VLOOKUP(MYRANKS_P[[#This Row],[PLAYERID]],#REF!,COLUMN(#REF!),FALSE)</f>
        <v>#REF!</v>
      </c>
      <c r="G618" s="9" t="e">
        <f>INDEX(#REF!,MATCH(MYRANKS_P[[#This Row],[PLAYERID]],#REF!,0),VLOOKUP(IDSYSTEM,#REF!,3,FALSE))</f>
        <v>#REF!</v>
      </c>
      <c r="H618" s="115" t="e">
        <f>IF(OR(LEAGUE="Mixed",LEAGUE=MYRANKS_P[[#This Row],[LG]]),IFERROR(INDEX(PITCHCSV[],MATCH(MYRANKS_P[[#This Row],[PROJID]],PITCHCSV[playerid],0),P_WCOL),0),0)</f>
        <v>#REF!</v>
      </c>
      <c r="I618" s="115" t="e">
        <f>IF(OR(LEAGUE="Mixed",LEAGUE=MYRANKS_P[[#This Row],[LG]]),IFERROR(INDEX(PITCHCSV[],MATCH(MYRANKS_P[[#This Row],[PROJID]],PITCHCSV[playerid],0),P_SVCOL),0),0)</f>
        <v>#REF!</v>
      </c>
      <c r="J618" s="115" t="e">
        <f>IF(OR(LEAGUE="Mixed",LEAGUE=MYRANKS_P[[#This Row],[LG]]),IFERROR(INDEX(PITCHCSV[],MATCH(MYRANKS_P[[#This Row],[PROJID]],PITCHCSV[playerid],0),P_IPCOL),0),0)</f>
        <v>#REF!</v>
      </c>
      <c r="K618" s="115" t="e">
        <f>IF(OR(LEAGUE="Mixed",LEAGUE=MYRANKS_P[[#This Row],[LG]]),IFERROR(INDEX(PITCHCSV[],MATCH(MYRANKS_P[[#This Row],[PROJID]],PITCHCSV[playerid],0),P_HCOL),0),0)</f>
        <v>#REF!</v>
      </c>
      <c r="L618" s="115" t="e">
        <f>IF(OR(LEAGUE="Mixed",LEAGUE=MYRANKS_P[[#This Row],[LG]]),IFERROR(INDEX(PITCHCSV[],MATCH(MYRANKS_P[[#This Row],[PROJID]],PITCHCSV[playerid],0),P_ERCOL),0),0)</f>
        <v>#REF!</v>
      </c>
      <c r="M618" s="115" t="e">
        <f>IF(OR(LEAGUE="Mixed",LEAGUE=MYRANKS_P[[#This Row],[LG]]),IFERROR(INDEX(PITCHCSV[],MATCH(MYRANKS_P[[#This Row],[PROJID]],PITCHCSV[playerid],0),P_HRCOL),0),0)</f>
        <v>#REF!</v>
      </c>
      <c r="N618" s="115" t="e">
        <f>IF(OR(LEAGUE="Mixed",LEAGUE=MYRANKS_P[[#This Row],[LG]]),IFERROR(INDEX(PITCHCSV[],MATCH(MYRANKS_P[[#This Row],[PROJID]],PITCHCSV[playerid],0),P_SOCOL),0),0)</f>
        <v>#REF!</v>
      </c>
      <c r="O618" s="115" t="e">
        <f>IF(OR(LEAGUE="Mixed",LEAGUE=MYRANKS_P[[#This Row],[LG]]),IFERROR(INDEX(PITCHCSV[],MATCH(MYRANKS_P[[#This Row],[PROJID]],PITCHCSV[playerid],0),P_BBCOL),0),0)</f>
        <v>#REF!</v>
      </c>
      <c r="P618" s="10" t="e">
        <f>IF(OR(LEAGUE="Mixed",LEAGUE=MYRANKS_P[[#This Row],[LG]]),IFERROR(MYRANKS_P[[#This Row],[ER]]*9/MYRANKS_P[[#This Row],[IP]],0),0)</f>
        <v>#REF!</v>
      </c>
      <c r="Q618" s="10" t="e">
        <f>IF(OR(LEAGUE="Mixed",LEAGUE=MYRANKS_P[[#This Row],[LG]]),IFERROR((MYRANKS_P[[#This Row],[BB]]+MYRANKS_P[[#This Row],[H]])/MYRANKS_P[[#This Row],[IP]],0),0)</f>
        <v>#REF!</v>
      </c>
      <c r="R618" s="12" t="e">
        <f>MYRANKS_P[[#This Row],[W]]/SGP_W</f>
        <v>#REF!</v>
      </c>
      <c r="S618" s="12" t="e">
        <f>MYRANKS_P[[#This Row],[SV]]/SGP_SV</f>
        <v>#REF!</v>
      </c>
      <c r="T618" s="12" t="e">
        <f>MYRANKS_P[[#This Row],[SO]]/SGP_K</f>
        <v>#REF!</v>
      </c>
      <c r="U618" s="10" t="e">
        <f>((LGAVG_ER*(NUMPITCHERS-1)+MYRANKS_P[[#This Row],[ER]])*9/((LGAVG_IP*(NUMPITCHERS-1)+MYRANKS_P[[#This Row],[IP]]))-LGAVG_ERA)/SGP_ERA</f>
        <v>#REF!</v>
      </c>
      <c r="V618" s="10" t="e">
        <f>((LGAVG_HBB*(NUMPITCHERS-1)+MYRANKS_P[[#This Row],[BB]]+MYRANKS_P[[#This Row],[H]])/(LGAVG_IP*(NUMPITCHERS-1)+MYRANKS_P[[#This Row],[IP]])-LGAVG_WHIP)/SGP_WHIP</f>
        <v>#REF!</v>
      </c>
      <c r="W618" s="76" t="e">
        <f>MYRANKS_P[[#This Row],[WSGP]]+MYRANKS_P[[#This Row],[SVSGP]]+MYRANKS_P[[#This Row],[SOSGP]]+MYRANKS_P[[#This Row],[ERASGP]]+MYRANKS_P[[#This Row],[WHIPSGP]]</f>
        <v>#REF!</v>
      </c>
      <c r="X618" s="175" t="e">
        <f>RANK(MYRANKS_P[[#This Row],[TTLSGP]],MYRANKS_P[TTLSGP],0)</f>
        <v>#REF!</v>
      </c>
      <c r="Y618" s="76" t="e">
        <f>IF(MYRANKS_P[[#This Row],[RAW_RANK]]&gt;NUM_P,MYRANKS_P[[#This Row],[TTLSGP]],0)</f>
        <v>#REF!</v>
      </c>
      <c r="Z618" s="23" t="e">
        <f>IF(MYRANKS_P[[#This Row],[BENCH_TTLSGP]]=0,"",RANK(MYRANKS_P[[#This Row],[BENCH_TTLSGP]],MYRANKS_P[BENCH_TTLSGP],0))</f>
        <v>#REF!</v>
      </c>
      <c r="AA618" s="23" t="e">
        <f>IF(MYRANKS_P[[#This Row],[RAW_RANK]]=NUM_P,"X","")</f>
        <v>#REF!</v>
      </c>
      <c r="AB618" s="12" t="e">
        <f>VLOOKUP(MYRANKS_P[[#This Row],[POS]],#REF!,COLUMN(#REF!),FALSE)</f>
        <v>#REF!</v>
      </c>
      <c r="AC618" s="12" t="e">
        <f>MYRANKS_P[[#This Row],[TTLSGP]]-MYRANKS_P[[#This Row],[REPL LVL]]</f>
        <v>#REF!</v>
      </c>
      <c r="AD618" s="20" t="e">
        <f>IF(MYRANKS_P[[#This Row],[RAW_RANK]]&lt;=Total_Pitchers_Drafted,MYRANKS_P[[#This Row],[SGP OVER REPL]],0)</f>
        <v>#REF!</v>
      </c>
      <c r="AE618" s="70" t="e">
        <f>MYRANKS_P[[#This Row],[SGP OVER REPL]]*Dollar_Value_Per_Pitcher_SGP+1</f>
        <v>#REF!</v>
      </c>
      <c r="AF618" s="28"/>
      <c r="AG618" s="31" t="e">
        <f>IF(AND(MYRANKS_P[[#This Row],[BENCH_RANK]]&lt;=Total_Pitchers_Drafted,MYRANKS_P[[#This Row],[$ACTUAL]]=""),MYRANKS_P[[#This Row],[USEFULSGP]],0)</f>
        <v>#REF!</v>
      </c>
      <c r="AH618" s="28" t="e">
        <f>IF(MYRANKS_P[[#This Row],[REMAIN_SGP]]=0,0,MYRANKS_P[[#This Row],[REMAIN_SGP]]*Remaining_Dollar_Value_Per_Pitcher_SGP+1)</f>
        <v>#REF!</v>
      </c>
      <c r="AI618" s="122"/>
    </row>
    <row r="619" spans="1:35" x14ac:dyDescent="0.25">
      <c r="A619" s="79" t="s">
        <v>6618</v>
      </c>
      <c r="B619" s="53" t="e">
        <f>VLOOKUP(MYRANKS_P[[#This Row],[PLAYERID]],#REF!,COLUMN(#REF!),FALSE)</f>
        <v>#REF!</v>
      </c>
      <c r="C619" s="53" t="e">
        <f>VLOOKUP(MYRANKS_P[[#This Row],[PLAYERID]],#REF!,COLUMN(#REF!),FALSE)</f>
        <v>#REF!</v>
      </c>
      <c r="D619" s="53" t="e">
        <f>VLOOKUP(MYRANKS_P[[#This Row],[PLAYERID]],#REF!,COLUMN(#REF!),FALSE)</f>
        <v>#REF!</v>
      </c>
      <c r="E619" s="9" t="e">
        <f>VLOOKUP(MYRANKS_P[[#This Row],[PLAYERID]],#REF!,COLUMN(#REF!),FALSE)</f>
        <v>#REF!</v>
      </c>
      <c r="F619" s="53" t="e">
        <f>VLOOKUP(MYRANKS_P[[#This Row],[PLAYERID]],#REF!,COLUMN(#REF!),FALSE)</f>
        <v>#REF!</v>
      </c>
      <c r="G619" s="9" t="e">
        <f>INDEX(#REF!,MATCH(MYRANKS_P[[#This Row],[PLAYERID]],#REF!,0),VLOOKUP(IDSYSTEM,#REF!,3,FALSE))</f>
        <v>#REF!</v>
      </c>
      <c r="H619" s="115" t="e">
        <f>IF(OR(LEAGUE="Mixed",LEAGUE=MYRANKS_P[[#This Row],[LG]]),IFERROR(INDEX(PITCHCSV[],MATCH(MYRANKS_P[[#This Row],[PROJID]],PITCHCSV[playerid],0),P_WCOL),0),0)</f>
        <v>#REF!</v>
      </c>
      <c r="I619" s="115" t="e">
        <f>IF(OR(LEAGUE="Mixed",LEAGUE=MYRANKS_P[[#This Row],[LG]]),IFERROR(INDEX(PITCHCSV[],MATCH(MYRANKS_P[[#This Row],[PROJID]],PITCHCSV[playerid],0),P_SVCOL),0),0)</f>
        <v>#REF!</v>
      </c>
      <c r="J619" s="115" t="e">
        <f>IF(OR(LEAGUE="Mixed",LEAGUE=MYRANKS_P[[#This Row],[LG]]),IFERROR(INDEX(PITCHCSV[],MATCH(MYRANKS_P[[#This Row],[PROJID]],PITCHCSV[playerid],0),P_IPCOL),0),0)</f>
        <v>#REF!</v>
      </c>
      <c r="K619" s="115" t="e">
        <f>IF(OR(LEAGUE="Mixed",LEAGUE=MYRANKS_P[[#This Row],[LG]]),IFERROR(INDEX(PITCHCSV[],MATCH(MYRANKS_P[[#This Row],[PROJID]],PITCHCSV[playerid],0),P_HCOL),0),0)</f>
        <v>#REF!</v>
      </c>
      <c r="L619" s="115" t="e">
        <f>IF(OR(LEAGUE="Mixed",LEAGUE=MYRANKS_P[[#This Row],[LG]]),IFERROR(INDEX(PITCHCSV[],MATCH(MYRANKS_P[[#This Row],[PROJID]],PITCHCSV[playerid],0),P_ERCOL),0),0)</f>
        <v>#REF!</v>
      </c>
      <c r="M619" s="115" t="e">
        <f>IF(OR(LEAGUE="Mixed",LEAGUE=MYRANKS_P[[#This Row],[LG]]),IFERROR(INDEX(PITCHCSV[],MATCH(MYRANKS_P[[#This Row],[PROJID]],PITCHCSV[playerid],0),P_HRCOL),0),0)</f>
        <v>#REF!</v>
      </c>
      <c r="N619" s="115" t="e">
        <f>IF(OR(LEAGUE="Mixed",LEAGUE=MYRANKS_P[[#This Row],[LG]]),IFERROR(INDEX(PITCHCSV[],MATCH(MYRANKS_P[[#This Row],[PROJID]],PITCHCSV[playerid],0),P_SOCOL),0),0)</f>
        <v>#REF!</v>
      </c>
      <c r="O619" s="115" t="e">
        <f>IF(OR(LEAGUE="Mixed",LEAGUE=MYRANKS_P[[#This Row],[LG]]),IFERROR(INDEX(PITCHCSV[],MATCH(MYRANKS_P[[#This Row],[PROJID]],PITCHCSV[playerid],0),P_BBCOL),0),0)</f>
        <v>#REF!</v>
      </c>
      <c r="P619" s="10" t="e">
        <f>IF(OR(LEAGUE="Mixed",LEAGUE=MYRANKS_P[[#This Row],[LG]]),IFERROR(MYRANKS_P[[#This Row],[ER]]*9/MYRANKS_P[[#This Row],[IP]],0),0)</f>
        <v>#REF!</v>
      </c>
      <c r="Q619" s="10" t="e">
        <f>IF(OR(LEAGUE="Mixed",LEAGUE=MYRANKS_P[[#This Row],[LG]]),IFERROR((MYRANKS_P[[#This Row],[BB]]+MYRANKS_P[[#This Row],[H]])/MYRANKS_P[[#This Row],[IP]],0),0)</f>
        <v>#REF!</v>
      </c>
      <c r="R619" s="12" t="e">
        <f>MYRANKS_P[[#This Row],[W]]/SGP_W</f>
        <v>#REF!</v>
      </c>
      <c r="S619" s="12" t="e">
        <f>MYRANKS_P[[#This Row],[SV]]/SGP_SV</f>
        <v>#REF!</v>
      </c>
      <c r="T619" s="12" t="e">
        <f>MYRANKS_P[[#This Row],[SO]]/SGP_K</f>
        <v>#REF!</v>
      </c>
      <c r="U619" s="10" t="e">
        <f>((LGAVG_ER*(NUMPITCHERS-1)+MYRANKS_P[[#This Row],[ER]])*9/((LGAVG_IP*(NUMPITCHERS-1)+MYRANKS_P[[#This Row],[IP]]))-LGAVG_ERA)/SGP_ERA</f>
        <v>#REF!</v>
      </c>
      <c r="V619" s="10" t="e">
        <f>((LGAVG_HBB*(NUMPITCHERS-1)+MYRANKS_P[[#This Row],[BB]]+MYRANKS_P[[#This Row],[H]])/(LGAVG_IP*(NUMPITCHERS-1)+MYRANKS_P[[#This Row],[IP]])-LGAVG_WHIP)/SGP_WHIP</f>
        <v>#REF!</v>
      </c>
      <c r="W619" s="76" t="e">
        <f>MYRANKS_P[[#This Row],[WSGP]]+MYRANKS_P[[#This Row],[SVSGP]]+MYRANKS_P[[#This Row],[SOSGP]]+MYRANKS_P[[#This Row],[ERASGP]]+MYRANKS_P[[#This Row],[WHIPSGP]]</f>
        <v>#REF!</v>
      </c>
      <c r="X619" s="175" t="e">
        <f>RANK(MYRANKS_P[[#This Row],[TTLSGP]],MYRANKS_P[TTLSGP],0)</f>
        <v>#REF!</v>
      </c>
      <c r="Y619" s="76" t="e">
        <f>IF(MYRANKS_P[[#This Row],[RAW_RANK]]&gt;NUM_P,MYRANKS_P[[#This Row],[TTLSGP]],0)</f>
        <v>#REF!</v>
      </c>
      <c r="Z619" s="23" t="e">
        <f>IF(MYRANKS_P[[#This Row],[BENCH_TTLSGP]]=0,"",RANK(MYRANKS_P[[#This Row],[BENCH_TTLSGP]],MYRANKS_P[BENCH_TTLSGP],0))</f>
        <v>#REF!</v>
      </c>
      <c r="AA619" s="23" t="e">
        <f>IF(MYRANKS_P[[#This Row],[RAW_RANK]]=NUM_P,"X","")</f>
        <v>#REF!</v>
      </c>
      <c r="AB619" s="12" t="e">
        <f>VLOOKUP(MYRANKS_P[[#This Row],[POS]],#REF!,COLUMN(#REF!),FALSE)</f>
        <v>#REF!</v>
      </c>
      <c r="AC619" s="12" t="e">
        <f>MYRANKS_P[[#This Row],[TTLSGP]]-MYRANKS_P[[#This Row],[REPL LVL]]</f>
        <v>#REF!</v>
      </c>
      <c r="AD619" s="20" t="e">
        <f>IF(MYRANKS_P[[#This Row],[RAW_RANK]]&lt;=Total_Pitchers_Drafted,MYRANKS_P[[#This Row],[SGP OVER REPL]],0)</f>
        <v>#REF!</v>
      </c>
      <c r="AE619" s="70" t="e">
        <f>MYRANKS_P[[#This Row],[SGP OVER REPL]]*Dollar_Value_Per_Pitcher_SGP+1</f>
        <v>#REF!</v>
      </c>
      <c r="AF619" s="28"/>
      <c r="AG619" s="31" t="e">
        <f>IF(AND(MYRANKS_P[[#This Row],[BENCH_RANK]]&lt;=Total_Pitchers_Drafted,MYRANKS_P[[#This Row],[$ACTUAL]]=""),MYRANKS_P[[#This Row],[USEFULSGP]],0)</f>
        <v>#REF!</v>
      </c>
      <c r="AH619" s="28" t="e">
        <f>IF(MYRANKS_P[[#This Row],[REMAIN_SGP]]=0,0,MYRANKS_P[[#This Row],[REMAIN_SGP]]*Remaining_Dollar_Value_Per_Pitcher_SGP+1)</f>
        <v>#REF!</v>
      </c>
      <c r="AI619" s="122"/>
    </row>
    <row r="620" spans="1:35" x14ac:dyDescent="0.25">
      <c r="A620" s="116" t="s">
        <v>1577</v>
      </c>
      <c r="B620" s="53" t="e">
        <f>VLOOKUP(MYRANKS_P[[#This Row],[PLAYERID]],#REF!,COLUMN(#REF!),FALSE)</f>
        <v>#REF!</v>
      </c>
      <c r="C620" s="53" t="e">
        <f>VLOOKUP(MYRANKS_P[[#This Row],[PLAYERID]],#REF!,COLUMN(#REF!),FALSE)</f>
        <v>#REF!</v>
      </c>
      <c r="D620" s="53" t="e">
        <f>VLOOKUP(MYRANKS_P[[#This Row],[PLAYERID]],#REF!,COLUMN(#REF!),FALSE)</f>
        <v>#REF!</v>
      </c>
      <c r="E620" s="9" t="e">
        <f>VLOOKUP(MYRANKS_P[[#This Row],[PLAYERID]],#REF!,COLUMN(#REF!),FALSE)</f>
        <v>#REF!</v>
      </c>
      <c r="F620" s="53" t="e">
        <f>VLOOKUP(MYRANKS_P[[#This Row],[PLAYERID]],#REF!,COLUMN(#REF!),FALSE)</f>
        <v>#REF!</v>
      </c>
      <c r="G620" s="9" t="e">
        <f>INDEX(#REF!,MATCH(MYRANKS_P[[#This Row],[PLAYERID]],#REF!,0),VLOOKUP(IDSYSTEM,#REF!,3,FALSE))</f>
        <v>#REF!</v>
      </c>
      <c r="H620" s="115" t="e">
        <f>IF(OR(LEAGUE="Mixed",LEAGUE=MYRANKS_P[[#This Row],[LG]]),IFERROR(INDEX(PITCHCSV[],MATCH(MYRANKS_P[[#This Row],[PROJID]],PITCHCSV[playerid],0),P_WCOL),0),0)</f>
        <v>#REF!</v>
      </c>
      <c r="I620" s="115" t="e">
        <f>IF(OR(LEAGUE="Mixed",LEAGUE=MYRANKS_P[[#This Row],[LG]]),IFERROR(INDEX(PITCHCSV[],MATCH(MYRANKS_P[[#This Row],[PROJID]],PITCHCSV[playerid],0),P_SVCOL),0),0)</f>
        <v>#REF!</v>
      </c>
      <c r="J620" s="115" t="e">
        <f>IF(OR(LEAGUE="Mixed",LEAGUE=MYRANKS_P[[#This Row],[LG]]),IFERROR(INDEX(PITCHCSV[],MATCH(MYRANKS_P[[#This Row],[PROJID]],PITCHCSV[playerid],0),P_IPCOL),0),0)</f>
        <v>#REF!</v>
      </c>
      <c r="K620" s="115" t="e">
        <f>IF(OR(LEAGUE="Mixed",LEAGUE=MYRANKS_P[[#This Row],[LG]]),IFERROR(INDEX(PITCHCSV[],MATCH(MYRANKS_P[[#This Row],[PROJID]],PITCHCSV[playerid],0),P_HCOL),0),0)</f>
        <v>#REF!</v>
      </c>
      <c r="L620" s="115" t="e">
        <f>IF(OR(LEAGUE="Mixed",LEAGUE=MYRANKS_P[[#This Row],[LG]]),IFERROR(INDEX(PITCHCSV[],MATCH(MYRANKS_P[[#This Row],[PROJID]],PITCHCSV[playerid],0),P_ERCOL),0),0)</f>
        <v>#REF!</v>
      </c>
      <c r="M620" s="115" t="e">
        <f>IF(OR(LEAGUE="Mixed",LEAGUE=MYRANKS_P[[#This Row],[LG]]),IFERROR(INDEX(PITCHCSV[],MATCH(MYRANKS_P[[#This Row],[PROJID]],PITCHCSV[playerid],0),P_HRCOL),0),0)</f>
        <v>#REF!</v>
      </c>
      <c r="N620" s="115" t="e">
        <f>IF(OR(LEAGUE="Mixed",LEAGUE=MYRANKS_P[[#This Row],[LG]]),IFERROR(INDEX(PITCHCSV[],MATCH(MYRANKS_P[[#This Row],[PROJID]],PITCHCSV[playerid],0),P_SOCOL),0),0)</f>
        <v>#REF!</v>
      </c>
      <c r="O620" s="115" t="e">
        <f>IF(OR(LEAGUE="Mixed",LEAGUE=MYRANKS_P[[#This Row],[LG]]),IFERROR(INDEX(PITCHCSV[],MATCH(MYRANKS_P[[#This Row],[PROJID]],PITCHCSV[playerid],0),P_BBCOL),0),0)</f>
        <v>#REF!</v>
      </c>
      <c r="P620" s="10" t="e">
        <f>IF(OR(LEAGUE="Mixed",LEAGUE=MYRANKS_P[[#This Row],[LG]]),IFERROR(MYRANKS_P[[#This Row],[ER]]*9/MYRANKS_P[[#This Row],[IP]],0),0)</f>
        <v>#REF!</v>
      </c>
      <c r="Q620" s="10" t="e">
        <f>IF(OR(LEAGUE="Mixed",LEAGUE=MYRANKS_P[[#This Row],[LG]]),IFERROR((MYRANKS_P[[#This Row],[BB]]+MYRANKS_P[[#This Row],[H]])/MYRANKS_P[[#This Row],[IP]],0),0)</f>
        <v>#REF!</v>
      </c>
      <c r="R620" s="87" t="e">
        <f>MYRANKS_P[[#This Row],[W]]/SGP_W</f>
        <v>#REF!</v>
      </c>
      <c r="S620" s="87" t="e">
        <f>MYRANKS_P[[#This Row],[SV]]/SGP_SV</f>
        <v>#REF!</v>
      </c>
      <c r="T620" s="87" t="e">
        <f>MYRANKS_P[[#This Row],[SO]]/SGP_K</f>
        <v>#REF!</v>
      </c>
      <c r="U620" s="10" t="e">
        <f>((LGAVG_ER*(NUMPITCHERS-1)+MYRANKS_P[[#This Row],[ER]])*9/((LGAVG_IP*(NUMPITCHERS-1)+MYRANKS_P[[#This Row],[IP]]))-LGAVG_ERA)/SGP_ERA</f>
        <v>#REF!</v>
      </c>
      <c r="V620" s="10" t="e">
        <f>((LGAVG_HBB*(NUMPITCHERS-1)+MYRANKS_P[[#This Row],[BB]]+MYRANKS_P[[#This Row],[H]])/(LGAVG_IP*(NUMPITCHERS-1)+MYRANKS_P[[#This Row],[IP]])-LGAVG_WHIP)/SGP_WHIP</f>
        <v>#REF!</v>
      </c>
      <c r="W620" s="92" t="e">
        <f>MYRANKS_P[[#This Row],[WSGP]]+MYRANKS_P[[#This Row],[SVSGP]]+MYRANKS_P[[#This Row],[SOSGP]]+MYRANKS_P[[#This Row],[ERASGP]]+MYRANKS_P[[#This Row],[WHIPSGP]]</f>
        <v>#REF!</v>
      </c>
      <c r="X620" s="173" t="e">
        <f>RANK(MYRANKS_P[[#This Row],[TTLSGP]],MYRANKS_P[TTLSGP],0)</f>
        <v>#REF!</v>
      </c>
      <c r="Y620" s="92" t="e">
        <f>IF(MYRANKS_P[[#This Row],[RAW_RANK]]&gt;NUM_P,MYRANKS_P[[#This Row],[TTLSGP]],0)</f>
        <v>#REF!</v>
      </c>
      <c r="Z620" s="96" t="e">
        <f>IF(MYRANKS_P[[#This Row],[BENCH_TTLSGP]]=0,"",RANK(MYRANKS_P[[#This Row],[BENCH_TTLSGP]],MYRANKS_P[BENCH_TTLSGP],0))</f>
        <v>#REF!</v>
      </c>
      <c r="AA620" s="96" t="e">
        <f>IF(MYRANKS_P[[#This Row],[RAW_RANK]]=NUM_P,"X","")</f>
        <v>#REF!</v>
      </c>
      <c r="AB620" s="87" t="e">
        <f>VLOOKUP(MYRANKS_P[[#This Row],[POS]],#REF!,COLUMN(#REF!),FALSE)</f>
        <v>#REF!</v>
      </c>
      <c r="AC620" s="87" t="e">
        <f>MYRANKS_P[[#This Row],[TTLSGP]]-MYRANKS_P[[#This Row],[REPL LVL]]</f>
        <v>#REF!</v>
      </c>
      <c r="AD620" s="87" t="e">
        <f>IF(MYRANKS_P[[#This Row],[RAW_RANK]]&lt;=Total_Pitchers_Drafted,MYRANKS_P[[#This Row],[SGP OVER REPL]],0)</f>
        <v>#REF!</v>
      </c>
      <c r="AE620" s="97" t="e">
        <f>MYRANKS_P[[#This Row],[SGP OVER REPL]]*Dollar_Value_Per_Pitcher_SGP+1</f>
        <v>#REF!</v>
      </c>
      <c r="AF620" s="87"/>
      <c r="AG620" s="87" t="e">
        <f>IF(AND(MYRANKS_P[[#This Row],[BENCH_RANK]]&lt;=Total_Pitchers_Drafted,MYRANKS_P[[#This Row],[$ACTUAL]]=""),MYRANKS_P[[#This Row],[USEFULSGP]],0)</f>
        <v>#REF!</v>
      </c>
      <c r="AH620" s="87" t="e">
        <f>IF(MYRANKS_P[[#This Row],[REMAIN_SGP]]=0,0,MYRANKS_P[[#This Row],[REMAIN_SGP]]*Remaining_Dollar_Value_Per_Pitcher_SGP+1)</f>
        <v>#REF!</v>
      </c>
      <c r="AI620" s="122"/>
    </row>
    <row r="621" spans="1:35" x14ac:dyDescent="0.25">
      <c r="A621" s="89" t="s">
        <v>1587</v>
      </c>
      <c r="B621" s="53" t="e">
        <f>VLOOKUP(MYRANKS_P[[#This Row],[PLAYERID]],#REF!,COLUMN(#REF!),FALSE)</f>
        <v>#REF!</v>
      </c>
      <c r="C621" s="53" t="e">
        <f>VLOOKUP(MYRANKS_P[[#This Row],[PLAYERID]],#REF!,COLUMN(#REF!),FALSE)</f>
        <v>#REF!</v>
      </c>
      <c r="D621" s="53" t="e">
        <f>VLOOKUP(MYRANKS_P[[#This Row],[PLAYERID]],#REF!,COLUMN(#REF!),FALSE)</f>
        <v>#REF!</v>
      </c>
      <c r="E621" s="9" t="e">
        <f>VLOOKUP(MYRANKS_P[[#This Row],[PLAYERID]],#REF!,COLUMN(#REF!),FALSE)</f>
        <v>#REF!</v>
      </c>
      <c r="F621" s="53" t="e">
        <f>VLOOKUP(MYRANKS_P[[#This Row],[PLAYERID]],#REF!,COLUMN(#REF!),FALSE)</f>
        <v>#REF!</v>
      </c>
      <c r="G621" s="9" t="e">
        <f>INDEX(#REF!,MATCH(MYRANKS_P[[#This Row],[PLAYERID]],#REF!,0),VLOOKUP(IDSYSTEM,#REF!,3,FALSE))</f>
        <v>#REF!</v>
      </c>
      <c r="H621" s="115" t="e">
        <f>IF(OR(LEAGUE="Mixed",LEAGUE=MYRANKS_P[[#This Row],[LG]]),IFERROR(INDEX(PITCHCSV[],MATCH(MYRANKS_P[[#This Row],[PROJID]],PITCHCSV[playerid],0),P_WCOL),0),0)</f>
        <v>#REF!</v>
      </c>
      <c r="I621" s="115" t="e">
        <f>IF(OR(LEAGUE="Mixed",LEAGUE=MYRANKS_P[[#This Row],[LG]]),IFERROR(INDEX(PITCHCSV[],MATCH(MYRANKS_P[[#This Row],[PROJID]],PITCHCSV[playerid],0),P_SVCOL),0),0)</f>
        <v>#REF!</v>
      </c>
      <c r="J621" s="115" t="e">
        <f>IF(OR(LEAGUE="Mixed",LEAGUE=MYRANKS_P[[#This Row],[LG]]),IFERROR(INDEX(PITCHCSV[],MATCH(MYRANKS_P[[#This Row],[PROJID]],PITCHCSV[playerid],0),P_IPCOL),0),0)</f>
        <v>#REF!</v>
      </c>
      <c r="K621" s="115" t="e">
        <f>IF(OR(LEAGUE="Mixed",LEAGUE=MYRANKS_P[[#This Row],[LG]]),IFERROR(INDEX(PITCHCSV[],MATCH(MYRANKS_P[[#This Row],[PROJID]],PITCHCSV[playerid],0),P_HCOL),0),0)</f>
        <v>#REF!</v>
      </c>
      <c r="L621" s="115" t="e">
        <f>IF(OR(LEAGUE="Mixed",LEAGUE=MYRANKS_P[[#This Row],[LG]]),IFERROR(INDEX(PITCHCSV[],MATCH(MYRANKS_P[[#This Row],[PROJID]],PITCHCSV[playerid],0),P_ERCOL),0),0)</f>
        <v>#REF!</v>
      </c>
      <c r="M621" s="115" t="e">
        <f>IF(OR(LEAGUE="Mixed",LEAGUE=MYRANKS_P[[#This Row],[LG]]),IFERROR(INDEX(PITCHCSV[],MATCH(MYRANKS_P[[#This Row],[PROJID]],PITCHCSV[playerid],0),P_HRCOL),0),0)</f>
        <v>#REF!</v>
      </c>
      <c r="N621" s="115" t="e">
        <f>IF(OR(LEAGUE="Mixed",LEAGUE=MYRANKS_P[[#This Row],[LG]]),IFERROR(INDEX(PITCHCSV[],MATCH(MYRANKS_P[[#This Row],[PROJID]],PITCHCSV[playerid],0),P_SOCOL),0),0)</f>
        <v>#REF!</v>
      </c>
      <c r="O621" s="115" t="e">
        <f>IF(OR(LEAGUE="Mixed",LEAGUE=MYRANKS_P[[#This Row],[LG]]),IFERROR(INDEX(PITCHCSV[],MATCH(MYRANKS_P[[#This Row],[PROJID]],PITCHCSV[playerid],0),P_BBCOL),0),0)</f>
        <v>#REF!</v>
      </c>
      <c r="P621" s="10" t="e">
        <f>IF(OR(LEAGUE="Mixed",LEAGUE=MYRANKS_P[[#This Row],[LG]]),IFERROR(MYRANKS_P[[#This Row],[ER]]*9/MYRANKS_P[[#This Row],[IP]],0),0)</f>
        <v>#REF!</v>
      </c>
      <c r="Q621" s="10" t="e">
        <f>IF(OR(LEAGUE="Mixed",LEAGUE=MYRANKS_P[[#This Row],[LG]]),IFERROR((MYRANKS_P[[#This Row],[BB]]+MYRANKS_P[[#This Row],[H]])/MYRANKS_P[[#This Row],[IP]],0),0)</f>
        <v>#REF!</v>
      </c>
      <c r="R621" s="12" t="e">
        <f>MYRANKS_P[[#This Row],[W]]/SGP_W</f>
        <v>#REF!</v>
      </c>
      <c r="S621" s="12" t="e">
        <f>MYRANKS_P[[#This Row],[SV]]/SGP_SV</f>
        <v>#REF!</v>
      </c>
      <c r="T621" s="12" t="e">
        <f>MYRANKS_P[[#This Row],[SO]]/SGP_K</f>
        <v>#REF!</v>
      </c>
      <c r="U621" s="10" t="e">
        <f>((LGAVG_ER*(NUMPITCHERS-1)+MYRANKS_P[[#This Row],[ER]])*9/((LGAVG_IP*(NUMPITCHERS-1)+MYRANKS_P[[#This Row],[IP]]))-LGAVG_ERA)/SGP_ERA</f>
        <v>#REF!</v>
      </c>
      <c r="V621" s="10" t="e">
        <f>((LGAVG_HBB*(NUMPITCHERS-1)+MYRANKS_P[[#This Row],[BB]]+MYRANKS_P[[#This Row],[H]])/(LGAVG_IP*(NUMPITCHERS-1)+MYRANKS_P[[#This Row],[IP]])-LGAVG_WHIP)/SGP_WHIP</f>
        <v>#REF!</v>
      </c>
      <c r="W621" s="76" t="e">
        <f>MYRANKS_P[[#This Row],[WSGP]]+MYRANKS_P[[#This Row],[SVSGP]]+MYRANKS_P[[#This Row],[SOSGP]]+MYRANKS_P[[#This Row],[ERASGP]]+MYRANKS_P[[#This Row],[WHIPSGP]]</f>
        <v>#REF!</v>
      </c>
      <c r="X621" s="175" t="e">
        <f>RANK(MYRANKS_P[[#This Row],[TTLSGP]],MYRANKS_P[TTLSGP],0)</f>
        <v>#REF!</v>
      </c>
      <c r="Y621" s="76" t="e">
        <f>IF(MYRANKS_P[[#This Row],[RAW_RANK]]&gt;NUM_P,MYRANKS_P[[#This Row],[TTLSGP]],0)</f>
        <v>#REF!</v>
      </c>
      <c r="Z621" s="23" t="e">
        <f>IF(MYRANKS_P[[#This Row],[BENCH_TTLSGP]]=0,"",RANK(MYRANKS_P[[#This Row],[BENCH_TTLSGP]],MYRANKS_P[BENCH_TTLSGP],0))</f>
        <v>#REF!</v>
      </c>
      <c r="AA621" s="23" t="e">
        <f>IF(MYRANKS_P[[#This Row],[RAW_RANK]]=NUM_P,"X","")</f>
        <v>#REF!</v>
      </c>
      <c r="AB621" s="12" t="e">
        <f>VLOOKUP(MYRANKS_P[[#This Row],[POS]],#REF!,COLUMN(#REF!),FALSE)</f>
        <v>#REF!</v>
      </c>
      <c r="AC621" s="12" t="e">
        <f>MYRANKS_P[[#This Row],[TTLSGP]]-MYRANKS_P[[#This Row],[REPL LVL]]</f>
        <v>#REF!</v>
      </c>
      <c r="AD621" s="20" t="e">
        <f>IF(MYRANKS_P[[#This Row],[RAW_RANK]]&lt;=Total_Pitchers_Drafted,MYRANKS_P[[#This Row],[SGP OVER REPL]],0)</f>
        <v>#REF!</v>
      </c>
      <c r="AE621" s="70" t="e">
        <f>MYRANKS_P[[#This Row],[SGP OVER REPL]]*Dollar_Value_Per_Pitcher_SGP+1</f>
        <v>#REF!</v>
      </c>
      <c r="AF621" s="28"/>
      <c r="AG621" s="31" t="e">
        <f>IF(AND(MYRANKS_P[[#This Row],[BENCH_RANK]]&lt;=Total_Pitchers_Drafted,MYRANKS_P[[#This Row],[$ACTUAL]]=""),MYRANKS_P[[#This Row],[USEFULSGP]],0)</f>
        <v>#REF!</v>
      </c>
      <c r="AH621" s="28" t="e">
        <f>IF(MYRANKS_P[[#This Row],[REMAIN_SGP]]=0,0,MYRANKS_P[[#This Row],[REMAIN_SGP]]*Remaining_Dollar_Value_Per_Pitcher_SGP+1)</f>
        <v>#REF!</v>
      </c>
      <c r="AI621" s="122"/>
    </row>
    <row r="622" spans="1:35" x14ac:dyDescent="0.25">
      <c r="A622" s="110" t="s">
        <v>1591</v>
      </c>
      <c r="B622" s="53" t="e">
        <f>VLOOKUP(MYRANKS_P[[#This Row],[PLAYERID]],#REF!,COLUMN(#REF!),FALSE)</f>
        <v>#REF!</v>
      </c>
      <c r="C622" s="53" t="e">
        <f>VLOOKUP(MYRANKS_P[[#This Row],[PLAYERID]],#REF!,COLUMN(#REF!),FALSE)</f>
        <v>#REF!</v>
      </c>
      <c r="D622" s="53" t="e">
        <f>VLOOKUP(MYRANKS_P[[#This Row],[PLAYERID]],#REF!,COLUMN(#REF!),FALSE)</f>
        <v>#REF!</v>
      </c>
      <c r="E622" s="9" t="e">
        <f>VLOOKUP(MYRANKS_P[[#This Row],[PLAYERID]],#REF!,COLUMN(#REF!),FALSE)</f>
        <v>#REF!</v>
      </c>
      <c r="F622" s="53" t="e">
        <f>VLOOKUP(MYRANKS_P[[#This Row],[PLAYERID]],#REF!,COLUMN(#REF!),FALSE)</f>
        <v>#REF!</v>
      </c>
      <c r="G622" s="9" t="e">
        <f>INDEX(#REF!,MATCH(MYRANKS_P[[#This Row],[PLAYERID]],#REF!,0),VLOOKUP(IDSYSTEM,#REF!,3,FALSE))</f>
        <v>#REF!</v>
      </c>
      <c r="H622" s="128" t="e">
        <f>IF(OR(LEAGUE="Mixed",LEAGUE=MYRANKS_P[[#This Row],[LG]]),IFERROR(INDEX(PITCHCSV[],MATCH(MYRANKS_P[[#This Row],[PROJID]],PITCHCSV[playerid],0),P_WCOL),0),0)</f>
        <v>#REF!</v>
      </c>
      <c r="I622" s="128" t="e">
        <f>IF(OR(LEAGUE="Mixed",LEAGUE=MYRANKS_P[[#This Row],[LG]]),IFERROR(INDEX(PITCHCSV[],MATCH(MYRANKS_P[[#This Row],[PROJID]],PITCHCSV[playerid],0),P_SVCOL),0),0)</f>
        <v>#REF!</v>
      </c>
      <c r="J622" s="128" t="e">
        <f>IF(OR(LEAGUE="Mixed",LEAGUE=MYRANKS_P[[#This Row],[LG]]),IFERROR(INDEX(PITCHCSV[],MATCH(MYRANKS_P[[#This Row],[PROJID]],PITCHCSV[playerid],0),P_IPCOL),0),0)</f>
        <v>#REF!</v>
      </c>
      <c r="K622" s="128" t="e">
        <f>IF(OR(LEAGUE="Mixed",LEAGUE=MYRANKS_P[[#This Row],[LG]]),IFERROR(INDEX(PITCHCSV[],MATCH(MYRANKS_P[[#This Row],[PROJID]],PITCHCSV[playerid],0),P_HCOL),0),0)</f>
        <v>#REF!</v>
      </c>
      <c r="L622" s="128" t="e">
        <f>IF(OR(LEAGUE="Mixed",LEAGUE=MYRANKS_P[[#This Row],[LG]]),IFERROR(INDEX(PITCHCSV[],MATCH(MYRANKS_P[[#This Row],[PROJID]],PITCHCSV[playerid],0),P_ERCOL),0),0)</f>
        <v>#REF!</v>
      </c>
      <c r="M622" s="128" t="e">
        <f>IF(OR(LEAGUE="Mixed",LEAGUE=MYRANKS_P[[#This Row],[LG]]),IFERROR(INDEX(PITCHCSV[],MATCH(MYRANKS_P[[#This Row],[PROJID]],PITCHCSV[playerid],0),P_HRCOL),0),0)</f>
        <v>#REF!</v>
      </c>
      <c r="N622" s="128" t="e">
        <f>IF(OR(LEAGUE="Mixed",LEAGUE=MYRANKS_P[[#This Row],[LG]]),IFERROR(INDEX(PITCHCSV[],MATCH(MYRANKS_P[[#This Row],[PROJID]],PITCHCSV[playerid],0),P_SOCOL),0),0)</f>
        <v>#REF!</v>
      </c>
      <c r="O622" s="128" t="e">
        <f>IF(OR(LEAGUE="Mixed",LEAGUE=MYRANKS_P[[#This Row],[LG]]),IFERROR(INDEX(PITCHCSV[],MATCH(MYRANKS_P[[#This Row],[PROJID]],PITCHCSV[playerid],0),P_BBCOL),0),0)</f>
        <v>#REF!</v>
      </c>
      <c r="P622" s="87" t="e">
        <f>IF(OR(LEAGUE="Mixed",LEAGUE=MYRANKS_P[[#This Row],[LG]]),IFERROR(MYRANKS_P[[#This Row],[ER]]*9/MYRANKS_P[[#This Row],[IP]],0),0)</f>
        <v>#REF!</v>
      </c>
      <c r="Q622" s="87" t="e">
        <f>IF(OR(LEAGUE="Mixed",LEAGUE=MYRANKS_P[[#This Row],[LG]]),IFERROR((MYRANKS_P[[#This Row],[BB]]+MYRANKS_P[[#This Row],[H]])/MYRANKS_P[[#This Row],[IP]],0),0)</f>
        <v>#REF!</v>
      </c>
      <c r="R622" s="87" t="e">
        <f>MYRANKS_P[[#This Row],[W]]/SGP_W</f>
        <v>#REF!</v>
      </c>
      <c r="S622" s="87" t="e">
        <f>MYRANKS_P[[#This Row],[SV]]/SGP_SV</f>
        <v>#REF!</v>
      </c>
      <c r="T622" s="87" t="e">
        <f>MYRANKS_P[[#This Row],[SO]]/SGP_K</f>
        <v>#REF!</v>
      </c>
      <c r="U622" s="87" t="e">
        <f>((LGAVG_ER*(NUMPITCHERS-1)+MYRANKS_P[[#This Row],[ER]])*9/((LGAVG_IP*(NUMPITCHERS-1)+MYRANKS_P[[#This Row],[IP]]))-LGAVG_ERA)/SGP_ERA</f>
        <v>#REF!</v>
      </c>
      <c r="V622" s="87" t="e">
        <f>((LGAVG_HBB*(NUMPITCHERS-1)+MYRANKS_P[[#This Row],[BB]]+MYRANKS_P[[#This Row],[H]])/(LGAVG_IP*(NUMPITCHERS-1)+MYRANKS_P[[#This Row],[IP]])-LGAVG_WHIP)/SGP_WHIP</f>
        <v>#REF!</v>
      </c>
      <c r="W622" s="92" t="e">
        <f>MYRANKS_P[[#This Row],[WSGP]]+MYRANKS_P[[#This Row],[SVSGP]]+MYRANKS_P[[#This Row],[SOSGP]]+MYRANKS_P[[#This Row],[ERASGP]]+MYRANKS_P[[#This Row],[WHIPSGP]]</f>
        <v>#REF!</v>
      </c>
      <c r="X622" s="173" t="e">
        <f>RANK(MYRANKS_P[[#This Row],[TTLSGP]],MYRANKS_P[TTLSGP],0)</f>
        <v>#REF!</v>
      </c>
      <c r="Y622" s="92" t="e">
        <f>IF(MYRANKS_P[[#This Row],[RAW_RANK]]&gt;NUM_P,MYRANKS_P[[#This Row],[TTLSGP]],0)</f>
        <v>#REF!</v>
      </c>
      <c r="Z622" s="96" t="e">
        <f>IF(MYRANKS_P[[#This Row],[BENCH_TTLSGP]]=0,"",RANK(MYRANKS_P[[#This Row],[BENCH_TTLSGP]],MYRANKS_P[BENCH_TTLSGP],0))</f>
        <v>#REF!</v>
      </c>
      <c r="AA622" s="96" t="e">
        <f>IF(MYRANKS_P[[#This Row],[RAW_RANK]]=NUM_P,"X","")</f>
        <v>#REF!</v>
      </c>
      <c r="AB622" s="87" t="e">
        <f>VLOOKUP(MYRANKS_P[[#This Row],[POS]],#REF!,COLUMN(#REF!),FALSE)</f>
        <v>#REF!</v>
      </c>
      <c r="AC622" s="87" t="e">
        <f>MYRANKS_P[[#This Row],[TTLSGP]]-MYRANKS_P[[#This Row],[REPL LVL]]</f>
        <v>#REF!</v>
      </c>
      <c r="AD622" s="87" t="e">
        <f>IF(MYRANKS_P[[#This Row],[RAW_RANK]]&lt;=Total_Pitchers_Drafted,MYRANKS_P[[#This Row],[SGP OVER REPL]],0)</f>
        <v>#REF!</v>
      </c>
      <c r="AE622" s="97" t="e">
        <f>MYRANKS_P[[#This Row],[SGP OVER REPL]]*Dollar_Value_Per_Pitcher_SGP+1</f>
        <v>#REF!</v>
      </c>
      <c r="AF622" s="87"/>
      <c r="AG622" s="87" t="e">
        <f>IF(AND(MYRANKS_P[[#This Row],[BENCH_RANK]]&lt;=Total_Pitchers_Drafted,MYRANKS_P[[#This Row],[$ACTUAL]]=""),MYRANKS_P[[#This Row],[USEFULSGP]],0)</f>
        <v>#REF!</v>
      </c>
      <c r="AH622" s="87" t="e">
        <f>IF(MYRANKS_P[[#This Row],[REMAIN_SGP]]=0,0,MYRANKS_P[[#This Row],[REMAIN_SGP]]*Remaining_Dollar_Value_Per_Pitcher_SGP+1)</f>
        <v>#REF!</v>
      </c>
      <c r="AI622" s="122"/>
    </row>
    <row r="623" spans="1:35" x14ac:dyDescent="0.25">
      <c r="A623" s="88" t="s">
        <v>6583</v>
      </c>
      <c r="B623" s="53" t="e">
        <f>VLOOKUP(MYRANKS_P[[#This Row],[PLAYERID]],#REF!,COLUMN(#REF!),FALSE)</f>
        <v>#REF!</v>
      </c>
      <c r="C623" s="53" t="e">
        <f>VLOOKUP(MYRANKS_P[[#This Row],[PLAYERID]],#REF!,COLUMN(#REF!),FALSE)</f>
        <v>#REF!</v>
      </c>
      <c r="D623" s="53" t="e">
        <f>VLOOKUP(MYRANKS_P[[#This Row],[PLAYERID]],#REF!,COLUMN(#REF!),FALSE)</f>
        <v>#REF!</v>
      </c>
      <c r="E623" s="9" t="e">
        <f>VLOOKUP(MYRANKS_P[[#This Row],[PLAYERID]],#REF!,COLUMN(#REF!),FALSE)</f>
        <v>#REF!</v>
      </c>
      <c r="F623" s="53" t="e">
        <f>VLOOKUP(MYRANKS_P[[#This Row],[PLAYERID]],#REF!,COLUMN(#REF!),FALSE)</f>
        <v>#REF!</v>
      </c>
      <c r="G623" s="9" t="e">
        <f>INDEX(#REF!,MATCH(MYRANKS_P[[#This Row],[PLAYERID]],#REF!,0),VLOOKUP(IDSYSTEM,#REF!,3,FALSE))</f>
        <v>#REF!</v>
      </c>
      <c r="H623" s="115" t="e">
        <f>IF(OR(LEAGUE="Mixed",LEAGUE=MYRANKS_P[[#This Row],[LG]]),IFERROR(INDEX(PITCHCSV[],MATCH(MYRANKS_P[[#This Row],[PROJID]],PITCHCSV[playerid],0),P_WCOL),0),0)</f>
        <v>#REF!</v>
      </c>
      <c r="I623" s="115" t="e">
        <f>IF(OR(LEAGUE="Mixed",LEAGUE=MYRANKS_P[[#This Row],[LG]]),IFERROR(INDEX(PITCHCSV[],MATCH(MYRANKS_P[[#This Row],[PROJID]],PITCHCSV[playerid],0),P_SVCOL),0),0)</f>
        <v>#REF!</v>
      </c>
      <c r="J623" s="115" t="e">
        <f>IF(OR(LEAGUE="Mixed",LEAGUE=MYRANKS_P[[#This Row],[LG]]),IFERROR(INDEX(PITCHCSV[],MATCH(MYRANKS_P[[#This Row],[PROJID]],PITCHCSV[playerid],0),P_IPCOL),0),0)</f>
        <v>#REF!</v>
      </c>
      <c r="K623" s="115" t="e">
        <f>IF(OR(LEAGUE="Mixed",LEAGUE=MYRANKS_P[[#This Row],[LG]]),IFERROR(INDEX(PITCHCSV[],MATCH(MYRANKS_P[[#This Row],[PROJID]],PITCHCSV[playerid],0),P_HCOL),0),0)</f>
        <v>#REF!</v>
      </c>
      <c r="L623" s="115" t="e">
        <f>IF(OR(LEAGUE="Mixed",LEAGUE=MYRANKS_P[[#This Row],[LG]]),IFERROR(INDEX(PITCHCSV[],MATCH(MYRANKS_P[[#This Row],[PROJID]],PITCHCSV[playerid],0),P_ERCOL),0),0)</f>
        <v>#REF!</v>
      </c>
      <c r="M623" s="115" t="e">
        <f>IF(OR(LEAGUE="Mixed",LEAGUE=MYRANKS_P[[#This Row],[LG]]),IFERROR(INDEX(PITCHCSV[],MATCH(MYRANKS_P[[#This Row],[PROJID]],PITCHCSV[playerid],0),P_HRCOL),0),0)</f>
        <v>#REF!</v>
      </c>
      <c r="N623" s="115" t="e">
        <f>IF(OR(LEAGUE="Mixed",LEAGUE=MYRANKS_P[[#This Row],[LG]]),IFERROR(INDEX(PITCHCSV[],MATCH(MYRANKS_P[[#This Row],[PROJID]],PITCHCSV[playerid],0),P_SOCOL),0),0)</f>
        <v>#REF!</v>
      </c>
      <c r="O623" s="115" t="e">
        <f>IF(OR(LEAGUE="Mixed",LEAGUE=MYRANKS_P[[#This Row],[LG]]),IFERROR(INDEX(PITCHCSV[],MATCH(MYRANKS_P[[#This Row],[PROJID]],PITCHCSV[playerid],0),P_BBCOL),0),0)</f>
        <v>#REF!</v>
      </c>
      <c r="P623" s="10" t="e">
        <f>IF(OR(LEAGUE="Mixed",LEAGUE=MYRANKS_P[[#This Row],[LG]]),IFERROR(MYRANKS_P[[#This Row],[ER]]*9/MYRANKS_P[[#This Row],[IP]],0),0)</f>
        <v>#REF!</v>
      </c>
      <c r="Q623" s="10" t="e">
        <f>IF(OR(LEAGUE="Mixed",LEAGUE=MYRANKS_P[[#This Row],[LG]]),IFERROR((MYRANKS_P[[#This Row],[BB]]+MYRANKS_P[[#This Row],[H]])/MYRANKS_P[[#This Row],[IP]],0),0)</f>
        <v>#REF!</v>
      </c>
      <c r="R623" s="55" t="e">
        <f>MYRANKS_P[[#This Row],[W]]/SGP_W</f>
        <v>#REF!</v>
      </c>
      <c r="S623" s="54" t="e">
        <f>MYRANKS_P[[#This Row],[SV]]/SGP_SV</f>
        <v>#REF!</v>
      </c>
      <c r="T623" s="55" t="e">
        <f>MYRANKS_P[[#This Row],[SO]]/SGP_K</f>
        <v>#REF!</v>
      </c>
      <c r="U623" s="10" t="e">
        <f>((LGAVG_ER*(NUMPITCHERS-1)+MYRANKS_P[[#This Row],[ER]])*9/((LGAVG_IP*(NUMPITCHERS-1)+MYRANKS_P[[#This Row],[IP]]))-LGAVG_ERA)/SGP_ERA</f>
        <v>#REF!</v>
      </c>
      <c r="V623" s="10" t="e">
        <f>((LGAVG_HBB*(NUMPITCHERS-1)+MYRANKS_P[[#This Row],[BB]]+MYRANKS_P[[#This Row],[H]])/(LGAVG_IP*(NUMPITCHERS-1)+MYRANKS_P[[#This Row],[IP]])-LGAVG_WHIP)/SGP_WHIP</f>
        <v>#REF!</v>
      </c>
      <c r="W623" s="74" t="e">
        <f>MYRANKS_P[[#This Row],[WSGP]]+MYRANKS_P[[#This Row],[SVSGP]]+MYRANKS_P[[#This Row],[SOSGP]]+MYRANKS_P[[#This Row],[ERASGP]]+MYRANKS_P[[#This Row],[WHIPSGP]]</f>
        <v>#REF!</v>
      </c>
      <c r="X623" s="172" t="e">
        <f>RANK(MYRANKS_P[[#This Row],[TTLSGP]],MYRANKS_P[TTLSGP],0)</f>
        <v>#REF!</v>
      </c>
      <c r="Y623" s="74" t="e">
        <f>IF(MYRANKS_P[[#This Row],[RAW_RANK]]&gt;NUM_P,MYRANKS_P[[#This Row],[TTLSGP]],0)</f>
        <v>#REF!</v>
      </c>
      <c r="Z623" s="56" t="e">
        <f>IF(MYRANKS_P[[#This Row],[BENCH_TTLSGP]]=0,"",RANK(MYRANKS_P[[#This Row],[BENCH_TTLSGP]],MYRANKS_P[BENCH_TTLSGP],0))</f>
        <v>#REF!</v>
      </c>
      <c r="AA623" s="56" t="e">
        <f>IF(MYRANKS_P[[#This Row],[RAW_RANK]]=NUM_P,"X","")</f>
        <v>#REF!</v>
      </c>
      <c r="AB623" s="54" t="e">
        <f>VLOOKUP(MYRANKS_P[[#This Row],[POS]],#REF!,COLUMN(#REF!),FALSE)</f>
        <v>#REF!</v>
      </c>
      <c r="AC623" s="54" t="e">
        <f>MYRANKS_P[[#This Row],[TTLSGP]]-MYRANKS_P[[#This Row],[REPL LVL]]</f>
        <v>#REF!</v>
      </c>
      <c r="AD623" s="55" t="e">
        <f>IF(MYRANKS_P[[#This Row],[RAW_RANK]]&lt;=Total_Pitchers_Drafted,MYRANKS_P[[#This Row],[SGP OVER REPL]],0)</f>
        <v>#REF!</v>
      </c>
      <c r="AE623" s="68" t="e">
        <f>MYRANKS_P[[#This Row],[SGP OVER REPL]]*Dollar_Value_Per_Pitcher_SGP+1</f>
        <v>#REF!</v>
      </c>
      <c r="AF623" s="55"/>
      <c r="AG623" s="54" t="e">
        <f>IF(AND(MYRANKS_P[[#This Row],[BENCH_RANK]]&lt;=Total_Pitchers_Drafted,MYRANKS_P[[#This Row],[$ACTUAL]]=""),MYRANKS_P[[#This Row],[USEFULSGP]],0)</f>
        <v>#REF!</v>
      </c>
      <c r="AH623" s="55" t="e">
        <f>IF(MYRANKS_P[[#This Row],[REMAIN_SGP]]=0,0,MYRANKS_P[[#This Row],[REMAIN_SGP]]*Remaining_Dollar_Value_Per_Pitcher_SGP+1)</f>
        <v>#REF!</v>
      </c>
      <c r="AI623" s="122"/>
    </row>
    <row r="624" spans="1:35" x14ac:dyDescent="0.25">
      <c r="A624" s="79" t="s">
        <v>1596</v>
      </c>
      <c r="B624" s="53" t="e">
        <f>VLOOKUP(MYRANKS_P[[#This Row],[PLAYERID]],#REF!,COLUMN(#REF!),FALSE)</f>
        <v>#REF!</v>
      </c>
      <c r="C624" s="53" t="e">
        <f>VLOOKUP(MYRANKS_P[[#This Row],[PLAYERID]],#REF!,COLUMN(#REF!),FALSE)</f>
        <v>#REF!</v>
      </c>
      <c r="D624" s="53" t="e">
        <f>VLOOKUP(MYRANKS_P[[#This Row],[PLAYERID]],#REF!,COLUMN(#REF!),FALSE)</f>
        <v>#REF!</v>
      </c>
      <c r="E624" s="9" t="e">
        <f>VLOOKUP(MYRANKS_P[[#This Row],[PLAYERID]],#REF!,COLUMN(#REF!),FALSE)</f>
        <v>#REF!</v>
      </c>
      <c r="F624" s="53" t="e">
        <f>VLOOKUP(MYRANKS_P[[#This Row],[PLAYERID]],#REF!,COLUMN(#REF!),FALSE)</f>
        <v>#REF!</v>
      </c>
      <c r="G624" s="9" t="e">
        <f>INDEX(#REF!,MATCH(MYRANKS_P[[#This Row],[PLAYERID]],#REF!,0),VLOOKUP(IDSYSTEM,#REF!,3,FALSE))</f>
        <v>#REF!</v>
      </c>
      <c r="H624" s="115" t="e">
        <f>IF(OR(LEAGUE="Mixed",LEAGUE=MYRANKS_P[[#This Row],[LG]]),IFERROR(INDEX(PITCHCSV[],MATCH(MYRANKS_P[[#This Row],[PROJID]],PITCHCSV[playerid],0),P_WCOL),0),0)</f>
        <v>#REF!</v>
      </c>
      <c r="I624" s="115" t="e">
        <f>IF(OR(LEAGUE="Mixed",LEAGUE=MYRANKS_P[[#This Row],[LG]]),IFERROR(INDEX(PITCHCSV[],MATCH(MYRANKS_P[[#This Row],[PROJID]],PITCHCSV[playerid],0),P_SVCOL),0),0)</f>
        <v>#REF!</v>
      </c>
      <c r="J624" s="115" t="e">
        <f>IF(OR(LEAGUE="Mixed",LEAGUE=MYRANKS_P[[#This Row],[LG]]),IFERROR(INDEX(PITCHCSV[],MATCH(MYRANKS_P[[#This Row],[PROJID]],PITCHCSV[playerid],0),P_IPCOL),0),0)</f>
        <v>#REF!</v>
      </c>
      <c r="K624" s="115" t="e">
        <f>IF(OR(LEAGUE="Mixed",LEAGUE=MYRANKS_P[[#This Row],[LG]]),IFERROR(INDEX(PITCHCSV[],MATCH(MYRANKS_P[[#This Row],[PROJID]],PITCHCSV[playerid],0),P_HCOL),0),0)</f>
        <v>#REF!</v>
      </c>
      <c r="L624" s="115" t="e">
        <f>IF(OR(LEAGUE="Mixed",LEAGUE=MYRANKS_P[[#This Row],[LG]]),IFERROR(INDEX(PITCHCSV[],MATCH(MYRANKS_P[[#This Row],[PROJID]],PITCHCSV[playerid],0),P_ERCOL),0),0)</f>
        <v>#REF!</v>
      </c>
      <c r="M624" s="115" t="e">
        <f>IF(OR(LEAGUE="Mixed",LEAGUE=MYRANKS_P[[#This Row],[LG]]),IFERROR(INDEX(PITCHCSV[],MATCH(MYRANKS_P[[#This Row],[PROJID]],PITCHCSV[playerid],0),P_HRCOL),0),0)</f>
        <v>#REF!</v>
      </c>
      <c r="N624" s="115" t="e">
        <f>IF(OR(LEAGUE="Mixed",LEAGUE=MYRANKS_P[[#This Row],[LG]]),IFERROR(INDEX(PITCHCSV[],MATCH(MYRANKS_P[[#This Row],[PROJID]],PITCHCSV[playerid],0),P_SOCOL),0),0)</f>
        <v>#REF!</v>
      </c>
      <c r="O624" s="115" t="e">
        <f>IF(OR(LEAGUE="Mixed",LEAGUE=MYRANKS_P[[#This Row],[LG]]),IFERROR(INDEX(PITCHCSV[],MATCH(MYRANKS_P[[#This Row],[PROJID]],PITCHCSV[playerid],0),P_BBCOL),0),0)</f>
        <v>#REF!</v>
      </c>
      <c r="P624" s="10" t="e">
        <f>IF(OR(LEAGUE="Mixed",LEAGUE=MYRANKS_P[[#This Row],[LG]]),IFERROR(MYRANKS_P[[#This Row],[ER]]*9/MYRANKS_P[[#This Row],[IP]],0),0)</f>
        <v>#REF!</v>
      </c>
      <c r="Q624" s="10" t="e">
        <f>IF(OR(LEAGUE="Mixed",LEAGUE=MYRANKS_P[[#This Row],[LG]]),IFERROR((MYRANKS_P[[#This Row],[BB]]+MYRANKS_P[[#This Row],[H]])/MYRANKS_P[[#This Row],[IP]],0),0)</f>
        <v>#REF!</v>
      </c>
      <c r="R624" s="10" t="e">
        <f>MYRANKS_P[[#This Row],[W]]/SGP_W</f>
        <v>#REF!</v>
      </c>
      <c r="S624" s="10" t="e">
        <f>MYRANKS_P[[#This Row],[SV]]/SGP_SV</f>
        <v>#REF!</v>
      </c>
      <c r="T624" s="10" t="e">
        <f>MYRANKS_P[[#This Row],[SO]]/SGP_K</f>
        <v>#REF!</v>
      </c>
      <c r="U624" s="10" t="e">
        <f>((LGAVG_ER*(NUMPITCHERS-1)+MYRANKS_P[[#This Row],[ER]])*9/((LGAVG_IP*(NUMPITCHERS-1)+MYRANKS_P[[#This Row],[IP]]))-LGAVG_ERA)/SGP_ERA</f>
        <v>#REF!</v>
      </c>
      <c r="V624" s="10" t="e">
        <f>((LGAVG_HBB*(NUMPITCHERS-1)+MYRANKS_P[[#This Row],[BB]]+MYRANKS_P[[#This Row],[H]])/(LGAVG_IP*(NUMPITCHERS-1)+MYRANKS_P[[#This Row],[IP]])-LGAVG_WHIP)/SGP_WHIP</f>
        <v>#REF!</v>
      </c>
      <c r="W624" s="72" t="e">
        <f>MYRANKS_P[[#This Row],[WSGP]]+MYRANKS_P[[#This Row],[SVSGP]]+MYRANKS_P[[#This Row],[SOSGP]]+MYRANKS_P[[#This Row],[ERASGP]]+MYRANKS_P[[#This Row],[WHIPSGP]]</f>
        <v>#REF!</v>
      </c>
      <c r="X624" s="171" t="e">
        <f>RANK(MYRANKS_P[[#This Row],[TTLSGP]],MYRANKS_P[TTLSGP],0)</f>
        <v>#REF!</v>
      </c>
      <c r="Y624" s="72" t="e">
        <f>IF(MYRANKS_P[[#This Row],[RAW_RANK]]&gt;NUM_P,MYRANKS_P[[#This Row],[TTLSGP]],0)</f>
        <v>#REF!</v>
      </c>
      <c r="Z624" s="22" t="e">
        <f>IF(MYRANKS_P[[#This Row],[BENCH_TTLSGP]]=0,"",RANK(MYRANKS_P[[#This Row],[BENCH_TTLSGP]],MYRANKS_P[BENCH_TTLSGP],0))</f>
        <v>#REF!</v>
      </c>
      <c r="AA624" s="22" t="e">
        <f>IF(MYRANKS_P[[#This Row],[RAW_RANK]]=NUM_P,"X","")</f>
        <v>#REF!</v>
      </c>
      <c r="AB624" s="10" t="e">
        <f>VLOOKUP(MYRANKS_P[[#This Row],[POS]],#REF!,COLUMN(#REF!),FALSE)</f>
        <v>#REF!</v>
      </c>
      <c r="AC624" s="10" t="e">
        <f>MYRANKS_P[[#This Row],[TTLSGP]]-MYRANKS_P[[#This Row],[REPL LVL]]</f>
        <v>#REF!</v>
      </c>
      <c r="AD624" s="19" t="e">
        <f>IF(MYRANKS_P[[#This Row],[RAW_RANK]]&lt;=Total_Pitchers_Drafted,MYRANKS_P[[#This Row],[SGP OVER REPL]],0)</f>
        <v>#REF!</v>
      </c>
      <c r="AE624" s="66" t="e">
        <f>MYRANKS_P[[#This Row],[SGP OVER REPL]]*Dollar_Value_Per_Pitcher_SGP+1</f>
        <v>#REF!</v>
      </c>
      <c r="AF624" s="27"/>
      <c r="AG624" s="30" t="e">
        <f>IF(AND(MYRANKS_P[[#This Row],[BENCH_RANK]]&lt;=Total_Pitchers_Drafted,MYRANKS_P[[#This Row],[$ACTUAL]]=""),MYRANKS_P[[#This Row],[USEFULSGP]],0)</f>
        <v>#REF!</v>
      </c>
      <c r="AH624" s="27" t="e">
        <f>IF(MYRANKS_P[[#This Row],[REMAIN_SGP]]=0,0,MYRANKS_P[[#This Row],[REMAIN_SGP]]*Remaining_Dollar_Value_Per_Pitcher_SGP+1)</f>
        <v>#REF!</v>
      </c>
      <c r="AI624" s="122"/>
    </row>
    <row r="625" spans="1:35" x14ac:dyDescent="0.25">
      <c r="A625" s="79" t="s">
        <v>2369</v>
      </c>
      <c r="B625" s="53" t="e">
        <f>VLOOKUP(MYRANKS_P[[#This Row],[PLAYERID]],#REF!,COLUMN(#REF!),FALSE)</f>
        <v>#REF!</v>
      </c>
      <c r="C625" s="53" t="e">
        <f>VLOOKUP(MYRANKS_P[[#This Row],[PLAYERID]],#REF!,COLUMN(#REF!),FALSE)</f>
        <v>#REF!</v>
      </c>
      <c r="D625" s="53" t="e">
        <f>VLOOKUP(MYRANKS_P[[#This Row],[PLAYERID]],#REF!,COLUMN(#REF!),FALSE)</f>
        <v>#REF!</v>
      </c>
      <c r="E625" s="9" t="e">
        <f>VLOOKUP(MYRANKS_P[[#This Row],[PLAYERID]],#REF!,COLUMN(#REF!),FALSE)</f>
        <v>#REF!</v>
      </c>
      <c r="F625" s="53" t="e">
        <f>VLOOKUP(MYRANKS_P[[#This Row],[PLAYERID]],#REF!,COLUMN(#REF!),FALSE)</f>
        <v>#REF!</v>
      </c>
      <c r="G625" s="9" t="e">
        <f>INDEX(#REF!,MATCH(MYRANKS_P[[#This Row],[PLAYERID]],#REF!,0),VLOOKUP(IDSYSTEM,#REF!,3,FALSE))</f>
        <v>#REF!</v>
      </c>
      <c r="H625" s="115" t="e">
        <f>IF(OR(LEAGUE="Mixed",LEAGUE=MYRANKS_P[[#This Row],[LG]]),IFERROR(INDEX(PITCHCSV[],MATCH(MYRANKS_P[[#This Row],[PROJID]],PITCHCSV[playerid],0),P_WCOL),0),0)</f>
        <v>#REF!</v>
      </c>
      <c r="I625" s="115" t="e">
        <f>IF(OR(LEAGUE="Mixed",LEAGUE=MYRANKS_P[[#This Row],[LG]]),IFERROR(INDEX(PITCHCSV[],MATCH(MYRANKS_P[[#This Row],[PROJID]],PITCHCSV[playerid],0),P_SVCOL),0),0)</f>
        <v>#REF!</v>
      </c>
      <c r="J625" s="115" t="e">
        <f>IF(OR(LEAGUE="Mixed",LEAGUE=MYRANKS_P[[#This Row],[LG]]),IFERROR(INDEX(PITCHCSV[],MATCH(MYRANKS_P[[#This Row],[PROJID]],PITCHCSV[playerid],0),P_IPCOL),0),0)</f>
        <v>#REF!</v>
      </c>
      <c r="K625" s="115" t="e">
        <f>IF(OR(LEAGUE="Mixed",LEAGUE=MYRANKS_P[[#This Row],[LG]]),IFERROR(INDEX(PITCHCSV[],MATCH(MYRANKS_P[[#This Row],[PROJID]],PITCHCSV[playerid],0),P_HCOL),0),0)</f>
        <v>#REF!</v>
      </c>
      <c r="L625" s="115" t="e">
        <f>IF(OR(LEAGUE="Mixed",LEAGUE=MYRANKS_P[[#This Row],[LG]]),IFERROR(INDEX(PITCHCSV[],MATCH(MYRANKS_P[[#This Row],[PROJID]],PITCHCSV[playerid],0),P_ERCOL),0),0)</f>
        <v>#REF!</v>
      </c>
      <c r="M625" s="115" t="e">
        <f>IF(OR(LEAGUE="Mixed",LEAGUE=MYRANKS_P[[#This Row],[LG]]),IFERROR(INDEX(PITCHCSV[],MATCH(MYRANKS_P[[#This Row],[PROJID]],PITCHCSV[playerid],0),P_HRCOL),0),0)</f>
        <v>#REF!</v>
      </c>
      <c r="N625" s="115" t="e">
        <f>IF(OR(LEAGUE="Mixed",LEAGUE=MYRANKS_P[[#This Row],[LG]]),IFERROR(INDEX(PITCHCSV[],MATCH(MYRANKS_P[[#This Row],[PROJID]],PITCHCSV[playerid],0),P_SOCOL),0),0)</f>
        <v>#REF!</v>
      </c>
      <c r="O625" s="115" t="e">
        <f>IF(OR(LEAGUE="Mixed",LEAGUE=MYRANKS_P[[#This Row],[LG]]),IFERROR(INDEX(PITCHCSV[],MATCH(MYRANKS_P[[#This Row],[PROJID]],PITCHCSV[playerid],0),P_BBCOL),0),0)</f>
        <v>#REF!</v>
      </c>
      <c r="P625" s="10" t="e">
        <f>IF(OR(LEAGUE="Mixed",LEAGUE=MYRANKS_P[[#This Row],[LG]]),IFERROR(MYRANKS_P[[#This Row],[ER]]*9/MYRANKS_P[[#This Row],[IP]],0),0)</f>
        <v>#REF!</v>
      </c>
      <c r="Q625" s="10" t="e">
        <f>IF(OR(LEAGUE="Mixed",LEAGUE=MYRANKS_P[[#This Row],[LG]]),IFERROR((MYRANKS_P[[#This Row],[BB]]+MYRANKS_P[[#This Row],[H]])/MYRANKS_P[[#This Row],[IP]],0),0)</f>
        <v>#REF!</v>
      </c>
      <c r="R625" s="10" t="e">
        <f>MYRANKS_P[[#This Row],[W]]/SGP_W</f>
        <v>#REF!</v>
      </c>
      <c r="S625" s="10" t="e">
        <f>MYRANKS_P[[#This Row],[SV]]/SGP_SV</f>
        <v>#REF!</v>
      </c>
      <c r="T625" s="10" t="e">
        <f>MYRANKS_P[[#This Row],[SO]]/SGP_K</f>
        <v>#REF!</v>
      </c>
      <c r="U625" s="10" t="e">
        <f>((LGAVG_ER*(NUMPITCHERS-1)+MYRANKS_P[[#This Row],[ER]])*9/((LGAVG_IP*(NUMPITCHERS-1)+MYRANKS_P[[#This Row],[IP]]))-LGAVG_ERA)/SGP_ERA</f>
        <v>#REF!</v>
      </c>
      <c r="V625" s="10" t="e">
        <f>((LGAVG_HBB*(NUMPITCHERS-1)+MYRANKS_P[[#This Row],[BB]]+MYRANKS_P[[#This Row],[H]])/(LGAVG_IP*(NUMPITCHERS-1)+MYRANKS_P[[#This Row],[IP]])-LGAVG_WHIP)/SGP_WHIP</f>
        <v>#REF!</v>
      </c>
      <c r="W625" s="72" t="e">
        <f>MYRANKS_P[[#This Row],[WSGP]]+MYRANKS_P[[#This Row],[SVSGP]]+MYRANKS_P[[#This Row],[SOSGP]]+MYRANKS_P[[#This Row],[ERASGP]]+MYRANKS_P[[#This Row],[WHIPSGP]]</f>
        <v>#REF!</v>
      </c>
      <c r="X625" s="171" t="e">
        <f>RANK(MYRANKS_P[[#This Row],[TTLSGP]],MYRANKS_P[TTLSGP],0)</f>
        <v>#REF!</v>
      </c>
      <c r="Y625" s="72" t="e">
        <f>IF(MYRANKS_P[[#This Row],[RAW_RANK]]&gt;NUM_P,MYRANKS_P[[#This Row],[TTLSGP]],0)</f>
        <v>#REF!</v>
      </c>
      <c r="Z625" s="22" t="e">
        <f>IF(MYRANKS_P[[#This Row],[BENCH_TTLSGP]]=0,"",RANK(MYRANKS_P[[#This Row],[BENCH_TTLSGP]],MYRANKS_P[BENCH_TTLSGP],0))</f>
        <v>#REF!</v>
      </c>
      <c r="AA625" s="22" t="e">
        <f>IF(MYRANKS_P[[#This Row],[RAW_RANK]]=NUM_P,"X","")</f>
        <v>#REF!</v>
      </c>
      <c r="AB625" s="10" t="e">
        <f>VLOOKUP(MYRANKS_P[[#This Row],[POS]],#REF!,COLUMN(#REF!),FALSE)</f>
        <v>#REF!</v>
      </c>
      <c r="AC625" s="10" t="e">
        <f>MYRANKS_P[[#This Row],[TTLSGP]]-MYRANKS_P[[#This Row],[REPL LVL]]</f>
        <v>#REF!</v>
      </c>
      <c r="AD625" s="19" t="e">
        <f>IF(MYRANKS_P[[#This Row],[RAW_RANK]]&lt;=Total_Pitchers_Drafted,MYRANKS_P[[#This Row],[SGP OVER REPL]],0)</f>
        <v>#REF!</v>
      </c>
      <c r="AE625" s="66" t="e">
        <f>MYRANKS_P[[#This Row],[SGP OVER REPL]]*Dollar_Value_Per_Pitcher_SGP+1</f>
        <v>#REF!</v>
      </c>
      <c r="AF625" s="27"/>
      <c r="AG625" s="30" t="e">
        <f>IF(AND(MYRANKS_P[[#This Row],[BENCH_RANK]]&lt;=Total_Pitchers_Drafted,MYRANKS_P[[#This Row],[$ACTUAL]]=""),MYRANKS_P[[#This Row],[USEFULSGP]],0)</f>
        <v>#REF!</v>
      </c>
      <c r="AH625" s="27" t="e">
        <f>IF(MYRANKS_P[[#This Row],[REMAIN_SGP]]=0,0,MYRANKS_P[[#This Row],[REMAIN_SGP]]*Remaining_Dollar_Value_Per_Pitcher_SGP+1)</f>
        <v>#REF!</v>
      </c>
      <c r="AI625" s="122"/>
    </row>
    <row r="626" spans="1:35" x14ac:dyDescent="0.25">
      <c r="A626" s="88" t="s">
        <v>1603</v>
      </c>
      <c r="B626" s="53" t="e">
        <f>VLOOKUP(MYRANKS_P[[#This Row],[PLAYERID]],#REF!,COLUMN(#REF!),FALSE)</f>
        <v>#REF!</v>
      </c>
      <c r="C626" s="53" t="e">
        <f>VLOOKUP(MYRANKS_P[[#This Row],[PLAYERID]],#REF!,COLUMN(#REF!),FALSE)</f>
        <v>#REF!</v>
      </c>
      <c r="D626" s="53" t="e">
        <f>VLOOKUP(MYRANKS_P[[#This Row],[PLAYERID]],#REF!,COLUMN(#REF!),FALSE)</f>
        <v>#REF!</v>
      </c>
      <c r="E626" s="9" t="e">
        <f>VLOOKUP(MYRANKS_P[[#This Row],[PLAYERID]],#REF!,COLUMN(#REF!),FALSE)</f>
        <v>#REF!</v>
      </c>
      <c r="F626" s="53" t="e">
        <f>VLOOKUP(MYRANKS_P[[#This Row],[PLAYERID]],#REF!,COLUMN(#REF!),FALSE)</f>
        <v>#REF!</v>
      </c>
      <c r="G626" s="9" t="e">
        <f>INDEX(#REF!,MATCH(MYRANKS_P[[#This Row],[PLAYERID]],#REF!,0),VLOOKUP(IDSYSTEM,#REF!,3,FALSE))</f>
        <v>#REF!</v>
      </c>
      <c r="H626" s="115" t="e">
        <f>IF(OR(LEAGUE="Mixed",LEAGUE=MYRANKS_P[[#This Row],[LG]]),IFERROR(INDEX(PITCHCSV[],MATCH(MYRANKS_P[[#This Row],[PROJID]],PITCHCSV[playerid],0),P_WCOL),0),0)</f>
        <v>#REF!</v>
      </c>
      <c r="I626" s="115" t="e">
        <f>IF(OR(LEAGUE="Mixed",LEAGUE=MYRANKS_P[[#This Row],[LG]]),IFERROR(INDEX(PITCHCSV[],MATCH(MYRANKS_P[[#This Row],[PROJID]],PITCHCSV[playerid],0),P_SVCOL),0),0)</f>
        <v>#REF!</v>
      </c>
      <c r="J626" s="115" t="e">
        <f>IF(OR(LEAGUE="Mixed",LEAGUE=MYRANKS_P[[#This Row],[LG]]),IFERROR(INDEX(PITCHCSV[],MATCH(MYRANKS_P[[#This Row],[PROJID]],PITCHCSV[playerid],0),P_IPCOL),0),0)</f>
        <v>#REF!</v>
      </c>
      <c r="K626" s="115" t="e">
        <f>IF(OR(LEAGUE="Mixed",LEAGUE=MYRANKS_P[[#This Row],[LG]]),IFERROR(INDEX(PITCHCSV[],MATCH(MYRANKS_P[[#This Row],[PROJID]],PITCHCSV[playerid],0),P_HCOL),0),0)</f>
        <v>#REF!</v>
      </c>
      <c r="L626" s="115" t="e">
        <f>IF(OR(LEAGUE="Mixed",LEAGUE=MYRANKS_P[[#This Row],[LG]]),IFERROR(INDEX(PITCHCSV[],MATCH(MYRANKS_P[[#This Row],[PROJID]],PITCHCSV[playerid],0),P_ERCOL),0),0)</f>
        <v>#REF!</v>
      </c>
      <c r="M626" s="115" t="e">
        <f>IF(OR(LEAGUE="Mixed",LEAGUE=MYRANKS_P[[#This Row],[LG]]),IFERROR(INDEX(PITCHCSV[],MATCH(MYRANKS_P[[#This Row],[PROJID]],PITCHCSV[playerid],0),P_HRCOL),0),0)</f>
        <v>#REF!</v>
      </c>
      <c r="N626" s="115" t="e">
        <f>IF(OR(LEAGUE="Mixed",LEAGUE=MYRANKS_P[[#This Row],[LG]]),IFERROR(INDEX(PITCHCSV[],MATCH(MYRANKS_P[[#This Row],[PROJID]],PITCHCSV[playerid],0),P_SOCOL),0),0)</f>
        <v>#REF!</v>
      </c>
      <c r="O626" s="115" t="e">
        <f>IF(OR(LEAGUE="Mixed",LEAGUE=MYRANKS_P[[#This Row],[LG]]),IFERROR(INDEX(PITCHCSV[],MATCH(MYRANKS_P[[#This Row],[PROJID]],PITCHCSV[playerid],0),P_BBCOL),0),0)</f>
        <v>#REF!</v>
      </c>
      <c r="P626" s="10" t="e">
        <f>IF(OR(LEAGUE="Mixed",LEAGUE=MYRANKS_P[[#This Row],[LG]]),IFERROR(MYRANKS_P[[#This Row],[ER]]*9/MYRANKS_P[[#This Row],[IP]],0),0)</f>
        <v>#REF!</v>
      </c>
      <c r="Q626" s="10" t="e">
        <f>IF(OR(LEAGUE="Mixed",LEAGUE=MYRANKS_P[[#This Row],[LG]]),IFERROR((MYRANKS_P[[#This Row],[BB]]+MYRANKS_P[[#This Row],[H]])/MYRANKS_P[[#This Row],[IP]],0),0)</f>
        <v>#REF!</v>
      </c>
      <c r="R626" s="10" t="e">
        <f>MYRANKS_P[[#This Row],[W]]/SGP_W</f>
        <v>#REF!</v>
      </c>
      <c r="S626" s="10" t="e">
        <f>MYRANKS_P[[#This Row],[SV]]/SGP_SV</f>
        <v>#REF!</v>
      </c>
      <c r="T626" s="10" t="e">
        <f>MYRANKS_P[[#This Row],[SO]]/SGP_K</f>
        <v>#REF!</v>
      </c>
      <c r="U626" s="10" t="e">
        <f>((LGAVG_ER*(NUMPITCHERS-1)+MYRANKS_P[[#This Row],[ER]])*9/((LGAVG_IP*(NUMPITCHERS-1)+MYRANKS_P[[#This Row],[IP]]))-LGAVG_ERA)/SGP_ERA</f>
        <v>#REF!</v>
      </c>
      <c r="V626" s="10" t="e">
        <f>((LGAVG_HBB*(NUMPITCHERS-1)+MYRANKS_P[[#This Row],[BB]]+MYRANKS_P[[#This Row],[H]])/(LGAVG_IP*(NUMPITCHERS-1)+MYRANKS_P[[#This Row],[IP]])-LGAVG_WHIP)/SGP_WHIP</f>
        <v>#REF!</v>
      </c>
      <c r="W626" s="72" t="e">
        <f>MYRANKS_P[[#This Row],[WSGP]]+MYRANKS_P[[#This Row],[SVSGP]]+MYRANKS_P[[#This Row],[SOSGP]]+MYRANKS_P[[#This Row],[ERASGP]]+MYRANKS_P[[#This Row],[WHIPSGP]]</f>
        <v>#REF!</v>
      </c>
      <c r="X626" s="171" t="e">
        <f>RANK(MYRANKS_P[[#This Row],[TTLSGP]],MYRANKS_P[TTLSGP],0)</f>
        <v>#REF!</v>
      </c>
      <c r="Y626" s="72" t="e">
        <f>IF(MYRANKS_P[[#This Row],[RAW_RANK]]&gt;NUM_P,MYRANKS_P[[#This Row],[TTLSGP]],0)</f>
        <v>#REF!</v>
      </c>
      <c r="Z626" s="22" t="e">
        <f>IF(MYRANKS_P[[#This Row],[BENCH_TTLSGP]]=0,"",RANK(MYRANKS_P[[#This Row],[BENCH_TTLSGP]],MYRANKS_P[BENCH_TTLSGP],0))</f>
        <v>#REF!</v>
      </c>
      <c r="AA626" s="22" t="e">
        <f>IF(MYRANKS_P[[#This Row],[RAW_RANK]]=NUM_P,"X","")</f>
        <v>#REF!</v>
      </c>
      <c r="AB626" s="10" t="e">
        <f>VLOOKUP(MYRANKS_P[[#This Row],[POS]],#REF!,COLUMN(#REF!),FALSE)</f>
        <v>#REF!</v>
      </c>
      <c r="AC626" s="10" t="e">
        <f>MYRANKS_P[[#This Row],[TTLSGP]]-MYRANKS_P[[#This Row],[REPL LVL]]</f>
        <v>#REF!</v>
      </c>
      <c r="AD626" s="19" t="e">
        <f>IF(MYRANKS_P[[#This Row],[RAW_RANK]]&lt;=Total_Pitchers_Drafted,MYRANKS_P[[#This Row],[SGP OVER REPL]],0)</f>
        <v>#REF!</v>
      </c>
      <c r="AE626" s="66" t="e">
        <f>MYRANKS_P[[#This Row],[SGP OVER REPL]]*Dollar_Value_Per_Pitcher_SGP+1</f>
        <v>#REF!</v>
      </c>
      <c r="AF626" s="27"/>
      <c r="AG626" s="30" t="e">
        <f>IF(AND(MYRANKS_P[[#This Row],[BENCH_RANK]]&lt;=Total_Pitchers_Drafted,MYRANKS_P[[#This Row],[$ACTUAL]]=""),MYRANKS_P[[#This Row],[USEFULSGP]],0)</f>
        <v>#REF!</v>
      </c>
      <c r="AH626" s="27" t="e">
        <f>IF(MYRANKS_P[[#This Row],[REMAIN_SGP]]=0,0,MYRANKS_P[[#This Row],[REMAIN_SGP]]*Remaining_Dollar_Value_Per_Pitcher_SGP+1)</f>
        <v>#REF!</v>
      </c>
      <c r="AI626" s="122"/>
    </row>
    <row r="627" spans="1:35" x14ac:dyDescent="0.25">
      <c r="A627" s="110" t="s">
        <v>1605</v>
      </c>
      <c r="B627" s="53" t="e">
        <f>VLOOKUP(MYRANKS_P[[#This Row],[PLAYERID]],#REF!,COLUMN(#REF!),FALSE)</f>
        <v>#REF!</v>
      </c>
      <c r="C627" s="53" t="e">
        <f>VLOOKUP(MYRANKS_P[[#This Row],[PLAYERID]],#REF!,COLUMN(#REF!),FALSE)</f>
        <v>#REF!</v>
      </c>
      <c r="D627" s="53" t="e">
        <f>VLOOKUP(MYRANKS_P[[#This Row],[PLAYERID]],#REF!,COLUMN(#REF!),FALSE)</f>
        <v>#REF!</v>
      </c>
      <c r="E627" s="9" t="e">
        <f>VLOOKUP(MYRANKS_P[[#This Row],[PLAYERID]],#REF!,COLUMN(#REF!),FALSE)</f>
        <v>#REF!</v>
      </c>
      <c r="F627" s="53" t="e">
        <f>VLOOKUP(MYRANKS_P[[#This Row],[PLAYERID]],#REF!,COLUMN(#REF!),FALSE)</f>
        <v>#REF!</v>
      </c>
      <c r="G627" s="9" t="e">
        <f>INDEX(#REF!,MATCH(MYRANKS_P[[#This Row],[PLAYERID]],#REF!,0),VLOOKUP(IDSYSTEM,#REF!,3,FALSE))</f>
        <v>#REF!</v>
      </c>
      <c r="H627" s="128" t="e">
        <f>IF(OR(LEAGUE="Mixed",LEAGUE=MYRANKS_P[[#This Row],[LG]]),IFERROR(INDEX(PITCHCSV[],MATCH(MYRANKS_P[[#This Row],[PROJID]],PITCHCSV[playerid],0),P_WCOL),0),0)</f>
        <v>#REF!</v>
      </c>
      <c r="I627" s="128" t="e">
        <f>IF(OR(LEAGUE="Mixed",LEAGUE=MYRANKS_P[[#This Row],[LG]]),IFERROR(INDEX(PITCHCSV[],MATCH(MYRANKS_P[[#This Row],[PROJID]],PITCHCSV[playerid],0),P_SVCOL),0),0)</f>
        <v>#REF!</v>
      </c>
      <c r="J627" s="128" t="e">
        <f>IF(OR(LEAGUE="Mixed",LEAGUE=MYRANKS_P[[#This Row],[LG]]),IFERROR(INDEX(PITCHCSV[],MATCH(MYRANKS_P[[#This Row],[PROJID]],PITCHCSV[playerid],0),P_IPCOL),0),0)</f>
        <v>#REF!</v>
      </c>
      <c r="K627" s="128" t="e">
        <f>IF(OR(LEAGUE="Mixed",LEAGUE=MYRANKS_P[[#This Row],[LG]]),IFERROR(INDEX(PITCHCSV[],MATCH(MYRANKS_P[[#This Row],[PROJID]],PITCHCSV[playerid],0),P_HCOL),0),0)</f>
        <v>#REF!</v>
      </c>
      <c r="L627" s="128" t="e">
        <f>IF(OR(LEAGUE="Mixed",LEAGUE=MYRANKS_P[[#This Row],[LG]]),IFERROR(INDEX(PITCHCSV[],MATCH(MYRANKS_P[[#This Row],[PROJID]],PITCHCSV[playerid],0),P_ERCOL),0),0)</f>
        <v>#REF!</v>
      </c>
      <c r="M627" s="128" t="e">
        <f>IF(OR(LEAGUE="Mixed",LEAGUE=MYRANKS_P[[#This Row],[LG]]),IFERROR(INDEX(PITCHCSV[],MATCH(MYRANKS_P[[#This Row],[PROJID]],PITCHCSV[playerid],0),P_HRCOL),0),0)</f>
        <v>#REF!</v>
      </c>
      <c r="N627" s="128" t="e">
        <f>IF(OR(LEAGUE="Mixed",LEAGUE=MYRANKS_P[[#This Row],[LG]]),IFERROR(INDEX(PITCHCSV[],MATCH(MYRANKS_P[[#This Row],[PROJID]],PITCHCSV[playerid],0),P_SOCOL),0),0)</f>
        <v>#REF!</v>
      </c>
      <c r="O627" s="128" t="e">
        <f>IF(OR(LEAGUE="Mixed",LEAGUE=MYRANKS_P[[#This Row],[LG]]),IFERROR(INDEX(PITCHCSV[],MATCH(MYRANKS_P[[#This Row],[PROJID]],PITCHCSV[playerid],0),P_BBCOL),0),0)</f>
        <v>#REF!</v>
      </c>
      <c r="P627" s="87" t="e">
        <f>IF(OR(LEAGUE="Mixed",LEAGUE=MYRANKS_P[[#This Row],[LG]]),IFERROR(MYRANKS_P[[#This Row],[ER]]*9/MYRANKS_P[[#This Row],[IP]],0),0)</f>
        <v>#REF!</v>
      </c>
      <c r="Q627" s="87" t="e">
        <f>IF(OR(LEAGUE="Mixed",LEAGUE=MYRANKS_P[[#This Row],[LG]]),IFERROR((MYRANKS_P[[#This Row],[BB]]+MYRANKS_P[[#This Row],[H]])/MYRANKS_P[[#This Row],[IP]],0),0)</f>
        <v>#REF!</v>
      </c>
      <c r="R627" s="87" t="e">
        <f>MYRANKS_P[[#This Row],[W]]/SGP_W</f>
        <v>#REF!</v>
      </c>
      <c r="S627" s="87" t="e">
        <f>MYRANKS_P[[#This Row],[SV]]/SGP_SV</f>
        <v>#REF!</v>
      </c>
      <c r="T627" s="87" t="e">
        <f>MYRANKS_P[[#This Row],[SO]]/SGP_K</f>
        <v>#REF!</v>
      </c>
      <c r="U627" s="87" t="e">
        <f>((LGAVG_ER*(NUMPITCHERS-1)+MYRANKS_P[[#This Row],[ER]])*9/((LGAVG_IP*(NUMPITCHERS-1)+MYRANKS_P[[#This Row],[IP]]))-LGAVG_ERA)/SGP_ERA</f>
        <v>#REF!</v>
      </c>
      <c r="V627" s="87" t="e">
        <f>((LGAVG_HBB*(NUMPITCHERS-1)+MYRANKS_P[[#This Row],[BB]]+MYRANKS_P[[#This Row],[H]])/(LGAVG_IP*(NUMPITCHERS-1)+MYRANKS_P[[#This Row],[IP]])-LGAVG_WHIP)/SGP_WHIP</f>
        <v>#REF!</v>
      </c>
      <c r="W627" s="92" t="e">
        <f>MYRANKS_P[[#This Row],[WSGP]]+MYRANKS_P[[#This Row],[SVSGP]]+MYRANKS_P[[#This Row],[SOSGP]]+MYRANKS_P[[#This Row],[ERASGP]]+MYRANKS_P[[#This Row],[WHIPSGP]]</f>
        <v>#REF!</v>
      </c>
      <c r="X627" s="173" t="e">
        <f>RANK(MYRANKS_P[[#This Row],[TTLSGP]],MYRANKS_P[TTLSGP],0)</f>
        <v>#REF!</v>
      </c>
      <c r="Y627" s="92" t="e">
        <f>IF(MYRANKS_P[[#This Row],[RAW_RANK]]&gt;NUM_P,MYRANKS_P[[#This Row],[TTLSGP]],0)</f>
        <v>#REF!</v>
      </c>
      <c r="Z627" s="96" t="e">
        <f>IF(MYRANKS_P[[#This Row],[BENCH_TTLSGP]]=0,"",RANK(MYRANKS_P[[#This Row],[BENCH_TTLSGP]],MYRANKS_P[BENCH_TTLSGP],0))</f>
        <v>#REF!</v>
      </c>
      <c r="AA627" s="96" t="e">
        <f>IF(MYRANKS_P[[#This Row],[RAW_RANK]]=NUM_P,"X","")</f>
        <v>#REF!</v>
      </c>
      <c r="AB627" s="87" t="e">
        <f>VLOOKUP(MYRANKS_P[[#This Row],[POS]],#REF!,COLUMN(#REF!),FALSE)</f>
        <v>#REF!</v>
      </c>
      <c r="AC627" s="87" t="e">
        <f>MYRANKS_P[[#This Row],[TTLSGP]]-MYRANKS_P[[#This Row],[REPL LVL]]</f>
        <v>#REF!</v>
      </c>
      <c r="AD627" s="87" t="e">
        <f>IF(MYRANKS_P[[#This Row],[RAW_RANK]]&lt;=Total_Pitchers_Drafted,MYRANKS_P[[#This Row],[SGP OVER REPL]],0)</f>
        <v>#REF!</v>
      </c>
      <c r="AE627" s="97" t="e">
        <f>MYRANKS_P[[#This Row],[SGP OVER REPL]]*Dollar_Value_Per_Pitcher_SGP+1</f>
        <v>#REF!</v>
      </c>
      <c r="AF627" s="87"/>
      <c r="AG627" s="87" t="e">
        <f>IF(AND(MYRANKS_P[[#This Row],[BENCH_RANK]]&lt;=Total_Pitchers_Drafted,MYRANKS_P[[#This Row],[$ACTUAL]]=""),MYRANKS_P[[#This Row],[USEFULSGP]],0)</f>
        <v>#REF!</v>
      </c>
      <c r="AH627" s="87" t="e">
        <f>IF(MYRANKS_P[[#This Row],[REMAIN_SGP]]=0,0,MYRANKS_P[[#This Row],[REMAIN_SGP]]*Remaining_Dollar_Value_Per_Pitcher_SGP+1)</f>
        <v>#REF!</v>
      </c>
      <c r="AI627" s="122"/>
    </row>
    <row r="628" spans="1:35" x14ac:dyDescent="0.25">
      <c r="A628" s="79" t="s">
        <v>4656</v>
      </c>
      <c r="B628" s="53" t="e">
        <f>VLOOKUP(MYRANKS_P[[#This Row],[PLAYERID]],#REF!,COLUMN(#REF!),FALSE)</f>
        <v>#REF!</v>
      </c>
      <c r="C628" s="53" t="e">
        <f>VLOOKUP(MYRANKS_P[[#This Row],[PLAYERID]],#REF!,COLUMN(#REF!),FALSE)</f>
        <v>#REF!</v>
      </c>
      <c r="D628" s="53" t="e">
        <f>VLOOKUP(MYRANKS_P[[#This Row],[PLAYERID]],#REF!,COLUMN(#REF!),FALSE)</f>
        <v>#REF!</v>
      </c>
      <c r="E628" s="9" t="e">
        <f>VLOOKUP(MYRANKS_P[[#This Row],[PLAYERID]],#REF!,COLUMN(#REF!),FALSE)</f>
        <v>#REF!</v>
      </c>
      <c r="F628" s="53" t="e">
        <f>VLOOKUP(MYRANKS_P[[#This Row],[PLAYERID]],#REF!,COLUMN(#REF!),FALSE)</f>
        <v>#REF!</v>
      </c>
      <c r="G628" s="9" t="e">
        <f>INDEX(#REF!,MATCH(MYRANKS_P[[#This Row],[PLAYERID]],#REF!,0),VLOOKUP(IDSYSTEM,#REF!,3,FALSE))</f>
        <v>#REF!</v>
      </c>
      <c r="H628" s="115" t="e">
        <f>IF(OR(LEAGUE="Mixed",LEAGUE=MYRANKS_P[[#This Row],[LG]]),IFERROR(INDEX(PITCHCSV[],MATCH(MYRANKS_P[[#This Row],[PROJID]],PITCHCSV[playerid],0),P_WCOL),0),0)</f>
        <v>#REF!</v>
      </c>
      <c r="I628" s="115" t="e">
        <f>IF(OR(LEAGUE="Mixed",LEAGUE=MYRANKS_P[[#This Row],[LG]]),IFERROR(INDEX(PITCHCSV[],MATCH(MYRANKS_P[[#This Row],[PROJID]],PITCHCSV[playerid],0),P_SVCOL),0),0)</f>
        <v>#REF!</v>
      </c>
      <c r="J628" s="115" t="e">
        <f>IF(OR(LEAGUE="Mixed",LEAGUE=MYRANKS_P[[#This Row],[LG]]),IFERROR(INDEX(PITCHCSV[],MATCH(MYRANKS_P[[#This Row],[PROJID]],PITCHCSV[playerid],0),P_IPCOL),0),0)</f>
        <v>#REF!</v>
      </c>
      <c r="K628" s="115" t="e">
        <f>IF(OR(LEAGUE="Mixed",LEAGUE=MYRANKS_P[[#This Row],[LG]]),IFERROR(INDEX(PITCHCSV[],MATCH(MYRANKS_P[[#This Row],[PROJID]],PITCHCSV[playerid],0),P_HCOL),0),0)</f>
        <v>#REF!</v>
      </c>
      <c r="L628" s="115" t="e">
        <f>IF(OR(LEAGUE="Mixed",LEAGUE=MYRANKS_P[[#This Row],[LG]]),IFERROR(INDEX(PITCHCSV[],MATCH(MYRANKS_P[[#This Row],[PROJID]],PITCHCSV[playerid],0),P_ERCOL),0),0)</f>
        <v>#REF!</v>
      </c>
      <c r="M628" s="115" t="e">
        <f>IF(OR(LEAGUE="Mixed",LEAGUE=MYRANKS_P[[#This Row],[LG]]),IFERROR(INDEX(PITCHCSV[],MATCH(MYRANKS_P[[#This Row],[PROJID]],PITCHCSV[playerid],0),P_HRCOL),0),0)</f>
        <v>#REF!</v>
      </c>
      <c r="N628" s="115" t="e">
        <f>IF(OR(LEAGUE="Mixed",LEAGUE=MYRANKS_P[[#This Row],[LG]]),IFERROR(INDEX(PITCHCSV[],MATCH(MYRANKS_P[[#This Row],[PROJID]],PITCHCSV[playerid],0),P_SOCOL),0),0)</f>
        <v>#REF!</v>
      </c>
      <c r="O628" s="115" t="e">
        <f>IF(OR(LEAGUE="Mixed",LEAGUE=MYRANKS_P[[#This Row],[LG]]),IFERROR(INDEX(PITCHCSV[],MATCH(MYRANKS_P[[#This Row],[PROJID]],PITCHCSV[playerid],0),P_BBCOL),0),0)</f>
        <v>#REF!</v>
      </c>
      <c r="P628" s="10" t="e">
        <f>IF(OR(LEAGUE="Mixed",LEAGUE=MYRANKS_P[[#This Row],[LG]]),IFERROR(MYRANKS_P[[#This Row],[ER]]*9/MYRANKS_P[[#This Row],[IP]],0),0)</f>
        <v>#REF!</v>
      </c>
      <c r="Q628" s="10" t="e">
        <f>IF(OR(LEAGUE="Mixed",LEAGUE=MYRANKS_P[[#This Row],[LG]]),IFERROR((MYRANKS_P[[#This Row],[BB]]+MYRANKS_P[[#This Row],[H]])/MYRANKS_P[[#This Row],[IP]],0),0)</f>
        <v>#REF!</v>
      </c>
      <c r="R628" s="12" t="e">
        <f>MYRANKS_P[[#This Row],[W]]/SGP_W</f>
        <v>#REF!</v>
      </c>
      <c r="S628" s="12" t="e">
        <f>MYRANKS_P[[#This Row],[SV]]/SGP_SV</f>
        <v>#REF!</v>
      </c>
      <c r="T628" s="12" t="e">
        <f>MYRANKS_P[[#This Row],[SO]]/SGP_K</f>
        <v>#REF!</v>
      </c>
      <c r="U628" s="10" t="e">
        <f>((LGAVG_ER*(NUMPITCHERS-1)+MYRANKS_P[[#This Row],[ER]])*9/((LGAVG_IP*(NUMPITCHERS-1)+MYRANKS_P[[#This Row],[IP]]))-LGAVG_ERA)/SGP_ERA</f>
        <v>#REF!</v>
      </c>
      <c r="V628" s="10" t="e">
        <f>((LGAVG_HBB*(NUMPITCHERS-1)+MYRANKS_P[[#This Row],[BB]]+MYRANKS_P[[#This Row],[H]])/(LGAVG_IP*(NUMPITCHERS-1)+MYRANKS_P[[#This Row],[IP]])-LGAVG_WHIP)/SGP_WHIP</f>
        <v>#REF!</v>
      </c>
      <c r="W628" s="76" t="e">
        <f>MYRANKS_P[[#This Row],[WSGP]]+MYRANKS_P[[#This Row],[SVSGP]]+MYRANKS_P[[#This Row],[SOSGP]]+MYRANKS_P[[#This Row],[ERASGP]]+MYRANKS_P[[#This Row],[WHIPSGP]]</f>
        <v>#REF!</v>
      </c>
      <c r="X628" s="175" t="e">
        <f>RANK(MYRANKS_P[[#This Row],[TTLSGP]],MYRANKS_P[TTLSGP],0)</f>
        <v>#REF!</v>
      </c>
      <c r="Y628" s="76" t="e">
        <f>IF(MYRANKS_P[[#This Row],[RAW_RANK]]&gt;NUM_P,MYRANKS_P[[#This Row],[TTLSGP]],0)</f>
        <v>#REF!</v>
      </c>
      <c r="Z628" s="23" t="e">
        <f>IF(MYRANKS_P[[#This Row],[BENCH_TTLSGP]]=0,"",RANK(MYRANKS_P[[#This Row],[BENCH_TTLSGP]],MYRANKS_P[BENCH_TTLSGP],0))</f>
        <v>#REF!</v>
      </c>
      <c r="AA628" s="23" t="e">
        <f>IF(MYRANKS_P[[#This Row],[RAW_RANK]]=NUM_P,"X","")</f>
        <v>#REF!</v>
      </c>
      <c r="AB628" s="12" t="e">
        <f>VLOOKUP(MYRANKS_P[[#This Row],[POS]],#REF!,COLUMN(#REF!),FALSE)</f>
        <v>#REF!</v>
      </c>
      <c r="AC628" s="12" t="e">
        <f>MYRANKS_P[[#This Row],[TTLSGP]]-MYRANKS_P[[#This Row],[REPL LVL]]</f>
        <v>#REF!</v>
      </c>
      <c r="AD628" s="20" t="e">
        <f>IF(MYRANKS_P[[#This Row],[RAW_RANK]]&lt;=Total_Pitchers_Drafted,MYRANKS_P[[#This Row],[SGP OVER REPL]],0)</f>
        <v>#REF!</v>
      </c>
      <c r="AE628" s="70" t="e">
        <f>MYRANKS_P[[#This Row],[SGP OVER REPL]]*Dollar_Value_Per_Pitcher_SGP+1</f>
        <v>#REF!</v>
      </c>
      <c r="AF628" s="28"/>
      <c r="AG628" s="31" t="e">
        <f>IF(AND(MYRANKS_P[[#This Row],[BENCH_RANK]]&lt;=Total_Pitchers_Drafted,MYRANKS_P[[#This Row],[$ACTUAL]]=""),MYRANKS_P[[#This Row],[USEFULSGP]],0)</f>
        <v>#REF!</v>
      </c>
      <c r="AH628" s="28" t="e">
        <f>IF(MYRANKS_P[[#This Row],[REMAIN_SGP]]=0,0,MYRANKS_P[[#This Row],[REMAIN_SGP]]*Remaining_Dollar_Value_Per_Pitcher_SGP+1)</f>
        <v>#REF!</v>
      </c>
      <c r="AI628" s="122"/>
    </row>
    <row r="629" spans="1:35" x14ac:dyDescent="0.25">
      <c r="A629" s="88" t="s">
        <v>2223</v>
      </c>
      <c r="B629" s="53" t="e">
        <f>VLOOKUP(MYRANKS_P[[#This Row],[PLAYERID]],#REF!,COLUMN(#REF!),FALSE)</f>
        <v>#REF!</v>
      </c>
      <c r="C629" s="53" t="e">
        <f>VLOOKUP(MYRANKS_P[[#This Row],[PLAYERID]],#REF!,COLUMN(#REF!),FALSE)</f>
        <v>#REF!</v>
      </c>
      <c r="D629" s="53" t="e">
        <f>VLOOKUP(MYRANKS_P[[#This Row],[PLAYERID]],#REF!,COLUMN(#REF!),FALSE)</f>
        <v>#REF!</v>
      </c>
      <c r="E629" s="9" t="e">
        <f>VLOOKUP(MYRANKS_P[[#This Row],[PLAYERID]],#REF!,COLUMN(#REF!),FALSE)</f>
        <v>#REF!</v>
      </c>
      <c r="F629" s="53" t="e">
        <f>VLOOKUP(MYRANKS_P[[#This Row],[PLAYERID]],#REF!,COLUMN(#REF!),FALSE)</f>
        <v>#REF!</v>
      </c>
      <c r="G629" s="9" t="e">
        <f>INDEX(#REF!,MATCH(MYRANKS_P[[#This Row],[PLAYERID]],#REF!,0),VLOOKUP(IDSYSTEM,#REF!,3,FALSE))</f>
        <v>#REF!</v>
      </c>
      <c r="H629" s="115" t="e">
        <f>IF(OR(LEAGUE="Mixed",LEAGUE=MYRANKS_P[[#This Row],[LG]]),IFERROR(INDEX(PITCHCSV[],MATCH(MYRANKS_P[[#This Row],[PROJID]],PITCHCSV[playerid],0),P_WCOL),0),0)</f>
        <v>#REF!</v>
      </c>
      <c r="I629" s="115" t="e">
        <f>IF(OR(LEAGUE="Mixed",LEAGUE=MYRANKS_P[[#This Row],[LG]]),IFERROR(INDEX(PITCHCSV[],MATCH(MYRANKS_P[[#This Row],[PROJID]],PITCHCSV[playerid],0),P_SVCOL),0),0)</f>
        <v>#REF!</v>
      </c>
      <c r="J629" s="115" t="e">
        <f>IF(OR(LEAGUE="Mixed",LEAGUE=MYRANKS_P[[#This Row],[LG]]),IFERROR(INDEX(PITCHCSV[],MATCH(MYRANKS_P[[#This Row],[PROJID]],PITCHCSV[playerid],0),P_IPCOL),0),0)</f>
        <v>#REF!</v>
      </c>
      <c r="K629" s="115" t="e">
        <f>IF(OR(LEAGUE="Mixed",LEAGUE=MYRANKS_P[[#This Row],[LG]]),IFERROR(INDEX(PITCHCSV[],MATCH(MYRANKS_P[[#This Row],[PROJID]],PITCHCSV[playerid],0),P_HCOL),0),0)</f>
        <v>#REF!</v>
      </c>
      <c r="L629" s="115" t="e">
        <f>IF(OR(LEAGUE="Mixed",LEAGUE=MYRANKS_P[[#This Row],[LG]]),IFERROR(INDEX(PITCHCSV[],MATCH(MYRANKS_P[[#This Row],[PROJID]],PITCHCSV[playerid],0),P_ERCOL),0),0)</f>
        <v>#REF!</v>
      </c>
      <c r="M629" s="115" t="e">
        <f>IF(OR(LEAGUE="Mixed",LEAGUE=MYRANKS_P[[#This Row],[LG]]),IFERROR(INDEX(PITCHCSV[],MATCH(MYRANKS_P[[#This Row],[PROJID]],PITCHCSV[playerid],0),P_HRCOL),0),0)</f>
        <v>#REF!</v>
      </c>
      <c r="N629" s="115" t="e">
        <f>IF(OR(LEAGUE="Mixed",LEAGUE=MYRANKS_P[[#This Row],[LG]]),IFERROR(INDEX(PITCHCSV[],MATCH(MYRANKS_P[[#This Row],[PROJID]],PITCHCSV[playerid],0),P_SOCOL),0),0)</f>
        <v>#REF!</v>
      </c>
      <c r="O629" s="115" t="e">
        <f>IF(OR(LEAGUE="Mixed",LEAGUE=MYRANKS_P[[#This Row],[LG]]),IFERROR(INDEX(PITCHCSV[],MATCH(MYRANKS_P[[#This Row],[PROJID]],PITCHCSV[playerid],0),P_BBCOL),0),0)</f>
        <v>#REF!</v>
      </c>
      <c r="P629" s="10" t="e">
        <f>IF(OR(LEAGUE="Mixed",LEAGUE=MYRANKS_P[[#This Row],[LG]]),IFERROR(MYRANKS_P[[#This Row],[ER]]*9/MYRANKS_P[[#This Row],[IP]],0),0)</f>
        <v>#REF!</v>
      </c>
      <c r="Q629" s="10" t="e">
        <f>IF(OR(LEAGUE="Mixed",LEAGUE=MYRANKS_P[[#This Row],[LG]]),IFERROR((MYRANKS_P[[#This Row],[BB]]+MYRANKS_P[[#This Row],[H]])/MYRANKS_P[[#This Row],[IP]],0),0)</f>
        <v>#REF!</v>
      </c>
      <c r="R629" s="12" t="e">
        <f>MYRANKS_P[[#This Row],[W]]/SGP_W</f>
        <v>#REF!</v>
      </c>
      <c r="S629" s="12" t="e">
        <f>MYRANKS_P[[#This Row],[SV]]/SGP_SV</f>
        <v>#REF!</v>
      </c>
      <c r="T629" s="12" t="e">
        <f>MYRANKS_P[[#This Row],[SO]]/SGP_K</f>
        <v>#REF!</v>
      </c>
      <c r="U629" s="10" t="e">
        <f>((LGAVG_ER*(NUMPITCHERS-1)+MYRANKS_P[[#This Row],[ER]])*9/((LGAVG_IP*(NUMPITCHERS-1)+MYRANKS_P[[#This Row],[IP]]))-LGAVG_ERA)/SGP_ERA</f>
        <v>#REF!</v>
      </c>
      <c r="V629" s="10" t="e">
        <f>((LGAVG_HBB*(NUMPITCHERS-1)+MYRANKS_P[[#This Row],[BB]]+MYRANKS_P[[#This Row],[H]])/(LGAVG_IP*(NUMPITCHERS-1)+MYRANKS_P[[#This Row],[IP]])-LGAVG_WHIP)/SGP_WHIP</f>
        <v>#REF!</v>
      </c>
      <c r="W629" s="76" t="e">
        <f>MYRANKS_P[[#This Row],[WSGP]]+MYRANKS_P[[#This Row],[SVSGP]]+MYRANKS_P[[#This Row],[SOSGP]]+MYRANKS_P[[#This Row],[ERASGP]]+MYRANKS_P[[#This Row],[WHIPSGP]]</f>
        <v>#REF!</v>
      </c>
      <c r="X629" s="175" t="e">
        <f>RANK(MYRANKS_P[[#This Row],[TTLSGP]],MYRANKS_P[TTLSGP],0)</f>
        <v>#REF!</v>
      </c>
      <c r="Y629" s="76" t="e">
        <f>IF(MYRANKS_P[[#This Row],[RAW_RANK]]&gt;NUM_P,MYRANKS_P[[#This Row],[TTLSGP]],0)</f>
        <v>#REF!</v>
      </c>
      <c r="Z629" s="23" t="e">
        <f>IF(MYRANKS_P[[#This Row],[BENCH_TTLSGP]]=0,"",RANK(MYRANKS_P[[#This Row],[BENCH_TTLSGP]],MYRANKS_P[BENCH_TTLSGP],0))</f>
        <v>#REF!</v>
      </c>
      <c r="AA629" s="23" t="e">
        <f>IF(MYRANKS_P[[#This Row],[RAW_RANK]]=NUM_P,"X","")</f>
        <v>#REF!</v>
      </c>
      <c r="AB629" s="12" t="e">
        <f>VLOOKUP(MYRANKS_P[[#This Row],[POS]],#REF!,COLUMN(#REF!),FALSE)</f>
        <v>#REF!</v>
      </c>
      <c r="AC629" s="12" t="e">
        <f>MYRANKS_P[[#This Row],[TTLSGP]]-MYRANKS_P[[#This Row],[REPL LVL]]</f>
        <v>#REF!</v>
      </c>
      <c r="AD629" s="20" t="e">
        <f>IF(MYRANKS_P[[#This Row],[RAW_RANK]]&lt;=Total_Pitchers_Drafted,MYRANKS_P[[#This Row],[SGP OVER REPL]],0)</f>
        <v>#REF!</v>
      </c>
      <c r="AE629" s="70" t="e">
        <f>MYRANKS_P[[#This Row],[SGP OVER REPL]]*Dollar_Value_Per_Pitcher_SGP+1</f>
        <v>#REF!</v>
      </c>
      <c r="AF629" s="28"/>
      <c r="AG629" s="31" t="e">
        <f>IF(AND(MYRANKS_P[[#This Row],[BENCH_RANK]]&lt;=Total_Pitchers_Drafted,MYRANKS_P[[#This Row],[$ACTUAL]]=""),MYRANKS_P[[#This Row],[USEFULSGP]],0)</f>
        <v>#REF!</v>
      </c>
      <c r="AH629" s="28" t="e">
        <f>IF(MYRANKS_P[[#This Row],[REMAIN_SGP]]=0,0,MYRANKS_P[[#This Row],[REMAIN_SGP]]*Remaining_Dollar_Value_Per_Pitcher_SGP+1)</f>
        <v>#REF!</v>
      </c>
      <c r="AI629" s="122"/>
    </row>
    <row r="630" spans="1:35" x14ac:dyDescent="0.25">
      <c r="A630" s="110" t="s">
        <v>1612</v>
      </c>
      <c r="B630" s="53" t="e">
        <f>VLOOKUP(MYRANKS_P[[#This Row],[PLAYERID]],#REF!,COLUMN(#REF!),FALSE)</f>
        <v>#REF!</v>
      </c>
      <c r="C630" s="53" t="e">
        <f>VLOOKUP(MYRANKS_P[[#This Row],[PLAYERID]],#REF!,COLUMN(#REF!),FALSE)</f>
        <v>#REF!</v>
      </c>
      <c r="D630" s="53" t="e">
        <f>VLOOKUP(MYRANKS_P[[#This Row],[PLAYERID]],#REF!,COLUMN(#REF!),FALSE)</f>
        <v>#REF!</v>
      </c>
      <c r="E630" s="9" t="e">
        <f>VLOOKUP(MYRANKS_P[[#This Row],[PLAYERID]],#REF!,COLUMN(#REF!),FALSE)</f>
        <v>#REF!</v>
      </c>
      <c r="F630" s="53" t="e">
        <f>VLOOKUP(MYRANKS_P[[#This Row],[PLAYERID]],#REF!,COLUMN(#REF!),FALSE)</f>
        <v>#REF!</v>
      </c>
      <c r="G630" s="9" t="e">
        <f>INDEX(#REF!,MATCH(MYRANKS_P[[#This Row],[PLAYERID]],#REF!,0),VLOOKUP(IDSYSTEM,#REF!,3,FALSE))</f>
        <v>#REF!</v>
      </c>
      <c r="H630" s="115" t="e">
        <f>IF(OR(LEAGUE="Mixed",LEAGUE=MYRANKS_P[[#This Row],[LG]]),IFERROR(INDEX(PITCHCSV[],MATCH(MYRANKS_P[[#This Row],[PROJID]],PITCHCSV[playerid],0),P_WCOL),0),0)</f>
        <v>#REF!</v>
      </c>
      <c r="I630" s="115" t="e">
        <f>IF(OR(LEAGUE="Mixed",LEAGUE=MYRANKS_P[[#This Row],[LG]]),IFERROR(INDEX(PITCHCSV[],MATCH(MYRANKS_P[[#This Row],[PROJID]],PITCHCSV[playerid],0),P_SVCOL),0),0)</f>
        <v>#REF!</v>
      </c>
      <c r="J630" s="115" t="e">
        <f>IF(OR(LEAGUE="Mixed",LEAGUE=MYRANKS_P[[#This Row],[LG]]),IFERROR(INDEX(PITCHCSV[],MATCH(MYRANKS_P[[#This Row],[PROJID]],PITCHCSV[playerid],0),P_IPCOL),0),0)</f>
        <v>#REF!</v>
      </c>
      <c r="K630" s="115" t="e">
        <f>IF(OR(LEAGUE="Mixed",LEAGUE=MYRANKS_P[[#This Row],[LG]]),IFERROR(INDEX(PITCHCSV[],MATCH(MYRANKS_P[[#This Row],[PROJID]],PITCHCSV[playerid],0),P_HCOL),0),0)</f>
        <v>#REF!</v>
      </c>
      <c r="L630" s="115" t="e">
        <f>IF(OR(LEAGUE="Mixed",LEAGUE=MYRANKS_P[[#This Row],[LG]]),IFERROR(INDEX(PITCHCSV[],MATCH(MYRANKS_P[[#This Row],[PROJID]],PITCHCSV[playerid],0),P_ERCOL),0),0)</f>
        <v>#REF!</v>
      </c>
      <c r="M630" s="115" t="e">
        <f>IF(OR(LEAGUE="Mixed",LEAGUE=MYRANKS_P[[#This Row],[LG]]),IFERROR(INDEX(PITCHCSV[],MATCH(MYRANKS_P[[#This Row],[PROJID]],PITCHCSV[playerid],0),P_HRCOL),0),0)</f>
        <v>#REF!</v>
      </c>
      <c r="N630" s="115" t="e">
        <f>IF(OR(LEAGUE="Mixed",LEAGUE=MYRANKS_P[[#This Row],[LG]]),IFERROR(INDEX(PITCHCSV[],MATCH(MYRANKS_P[[#This Row],[PROJID]],PITCHCSV[playerid],0),P_SOCOL),0),0)</f>
        <v>#REF!</v>
      </c>
      <c r="O630" s="115" t="e">
        <f>IF(OR(LEAGUE="Mixed",LEAGUE=MYRANKS_P[[#This Row],[LG]]),IFERROR(INDEX(PITCHCSV[],MATCH(MYRANKS_P[[#This Row],[PROJID]],PITCHCSV[playerid],0),P_BBCOL),0),0)</f>
        <v>#REF!</v>
      </c>
      <c r="P630" s="10" t="e">
        <f>IF(OR(LEAGUE="Mixed",LEAGUE=MYRANKS_P[[#This Row],[LG]]),IFERROR(MYRANKS_P[[#This Row],[ER]]*9/MYRANKS_P[[#This Row],[IP]],0),0)</f>
        <v>#REF!</v>
      </c>
      <c r="Q630" s="10" t="e">
        <f>IF(OR(LEAGUE="Mixed",LEAGUE=MYRANKS_P[[#This Row],[LG]]),IFERROR((MYRANKS_P[[#This Row],[BB]]+MYRANKS_P[[#This Row],[H]])/MYRANKS_P[[#This Row],[IP]],0),0)</f>
        <v>#REF!</v>
      </c>
      <c r="R630" s="87" t="e">
        <f>MYRANKS_P[[#This Row],[W]]/SGP_W</f>
        <v>#REF!</v>
      </c>
      <c r="S630" s="87" t="e">
        <f>MYRANKS_P[[#This Row],[SV]]/SGP_SV</f>
        <v>#REF!</v>
      </c>
      <c r="T630" s="87" t="e">
        <f>MYRANKS_P[[#This Row],[SO]]/SGP_K</f>
        <v>#REF!</v>
      </c>
      <c r="U630" s="10" t="e">
        <f>((LGAVG_ER*(NUMPITCHERS-1)+MYRANKS_P[[#This Row],[ER]])*9/((LGAVG_IP*(NUMPITCHERS-1)+MYRANKS_P[[#This Row],[IP]]))-LGAVG_ERA)/SGP_ERA</f>
        <v>#REF!</v>
      </c>
      <c r="V630" s="10" t="e">
        <f>((LGAVG_HBB*(NUMPITCHERS-1)+MYRANKS_P[[#This Row],[BB]]+MYRANKS_P[[#This Row],[H]])/(LGAVG_IP*(NUMPITCHERS-1)+MYRANKS_P[[#This Row],[IP]])-LGAVG_WHIP)/SGP_WHIP</f>
        <v>#REF!</v>
      </c>
      <c r="W630" s="92" t="e">
        <f>MYRANKS_P[[#This Row],[WSGP]]+MYRANKS_P[[#This Row],[SVSGP]]+MYRANKS_P[[#This Row],[SOSGP]]+MYRANKS_P[[#This Row],[ERASGP]]+MYRANKS_P[[#This Row],[WHIPSGP]]</f>
        <v>#REF!</v>
      </c>
      <c r="X630" s="173" t="e">
        <f>RANK(MYRANKS_P[[#This Row],[TTLSGP]],MYRANKS_P[TTLSGP],0)</f>
        <v>#REF!</v>
      </c>
      <c r="Y630" s="92" t="e">
        <f>IF(MYRANKS_P[[#This Row],[RAW_RANK]]&gt;NUM_P,MYRANKS_P[[#This Row],[TTLSGP]],0)</f>
        <v>#REF!</v>
      </c>
      <c r="Z630" s="96" t="e">
        <f>IF(MYRANKS_P[[#This Row],[BENCH_TTLSGP]]=0,"",RANK(MYRANKS_P[[#This Row],[BENCH_TTLSGP]],MYRANKS_P[BENCH_TTLSGP],0))</f>
        <v>#REF!</v>
      </c>
      <c r="AA630" s="96" t="e">
        <f>IF(MYRANKS_P[[#This Row],[RAW_RANK]]=NUM_P,"X","")</f>
        <v>#REF!</v>
      </c>
      <c r="AB630" s="87" t="e">
        <f>VLOOKUP(MYRANKS_P[[#This Row],[POS]],#REF!,COLUMN(#REF!),FALSE)</f>
        <v>#REF!</v>
      </c>
      <c r="AC630" s="87" t="e">
        <f>MYRANKS_P[[#This Row],[TTLSGP]]-MYRANKS_P[[#This Row],[REPL LVL]]</f>
        <v>#REF!</v>
      </c>
      <c r="AD630" s="87" t="e">
        <f>IF(MYRANKS_P[[#This Row],[RAW_RANK]]&lt;=Total_Pitchers_Drafted,MYRANKS_P[[#This Row],[SGP OVER REPL]],0)</f>
        <v>#REF!</v>
      </c>
      <c r="AE630" s="97" t="e">
        <f>MYRANKS_P[[#This Row],[SGP OVER REPL]]*Dollar_Value_Per_Pitcher_SGP+1</f>
        <v>#REF!</v>
      </c>
      <c r="AF630" s="87"/>
      <c r="AG630" s="87" t="e">
        <f>IF(AND(MYRANKS_P[[#This Row],[BENCH_RANK]]&lt;=Total_Pitchers_Drafted,MYRANKS_P[[#This Row],[$ACTUAL]]=""),MYRANKS_P[[#This Row],[USEFULSGP]],0)</f>
        <v>#REF!</v>
      </c>
      <c r="AH630" s="87" t="e">
        <f>IF(MYRANKS_P[[#This Row],[REMAIN_SGP]]=0,0,MYRANKS_P[[#This Row],[REMAIN_SGP]]*Remaining_Dollar_Value_Per_Pitcher_SGP+1)</f>
        <v>#REF!</v>
      </c>
      <c r="AI630" s="122"/>
    </row>
    <row r="631" spans="1:35" x14ac:dyDescent="0.25">
      <c r="A631" s="88" t="s">
        <v>1617</v>
      </c>
      <c r="B631" s="53" t="e">
        <f>VLOOKUP(MYRANKS_P[[#This Row],[PLAYERID]],#REF!,COLUMN(#REF!),FALSE)</f>
        <v>#REF!</v>
      </c>
      <c r="C631" s="53" t="e">
        <f>VLOOKUP(MYRANKS_P[[#This Row],[PLAYERID]],#REF!,COLUMN(#REF!),FALSE)</f>
        <v>#REF!</v>
      </c>
      <c r="D631" s="53" t="e">
        <f>VLOOKUP(MYRANKS_P[[#This Row],[PLAYERID]],#REF!,COLUMN(#REF!),FALSE)</f>
        <v>#REF!</v>
      </c>
      <c r="E631" s="9" t="e">
        <f>VLOOKUP(MYRANKS_P[[#This Row],[PLAYERID]],#REF!,COLUMN(#REF!),FALSE)</f>
        <v>#REF!</v>
      </c>
      <c r="F631" s="53" t="e">
        <f>VLOOKUP(MYRANKS_P[[#This Row],[PLAYERID]],#REF!,COLUMN(#REF!),FALSE)</f>
        <v>#REF!</v>
      </c>
      <c r="G631" s="9" t="e">
        <f>INDEX(#REF!,MATCH(MYRANKS_P[[#This Row],[PLAYERID]],#REF!,0),VLOOKUP(IDSYSTEM,#REF!,3,FALSE))</f>
        <v>#REF!</v>
      </c>
      <c r="H631" s="115" t="e">
        <f>IF(OR(LEAGUE="Mixed",LEAGUE=MYRANKS_P[[#This Row],[LG]]),IFERROR(INDEX(PITCHCSV[],MATCH(MYRANKS_P[[#This Row],[PROJID]],PITCHCSV[playerid],0),P_WCOL),0),0)</f>
        <v>#REF!</v>
      </c>
      <c r="I631" s="115" t="e">
        <f>IF(OR(LEAGUE="Mixed",LEAGUE=MYRANKS_P[[#This Row],[LG]]),IFERROR(INDEX(PITCHCSV[],MATCH(MYRANKS_P[[#This Row],[PROJID]],PITCHCSV[playerid],0),P_SVCOL),0),0)</f>
        <v>#REF!</v>
      </c>
      <c r="J631" s="115" t="e">
        <f>IF(OR(LEAGUE="Mixed",LEAGUE=MYRANKS_P[[#This Row],[LG]]),IFERROR(INDEX(PITCHCSV[],MATCH(MYRANKS_P[[#This Row],[PROJID]],PITCHCSV[playerid],0),P_IPCOL),0),0)</f>
        <v>#REF!</v>
      </c>
      <c r="K631" s="115" t="e">
        <f>IF(OR(LEAGUE="Mixed",LEAGUE=MYRANKS_P[[#This Row],[LG]]),IFERROR(INDEX(PITCHCSV[],MATCH(MYRANKS_P[[#This Row],[PROJID]],PITCHCSV[playerid],0),P_HCOL),0),0)</f>
        <v>#REF!</v>
      </c>
      <c r="L631" s="115" t="e">
        <f>IF(OR(LEAGUE="Mixed",LEAGUE=MYRANKS_P[[#This Row],[LG]]),IFERROR(INDEX(PITCHCSV[],MATCH(MYRANKS_P[[#This Row],[PROJID]],PITCHCSV[playerid],0),P_ERCOL),0),0)</f>
        <v>#REF!</v>
      </c>
      <c r="M631" s="115" t="e">
        <f>IF(OR(LEAGUE="Mixed",LEAGUE=MYRANKS_P[[#This Row],[LG]]),IFERROR(INDEX(PITCHCSV[],MATCH(MYRANKS_P[[#This Row],[PROJID]],PITCHCSV[playerid],0),P_HRCOL),0),0)</f>
        <v>#REF!</v>
      </c>
      <c r="N631" s="115" t="e">
        <f>IF(OR(LEAGUE="Mixed",LEAGUE=MYRANKS_P[[#This Row],[LG]]),IFERROR(INDEX(PITCHCSV[],MATCH(MYRANKS_P[[#This Row],[PROJID]],PITCHCSV[playerid],0),P_SOCOL),0),0)</f>
        <v>#REF!</v>
      </c>
      <c r="O631" s="115" t="e">
        <f>IF(OR(LEAGUE="Mixed",LEAGUE=MYRANKS_P[[#This Row],[LG]]),IFERROR(INDEX(PITCHCSV[],MATCH(MYRANKS_P[[#This Row],[PROJID]],PITCHCSV[playerid],0),P_BBCOL),0),0)</f>
        <v>#REF!</v>
      </c>
      <c r="P631" s="10" t="e">
        <f>IF(OR(LEAGUE="Mixed",LEAGUE=MYRANKS_P[[#This Row],[LG]]),IFERROR(MYRANKS_P[[#This Row],[ER]]*9/MYRANKS_P[[#This Row],[IP]],0),0)</f>
        <v>#REF!</v>
      </c>
      <c r="Q631" s="10" t="e">
        <f>IF(OR(LEAGUE="Mixed",LEAGUE=MYRANKS_P[[#This Row],[LG]]),IFERROR((MYRANKS_P[[#This Row],[BB]]+MYRANKS_P[[#This Row],[H]])/MYRANKS_P[[#This Row],[IP]],0),0)</f>
        <v>#REF!</v>
      </c>
      <c r="R631" s="12" t="e">
        <f>MYRANKS_P[[#This Row],[W]]/SGP_W</f>
        <v>#REF!</v>
      </c>
      <c r="S631" s="12" t="e">
        <f>MYRANKS_P[[#This Row],[SV]]/SGP_SV</f>
        <v>#REF!</v>
      </c>
      <c r="T631" s="12" t="e">
        <f>MYRANKS_P[[#This Row],[SO]]/SGP_K</f>
        <v>#REF!</v>
      </c>
      <c r="U631" s="10" t="e">
        <f>((LGAVG_ER*(NUMPITCHERS-1)+MYRANKS_P[[#This Row],[ER]])*9/((LGAVG_IP*(NUMPITCHERS-1)+MYRANKS_P[[#This Row],[IP]]))-LGAVG_ERA)/SGP_ERA</f>
        <v>#REF!</v>
      </c>
      <c r="V631" s="10" t="e">
        <f>((LGAVG_HBB*(NUMPITCHERS-1)+MYRANKS_P[[#This Row],[BB]]+MYRANKS_P[[#This Row],[H]])/(LGAVG_IP*(NUMPITCHERS-1)+MYRANKS_P[[#This Row],[IP]])-LGAVG_WHIP)/SGP_WHIP</f>
        <v>#REF!</v>
      </c>
      <c r="W631" s="76" t="e">
        <f>MYRANKS_P[[#This Row],[WSGP]]+MYRANKS_P[[#This Row],[SVSGP]]+MYRANKS_P[[#This Row],[SOSGP]]+MYRANKS_P[[#This Row],[ERASGP]]+MYRANKS_P[[#This Row],[WHIPSGP]]</f>
        <v>#REF!</v>
      </c>
      <c r="X631" s="175" t="e">
        <f>RANK(MYRANKS_P[[#This Row],[TTLSGP]],MYRANKS_P[TTLSGP],0)</f>
        <v>#REF!</v>
      </c>
      <c r="Y631" s="76" t="e">
        <f>IF(MYRANKS_P[[#This Row],[RAW_RANK]]&gt;NUM_P,MYRANKS_P[[#This Row],[TTLSGP]],0)</f>
        <v>#REF!</v>
      </c>
      <c r="Z631" s="23" t="e">
        <f>IF(MYRANKS_P[[#This Row],[BENCH_TTLSGP]]=0,"",RANK(MYRANKS_P[[#This Row],[BENCH_TTLSGP]],MYRANKS_P[BENCH_TTLSGP],0))</f>
        <v>#REF!</v>
      </c>
      <c r="AA631" s="23" t="e">
        <f>IF(MYRANKS_P[[#This Row],[RAW_RANK]]=NUM_P,"X","")</f>
        <v>#REF!</v>
      </c>
      <c r="AB631" s="12" t="e">
        <f>VLOOKUP(MYRANKS_P[[#This Row],[POS]],#REF!,COLUMN(#REF!),FALSE)</f>
        <v>#REF!</v>
      </c>
      <c r="AC631" s="12" t="e">
        <f>MYRANKS_P[[#This Row],[TTLSGP]]-MYRANKS_P[[#This Row],[REPL LVL]]</f>
        <v>#REF!</v>
      </c>
      <c r="AD631" s="20" t="e">
        <f>IF(MYRANKS_P[[#This Row],[RAW_RANK]]&lt;=Total_Pitchers_Drafted,MYRANKS_P[[#This Row],[SGP OVER REPL]],0)</f>
        <v>#REF!</v>
      </c>
      <c r="AE631" s="70" t="e">
        <f>MYRANKS_P[[#This Row],[SGP OVER REPL]]*Dollar_Value_Per_Pitcher_SGP+1</f>
        <v>#REF!</v>
      </c>
      <c r="AF631" s="28"/>
      <c r="AG631" s="31" t="e">
        <f>IF(AND(MYRANKS_P[[#This Row],[BENCH_RANK]]&lt;=Total_Pitchers_Drafted,MYRANKS_P[[#This Row],[$ACTUAL]]=""),MYRANKS_P[[#This Row],[USEFULSGP]],0)</f>
        <v>#REF!</v>
      </c>
      <c r="AH631" s="28" t="e">
        <f>IF(MYRANKS_P[[#This Row],[REMAIN_SGP]]=0,0,MYRANKS_P[[#This Row],[REMAIN_SGP]]*Remaining_Dollar_Value_Per_Pitcher_SGP+1)</f>
        <v>#REF!</v>
      </c>
      <c r="AI631" s="122"/>
    </row>
    <row r="632" spans="1:35" x14ac:dyDescent="0.25">
      <c r="A632" s="88" t="s">
        <v>1620</v>
      </c>
      <c r="B632" s="53" t="e">
        <f>VLOOKUP(MYRANKS_P[[#This Row],[PLAYERID]],#REF!,COLUMN(#REF!),FALSE)</f>
        <v>#REF!</v>
      </c>
      <c r="C632" s="53" t="e">
        <f>VLOOKUP(MYRANKS_P[[#This Row],[PLAYERID]],#REF!,COLUMN(#REF!),FALSE)</f>
        <v>#REF!</v>
      </c>
      <c r="D632" s="53" t="e">
        <f>VLOOKUP(MYRANKS_P[[#This Row],[PLAYERID]],#REF!,COLUMN(#REF!),FALSE)</f>
        <v>#REF!</v>
      </c>
      <c r="E632" s="9" t="e">
        <f>VLOOKUP(MYRANKS_P[[#This Row],[PLAYERID]],#REF!,COLUMN(#REF!),FALSE)</f>
        <v>#REF!</v>
      </c>
      <c r="F632" s="53" t="e">
        <f>VLOOKUP(MYRANKS_P[[#This Row],[PLAYERID]],#REF!,COLUMN(#REF!),FALSE)</f>
        <v>#REF!</v>
      </c>
      <c r="G632" s="9" t="e">
        <f>INDEX(#REF!,MATCH(MYRANKS_P[[#This Row],[PLAYERID]],#REF!,0),VLOOKUP(IDSYSTEM,#REF!,3,FALSE))</f>
        <v>#REF!</v>
      </c>
      <c r="H632" s="115" t="e">
        <f>IF(OR(LEAGUE="Mixed",LEAGUE=MYRANKS_P[[#This Row],[LG]]),IFERROR(INDEX(PITCHCSV[],MATCH(MYRANKS_P[[#This Row],[PROJID]],PITCHCSV[playerid],0),P_WCOL),0),0)</f>
        <v>#REF!</v>
      </c>
      <c r="I632" s="115" t="e">
        <f>IF(OR(LEAGUE="Mixed",LEAGUE=MYRANKS_P[[#This Row],[LG]]),IFERROR(INDEX(PITCHCSV[],MATCH(MYRANKS_P[[#This Row],[PROJID]],PITCHCSV[playerid],0),P_SVCOL),0),0)</f>
        <v>#REF!</v>
      </c>
      <c r="J632" s="115" t="e">
        <f>IF(OR(LEAGUE="Mixed",LEAGUE=MYRANKS_P[[#This Row],[LG]]),IFERROR(INDEX(PITCHCSV[],MATCH(MYRANKS_P[[#This Row],[PROJID]],PITCHCSV[playerid],0),P_IPCOL),0),0)</f>
        <v>#REF!</v>
      </c>
      <c r="K632" s="115" t="e">
        <f>IF(OR(LEAGUE="Mixed",LEAGUE=MYRANKS_P[[#This Row],[LG]]),IFERROR(INDEX(PITCHCSV[],MATCH(MYRANKS_P[[#This Row],[PROJID]],PITCHCSV[playerid],0),P_HCOL),0),0)</f>
        <v>#REF!</v>
      </c>
      <c r="L632" s="115" t="e">
        <f>IF(OR(LEAGUE="Mixed",LEAGUE=MYRANKS_P[[#This Row],[LG]]),IFERROR(INDEX(PITCHCSV[],MATCH(MYRANKS_P[[#This Row],[PROJID]],PITCHCSV[playerid],0),P_ERCOL),0),0)</f>
        <v>#REF!</v>
      </c>
      <c r="M632" s="115" t="e">
        <f>IF(OR(LEAGUE="Mixed",LEAGUE=MYRANKS_P[[#This Row],[LG]]),IFERROR(INDEX(PITCHCSV[],MATCH(MYRANKS_P[[#This Row],[PROJID]],PITCHCSV[playerid],0),P_HRCOL),0),0)</f>
        <v>#REF!</v>
      </c>
      <c r="N632" s="115" t="e">
        <f>IF(OR(LEAGUE="Mixed",LEAGUE=MYRANKS_P[[#This Row],[LG]]),IFERROR(INDEX(PITCHCSV[],MATCH(MYRANKS_P[[#This Row],[PROJID]],PITCHCSV[playerid],0),P_SOCOL),0),0)</f>
        <v>#REF!</v>
      </c>
      <c r="O632" s="115" t="e">
        <f>IF(OR(LEAGUE="Mixed",LEAGUE=MYRANKS_P[[#This Row],[LG]]),IFERROR(INDEX(PITCHCSV[],MATCH(MYRANKS_P[[#This Row],[PROJID]],PITCHCSV[playerid],0),P_BBCOL),0),0)</f>
        <v>#REF!</v>
      </c>
      <c r="P632" s="10" t="e">
        <f>IF(OR(LEAGUE="Mixed",LEAGUE=MYRANKS_P[[#This Row],[LG]]),IFERROR(MYRANKS_P[[#This Row],[ER]]*9/MYRANKS_P[[#This Row],[IP]],0),0)</f>
        <v>#REF!</v>
      </c>
      <c r="Q632" s="10" t="e">
        <f>IF(OR(LEAGUE="Mixed",LEAGUE=MYRANKS_P[[#This Row],[LG]]),IFERROR((MYRANKS_P[[#This Row],[BB]]+MYRANKS_P[[#This Row],[H]])/MYRANKS_P[[#This Row],[IP]],0),0)</f>
        <v>#REF!</v>
      </c>
      <c r="R632" s="10" t="e">
        <f>MYRANKS_P[[#This Row],[W]]/SGP_W</f>
        <v>#REF!</v>
      </c>
      <c r="S632" s="10" t="e">
        <f>MYRANKS_P[[#This Row],[SV]]/SGP_SV</f>
        <v>#REF!</v>
      </c>
      <c r="T632" s="10" t="e">
        <f>MYRANKS_P[[#This Row],[SO]]/SGP_K</f>
        <v>#REF!</v>
      </c>
      <c r="U632" s="10" t="e">
        <f>((LGAVG_ER*(NUMPITCHERS-1)+MYRANKS_P[[#This Row],[ER]])*9/((LGAVG_IP*(NUMPITCHERS-1)+MYRANKS_P[[#This Row],[IP]]))-LGAVG_ERA)/SGP_ERA</f>
        <v>#REF!</v>
      </c>
      <c r="V632" s="10" t="e">
        <f>((LGAVG_HBB*(NUMPITCHERS-1)+MYRANKS_P[[#This Row],[BB]]+MYRANKS_P[[#This Row],[H]])/(LGAVG_IP*(NUMPITCHERS-1)+MYRANKS_P[[#This Row],[IP]])-LGAVG_WHIP)/SGP_WHIP</f>
        <v>#REF!</v>
      </c>
      <c r="W632" s="72" t="e">
        <f>MYRANKS_P[[#This Row],[WSGP]]+MYRANKS_P[[#This Row],[SVSGP]]+MYRANKS_P[[#This Row],[SOSGP]]+MYRANKS_P[[#This Row],[ERASGP]]+MYRANKS_P[[#This Row],[WHIPSGP]]</f>
        <v>#REF!</v>
      </c>
      <c r="X632" s="171" t="e">
        <f>RANK(MYRANKS_P[[#This Row],[TTLSGP]],MYRANKS_P[TTLSGP],0)</f>
        <v>#REF!</v>
      </c>
      <c r="Y632" s="72" t="e">
        <f>IF(MYRANKS_P[[#This Row],[RAW_RANK]]&gt;NUM_P,MYRANKS_P[[#This Row],[TTLSGP]],0)</f>
        <v>#REF!</v>
      </c>
      <c r="Z632" s="22" t="e">
        <f>IF(MYRANKS_P[[#This Row],[BENCH_TTLSGP]]=0,"",RANK(MYRANKS_P[[#This Row],[BENCH_TTLSGP]],MYRANKS_P[BENCH_TTLSGP],0))</f>
        <v>#REF!</v>
      </c>
      <c r="AA632" s="22" t="e">
        <f>IF(MYRANKS_P[[#This Row],[RAW_RANK]]=NUM_P,"X","")</f>
        <v>#REF!</v>
      </c>
      <c r="AB632" s="10" t="e">
        <f>VLOOKUP(MYRANKS_P[[#This Row],[POS]],#REF!,COLUMN(#REF!),FALSE)</f>
        <v>#REF!</v>
      </c>
      <c r="AC632" s="10" t="e">
        <f>MYRANKS_P[[#This Row],[TTLSGP]]-MYRANKS_P[[#This Row],[REPL LVL]]</f>
        <v>#REF!</v>
      </c>
      <c r="AD632" s="19" t="e">
        <f>IF(MYRANKS_P[[#This Row],[RAW_RANK]]&lt;=Total_Pitchers_Drafted,MYRANKS_P[[#This Row],[SGP OVER REPL]],0)</f>
        <v>#REF!</v>
      </c>
      <c r="AE632" s="66" t="e">
        <f>MYRANKS_P[[#This Row],[SGP OVER REPL]]*Dollar_Value_Per_Pitcher_SGP+1</f>
        <v>#REF!</v>
      </c>
      <c r="AF632" s="27"/>
      <c r="AG632" s="30" t="e">
        <f>IF(AND(MYRANKS_P[[#This Row],[BENCH_RANK]]&lt;=Total_Pitchers_Drafted,MYRANKS_P[[#This Row],[$ACTUAL]]=""),MYRANKS_P[[#This Row],[USEFULSGP]],0)</f>
        <v>#REF!</v>
      </c>
      <c r="AH632" s="27" t="e">
        <f>IF(MYRANKS_P[[#This Row],[REMAIN_SGP]]=0,0,MYRANKS_P[[#This Row],[REMAIN_SGP]]*Remaining_Dollar_Value_Per_Pitcher_SGP+1)</f>
        <v>#REF!</v>
      </c>
      <c r="AI632" s="122"/>
    </row>
    <row r="633" spans="1:35" x14ac:dyDescent="0.25">
      <c r="A633" s="79" t="s">
        <v>1622</v>
      </c>
      <c r="B633" s="53" t="e">
        <f>VLOOKUP(MYRANKS_P[[#This Row],[PLAYERID]],#REF!,COLUMN(#REF!),FALSE)</f>
        <v>#REF!</v>
      </c>
      <c r="C633" s="53" t="e">
        <f>VLOOKUP(MYRANKS_P[[#This Row],[PLAYERID]],#REF!,COLUMN(#REF!),FALSE)</f>
        <v>#REF!</v>
      </c>
      <c r="D633" s="53" t="e">
        <f>VLOOKUP(MYRANKS_P[[#This Row],[PLAYERID]],#REF!,COLUMN(#REF!),FALSE)</f>
        <v>#REF!</v>
      </c>
      <c r="E633" s="9" t="e">
        <f>VLOOKUP(MYRANKS_P[[#This Row],[PLAYERID]],#REF!,COLUMN(#REF!),FALSE)</f>
        <v>#REF!</v>
      </c>
      <c r="F633" s="53" t="e">
        <f>VLOOKUP(MYRANKS_P[[#This Row],[PLAYERID]],#REF!,COLUMN(#REF!),FALSE)</f>
        <v>#REF!</v>
      </c>
      <c r="G633" s="9" t="e">
        <f>INDEX(#REF!,MATCH(MYRANKS_P[[#This Row],[PLAYERID]],#REF!,0),VLOOKUP(IDSYSTEM,#REF!,3,FALSE))</f>
        <v>#REF!</v>
      </c>
      <c r="H633" s="115" t="e">
        <f>IF(OR(LEAGUE="Mixed",LEAGUE=MYRANKS_P[[#This Row],[LG]]),IFERROR(INDEX(PITCHCSV[],MATCH(MYRANKS_P[[#This Row],[PROJID]],PITCHCSV[playerid],0),P_WCOL),0),0)</f>
        <v>#REF!</v>
      </c>
      <c r="I633" s="115" t="e">
        <f>IF(OR(LEAGUE="Mixed",LEAGUE=MYRANKS_P[[#This Row],[LG]]),IFERROR(INDEX(PITCHCSV[],MATCH(MYRANKS_P[[#This Row],[PROJID]],PITCHCSV[playerid],0),P_SVCOL),0),0)</f>
        <v>#REF!</v>
      </c>
      <c r="J633" s="115" t="e">
        <f>IF(OR(LEAGUE="Mixed",LEAGUE=MYRANKS_P[[#This Row],[LG]]),IFERROR(INDEX(PITCHCSV[],MATCH(MYRANKS_P[[#This Row],[PROJID]],PITCHCSV[playerid],0),P_IPCOL),0),0)</f>
        <v>#REF!</v>
      </c>
      <c r="K633" s="115" t="e">
        <f>IF(OR(LEAGUE="Mixed",LEAGUE=MYRANKS_P[[#This Row],[LG]]),IFERROR(INDEX(PITCHCSV[],MATCH(MYRANKS_P[[#This Row],[PROJID]],PITCHCSV[playerid],0),P_HCOL),0),0)</f>
        <v>#REF!</v>
      </c>
      <c r="L633" s="115" t="e">
        <f>IF(OR(LEAGUE="Mixed",LEAGUE=MYRANKS_P[[#This Row],[LG]]),IFERROR(INDEX(PITCHCSV[],MATCH(MYRANKS_P[[#This Row],[PROJID]],PITCHCSV[playerid],0),P_ERCOL),0),0)</f>
        <v>#REF!</v>
      </c>
      <c r="M633" s="115" t="e">
        <f>IF(OR(LEAGUE="Mixed",LEAGUE=MYRANKS_P[[#This Row],[LG]]),IFERROR(INDEX(PITCHCSV[],MATCH(MYRANKS_P[[#This Row],[PROJID]],PITCHCSV[playerid],0),P_HRCOL),0),0)</f>
        <v>#REF!</v>
      </c>
      <c r="N633" s="115" t="e">
        <f>IF(OR(LEAGUE="Mixed",LEAGUE=MYRANKS_P[[#This Row],[LG]]),IFERROR(INDEX(PITCHCSV[],MATCH(MYRANKS_P[[#This Row],[PROJID]],PITCHCSV[playerid],0),P_SOCOL),0),0)</f>
        <v>#REF!</v>
      </c>
      <c r="O633" s="115" t="e">
        <f>IF(OR(LEAGUE="Mixed",LEAGUE=MYRANKS_P[[#This Row],[LG]]),IFERROR(INDEX(PITCHCSV[],MATCH(MYRANKS_P[[#This Row],[PROJID]],PITCHCSV[playerid],0),P_BBCOL),0),0)</f>
        <v>#REF!</v>
      </c>
      <c r="P633" s="10" t="e">
        <f>IF(OR(LEAGUE="Mixed",LEAGUE=MYRANKS_P[[#This Row],[LG]]),IFERROR(MYRANKS_P[[#This Row],[ER]]*9/MYRANKS_P[[#This Row],[IP]],0),0)</f>
        <v>#REF!</v>
      </c>
      <c r="Q633" s="10" t="e">
        <f>IF(OR(LEAGUE="Mixed",LEAGUE=MYRANKS_P[[#This Row],[LG]]),IFERROR((MYRANKS_P[[#This Row],[BB]]+MYRANKS_P[[#This Row],[H]])/MYRANKS_P[[#This Row],[IP]],0),0)</f>
        <v>#REF!</v>
      </c>
      <c r="R633" s="55" t="e">
        <f>MYRANKS_P[[#This Row],[W]]/SGP_W</f>
        <v>#REF!</v>
      </c>
      <c r="S633" s="54" t="e">
        <f>MYRANKS_P[[#This Row],[SV]]/SGP_SV</f>
        <v>#REF!</v>
      </c>
      <c r="T633" s="55" t="e">
        <f>MYRANKS_P[[#This Row],[SO]]/SGP_K</f>
        <v>#REF!</v>
      </c>
      <c r="U633" s="10" t="e">
        <f>((LGAVG_ER*(NUMPITCHERS-1)+MYRANKS_P[[#This Row],[ER]])*9/((LGAVG_IP*(NUMPITCHERS-1)+MYRANKS_P[[#This Row],[IP]]))-LGAVG_ERA)/SGP_ERA</f>
        <v>#REF!</v>
      </c>
      <c r="V633" s="10" t="e">
        <f>((LGAVG_HBB*(NUMPITCHERS-1)+MYRANKS_P[[#This Row],[BB]]+MYRANKS_P[[#This Row],[H]])/(LGAVG_IP*(NUMPITCHERS-1)+MYRANKS_P[[#This Row],[IP]])-LGAVG_WHIP)/SGP_WHIP</f>
        <v>#REF!</v>
      </c>
      <c r="W633" s="74" t="e">
        <f>MYRANKS_P[[#This Row],[WSGP]]+MYRANKS_P[[#This Row],[SVSGP]]+MYRANKS_P[[#This Row],[SOSGP]]+MYRANKS_P[[#This Row],[ERASGP]]+MYRANKS_P[[#This Row],[WHIPSGP]]</f>
        <v>#REF!</v>
      </c>
      <c r="X633" s="172" t="e">
        <f>RANK(MYRANKS_P[[#This Row],[TTLSGP]],MYRANKS_P[TTLSGP],0)</f>
        <v>#REF!</v>
      </c>
      <c r="Y633" s="74" t="e">
        <f>IF(MYRANKS_P[[#This Row],[RAW_RANK]]&gt;NUM_P,MYRANKS_P[[#This Row],[TTLSGP]],0)</f>
        <v>#REF!</v>
      </c>
      <c r="Z633" s="56" t="e">
        <f>IF(MYRANKS_P[[#This Row],[BENCH_TTLSGP]]=0,"",RANK(MYRANKS_P[[#This Row],[BENCH_TTLSGP]],MYRANKS_P[BENCH_TTLSGP],0))</f>
        <v>#REF!</v>
      </c>
      <c r="AA633" s="56" t="e">
        <f>IF(MYRANKS_P[[#This Row],[RAW_RANK]]=NUM_P,"X","")</f>
        <v>#REF!</v>
      </c>
      <c r="AB633" s="54" t="e">
        <f>VLOOKUP(MYRANKS_P[[#This Row],[POS]],#REF!,COLUMN(#REF!),FALSE)</f>
        <v>#REF!</v>
      </c>
      <c r="AC633" s="54" t="e">
        <f>MYRANKS_P[[#This Row],[TTLSGP]]-MYRANKS_P[[#This Row],[REPL LVL]]</f>
        <v>#REF!</v>
      </c>
      <c r="AD633" s="55" t="e">
        <f>IF(MYRANKS_P[[#This Row],[RAW_RANK]]&lt;=Total_Pitchers_Drafted,MYRANKS_P[[#This Row],[SGP OVER REPL]],0)</f>
        <v>#REF!</v>
      </c>
      <c r="AE633" s="68" t="e">
        <f>MYRANKS_P[[#This Row],[SGP OVER REPL]]*Dollar_Value_Per_Pitcher_SGP+1</f>
        <v>#REF!</v>
      </c>
      <c r="AF633" s="55"/>
      <c r="AG633" s="54" t="e">
        <f>IF(AND(MYRANKS_P[[#This Row],[BENCH_RANK]]&lt;=Total_Pitchers_Drafted,MYRANKS_P[[#This Row],[$ACTUAL]]=""),MYRANKS_P[[#This Row],[USEFULSGP]],0)</f>
        <v>#REF!</v>
      </c>
      <c r="AH633" s="55" t="e">
        <f>IF(MYRANKS_P[[#This Row],[REMAIN_SGP]]=0,0,MYRANKS_P[[#This Row],[REMAIN_SGP]]*Remaining_Dollar_Value_Per_Pitcher_SGP+1)</f>
        <v>#REF!</v>
      </c>
      <c r="AI633" s="122"/>
    </row>
    <row r="634" spans="1:35" x14ac:dyDescent="0.25">
      <c r="A634" s="88" t="s">
        <v>1625</v>
      </c>
      <c r="B634" s="53" t="e">
        <f>VLOOKUP(MYRANKS_P[[#This Row],[PLAYERID]],#REF!,COLUMN(#REF!),FALSE)</f>
        <v>#REF!</v>
      </c>
      <c r="C634" s="53" t="e">
        <f>VLOOKUP(MYRANKS_P[[#This Row],[PLAYERID]],#REF!,COLUMN(#REF!),FALSE)</f>
        <v>#REF!</v>
      </c>
      <c r="D634" s="53" t="e">
        <f>VLOOKUP(MYRANKS_P[[#This Row],[PLAYERID]],#REF!,COLUMN(#REF!),FALSE)</f>
        <v>#REF!</v>
      </c>
      <c r="E634" s="9" t="e">
        <f>VLOOKUP(MYRANKS_P[[#This Row],[PLAYERID]],#REF!,COLUMN(#REF!),FALSE)</f>
        <v>#REF!</v>
      </c>
      <c r="F634" s="53" t="e">
        <f>VLOOKUP(MYRANKS_P[[#This Row],[PLAYERID]],#REF!,COLUMN(#REF!),FALSE)</f>
        <v>#REF!</v>
      </c>
      <c r="G634" s="9" t="e">
        <f>INDEX(#REF!,MATCH(MYRANKS_P[[#This Row],[PLAYERID]],#REF!,0),VLOOKUP(IDSYSTEM,#REF!,3,FALSE))</f>
        <v>#REF!</v>
      </c>
      <c r="H634" s="115" t="e">
        <f>IF(OR(LEAGUE="Mixed",LEAGUE=MYRANKS_P[[#This Row],[LG]]),IFERROR(INDEX(PITCHCSV[],MATCH(MYRANKS_P[[#This Row],[PROJID]],PITCHCSV[playerid],0),P_WCOL),0),0)</f>
        <v>#REF!</v>
      </c>
      <c r="I634" s="115" t="e">
        <f>IF(OR(LEAGUE="Mixed",LEAGUE=MYRANKS_P[[#This Row],[LG]]),IFERROR(INDEX(PITCHCSV[],MATCH(MYRANKS_P[[#This Row],[PROJID]],PITCHCSV[playerid],0),P_SVCOL),0),0)</f>
        <v>#REF!</v>
      </c>
      <c r="J634" s="115" t="e">
        <f>IF(OR(LEAGUE="Mixed",LEAGUE=MYRANKS_P[[#This Row],[LG]]),IFERROR(INDEX(PITCHCSV[],MATCH(MYRANKS_P[[#This Row],[PROJID]],PITCHCSV[playerid],0),P_IPCOL),0),0)</f>
        <v>#REF!</v>
      </c>
      <c r="K634" s="115" t="e">
        <f>IF(OR(LEAGUE="Mixed",LEAGUE=MYRANKS_P[[#This Row],[LG]]),IFERROR(INDEX(PITCHCSV[],MATCH(MYRANKS_P[[#This Row],[PROJID]],PITCHCSV[playerid],0),P_HCOL),0),0)</f>
        <v>#REF!</v>
      </c>
      <c r="L634" s="115" t="e">
        <f>IF(OR(LEAGUE="Mixed",LEAGUE=MYRANKS_P[[#This Row],[LG]]),IFERROR(INDEX(PITCHCSV[],MATCH(MYRANKS_P[[#This Row],[PROJID]],PITCHCSV[playerid],0),P_ERCOL),0),0)</f>
        <v>#REF!</v>
      </c>
      <c r="M634" s="115" t="e">
        <f>IF(OR(LEAGUE="Mixed",LEAGUE=MYRANKS_P[[#This Row],[LG]]),IFERROR(INDEX(PITCHCSV[],MATCH(MYRANKS_P[[#This Row],[PROJID]],PITCHCSV[playerid],0),P_HRCOL),0),0)</f>
        <v>#REF!</v>
      </c>
      <c r="N634" s="115" t="e">
        <f>IF(OR(LEAGUE="Mixed",LEAGUE=MYRANKS_P[[#This Row],[LG]]),IFERROR(INDEX(PITCHCSV[],MATCH(MYRANKS_P[[#This Row],[PROJID]],PITCHCSV[playerid],0),P_SOCOL),0),0)</f>
        <v>#REF!</v>
      </c>
      <c r="O634" s="115" t="e">
        <f>IF(OR(LEAGUE="Mixed",LEAGUE=MYRANKS_P[[#This Row],[LG]]),IFERROR(INDEX(PITCHCSV[],MATCH(MYRANKS_P[[#This Row],[PROJID]],PITCHCSV[playerid],0),P_BBCOL),0),0)</f>
        <v>#REF!</v>
      </c>
      <c r="P634" s="10" t="e">
        <f>IF(OR(LEAGUE="Mixed",LEAGUE=MYRANKS_P[[#This Row],[LG]]),IFERROR(MYRANKS_P[[#This Row],[ER]]*9/MYRANKS_P[[#This Row],[IP]],0),0)</f>
        <v>#REF!</v>
      </c>
      <c r="Q634" s="10" t="e">
        <f>IF(OR(LEAGUE="Mixed",LEAGUE=MYRANKS_P[[#This Row],[LG]]),IFERROR((MYRANKS_P[[#This Row],[BB]]+MYRANKS_P[[#This Row],[H]])/MYRANKS_P[[#This Row],[IP]],0),0)</f>
        <v>#REF!</v>
      </c>
      <c r="R634" s="55" t="e">
        <f>MYRANKS_P[[#This Row],[W]]/SGP_W</f>
        <v>#REF!</v>
      </c>
      <c r="S634" s="54" t="e">
        <f>MYRANKS_P[[#This Row],[SV]]/SGP_SV</f>
        <v>#REF!</v>
      </c>
      <c r="T634" s="55" t="e">
        <f>MYRANKS_P[[#This Row],[SO]]/SGP_K</f>
        <v>#REF!</v>
      </c>
      <c r="U634" s="10" t="e">
        <f>((LGAVG_ER*(NUMPITCHERS-1)+MYRANKS_P[[#This Row],[ER]])*9/((LGAVG_IP*(NUMPITCHERS-1)+MYRANKS_P[[#This Row],[IP]]))-LGAVG_ERA)/SGP_ERA</f>
        <v>#REF!</v>
      </c>
      <c r="V634" s="10" t="e">
        <f>((LGAVG_HBB*(NUMPITCHERS-1)+MYRANKS_P[[#This Row],[BB]]+MYRANKS_P[[#This Row],[H]])/(LGAVG_IP*(NUMPITCHERS-1)+MYRANKS_P[[#This Row],[IP]])-LGAVG_WHIP)/SGP_WHIP</f>
        <v>#REF!</v>
      </c>
      <c r="W634" s="74" t="e">
        <f>MYRANKS_P[[#This Row],[WSGP]]+MYRANKS_P[[#This Row],[SVSGP]]+MYRANKS_P[[#This Row],[SOSGP]]+MYRANKS_P[[#This Row],[ERASGP]]+MYRANKS_P[[#This Row],[WHIPSGP]]</f>
        <v>#REF!</v>
      </c>
      <c r="X634" s="172" t="e">
        <f>RANK(MYRANKS_P[[#This Row],[TTLSGP]],MYRANKS_P[TTLSGP],0)</f>
        <v>#REF!</v>
      </c>
      <c r="Y634" s="74" t="e">
        <f>IF(MYRANKS_P[[#This Row],[RAW_RANK]]&gt;NUM_P,MYRANKS_P[[#This Row],[TTLSGP]],0)</f>
        <v>#REF!</v>
      </c>
      <c r="Z634" s="56" t="e">
        <f>IF(MYRANKS_P[[#This Row],[BENCH_TTLSGP]]=0,"",RANK(MYRANKS_P[[#This Row],[BENCH_TTLSGP]],MYRANKS_P[BENCH_TTLSGP],0))</f>
        <v>#REF!</v>
      </c>
      <c r="AA634" s="56" t="e">
        <f>IF(MYRANKS_P[[#This Row],[RAW_RANK]]=NUM_P,"X","")</f>
        <v>#REF!</v>
      </c>
      <c r="AB634" s="54" t="e">
        <f>VLOOKUP(MYRANKS_P[[#This Row],[POS]],#REF!,COLUMN(#REF!),FALSE)</f>
        <v>#REF!</v>
      </c>
      <c r="AC634" s="54" t="e">
        <f>MYRANKS_P[[#This Row],[TTLSGP]]-MYRANKS_P[[#This Row],[REPL LVL]]</f>
        <v>#REF!</v>
      </c>
      <c r="AD634" s="55" t="e">
        <f>IF(MYRANKS_P[[#This Row],[RAW_RANK]]&lt;=Total_Pitchers_Drafted,MYRANKS_P[[#This Row],[SGP OVER REPL]],0)</f>
        <v>#REF!</v>
      </c>
      <c r="AE634" s="68" t="e">
        <f>MYRANKS_P[[#This Row],[SGP OVER REPL]]*Dollar_Value_Per_Pitcher_SGP+1</f>
        <v>#REF!</v>
      </c>
      <c r="AF634" s="55"/>
      <c r="AG634" s="54" t="e">
        <f>IF(AND(MYRANKS_P[[#This Row],[BENCH_RANK]]&lt;=Total_Pitchers_Drafted,MYRANKS_P[[#This Row],[$ACTUAL]]=""),MYRANKS_P[[#This Row],[USEFULSGP]],0)</f>
        <v>#REF!</v>
      </c>
      <c r="AH634" s="55" t="e">
        <f>IF(MYRANKS_P[[#This Row],[REMAIN_SGP]]=0,0,MYRANKS_P[[#This Row],[REMAIN_SGP]]*Remaining_Dollar_Value_Per_Pitcher_SGP+1)</f>
        <v>#REF!</v>
      </c>
      <c r="AI634" s="122"/>
    </row>
    <row r="635" spans="1:35" x14ac:dyDescent="0.25">
      <c r="A635" s="79" t="s">
        <v>1627</v>
      </c>
      <c r="B635" s="53" t="e">
        <f>VLOOKUP(MYRANKS_P[[#This Row],[PLAYERID]],#REF!,COLUMN(#REF!),FALSE)</f>
        <v>#REF!</v>
      </c>
      <c r="C635" s="53" t="e">
        <f>VLOOKUP(MYRANKS_P[[#This Row],[PLAYERID]],#REF!,COLUMN(#REF!),FALSE)</f>
        <v>#REF!</v>
      </c>
      <c r="D635" s="53" t="e">
        <f>VLOOKUP(MYRANKS_P[[#This Row],[PLAYERID]],#REF!,COLUMN(#REF!),FALSE)</f>
        <v>#REF!</v>
      </c>
      <c r="E635" s="9" t="e">
        <f>VLOOKUP(MYRANKS_P[[#This Row],[PLAYERID]],#REF!,COLUMN(#REF!),FALSE)</f>
        <v>#REF!</v>
      </c>
      <c r="F635" s="53" t="e">
        <f>VLOOKUP(MYRANKS_P[[#This Row],[PLAYERID]],#REF!,COLUMN(#REF!),FALSE)</f>
        <v>#REF!</v>
      </c>
      <c r="G635" s="9" t="e">
        <f>INDEX(#REF!,MATCH(MYRANKS_P[[#This Row],[PLAYERID]],#REF!,0),VLOOKUP(IDSYSTEM,#REF!,3,FALSE))</f>
        <v>#REF!</v>
      </c>
      <c r="H635" s="115" t="e">
        <f>IF(OR(LEAGUE="Mixed",LEAGUE=MYRANKS_P[[#This Row],[LG]]),IFERROR(INDEX(PITCHCSV[],MATCH(MYRANKS_P[[#This Row],[PROJID]],PITCHCSV[playerid],0),P_WCOL),0),0)</f>
        <v>#REF!</v>
      </c>
      <c r="I635" s="115" t="e">
        <f>IF(OR(LEAGUE="Mixed",LEAGUE=MYRANKS_P[[#This Row],[LG]]),IFERROR(INDEX(PITCHCSV[],MATCH(MYRANKS_P[[#This Row],[PROJID]],PITCHCSV[playerid],0),P_SVCOL),0),0)</f>
        <v>#REF!</v>
      </c>
      <c r="J635" s="115" t="e">
        <f>IF(OR(LEAGUE="Mixed",LEAGUE=MYRANKS_P[[#This Row],[LG]]),IFERROR(INDEX(PITCHCSV[],MATCH(MYRANKS_P[[#This Row],[PROJID]],PITCHCSV[playerid],0),P_IPCOL),0),0)</f>
        <v>#REF!</v>
      </c>
      <c r="K635" s="115" t="e">
        <f>IF(OR(LEAGUE="Mixed",LEAGUE=MYRANKS_P[[#This Row],[LG]]),IFERROR(INDEX(PITCHCSV[],MATCH(MYRANKS_P[[#This Row],[PROJID]],PITCHCSV[playerid],0),P_HCOL),0),0)</f>
        <v>#REF!</v>
      </c>
      <c r="L635" s="115" t="e">
        <f>IF(OR(LEAGUE="Mixed",LEAGUE=MYRANKS_P[[#This Row],[LG]]),IFERROR(INDEX(PITCHCSV[],MATCH(MYRANKS_P[[#This Row],[PROJID]],PITCHCSV[playerid],0),P_ERCOL),0),0)</f>
        <v>#REF!</v>
      </c>
      <c r="M635" s="115" t="e">
        <f>IF(OR(LEAGUE="Mixed",LEAGUE=MYRANKS_P[[#This Row],[LG]]),IFERROR(INDEX(PITCHCSV[],MATCH(MYRANKS_P[[#This Row],[PROJID]],PITCHCSV[playerid],0),P_HRCOL),0),0)</f>
        <v>#REF!</v>
      </c>
      <c r="N635" s="115" t="e">
        <f>IF(OR(LEAGUE="Mixed",LEAGUE=MYRANKS_P[[#This Row],[LG]]),IFERROR(INDEX(PITCHCSV[],MATCH(MYRANKS_P[[#This Row],[PROJID]],PITCHCSV[playerid],0),P_SOCOL),0),0)</f>
        <v>#REF!</v>
      </c>
      <c r="O635" s="115" t="e">
        <f>IF(OR(LEAGUE="Mixed",LEAGUE=MYRANKS_P[[#This Row],[LG]]),IFERROR(INDEX(PITCHCSV[],MATCH(MYRANKS_P[[#This Row],[PROJID]],PITCHCSV[playerid],0),P_BBCOL),0),0)</f>
        <v>#REF!</v>
      </c>
      <c r="P635" s="10" t="e">
        <f>IF(OR(LEAGUE="Mixed",LEAGUE=MYRANKS_P[[#This Row],[LG]]),IFERROR(MYRANKS_P[[#This Row],[ER]]*9/MYRANKS_P[[#This Row],[IP]],0),0)</f>
        <v>#REF!</v>
      </c>
      <c r="Q635" s="10" t="e">
        <f>IF(OR(LEAGUE="Mixed",LEAGUE=MYRANKS_P[[#This Row],[LG]]),IFERROR((MYRANKS_P[[#This Row],[BB]]+MYRANKS_P[[#This Row],[H]])/MYRANKS_P[[#This Row],[IP]],0),0)</f>
        <v>#REF!</v>
      </c>
      <c r="R635" s="10" t="e">
        <f>MYRANKS_P[[#This Row],[W]]/SGP_W</f>
        <v>#REF!</v>
      </c>
      <c r="S635" s="10" t="e">
        <f>MYRANKS_P[[#This Row],[SV]]/SGP_SV</f>
        <v>#REF!</v>
      </c>
      <c r="T635" s="10" t="e">
        <f>MYRANKS_P[[#This Row],[SO]]/SGP_K</f>
        <v>#REF!</v>
      </c>
      <c r="U635" s="10" t="e">
        <f>((LGAVG_ER*(NUMPITCHERS-1)+MYRANKS_P[[#This Row],[ER]])*9/((LGAVG_IP*(NUMPITCHERS-1)+MYRANKS_P[[#This Row],[IP]]))-LGAVG_ERA)/SGP_ERA</f>
        <v>#REF!</v>
      </c>
      <c r="V635" s="10" t="e">
        <f>((LGAVG_HBB*(NUMPITCHERS-1)+MYRANKS_P[[#This Row],[BB]]+MYRANKS_P[[#This Row],[H]])/(LGAVG_IP*(NUMPITCHERS-1)+MYRANKS_P[[#This Row],[IP]])-LGAVG_WHIP)/SGP_WHIP</f>
        <v>#REF!</v>
      </c>
      <c r="W635" s="72" t="e">
        <f>MYRANKS_P[[#This Row],[WSGP]]+MYRANKS_P[[#This Row],[SVSGP]]+MYRANKS_P[[#This Row],[SOSGP]]+MYRANKS_P[[#This Row],[ERASGP]]+MYRANKS_P[[#This Row],[WHIPSGP]]</f>
        <v>#REF!</v>
      </c>
      <c r="X635" s="171" t="e">
        <f>RANK(MYRANKS_P[[#This Row],[TTLSGP]],MYRANKS_P[TTLSGP],0)</f>
        <v>#REF!</v>
      </c>
      <c r="Y635" s="72" t="e">
        <f>IF(MYRANKS_P[[#This Row],[RAW_RANK]]&gt;NUM_P,MYRANKS_P[[#This Row],[TTLSGP]],0)</f>
        <v>#REF!</v>
      </c>
      <c r="Z635" s="22" t="e">
        <f>IF(MYRANKS_P[[#This Row],[BENCH_TTLSGP]]=0,"",RANK(MYRANKS_P[[#This Row],[BENCH_TTLSGP]],MYRANKS_P[BENCH_TTLSGP],0))</f>
        <v>#REF!</v>
      </c>
      <c r="AA635" s="22" t="e">
        <f>IF(MYRANKS_P[[#This Row],[RAW_RANK]]=NUM_P,"X","")</f>
        <v>#REF!</v>
      </c>
      <c r="AB635" s="10" t="e">
        <f>VLOOKUP(MYRANKS_P[[#This Row],[POS]],#REF!,COLUMN(#REF!),FALSE)</f>
        <v>#REF!</v>
      </c>
      <c r="AC635" s="10" t="e">
        <f>MYRANKS_P[[#This Row],[TTLSGP]]-MYRANKS_P[[#This Row],[REPL LVL]]</f>
        <v>#REF!</v>
      </c>
      <c r="AD635" s="19" t="e">
        <f>IF(MYRANKS_P[[#This Row],[RAW_RANK]]&lt;=Total_Pitchers_Drafted,MYRANKS_P[[#This Row],[SGP OVER REPL]],0)</f>
        <v>#REF!</v>
      </c>
      <c r="AE635" s="66" t="e">
        <f>MYRANKS_P[[#This Row],[SGP OVER REPL]]*Dollar_Value_Per_Pitcher_SGP+1</f>
        <v>#REF!</v>
      </c>
      <c r="AF635" s="27"/>
      <c r="AG635" s="30" t="e">
        <f>IF(AND(MYRANKS_P[[#This Row],[BENCH_RANK]]&lt;=Total_Pitchers_Drafted,MYRANKS_P[[#This Row],[$ACTUAL]]=""),MYRANKS_P[[#This Row],[USEFULSGP]],0)</f>
        <v>#REF!</v>
      </c>
      <c r="AH635" s="27" t="e">
        <f>IF(MYRANKS_P[[#This Row],[REMAIN_SGP]]=0,0,MYRANKS_P[[#This Row],[REMAIN_SGP]]*Remaining_Dollar_Value_Per_Pitcher_SGP+1)</f>
        <v>#REF!</v>
      </c>
      <c r="AI635" s="122"/>
    </row>
    <row r="636" spans="1:35" x14ac:dyDescent="0.25">
      <c r="A636" s="110" t="s">
        <v>2374</v>
      </c>
      <c r="B636" s="53" t="e">
        <f>VLOOKUP(MYRANKS_P[[#This Row],[PLAYERID]],#REF!,COLUMN(#REF!),FALSE)</f>
        <v>#REF!</v>
      </c>
      <c r="C636" s="53" t="e">
        <f>VLOOKUP(MYRANKS_P[[#This Row],[PLAYERID]],#REF!,COLUMN(#REF!),FALSE)</f>
        <v>#REF!</v>
      </c>
      <c r="D636" s="53" t="e">
        <f>VLOOKUP(MYRANKS_P[[#This Row],[PLAYERID]],#REF!,COLUMN(#REF!),FALSE)</f>
        <v>#REF!</v>
      </c>
      <c r="E636" s="9" t="e">
        <f>VLOOKUP(MYRANKS_P[[#This Row],[PLAYERID]],#REF!,COLUMN(#REF!),FALSE)</f>
        <v>#REF!</v>
      </c>
      <c r="F636" s="53" t="e">
        <f>VLOOKUP(MYRANKS_P[[#This Row],[PLAYERID]],#REF!,COLUMN(#REF!),FALSE)</f>
        <v>#REF!</v>
      </c>
      <c r="G636" s="9" t="e">
        <f>INDEX(#REF!,MATCH(MYRANKS_P[[#This Row],[PLAYERID]],#REF!,0),VLOOKUP(IDSYSTEM,#REF!,3,FALSE))</f>
        <v>#REF!</v>
      </c>
      <c r="H636" s="128" t="e">
        <f>IF(OR(LEAGUE="Mixed",LEAGUE=MYRANKS_P[[#This Row],[LG]]),IFERROR(INDEX(PITCHCSV[],MATCH(MYRANKS_P[[#This Row],[PROJID]],PITCHCSV[playerid],0),P_WCOL),0),0)</f>
        <v>#REF!</v>
      </c>
      <c r="I636" s="128" t="e">
        <f>IF(OR(LEAGUE="Mixed",LEAGUE=MYRANKS_P[[#This Row],[LG]]),IFERROR(INDEX(PITCHCSV[],MATCH(MYRANKS_P[[#This Row],[PROJID]],PITCHCSV[playerid],0),P_SVCOL),0),0)</f>
        <v>#REF!</v>
      </c>
      <c r="J636" s="128" t="e">
        <f>IF(OR(LEAGUE="Mixed",LEAGUE=MYRANKS_P[[#This Row],[LG]]),IFERROR(INDEX(PITCHCSV[],MATCH(MYRANKS_P[[#This Row],[PROJID]],PITCHCSV[playerid],0),P_IPCOL),0),0)</f>
        <v>#REF!</v>
      </c>
      <c r="K636" s="128" t="e">
        <f>IF(OR(LEAGUE="Mixed",LEAGUE=MYRANKS_P[[#This Row],[LG]]),IFERROR(INDEX(PITCHCSV[],MATCH(MYRANKS_P[[#This Row],[PROJID]],PITCHCSV[playerid],0),P_HCOL),0),0)</f>
        <v>#REF!</v>
      </c>
      <c r="L636" s="128" t="e">
        <f>IF(OR(LEAGUE="Mixed",LEAGUE=MYRANKS_P[[#This Row],[LG]]),IFERROR(INDEX(PITCHCSV[],MATCH(MYRANKS_P[[#This Row],[PROJID]],PITCHCSV[playerid],0),P_ERCOL),0),0)</f>
        <v>#REF!</v>
      </c>
      <c r="M636" s="128" t="e">
        <f>IF(OR(LEAGUE="Mixed",LEAGUE=MYRANKS_P[[#This Row],[LG]]),IFERROR(INDEX(PITCHCSV[],MATCH(MYRANKS_P[[#This Row],[PROJID]],PITCHCSV[playerid],0),P_HRCOL),0),0)</f>
        <v>#REF!</v>
      </c>
      <c r="N636" s="128" t="e">
        <f>IF(OR(LEAGUE="Mixed",LEAGUE=MYRANKS_P[[#This Row],[LG]]),IFERROR(INDEX(PITCHCSV[],MATCH(MYRANKS_P[[#This Row],[PROJID]],PITCHCSV[playerid],0),P_SOCOL),0),0)</f>
        <v>#REF!</v>
      </c>
      <c r="O636" s="128" t="e">
        <f>IF(OR(LEAGUE="Mixed",LEAGUE=MYRANKS_P[[#This Row],[LG]]),IFERROR(INDEX(PITCHCSV[],MATCH(MYRANKS_P[[#This Row],[PROJID]],PITCHCSV[playerid],0),P_BBCOL),0),0)</f>
        <v>#REF!</v>
      </c>
      <c r="P636" s="87" t="e">
        <f>IF(OR(LEAGUE="Mixed",LEAGUE=MYRANKS_P[[#This Row],[LG]]),IFERROR(MYRANKS_P[[#This Row],[ER]]*9/MYRANKS_P[[#This Row],[IP]],0),0)</f>
        <v>#REF!</v>
      </c>
      <c r="Q636" s="87" t="e">
        <f>IF(OR(LEAGUE="Mixed",LEAGUE=MYRANKS_P[[#This Row],[LG]]),IFERROR((MYRANKS_P[[#This Row],[BB]]+MYRANKS_P[[#This Row],[H]])/MYRANKS_P[[#This Row],[IP]],0),0)</f>
        <v>#REF!</v>
      </c>
      <c r="R636" s="87" t="e">
        <f>MYRANKS_P[[#This Row],[W]]/SGP_W</f>
        <v>#REF!</v>
      </c>
      <c r="S636" s="87" t="e">
        <f>MYRANKS_P[[#This Row],[SV]]/SGP_SV</f>
        <v>#REF!</v>
      </c>
      <c r="T636" s="87" t="e">
        <f>MYRANKS_P[[#This Row],[SO]]/SGP_K</f>
        <v>#REF!</v>
      </c>
      <c r="U636" s="87" t="e">
        <f>((LGAVG_ER*(NUMPITCHERS-1)+MYRANKS_P[[#This Row],[ER]])*9/((LGAVG_IP*(NUMPITCHERS-1)+MYRANKS_P[[#This Row],[IP]]))-LGAVG_ERA)/SGP_ERA</f>
        <v>#REF!</v>
      </c>
      <c r="V636" s="87" t="e">
        <f>((LGAVG_HBB*(NUMPITCHERS-1)+MYRANKS_P[[#This Row],[BB]]+MYRANKS_P[[#This Row],[H]])/(LGAVG_IP*(NUMPITCHERS-1)+MYRANKS_P[[#This Row],[IP]])-LGAVG_WHIP)/SGP_WHIP</f>
        <v>#REF!</v>
      </c>
      <c r="W636" s="92" t="e">
        <f>MYRANKS_P[[#This Row],[WSGP]]+MYRANKS_P[[#This Row],[SVSGP]]+MYRANKS_P[[#This Row],[SOSGP]]+MYRANKS_P[[#This Row],[ERASGP]]+MYRANKS_P[[#This Row],[WHIPSGP]]</f>
        <v>#REF!</v>
      </c>
      <c r="X636" s="173" t="e">
        <f>RANK(MYRANKS_P[[#This Row],[TTLSGP]],MYRANKS_P[TTLSGP],0)</f>
        <v>#REF!</v>
      </c>
      <c r="Y636" s="92" t="e">
        <f>IF(MYRANKS_P[[#This Row],[RAW_RANK]]&gt;NUM_P,MYRANKS_P[[#This Row],[TTLSGP]],0)</f>
        <v>#REF!</v>
      </c>
      <c r="Z636" s="96" t="e">
        <f>IF(MYRANKS_P[[#This Row],[BENCH_TTLSGP]]=0,"",RANK(MYRANKS_P[[#This Row],[BENCH_TTLSGP]],MYRANKS_P[BENCH_TTLSGP],0))</f>
        <v>#REF!</v>
      </c>
      <c r="AA636" s="96" t="e">
        <f>IF(MYRANKS_P[[#This Row],[RAW_RANK]]=NUM_P,"X","")</f>
        <v>#REF!</v>
      </c>
      <c r="AB636" s="87" t="e">
        <f>VLOOKUP(MYRANKS_P[[#This Row],[POS]],#REF!,COLUMN(#REF!),FALSE)</f>
        <v>#REF!</v>
      </c>
      <c r="AC636" s="87" t="e">
        <f>MYRANKS_P[[#This Row],[TTLSGP]]-MYRANKS_P[[#This Row],[REPL LVL]]</f>
        <v>#REF!</v>
      </c>
      <c r="AD636" s="87" t="e">
        <f>IF(MYRANKS_P[[#This Row],[RAW_RANK]]&lt;=Total_Pitchers_Drafted,MYRANKS_P[[#This Row],[SGP OVER REPL]],0)</f>
        <v>#REF!</v>
      </c>
      <c r="AE636" s="97" t="e">
        <f>MYRANKS_P[[#This Row],[SGP OVER REPL]]*Dollar_Value_Per_Pitcher_SGP+1</f>
        <v>#REF!</v>
      </c>
      <c r="AF636" s="87"/>
      <c r="AG636" s="87" t="e">
        <f>IF(AND(MYRANKS_P[[#This Row],[BENCH_RANK]]&lt;=Total_Pitchers_Drafted,MYRANKS_P[[#This Row],[$ACTUAL]]=""),MYRANKS_P[[#This Row],[USEFULSGP]],0)</f>
        <v>#REF!</v>
      </c>
      <c r="AH636" s="87" t="e">
        <f>IF(MYRANKS_P[[#This Row],[REMAIN_SGP]]=0,0,MYRANKS_P[[#This Row],[REMAIN_SGP]]*Remaining_Dollar_Value_Per_Pitcher_SGP+1)</f>
        <v>#REF!</v>
      </c>
      <c r="AI636" s="122"/>
    </row>
    <row r="637" spans="1:35" x14ac:dyDescent="0.25">
      <c r="A637" s="79" t="s">
        <v>1630</v>
      </c>
      <c r="B637" s="53" t="e">
        <f>VLOOKUP(MYRANKS_P[[#This Row],[PLAYERID]],#REF!,COLUMN(#REF!),FALSE)</f>
        <v>#REF!</v>
      </c>
      <c r="C637" s="53" t="e">
        <f>VLOOKUP(MYRANKS_P[[#This Row],[PLAYERID]],#REF!,COLUMN(#REF!),FALSE)</f>
        <v>#REF!</v>
      </c>
      <c r="D637" s="53" t="e">
        <f>VLOOKUP(MYRANKS_P[[#This Row],[PLAYERID]],#REF!,COLUMN(#REF!),FALSE)</f>
        <v>#REF!</v>
      </c>
      <c r="E637" s="9" t="e">
        <f>VLOOKUP(MYRANKS_P[[#This Row],[PLAYERID]],#REF!,COLUMN(#REF!),FALSE)</f>
        <v>#REF!</v>
      </c>
      <c r="F637" s="53" t="e">
        <f>VLOOKUP(MYRANKS_P[[#This Row],[PLAYERID]],#REF!,COLUMN(#REF!),FALSE)</f>
        <v>#REF!</v>
      </c>
      <c r="G637" s="9" t="e">
        <f>INDEX(#REF!,MATCH(MYRANKS_P[[#This Row],[PLAYERID]],#REF!,0),VLOOKUP(IDSYSTEM,#REF!,3,FALSE))</f>
        <v>#REF!</v>
      </c>
      <c r="H637" s="115" t="e">
        <f>IF(OR(LEAGUE="Mixed",LEAGUE=MYRANKS_P[[#This Row],[LG]]),IFERROR(INDEX(PITCHCSV[],MATCH(MYRANKS_P[[#This Row],[PROJID]],PITCHCSV[playerid],0),P_WCOL),0),0)</f>
        <v>#REF!</v>
      </c>
      <c r="I637" s="115" t="e">
        <f>IF(OR(LEAGUE="Mixed",LEAGUE=MYRANKS_P[[#This Row],[LG]]),IFERROR(INDEX(PITCHCSV[],MATCH(MYRANKS_P[[#This Row],[PROJID]],PITCHCSV[playerid],0),P_SVCOL),0),0)</f>
        <v>#REF!</v>
      </c>
      <c r="J637" s="115" t="e">
        <f>IF(OR(LEAGUE="Mixed",LEAGUE=MYRANKS_P[[#This Row],[LG]]),IFERROR(INDEX(PITCHCSV[],MATCH(MYRANKS_P[[#This Row],[PROJID]],PITCHCSV[playerid],0),P_IPCOL),0),0)</f>
        <v>#REF!</v>
      </c>
      <c r="K637" s="115" t="e">
        <f>IF(OR(LEAGUE="Mixed",LEAGUE=MYRANKS_P[[#This Row],[LG]]),IFERROR(INDEX(PITCHCSV[],MATCH(MYRANKS_P[[#This Row],[PROJID]],PITCHCSV[playerid],0),P_HCOL),0),0)</f>
        <v>#REF!</v>
      </c>
      <c r="L637" s="115" t="e">
        <f>IF(OR(LEAGUE="Mixed",LEAGUE=MYRANKS_P[[#This Row],[LG]]),IFERROR(INDEX(PITCHCSV[],MATCH(MYRANKS_P[[#This Row],[PROJID]],PITCHCSV[playerid],0),P_ERCOL),0),0)</f>
        <v>#REF!</v>
      </c>
      <c r="M637" s="115" t="e">
        <f>IF(OR(LEAGUE="Mixed",LEAGUE=MYRANKS_P[[#This Row],[LG]]),IFERROR(INDEX(PITCHCSV[],MATCH(MYRANKS_P[[#This Row],[PROJID]],PITCHCSV[playerid],0),P_HRCOL),0),0)</f>
        <v>#REF!</v>
      </c>
      <c r="N637" s="115" t="e">
        <f>IF(OR(LEAGUE="Mixed",LEAGUE=MYRANKS_P[[#This Row],[LG]]),IFERROR(INDEX(PITCHCSV[],MATCH(MYRANKS_P[[#This Row],[PROJID]],PITCHCSV[playerid],0),P_SOCOL),0),0)</f>
        <v>#REF!</v>
      </c>
      <c r="O637" s="115" t="e">
        <f>IF(OR(LEAGUE="Mixed",LEAGUE=MYRANKS_P[[#This Row],[LG]]),IFERROR(INDEX(PITCHCSV[],MATCH(MYRANKS_P[[#This Row],[PROJID]],PITCHCSV[playerid],0),P_BBCOL),0),0)</f>
        <v>#REF!</v>
      </c>
      <c r="P637" s="10" t="e">
        <f>IF(OR(LEAGUE="Mixed",LEAGUE=MYRANKS_P[[#This Row],[LG]]),IFERROR(MYRANKS_P[[#This Row],[ER]]*9/MYRANKS_P[[#This Row],[IP]],0),0)</f>
        <v>#REF!</v>
      </c>
      <c r="Q637" s="10" t="e">
        <f>IF(OR(LEAGUE="Mixed",LEAGUE=MYRANKS_P[[#This Row],[LG]]),IFERROR((MYRANKS_P[[#This Row],[BB]]+MYRANKS_P[[#This Row],[H]])/MYRANKS_P[[#This Row],[IP]],0),0)</f>
        <v>#REF!</v>
      </c>
      <c r="R637" s="10" t="e">
        <f>MYRANKS_P[[#This Row],[W]]/SGP_W</f>
        <v>#REF!</v>
      </c>
      <c r="S637" s="10" t="e">
        <f>MYRANKS_P[[#This Row],[SV]]/SGP_SV</f>
        <v>#REF!</v>
      </c>
      <c r="T637" s="10" t="e">
        <f>MYRANKS_P[[#This Row],[SO]]/SGP_K</f>
        <v>#REF!</v>
      </c>
      <c r="U637" s="10" t="e">
        <f>((LGAVG_ER*(NUMPITCHERS-1)+MYRANKS_P[[#This Row],[ER]])*9/((LGAVG_IP*(NUMPITCHERS-1)+MYRANKS_P[[#This Row],[IP]]))-LGAVG_ERA)/SGP_ERA</f>
        <v>#REF!</v>
      </c>
      <c r="V637" s="10" t="e">
        <f>((LGAVG_HBB*(NUMPITCHERS-1)+MYRANKS_P[[#This Row],[BB]]+MYRANKS_P[[#This Row],[H]])/(LGAVG_IP*(NUMPITCHERS-1)+MYRANKS_P[[#This Row],[IP]])-LGAVG_WHIP)/SGP_WHIP</f>
        <v>#REF!</v>
      </c>
      <c r="W637" s="72" t="e">
        <f>MYRANKS_P[[#This Row],[WSGP]]+MYRANKS_P[[#This Row],[SVSGP]]+MYRANKS_P[[#This Row],[SOSGP]]+MYRANKS_P[[#This Row],[ERASGP]]+MYRANKS_P[[#This Row],[WHIPSGP]]</f>
        <v>#REF!</v>
      </c>
      <c r="X637" s="171" t="e">
        <f>RANK(MYRANKS_P[[#This Row],[TTLSGP]],MYRANKS_P[TTLSGP],0)</f>
        <v>#REF!</v>
      </c>
      <c r="Y637" s="72" t="e">
        <f>IF(MYRANKS_P[[#This Row],[RAW_RANK]]&gt;NUM_P,MYRANKS_P[[#This Row],[TTLSGP]],0)</f>
        <v>#REF!</v>
      </c>
      <c r="Z637" s="22" t="e">
        <f>IF(MYRANKS_P[[#This Row],[BENCH_TTLSGP]]=0,"",RANK(MYRANKS_P[[#This Row],[BENCH_TTLSGP]],MYRANKS_P[BENCH_TTLSGP],0))</f>
        <v>#REF!</v>
      </c>
      <c r="AA637" s="22" t="e">
        <f>IF(MYRANKS_P[[#This Row],[RAW_RANK]]=NUM_P,"X","")</f>
        <v>#REF!</v>
      </c>
      <c r="AB637" s="10" t="e">
        <f>VLOOKUP(MYRANKS_P[[#This Row],[POS]],#REF!,COLUMN(#REF!),FALSE)</f>
        <v>#REF!</v>
      </c>
      <c r="AC637" s="10" t="e">
        <f>MYRANKS_P[[#This Row],[TTLSGP]]-MYRANKS_P[[#This Row],[REPL LVL]]</f>
        <v>#REF!</v>
      </c>
      <c r="AD637" s="19" t="e">
        <f>IF(MYRANKS_P[[#This Row],[RAW_RANK]]&lt;=Total_Pitchers_Drafted,MYRANKS_P[[#This Row],[SGP OVER REPL]],0)</f>
        <v>#REF!</v>
      </c>
      <c r="AE637" s="66" t="e">
        <f>MYRANKS_P[[#This Row],[SGP OVER REPL]]*Dollar_Value_Per_Pitcher_SGP+1</f>
        <v>#REF!</v>
      </c>
      <c r="AF637" s="27"/>
      <c r="AG637" s="30" t="e">
        <f>IF(AND(MYRANKS_P[[#This Row],[BENCH_RANK]]&lt;=Total_Pitchers_Drafted,MYRANKS_P[[#This Row],[$ACTUAL]]=""),MYRANKS_P[[#This Row],[USEFULSGP]],0)</f>
        <v>#REF!</v>
      </c>
      <c r="AH637" s="27" t="e">
        <f>IF(MYRANKS_P[[#This Row],[REMAIN_SGP]]=0,0,MYRANKS_P[[#This Row],[REMAIN_SGP]]*Remaining_Dollar_Value_Per_Pitcher_SGP+1)</f>
        <v>#REF!</v>
      </c>
      <c r="AI637" s="122"/>
    </row>
    <row r="638" spans="1:35" x14ac:dyDescent="0.25">
      <c r="A638" s="88" t="s">
        <v>1631</v>
      </c>
      <c r="B638" s="53" t="e">
        <f>VLOOKUP(MYRANKS_P[[#This Row],[PLAYERID]],#REF!,COLUMN(#REF!),FALSE)</f>
        <v>#REF!</v>
      </c>
      <c r="C638" s="53" t="e">
        <f>VLOOKUP(MYRANKS_P[[#This Row],[PLAYERID]],#REF!,COLUMN(#REF!),FALSE)</f>
        <v>#REF!</v>
      </c>
      <c r="D638" s="53" t="e">
        <f>VLOOKUP(MYRANKS_P[[#This Row],[PLAYERID]],#REF!,COLUMN(#REF!),FALSE)</f>
        <v>#REF!</v>
      </c>
      <c r="E638" s="9" t="e">
        <f>VLOOKUP(MYRANKS_P[[#This Row],[PLAYERID]],#REF!,COLUMN(#REF!),FALSE)</f>
        <v>#REF!</v>
      </c>
      <c r="F638" s="53" t="e">
        <f>VLOOKUP(MYRANKS_P[[#This Row],[PLAYERID]],#REF!,COLUMN(#REF!),FALSE)</f>
        <v>#REF!</v>
      </c>
      <c r="G638" s="9" t="e">
        <f>INDEX(#REF!,MATCH(MYRANKS_P[[#This Row],[PLAYERID]],#REF!,0),VLOOKUP(IDSYSTEM,#REF!,3,FALSE))</f>
        <v>#REF!</v>
      </c>
      <c r="H638" s="115" t="e">
        <f>IF(OR(LEAGUE="Mixed",LEAGUE=MYRANKS_P[[#This Row],[LG]]),IFERROR(INDEX(PITCHCSV[],MATCH(MYRANKS_P[[#This Row],[PROJID]],PITCHCSV[playerid],0),P_WCOL),0),0)</f>
        <v>#REF!</v>
      </c>
      <c r="I638" s="115" t="e">
        <f>IF(OR(LEAGUE="Mixed",LEAGUE=MYRANKS_P[[#This Row],[LG]]),IFERROR(INDEX(PITCHCSV[],MATCH(MYRANKS_P[[#This Row],[PROJID]],PITCHCSV[playerid],0),P_SVCOL),0),0)</f>
        <v>#REF!</v>
      </c>
      <c r="J638" s="115" t="e">
        <f>IF(OR(LEAGUE="Mixed",LEAGUE=MYRANKS_P[[#This Row],[LG]]),IFERROR(INDEX(PITCHCSV[],MATCH(MYRANKS_P[[#This Row],[PROJID]],PITCHCSV[playerid],0),P_IPCOL),0),0)</f>
        <v>#REF!</v>
      </c>
      <c r="K638" s="115" t="e">
        <f>IF(OR(LEAGUE="Mixed",LEAGUE=MYRANKS_P[[#This Row],[LG]]),IFERROR(INDEX(PITCHCSV[],MATCH(MYRANKS_P[[#This Row],[PROJID]],PITCHCSV[playerid],0),P_HCOL),0),0)</f>
        <v>#REF!</v>
      </c>
      <c r="L638" s="115" t="e">
        <f>IF(OR(LEAGUE="Mixed",LEAGUE=MYRANKS_P[[#This Row],[LG]]),IFERROR(INDEX(PITCHCSV[],MATCH(MYRANKS_P[[#This Row],[PROJID]],PITCHCSV[playerid],0),P_ERCOL),0),0)</f>
        <v>#REF!</v>
      </c>
      <c r="M638" s="115" t="e">
        <f>IF(OR(LEAGUE="Mixed",LEAGUE=MYRANKS_P[[#This Row],[LG]]),IFERROR(INDEX(PITCHCSV[],MATCH(MYRANKS_P[[#This Row],[PROJID]],PITCHCSV[playerid],0),P_HRCOL),0),0)</f>
        <v>#REF!</v>
      </c>
      <c r="N638" s="115" t="e">
        <f>IF(OR(LEAGUE="Mixed",LEAGUE=MYRANKS_P[[#This Row],[LG]]),IFERROR(INDEX(PITCHCSV[],MATCH(MYRANKS_P[[#This Row],[PROJID]],PITCHCSV[playerid],0),P_SOCOL),0),0)</f>
        <v>#REF!</v>
      </c>
      <c r="O638" s="115" t="e">
        <f>IF(OR(LEAGUE="Mixed",LEAGUE=MYRANKS_P[[#This Row],[LG]]),IFERROR(INDEX(PITCHCSV[],MATCH(MYRANKS_P[[#This Row],[PROJID]],PITCHCSV[playerid],0),P_BBCOL),0),0)</f>
        <v>#REF!</v>
      </c>
      <c r="P638" s="10" t="e">
        <f>IF(OR(LEAGUE="Mixed",LEAGUE=MYRANKS_P[[#This Row],[LG]]),IFERROR(MYRANKS_P[[#This Row],[ER]]*9/MYRANKS_P[[#This Row],[IP]],0),0)</f>
        <v>#REF!</v>
      </c>
      <c r="Q638" s="10" t="e">
        <f>IF(OR(LEAGUE="Mixed",LEAGUE=MYRANKS_P[[#This Row],[LG]]),IFERROR((MYRANKS_P[[#This Row],[BB]]+MYRANKS_P[[#This Row],[H]])/MYRANKS_P[[#This Row],[IP]],0),0)</f>
        <v>#REF!</v>
      </c>
      <c r="R638" s="10" t="e">
        <f>MYRANKS_P[[#This Row],[W]]/SGP_W</f>
        <v>#REF!</v>
      </c>
      <c r="S638" s="10" t="e">
        <f>MYRANKS_P[[#This Row],[SV]]/SGP_SV</f>
        <v>#REF!</v>
      </c>
      <c r="T638" s="10" t="e">
        <f>MYRANKS_P[[#This Row],[SO]]/SGP_K</f>
        <v>#REF!</v>
      </c>
      <c r="U638" s="10" t="e">
        <f>((LGAVG_ER*(NUMPITCHERS-1)+MYRANKS_P[[#This Row],[ER]])*9/((LGAVG_IP*(NUMPITCHERS-1)+MYRANKS_P[[#This Row],[IP]]))-LGAVG_ERA)/SGP_ERA</f>
        <v>#REF!</v>
      </c>
      <c r="V638" s="10" t="e">
        <f>((LGAVG_HBB*(NUMPITCHERS-1)+MYRANKS_P[[#This Row],[BB]]+MYRANKS_P[[#This Row],[H]])/(LGAVG_IP*(NUMPITCHERS-1)+MYRANKS_P[[#This Row],[IP]])-LGAVG_WHIP)/SGP_WHIP</f>
        <v>#REF!</v>
      </c>
      <c r="W638" s="72" t="e">
        <f>MYRANKS_P[[#This Row],[WSGP]]+MYRANKS_P[[#This Row],[SVSGP]]+MYRANKS_P[[#This Row],[SOSGP]]+MYRANKS_P[[#This Row],[ERASGP]]+MYRANKS_P[[#This Row],[WHIPSGP]]</f>
        <v>#REF!</v>
      </c>
      <c r="X638" s="171" t="e">
        <f>RANK(MYRANKS_P[[#This Row],[TTLSGP]],MYRANKS_P[TTLSGP],0)</f>
        <v>#REF!</v>
      </c>
      <c r="Y638" s="72" t="e">
        <f>IF(MYRANKS_P[[#This Row],[RAW_RANK]]&gt;NUM_P,MYRANKS_P[[#This Row],[TTLSGP]],0)</f>
        <v>#REF!</v>
      </c>
      <c r="Z638" s="22" t="e">
        <f>IF(MYRANKS_P[[#This Row],[BENCH_TTLSGP]]=0,"",RANK(MYRANKS_P[[#This Row],[BENCH_TTLSGP]],MYRANKS_P[BENCH_TTLSGP],0))</f>
        <v>#REF!</v>
      </c>
      <c r="AA638" s="22" t="e">
        <f>IF(MYRANKS_P[[#This Row],[RAW_RANK]]=NUM_P,"X","")</f>
        <v>#REF!</v>
      </c>
      <c r="AB638" s="10" t="e">
        <f>VLOOKUP(MYRANKS_P[[#This Row],[POS]],#REF!,COLUMN(#REF!),FALSE)</f>
        <v>#REF!</v>
      </c>
      <c r="AC638" s="10" t="e">
        <f>MYRANKS_P[[#This Row],[TTLSGP]]-MYRANKS_P[[#This Row],[REPL LVL]]</f>
        <v>#REF!</v>
      </c>
      <c r="AD638" s="19" t="e">
        <f>IF(MYRANKS_P[[#This Row],[RAW_RANK]]&lt;=Total_Pitchers_Drafted,MYRANKS_P[[#This Row],[SGP OVER REPL]],0)</f>
        <v>#REF!</v>
      </c>
      <c r="AE638" s="66" t="e">
        <f>MYRANKS_P[[#This Row],[SGP OVER REPL]]*Dollar_Value_Per_Pitcher_SGP+1</f>
        <v>#REF!</v>
      </c>
      <c r="AF638" s="27"/>
      <c r="AG638" s="30" t="e">
        <f>IF(AND(MYRANKS_P[[#This Row],[BENCH_RANK]]&lt;=Total_Pitchers_Drafted,MYRANKS_P[[#This Row],[$ACTUAL]]=""),MYRANKS_P[[#This Row],[USEFULSGP]],0)</f>
        <v>#REF!</v>
      </c>
      <c r="AH638" s="27" t="e">
        <f>IF(MYRANKS_P[[#This Row],[REMAIN_SGP]]=0,0,MYRANKS_P[[#This Row],[REMAIN_SGP]]*Remaining_Dollar_Value_Per_Pitcher_SGP+1)</f>
        <v>#REF!</v>
      </c>
      <c r="AI638" s="122"/>
    </row>
    <row r="639" spans="1:35" x14ac:dyDescent="0.25">
      <c r="A639" s="88" t="s">
        <v>1632</v>
      </c>
      <c r="B639" s="53" t="e">
        <f>VLOOKUP(MYRANKS_P[[#This Row],[PLAYERID]],#REF!,COLUMN(#REF!),FALSE)</f>
        <v>#REF!</v>
      </c>
      <c r="C639" s="53" t="e">
        <f>VLOOKUP(MYRANKS_P[[#This Row],[PLAYERID]],#REF!,COLUMN(#REF!),FALSE)</f>
        <v>#REF!</v>
      </c>
      <c r="D639" s="53" t="e">
        <f>VLOOKUP(MYRANKS_P[[#This Row],[PLAYERID]],#REF!,COLUMN(#REF!),FALSE)</f>
        <v>#REF!</v>
      </c>
      <c r="E639" s="9" t="e">
        <f>VLOOKUP(MYRANKS_P[[#This Row],[PLAYERID]],#REF!,COLUMN(#REF!),FALSE)</f>
        <v>#REF!</v>
      </c>
      <c r="F639" s="53" t="e">
        <f>VLOOKUP(MYRANKS_P[[#This Row],[PLAYERID]],#REF!,COLUMN(#REF!),FALSE)</f>
        <v>#REF!</v>
      </c>
      <c r="G639" s="9" t="e">
        <f>INDEX(#REF!,MATCH(MYRANKS_P[[#This Row],[PLAYERID]],#REF!,0),VLOOKUP(IDSYSTEM,#REF!,3,FALSE))</f>
        <v>#REF!</v>
      </c>
      <c r="H639" s="115" t="e">
        <f>IF(OR(LEAGUE="Mixed",LEAGUE=MYRANKS_P[[#This Row],[LG]]),IFERROR(INDEX(PITCHCSV[],MATCH(MYRANKS_P[[#This Row],[PROJID]],PITCHCSV[playerid],0),P_WCOL),0),0)</f>
        <v>#REF!</v>
      </c>
      <c r="I639" s="115" t="e">
        <f>IF(OR(LEAGUE="Mixed",LEAGUE=MYRANKS_P[[#This Row],[LG]]),IFERROR(INDEX(PITCHCSV[],MATCH(MYRANKS_P[[#This Row],[PROJID]],PITCHCSV[playerid],0),P_SVCOL),0),0)</f>
        <v>#REF!</v>
      </c>
      <c r="J639" s="115" t="e">
        <f>IF(OR(LEAGUE="Mixed",LEAGUE=MYRANKS_P[[#This Row],[LG]]),IFERROR(INDEX(PITCHCSV[],MATCH(MYRANKS_P[[#This Row],[PROJID]],PITCHCSV[playerid],0),P_IPCOL),0),0)</f>
        <v>#REF!</v>
      </c>
      <c r="K639" s="115" t="e">
        <f>IF(OR(LEAGUE="Mixed",LEAGUE=MYRANKS_P[[#This Row],[LG]]),IFERROR(INDEX(PITCHCSV[],MATCH(MYRANKS_P[[#This Row],[PROJID]],PITCHCSV[playerid],0),P_HCOL),0),0)</f>
        <v>#REF!</v>
      </c>
      <c r="L639" s="115" t="e">
        <f>IF(OR(LEAGUE="Mixed",LEAGUE=MYRANKS_P[[#This Row],[LG]]),IFERROR(INDEX(PITCHCSV[],MATCH(MYRANKS_P[[#This Row],[PROJID]],PITCHCSV[playerid],0),P_ERCOL),0),0)</f>
        <v>#REF!</v>
      </c>
      <c r="M639" s="115" t="e">
        <f>IF(OR(LEAGUE="Mixed",LEAGUE=MYRANKS_P[[#This Row],[LG]]),IFERROR(INDEX(PITCHCSV[],MATCH(MYRANKS_P[[#This Row],[PROJID]],PITCHCSV[playerid],0),P_HRCOL),0),0)</f>
        <v>#REF!</v>
      </c>
      <c r="N639" s="115" t="e">
        <f>IF(OR(LEAGUE="Mixed",LEAGUE=MYRANKS_P[[#This Row],[LG]]),IFERROR(INDEX(PITCHCSV[],MATCH(MYRANKS_P[[#This Row],[PROJID]],PITCHCSV[playerid],0),P_SOCOL),0),0)</f>
        <v>#REF!</v>
      </c>
      <c r="O639" s="115" t="e">
        <f>IF(OR(LEAGUE="Mixed",LEAGUE=MYRANKS_P[[#This Row],[LG]]),IFERROR(INDEX(PITCHCSV[],MATCH(MYRANKS_P[[#This Row],[PROJID]],PITCHCSV[playerid],0),P_BBCOL),0),0)</f>
        <v>#REF!</v>
      </c>
      <c r="P639" s="10" t="e">
        <f>IF(OR(LEAGUE="Mixed",LEAGUE=MYRANKS_P[[#This Row],[LG]]),IFERROR(MYRANKS_P[[#This Row],[ER]]*9/MYRANKS_P[[#This Row],[IP]],0),0)</f>
        <v>#REF!</v>
      </c>
      <c r="Q639" s="10" t="e">
        <f>IF(OR(LEAGUE="Mixed",LEAGUE=MYRANKS_P[[#This Row],[LG]]),IFERROR((MYRANKS_P[[#This Row],[BB]]+MYRANKS_P[[#This Row],[H]])/MYRANKS_P[[#This Row],[IP]],0),0)</f>
        <v>#REF!</v>
      </c>
      <c r="R639" s="58" t="e">
        <f>MYRANKS_P[[#This Row],[W]]/SGP_W</f>
        <v>#REF!</v>
      </c>
      <c r="S639" s="57" t="e">
        <f>MYRANKS_P[[#This Row],[SV]]/SGP_SV</f>
        <v>#REF!</v>
      </c>
      <c r="T639" s="58" t="e">
        <f>MYRANKS_P[[#This Row],[SO]]/SGP_K</f>
        <v>#REF!</v>
      </c>
      <c r="U639" s="10" t="e">
        <f>((LGAVG_ER*(NUMPITCHERS-1)+MYRANKS_P[[#This Row],[ER]])*9/((LGAVG_IP*(NUMPITCHERS-1)+MYRANKS_P[[#This Row],[IP]]))-LGAVG_ERA)/SGP_ERA</f>
        <v>#REF!</v>
      </c>
      <c r="V639" s="10" t="e">
        <f>((LGAVG_HBB*(NUMPITCHERS-1)+MYRANKS_P[[#This Row],[BB]]+MYRANKS_P[[#This Row],[H]])/(LGAVG_IP*(NUMPITCHERS-1)+MYRANKS_P[[#This Row],[IP]])-LGAVG_WHIP)/SGP_WHIP</f>
        <v>#REF!</v>
      </c>
      <c r="W639" s="75" t="e">
        <f>MYRANKS_P[[#This Row],[WSGP]]+MYRANKS_P[[#This Row],[SVSGP]]+MYRANKS_P[[#This Row],[SOSGP]]+MYRANKS_P[[#This Row],[ERASGP]]+MYRANKS_P[[#This Row],[WHIPSGP]]</f>
        <v>#REF!</v>
      </c>
      <c r="X639" s="177" t="e">
        <f>RANK(MYRANKS_P[[#This Row],[TTLSGP]],MYRANKS_P[TTLSGP],0)</f>
        <v>#REF!</v>
      </c>
      <c r="Y639" s="75" t="e">
        <f>IF(MYRANKS_P[[#This Row],[RAW_RANK]]&gt;NUM_P,MYRANKS_P[[#This Row],[TTLSGP]],0)</f>
        <v>#REF!</v>
      </c>
      <c r="Z639" s="59" t="e">
        <f>IF(MYRANKS_P[[#This Row],[BENCH_TTLSGP]]=0,"",RANK(MYRANKS_P[[#This Row],[BENCH_TTLSGP]],MYRANKS_P[BENCH_TTLSGP],0))</f>
        <v>#REF!</v>
      </c>
      <c r="AA639" s="59" t="e">
        <f>IF(MYRANKS_P[[#This Row],[RAW_RANK]]=NUM_P,"X","")</f>
        <v>#REF!</v>
      </c>
      <c r="AB639" s="57" t="e">
        <f>VLOOKUP(MYRANKS_P[[#This Row],[POS]],#REF!,COLUMN(#REF!),FALSE)</f>
        <v>#REF!</v>
      </c>
      <c r="AC639" s="57" t="e">
        <f>MYRANKS_P[[#This Row],[TTLSGP]]-MYRANKS_P[[#This Row],[REPL LVL]]</f>
        <v>#REF!</v>
      </c>
      <c r="AD639" s="58" t="e">
        <f>IF(MYRANKS_P[[#This Row],[RAW_RANK]]&lt;=Total_Pitchers_Drafted,MYRANKS_P[[#This Row],[SGP OVER REPL]],0)</f>
        <v>#REF!</v>
      </c>
      <c r="AE639" s="69" t="e">
        <f>MYRANKS_P[[#This Row],[SGP OVER REPL]]*Dollar_Value_Per_Pitcher_SGP+1</f>
        <v>#REF!</v>
      </c>
      <c r="AF639" s="58"/>
      <c r="AG639" s="57" t="e">
        <f>IF(AND(MYRANKS_P[[#This Row],[BENCH_RANK]]&lt;=Total_Pitchers_Drafted,MYRANKS_P[[#This Row],[$ACTUAL]]=""),MYRANKS_P[[#This Row],[USEFULSGP]],0)</f>
        <v>#REF!</v>
      </c>
      <c r="AH639" s="58" t="e">
        <f>IF(MYRANKS_P[[#This Row],[REMAIN_SGP]]=0,0,MYRANKS_P[[#This Row],[REMAIN_SGP]]*Remaining_Dollar_Value_Per_Pitcher_SGP+1)</f>
        <v>#REF!</v>
      </c>
      <c r="AI639" s="122"/>
    </row>
    <row r="640" spans="1:35" x14ac:dyDescent="0.25">
      <c r="A640" s="110" t="s">
        <v>1635</v>
      </c>
      <c r="B640" s="53" t="e">
        <f>VLOOKUP(MYRANKS_P[[#This Row],[PLAYERID]],#REF!,COLUMN(#REF!),FALSE)</f>
        <v>#REF!</v>
      </c>
      <c r="C640" s="53" t="e">
        <f>VLOOKUP(MYRANKS_P[[#This Row],[PLAYERID]],#REF!,COLUMN(#REF!),FALSE)</f>
        <v>#REF!</v>
      </c>
      <c r="D640" s="53" t="e">
        <f>VLOOKUP(MYRANKS_P[[#This Row],[PLAYERID]],#REF!,COLUMN(#REF!),FALSE)</f>
        <v>#REF!</v>
      </c>
      <c r="E640" s="9" t="e">
        <f>VLOOKUP(MYRANKS_P[[#This Row],[PLAYERID]],#REF!,COLUMN(#REF!),FALSE)</f>
        <v>#REF!</v>
      </c>
      <c r="F640" s="53" t="e">
        <f>VLOOKUP(MYRANKS_P[[#This Row],[PLAYERID]],#REF!,COLUMN(#REF!),FALSE)</f>
        <v>#REF!</v>
      </c>
      <c r="G640" s="9" t="e">
        <f>INDEX(#REF!,MATCH(MYRANKS_P[[#This Row],[PLAYERID]],#REF!,0),VLOOKUP(IDSYSTEM,#REF!,3,FALSE))</f>
        <v>#REF!</v>
      </c>
      <c r="H640" s="115" t="e">
        <f>IF(OR(LEAGUE="Mixed",LEAGUE=MYRANKS_P[[#This Row],[LG]]),IFERROR(INDEX(PITCHCSV[],MATCH(MYRANKS_P[[#This Row],[PROJID]],PITCHCSV[playerid],0),P_WCOL),0),0)</f>
        <v>#REF!</v>
      </c>
      <c r="I640" s="115" t="e">
        <f>IF(OR(LEAGUE="Mixed",LEAGUE=MYRANKS_P[[#This Row],[LG]]),IFERROR(INDEX(PITCHCSV[],MATCH(MYRANKS_P[[#This Row],[PROJID]],PITCHCSV[playerid],0),P_SVCOL),0),0)</f>
        <v>#REF!</v>
      </c>
      <c r="J640" s="115" t="e">
        <f>IF(OR(LEAGUE="Mixed",LEAGUE=MYRANKS_P[[#This Row],[LG]]),IFERROR(INDEX(PITCHCSV[],MATCH(MYRANKS_P[[#This Row],[PROJID]],PITCHCSV[playerid],0),P_IPCOL),0),0)</f>
        <v>#REF!</v>
      </c>
      <c r="K640" s="115" t="e">
        <f>IF(OR(LEAGUE="Mixed",LEAGUE=MYRANKS_P[[#This Row],[LG]]),IFERROR(INDEX(PITCHCSV[],MATCH(MYRANKS_P[[#This Row],[PROJID]],PITCHCSV[playerid],0),P_HCOL),0),0)</f>
        <v>#REF!</v>
      </c>
      <c r="L640" s="115" t="e">
        <f>IF(OR(LEAGUE="Mixed",LEAGUE=MYRANKS_P[[#This Row],[LG]]),IFERROR(INDEX(PITCHCSV[],MATCH(MYRANKS_P[[#This Row],[PROJID]],PITCHCSV[playerid],0),P_ERCOL),0),0)</f>
        <v>#REF!</v>
      </c>
      <c r="M640" s="115" t="e">
        <f>IF(OR(LEAGUE="Mixed",LEAGUE=MYRANKS_P[[#This Row],[LG]]),IFERROR(INDEX(PITCHCSV[],MATCH(MYRANKS_P[[#This Row],[PROJID]],PITCHCSV[playerid],0),P_HRCOL),0),0)</f>
        <v>#REF!</v>
      </c>
      <c r="N640" s="115" t="e">
        <f>IF(OR(LEAGUE="Mixed",LEAGUE=MYRANKS_P[[#This Row],[LG]]),IFERROR(INDEX(PITCHCSV[],MATCH(MYRANKS_P[[#This Row],[PROJID]],PITCHCSV[playerid],0),P_SOCOL),0),0)</f>
        <v>#REF!</v>
      </c>
      <c r="O640" s="115" t="e">
        <f>IF(OR(LEAGUE="Mixed",LEAGUE=MYRANKS_P[[#This Row],[LG]]),IFERROR(INDEX(PITCHCSV[],MATCH(MYRANKS_P[[#This Row],[PROJID]],PITCHCSV[playerid],0),P_BBCOL),0),0)</f>
        <v>#REF!</v>
      </c>
      <c r="P640" s="10" t="e">
        <f>IF(OR(LEAGUE="Mixed",LEAGUE=MYRANKS_P[[#This Row],[LG]]),IFERROR(MYRANKS_P[[#This Row],[ER]]*9/MYRANKS_P[[#This Row],[IP]],0),0)</f>
        <v>#REF!</v>
      </c>
      <c r="Q640" s="10" t="e">
        <f>IF(OR(LEAGUE="Mixed",LEAGUE=MYRANKS_P[[#This Row],[LG]]),IFERROR((MYRANKS_P[[#This Row],[BB]]+MYRANKS_P[[#This Row],[H]])/MYRANKS_P[[#This Row],[IP]],0),0)</f>
        <v>#REF!</v>
      </c>
      <c r="R640" s="94" t="e">
        <f>MYRANKS_P[[#This Row],[W]]/SGP_W</f>
        <v>#REF!</v>
      </c>
      <c r="S640" s="94" t="e">
        <f>MYRANKS_P[[#This Row],[SV]]/SGP_SV</f>
        <v>#REF!</v>
      </c>
      <c r="T640" s="94" t="e">
        <f>MYRANKS_P[[#This Row],[SO]]/SGP_K</f>
        <v>#REF!</v>
      </c>
      <c r="U640" s="10" t="e">
        <f>((LGAVG_ER*(NUMPITCHERS-1)+MYRANKS_P[[#This Row],[ER]])*9/((LGAVG_IP*(NUMPITCHERS-1)+MYRANKS_P[[#This Row],[IP]]))-LGAVG_ERA)/SGP_ERA</f>
        <v>#REF!</v>
      </c>
      <c r="V640" s="10" t="e">
        <f>((LGAVG_HBB*(NUMPITCHERS-1)+MYRANKS_P[[#This Row],[BB]]+MYRANKS_P[[#This Row],[H]])/(LGAVG_IP*(NUMPITCHERS-1)+MYRANKS_P[[#This Row],[IP]])-LGAVG_WHIP)/SGP_WHIP</f>
        <v>#REF!</v>
      </c>
      <c r="W640" s="100" t="e">
        <f>MYRANKS_P[[#This Row],[WSGP]]+MYRANKS_P[[#This Row],[SVSGP]]+MYRANKS_P[[#This Row],[SOSGP]]+MYRANKS_P[[#This Row],[ERASGP]]+MYRANKS_P[[#This Row],[WHIPSGP]]</f>
        <v>#REF!</v>
      </c>
      <c r="X640" s="176" t="e">
        <f>RANK(MYRANKS_P[[#This Row],[TTLSGP]],MYRANKS_P[TTLSGP],0)</f>
        <v>#REF!</v>
      </c>
      <c r="Y640" s="100" t="e">
        <f>IF(MYRANKS_P[[#This Row],[RAW_RANK]]&gt;NUM_P,MYRANKS_P[[#This Row],[TTLSGP]],0)</f>
        <v>#REF!</v>
      </c>
      <c r="Z640" s="101" t="e">
        <f>IF(MYRANKS_P[[#This Row],[BENCH_TTLSGP]]=0,"",RANK(MYRANKS_P[[#This Row],[BENCH_TTLSGP]],MYRANKS_P[BENCH_TTLSGP],0))</f>
        <v>#REF!</v>
      </c>
      <c r="AA640" s="101" t="e">
        <f>IF(MYRANKS_P[[#This Row],[RAW_RANK]]=NUM_P,"X","")</f>
        <v>#REF!</v>
      </c>
      <c r="AB640" s="94" t="e">
        <f>VLOOKUP(MYRANKS_P[[#This Row],[POS]],#REF!,COLUMN(#REF!),FALSE)</f>
        <v>#REF!</v>
      </c>
      <c r="AC640" s="94" t="e">
        <f>MYRANKS_P[[#This Row],[TTLSGP]]-MYRANKS_P[[#This Row],[REPL LVL]]</f>
        <v>#REF!</v>
      </c>
      <c r="AD640" s="94" t="e">
        <f>IF(MYRANKS_P[[#This Row],[RAW_RANK]]&lt;=Total_Pitchers_Drafted,MYRANKS_P[[#This Row],[SGP OVER REPL]],0)</f>
        <v>#REF!</v>
      </c>
      <c r="AE640" s="102" t="e">
        <f>MYRANKS_P[[#This Row],[SGP OVER REPL]]*Dollar_Value_Per_Pitcher_SGP+1</f>
        <v>#REF!</v>
      </c>
      <c r="AF640" s="94"/>
      <c r="AG640" s="94" t="e">
        <f>IF(AND(MYRANKS_P[[#This Row],[BENCH_RANK]]&lt;=Total_Pitchers_Drafted,MYRANKS_P[[#This Row],[$ACTUAL]]=""),MYRANKS_P[[#This Row],[USEFULSGP]],0)</f>
        <v>#REF!</v>
      </c>
      <c r="AH640" s="94" t="e">
        <f>IF(MYRANKS_P[[#This Row],[REMAIN_SGP]]=0,0,MYRANKS_P[[#This Row],[REMAIN_SGP]]*Remaining_Dollar_Value_Per_Pitcher_SGP+1)</f>
        <v>#REF!</v>
      </c>
      <c r="AI640" s="122"/>
    </row>
    <row r="641" spans="1:35" x14ac:dyDescent="0.25">
      <c r="A641" s="88" t="s">
        <v>3639</v>
      </c>
      <c r="B641" s="53" t="e">
        <f>VLOOKUP(MYRANKS_P[[#This Row],[PLAYERID]],#REF!,COLUMN(#REF!),FALSE)</f>
        <v>#REF!</v>
      </c>
      <c r="C641" s="53" t="e">
        <f>VLOOKUP(MYRANKS_P[[#This Row],[PLAYERID]],#REF!,COLUMN(#REF!),FALSE)</f>
        <v>#REF!</v>
      </c>
      <c r="D641" s="53" t="e">
        <f>VLOOKUP(MYRANKS_P[[#This Row],[PLAYERID]],#REF!,COLUMN(#REF!),FALSE)</f>
        <v>#REF!</v>
      </c>
      <c r="E641" s="9" t="e">
        <f>VLOOKUP(MYRANKS_P[[#This Row],[PLAYERID]],#REF!,COLUMN(#REF!),FALSE)</f>
        <v>#REF!</v>
      </c>
      <c r="F641" s="53" t="e">
        <f>VLOOKUP(MYRANKS_P[[#This Row],[PLAYERID]],#REF!,COLUMN(#REF!),FALSE)</f>
        <v>#REF!</v>
      </c>
      <c r="G641" s="9" t="e">
        <f>INDEX(#REF!,MATCH(MYRANKS_P[[#This Row],[PLAYERID]],#REF!,0),VLOOKUP(IDSYSTEM,#REF!,3,FALSE))</f>
        <v>#REF!</v>
      </c>
      <c r="H641" s="115" t="e">
        <f>IF(OR(LEAGUE="Mixed",LEAGUE=MYRANKS_P[[#This Row],[LG]]),IFERROR(INDEX(PITCHCSV[],MATCH(MYRANKS_P[[#This Row],[PROJID]],PITCHCSV[playerid],0),P_WCOL),0),0)</f>
        <v>#REF!</v>
      </c>
      <c r="I641" s="115" t="e">
        <f>IF(OR(LEAGUE="Mixed",LEAGUE=MYRANKS_P[[#This Row],[LG]]),IFERROR(INDEX(PITCHCSV[],MATCH(MYRANKS_P[[#This Row],[PROJID]],PITCHCSV[playerid],0),P_SVCOL),0),0)</f>
        <v>#REF!</v>
      </c>
      <c r="J641" s="115" t="e">
        <f>IF(OR(LEAGUE="Mixed",LEAGUE=MYRANKS_P[[#This Row],[LG]]),IFERROR(INDEX(PITCHCSV[],MATCH(MYRANKS_P[[#This Row],[PROJID]],PITCHCSV[playerid],0),P_IPCOL),0),0)</f>
        <v>#REF!</v>
      </c>
      <c r="K641" s="115" t="e">
        <f>IF(OR(LEAGUE="Mixed",LEAGUE=MYRANKS_P[[#This Row],[LG]]),IFERROR(INDEX(PITCHCSV[],MATCH(MYRANKS_P[[#This Row],[PROJID]],PITCHCSV[playerid],0),P_HCOL),0),0)</f>
        <v>#REF!</v>
      </c>
      <c r="L641" s="115" t="e">
        <f>IF(OR(LEAGUE="Mixed",LEAGUE=MYRANKS_P[[#This Row],[LG]]),IFERROR(INDEX(PITCHCSV[],MATCH(MYRANKS_P[[#This Row],[PROJID]],PITCHCSV[playerid],0),P_ERCOL),0),0)</f>
        <v>#REF!</v>
      </c>
      <c r="M641" s="115" t="e">
        <f>IF(OR(LEAGUE="Mixed",LEAGUE=MYRANKS_P[[#This Row],[LG]]),IFERROR(INDEX(PITCHCSV[],MATCH(MYRANKS_P[[#This Row],[PROJID]],PITCHCSV[playerid],0),P_HRCOL),0),0)</f>
        <v>#REF!</v>
      </c>
      <c r="N641" s="115" t="e">
        <f>IF(OR(LEAGUE="Mixed",LEAGUE=MYRANKS_P[[#This Row],[LG]]),IFERROR(INDEX(PITCHCSV[],MATCH(MYRANKS_P[[#This Row],[PROJID]],PITCHCSV[playerid],0),P_SOCOL),0),0)</f>
        <v>#REF!</v>
      </c>
      <c r="O641" s="115" t="e">
        <f>IF(OR(LEAGUE="Mixed",LEAGUE=MYRANKS_P[[#This Row],[LG]]),IFERROR(INDEX(PITCHCSV[],MATCH(MYRANKS_P[[#This Row],[PROJID]],PITCHCSV[playerid],0),P_BBCOL),0),0)</f>
        <v>#REF!</v>
      </c>
      <c r="P641" s="10" t="e">
        <f>IF(OR(LEAGUE="Mixed",LEAGUE=MYRANKS_P[[#This Row],[LG]]),IFERROR(MYRANKS_P[[#This Row],[ER]]*9/MYRANKS_P[[#This Row],[IP]],0),0)</f>
        <v>#REF!</v>
      </c>
      <c r="Q641" s="10" t="e">
        <f>IF(OR(LEAGUE="Mixed",LEAGUE=MYRANKS_P[[#This Row],[LG]]),IFERROR((MYRANKS_P[[#This Row],[BB]]+MYRANKS_P[[#This Row],[H]])/MYRANKS_P[[#This Row],[IP]],0),0)</f>
        <v>#REF!</v>
      </c>
      <c r="R641" s="12" t="e">
        <f>MYRANKS_P[[#This Row],[W]]/SGP_W</f>
        <v>#REF!</v>
      </c>
      <c r="S641" s="12" t="e">
        <f>MYRANKS_P[[#This Row],[SV]]/SGP_SV</f>
        <v>#REF!</v>
      </c>
      <c r="T641" s="12" t="e">
        <f>MYRANKS_P[[#This Row],[SO]]/SGP_K</f>
        <v>#REF!</v>
      </c>
      <c r="U641" s="10" t="e">
        <f>((LGAVG_ER*(NUMPITCHERS-1)+MYRANKS_P[[#This Row],[ER]])*9/((LGAVG_IP*(NUMPITCHERS-1)+MYRANKS_P[[#This Row],[IP]]))-LGAVG_ERA)/SGP_ERA</f>
        <v>#REF!</v>
      </c>
      <c r="V641" s="10" t="e">
        <f>((LGAVG_HBB*(NUMPITCHERS-1)+MYRANKS_P[[#This Row],[BB]]+MYRANKS_P[[#This Row],[H]])/(LGAVG_IP*(NUMPITCHERS-1)+MYRANKS_P[[#This Row],[IP]])-LGAVG_WHIP)/SGP_WHIP</f>
        <v>#REF!</v>
      </c>
      <c r="W641" s="76" t="e">
        <f>MYRANKS_P[[#This Row],[WSGP]]+MYRANKS_P[[#This Row],[SVSGP]]+MYRANKS_P[[#This Row],[SOSGP]]+MYRANKS_P[[#This Row],[ERASGP]]+MYRANKS_P[[#This Row],[WHIPSGP]]</f>
        <v>#REF!</v>
      </c>
      <c r="X641" s="175" t="e">
        <f>RANK(MYRANKS_P[[#This Row],[TTLSGP]],MYRANKS_P[TTLSGP],0)</f>
        <v>#REF!</v>
      </c>
      <c r="Y641" s="76" t="e">
        <f>IF(MYRANKS_P[[#This Row],[RAW_RANK]]&gt;NUM_P,MYRANKS_P[[#This Row],[TTLSGP]],0)</f>
        <v>#REF!</v>
      </c>
      <c r="Z641" s="23" t="e">
        <f>IF(MYRANKS_P[[#This Row],[BENCH_TTLSGP]]=0,"",RANK(MYRANKS_P[[#This Row],[BENCH_TTLSGP]],MYRANKS_P[BENCH_TTLSGP],0))</f>
        <v>#REF!</v>
      </c>
      <c r="AA641" s="23" t="e">
        <f>IF(MYRANKS_P[[#This Row],[RAW_RANK]]=NUM_P,"X","")</f>
        <v>#REF!</v>
      </c>
      <c r="AB641" s="12" t="e">
        <f>VLOOKUP(MYRANKS_P[[#This Row],[POS]],#REF!,COLUMN(#REF!),FALSE)</f>
        <v>#REF!</v>
      </c>
      <c r="AC641" s="12" t="e">
        <f>MYRANKS_P[[#This Row],[TTLSGP]]-MYRANKS_P[[#This Row],[REPL LVL]]</f>
        <v>#REF!</v>
      </c>
      <c r="AD641" s="20" t="e">
        <f>IF(MYRANKS_P[[#This Row],[RAW_RANK]]&lt;=Total_Pitchers_Drafted,MYRANKS_P[[#This Row],[SGP OVER REPL]],0)</f>
        <v>#REF!</v>
      </c>
      <c r="AE641" s="70" t="e">
        <f>MYRANKS_P[[#This Row],[SGP OVER REPL]]*Dollar_Value_Per_Pitcher_SGP+1</f>
        <v>#REF!</v>
      </c>
      <c r="AF641" s="28"/>
      <c r="AG641" s="31" t="e">
        <f>IF(AND(MYRANKS_P[[#This Row],[BENCH_RANK]]&lt;=Total_Pitchers_Drafted,MYRANKS_P[[#This Row],[$ACTUAL]]=""),MYRANKS_P[[#This Row],[USEFULSGP]],0)</f>
        <v>#REF!</v>
      </c>
      <c r="AH641" s="28" t="e">
        <f>IF(MYRANKS_P[[#This Row],[REMAIN_SGP]]=0,0,MYRANKS_P[[#This Row],[REMAIN_SGP]]*Remaining_Dollar_Value_Per_Pitcher_SGP+1)</f>
        <v>#REF!</v>
      </c>
      <c r="AI641" s="122"/>
    </row>
    <row r="642" spans="1:35" x14ac:dyDescent="0.25">
      <c r="A642" s="88" t="s">
        <v>1639</v>
      </c>
      <c r="B642" s="53" t="e">
        <f>VLOOKUP(MYRANKS_P[[#This Row],[PLAYERID]],#REF!,COLUMN(#REF!),FALSE)</f>
        <v>#REF!</v>
      </c>
      <c r="C642" s="53" t="e">
        <f>VLOOKUP(MYRANKS_P[[#This Row],[PLAYERID]],#REF!,COLUMN(#REF!),FALSE)</f>
        <v>#REF!</v>
      </c>
      <c r="D642" s="53" t="e">
        <f>VLOOKUP(MYRANKS_P[[#This Row],[PLAYERID]],#REF!,COLUMN(#REF!),FALSE)</f>
        <v>#REF!</v>
      </c>
      <c r="E642" s="9" t="e">
        <f>VLOOKUP(MYRANKS_P[[#This Row],[PLAYERID]],#REF!,COLUMN(#REF!),FALSE)</f>
        <v>#REF!</v>
      </c>
      <c r="F642" s="53" t="e">
        <f>VLOOKUP(MYRANKS_P[[#This Row],[PLAYERID]],#REF!,COLUMN(#REF!),FALSE)</f>
        <v>#REF!</v>
      </c>
      <c r="G642" s="9" t="e">
        <f>INDEX(#REF!,MATCH(MYRANKS_P[[#This Row],[PLAYERID]],#REF!,0),VLOOKUP(IDSYSTEM,#REF!,3,FALSE))</f>
        <v>#REF!</v>
      </c>
      <c r="H642" s="115" t="e">
        <f>IF(OR(LEAGUE="Mixed",LEAGUE=MYRANKS_P[[#This Row],[LG]]),IFERROR(INDEX(PITCHCSV[],MATCH(MYRANKS_P[[#This Row],[PROJID]],PITCHCSV[playerid],0),P_WCOL),0),0)</f>
        <v>#REF!</v>
      </c>
      <c r="I642" s="115" t="e">
        <f>IF(OR(LEAGUE="Mixed",LEAGUE=MYRANKS_P[[#This Row],[LG]]),IFERROR(INDEX(PITCHCSV[],MATCH(MYRANKS_P[[#This Row],[PROJID]],PITCHCSV[playerid],0),P_SVCOL),0),0)</f>
        <v>#REF!</v>
      </c>
      <c r="J642" s="115" t="e">
        <f>IF(OR(LEAGUE="Mixed",LEAGUE=MYRANKS_P[[#This Row],[LG]]),IFERROR(INDEX(PITCHCSV[],MATCH(MYRANKS_P[[#This Row],[PROJID]],PITCHCSV[playerid],0),P_IPCOL),0),0)</f>
        <v>#REF!</v>
      </c>
      <c r="K642" s="115" t="e">
        <f>IF(OR(LEAGUE="Mixed",LEAGUE=MYRANKS_P[[#This Row],[LG]]),IFERROR(INDEX(PITCHCSV[],MATCH(MYRANKS_P[[#This Row],[PROJID]],PITCHCSV[playerid],0),P_HCOL),0),0)</f>
        <v>#REF!</v>
      </c>
      <c r="L642" s="115" t="e">
        <f>IF(OR(LEAGUE="Mixed",LEAGUE=MYRANKS_P[[#This Row],[LG]]),IFERROR(INDEX(PITCHCSV[],MATCH(MYRANKS_P[[#This Row],[PROJID]],PITCHCSV[playerid],0),P_ERCOL),0),0)</f>
        <v>#REF!</v>
      </c>
      <c r="M642" s="115" t="e">
        <f>IF(OR(LEAGUE="Mixed",LEAGUE=MYRANKS_P[[#This Row],[LG]]),IFERROR(INDEX(PITCHCSV[],MATCH(MYRANKS_P[[#This Row],[PROJID]],PITCHCSV[playerid],0),P_HRCOL),0),0)</f>
        <v>#REF!</v>
      </c>
      <c r="N642" s="115" t="e">
        <f>IF(OR(LEAGUE="Mixed",LEAGUE=MYRANKS_P[[#This Row],[LG]]),IFERROR(INDEX(PITCHCSV[],MATCH(MYRANKS_P[[#This Row],[PROJID]],PITCHCSV[playerid],0),P_SOCOL),0),0)</f>
        <v>#REF!</v>
      </c>
      <c r="O642" s="115" t="e">
        <f>IF(OR(LEAGUE="Mixed",LEAGUE=MYRANKS_P[[#This Row],[LG]]),IFERROR(INDEX(PITCHCSV[],MATCH(MYRANKS_P[[#This Row],[PROJID]],PITCHCSV[playerid],0),P_BBCOL),0),0)</f>
        <v>#REF!</v>
      </c>
      <c r="P642" s="10" t="e">
        <f>IF(OR(LEAGUE="Mixed",LEAGUE=MYRANKS_P[[#This Row],[LG]]),IFERROR(MYRANKS_P[[#This Row],[ER]]*9/MYRANKS_P[[#This Row],[IP]],0),0)</f>
        <v>#REF!</v>
      </c>
      <c r="Q642" s="10" t="e">
        <f>IF(OR(LEAGUE="Mixed",LEAGUE=MYRANKS_P[[#This Row],[LG]]),IFERROR((MYRANKS_P[[#This Row],[BB]]+MYRANKS_P[[#This Row],[H]])/MYRANKS_P[[#This Row],[IP]],0),0)</f>
        <v>#REF!</v>
      </c>
      <c r="R642" s="12" t="e">
        <f>MYRANKS_P[[#This Row],[W]]/SGP_W</f>
        <v>#REF!</v>
      </c>
      <c r="S642" s="12" t="e">
        <f>MYRANKS_P[[#This Row],[SV]]/SGP_SV</f>
        <v>#REF!</v>
      </c>
      <c r="T642" s="12" t="e">
        <f>MYRANKS_P[[#This Row],[SO]]/SGP_K</f>
        <v>#REF!</v>
      </c>
      <c r="U642" s="10" t="e">
        <f>((LGAVG_ER*(NUMPITCHERS-1)+MYRANKS_P[[#This Row],[ER]])*9/((LGAVG_IP*(NUMPITCHERS-1)+MYRANKS_P[[#This Row],[IP]]))-LGAVG_ERA)/SGP_ERA</f>
        <v>#REF!</v>
      </c>
      <c r="V642" s="10" t="e">
        <f>((LGAVG_HBB*(NUMPITCHERS-1)+MYRANKS_P[[#This Row],[BB]]+MYRANKS_P[[#This Row],[H]])/(LGAVG_IP*(NUMPITCHERS-1)+MYRANKS_P[[#This Row],[IP]])-LGAVG_WHIP)/SGP_WHIP</f>
        <v>#REF!</v>
      </c>
      <c r="W642" s="76" t="e">
        <f>MYRANKS_P[[#This Row],[WSGP]]+MYRANKS_P[[#This Row],[SVSGP]]+MYRANKS_P[[#This Row],[SOSGP]]+MYRANKS_P[[#This Row],[ERASGP]]+MYRANKS_P[[#This Row],[WHIPSGP]]</f>
        <v>#REF!</v>
      </c>
      <c r="X642" s="175" t="e">
        <f>RANK(MYRANKS_P[[#This Row],[TTLSGP]],MYRANKS_P[TTLSGP],0)</f>
        <v>#REF!</v>
      </c>
      <c r="Y642" s="76" t="e">
        <f>IF(MYRANKS_P[[#This Row],[RAW_RANK]]&gt;NUM_P,MYRANKS_P[[#This Row],[TTLSGP]],0)</f>
        <v>#REF!</v>
      </c>
      <c r="Z642" s="23" t="e">
        <f>IF(MYRANKS_P[[#This Row],[BENCH_TTLSGP]]=0,"",RANK(MYRANKS_P[[#This Row],[BENCH_TTLSGP]],MYRANKS_P[BENCH_TTLSGP],0))</f>
        <v>#REF!</v>
      </c>
      <c r="AA642" s="23" t="e">
        <f>IF(MYRANKS_P[[#This Row],[RAW_RANK]]=NUM_P,"X","")</f>
        <v>#REF!</v>
      </c>
      <c r="AB642" s="12" t="e">
        <f>VLOOKUP(MYRANKS_P[[#This Row],[POS]],#REF!,COLUMN(#REF!),FALSE)</f>
        <v>#REF!</v>
      </c>
      <c r="AC642" s="12" t="e">
        <f>MYRANKS_P[[#This Row],[TTLSGP]]-MYRANKS_P[[#This Row],[REPL LVL]]</f>
        <v>#REF!</v>
      </c>
      <c r="AD642" s="20" t="e">
        <f>IF(MYRANKS_P[[#This Row],[RAW_RANK]]&lt;=Total_Pitchers_Drafted,MYRANKS_P[[#This Row],[SGP OVER REPL]],0)</f>
        <v>#REF!</v>
      </c>
      <c r="AE642" s="70" t="e">
        <f>MYRANKS_P[[#This Row],[SGP OVER REPL]]*Dollar_Value_Per_Pitcher_SGP+1</f>
        <v>#REF!</v>
      </c>
      <c r="AF642" s="28"/>
      <c r="AG642" s="31" t="e">
        <f>IF(AND(MYRANKS_P[[#This Row],[BENCH_RANK]]&lt;=Total_Pitchers_Drafted,MYRANKS_P[[#This Row],[$ACTUAL]]=""),MYRANKS_P[[#This Row],[USEFULSGP]],0)</f>
        <v>#REF!</v>
      </c>
      <c r="AH642" s="28" t="e">
        <f>IF(MYRANKS_P[[#This Row],[REMAIN_SGP]]=0,0,MYRANKS_P[[#This Row],[REMAIN_SGP]]*Remaining_Dollar_Value_Per_Pitcher_SGP+1)</f>
        <v>#REF!</v>
      </c>
      <c r="AI642" s="122"/>
    </row>
    <row r="643" spans="1:35" x14ac:dyDescent="0.25">
      <c r="A643" s="110" t="s">
        <v>1641</v>
      </c>
      <c r="B643" s="53" t="e">
        <f>VLOOKUP(MYRANKS_P[[#This Row],[PLAYERID]],#REF!,COLUMN(#REF!),FALSE)</f>
        <v>#REF!</v>
      </c>
      <c r="C643" s="53" t="e">
        <f>VLOOKUP(MYRANKS_P[[#This Row],[PLAYERID]],#REF!,COLUMN(#REF!),FALSE)</f>
        <v>#REF!</v>
      </c>
      <c r="D643" s="53" t="e">
        <f>VLOOKUP(MYRANKS_P[[#This Row],[PLAYERID]],#REF!,COLUMN(#REF!),FALSE)</f>
        <v>#REF!</v>
      </c>
      <c r="E643" s="9" t="e">
        <f>VLOOKUP(MYRANKS_P[[#This Row],[PLAYERID]],#REF!,COLUMN(#REF!),FALSE)</f>
        <v>#REF!</v>
      </c>
      <c r="F643" s="53" t="e">
        <f>VLOOKUP(MYRANKS_P[[#This Row],[PLAYERID]],#REF!,COLUMN(#REF!),FALSE)</f>
        <v>#REF!</v>
      </c>
      <c r="G643" s="9" t="e">
        <f>INDEX(#REF!,MATCH(MYRANKS_P[[#This Row],[PLAYERID]],#REF!,0),VLOOKUP(IDSYSTEM,#REF!,3,FALSE))</f>
        <v>#REF!</v>
      </c>
      <c r="H643" s="128" t="e">
        <f>IF(OR(LEAGUE="Mixed",LEAGUE=MYRANKS_P[[#This Row],[LG]]),IFERROR(INDEX(PITCHCSV[],MATCH(MYRANKS_P[[#This Row],[PROJID]],PITCHCSV[playerid],0),P_WCOL),0),0)</f>
        <v>#REF!</v>
      </c>
      <c r="I643" s="128" t="e">
        <f>IF(OR(LEAGUE="Mixed",LEAGUE=MYRANKS_P[[#This Row],[LG]]),IFERROR(INDEX(PITCHCSV[],MATCH(MYRANKS_P[[#This Row],[PROJID]],PITCHCSV[playerid],0),P_SVCOL),0),0)</f>
        <v>#REF!</v>
      </c>
      <c r="J643" s="128" t="e">
        <f>IF(OR(LEAGUE="Mixed",LEAGUE=MYRANKS_P[[#This Row],[LG]]),IFERROR(INDEX(PITCHCSV[],MATCH(MYRANKS_P[[#This Row],[PROJID]],PITCHCSV[playerid],0),P_IPCOL),0),0)</f>
        <v>#REF!</v>
      </c>
      <c r="K643" s="128" t="e">
        <f>IF(OR(LEAGUE="Mixed",LEAGUE=MYRANKS_P[[#This Row],[LG]]),IFERROR(INDEX(PITCHCSV[],MATCH(MYRANKS_P[[#This Row],[PROJID]],PITCHCSV[playerid],0),P_HCOL),0),0)</f>
        <v>#REF!</v>
      </c>
      <c r="L643" s="128" t="e">
        <f>IF(OR(LEAGUE="Mixed",LEAGUE=MYRANKS_P[[#This Row],[LG]]),IFERROR(INDEX(PITCHCSV[],MATCH(MYRANKS_P[[#This Row],[PROJID]],PITCHCSV[playerid],0),P_ERCOL),0),0)</f>
        <v>#REF!</v>
      </c>
      <c r="M643" s="128" t="e">
        <f>IF(OR(LEAGUE="Mixed",LEAGUE=MYRANKS_P[[#This Row],[LG]]),IFERROR(INDEX(PITCHCSV[],MATCH(MYRANKS_P[[#This Row],[PROJID]],PITCHCSV[playerid],0),P_HRCOL),0),0)</f>
        <v>#REF!</v>
      </c>
      <c r="N643" s="128" t="e">
        <f>IF(OR(LEAGUE="Mixed",LEAGUE=MYRANKS_P[[#This Row],[LG]]),IFERROR(INDEX(PITCHCSV[],MATCH(MYRANKS_P[[#This Row],[PROJID]],PITCHCSV[playerid],0),P_SOCOL),0),0)</f>
        <v>#REF!</v>
      </c>
      <c r="O643" s="128" t="e">
        <f>IF(OR(LEAGUE="Mixed",LEAGUE=MYRANKS_P[[#This Row],[LG]]),IFERROR(INDEX(PITCHCSV[],MATCH(MYRANKS_P[[#This Row],[PROJID]],PITCHCSV[playerid],0),P_BBCOL),0),0)</f>
        <v>#REF!</v>
      </c>
      <c r="P643" s="87" t="e">
        <f>IF(OR(LEAGUE="Mixed",LEAGUE=MYRANKS_P[[#This Row],[LG]]),IFERROR(MYRANKS_P[[#This Row],[ER]]*9/MYRANKS_P[[#This Row],[IP]],0),0)</f>
        <v>#REF!</v>
      </c>
      <c r="Q643" s="87" t="e">
        <f>IF(OR(LEAGUE="Mixed",LEAGUE=MYRANKS_P[[#This Row],[LG]]),IFERROR((MYRANKS_P[[#This Row],[BB]]+MYRANKS_P[[#This Row],[H]])/MYRANKS_P[[#This Row],[IP]],0),0)</f>
        <v>#REF!</v>
      </c>
      <c r="R643" s="87" t="e">
        <f>MYRANKS_P[[#This Row],[W]]/SGP_W</f>
        <v>#REF!</v>
      </c>
      <c r="S643" s="87" t="e">
        <f>MYRANKS_P[[#This Row],[SV]]/SGP_SV</f>
        <v>#REF!</v>
      </c>
      <c r="T643" s="87" t="e">
        <f>MYRANKS_P[[#This Row],[SO]]/SGP_K</f>
        <v>#REF!</v>
      </c>
      <c r="U643" s="87" t="e">
        <f>((LGAVG_ER*(NUMPITCHERS-1)+MYRANKS_P[[#This Row],[ER]])*9/((LGAVG_IP*(NUMPITCHERS-1)+MYRANKS_P[[#This Row],[IP]]))-LGAVG_ERA)/SGP_ERA</f>
        <v>#REF!</v>
      </c>
      <c r="V643" s="87" t="e">
        <f>((LGAVG_HBB*(NUMPITCHERS-1)+MYRANKS_P[[#This Row],[BB]]+MYRANKS_P[[#This Row],[H]])/(LGAVG_IP*(NUMPITCHERS-1)+MYRANKS_P[[#This Row],[IP]])-LGAVG_WHIP)/SGP_WHIP</f>
        <v>#REF!</v>
      </c>
      <c r="W643" s="92" t="e">
        <f>MYRANKS_P[[#This Row],[WSGP]]+MYRANKS_P[[#This Row],[SVSGP]]+MYRANKS_P[[#This Row],[SOSGP]]+MYRANKS_P[[#This Row],[ERASGP]]+MYRANKS_P[[#This Row],[WHIPSGP]]</f>
        <v>#REF!</v>
      </c>
      <c r="X643" s="173" t="e">
        <f>RANK(MYRANKS_P[[#This Row],[TTLSGP]],MYRANKS_P[TTLSGP],0)</f>
        <v>#REF!</v>
      </c>
      <c r="Y643" s="92" t="e">
        <f>IF(MYRANKS_P[[#This Row],[RAW_RANK]]&gt;NUM_P,MYRANKS_P[[#This Row],[TTLSGP]],0)</f>
        <v>#REF!</v>
      </c>
      <c r="Z643" s="96" t="e">
        <f>IF(MYRANKS_P[[#This Row],[BENCH_TTLSGP]]=0,"",RANK(MYRANKS_P[[#This Row],[BENCH_TTLSGP]],MYRANKS_P[BENCH_TTLSGP],0))</f>
        <v>#REF!</v>
      </c>
      <c r="AA643" s="96" t="e">
        <f>IF(MYRANKS_P[[#This Row],[RAW_RANK]]=NUM_P,"X","")</f>
        <v>#REF!</v>
      </c>
      <c r="AB643" s="87" t="e">
        <f>VLOOKUP(MYRANKS_P[[#This Row],[POS]],#REF!,COLUMN(#REF!),FALSE)</f>
        <v>#REF!</v>
      </c>
      <c r="AC643" s="87" t="e">
        <f>MYRANKS_P[[#This Row],[TTLSGP]]-MYRANKS_P[[#This Row],[REPL LVL]]</f>
        <v>#REF!</v>
      </c>
      <c r="AD643" s="87" t="e">
        <f>IF(MYRANKS_P[[#This Row],[RAW_RANK]]&lt;=Total_Pitchers_Drafted,MYRANKS_P[[#This Row],[SGP OVER REPL]],0)</f>
        <v>#REF!</v>
      </c>
      <c r="AE643" s="97" t="e">
        <f>MYRANKS_P[[#This Row],[SGP OVER REPL]]*Dollar_Value_Per_Pitcher_SGP+1</f>
        <v>#REF!</v>
      </c>
      <c r="AF643" s="87"/>
      <c r="AG643" s="87" t="e">
        <f>IF(AND(MYRANKS_P[[#This Row],[BENCH_RANK]]&lt;=Total_Pitchers_Drafted,MYRANKS_P[[#This Row],[$ACTUAL]]=""),MYRANKS_P[[#This Row],[USEFULSGP]],0)</f>
        <v>#REF!</v>
      </c>
      <c r="AH643" s="87" t="e">
        <f>IF(MYRANKS_P[[#This Row],[REMAIN_SGP]]=0,0,MYRANKS_P[[#This Row],[REMAIN_SGP]]*Remaining_Dollar_Value_Per_Pitcher_SGP+1)</f>
        <v>#REF!</v>
      </c>
      <c r="AI643" s="122"/>
    </row>
    <row r="644" spans="1:35" x14ac:dyDescent="0.25">
      <c r="A644" s="88" t="s">
        <v>1645</v>
      </c>
      <c r="B644" s="53" t="e">
        <f>VLOOKUP(MYRANKS_P[[#This Row],[PLAYERID]],#REF!,COLUMN(#REF!),FALSE)</f>
        <v>#REF!</v>
      </c>
      <c r="C644" s="53" t="e">
        <f>VLOOKUP(MYRANKS_P[[#This Row],[PLAYERID]],#REF!,COLUMN(#REF!),FALSE)</f>
        <v>#REF!</v>
      </c>
      <c r="D644" s="53" t="e">
        <f>VLOOKUP(MYRANKS_P[[#This Row],[PLAYERID]],#REF!,COLUMN(#REF!),FALSE)</f>
        <v>#REF!</v>
      </c>
      <c r="E644" s="9" t="e">
        <f>VLOOKUP(MYRANKS_P[[#This Row],[PLAYERID]],#REF!,COLUMN(#REF!),FALSE)</f>
        <v>#REF!</v>
      </c>
      <c r="F644" s="53" t="e">
        <f>VLOOKUP(MYRANKS_P[[#This Row],[PLAYERID]],#REF!,COLUMN(#REF!),FALSE)</f>
        <v>#REF!</v>
      </c>
      <c r="G644" s="9" t="e">
        <f>INDEX(#REF!,MATCH(MYRANKS_P[[#This Row],[PLAYERID]],#REF!,0),VLOOKUP(IDSYSTEM,#REF!,3,FALSE))</f>
        <v>#REF!</v>
      </c>
      <c r="H644" s="115" t="e">
        <f>IF(OR(LEAGUE="Mixed",LEAGUE=MYRANKS_P[[#This Row],[LG]]),IFERROR(INDEX(PITCHCSV[],MATCH(MYRANKS_P[[#This Row],[PROJID]],PITCHCSV[playerid],0),P_WCOL),0),0)</f>
        <v>#REF!</v>
      </c>
      <c r="I644" s="115" t="e">
        <f>IF(OR(LEAGUE="Mixed",LEAGUE=MYRANKS_P[[#This Row],[LG]]),IFERROR(INDEX(PITCHCSV[],MATCH(MYRANKS_P[[#This Row],[PROJID]],PITCHCSV[playerid],0),P_SVCOL),0),0)</f>
        <v>#REF!</v>
      </c>
      <c r="J644" s="115" t="e">
        <f>IF(OR(LEAGUE="Mixed",LEAGUE=MYRANKS_P[[#This Row],[LG]]),IFERROR(INDEX(PITCHCSV[],MATCH(MYRANKS_P[[#This Row],[PROJID]],PITCHCSV[playerid],0),P_IPCOL),0),0)</f>
        <v>#REF!</v>
      </c>
      <c r="K644" s="115" t="e">
        <f>IF(OR(LEAGUE="Mixed",LEAGUE=MYRANKS_P[[#This Row],[LG]]),IFERROR(INDEX(PITCHCSV[],MATCH(MYRANKS_P[[#This Row],[PROJID]],PITCHCSV[playerid],0),P_HCOL),0),0)</f>
        <v>#REF!</v>
      </c>
      <c r="L644" s="115" t="e">
        <f>IF(OR(LEAGUE="Mixed",LEAGUE=MYRANKS_P[[#This Row],[LG]]),IFERROR(INDEX(PITCHCSV[],MATCH(MYRANKS_P[[#This Row],[PROJID]],PITCHCSV[playerid],0),P_ERCOL),0),0)</f>
        <v>#REF!</v>
      </c>
      <c r="M644" s="115" t="e">
        <f>IF(OR(LEAGUE="Mixed",LEAGUE=MYRANKS_P[[#This Row],[LG]]),IFERROR(INDEX(PITCHCSV[],MATCH(MYRANKS_P[[#This Row],[PROJID]],PITCHCSV[playerid],0),P_HRCOL),0),0)</f>
        <v>#REF!</v>
      </c>
      <c r="N644" s="115" t="e">
        <f>IF(OR(LEAGUE="Mixed",LEAGUE=MYRANKS_P[[#This Row],[LG]]),IFERROR(INDEX(PITCHCSV[],MATCH(MYRANKS_P[[#This Row],[PROJID]],PITCHCSV[playerid],0),P_SOCOL),0),0)</f>
        <v>#REF!</v>
      </c>
      <c r="O644" s="115" t="e">
        <f>IF(OR(LEAGUE="Mixed",LEAGUE=MYRANKS_P[[#This Row],[LG]]),IFERROR(INDEX(PITCHCSV[],MATCH(MYRANKS_P[[#This Row],[PROJID]],PITCHCSV[playerid],0),P_BBCOL),0),0)</f>
        <v>#REF!</v>
      </c>
      <c r="P644" s="10" t="e">
        <f>IF(OR(LEAGUE="Mixed",LEAGUE=MYRANKS_P[[#This Row],[LG]]),IFERROR(MYRANKS_P[[#This Row],[ER]]*9/MYRANKS_P[[#This Row],[IP]],0),0)</f>
        <v>#REF!</v>
      </c>
      <c r="Q644" s="10" t="e">
        <f>IF(OR(LEAGUE="Mixed",LEAGUE=MYRANKS_P[[#This Row],[LG]]),IFERROR((MYRANKS_P[[#This Row],[BB]]+MYRANKS_P[[#This Row],[H]])/MYRANKS_P[[#This Row],[IP]],0),0)</f>
        <v>#REF!</v>
      </c>
      <c r="R644" s="10" t="e">
        <f>MYRANKS_P[[#This Row],[W]]/SGP_W</f>
        <v>#REF!</v>
      </c>
      <c r="S644" s="10" t="e">
        <f>MYRANKS_P[[#This Row],[SV]]/SGP_SV</f>
        <v>#REF!</v>
      </c>
      <c r="T644" s="10" t="e">
        <f>MYRANKS_P[[#This Row],[SO]]/SGP_K</f>
        <v>#REF!</v>
      </c>
      <c r="U644" s="10" t="e">
        <f>((LGAVG_ER*(NUMPITCHERS-1)+MYRANKS_P[[#This Row],[ER]])*9/((LGAVG_IP*(NUMPITCHERS-1)+MYRANKS_P[[#This Row],[IP]]))-LGAVG_ERA)/SGP_ERA</f>
        <v>#REF!</v>
      </c>
      <c r="V644" s="10" t="e">
        <f>((LGAVG_HBB*(NUMPITCHERS-1)+MYRANKS_P[[#This Row],[BB]]+MYRANKS_P[[#This Row],[H]])/(LGAVG_IP*(NUMPITCHERS-1)+MYRANKS_P[[#This Row],[IP]])-LGAVG_WHIP)/SGP_WHIP</f>
        <v>#REF!</v>
      </c>
      <c r="W644" s="72" t="e">
        <f>MYRANKS_P[[#This Row],[WSGP]]+MYRANKS_P[[#This Row],[SVSGP]]+MYRANKS_P[[#This Row],[SOSGP]]+MYRANKS_P[[#This Row],[ERASGP]]+MYRANKS_P[[#This Row],[WHIPSGP]]</f>
        <v>#REF!</v>
      </c>
      <c r="X644" s="171" t="e">
        <f>RANK(MYRANKS_P[[#This Row],[TTLSGP]],MYRANKS_P[TTLSGP],0)</f>
        <v>#REF!</v>
      </c>
      <c r="Y644" s="72" t="e">
        <f>IF(MYRANKS_P[[#This Row],[RAW_RANK]]&gt;NUM_P,MYRANKS_P[[#This Row],[TTLSGP]],0)</f>
        <v>#REF!</v>
      </c>
      <c r="Z644" s="22" t="e">
        <f>IF(MYRANKS_P[[#This Row],[BENCH_TTLSGP]]=0,"",RANK(MYRANKS_P[[#This Row],[BENCH_TTLSGP]],MYRANKS_P[BENCH_TTLSGP],0))</f>
        <v>#REF!</v>
      </c>
      <c r="AA644" s="22" t="e">
        <f>IF(MYRANKS_P[[#This Row],[RAW_RANK]]=NUM_P,"X","")</f>
        <v>#REF!</v>
      </c>
      <c r="AB644" s="10" t="e">
        <f>VLOOKUP(MYRANKS_P[[#This Row],[POS]],#REF!,COLUMN(#REF!),FALSE)</f>
        <v>#REF!</v>
      </c>
      <c r="AC644" s="10" t="e">
        <f>MYRANKS_P[[#This Row],[TTLSGP]]-MYRANKS_P[[#This Row],[REPL LVL]]</f>
        <v>#REF!</v>
      </c>
      <c r="AD644" s="19" t="e">
        <f>IF(MYRANKS_P[[#This Row],[RAW_RANK]]&lt;=Total_Pitchers_Drafted,MYRANKS_P[[#This Row],[SGP OVER REPL]],0)</f>
        <v>#REF!</v>
      </c>
      <c r="AE644" s="66" t="e">
        <f>MYRANKS_P[[#This Row],[SGP OVER REPL]]*Dollar_Value_Per_Pitcher_SGP+1</f>
        <v>#REF!</v>
      </c>
      <c r="AF644" s="27"/>
      <c r="AG644" s="30" t="e">
        <f>IF(AND(MYRANKS_P[[#This Row],[BENCH_RANK]]&lt;=Total_Pitchers_Drafted,MYRANKS_P[[#This Row],[$ACTUAL]]=""),MYRANKS_P[[#This Row],[USEFULSGP]],0)</f>
        <v>#REF!</v>
      </c>
      <c r="AH644" s="27" t="e">
        <f>IF(MYRANKS_P[[#This Row],[REMAIN_SGP]]=0,0,MYRANKS_P[[#This Row],[REMAIN_SGP]]*Remaining_Dollar_Value_Per_Pitcher_SGP+1)</f>
        <v>#REF!</v>
      </c>
      <c r="AI644" s="122"/>
    </row>
    <row r="645" spans="1:35" x14ac:dyDescent="0.25">
      <c r="A645" s="79" t="s">
        <v>1647</v>
      </c>
      <c r="B645" s="53" t="e">
        <f>VLOOKUP(MYRANKS_P[[#This Row],[PLAYERID]],#REF!,COLUMN(#REF!),FALSE)</f>
        <v>#REF!</v>
      </c>
      <c r="C645" s="53" t="e">
        <f>VLOOKUP(MYRANKS_P[[#This Row],[PLAYERID]],#REF!,COLUMN(#REF!),FALSE)</f>
        <v>#REF!</v>
      </c>
      <c r="D645" s="53" t="e">
        <f>VLOOKUP(MYRANKS_P[[#This Row],[PLAYERID]],#REF!,COLUMN(#REF!),FALSE)</f>
        <v>#REF!</v>
      </c>
      <c r="E645" s="9" t="e">
        <f>VLOOKUP(MYRANKS_P[[#This Row],[PLAYERID]],#REF!,COLUMN(#REF!),FALSE)</f>
        <v>#REF!</v>
      </c>
      <c r="F645" s="53" t="e">
        <f>VLOOKUP(MYRANKS_P[[#This Row],[PLAYERID]],#REF!,COLUMN(#REF!),FALSE)</f>
        <v>#REF!</v>
      </c>
      <c r="G645" s="9" t="e">
        <f>INDEX(#REF!,MATCH(MYRANKS_P[[#This Row],[PLAYERID]],#REF!,0),VLOOKUP(IDSYSTEM,#REF!,3,FALSE))</f>
        <v>#REF!</v>
      </c>
      <c r="H645" s="115" t="e">
        <f>IF(OR(LEAGUE="Mixed",LEAGUE=MYRANKS_P[[#This Row],[LG]]),IFERROR(INDEX(PITCHCSV[],MATCH(MYRANKS_P[[#This Row],[PROJID]],PITCHCSV[playerid],0),P_WCOL),0),0)</f>
        <v>#REF!</v>
      </c>
      <c r="I645" s="115" t="e">
        <f>IF(OR(LEAGUE="Mixed",LEAGUE=MYRANKS_P[[#This Row],[LG]]),IFERROR(INDEX(PITCHCSV[],MATCH(MYRANKS_P[[#This Row],[PROJID]],PITCHCSV[playerid],0),P_SVCOL),0),0)</f>
        <v>#REF!</v>
      </c>
      <c r="J645" s="115" t="e">
        <f>IF(OR(LEAGUE="Mixed",LEAGUE=MYRANKS_P[[#This Row],[LG]]),IFERROR(INDEX(PITCHCSV[],MATCH(MYRANKS_P[[#This Row],[PROJID]],PITCHCSV[playerid],0),P_IPCOL),0),0)</f>
        <v>#REF!</v>
      </c>
      <c r="K645" s="115" t="e">
        <f>IF(OR(LEAGUE="Mixed",LEAGUE=MYRANKS_P[[#This Row],[LG]]),IFERROR(INDEX(PITCHCSV[],MATCH(MYRANKS_P[[#This Row],[PROJID]],PITCHCSV[playerid],0),P_HCOL),0),0)</f>
        <v>#REF!</v>
      </c>
      <c r="L645" s="115" t="e">
        <f>IF(OR(LEAGUE="Mixed",LEAGUE=MYRANKS_P[[#This Row],[LG]]),IFERROR(INDEX(PITCHCSV[],MATCH(MYRANKS_P[[#This Row],[PROJID]],PITCHCSV[playerid],0),P_ERCOL),0),0)</f>
        <v>#REF!</v>
      </c>
      <c r="M645" s="115" t="e">
        <f>IF(OR(LEAGUE="Mixed",LEAGUE=MYRANKS_P[[#This Row],[LG]]),IFERROR(INDEX(PITCHCSV[],MATCH(MYRANKS_P[[#This Row],[PROJID]],PITCHCSV[playerid],0),P_HRCOL),0),0)</f>
        <v>#REF!</v>
      </c>
      <c r="N645" s="115" t="e">
        <f>IF(OR(LEAGUE="Mixed",LEAGUE=MYRANKS_P[[#This Row],[LG]]),IFERROR(INDEX(PITCHCSV[],MATCH(MYRANKS_P[[#This Row],[PROJID]],PITCHCSV[playerid],0),P_SOCOL),0),0)</f>
        <v>#REF!</v>
      </c>
      <c r="O645" s="115" t="e">
        <f>IF(OR(LEAGUE="Mixed",LEAGUE=MYRANKS_P[[#This Row],[LG]]),IFERROR(INDEX(PITCHCSV[],MATCH(MYRANKS_P[[#This Row],[PROJID]],PITCHCSV[playerid],0),P_BBCOL),0),0)</f>
        <v>#REF!</v>
      </c>
      <c r="P645" s="10" t="e">
        <f>IF(OR(LEAGUE="Mixed",LEAGUE=MYRANKS_P[[#This Row],[LG]]),IFERROR(MYRANKS_P[[#This Row],[ER]]*9/MYRANKS_P[[#This Row],[IP]],0),0)</f>
        <v>#REF!</v>
      </c>
      <c r="Q645" s="10" t="e">
        <f>IF(OR(LEAGUE="Mixed",LEAGUE=MYRANKS_P[[#This Row],[LG]]),IFERROR((MYRANKS_P[[#This Row],[BB]]+MYRANKS_P[[#This Row],[H]])/MYRANKS_P[[#This Row],[IP]],0),0)</f>
        <v>#REF!</v>
      </c>
      <c r="R645" s="10" t="e">
        <f>MYRANKS_P[[#This Row],[W]]/SGP_W</f>
        <v>#REF!</v>
      </c>
      <c r="S645" s="10" t="e">
        <f>MYRANKS_P[[#This Row],[SV]]/SGP_SV</f>
        <v>#REF!</v>
      </c>
      <c r="T645" s="10" t="e">
        <f>MYRANKS_P[[#This Row],[SO]]/SGP_K</f>
        <v>#REF!</v>
      </c>
      <c r="U645" s="10" t="e">
        <f>((LGAVG_ER*(NUMPITCHERS-1)+MYRANKS_P[[#This Row],[ER]])*9/((LGAVG_IP*(NUMPITCHERS-1)+MYRANKS_P[[#This Row],[IP]]))-LGAVG_ERA)/SGP_ERA</f>
        <v>#REF!</v>
      </c>
      <c r="V645" s="10" t="e">
        <f>((LGAVG_HBB*(NUMPITCHERS-1)+MYRANKS_P[[#This Row],[BB]]+MYRANKS_P[[#This Row],[H]])/(LGAVG_IP*(NUMPITCHERS-1)+MYRANKS_P[[#This Row],[IP]])-LGAVG_WHIP)/SGP_WHIP</f>
        <v>#REF!</v>
      </c>
      <c r="W645" s="72" t="e">
        <f>MYRANKS_P[[#This Row],[WSGP]]+MYRANKS_P[[#This Row],[SVSGP]]+MYRANKS_P[[#This Row],[SOSGP]]+MYRANKS_P[[#This Row],[ERASGP]]+MYRANKS_P[[#This Row],[WHIPSGP]]</f>
        <v>#REF!</v>
      </c>
      <c r="X645" s="171" t="e">
        <f>RANK(MYRANKS_P[[#This Row],[TTLSGP]],MYRANKS_P[TTLSGP],0)</f>
        <v>#REF!</v>
      </c>
      <c r="Y645" s="72" t="e">
        <f>IF(MYRANKS_P[[#This Row],[RAW_RANK]]&gt;NUM_P,MYRANKS_P[[#This Row],[TTLSGP]],0)</f>
        <v>#REF!</v>
      </c>
      <c r="Z645" s="22" t="e">
        <f>IF(MYRANKS_P[[#This Row],[BENCH_TTLSGP]]=0,"",RANK(MYRANKS_P[[#This Row],[BENCH_TTLSGP]],MYRANKS_P[BENCH_TTLSGP],0))</f>
        <v>#REF!</v>
      </c>
      <c r="AA645" s="22" t="e">
        <f>IF(MYRANKS_P[[#This Row],[RAW_RANK]]=NUM_P,"X","")</f>
        <v>#REF!</v>
      </c>
      <c r="AB645" s="10" t="e">
        <f>VLOOKUP(MYRANKS_P[[#This Row],[POS]],#REF!,COLUMN(#REF!),FALSE)</f>
        <v>#REF!</v>
      </c>
      <c r="AC645" s="10" t="e">
        <f>MYRANKS_P[[#This Row],[TTLSGP]]-MYRANKS_P[[#This Row],[REPL LVL]]</f>
        <v>#REF!</v>
      </c>
      <c r="AD645" s="19" t="e">
        <f>IF(MYRANKS_P[[#This Row],[RAW_RANK]]&lt;=Total_Pitchers_Drafted,MYRANKS_P[[#This Row],[SGP OVER REPL]],0)</f>
        <v>#REF!</v>
      </c>
      <c r="AE645" s="66" t="e">
        <f>MYRANKS_P[[#This Row],[SGP OVER REPL]]*Dollar_Value_Per_Pitcher_SGP+1</f>
        <v>#REF!</v>
      </c>
      <c r="AF645" s="27"/>
      <c r="AG645" s="30" t="e">
        <f>IF(AND(MYRANKS_P[[#This Row],[BENCH_RANK]]&lt;=Total_Pitchers_Drafted,MYRANKS_P[[#This Row],[$ACTUAL]]=""),MYRANKS_P[[#This Row],[USEFULSGP]],0)</f>
        <v>#REF!</v>
      </c>
      <c r="AH645" s="27" t="e">
        <f>IF(MYRANKS_P[[#This Row],[REMAIN_SGP]]=0,0,MYRANKS_P[[#This Row],[REMAIN_SGP]]*Remaining_Dollar_Value_Per_Pitcher_SGP+1)</f>
        <v>#REF!</v>
      </c>
      <c r="AI645" s="122"/>
    </row>
    <row r="646" spans="1:35" x14ac:dyDescent="0.25">
      <c r="A646" s="110" t="s">
        <v>1650</v>
      </c>
      <c r="B646" s="53" t="e">
        <f>VLOOKUP(MYRANKS_P[[#This Row],[PLAYERID]],#REF!,COLUMN(#REF!),FALSE)</f>
        <v>#REF!</v>
      </c>
      <c r="C646" s="53" t="e">
        <f>VLOOKUP(MYRANKS_P[[#This Row],[PLAYERID]],#REF!,COLUMN(#REF!),FALSE)</f>
        <v>#REF!</v>
      </c>
      <c r="D646" s="53" t="e">
        <f>VLOOKUP(MYRANKS_P[[#This Row],[PLAYERID]],#REF!,COLUMN(#REF!),FALSE)</f>
        <v>#REF!</v>
      </c>
      <c r="E646" s="9" t="e">
        <f>VLOOKUP(MYRANKS_P[[#This Row],[PLAYERID]],#REF!,COLUMN(#REF!),FALSE)</f>
        <v>#REF!</v>
      </c>
      <c r="F646" s="53" t="e">
        <f>VLOOKUP(MYRANKS_P[[#This Row],[PLAYERID]],#REF!,COLUMN(#REF!),FALSE)</f>
        <v>#REF!</v>
      </c>
      <c r="G646" s="9" t="e">
        <f>INDEX(#REF!,MATCH(MYRANKS_P[[#This Row],[PLAYERID]],#REF!,0),VLOOKUP(IDSYSTEM,#REF!,3,FALSE))</f>
        <v>#REF!</v>
      </c>
      <c r="H646" s="128" t="e">
        <f>IF(OR(LEAGUE="Mixed",LEAGUE=MYRANKS_P[[#This Row],[LG]]),IFERROR(INDEX(PITCHCSV[],MATCH(MYRANKS_P[[#This Row],[PROJID]],PITCHCSV[playerid],0),P_WCOL),0),0)</f>
        <v>#REF!</v>
      </c>
      <c r="I646" s="128" t="e">
        <f>IF(OR(LEAGUE="Mixed",LEAGUE=MYRANKS_P[[#This Row],[LG]]),IFERROR(INDEX(PITCHCSV[],MATCH(MYRANKS_P[[#This Row],[PROJID]],PITCHCSV[playerid],0),P_SVCOL),0),0)</f>
        <v>#REF!</v>
      </c>
      <c r="J646" s="128" t="e">
        <f>IF(OR(LEAGUE="Mixed",LEAGUE=MYRANKS_P[[#This Row],[LG]]),IFERROR(INDEX(PITCHCSV[],MATCH(MYRANKS_P[[#This Row],[PROJID]],PITCHCSV[playerid],0),P_IPCOL),0),0)</f>
        <v>#REF!</v>
      </c>
      <c r="K646" s="128" t="e">
        <f>IF(OR(LEAGUE="Mixed",LEAGUE=MYRANKS_P[[#This Row],[LG]]),IFERROR(INDEX(PITCHCSV[],MATCH(MYRANKS_P[[#This Row],[PROJID]],PITCHCSV[playerid],0),P_HCOL),0),0)</f>
        <v>#REF!</v>
      </c>
      <c r="L646" s="128" t="e">
        <f>IF(OR(LEAGUE="Mixed",LEAGUE=MYRANKS_P[[#This Row],[LG]]),IFERROR(INDEX(PITCHCSV[],MATCH(MYRANKS_P[[#This Row],[PROJID]],PITCHCSV[playerid],0),P_ERCOL),0),0)</f>
        <v>#REF!</v>
      </c>
      <c r="M646" s="128" t="e">
        <f>IF(OR(LEAGUE="Mixed",LEAGUE=MYRANKS_P[[#This Row],[LG]]),IFERROR(INDEX(PITCHCSV[],MATCH(MYRANKS_P[[#This Row],[PROJID]],PITCHCSV[playerid],0),P_HRCOL),0),0)</f>
        <v>#REF!</v>
      </c>
      <c r="N646" s="128" t="e">
        <f>IF(OR(LEAGUE="Mixed",LEAGUE=MYRANKS_P[[#This Row],[LG]]),IFERROR(INDEX(PITCHCSV[],MATCH(MYRANKS_P[[#This Row],[PROJID]],PITCHCSV[playerid],0),P_SOCOL),0),0)</f>
        <v>#REF!</v>
      </c>
      <c r="O646" s="128" t="e">
        <f>IF(OR(LEAGUE="Mixed",LEAGUE=MYRANKS_P[[#This Row],[LG]]),IFERROR(INDEX(PITCHCSV[],MATCH(MYRANKS_P[[#This Row],[PROJID]],PITCHCSV[playerid],0),P_BBCOL),0),0)</f>
        <v>#REF!</v>
      </c>
      <c r="P646" s="87" t="e">
        <f>IF(OR(LEAGUE="Mixed",LEAGUE=MYRANKS_P[[#This Row],[LG]]),IFERROR(MYRANKS_P[[#This Row],[ER]]*9/MYRANKS_P[[#This Row],[IP]],0),0)</f>
        <v>#REF!</v>
      </c>
      <c r="Q646" s="87" t="e">
        <f>IF(OR(LEAGUE="Mixed",LEAGUE=MYRANKS_P[[#This Row],[LG]]),IFERROR((MYRANKS_P[[#This Row],[BB]]+MYRANKS_P[[#This Row],[H]])/MYRANKS_P[[#This Row],[IP]],0),0)</f>
        <v>#REF!</v>
      </c>
      <c r="R646" s="94" t="e">
        <f>MYRANKS_P[[#This Row],[W]]/SGP_W</f>
        <v>#REF!</v>
      </c>
      <c r="S646" s="94" t="e">
        <f>MYRANKS_P[[#This Row],[SV]]/SGP_SV</f>
        <v>#REF!</v>
      </c>
      <c r="T646" s="94" t="e">
        <f>MYRANKS_P[[#This Row],[SO]]/SGP_K</f>
        <v>#REF!</v>
      </c>
      <c r="U646" s="87" t="e">
        <f>((LGAVG_ER*(NUMPITCHERS-1)+MYRANKS_P[[#This Row],[ER]])*9/((LGAVG_IP*(NUMPITCHERS-1)+MYRANKS_P[[#This Row],[IP]]))-LGAVG_ERA)/SGP_ERA</f>
        <v>#REF!</v>
      </c>
      <c r="V646" s="87" t="e">
        <f>((LGAVG_HBB*(NUMPITCHERS-1)+MYRANKS_P[[#This Row],[BB]]+MYRANKS_P[[#This Row],[H]])/(LGAVG_IP*(NUMPITCHERS-1)+MYRANKS_P[[#This Row],[IP]])-LGAVG_WHIP)/SGP_WHIP</f>
        <v>#REF!</v>
      </c>
      <c r="W646" s="100" t="e">
        <f>MYRANKS_P[[#This Row],[WSGP]]+MYRANKS_P[[#This Row],[SVSGP]]+MYRANKS_P[[#This Row],[SOSGP]]+MYRANKS_P[[#This Row],[ERASGP]]+MYRANKS_P[[#This Row],[WHIPSGP]]</f>
        <v>#REF!</v>
      </c>
      <c r="X646" s="176" t="e">
        <f>RANK(MYRANKS_P[[#This Row],[TTLSGP]],MYRANKS_P[TTLSGP],0)</f>
        <v>#REF!</v>
      </c>
      <c r="Y646" s="100" t="e">
        <f>IF(MYRANKS_P[[#This Row],[RAW_RANK]]&gt;NUM_P,MYRANKS_P[[#This Row],[TTLSGP]],0)</f>
        <v>#REF!</v>
      </c>
      <c r="Z646" s="101" t="e">
        <f>IF(MYRANKS_P[[#This Row],[BENCH_TTLSGP]]=0,"",RANK(MYRANKS_P[[#This Row],[BENCH_TTLSGP]],MYRANKS_P[BENCH_TTLSGP],0))</f>
        <v>#REF!</v>
      </c>
      <c r="AA646" s="101" t="e">
        <f>IF(MYRANKS_P[[#This Row],[RAW_RANK]]=NUM_P,"X","")</f>
        <v>#REF!</v>
      </c>
      <c r="AB646" s="94" t="e">
        <f>VLOOKUP(MYRANKS_P[[#This Row],[POS]],#REF!,COLUMN(#REF!),FALSE)</f>
        <v>#REF!</v>
      </c>
      <c r="AC646" s="94" t="e">
        <f>MYRANKS_P[[#This Row],[TTLSGP]]-MYRANKS_P[[#This Row],[REPL LVL]]</f>
        <v>#REF!</v>
      </c>
      <c r="AD646" s="94" t="e">
        <f>IF(MYRANKS_P[[#This Row],[RAW_RANK]]&lt;=Total_Pitchers_Drafted,MYRANKS_P[[#This Row],[SGP OVER REPL]],0)</f>
        <v>#REF!</v>
      </c>
      <c r="AE646" s="102" t="e">
        <f>MYRANKS_P[[#This Row],[SGP OVER REPL]]*Dollar_Value_Per_Pitcher_SGP+1</f>
        <v>#REF!</v>
      </c>
      <c r="AF646" s="94"/>
      <c r="AG646" s="94" t="e">
        <f>IF(AND(MYRANKS_P[[#This Row],[BENCH_RANK]]&lt;=Total_Pitchers_Drafted,MYRANKS_P[[#This Row],[$ACTUAL]]=""),MYRANKS_P[[#This Row],[USEFULSGP]],0)</f>
        <v>#REF!</v>
      </c>
      <c r="AH646" s="94" t="e">
        <f>IF(MYRANKS_P[[#This Row],[REMAIN_SGP]]=0,0,MYRANKS_P[[#This Row],[REMAIN_SGP]]*Remaining_Dollar_Value_Per_Pitcher_SGP+1)</f>
        <v>#REF!</v>
      </c>
      <c r="AI646" s="122"/>
    </row>
    <row r="647" spans="1:35" x14ac:dyDescent="0.25">
      <c r="A647" s="110" t="s">
        <v>1651</v>
      </c>
      <c r="B647" s="53" t="e">
        <f>VLOOKUP(MYRANKS_P[[#This Row],[PLAYERID]],#REF!,COLUMN(#REF!),FALSE)</f>
        <v>#REF!</v>
      </c>
      <c r="C647" s="53" t="e">
        <f>VLOOKUP(MYRANKS_P[[#This Row],[PLAYERID]],#REF!,COLUMN(#REF!),FALSE)</f>
        <v>#REF!</v>
      </c>
      <c r="D647" s="53" t="e">
        <f>VLOOKUP(MYRANKS_P[[#This Row],[PLAYERID]],#REF!,COLUMN(#REF!),FALSE)</f>
        <v>#REF!</v>
      </c>
      <c r="E647" s="9" t="e">
        <f>VLOOKUP(MYRANKS_P[[#This Row],[PLAYERID]],#REF!,COLUMN(#REF!),FALSE)</f>
        <v>#REF!</v>
      </c>
      <c r="F647" s="53" t="e">
        <f>VLOOKUP(MYRANKS_P[[#This Row],[PLAYERID]],#REF!,COLUMN(#REF!),FALSE)</f>
        <v>#REF!</v>
      </c>
      <c r="G647" s="9" t="e">
        <f>INDEX(#REF!,MATCH(MYRANKS_P[[#This Row],[PLAYERID]],#REF!,0),VLOOKUP(IDSYSTEM,#REF!,3,FALSE))</f>
        <v>#REF!</v>
      </c>
      <c r="H647" s="115" t="e">
        <f>IF(OR(LEAGUE="Mixed",LEAGUE=MYRANKS_P[[#This Row],[LG]]),IFERROR(INDEX(PITCHCSV[],MATCH(MYRANKS_P[[#This Row],[PROJID]],PITCHCSV[playerid],0),P_WCOL),0),0)</f>
        <v>#REF!</v>
      </c>
      <c r="I647" s="115" t="e">
        <f>IF(OR(LEAGUE="Mixed",LEAGUE=MYRANKS_P[[#This Row],[LG]]),IFERROR(INDEX(PITCHCSV[],MATCH(MYRANKS_P[[#This Row],[PROJID]],PITCHCSV[playerid],0),P_SVCOL),0),0)</f>
        <v>#REF!</v>
      </c>
      <c r="J647" s="115" t="e">
        <f>IF(OR(LEAGUE="Mixed",LEAGUE=MYRANKS_P[[#This Row],[LG]]),IFERROR(INDEX(PITCHCSV[],MATCH(MYRANKS_P[[#This Row],[PROJID]],PITCHCSV[playerid],0),P_IPCOL),0),0)</f>
        <v>#REF!</v>
      </c>
      <c r="K647" s="115" t="e">
        <f>IF(OR(LEAGUE="Mixed",LEAGUE=MYRANKS_P[[#This Row],[LG]]),IFERROR(INDEX(PITCHCSV[],MATCH(MYRANKS_P[[#This Row],[PROJID]],PITCHCSV[playerid],0),P_HCOL),0),0)</f>
        <v>#REF!</v>
      </c>
      <c r="L647" s="115" t="e">
        <f>IF(OR(LEAGUE="Mixed",LEAGUE=MYRANKS_P[[#This Row],[LG]]),IFERROR(INDEX(PITCHCSV[],MATCH(MYRANKS_P[[#This Row],[PROJID]],PITCHCSV[playerid],0),P_ERCOL),0),0)</f>
        <v>#REF!</v>
      </c>
      <c r="M647" s="115" t="e">
        <f>IF(OR(LEAGUE="Mixed",LEAGUE=MYRANKS_P[[#This Row],[LG]]),IFERROR(INDEX(PITCHCSV[],MATCH(MYRANKS_P[[#This Row],[PROJID]],PITCHCSV[playerid],0),P_HRCOL),0),0)</f>
        <v>#REF!</v>
      </c>
      <c r="N647" s="115" t="e">
        <f>IF(OR(LEAGUE="Mixed",LEAGUE=MYRANKS_P[[#This Row],[LG]]),IFERROR(INDEX(PITCHCSV[],MATCH(MYRANKS_P[[#This Row],[PROJID]],PITCHCSV[playerid],0),P_SOCOL),0),0)</f>
        <v>#REF!</v>
      </c>
      <c r="O647" s="115" t="e">
        <f>IF(OR(LEAGUE="Mixed",LEAGUE=MYRANKS_P[[#This Row],[LG]]),IFERROR(INDEX(PITCHCSV[],MATCH(MYRANKS_P[[#This Row],[PROJID]],PITCHCSV[playerid],0),P_BBCOL),0),0)</f>
        <v>#REF!</v>
      </c>
      <c r="P647" s="10" t="e">
        <f>IF(OR(LEAGUE="Mixed",LEAGUE=MYRANKS_P[[#This Row],[LG]]),IFERROR(MYRANKS_P[[#This Row],[ER]]*9/MYRANKS_P[[#This Row],[IP]],0),0)</f>
        <v>#REF!</v>
      </c>
      <c r="Q647" s="10" t="e">
        <f>IF(OR(LEAGUE="Mixed",LEAGUE=MYRANKS_P[[#This Row],[LG]]),IFERROR((MYRANKS_P[[#This Row],[BB]]+MYRANKS_P[[#This Row],[H]])/MYRANKS_P[[#This Row],[IP]],0),0)</f>
        <v>#REF!</v>
      </c>
      <c r="R647" s="87" t="e">
        <f>MYRANKS_P[[#This Row],[W]]/SGP_W</f>
        <v>#REF!</v>
      </c>
      <c r="S647" s="87" t="e">
        <f>MYRANKS_P[[#This Row],[SV]]/SGP_SV</f>
        <v>#REF!</v>
      </c>
      <c r="T647" s="87" t="e">
        <f>MYRANKS_P[[#This Row],[SO]]/SGP_K</f>
        <v>#REF!</v>
      </c>
      <c r="U647" s="10" t="e">
        <f>((LGAVG_ER*(NUMPITCHERS-1)+MYRANKS_P[[#This Row],[ER]])*9/((LGAVG_IP*(NUMPITCHERS-1)+MYRANKS_P[[#This Row],[IP]]))-LGAVG_ERA)/SGP_ERA</f>
        <v>#REF!</v>
      </c>
      <c r="V647" s="10" t="e">
        <f>((LGAVG_HBB*(NUMPITCHERS-1)+MYRANKS_P[[#This Row],[BB]]+MYRANKS_P[[#This Row],[H]])/(LGAVG_IP*(NUMPITCHERS-1)+MYRANKS_P[[#This Row],[IP]])-LGAVG_WHIP)/SGP_WHIP</f>
        <v>#REF!</v>
      </c>
      <c r="W647" s="92" t="e">
        <f>MYRANKS_P[[#This Row],[WSGP]]+MYRANKS_P[[#This Row],[SVSGP]]+MYRANKS_P[[#This Row],[SOSGP]]+MYRANKS_P[[#This Row],[ERASGP]]+MYRANKS_P[[#This Row],[WHIPSGP]]</f>
        <v>#REF!</v>
      </c>
      <c r="X647" s="173" t="e">
        <f>RANK(MYRANKS_P[[#This Row],[TTLSGP]],MYRANKS_P[TTLSGP],0)</f>
        <v>#REF!</v>
      </c>
      <c r="Y647" s="92" t="e">
        <f>IF(MYRANKS_P[[#This Row],[RAW_RANK]]&gt;NUM_P,MYRANKS_P[[#This Row],[TTLSGP]],0)</f>
        <v>#REF!</v>
      </c>
      <c r="Z647" s="96" t="e">
        <f>IF(MYRANKS_P[[#This Row],[BENCH_TTLSGP]]=0,"",RANK(MYRANKS_P[[#This Row],[BENCH_TTLSGP]],MYRANKS_P[BENCH_TTLSGP],0))</f>
        <v>#REF!</v>
      </c>
      <c r="AA647" s="96" t="e">
        <f>IF(MYRANKS_P[[#This Row],[RAW_RANK]]=NUM_P,"X","")</f>
        <v>#REF!</v>
      </c>
      <c r="AB647" s="87" t="e">
        <f>VLOOKUP(MYRANKS_P[[#This Row],[POS]],#REF!,COLUMN(#REF!),FALSE)</f>
        <v>#REF!</v>
      </c>
      <c r="AC647" s="87" t="e">
        <f>MYRANKS_P[[#This Row],[TTLSGP]]-MYRANKS_P[[#This Row],[REPL LVL]]</f>
        <v>#REF!</v>
      </c>
      <c r="AD647" s="87" t="e">
        <f>IF(MYRANKS_P[[#This Row],[RAW_RANK]]&lt;=Total_Pitchers_Drafted,MYRANKS_P[[#This Row],[SGP OVER REPL]],0)</f>
        <v>#REF!</v>
      </c>
      <c r="AE647" s="97" t="e">
        <f>MYRANKS_P[[#This Row],[SGP OVER REPL]]*Dollar_Value_Per_Pitcher_SGP+1</f>
        <v>#REF!</v>
      </c>
      <c r="AF647" s="87"/>
      <c r="AG647" s="87" t="e">
        <f>IF(AND(MYRANKS_P[[#This Row],[BENCH_RANK]]&lt;=Total_Pitchers_Drafted,MYRANKS_P[[#This Row],[$ACTUAL]]=""),MYRANKS_P[[#This Row],[USEFULSGP]],0)</f>
        <v>#REF!</v>
      </c>
      <c r="AH647" s="87" t="e">
        <f>IF(MYRANKS_P[[#This Row],[REMAIN_SGP]]=0,0,MYRANKS_P[[#This Row],[REMAIN_SGP]]*Remaining_Dollar_Value_Per_Pitcher_SGP+1)</f>
        <v>#REF!</v>
      </c>
      <c r="AI647" s="122"/>
    </row>
    <row r="648" spans="1:35" x14ac:dyDescent="0.25">
      <c r="A648" s="88" t="s">
        <v>1655</v>
      </c>
      <c r="B648" s="53" t="e">
        <f>VLOOKUP(MYRANKS_P[[#This Row],[PLAYERID]],#REF!,COLUMN(#REF!),FALSE)</f>
        <v>#REF!</v>
      </c>
      <c r="C648" s="53" t="e">
        <f>VLOOKUP(MYRANKS_P[[#This Row],[PLAYERID]],#REF!,COLUMN(#REF!),FALSE)</f>
        <v>#REF!</v>
      </c>
      <c r="D648" s="53" t="e">
        <f>VLOOKUP(MYRANKS_P[[#This Row],[PLAYERID]],#REF!,COLUMN(#REF!),FALSE)</f>
        <v>#REF!</v>
      </c>
      <c r="E648" s="9" t="e">
        <f>VLOOKUP(MYRANKS_P[[#This Row],[PLAYERID]],#REF!,COLUMN(#REF!),FALSE)</f>
        <v>#REF!</v>
      </c>
      <c r="F648" s="53" t="e">
        <f>VLOOKUP(MYRANKS_P[[#This Row],[PLAYERID]],#REF!,COLUMN(#REF!),FALSE)</f>
        <v>#REF!</v>
      </c>
      <c r="G648" s="9" t="e">
        <f>INDEX(#REF!,MATCH(MYRANKS_P[[#This Row],[PLAYERID]],#REF!,0),VLOOKUP(IDSYSTEM,#REF!,3,FALSE))</f>
        <v>#REF!</v>
      </c>
      <c r="H648" s="115" t="e">
        <f>IF(OR(LEAGUE="Mixed",LEAGUE=MYRANKS_P[[#This Row],[LG]]),IFERROR(INDEX(PITCHCSV[],MATCH(MYRANKS_P[[#This Row],[PROJID]],PITCHCSV[playerid],0),P_WCOL),0),0)</f>
        <v>#REF!</v>
      </c>
      <c r="I648" s="115" t="e">
        <f>IF(OR(LEAGUE="Mixed",LEAGUE=MYRANKS_P[[#This Row],[LG]]),IFERROR(INDEX(PITCHCSV[],MATCH(MYRANKS_P[[#This Row],[PROJID]],PITCHCSV[playerid],0),P_SVCOL),0),0)</f>
        <v>#REF!</v>
      </c>
      <c r="J648" s="115" t="e">
        <f>IF(OR(LEAGUE="Mixed",LEAGUE=MYRANKS_P[[#This Row],[LG]]),IFERROR(INDEX(PITCHCSV[],MATCH(MYRANKS_P[[#This Row],[PROJID]],PITCHCSV[playerid],0),P_IPCOL),0),0)</f>
        <v>#REF!</v>
      </c>
      <c r="K648" s="115" t="e">
        <f>IF(OR(LEAGUE="Mixed",LEAGUE=MYRANKS_P[[#This Row],[LG]]),IFERROR(INDEX(PITCHCSV[],MATCH(MYRANKS_P[[#This Row],[PROJID]],PITCHCSV[playerid],0),P_HCOL),0),0)</f>
        <v>#REF!</v>
      </c>
      <c r="L648" s="115" t="e">
        <f>IF(OR(LEAGUE="Mixed",LEAGUE=MYRANKS_P[[#This Row],[LG]]),IFERROR(INDEX(PITCHCSV[],MATCH(MYRANKS_P[[#This Row],[PROJID]],PITCHCSV[playerid],0),P_ERCOL),0),0)</f>
        <v>#REF!</v>
      </c>
      <c r="M648" s="115" t="e">
        <f>IF(OR(LEAGUE="Mixed",LEAGUE=MYRANKS_P[[#This Row],[LG]]),IFERROR(INDEX(PITCHCSV[],MATCH(MYRANKS_P[[#This Row],[PROJID]],PITCHCSV[playerid],0),P_HRCOL),0),0)</f>
        <v>#REF!</v>
      </c>
      <c r="N648" s="115" t="e">
        <f>IF(OR(LEAGUE="Mixed",LEAGUE=MYRANKS_P[[#This Row],[LG]]),IFERROR(INDEX(PITCHCSV[],MATCH(MYRANKS_P[[#This Row],[PROJID]],PITCHCSV[playerid],0),P_SOCOL),0),0)</f>
        <v>#REF!</v>
      </c>
      <c r="O648" s="115" t="e">
        <f>IF(OR(LEAGUE="Mixed",LEAGUE=MYRANKS_P[[#This Row],[LG]]),IFERROR(INDEX(PITCHCSV[],MATCH(MYRANKS_P[[#This Row],[PROJID]],PITCHCSV[playerid],0),P_BBCOL),0),0)</f>
        <v>#REF!</v>
      </c>
      <c r="P648" s="10" t="e">
        <f>IF(OR(LEAGUE="Mixed",LEAGUE=MYRANKS_P[[#This Row],[LG]]),IFERROR(MYRANKS_P[[#This Row],[ER]]*9/MYRANKS_P[[#This Row],[IP]],0),0)</f>
        <v>#REF!</v>
      </c>
      <c r="Q648" s="10" t="e">
        <f>IF(OR(LEAGUE="Mixed",LEAGUE=MYRANKS_P[[#This Row],[LG]]),IFERROR((MYRANKS_P[[#This Row],[BB]]+MYRANKS_P[[#This Row],[H]])/MYRANKS_P[[#This Row],[IP]],0),0)</f>
        <v>#REF!</v>
      </c>
      <c r="R648" s="10" t="e">
        <f>MYRANKS_P[[#This Row],[W]]/SGP_W</f>
        <v>#REF!</v>
      </c>
      <c r="S648" s="10" t="e">
        <f>MYRANKS_P[[#This Row],[SV]]/SGP_SV</f>
        <v>#REF!</v>
      </c>
      <c r="T648" s="10" t="e">
        <f>MYRANKS_P[[#This Row],[SO]]/SGP_K</f>
        <v>#REF!</v>
      </c>
      <c r="U648" s="10" t="e">
        <f>((LGAVG_ER*(NUMPITCHERS-1)+MYRANKS_P[[#This Row],[ER]])*9/((LGAVG_IP*(NUMPITCHERS-1)+MYRANKS_P[[#This Row],[IP]]))-LGAVG_ERA)/SGP_ERA</f>
        <v>#REF!</v>
      </c>
      <c r="V648" s="10" t="e">
        <f>((LGAVG_HBB*(NUMPITCHERS-1)+MYRANKS_P[[#This Row],[BB]]+MYRANKS_P[[#This Row],[H]])/(LGAVG_IP*(NUMPITCHERS-1)+MYRANKS_P[[#This Row],[IP]])-LGAVG_WHIP)/SGP_WHIP</f>
        <v>#REF!</v>
      </c>
      <c r="W648" s="72" t="e">
        <f>MYRANKS_P[[#This Row],[WSGP]]+MYRANKS_P[[#This Row],[SVSGP]]+MYRANKS_P[[#This Row],[SOSGP]]+MYRANKS_P[[#This Row],[ERASGP]]+MYRANKS_P[[#This Row],[WHIPSGP]]</f>
        <v>#REF!</v>
      </c>
      <c r="X648" s="171" t="e">
        <f>RANK(MYRANKS_P[[#This Row],[TTLSGP]],MYRANKS_P[TTLSGP],0)</f>
        <v>#REF!</v>
      </c>
      <c r="Y648" s="72" t="e">
        <f>IF(MYRANKS_P[[#This Row],[RAW_RANK]]&gt;NUM_P,MYRANKS_P[[#This Row],[TTLSGP]],0)</f>
        <v>#REF!</v>
      </c>
      <c r="Z648" s="22" t="e">
        <f>IF(MYRANKS_P[[#This Row],[BENCH_TTLSGP]]=0,"",RANK(MYRANKS_P[[#This Row],[BENCH_TTLSGP]],MYRANKS_P[BENCH_TTLSGP],0))</f>
        <v>#REF!</v>
      </c>
      <c r="AA648" s="22" t="e">
        <f>IF(MYRANKS_P[[#This Row],[RAW_RANK]]=NUM_P,"X","")</f>
        <v>#REF!</v>
      </c>
      <c r="AB648" s="10" t="e">
        <f>VLOOKUP(MYRANKS_P[[#This Row],[POS]],#REF!,COLUMN(#REF!),FALSE)</f>
        <v>#REF!</v>
      </c>
      <c r="AC648" s="10" t="e">
        <f>MYRANKS_P[[#This Row],[TTLSGP]]-MYRANKS_P[[#This Row],[REPL LVL]]</f>
        <v>#REF!</v>
      </c>
      <c r="AD648" s="19" t="e">
        <f>IF(MYRANKS_P[[#This Row],[RAW_RANK]]&lt;=Total_Pitchers_Drafted,MYRANKS_P[[#This Row],[SGP OVER REPL]],0)</f>
        <v>#REF!</v>
      </c>
      <c r="AE648" s="66" t="e">
        <f>MYRANKS_P[[#This Row],[SGP OVER REPL]]*Dollar_Value_Per_Pitcher_SGP+1</f>
        <v>#REF!</v>
      </c>
      <c r="AF648" s="27"/>
      <c r="AG648" s="30" t="e">
        <f>IF(AND(MYRANKS_P[[#This Row],[BENCH_RANK]]&lt;=Total_Pitchers_Drafted,MYRANKS_P[[#This Row],[$ACTUAL]]=""),MYRANKS_P[[#This Row],[USEFULSGP]],0)</f>
        <v>#REF!</v>
      </c>
      <c r="AH648" s="27" t="e">
        <f>IF(MYRANKS_P[[#This Row],[REMAIN_SGP]]=0,0,MYRANKS_P[[#This Row],[REMAIN_SGP]]*Remaining_Dollar_Value_Per_Pitcher_SGP+1)</f>
        <v>#REF!</v>
      </c>
      <c r="AI648" s="122"/>
    </row>
    <row r="649" spans="1:35" x14ac:dyDescent="0.25">
      <c r="A649" s="110" t="s">
        <v>1656</v>
      </c>
      <c r="B649" s="53" t="e">
        <f>VLOOKUP(MYRANKS_P[[#This Row],[PLAYERID]],#REF!,COLUMN(#REF!),FALSE)</f>
        <v>#REF!</v>
      </c>
      <c r="C649" s="53" t="e">
        <f>VLOOKUP(MYRANKS_P[[#This Row],[PLAYERID]],#REF!,COLUMN(#REF!),FALSE)</f>
        <v>#REF!</v>
      </c>
      <c r="D649" s="53" t="e">
        <f>VLOOKUP(MYRANKS_P[[#This Row],[PLAYERID]],#REF!,COLUMN(#REF!),FALSE)</f>
        <v>#REF!</v>
      </c>
      <c r="E649" s="9" t="e">
        <f>VLOOKUP(MYRANKS_P[[#This Row],[PLAYERID]],#REF!,COLUMN(#REF!),FALSE)</f>
        <v>#REF!</v>
      </c>
      <c r="F649" s="53" t="e">
        <f>VLOOKUP(MYRANKS_P[[#This Row],[PLAYERID]],#REF!,COLUMN(#REF!),FALSE)</f>
        <v>#REF!</v>
      </c>
      <c r="G649" s="9" t="e">
        <f>INDEX(#REF!,MATCH(MYRANKS_P[[#This Row],[PLAYERID]],#REF!,0),VLOOKUP(IDSYSTEM,#REF!,3,FALSE))</f>
        <v>#REF!</v>
      </c>
      <c r="H649" s="115" t="e">
        <f>IF(OR(LEAGUE="Mixed",LEAGUE=MYRANKS_P[[#This Row],[LG]]),IFERROR(INDEX(PITCHCSV[],MATCH(MYRANKS_P[[#This Row],[PROJID]],PITCHCSV[playerid],0),P_WCOL),0),0)</f>
        <v>#REF!</v>
      </c>
      <c r="I649" s="115" t="e">
        <f>IF(OR(LEAGUE="Mixed",LEAGUE=MYRANKS_P[[#This Row],[LG]]),IFERROR(INDEX(PITCHCSV[],MATCH(MYRANKS_P[[#This Row],[PROJID]],PITCHCSV[playerid],0),P_SVCOL),0),0)</f>
        <v>#REF!</v>
      </c>
      <c r="J649" s="115" t="e">
        <f>IF(OR(LEAGUE="Mixed",LEAGUE=MYRANKS_P[[#This Row],[LG]]),IFERROR(INDEX(PITCHCSV[],MATCH(MYRANKS_P[[#This Row],[PROJID]],PITCHCSV[playerid],0),P_IPCOL),0),0)</f>
        <v>#REF!</v>
      </c>
      <c r="K649" s="115" t="e">
        <f>IF(OR(LEAGUE="Mixed",LEAGUE=MYRANKS_P[[#This Row],[LG]]),IFERROR(INDEX(PITCHCSV[],MATCH(MYRANKS_P[[#This Row],[PROJID]],PITCHCSV[playerid],0),P_HCOL),0),0)</f>
        <v>#REF!</v>
      </c>
      <c r="L649" s="115" t="e">
        <f>IF(OR(LEAGUE="Mixed",LEAGUE=MYRANKS_P[[#This Row],[LG]]),IFERROR(INDEX(PITCHCSV[],MATCH(MYRANKS_P[[#This Row],[PROJID]],PITCHCSV[playerid],0),P_ERCOL),0),0)</f>
        <v>#REF!</v>
      </c>
      <c r="M649" s="115" t="e">
        <f>IF(OR(LEAGUE="Mixed",LEAGUE=MYRANKS_P[[#This Row],[LG]]),IFERROR(INDEX(PITCHCSV[],MATCH(MYRANKS_P[[#This Row],[PROJID]],PITCHCSV[playerid],0),P_HRCOL),0),0)</f>
        <v>#REF!</v>
      </c>
      <c r="N649" s="115" t="e">
        <f>IF(OR(LEAGUE="Mixed",LEAGUE=MYRANKS_P[[#This Row],[LG]]),IFERROR(INDEX(PITCHCSV[],MATCH(MYRANKS_P[[#This Row],[PROJID]],PITCHCSV[playerid],0),P_SOCOL),0),0)</f>
        <v>#REF!</v>
      </c>
      <c r="O649" s="115" t="e">
        <f>IF(OR(LEAGUE="Mixed",LEAGUE=MYRANKS_P[[#This Row],[LG]]),IFERROR(INDEX(PITCHCSV[],MATCH(MYRANKS_P[[#This Row],[PROJID]],PITCHCSV[playerid],0),P_BBCOL),0),0)</f>
        <v>#REF!</v>
      </c>
      <c r="P649" s="10" t="e">
        <f>IF(OR(LEAGUE="Mixed",LEAGUE=MYRANKS_P[[#This Row],[LG]]),IFERROR(MYRANKS_P[[#This Row],[ER]]*9/MYRANKS_P[[#This Row],[IP]],0),0)</f>
        <v>#REF!</v>
      </c>
      <c r="Q649" s="10" t="e">
        <f>IF(OR(LEAGUE="Mixed",LEAGUE=MYRANKS_P[[#This Row],[LG]]),IFERROR((MYRANKS_P[[#This Row],[BB]]+MYRANKS_P[[#This Row],[H]])/MYRANKS_P[[#This Row],[IP]],0),0)</f>
        <v>#REF!</v>
      </c>
      <c r="R649" s="94" t="e">
        <f>MYRANKS_P[[#This Row],[W]]/SGP_W</f>
        <v>#REF!</v>
      </c>
      <c r="S649" s="94" t="e">
        <f>MYRANKS_P[[#This Row],[SV]]/SGP_SV</f>
        <v>#REF!</v>
      </c>
      <c r="T649" s="94" t="e">
        <f>MYRANKS_P[[#This Row],[SO]]/SGP_K</f>
        <v>#REF!</v>
      </c>
      <c r="U649" s="10" t="e">
        <f>((LGAVG_ER*(NUMPITCHERS-1)+MYRANKS_P[[#This Row],[ER]])*9/((LGAVG_IP*(NUMPITCHERS-1)+MYRANKS_P[[#This Row],[IP]]))-LGAVG_ERA)/SGP_ERA</f>
        <v>#REF!</v>
      </c>
      <c r="V649" s="10" t="e">
        <f>((LGAVG_HBB*(NUMPITCHERS-1)+MYRANKS_P[[#This Row],[BB]]+MYRANKS_P[[#This Row],[H]])/(LGAVG_IP*(NUMPITCHERS-1)+MYRANKS_P[[#This Row],[IP]])-LGAVG_WHIP)/SGP_WHIP</f>
        <v>#REF!</v>
      </c>
      <c r="W649" s="100" t="e">
        <f>MYRANKS_P[[#This Row],[WSGP]]+MYRANKS_P[[#This Row],[SVSGP]]+MYRANKS_P[[#This Row],[SOSGP]]+MYRANKS_P[[#This Row],[ERASGP]]+MYRANKS_P[[#This Row],[WHIPSGP]]</f>
        <v>#REF!</v>
      </c>
      <c r="X649" s="176" t="e">
        <f>RANK(MYRANKS_P[[#This Row],[TTLSGP]],MYRANKS_P[TTLSGP],0)</f>
        <v>#REF!</v>
      </c>
      <c r="Y649" s="100" t="e">
        <f>IF(MYRANKS_P[[#This Row],[RAW_RANK]]&gt;NUM_P,MYRANKS_P[[#This Row],[TTLSGP]],0)</f>
        <v>#REF!</v>
      </c>
      <c r="Z649" s="101" t="e">
        <f>IF(MYRANKS_P[[#This Row],[BENCH_TTLSGP]]=0,"",RANK(MYRANKS_P[[#This Row],[BENCH_TTLSGP]],MYRANKS_P[BENCH_TTLSGP],0))</f>
        <v>#REF!</v>
      </c>
      <c r="AA649" s="101" t="e">
        <f>IF(MYRANKS_P[[#This Row],[RAW_RANK]]=NUM_P,"X","")</f>
        <v>#REF!</v>
      </c>
      <c r="AB649" s="94" t="e">
        <f>VLOOKUP(MYRANKS_P[[#This Row],[POS]],#REF!,COLUMN(#REF!),FALSE)</f>
        <v>#REF!</v>
      </c>
      <c r="AC649" s="94" t="e">
        <f>MYRANKS_P[[#This Row],[TTLSGP]]-MYRANKS_P[[#This Row],[REPL LVL]]</f>
        <v>#REF!</v>
      </c>
      <c r="AD649" s="94" t="e">
        <f>IF(MYRANKS_P[[#This Row],[RAW_RANK]]&lt;=Total_Pitchers_Drafted,MYRANKS_P[[#This Row],[SGP OVER REPL]],0)</f>
        <v>#REF!</v>
      </c>
      <c r="AE649" s="102" t="e">
        <f>MYRANKS_P[[#This Row],[SGP OVER REPL]]*Dollar_Value_Per_Pitcher_SGP+1</f>
        <v>#REF!</v>
      </c>
      <c r="AF649" s="94"/>
      <c r="AG649" s="94" t="e">
        <f>IF(AND(MYRANKS_P[[#This Row],[BENCH_RANK]]&lt;=Total_Pitchers_Drafted,MYRANKS_P[[#This Row],[$ACTUAL]]=""),MYRANKS_P[[#This Row],[USEFULSGP]],0)</f>
        <v>#REF!</v>
      </c>
      <c r="AH649" s="94" t="e">
        <f>IF(MYRANKS_P[[#This Row],[REMAIN_SGP]]=0,0,MYRANKS_P[[#This Row],[REMAIN_SGP]]*Remaining_Dollar_Value_Per_Pitcher_SGP+1)</f>
        <v>#REF!</v>
      </c>
      <c r="AI649" s="122"/>
    </row>
    <row r="650" spans="1:35" x14ac:dyDescent="0.25">
      <c r="A650" s="79" t="s">
        <v>1661</v>
      </c>
      <c r="B650" s="53" t="e">
        <f>VLOOKUP(MYRANKS_P[[#This Row],[PLAYERID]],#REF!,COLUMN(#REF!),FALSE)</f>
        <v>#REF!</v>
      </c>
      <c r="C650" s="53" t="e">
        <f>VLOOKUP(MYRANKS_P[[#This Row],[PLAYERID]],#REF!,COLUMN(#REF!),FALSE)</f>
        <v>#REF!</v>
      </c>
      <c r="D650" s="53" t="e">
        <f>VLOOKUP(MYRANKS_P[[#This Row],[PLAYERID]],#REF!,COLUMN(#REF!),FALSE)</f>
        <v>#REF!</v>
      </c>
      <c r="E650" s="9" t="e">
        <f>VLOOKUP(MYRANKS_P[[#This Row],[PLAYERID]],#REF!,COLUMN(#REF!),FALSE)</f>
        <v>#REF!</v>
      </c>
      <c r="F650" s="53" t="e">
        <f>VLOOKUP(MYRANKS_P[[#This Row],[PLAYERID]],#REF!,COLUMN(#REF!),FALSE)</f>
        <v>#REF!</v>
      </c>
      <c r="G650" s="9" t="e">
        <f>INDEX(#REF!,MATCH(MYRANKS_P[[#This Row],[PLAYERID]],#REF!,0),VLOOKUP(IDSYSTEM,#REF!,3,FALSE))</f>
        <v>#REF!</v>
      </c>
      <c r="H650" s="115" t="e">
        <f>IF(OR(LEAGUE="Mixed",LEAGUE=MYRANKS_P[[#This Row],[LG]]),IFERROR(INDEX(PITCHCSV[],MATCH(MYRANKS_P[[#This Row],[PROJID]],PITCHCSV[playerid],0),P_WCOL),0),0)</f>
        <v>#REF!</v>
      </c>
      <c r="I650" s="115" t="e">
        <f>IF(OR(LEAGUE="Mixed",LEAGUE=MYRANKS_P[[#This Row],[LG]]),IFERROR(INDEX(PITCHCSV[],MATCH(MYRANKS_P[[#This Row],[PROJID]],PITCHCSV[playerid],0),P_SVCOL),0),0)</f>
        <v>#REF!</v>
      </c>
      <c r="J650" s="115" t="e">
        <f>IF(OR(LEAGUE="Mixed",LEAGUE=MYRANKS_P[[#This Row],[LG]]),IFERROR(INDEX(PITCHCSV[],MATCH(MYRANKS_P[[#This Row],[PROJID]],PITCHCSV[playerid],0),P_IPCOL),0),0)</f>
        <v>#REF!</v>
      </c>
      <c r="K650" s="115" t="e">
        <f>IF(OR(LEAGUE="Mixed",LEAGUE=MYRANKS_P[[#This Row],[LG]]),IFERROR(INDEX(PITCHCSV[],MATCH(MYRANKS_P[[#This Row],[PROJID]],PITCHCSV[playerid],0),P_HCOL),0),0)</f>
        <v>#REF!</v>
      </c>
      <c r="L650" s="115" t="e">
        <f>IF(OR(LEAGUE="Mixed",LEAGUE=MYRANKS_P[[#This Row],[LG]]),IFERROR(INDEX(PITCHCSV[],MATCH(MYRANKS_P[[#This Row],[PROJID]],PITCHCSV[playerid],0),P_ERCOL),0),0)</f>
        <v>#REF!</v>
      </c>
      <c r="M650" s="115" t="e">
        <f>IF(OR(LEAGUE="Mixed",LEAGUE=MYRANKS_P[[#This Row],[LG]]),IFERROR(INDEX(PITCHCSV[],MATCH(MYRANKS_P[[#This Row],[PROJID]],PITCHCSV[playerid],0),P_HRCOL),0),0)</f>
        <v>#REF!</v>
      </c>
      <c r="N650" s="115" t="e">
        <f>IF(OR(LEAGUE="Mixed",LEAGUE=MYRANKS_P[[#This Row],[LG]]),IFERROR(INDEX(PITCHCSV[],MATCH(MYRANKS_P[[#This Row],[PROJID]],PITCHCSV[playerid],0),P_SOCOL),0),0)</f>
        <v>#REF!</v>
      </c>
      <c r="O650" s="115" t="e">
        <f>IF(OR(LEAGUE="Mixed",LEAGUE=MYRANKS_P[[#This Row],[LG]]),IFERROR(INDEX(PITCHCSV[],MATCH(MYRANKS_P[[#This Row],[PROJID]],PITCHCSV[playerid],0),P_BBCOL),0),0)</f>
        <v>#REF!</v>
      </c>
      <c r="P650" s="10" t="e">
        <f>IF(OR(LEAGUE="Mixed",LEAGUE=MYRANKS_P[[#This Row],[LG]]),IFERROR(MYRANKS_P[[#This Row],[ER]]*9/MYRANKS_P[[#This Row],[IP]],0),0)</f>
        <v>#REF!</v>
      </c>
      <c r="Q650" s="10" t="e">
        <f>IF(OR(LEAGUE="Mixed",LEAGUE=MYRANKS_P[[#This Row],[LG]]),IFERROR((MYRANKS_P[[#This Row],[BB]]+MYRANKS_P[[#This Row],[H]])/MYRANKS_P[[#This Row],[IP]],0),0)</f>
        <v>#REF!</v>
      </c>
      <c r="R650" s="10" t="e">
        <f>MYRANKS_P[[#This Row],[W]]/SGP_W</f>
        <v>#REF!</v>
      </c>
      <c r="S650" s="10" t="e">
        <f>MYRANKS_P[[#This Row],[SV]]/SGP_SV</f>
        <v>#REF!</v>
      </c>
      <c r="T650" s="10" t="e">
        <f>MYRANKS_P[[#This Row],[SO]]/SGP_K</f>
        <v>#REF!</v>
      </c>
      <c r="U650" s="10" t="e">
        <f>((LGAVG_ER*(NUMPITCHERS-1)+MYRANKS_P[[#This Row],[ER]])*9/((LGAVG_IP*(NUMPITCHERS-1)+MYRANKS_P[[#This Row],[IP]]))-LGAVG_ERA)/SGP_ERA</f>
        <v>#REF!</v>
      </c>
      <c r="V650" s="10" t="e">
        <f>((LGAVG_HBB*(NUMPITCHERS-1)+MYRANKS_P[[#This Row],[BB]]+MYRANKS_P[[#This Row],[H]])/(LGAVG_IP*(NUMPITCHERS-1)+MYRANKS_P[[#This Row],[IP]])-LGAVG_WHIP)/SGP_WHIP</f>
        <v>#REF!</v>
      </c>
      <c r="W650" s="72" t="e">
        <f>MYRANKS_P[[#This Row],[WSGP]]+MYRANKS_P[[#This Row],[SVSGP]]+MYRANKS_P[[#This Row],[SOSGP]]+MYRANKS_P[[#This Row],[ERASGP]]+MYRANKS_P[[#This Row],[WHIPSGP]]</f>
        <v>#REF!</v>
      </c>
      <c r="X650" s="171" t="e">
        <f>RANK(MYRANKS_P[[#This Row],[TTLSGP]],MYRANKS_P[TTLSGP],0)</f>
        <v>#REF!</v>
      </c>
      <c r="Y650" s="72" t="e">
        <f>IF(MYRANKS_P[[#This Row],[RAW_RANK]]&gt;NUM_P,MYRANKS_P[[#This Row],[TTLSGP]],0)</f>
        <v>#REF!</v>
      </c>
      <c r="Z650" s="22" t="e">
        <f>IF(MYRANKS_P[[#This Row],[BENCH_TTLSGP]]=0,"",RANK(MYRANKS_P[[#This Row],[BENCH_TTLSGP]],MYRANKS_P[BENCH_TTLSGP],0))</f>
        <v>#REF!</v>
      </c>
      <c r="AA650" s="22" t="e">
        <f>IF(MYRANKS_P[[#This Row],[RAW_RANK]]=NUM_P,"X","")</f>
        <v>#REF!</v>
      </c>
      <c r="AB650" s="10" t="e">
        <f>VLOOKUP(MYRANKS_P[[#This Row],[POS]],#REF!,COLUMN(#REF!),FALSE)</f>
        <v>#REF!</v>
      </c>
      <c r="AC650" s="10" t="e">
        <f>MYRANKS_P[[#This Row],[TTLSGP]]-MYRANKS_P[[#This Row],[REPL LVL]]</f>
        <v>#REF!</v>
      </c>
      <c r="AD650" s="19" t="e">
        <f>IF(MYRANKS_P[[#This Row],[RAW_RANK]]&lt;=Total_Pitchers_Drafted,MYRANKS_P[[#This Row],[SGP OVER REPL]],0)</f>
        <v>#REF!</v>
      </c>
      <c r="AE650" s="66" t="e">
        <f>MYRANKS_P[[#This Row],[SGP OVER REPL]]*Dollar_Value_Per_Pitcher_SGP+1</f>
        <v>#REF!</v>
      </c>
      <c r="AF650" s="27"/>
      <c r="AG650" s="30" t="e">
        <f>IF(AND(MYRANKS_P[[#This Row],[BENCH_RANK]]&lt;=Total_Pitchers_Drafted,MYRANKS_P[[#This Row],[$ACTUAL]]=""),MYRANKS_P[[#This Row],[USEFULSGP]],0)</f>
        <v>#REF!</v>
      </c>
      <c r="AH650" s="27" t="e">
        <f>IF(MYRANKS_P[[#This Row],[REMAIN_SGP]]=0,0,MYRANKS_P[[#This Row],[REMAIN_SGP]]*Remaining_Dollar_Value_Per_Pitcher_SGP+1)</f>
        <v>#REF!</v>
      </c>
      <c r="AI650" s="122"/>
    </row>
    <row r="651" spans="1:35" x14ac:dyDescent="0.25">
      <c r="A651" s="79" t="s">
        <v>1664</v>
      </c>
      <c r="B651" s="53" t="e">
        <f>VLOOKUP(MYRANKS_P[[#This Row],[PLAYERID]],#REF!,COLUMN(#REF!),FALSE)</f>
        <v>#REF!</v>
      </c>
      <c r="C651" s="53" t="e">
        <f>VLOOKUP(MYRANKS_P[[#This Row],[PLAYERID]],#REF!,COLUMN(#REF!),FALSE)</f>
        <v>#REF!</v>
      </c>
      <c r="D651" s="53" t="e">
        <f>VLOOKUP(MYRANKS_P[[#This Row],[PLAYERID]],#REF!,COLUMN(#REF!),FALSE)</f>
        <v>#REF!</v>
      </c>
      <c r="E651" s="9" t="e">
        <f>VLOOKUP(MYRANKS_P[[#This Row],[PLAYERID]],#REF!,COLUMN(#REF!),FALSE)</f>
        <v>#REF!</v>
      </c>
      <c r="F651" s="53" t="e">
        <f>VLOOKUP(MYRANKS_P[[#This Row],[PLAYERID]],#REF!,COLUMN(#REF!),FALSE)</f>
        <v>#REF!</v>
      </c>
      <c r="G651" s="9" t="e">
        <f>INDEX(#REF!,MATCH(MYRANKS_P[[#This Row],[PLAYERID]],#REF!,0),VLOOKUP(IDSYSTEM,#REF!,3,FALSE))</f>
        <v>#REF!</v>
      </c>
      <c r="H651" s="115" t="e">
        <f>IF(OR(LEAGUE="Mixed",LEAGUE=MYRANKS_P[[#This Row],[LG]]),IFERROR(INDEX(PITCHCSV[],MATCH(MYRANKS_P[[#This Row],[PROJID]],PITCHCSV[playerid],0),P_WCOL),0),0)</f>
        <v>#REF!</v>
      </c>
      <c r="I651" s="115" t="e">
        <f>IF(OR(LEAGUE="Mixed",LEAGUE=MYRANKS_P[[#This Row],[LG]]),IFERROR(INDEX(PITCHCSV[],MATCH(MYRANKS_P[[#This Row],[PROJID]],PITCHCSV[playerid],0),P_SVCOL),0),0)</f>
        <v>#REF!</v>
      </c>
      <c r="J651" s="115" t="e">
        <f>IF(OR(LEAGUE="Mixed",LEAGUE=MYRANKS_P[[#This Row],[LG]]),IFERROR(INDEX(PITCHCSV[],MATCH(MYRANKS_P[[#This Row],[PROJID]],PITCHCSV[playerid],0),P_IPCOL),0),0)</f>
        <v>#REF!</v>
      </c>
      <c r="K651" s="115" t="e">
        <f>IF(OR(LEAGUE="Mixed",LEAGUE=MYRANKS_P[[#This Row],[LG]]),IFERROR(INDEX(PITCHCSV[],MATCH(MYRANKS_P[[#This Row],[PROJID]],PITCHCSV[playerid],0),P_HCOL),0),0)</f>
        <v>#REF!</v>
      </c>
      <c r="L651" s="115" t="e">
        <f>IF(OR(LEAGUE="Mixed",LEAGUE=MYRANKS_P[[#This Row],[LG]]),IFERROR(INDEX(PITCHCSV[],MATCH(MYRANKS_P[[#This Row],[PROJID]],PITCHCSV[playerid],0),P_ERCOL),0),0)</f>
        <v>#REF!</v>
      </c>
      <c r="M651" s="115" t="e">
        <f>IF(OR(LEAGUE="Mixed",LEAGUE=MYRANKS_P[[#This Row],[LG]]),IFERROR(INDEX(PITCHCSV[],MATCH(MYRANKS_P[[#This Row],[PROJID]],PITCHCSV[playerid],0),P_HRCOL),0),0)</f>
        <v>#REF!</v>
      </c>
      <c r="N651" s="115" t="e">
        <f>IF(OR(LEAGUE="Mixed",LEAGUE=MYRANKS_P[[#This Row],[LG]]),IFERROR(INDEX(PITCHCSV[],MATCH(MYRANKS_P[[#This Row],[PROJID]],PITCHCSV[playerid],0),P_SOCOL),0),0)</f>
        <v>#REF!</v>
      </c>
      <c r="O651" s="115" t="e">
        <f>IF(OR(LEAGUE="Mixed",LEAGUE=MYRANKS_P[[#This Row],[LG]]),IFERROR(INDEX(PITCHCSV[],MATCH(MYRANKS_P[[#This Row],[PROJID]],PITCHCSV[playerid],0),P_BBCOL),0),0)</f>
        <v>#REF!</v>
      </c>
      <c r="P651" s="10" t="e">
        <f>IF(OR(LEAGUE="Mixed",LEAGUE=MYRANKS_P[[#This Row],[LG]]),IFERROR(MYRANKS_P[[#This Row],[ER]]*9/MYRANKS_P[[#This Row],[IP]],0),0)</f>
        <v>#REF!</v>
      </c>
      <c r="Q651" s="10" t="e">
        <f>IF(OR(LEAGUE="Mixed",LEAGUE=MYRANKS_P[[#This Row],[LG]]),IFERROR((MYRANKS_P[[#This Row],[BB]]+MYRANKS_P[[#This Row],[H]])/MYRANKS_P[[#This Row],[IP]],0),0)</f>
        <v>#REF!</v>
      </c>
      <c r="R651" s="10" t="e">
        <f>MYRANKS_P[[#This Row],[W]]/SGP_W</f>
        <v>#REF!</v>
      </c>
      <c r="S651" s="10" t="e">
        <f>MYRANKS_P[[#This Row],[SV]]/SGP_SV</f>
        <v>#REF!</v>
      </c>
      <c r="T651" s="10" t="e">
        <f>MYRANKS_P[[#This Row],[SO]]/SGP_K</f>
        <v>#REF!</v>
      </c>
      <c r="U651" s="10" t="e">
        <f>((LGAVG_ER*(NUMPITCHERS-1)+MYRANKS_P[[#This Row],[ER]])*9/((LGAVG_IP*(NUMPITCHERS-1)+MYRANKS_P[[#This Row],[IP]]))-LGAVG_ERA)/SGP_ERA</f>
        <v>#REF!</v>
      </c>
      <c r="V651" s="10" t="e">
        <f>((LGAVG_HBB*(NUMPITCHERS-1)+MYRANKS_P[[#This Row],[BB]]+MYRANKS_P[[#This Row],[H]])/(LGAVG_IP*(NUMPITCHERS-1)+MYRANKS_P[[#This Row],[IP]])-LGAVG_WHIP)/SGP_WHIP</f>
        <v>#REF!</v>
      </c>
      <c r="W651" s="72" t="e">
        <f>MYRANKS_P[[#This Row],[WSGP]]+MYRANKS_P[[#This Row],[SVSGP]]+MYRANKS_P[[#This Row],[SOSGP]]+MYRANKS_P[[#This Row],[ERASGP]]+MYRANKS_P[[#This Row],[WHIPSGP]]</f>
        <v>#REF!</v>
      </c>
      <c r="X651" s="171" t="e">
        <f>RANK(MYRANKS_P[[#This Row],[TTLSGP]],MYRANKS_P[TTLSGP],0)</f>
        <v>#REF!</v>
      </c>
      <c r="Y651" s="72" t="e">
        <f>IF(MYRANKS_P[[#This Row],[RAW_RANK]]&gt;NUM_P,MYRANKS_P[[#This Row],[TTLSGP]],0)</f>
        <v>#REF!</v>
      </c>
      <c r="Z651" s="22" t="e">
        <f>IF(MYRANKS_P[[#This Row],[BENCH_TTLSGP]]=0,"",RANK(MYRANKS_P[[#This Row],[BENCH_TTLSGP]],MYRANKS_P[BENCH_TTLSGP],0))</f>
        <v>#REF!</v>
      </c>
      <c r="AA651" s="22" t="e">
        <f>IF(MYRANKS_P[[#This Row],[RAW_RANK]]=NUM_P,"X","")</f>
        <v>#REF!</v>
      </c>
      <c r="AB651" s="10" t="e">
        <f>VLOOKUP(MYRANKS_P[[#This Row],[POS]],#REF!,COLUMN(#REF!),FALSE)</f>
        <v>#REF!</v>
      </c>
      <c r="AC651" s="10" t="e">
        <f>MYRANKS_P[[#This Row],[TTLSGP]]-MYRANKS_P[[#This Row],[REPL LVL]]</f>
        <v>#REF!</v>
      </c>
      <c r="AD651" s="19" t="e">
        <f>IF(MYRANKS_P[[#This Row],[RAW_RANK]]&lt;=Total_Pitchers_Drafted,MYRANKS_P[[#This Row],[SGP OVER REPL]],0)</f>
        <v>#REF!</v>
      </c>
      <c r="AE651" s="66" t="e">
        <f>MYRANKS_P[[#This Row],[SGP OVER REPL]]*Dollar_Value_Per_Pitcher_SGP+1</f>
        <v>#REF!</v>
      </c>
      <c r="AF651" s="27"/>
      <c r="AG651" s="30" t="e">
        <f>IF(AND(MYRANKS_P[[#This Row],[BENCH_RANK]]&lt;=Total_Pitchers_Drafted,MYRANKS_P[[#This Row],[$ACTUAL]]=""),MYRANKS_P[[#This Row],[USEFULSGP]],0)</f>
        <v>#REF!</v>
      </c>
      <c r="AH651" s="27" t="e">
        <f>IF(MYRANKS_P[[#This Row],[REMAIN_SGP]]=0,0,MYRANKS_P[[#This Row],[REMAIN_SGP]]*Remaining_Dollar_Value_Per_Pitcher_SGP+1)</f>
        <v>#REF!</v>
      </c>
      <c r="AI651" s="122"/>
    </row>
    <row r="652" spans="1:35" x14ac:dyDescent="0.25">
      <c r="A652" s="110" t="s">
        <v>1666</v>
      </c>
      <c r="B652" s="53" t="e">
        <f>VLOOKUP(MYRANKS_P[[#This Row],[PLAYERID]],#REF!,COLUMN(#REF!),FALSE)</f>
        <v>#REF!</v>
      </c>
      <c r="C652" s="53" t="e">
        <f>VLOOKUP(MYRANKS_P[[#This Row],[PLAYERID]],#REF!,COLUMN(#REF!),FALSE)</f>
        <v>#REF!</v>
      </c>
      <c r="D652" s="53" t="e">
        <f>VLOOKUP(MYRANKS_P[[#This Row],[PLAYERID]],#REF!,COLUMN(#REF!),FALSE)</f>
        <v>#REF!</v>
      </c>
      <c r="E652" s="9" t="e">
        <f>VLOOKUP(MYRANKS_P[[#This Row],[PLAYERID]],#REF!,COLUMN(#REF!),FALSE)</f>
        <v>#REF!</v>
      </c>
      <c r="F652" s="53" t="e">
        <f>VLOOKUP(MYRANKS_P[[#This Row],[PLAYERID]],#REF!,COLUMN(#REF!),FALSE)</f>
        <v>#REF!</v>
      </c>
      <c r="G652" s="9" t="e">
        <f>INDEX(#REF!,MATCH(MYRANKS_P[[#This Row],[PLAYERID]],#REF!,0),VLOOKUP(IDSYSTEM,#REF!,3,FALSE))</f>
        <v>#REF!</v>
      </c>
      <c r="H652" s="115" t="e">
        <f>IF(OR(LEAGUE="Mixed",LEAGUE=MYRANKS_P[[#This Row],[LG]]),IFERROR(INDEX(PITCHCSV[],MATCH(MYRANKS_P[[#This Row],[PROJID]],PITCHCSV[playerid],0),P_WCOL),0),0)</f>
        <v>#REF!</v>
      </c>
      <c r="I652" s="115" t="e">
        <f>IF(OR(LEAGUE="Mixed",LEAGUE=MYRANKS_P[[#This Row],[LG]]),IFERROR(INDEX(PITCHCSV[],MATCH(MYRANKS_P[[#This Row],[PROJID]],PITCHCSV[playerid],0),P_SVCOL),0),0)</f>
        <v>#REF!</v>
      </c>
      <c r="J652" s="115" t="e">
        <f>IF(OR(LEAGUE="Mixed",LEAGUE=MYRANKS_P[[#This Row],[LG]]),IFERROR(INDEX(PITCHCSV[],MATCH(MYRANKS_P[[#This Row],[PROJID]],PITCHCSV[playerid],0),P_IPCOL),0),0)</f>
        <v>#REF!</v>
      </c>
      <c r="K652" s="115" t="e">
        <f>IF(OR(LEAGUE="Mixed",LEAGUE=MYRANKS_P[[#This Row],[LG]]),IFERROR(INDEX(PITCHCSV[],MATCH(MYRANKS_P[[#This Row],[PROJID]],PITCHCSV[playerid],0),P_HCOL),0),0)</f>
        <v>#REF!</v>
      </c>
      <c r="L652" s="115" t="e">
        <f>IF(OR(LEAGUE="Mixed",LEAGUE=MYRANKS_P[[#This Row],[LG]]),IFERROR(INDEX(PITCHCSV[],MATCH(MYRANKS_P[[#This Row],[PROJID]],PITCHCSV[playerid],0),P_ERCOL),0),0)</f>
        <v>#REF!</v>
      </c>
      <c r="M652" s="115" t="e">
        <f>IF(OR(LEAGUE="Mixed",LEAGUE=MYRANKS_P[[#This Row],[LG]]),IFERROR(INDEX(PITCHCSV[],MATCH(MYRANKS_P[[#This Row],[PROJID]],PITCHCSV[playerid],0),P_HRCOL),0),0)</f>
        <v>#REF!</v>
      </c>
      <c r="N652" s="115" t="e">
        <f>IF(OR(LEAGUE="Mixed",LEAGUE=MYRANKS_P[[#This Row],[LG]]),IFERROR(INDEX(PITCHCSV[],MATCH(MYRANKS_P[[#This Row],[PROJID]],PITCHCSV[playerid],0),P_SOCOL),0),0)</f>
        <v>#REF!</v>
      </c>
      <c r="O652" s="115" t="e">
        <f>IF(OR(LEAGUE="Mixed",LEAGUE=MYRANKS_P[[#This Row],[LG]]),IFERROR(INDEX(PITCHCSV[],MATCH(MYRANKS_P[[#This Row],[PROJID]],PITCHCSV[playerid],0),P_BBCOL),0),0)</f>
        <v>#REF!</v>
      </c>
      <c r="P652" s="10" t="e">
        <f>IF(OR(LEAGUE="Mixed",LEAGUE=MYRANKS_P[[#This Row],[LG]]),IFERROR(MYRANKS_P[[#This Row],[ER]]*9/MYRANKS_P[[#This Row],[IP]],0),0)</f>
        <v>#REF!</v>
      </c>
      <c r="Q652" s="10" t="e">
        <f>IF(OR(LEAGUE="Mixed",LEAGUE=MYRANKS_P[[#This Row],[LG]]),IFERROR((MYRANKS_P[[#This Row],[BB]]+MYRANKS_P[[#This Row],[H]])/MYRANKS_P[[#This Row],[IP]],0),0)</f>
        <v>#REF!</v>
      </c>
      <c r="R652" s="94" t="e">
        <f>MYRANKS_P[[#This Row],[W]]/SGP_W</f>
        <v>#REF!</v>
      </c>
      <c r="S652" s="94" t="e">
        <f>MYRANKS_P[[#This Row],[SV]]/SGP_SV</f>
        <v>#REF!</v>
      </c>
      <c r="T652" s="94" t="e">
        <f>MYRANKS_P[[#This Row],[SO]]/SGP_K</f>
        <v>#REF!</v>
      </c>
      <c r="U652" s="10" t="e">
        <f>((LGAVG_ER*(NUMPITCHERS-1)+MYRANKS_P[[#This Row],[ER]])*9/((LGAVG_IP*(NUMPITCHERS-1)+MYRANKS_P[[#This Row],[IP]]))-LGAVG_ERA)/SGP_ERA</f>
        <v>#REF!</v>
      </c>
      <c r="V652" s="10" t="e">
        <f>((LGAVG_HBB*(NUMPITCHERS-1)+MYRANKS_P[[#This Row],[BB]]+MYRANKS_P[[#This Row],[H]])/(LGAVG_IP*(NUMPITCHERS-1)+MYRANKS_P[[#This Row],[IP]])-LGAVG_WHIP)/SGP_WHIP</f>
        <v>#REF!</v>
      </c>
      <c r="W652" s="100" t="e">
        <f>MYRANKS_P[[#This Row],[WSGP]]+MYRANKS_P[[#This Row],[SVSGP]]+MYRANKS_P[[#This Row],[SOSGP]]+MYRANKS_P[[#This Row],[ERASGP]]+MYRANKS_P[[#This Row],[WHIPSGP]]</f>
        <v>#REF!</v>
      </c>
      <c r="X652" s="176" t="e">
        <f>RANK(MYRANKS_P[[#This Row],[TTLSGP]],MYRANKS_P[TTLSGP],0)</f>
        <v>#REF!</v>
      </c>
      <c r="Y652" s="100" t="e">
        <f>IF(MYRANKS_P[[#This Row],[RAW_RANK]]&gt;NUM_P,MYRANKS_P[[#This Row],[TTLSGP]],0)</f>
        <v>#REF!</v>
      </c>
      <c r="Z652" s="101" t="e">
        <f>IF(MYRANKS_P[[#This Row],[BENCH_TTLSGP]]=0,"",RANK(MYRANKS_P[[#This Row],[BENCH_TTLSGP]],MYRANKS_P[BENCH_TTLSGP],0))</f>
        <v>#REF!</v>
      </c>
      <c r="AA652" s="101" t="e">
        <f>IF(MYRANKS_P[[#This Row],[RAW_RANK]]=NUM_P,"X","")</f>
        <v>#REF!</v>
      </c>
      <c r="AB652" s="94" t="e">
        <f>VLOOKUP(MYRANKS_P[[#This Row],[POS]],#REF!,COLUMN(#REF!),FALSE)</f>
        <v>#REF!</v>
      </c>
      <c r="AC652" s="94" t="e">
        <f>MYRANKS_P[[#This Row],[TTLSGP]]-MYRANKS_P[[#This Row],[REPL LVL]]</f>
        <v>#REF!</v>
      </c>
      <c r="AD652" s="94" t="e">
        <f>IF(MYRANKS_P[[#This Row],[RAW_RANK]]&lt;=Total_Pitchers_Drafted,MYRANKS_P[[#This Row],[SGP OVER REPL]],0)</f>
        <v>#REF!</v>
      </c>
      <c r="AE652" s="102" t="e">
        <f>MYRANKS_P[[#This Row],[SGP OVER REPL]]*Dollar_Value_Per_Pitcher_SGP+1</f>
        <v>#REF!</v>
      </c>
      <c r="AF652" s="94"/>
      <c r="AG652" s="94" t="e">
        <f>IF(AND(MYRANKS_P[[#This Row],[BENCH_RANK]]&lt;=Total_Pitchers_Drafted,MYRANKS_P[[#This Row],[$ACTUAL]]=""),MYRANKS_P[[#This Row],[USEFULSGP]],0)</f>
        <v>#REF!</v>
      </c>
      <c r="AH652" s="94" t="e">
        <f>IF(MYRANKS_P[[#This Row],[REMAIN_SGP]]=0,0,MYRANKS_P[[#This Row],[REMAIN_SGP]]*Remaining_Dollar_Value_Per_Pitcher_SGP+1)</f>
        <v>#REF!</v>
      </c>
      <c r="AI652" s="122"/>
    </row>
    <row r="653" spans="1:35" x14ac:dyDescent="0.25">
      <c r="A653" s="88" t="s">
        <v>1667</v>
      </c>
      <c r="B653" s="53" t="e">
        <f>VLOOKUP(MYRANKS_P[[#This Row],[PLAYERID]],#REF!,COLUMN(#REF!),FALSE)</f>
        <v>#REF!</v>
      </c>
      <c r="C653" s="53" t="e">
        <f>VLOOKUP(MYRANKS_P[[#This Row],[PLAYERID]],#REF!,COLUMN(#REF!),FALSE)</f>
        <v>#REF!</v>
      </c>
      <c r="D653" s="53" t="e">
        <f>VLOOKUP(MYRANKS_P[[#This Row],[PLAYERID]],#REF!,COLUMN(#REF!),FALSE)</f>
        <v>#REF!</v>
      </c>
      <c r="E653" s="9" t="e">
        <f>VLOOKUP(MYRANKS_P[[#This Row],[PLAYERID]],#REF!,COLUMN(#REF!),FALSE)</f>
        <v>#REF!</v>
      </c>
      <c r="F653" s="53" t="e">
        <f>VLOOKUP(MYRANKS_P[[#This Row],[PLAYERID]],#REF!,COLUMN(#REF!),FALSE)</f>
        <v>#REF!</v>
      </c>
      <c r="G653" s="9" t="e">
        <f>INDEX(#REF!,MATCH(MYRANKS_P[[#This Row],[PLAYERID]],#REF!,0),VLOOKUP(IDSYSTEM,#REF!,3,FALSE))</f>
        <v>#REF!</v>
      </c>
      <c r="H653" s="115" t="e">
        <f>IF(OR(LEAGUE="Mixed",LEAGUE=MYRANKS_P[[#This Row],[LG]]),IFERROR(INDEX(PITCHCSV[],MATCH(MYRANKS_P[[#This Row],[PROJID]],PITCHCSV[playerid],0),P_WCOL),0),0)</f>
        <v>#REF!</v>
      </c>
      <c r="I653" s="115" t="e">
        <f>IF(OR(LEAGUE="Mixed",LEAGUE=MYRANKS_P[[#This Row],[LG]]),IFERROR(INDEX(PITCHCSV[],MATCH(MYRANKS_P[[#This Row],[PROJID]],PITCHCSV[playerid],0),P_SVCOL),0),0)</f>
        <v>#REF!</v>
      </c>
      <c r="J653" s="115" t="e">
        <f>IF(OR(LEAGUE="Mixed",LEAGUE=MYRANKS_P[[#This Row],[LG]]),IFERROR(INDEX(PITCHCSV[],MATCH(MYRANKS_P[[#This Row],[PROJID]],PITCHCSV[playerid],0),P_IPCOL),0),0)</f>
        <v>#REF!</v>
      </c>
      <c r="K653" s="115" t="e">
        <f>IF(OR(LEAGUE="Mixed",LEAGUE=MYRANKS_P[[#This Row],[LG]]),IFERROR(INDEX(PITCHCSV[],MATCH(MYRANKS_P[[#This Row],[PROJID]],PITCHCSV[playerid],0),P_HCOL),0),0)</f>
        <v>#REF!</v>
      </c>
      <c r="L653" s="115" t="e">
        <f>IF(OR(LEAGUE="Mixed",LEAGUE=MYRANKS_P[[#This Row],[LG]]),IFERROR(INDEX(PITCHCSV[],MATCH(MYRANKS_P[[#This Row],[PROJID]],PITCHCSV[playerid],0),P_ERCOL),0),0)</f>
        <v>#REF!</v>
      </c>
      <c r="M653" s="115" t="e">
        <f>IF(OR(LEAGUE="Mixed",LEAGUE=MYRANKS_P[[#This Row],[LG]]),IFERROR(INDEX(PITCHCSV[],MATCH(MYRANKS_P[[#This Row],[PROJID]],PITCHCSV[playerid],0),P_HRCOL),0),0)</f>
        <v>#REF!</v>
      </c>
      <c r="N653" s="115" t="e">
        <f>IF(OR(LEAGUE="Mixed",LEAGUE=MYRANKS_P[[#This Row],[LG]]),IFERROR(INDEX(PITCHCSV[],MATCH(MYRANKS_P[[#This Row],[PROJID]],PITCHCSV[playerid],0),P_SOCOL),0),0)</f>
        <v>#REF!</v>
      </c>
      <c r="O653" s="115" t="e">
        <f>IF(OR(LEAGUE="Mixed",LEAGUE=MYRANKS_P[[#This Row],[LG]]),IFERROR(INDEX(PITCHCSV[],MATCH(MYRANKS_P[[#This Row],[PROJID]],PITCHCSV[playerid],0),P_BBCOL),0),0)</f>
        <v>#REF!</v>
      </c>
      <c r="P653" s="10" t="e">
        <f>IF(OR(LEAGUE="Mixed",LEAGUE=MYRANKS_P[[#This Row],[LG]]),IFERROR(MYRANKS_P[[#This Row],[ER]]*9/MYRANKS_P[[#This Row],[IP]],0),0)</f>
        <v>#REF!</v>
      </c>
      <c r="Q653" s="10" t="e">
        <f>IF(OR(LEAGUE="Mixed",LEAGUE=MYRANKS_P[[#This Row],[LG]]),IFERROR((MYRANKS_P[[#This Row],[BB]]+MYRANKS_P[[#This Row],[H]])/MYRANKS_P[[#This Row],[IP]],0),0)</f>
        <v>#REF!</v>
      </c>
      <c r="R653" s="12" t="e">
        <f>MYRANKS_P[[#This Row],[W]]/SGP_W</f>
        <v>#REF!</v>
      </c>
      <c r="S653" s="12" t="e">
        <f>MYRANKS_P[[#This Row],[SV]]/SGP_SV</f>
        <v>#REF!</v>
      </c>
      <c r="T653" s="12" t="e">
        <f>MYRANKS_P[[#This Row],[SO]]/SGP_K</f>
        <v>#REF!</v>
      </c>
      <c r="U653" s="10" t="e">
        <f>((LGAVG_ER*(NUMPITCHERS-1)+MYRANKS_P[[#This Row],[ER]])*9/((LGAVG_IP*(NUMPITCHERS-1)+MYRANKS_P[[#This Row],[IP]]))-LGAVG_ERA)/SGP_ERA</f>
        <v>#REF!</v>
      </c>
      <c r="V653" s="10" t="e">
        <f>((LGAVG_HBB*(NUMPITCHERS-1)+MYRANKS_P[[#This Row],[BB]]+MYRANKS_P[[#This Row],[H]])/(LGAVG_IP*(NUMPITCHERS-1)+MYRANKS_P[[#This Row],[IP]])-LGAVG_WHIP)/SGP_WHIP</f>
        <v>#REF!</v>
      </c>
      <c r="W653" s="76" t="e">
        <f>MYRANKS_P[[#This Row],[WSGP]]+MYRANKS_P[[#This Row],[SVSGP]]+MYRANKS_P[[#This Row],[SOSGP]]+MYRANKS_P[[#This Row],[ERASGP]]+MYRANKS_P[[#This Row],[WHIPSGP]]</f>
        <v>#REF!</v>
      </c>
      <c r="X653" s="175" t="e">
        <f>RANK(MYRANKS_P[[#This Row],[TTLSGP]],MYRANKS_P[TTLSGP],0)</f>
        <v>#REF!</v>
      </c>
      <c r="Y653" s="76" t="e">
        <f>IF(MYRANKS_P[[#This Row],[RAW_RANK]]&gt;NUM_P,MYRANKS_P[[#This Row],[TTLSGP]],0)</f>
        <v>#REF!</v>
      </c>
      <c r="Z653" s="23" t="e">
        <f>IF(MYRANKS_P[[#This Row],[BENCH_TTLSGP]]=0,"",RANK(MYRANKS_P[[#This Row],[BENCH_TTLSGP]],MYRANKS_P[BENCH_TTLSGP],0))</f>
        <v>#REF!</v>
      </c>
      <c r="AA653" s="23" t="e">
        <f>IF(MYRANKS_P[[#This Row],[RAW_RANK]]=NUM_P,"X","")</f>
        <v>#REF!</v>
      </c>
      <c r="AB653" s="12" t="e">
        <f>VLOOKUP(MYRANKS_P[[#This Row],[POS]],#REF!,COLUMN(#REF!),FALSE)</f>
        <v>#REF!</v>
      </c>
      <c r="AC653" s="12" t="e">
        <f>MYRANKS_P[[#This Row],[TTLSGP]]-MYRANKS_P[[#This Row],[REPL LVL]]</f>
        <v>#REF!</v>
      </c>
      <c r="AD653" s="20" t="e">
        <f>IF(MYRANKS_P[[#This Row],[RAW_RANK]]&lt;=Total_Pitchers_Drafted,MYRANKS_P[[#This Row],[SGP OVER REPL]],0)</f>
        <v>#REF!</v>
      </c>
      <c r="AE653" s="70" t="e">
        <f>MYRANKS_P[[#This Row],[SGP OVER REPL]]*Dollar_Value_Per_Pitcher_SGP+1</f>
        <v>#REF!</v>
      </c>
      <c r="AF653" s="28"/>
      <c r="AG653" s="31" t="e">
        <f>IF(AND(MYRANKS_P[[#This Row],[BENCH_RANK]]&lt;=Total_Pitchers_Drafted,MYRANKS_P[[#This Row],[$ACTUAL]]=""),MYRANKS_P[[#This Row],[USEFULSGP]],0)</f>
        <v>#REF!</v>
      </c>
      <c r="AH653" s="28" t="e">
        <f>IF(MYRANKS_P[[#This Row],[REMAIN_SGP]]=0,0,MYRANKS_P[[#This Row],[REMAIN_SGP]]*Remaining_Dollar_Value_Per_Pitcher_SGP+1)</f>
        <v>#REF!</v>
      </c>
      <c r="AI653" s="122"/>
    </row>
    <row r="654" spans="1:35" x14ac:dyDescent="0.25">
      <c r="A654" s="88" t="s">
        <v>6645</v>
      </c>
      <c r="B654" s="53" t="e">
        <f>VLOOKUP(MYRANKS_P[[#This Row],[PLAYERID]],#REF!,COLUMN(#REF!),FALSE)</f>
        <v>#REF!</v>
      </c>
      <c r="C654" s="53" t="e">
        <f>VLOOKUP(MYRANKS_P[[#This Row],[PLAYERID]],#REF!,COLUMN(#REF!),FALSE)</f>
        <v>#REF!</v>
      </c>
      <c r="D654" s="53" t="e">
        <f>VLOOKUP(MYRANKS_P[[#This Row],[PLAYERID]],#REF!,COLUMN(#REF!),FALSE)</f>
        <v>#REF!</v>
      </c>
      <c r="E654" s="9" t="e">
        <f>VLOOKUP(MYRANKS_P[[#This Row],[PLAYERID]],#REF!,COLUMN(#REF!),FALSE)</f>
        <v>#REF!</v>
      </c>
      <c r="F654" s="53" t="e">
        <f>VLOOKUP(MYRANKS_P[[#This Row],[PLAYERID]],#REF!,COLUMN(#REF!),FALSE)</f>
        <v>#REF!</v>
      </c>
      <c r="G654" s="9" t="e">
        <f>INDEX(#REF!,MATCH(MYRANKS_P[[#This Row],[PLAYERID]],#REF!,0),VLOOKUP(IDSYSTEM,#REF!,3,FALSE))</f>
        <v>#REF!</v>
      </c>
      <c r="H654" s="115" t="e">
        <f>IF(OR(LEAGUE="Mixed",LEAGUE=MYRANKS_P[[#This Row],[LG]]),IFERROR(INDEX(PITCHCSV[],MATCH(MYRANKS_P[[#This Row],[PROJID]],PITCHCSV[playerid],0),P_WCOL),0),0)</f>
        <v>#REF!</v>
      </c>
      <c r="I654" s="115" t="e">
        <f>IF(OR(LEAGUE="Mixed",LEAGUE=MYRANKS_P[[#This Row],[LG]]),IFERROR(INDEX(PITCHCSV[],MATCH(MYRANKS_P[[#This Row],[PROJID]],PITCHCSV[playerid],0),P_SVCOL),0),0)</f>
        <v>#REF!</v>
      </c>
      <c r="J654" s="115" t="e">
        <f>IF(OR(LEAGUE="Mixed",LEAGUE=MYRANKS_P[[#This Row],[LG]]),IFERROR(INDEX(PITCHCSV[],MATCH(MYRANKS_P[[#This Row],[PROJID]],PITCHCSV[playerid],0),P_IPCOL),0),0)</f>
        <v>#REF!</v>
      </c>
      <c r="K654" s="115" t="e">
        <f>IF(OR(LEAGUE="Mixed",LEAGUE=MYRANKS_P[[#This Row],[LG]]),IFERROR(INDEX(PITCHCSV[],MATCH(MYRANKS_P[[#This Row],[PROJID]],PITCHCSV[playerid],0),P_HCOL),0),0)</f>
        <v>#REF!</v>
      </c>
      <c r="L654" s="115" t="e">
        <f>IF(OR(LEAGUE="Mixed",LEAGUE=MYRANKS_P[[#This Row],[LG]]),IFERROR(INDEX(PITCHCSV[],MATCH(MYRANKS_P[[#This Row],[PROJID]],PITCHCSV[playerid],0),P_ERCOL),0),0)</f>
        <v>#REF!</v>
      </c>
      <c r="M654" s="115" t="e">
        <f>IF(OR(LEAGUE="Mixed",LEAGUE=MYRANKS_P[[#This Row],[LG]]),IFERROR(INDEX(PITCHCSV[],MATCH(MYRANKS_P[[#This Row],[PROJID]],PITCHCSV[playerid],0),P_HRCOL),0),0)</f>
        <v>#REF!</v>
      </c>
      <c r="N654" s="115" t="e">
        <f>IF(OR(LEAGUE="Mixed",LEAGUE=MYRANKS_P[[#This Row],[LG]]),IFERROR(INDEX(PITCHCSV[],MATCH(MYRANKS_P[[#This Row],[PROJID]],PITCHCSV[playerid],0),P_SOCOL),0),0)</f>
        <v>#REF!</v>
      </c>
      <c r="O654" s="115" t="e">
        <f>IF(OR(LEAGUE="Mixed",LEAGUE=MYRANKS_P[[#This Row],[LG]]),IFERROR(INDEX(PITCHCSV[],MATCH(MYRANKS_P[[#This Row],[PROJID]],PITCHCSV[playerid],0),P_BBCOL),0),0)</f>
        <v>#REF!</v>
      </c>
      <c r="P654" s="10" t="e">
        <f>IF(OR(LEAGUE="Mixed",LEAGUE=MYRANKS_P[[#This Row],[LG]]),IFERROR(MYRANKS_P[[#This Row],[ER]]*9/MYRANKS_P[[#This Row],[IP]],0),0)</f>
        <v>#REF!</v>
      </c>
      <c r="Q654" s="10" t="e">
        <f>IF(OR(LEAGUE="Mixed",LEAGUE=MYRANKS_P[[#This Row],[LG]]),IFERROR((MYRANKS_P[[#This Row],[BB]]+MYRANKS_P[[#This Row],[H]])/MYRANKS_P[[#This Row],[IP]],0),0)</f>
        <v>#REF!</v>
      </c>
      <c r="R654" s="12" t="e">
        <f>MYRANKS_P[[#This Row],[W]]/SGP_W</f>
        <v>#REF!</v>
      </c>
      <c r="S654" s="12" t="e">
        <f>MYRANKS_P[[#This Row],[SV]]/SGP_SV</f>
        <v>#REF!</v>
      </c>
      <c r="T654" s="12" t="e">
        <f>MYRANKS_P[[#This Row],[SO]]/SGP_K</f>
        <v>#REF!</v>
      </c>
      <c r="U654" s="10" t="e">
        <f>((LGAVG_ER*(NUMPITCHERS-1)+MYRANKS_P[[#This Row],[ER]])*9/((LGAVG_IP*(NUMPITCHERS-1)+MYRANKS_P[[#This Row],[IP]]))-LGAVG_ERA)/SGP_ERA</f>
        <v>#REF!</v>
      </c>
      <c r="V654" s="10" t="e">
        <f>((LGAVG_HBB*(NUMPITCHERS-1)+MYRANKS_P[[#This Row],[BB]]+MYRANKS_P[[#This Row],[H]])/(LGAVG_IP*(NUMPITCHERS-1)+MYRANKS_P[[#This Row],[IP]])-LGAVG_WHIP)/SGP_WHIP</f>
        <v>#REF!</v>
      </c>
      <c r="W654" s="76" t="e">
        <f>MYRANKS_P[[#This Row],[WSGP]]+MYRANKS_P[[#This Row],[SVSGP]]+MYRANKS_P[[#This Row],[SOSGP]]+MYRANKS_P[[#This Row],[ERASGP]]+MYRANKS_P[[#This Row],[WHIPSGP]]</f>
        <v>#REF!</v>
      </c>
      <c r="X654" s="175" t="e">
        <f>RANK(MYRANKS_P[[#This Row],[TTLSGP]],MYRANKS_P[TTLSGP],0)</f>
        <v>#REF!</v>
      </c>
      <c r="Y654" s="76" t="e">
        <f>IF(MYRANKS_P[[#This Row],[RAW_RANK]]&gt;NUM_P,MYRANKS_P[[#This Row],[TTLSGP]],0)</f>
        <v>#REF!</v>
      </c>
      <c r="Z654" s="23" t="e">
        <f>IF(MYRANKS_P[[#This Row],[BENCH_TTLSGP]]=0,"",RANK(MYRANKS_P[[#This Row],[BENCH_TTLSGP]],MYRANKS_P[BENCH_TTLSGP],0))</f>
        <v>#REF!</v>
      </c>
      <c r="AA654" s="23" t="e">
        <f>IF(MYRANKS_P[[#This Row],[RAW_RANK]]=NUM_P,"X","")</f>
        <v>#REF!</v>
      </c>
      <c r="AB654" s="12" t="e">
        <f>VLOOKUP(MYRANKS_P[[#This Row],[POS]],#REF!,COLUMN(#REF!),FALSE)</f>
        <v>#REF!</v>
      </c>
      <c r="AC654" s="12" t="e">
        <f>MYRANKS_P[[#This Row],[TTLSGP]]-MYRANKS_P[[#This Row],[REPL LVL]]</f>
        <v>#REF!</v>
      </c>
      <c r="AD654" s="20" t="e">
        <f>IF(MYRANKS_P[[#This Row],[RAW_RANK]]&lt;=Total_Pitchers_Drafted,MYRANKS_P[[#This Row],[SGP OVER REPL]],0)</f>
        <v>#REF!</v>
      </c>
      <c r="AE654" s="70" t="e">
        <f>MYRANKS_P[[#This Row],[SGP OVER REPL]]*Dollar_Value_Per_Pitcher_SGP+1</f>
        <v>#REF!</v>
      </c>
      <c r="AF654" s="28"/>
      <c r="AG654" s="31" t="e">
        <f>IF(AND(MYRANKS_P[[#This Row],[BENCH_RANK]]&lt;=Total_Pitchers_Drafted,MYRANKS_P[[#This Row],[$ACTUAL]]=""),MYRANKS_P[[#This Row],[USEFULSGP]],0)</f>
        <v>#REF!</v>
      </c>
      <c r="AH654" s="28" t="e">
        <f>IF(MYRANKS_P[[#This Row],[REMAIN_SGP]]=0,0,MYRANKS_P[[#This Row],[REMAIN_SGP]]*Remaining_Dollar_Value_Per_Pitcher_SGP+1)</f>
        <v>#REF!</v>
      </c>
      <c r="AI654" s="122"/>
    </row>
    <row r="655" spans="1:35" x14ac:dyDescent="0.25">
      <c r="A655" s="88" t="s">
        <v>1669</v>
      </c>
      <c r="B655" s="53" t="e">
        <f>VLOOKUP(MYRANKS_P[[#This Row],[PLAYERID]],#REF!,COLUMN(#REF!),FALSE)</f>
        <v>#REF!</v>
      </c>
      <c r="C655" s="53" t="e">
        <f>VLOOKUP(MYRANKS_P[[#This Row],[PLAYERID]],#REF!,COLUMN(#REF!),FALSE)</f>
        <v>#REF!</v>
      </c>
      <c r="D655" s="53" t="e">
        <f>VLOOKUP(MYRANKS_P[[#This Row],[PLAYERID]],#REF!,COLUMN(#REF!),FALSE)</f>
        <v>#REF!</v>
      </c>
      <c r="E655" s="9" t="e">
        <f>VLOOKUP(MYRANKS_P[[#This Row],[PLAYERID]],#REF!,COLUMN(#REF!),FALSE)</f>
        <v>#REF!</v>
      </c>
      <c r="F655" s="53" t="e">
        <f>VLOOKUP(MYRANKS_P[[#This Row],[PLAYERID]],#REF!,COLUMN(#REF!),FALSE)</f>
        <v>#REF!</v>
      </c>
      <c r="G655" s="9" t="e">
        <f>INDEX(#REF!,MATCH(MYRANKS_P[[#This Row],[PLAYERID]],#REF!,0),VLOOKUP(IDSYSTEM,#REF!,3,FALSE))</f>
        <v>#REF!</v>
      </c>
      <c r="H655" s="115" t="e">
        <f>IF(OR(LEAGUE="Mixed",LEAGUE=MYRANKS_P[[#This Row],[LG]]),IFERROR(INDEX(PITCHCSV[],MATCH(MYRANKS_P[[#This Row],[PROJID]],PITCHCSV[playerid],0),P_WCOL),0),0)</f>
        <v>#REF!</v>
      </c>
      <c r="I655" s="115" t="e">
        <f>IF(OR(LEAGUE="Mixed",LEAGUE=MYRANKS_P[[#This Row],[LG]]),IFERROR(INDEX(PITCHCSV[],MATCH(MYRANKS_P[[#This Row],[PROJID]],PITCHCSV[playerid],0),P_SVCOL),0),0)</f>
        <v>#REF!</v>
      </c>
      <c r="J655" s="115" t="e">
        <f>IF(OR(LEAGUE="Mixed",LEAGUE=MYRANKS_P[[#This Row],[LG]]),IFERROR(INDEX(PITCHCSV[],MATCH(MYRANKS_P[[#This Row],[PROJID]],PITCHCSV[playerid],0),P_IPCOL),0),0)</f>
        <v>#REF!</v>
      </c>
      <c r="K655" s="115" t="e">
        <f>IF(OR(LEAGUE="Mixed",LEAGUE=MYRANKS_P[[#This Row],[LG]]),IFERROR(INDEX(PITCHCSV[],MATCH(MYRANKS_P[[#This Row],[PROJID]],PITCHCSV[playerid],0),P_HCOL),0),0)</f>
        <v>#REF!</v>
      </c>
      <c r="L655" s="115" t="e">
        <f>IF(OR(LEAGUE="Mixed",LEAGUE=MYRANKS_P[[#This Row],[LG]]),IFERROR(INDEX(PITCHCSV[],MATCH(MYRANKS_P[[#This Row],[PROJID]],PITCHCSV[playerid],0),P_ERCOL),0),0)</f>
        <v>#REF!</v>
      </c>
      <c r="M655" s="115" t="e">
        <f>IF(OR(LEAGUE="Mixed",LEAGUE=MYRANKS_P[[#This Row],[LG]]),IFERROR(INDEX(PITCHCSV[],MATCH(MYRANKS_P[[#This Row],[PROJID]],PITCHCSV[playerid],0),P_HRCOL),0),0)</f>
        <v>#REF!</v>
      </c>
      <c r="N655" s="115" t="e">
        <f>IF(OR(LEAGUE="Mixed",LEAGUE=MYRANKS_P[[#This Row],[LG]]),IFERROR(INDEX(PITCHCSV[],MATCH(MYRANKS_P[[#This Row],[PROJID]],PITCHCSV[playerid],0),P_SOCOL),0),0)</f>
        <v>#REF!</v>
      </c>
      <c r="O655" s="115" t="e">
        <f>IF(OR(LEAGUE="Mixed",LEAGUE=MYRANKS_P[[#This Row],[LG]]),IFERROR(INDEX(PITCHCSV[],MATCH(MYRANKS_P[[#This Row],[PROJID]],PITCHCSV[playerid],0),P_BBCOL),0),0)</f>
        <v>#REF!</v>
      </c>
      <c r="P655" s="10" t="e">
        <f>IF(OR(LEAGUE="Mixed",LEAGUE=MYRANKS_P[[#This Row],[LG]]),IFERROR(MYRANKS_P[[#This Row],[ER]]*9/MYRANKS_P[[#This Row],[IP]],0),0)</f>
        <v>#REF!</v>
      </c>
      <c r="Q655" s="10" t="e">
        <f>IF(OR(LEAGUE="Mixed",LEAGUE=MYRANKS_P[[#This Row],[LG]]),IFERROR((MYRANKS_P[[#This Row],[BB]]+MYRANKS_P[[#This Row],[H]])/MYRANKS_P[[#This Row],[IP]],0),0)</f>
        <v>#REF!</v>
      </c>
      <c r="R655" s="55" t="e">
        <f>MYRANKS_P[[#This Row],[W]]/SGP_W</f>
        <v>#REF!</v>
      </c>
      <c r="S655" s="54" t="e">
        <f>MYRANKS_P[[#This Row],[SV]]/SGP_SV</f>
        <v>#REF!</v>
      </c>
      <c r="T655" s="55" t="e">
        <f>MYRANKS_P[[#This Row],[SO]]/SGP_K</f>
        <v>#REF!</v>
      </c>
      <c r="U655" s="10" t="e">
        <f>((LGAVG_ER*(NUMPITCHERS-1)+MYRANKS_P[[#This Row],[ER]])*9/((LGAVG_IP*(NUMPITCHERS-1)+MYRANKS_P[[#This Row],[IP]]))-LGAVG_ERA)/SGP_ERA</f>
        <v>#REF!</v>
      </c>
      <c r="V655" s="10" t="e">
        <f>((LGAVG_HBB*(NUMPITCHERS-1)+MYRANKS_P[[#This Row],[BB]]+MYRANKS_P[[#This Row],[H]])/(LGAVG_IP*(NUMPITCHERS-1)+MYRANKS_P[[#This Row],[IP]])-LGAVG_WHIP)/SGP_WHIP</f>
        <v>#REF!</v>
      </c>
      <c r="W655" s="74" t="e">
        <f>MYRANKS_P[[#This Row],[WSGP]]+MYRANKS_P[[#This Row],[SVSGP]]+MYRANKS_P[[#This Row],[SOSGP]]+MYRANKS_P[[#This Row],[ERASGP]]+MYRANKS_P[[#This Row],[WHIPSGP]]</f>
        <v>#REF!</v>
      </c>
      <c r="X655" s="172" t="e">
        <f>RANK(MYRANKS_P[[#This Row],[TTLSGP]],MYRANKS_P[TTLSGP],0)</f>
        <v>#REF!</v>
      </c>
      <c r="Y655" s="74" t="e">
        <f>IF(MYRANKS_P[[#This Row],[RAW_RANK]]&gt;NUM_P,MYRANKS_P[[#This Row],[TTLSGP]],0)</f>
        <v>#REF!</v>
      </c>
      <c r="Z655" s="56" t="e">
        <f>IF(MYRANKS_P[[#This Row],[BENCH_TTLSGP]]=0,"",RANK(MYRANKS_P[[#This Row],[BENCH_TTLSGP]],MYRANKS_P[BENCH_TTLSGP],0))</f>
        <v>#REF!</v>
      </c>
      <c r="AA655" s="56" t="e">
        <f>IF(MYRANKS_P[[#This Row],[RAW_RANK]]=NUM_P,"X","")</f>
        <v>#REF!</v>
      </c>
      <c r="AB655" s="54" t="e">
        <f>VLOOKUP(MYRANKS_P[[#This Row],[POS]],#REF!,COLUMN(#REF!),FALSE)</f>
        <v>#REF!</v>
      </c>
      <c r="AC655" s="54" t="e">
        <f>MYRANKS_P[[#This Row],[TTLSGP]]-MYRANKS_P[[#This Row],[REPL LVL]]</f>
        <v>#REF!</v>
      </c>
      <c r="AD655" s="55" t="e">
        <f>IF(MYRANKS_P[[#This Row],[RAW_RANK]]&lt;=Total_Pitchers_Drafted,MYRANKS_P[[#This Row],[SGP OVER REPL]],0)</f>
        <v>#REF!</v>
      </c>
      <c r="AE655" s="68" t="e">
        <f>MYRANKS_P[[#This Row],[SGP OVER REPL]]*Dollar_Value_Per_Pitcher_SGP+1</f>
        <v>#REF!</v>
      </c>
      <c r="AF655" s="55"/>
      <c r="AG655" s="54" t="e">
        <f>IF(AND(MYRANKS_P[[#This Row],[BENCH_RANK]]&lt;=Total_Pitchers_Drafted,MYRANKS_P[[#This Row],[$ACTUAL]]=""),MYRANKS_P[[#This Row],[USEFULSGP]],0)</f>
        <v>#REF!</v>
      </c>
      <c r="AH655" s="55" t="e">
        <f>IF(MYRANKS_P[[#This Row],[REMAIN_SGP]]=0,0,MYRANKS_P[[#This Row],[REMAIN_SGP]]*Remaining_Dollar_Value_Per_Pitcher_SGP+1)</f>
        <v>#REF!</v>
      </c>
      <c r="AI655" s="122"/>
    </row>
    <row r="656" spans="1:35" x14ac:dyDescent="0.25">
      <c r="A656" s="79" t="s">
        <v>1672</v>
      </c>
      <c r="B656" s="53" t="e">
        <f>VLOOKUP(MYRANKS_P[[#This Row],[PLAYERID]],#REF!,COLUMN(#REF!),FALSE)</f>
        <v>#REF!</v>
      </c>
      <c r="C656" s="53" t="e">
        <f>VLOOKUP(MYRANKS_P[[#This Row],[PLAYERID]],#REF!,COLUMN(#REF!),FALSE)</f>
        <v>#REF!</v>
      </c>
      <c r="D656" s="53" t="e">
        <f>VLOOKUP(MYRANKS_P[[#This Row],[PLAYERID]],#REF!,COLUMN(#REF!),FALSE)</f>
        <v>#REF!</v>
      </c>
      <c r="E656" s="9" t="e">
        <f>VLOOKUP(MYRANKS_P[[#This Row],[PLAYERID]],#REF!,COLUMN(#REF!),FALSE)</f>
        <v>#REF!</v>
      </c>
      <c r="F656" s="53" t="e">
        <f>VLOOKUP(MYRANKS_P[[#This Row],[PLAYERID]],#REF!,COLUMN(#REF!),FALSE)</f>
        <v>#REF!</v>
      </c>
      <c r="G656" s="9" t="e">
        <f>INDEX(#REF!,MATCH(MYRANKS_P[[#This Row],[PLAYERID]],#REF!,0),VLOOKUP(IDSYSTEM,#REF!,3,FALSE))</f>
        <v>#REF!</v>
      </c>
      <c r="H656" s="115" t="e">
        <f>IF(OR(LEAGUE="Mixed",LEAGUE=MYRANKS_P[[#This Row],[LG]]),IFERROR(INDEX(PITCHCSV[],MATCH(MYRANKS_P[[#This Row],[PROJID]],PITCHCSV[playerid],0),P_WCOL),0),0)</f>
        <v>#REF!</v>
      </c>
      <c r="I656" s="115" t="e">
        <f>IF(OR(LEAGUE="Mixed",LEAGUE=MYRANKS_P[[#This Row],[LG]]),IFERROR(INDEX(PITCHCSV[],MATCH(MYRANKS_P[[#This Row],[PROJID]],PITCHCSV[playerid],0),P_SVCOL),0),0)</f>
        <v>#REF!</v>
      </c>
      <c r="J656" s="115" t="e">
        <f>IF(OR(LEAGUE="Mixed",LEAGUE=MYRANKS_P[[#This Row],[LG]]),IFERROR(INDEX(PITCHCSV[],MATCH(MYRANKS_P[[#This Row],[PROJID]],PITCHCSV[playerid],0),P_IPCOL),0),0)</f>
        <v>#REF!</v>
      </c>
      <c r="K656" s="115" t="e">
        <f>IF(OR(LEAGUE="Mixed",LEAGUE=MYRANKS_P[[#This Row],[LG]]),IFERROR(INDEX(PITCHCSV[],MATCH(MYRANKS_P[[#This Row],[PROJID]],PITCHCSV[playerid],0),P_HCOL),0),0)</f>
        <v>#REF!</v>
      </c>
      <c r="L656" s="115" t="e">
        <f>IF(OR(LEAGUE="Mixed",LEAGUE=MYRANKS_P[[#This Row],[LG]]),IFERROR(INDEX(PITCHCSV[],MATCH(MYRANKS_P[[#This Row],[PROJID]],PITCHCSV[playerid],0),P_ERCOL),0),0)</f>
        <v>#REF!</v>
      </c>
      <c r="M656" s="115" t="e">
        <f>IF(OR(LEAGUE="Mixed",LEAGUE=MYRANKS_P[[#This Row],[LG]]),IFERROR(INDEX(PITCHCSV[],MATCH(MYRANKS_P[[#This Row],[PROJID]],PITCHCSV[playerid],0),P_HRCOL),0),0)</f>
        <v>#REF!</v>
      </c>
      <c r="N656" s="115" t="e">
        <f>IF(OR(LEAGUE="Mixed",LEAGUE=MYRANKS_P[[#This Row],[LG]]),IFERROR(INDEX(PITCHCSV[],MATCH(MYRANKS_P[[#This Row],[PROJID]],PITCHCSV[playerid],0),P_SOCOL),0),0)</f>
        <v>#REF!</v>
      </c>
      <c r="O656" s="115" t="e">
        <f>IF(OR(LEAGUE="Mixed",LEAGUE=MYRANKS_P[[#This Row],[LG]]),IFERROR(INDEX(PITCHCSV[],MATCH(MYRANKS_P[[#This Row],[PROJID]],PITCHCSV[playerid],0),P_BBCOL),0),0)</f>
        <v>#REF!</v>
      </c>
      <c r="P656" s="10" t="e">
        <f>IF(OR(LEAGUE="Mixed",LEAGUE=MYRANKS_P[[#This Row],[LG]]),IFERROR(MYRANKS_P[[#This Row],[ER]]*9/MYRANKS_P[[#This Row],[IP]],0),0)</f>
        <v>#REF!</v>
      </c>
      <c r="Q656" s="10" t="e">
        <f>IF(OR(LEAGUE="Mixed",LEAGUE=MYRANKS_P[[#This Row],[LG]]),IFERROR((MYRANKS_P[[#This Row],[BB]]+MYRANKS_P[[#This Row],[H]])/MYRANKS_P[[#This Row],[IP]],0),0)</f>
        <v>#REF!</v>
      </c>
      <c r="R656" s="10" t="e">
        <f>MYRANKS_P[[#This Row],[W]]/SGP_W</f>
        <v>#REF!</v>
      </c>
      <c r="S656" s="10" t="e">
        <f>MYRANKS_P[[#This Row],[SV]]/SGP_SV</f>
        <v>#REF!</v>
      </c>
      <c r="T656" s="10" t="e">
        <f>MYRANKS_P[[#This Row],[SO]]/SGP_K</f>
        <v>#REF!</v>
      </c>
      <c r="U656" s="10" t="e">
        <f>((LGAVG_ER*(NUMPITCHERS-1)+MYRANKS_P[[#This Row],[ER]])*9/((LGAVG_IP*(NUMPITCHERS-1)+MYRANKS_P[[#This Row],[IP]]))-LGAVG_ERA)/SGP_ERA</f>
        <v>#REF!</v>
      </c>
      <c r="V656" s="10" t="e">
        <f>((LGAVG_HBB*(NUMPITCHERS-1)+MYRANKS_P[[#This Row],[BB]]+MYRANKS_P[[#This Row],[H]])/(LGAVG_IP*(NUMPITCHERS-1)+MYRANKS_P[[#This Row],[IP]])-LGAVG_WHIP)/SGP_WHIP</f>
        <v>#REF!</v>
      </c>
      <c r="W656" s="72" t="e">
        <f>MYRANKS_P[[#This Row],[WSGP]]+MYRANKS_P[[#This Row],[SVSGP]]+MYRANKS_P[[#This Row],[SOSGP]]+MYRANKS_P[[#This Row],[ERASGP]]+MYRANKS_P[[#This Row],[WHIPSGP]]</f>
        <v>#REF!</v>
      </c>
      <c r="X656" s="171" t="e">
        <f>RANK(MYRANKS_P[[#This Row],[TTLSGP]],MYRANKS_P[TTLSGP],0)</f>
        <v>#REF!</v>
      </c>
      <c r="Y656" s="72" t="e">
        <f>IF(MYRANKS_P[[#This Row],[RAW_RANK]]&gt;NUM_P,MYRANKS_P[[#This Row],[TTLSGP]],0)</f>
        <v>#REF!</v>
      </c>
      <c r="Z656" s="22" t="e">
        <f>IF(MYRANKS_P[[#This Row],[BENCH_TTLSGP]]=0,"",RANK(MYRANKS_P[[#This Row],[BENCH_TTLSGP]],MYRANKS_P[BENCH_TTLSGP],0))</f>
        <v>#REF!</v>
      </c>
      <c r="AA656" s="22" t="e">
        <f>IF(MYRANKS_P[[#This Row],[RAW_RANK]]=NUM_P,"X","")</f>
        <v>#REF!</v>
      </c>
      <c r="AB656" s="10" t="e">
        <f>VLOOKUP(MYRANKS_P[[#This Row],[POS]],#REF!,COLUMN(#REF!),FALSE)</f>
        <v>#REF!</v>
      </c>
      <c r="AC656" s="10" t="e">
        <f>MYRANKS_P[[#This Row],[TTLSGP]]-MYRANKS_P[[#This Row],[REPL LVL]]</f>
        <v>#REF!</v>
      </c>
      <c r="AD656" s="19" t="e">
        <f>IF(MYRANKS_P[[#This Row],[RAW_RANK]]&lt;=Total_Pitchers_Drafted,MYRANKS_P[[#This Row],[SGP OVER REPL]],0)</f>
        <v>#REF!</v>
      </c>
      <c r="AE656" s="66" t="e">
        <f>MYRANKS_P[[#This Row],[SGP OVER REPL]]*Dollar_Value_Per_Pitcher_SGP+1</f>
        <v>#REF!</v>
      </c>
      <c r="AF656" s="27"/>
      <c r="AG656" s="30" t="e">
        <f>IF(AND(MYRANKS_P[[#This Row],[BENCH_RANK]]&lt;=Total_Pitchers_Drafted,MYRANKS_P[[#This Row],[$ACTUAL]]=""),MYRANKS_P[[#This Row],[USEFULSGP]],0)</f>
        <v>#REF!</v>
      </c>
      <c r="AH656" s="27" t="e">
        <f>IF(MYRANKS_P[[#This Row],[REMAIN_SGP]]=0,0,MYRANKS_P[[#This Row],[REMAIN_SGP]]*Remaining_Dollar_Value_Per_Pitcher_SGP+1)</f>
        <v>#REF!</v>
      </c>
      <c r="AI656" s="122"/>
    </row>
    <row r="657" spans="1:35" x14ac:dyDescent="0.25">
      <c r="A657" s="88" t="s">
        <v>1673</v>
      </c>
      <c r="B657" s="53" t="e">
        <f>VLOOKUP(MYRANKS_P[[#This Row],[PLAYERID]],#REF!,COLUMN(#REF!),FALSE)</f>
        <v>#REF!</v>
      </c>
      <c r="C657" s="53" t="e">
        <f>VLOOKUP(MYRANKS_P[[#This Row],[PLAYERID]],#REF!,COLUMN(#REF!),FALSE)</f>
        <v>#REF!</v>
      </c>
      <c r="D657" s="53" t="e">
        <f>VLOOKUP(MYRANKS_P[[#This Row],[PLAYERID]],#REF!,COLUMN(#REF!),FALSE)</f>
        <v>#REF!</v>
      </c>
      <c r="E657" s="9" t="e">
        <f>VLOOKUP(MYRANKS_P[[#This Row],[PLAYERID]],#REF!,COLUMN(#REF!),FALSE)</f>
        <v>#REF!</v>
      </c>
      <c r="F657" s="53" t="e">
        <f>VLOOKUP(MYRANKS_P[[#This Row],[PLAYERID]],#REF!,COLUMN(#REF!),FALSE)</f>
        <v>#REF!</v>
      </c>
      <c r="G657" s="9" t="e">
        <f>INDEX(#REF!,MATCH(MYRANKS_P[[#This Row],[PLAYERID]],#REF!,0),VLOOKUP(IDSYSTEM,#REF!,3,FALSE))</f>
        <v>#REF!</v>
      </c>
      <c r="H657" s="115" t="e">
        <f>IF(OR(LEAGUE="Mixed",LEAGUE=MYRANKS_P[[#This Row],[LG]]),IFERROR(INDEX(PITCHCSV[],MATCH(MYRANKS_P[[#This Row],[PROJID]],PITCHCSV[playerid],0),P_WCOL),0),0)</f>
        <v>#REF!</v>
      </c>
      <c r="I657" s="115" t="e">
        <f>IF(OR(LEAGUE="Mixed",LEAGUE=MYRANKS_P[[#This Row],[LG]]),IFERROR(INDEX(PITCHCSV[],MATCH(MYRANKS_P[[#This Row],[PROJID]],PITCHCSV[playerid],0),P_SVCOL),0),0)</f>
        <v>#REF!</v>
      </c>
      <c r="J657" s="115" t="e">
        <f>IF(OR(LEAGUE="Mixed",LEAGUE=MYRANKS_P[[#This Row],[LG]]),IFERROR(INDEX(PITCHCSV[],MATCH(MYRANKS_P[[#This Row],[PROJID]],PITCHCSV[playerid],0),P_IPCOL),0),0)</f>
        <v>#REF!</v>
      </c>
      <c r="K657" s="115" t="e">
        <f>IF(OR(LEAGUE="Mixed",LEAGUE=MYRANKS_P[[#This Row],[LG]]),IFERROR(INDEX(PITCHCSV[],MATCH(MYRANKS_P[[#This Row],[PROJID]],PITCHCSV[playerid],0),P_HCOL),0),0)</f>
        <v>#REF!</v>
      </c>
      <c r="L657" s="115" t="e">
        <f>IF(OR(LEAGUE="Mixed",LEAGUE=MYRANKS_P[[#This Row],[LG]]),IFERROR(INDEX(PITCHCSV[],MATCH(MYRANKS_P[[#This Row],[PROJID]],PITCHCSV[playerid],0),P_ERCOL),0),0)</f>
        <v>#REF!</v>
      </c>
      <c r="M657" s="115" t="e">
        <f>IF(OR(LEAGUE="Mixed",LEAGUE=MYRANKS_P[[#This Row],[LG]]),IFERROR(INDEX(PITCHCSV[],MATCH(MYRANKS_P[[#This Row],[PROJID]],PITCHCSV[playerid],0),P_HRCOL),0),0)</f>
        <v>#REF!</v>
      </c>
      <c r="N657" s="115" t="e">
        <f>IF(OR(LEAGUE="Mixed",LEAGUE=MYRANKS_P[[#This Row],[LG]]),IFERROR(INDEX(PITCHCSV[],MATCH(MYRANKS_P[[#This Row],[PROJID]],PITCHCSV[playerid],0),P_SOCOL),0),0)</f>
        <v>#REF!</v>
      </c>
      <c r="O657" s="115" t="e">
        <f>IF(OR(LEAGUE="Mixed",LEAGUE=MYRANKS_P[[#This Row],[LG]]),IFERROR(INDEX(PITCHCSV[],MATCH(MYRANKS_P[[#This Row],[PROJID]],PITCHCSV[playerid],0),P_BBCOL),0),0)</f>
        <v>#REF!</v>
      </c>
      <c r="P657" s="10" t="e">
        <f>IF(OR(LEAGUE="Mixed",LEAGUE=MYRANKS_P[[#This Row],[LG]]),IFERROR(MYRANKS_P[[#This Row],[ER]]*9/MYRANKS_P[[#This Row],[IP]],0),0)</f>
        <v>#REF!</v>
      </c>
      <c r="Q657" s="10" t="e">
        <f>IF(OR(LEAGUE="Mixed",LEAGUE=MYRANKS_P[[#This Row],[LG]]),IFERROR((MYRANKS_P[[#This Row],[BB]]+MYRANKS_P[[#This Row],[H]])/MYRANKS_P[[#This Row],[IP]],0),0)</f>
        <v>#REF!</v>
      </c>
      <c r="R657" s="10" t="e">
        <f>MYRANKS_P[[#This Row],[W]]/SGP_W</f>
        <v>#REF!</v>
      </c>
      <c r="S657" s="10" t="e">
        <f>MYRANKS_P[[#This Row],[SV]]/SGP_SV</f>
        <v>#REF!</v>
      </c>
      <c r="T657" s="10" t="e">
        <f>MYRANKS_P[[#This Row],[SO]]/SGP_K</f>
        <v>#REF!</v>
      </c>
      <c r="U657" s="10" t="e">
        <f>((LGAVG_ER*(NUMPITCHERS-1)+MYRANKS_P[[#This Row],[ER]])*9/((LGAVG_IP*(NUMPITCHERS-1)+MYRANKS_P[[#This Row],[IP]]))-LGAVG_ERA)/SGP_ERA</f>
        <v>#REF!</v>
      </c>
      <c r="V657" s="10" t="e">
        <f>((LGAVG_HBB*(NUMPITCHERS-1)+MYRANKS_P[[#This Row],[BB]]+MYRANKS_P[[#This Row],[H]])/(LGAVG_IP*(NUMPITCHERS-1)+MYRANKS_P[[#This Row],[IP]])-LGAVG_WHIP)/SGP_WHIP</f>
        <v>#REF!</v>
      </c>
      <c r="W657" s="72" t="e">
        <f>MYRANKS_P[[#This Row],[WSGP]]+MYRANKS_P[[#This Row],[SVSGP]]+MYRANKS_P[[#This Row],[SOSGP]]+MYRANKS_P[[#This Row],[ERASGP]]+MYRANKS_P[[#This Row],[WHIPSGP]]</f>
        <v>#REF!</v>
      </c>
      <c r="X657" s="171" t="e">
        <f>RANK(MYRANKS_P[[#This Row],[TTLSGP]],MYRANKS_P[TTLSGP],0)</f>
        <v>#REF!</v>
      </c>
      <c r="Y657" s="72" t="e">
        <f>IF(MYRANKS_P[[#This Row],[RAW_RANK]]&gt;NUM_P,MYRANKS_P[[#This Row],[TTLSGP]],0)</f>
        <v>#REF!</v>
      </c>
      <c r="Z657" s="22" t="e">
        <f>IF(MYRANKS_P[[#This Row],[BENCH_TTLSGP]]=0,"",RANK(MYRANKS_P[[#This Row],[BENCH_TTLSGP]],MYRANKS_P[BENCH_TTLSGP],0))</f>
        <v>#REF!</v>
      </c>
      <c r="AA657" s="22" t="e">
        <f>IF(MYRANKS_P[[#This Row],[RAW_RANK]]=NUM_P,"X","")</f>
        <v>#REF!</v>
      </c>
      <c r="AB657" s="10" t="e">
        <f>VLOOKUP(MYRANKS_P[[#This Row],[POS]],#REF!,COLUMN(#REF!),FALSE)</f>
        <v>#REF!</v>
      </c>
      <c r="AC657" s="10" t="e">
        <f>MYRANKS_P[[#This Row],[TTLSGP]]-MYRANKS_P[[#This Row],[REPL LVL]]</f>
        <v>#REF!</v>
      </c>
      <c r="AD657" s="19" t="e">
        <f>IF(MYRANKS_P[[#This Row],[RAW_RANK]]&lt;=Total_Pitchers_Drafted,MYRANKS_P[[#This Row],[SGP OVER REPL]],0)</f>
        <v>#REF!</v>
      </c>
      <c r="AE657" s="66" t="e">
        <f>MYRANKS_P[[#This Row],[SGP OVER REPL]]*Dollar_Value_Per_Pitcher_SGP+1</f>
        <v>#REF!</v>
      </c>
      <c r="AF657" s="27"/>
      <c r="AG657" s="30" t="e">
        <f>IF(AND(MYRANKS_P[[#This Row],[BENCH_RANK]]&lt;=Total_Pitchers_Drafted,MYRANKS_P[[#This Row],[$ACTUAL]]=""),MYRANKS_P[[#This Row],[USEFULSGP]],0)</f>
        <v>#REF!</v>
      </c>
      <c r="AH657" s="27" t="e">
        <f>IF(MYRANKS_P[[#This Row],[REMAIN_SGP]]=0,0,MYRANKS_P[[#This Row],[REMAIN_SGP]]*Remaining_Dollar_Value_Per_Pitcher_SGP+1)</f>
        <v>#REF!</v>
      </c>
      <c r="AI657" s="122"/>
    </row>
    <row r="658" spans="1:35" x14ac:dyDescent="0.25">
      <c r="A658" s="88" t="s">
        <v>1674</v>
      </c>
      <c r="B658" s="53" t="e">
        <f>VLOOKUP(MYRANKS_P[[#This Row],[PLAYERID]],#REF!,COLUMN(#REF!),FALSE)</f>
        <v>#REF!</v>
      </c>
      <c r="C658" s="53" t="e">
        <f>VLOOKUP(MYRANKS_P[[#This Row],[PLAYERID]],#REF!,COLUMN(#REF!),FALSE)</f>
        <v>#REF!</v>
      </c>
      <c r="D658" s="53" t="e">
        <f>VLOOKUP(MYRANKS_P[[#This Row],[PLAYERID]],#REF!,COLUMN(#REF!),FALSE)</f>
        <v>#REF!</v>
      </c>
      <c r="E658" s="9" t="e">
        <f>VLOOKUP(MYRANKS_P[[#This Row],[PLAYERID]],#REF!,COLUMN(#REF!),FALSE)</f>
        <v>#REF!</v>
      </c>
      <c r="F658" s="53" t="e">
        <f>VLOOKUP(MYRANKS_P[[#This Row],[PLAYERID]],#REF!,COLUMN(#REF!),FALSE)</f>
        <v>#REF!</v>
      </c>
      <c r="G658" s="9" t="e">
        <f>INDEX(#REF!,MATCH(MYRANKS_P[[#This Row],[PLAYERID]],#REF!,0),VLOOKUP(IDSYSTEM,#REF!,3,FALSE))</f>
        <v>#REF!</v>
      </c>
      <c r="H658" s="115" t="e">
        <f>IF(OR(LEAGUE="Mixed",LEAGUE=MYRANKS_P[[#This Row],[LG]]),IFERROR(INDEX(PITCHCSV[],MATCH(MYRANKS_P[[#This Row],[PROJID]],PITCHCSV[playerid],0),P_WCOL),0),0)</f>
        <v>#REF!</v>
      </c>
      <c r="I658" s="115" t="e">
        <f>IF(OR(LEAGUE="Mixed",LEAGUE=MYRANKS_P[[#This Row],[LG]]),IFERROR(INDEX(PITCHCSV[],MATCH(MYRANKS_P[[#This Row],[PROJID]],PITCHCSV[playerid],0),P_SVCOL),0),0)</f>
        <v>#REF!</v>
      </c>
      <c r="J658" s="115" t="e">
        <f>IF(OR(LEAGUE="Mixed",LEAGUE=MYRANKS_P[[#This Row],[LG]]),IFERROR(INDEX(PITCHCSV[],MATCH(MYRANKS_P[[#This Row],[PROJID]],PITCHCSV[playerid],0),P_IPCOL),0),0)</f>
        <v>#REF!</v>
      </c>
      <c r="K658" s="115" t="e">
        <f>IF(OR(LEAGUE="Mixed",LEAGUE=MYRANKS_P[[#This Row],[LG]]),IFERROR(INDEX(PITCHCSV[],MATCH(MYRANKS_P[[#This Row],[PROJID]],PITCHCSV[playerid],0),P_HCOL),0),0)</f>
        <v>#REF!</v>
      </c>
      <c r="L658" s="115" t="e">
        <f>IF(OR(LEAGUE="Mixed",LEAGUE=MYRANKS_P[[#This Row],[LG]]),IFERROR(INDEX(PITCHCSV[],MATCH(MYRANKS_P[[#This Row],[PROJID]],PITCHCSV[playerid],0),P_ERCOL),0),0)</f>
        <v>#REF!</v>
      </c>
      <c r="M658" s="115" t="e">
        <f>IF(OR(LEAGUE="Mixed",LEAGUE=MYRANKS_P[[#This Row],[LG]]),IFERROR(INDEX(PITCHCSV[],MATCH(MYRANKS_P[[#This Row],[PROJID]],PITCHCSV[playerid],0),P_HRCOL),0),0)</f>
        <v>#REF!</v>
      </c>
      <c r="N658" s="115" t="e">
        <f>IF(OR(LEAGUE="Mixed",LEAGUE=MYRANKS_P[[#This Row],[LG]]),IFERROR(INDEX(PITCHCSV[],MATCH(MYRANKS_P[[#This Row],[PROJID]],PITCHCSV[playerid],0),P_SOCOL),0),0)</f>
        <v>#REF!</v>
      </c>
      <c r="O658" s="115" t="e">
        <f>IF(OR(LEAGUE="Mixed",LEAGUE=MYRANKS_P[[#This Row],[LG]]),IFERROR(INDEX(PITCHCSV[],MATCH(MYRANKS_P[[#This Row],[PROJID]],PITCHCSV[playerid],0),P_BBCOL),0),0)</f>
        <v>#REF!</v>
      </c>
      <c r="P658" s="10" t="e">
        <f>IF(OR(LEAGUE="Mixed",LEAGUE=MYRANKS_P[[#This Row],[LG]]),IFERROR(MYRANKS_P[[#This Row],[ER]]*9/MYRANKS_P[[#This Row],[IP]],0),0)</f>
        <v>#REF!</v>
      </c>
      <c r="Q658" s="10" t="e">
        <f>IF(OR(LEAGUE="Mixed",LEAGUE=MYRANKS_P[[#This Row],[LG]]),IFERROR((MYRANKS_P[[#This Row],[BB]]+MYRANKS_P[[#This Row],[H]])/MYRANKS_P[[#This Row],[IP]],0),0)</f>
        <v>#REF!</v>
      </c>
      <c r="R658" s="10" t="e">
        <f>MYRANKS_P[[#This Row],[W]]/SGP_W</f>
        <v>#REF!</v>
      </c>
      <c r="S658" s="10" t="e">
        <f>MYRANKS_P[[#This Row],[SV]]/SGP_SV</f>
        <v>#REF!</v>
      </c>
      <c r="T658" s="10" t="e">
        <f>MYRANKS_P[[#This Row],[SO]]/SGP_K</f>
        <v>#REF!</v>
      </c>
      <c r="U658" s="10" t="e">
        <f>((LGAVG_ER*(NUMPITCHERS-1)+MYRANKS_P[[#This Row],[ER]])*9/((LGAVG_IP*(NUMPITCHERS-1)+MYRANKS_P[[#This Row],[IP]]))-LGAVG_ERA)/SGP_ERA</f>
        <v>#REF!</v>
      </c>
      <c r="V658" s="10" t="e">
        <f>((LGAVG_HBB*(NUMPITCHERS-1)+MYRANKS_P[[#This Row],[BB]]+MYRANKS_P[[#This Row],[H]])/(LGAVG_IP*(NUMPITCHERS-1)+MYRANKS_P[[#This Row],[IP]])-LGAVG_WHIP)/SGP_WHIP</f>
        <v>#REF!</v>
      </c>
      <c r="W658" s="72" t="e">
        <f>MYRANKS_P[[#This Row],[WSGP]]+MYRANKS_P[[#This Row],[SVSGP]]+MYRANKS_P[[#This Row],[SOSGP]]+MYRANKS_P[[#This Row],[ERASGP]]+MYRANKS_P[[#This Row],[WHIPSGP]]</f>
        <v>#REF!</v>
      </c>
      <c r="X658" s="171" t="e">
        <f>RANK(MYRANKS_P[[#This Row],[TTLSGP]],MYRANKS_P[TTLSGP],0)</f>
        <v>#REF!</v>
      </c>
      <c r="Y658" s="72" t="e">
        <f>IF(MYRANKS_P[[#This Row],[RAW_RANK]]&gt;NUM_P,MYRANKS_P[[#This Row],[TTLSGP]],0)</f>
        <v>#REF!</v>
      </c>
      <c r="Z658" s="22" t="e">
        <f>IF(MYRANKS_P[[#This Row],[BENCH_TTLSGP]]=0,"",RANK(MYRANKS_P[[#This Row],[BENCH_TTLSGP]],MYRANKS_P[BENCH_TTLSGP],0))</f>
        <v>#REF!</v>
      </c>
      <c r="AA658" s="22" t="e">
        <f>IF(MYRANKS_P[[#This Row],[RAW_RANK]]=NUM_P,"X","")</f>
        <v>#REF!</v>
      </c>
      <c r="AB658" s="10" t="e">
        <f>VLOOKUP(MYRANKS_P[[#This Row],[POS]],#REF!,COLUMN(#REF!),FALSE)</f>
        <v>#REF!</v>
      </c>
      <c r="AC658" s="10" t="e">
        <f>MYRANKS_P[[#This Row],[TTLSGP]]-MYRANKS_P[[#This Row],[REPL LVL]]</f>
        <v>#REF!</v>
      </c>
      <c r="AD658" s="19" t="e">
        <f>IF(MYRANKS_P[[#This Row],[RAW_RANK]]&lt;=Total_Pitchers_Drafted,MYRANKS_P[[#This Row],[SGP OVER REPL]],0)</f>
        <v>#REF!</v>
      </c>
      <c r="AE658" s="66" t="e">
        <f>MYRANKS_P[[#This Row],[SGP OVER REPL]]*Dollar_Value_Per_Pitcher_SGP+1</f>
        <v>#REF!</v>
      </c>
      <c r="AF658" s="27"/>
      <c r="AG658" s="30" t="e">
        <f>IF(AND(MYRANKS_P[[#This Row],[BENCH_RANK]]&lt;=Total_Pitchers_Drafted,MYRANKS_P[[#This Row],[$ACTUAL]]=""),MYRANKS_P[[#This Row],[USEFULSGP]],0)</f>
        <v>#REF!</v>
      </c>
      <c r="AH658" s="27" t="e">
        <f>IF(MYRANKS_P[[#This Row],[REMAIN_SGP]]=0,0,MYRANKS_P[[#This Row],[REMAIN_SGP]]*Remaining_Dollar_Value_Per_Pitcher_SGP+1)</f>
        <v>#REF!</v>
      </c>
      <c r="AI658" s="122"/>
    </row>
    <row r="659" spans="1:35" x14ac:dyDescent="0.25">
      <c r="A659" s="88" t="s">
        <v>1675</v>
      </c>
      <c r="B659" s="53" t="e">
        <f>VLOOKUP(MYRANKS_P[[#This Row],[PLAYERID]],#REF!,COLUMN(#REF!),FALSE)</f>
        <v>#REF!</v>
      </c>
      <c r="C659" s="53" t="e">
        <f>VLOOKUP(MYRANKS_P[[#This Row],[PLAYERID]],#REF!,COLUMN(#REF!),FALSE)</f>
        <v>#REF!</v>
      </c>
      <c r="D659" s="53" t="e">
        <f>VLOOKUP(MYRANKS_P[[#This Row],[PLAYERID]],#REF!,COLUMN(#REF!),FALSE)</f>
        <v>#REF!</v>
      </c>
      <c r="E659" s="9" t="e">
        <f>VLOOKUP(MYRANKS_P[[#This Row],[PLAYERID]],#REF!,COLUMN(#REF!),FALSE)</f>
        <v>#REF!</v>
      </c>
      <c r="F659" s="53" t="e">
        <f>VLOOKUP(MYRANKS_P[[#This Row],[PLAYERID]],#REF!,COLUMN(#REF!),FALSE)</f>
        <v>#REF!</v>
      </c>
      <c r="G659" s="9" t="e">
        <f>INDEX(#REF!,MATCH(MYRANKS_P[[#This Row],[PLAYERID]],#REF!,0),VLOOKUP(IDSYSTEM,#REF!,3,FALSE))</f>
        <v>#REF!</v>
      </c>
      <c r="H659" s="115" t="e">
        <f>IF(OR(LEAGUE="Mixed",LEAGUE=MYRANKS_P[[#This Row],[LG]]),IFERROR(INDEX(PITCHCSV[],MATCH(MYRANKS_P[[#This Row],[PROJID]],PITCHCSV[playerid],0),P_WCOL),0),0)</f>
        <v>#REF!</v>
      </c>
      <c r="I659" s="115" t="e">
        <f>IF(OR(LEAGUE="Mixed",LEAGUE=MYRANKS_P[[#This Row],[LG]]),IFERROR(INDEX(PITCHCSV[],MATCH(MYRANKS_P[[#This Row],[PROJID]],PITCHCSV[playerid],0),P_SVCOL),0),0)</f>
        <v>#REF!</v>
      </c>
      <c r="J659" s="115" t="e">
        <f>IF(OR(LEAGUE="Mixed",LEAGUE=MYRANKS_P[[#This Row],[LG]]),IFERROR(INDEX(PITCHCSV[],MATCH(MYRANKS_P[[#This Row],[PROJID]],PITCHCSV[playerid],0),P_IPCOL),0),0)</f>
        <v>#REF!</v>
      </c>
      <c r="K659" s="115" t="e">
        <f>IF(OR(LEAGUE="Mixed",LEAGUE=MYRANKS_P[[#This Row],[LG]]),IFERROR(INDEX(PITCHCSV[],MATCH(MYRANKS_P[[#This Row],[PROJID]],PITCHCSV[playerid],0),P_HCOL),0),0)</f>
        <v>#REF!</v>
      </c>
      <c r="L659" s="115" t="e">
        <f>IF(OR(LEAGUE="Mixed",LEAGUE=MYRANKS_P[[#This Row],[LG]]),IFERROR(INDEX(PITCHCSV[],MATCH(MYRANKS_P[[#This Row],[PROJID]],PITCHCSV[playerid],0),P_ERCOL),0),0)</f>
        <v>#REF!</v>
      </c>
      <c r="M659" s="115" t="e">
        <f>IF(OR(LEAGUE="Mixed",LEAGUE=MYRANKS_P[[#This Row],[LG]]),IFERROR(INDEX(PITCHCSV[],MATCH(MYRANKS_P[[#This Row],[PROJID]],PITCHCSV[playerid],0),P_HRCOL),0),0)</f>
        <v>#REF!</v>
      </c>
      <c r="N659" s="115" t="e">
        <f>IF(OR(LEAGUE="Mixed",LEAGUE=MYRANKS_P[[#This Row],[LG]]),IFERROR(INDEX(PITCHCSV[],MATCH(MYRANKS_P[[#This Row],[PROJID]],PITCHCSV[playerid],0),P_SOCOL),0),0)</f>
        <v>#REF!</v>
      </c>
      <c r="O659" s="115" t="e">
        <f>IF(OR(LEAGUE="Mixed",LEAGUE=MYRANKS_P[[#This Row],[LG]]),IFERROR(INDEX(PITCHCSV[],MATCH(MYRANKS_P[[#This Row],[PROJID]],PITCHCSV[playerid],0),P_BBCOL),0),0)</f>
        <v>#REF!</v>
      </c>
      <c r="P659" s="10" t="e">
        <f>IF(OR(LEAGUE="Mixed",LEAGUE=MYRANKS_P[[#This Row],[LG]]),IFERROR(MYRANKS_P[[#This Row],[ER]]*9/MYRANKS_P[[#This Row],[IP]],0),0)</f>
        <v>#REF!</v>
      </c>
      <c r="Q659" s="10" t="e">
        <f>IF(OR(LEAGUE="Mixed",LEAGUE=MYRANKS_P[[#This Row],[LG]]),IFERROR((MYRANKS_P[[#This Row],[BB]]+MYRANKS_P[[#This Row],[H]])/MYRANKS_P[[#This Row],[IP]],0),0)</f>
        <v>#REF!</v>
      </c>
      <c r="R659" s="12" t="e">
        <f>MYRANKS_P[[#This Row],[W]]/SGP_W</f>
        <v>#REF!</v>
      </c>
      <c r="S659" s="12" t="e">
        <f>MYRANKS_P[[#This Row],[SV]]/SGP_SV</f>
        <v>#REF!</v>
      </c>
      <c r="T659" s="12" t="e">
        <f>MYRANKS_P[[#This Row],[SO]]/SGP_K</f>
        <v>#REF!</v>
      </c>
      <c r="U659" s="10" t="e">
        <f>((LGAVG_ER*(NUMPITCHERS-1)+MYRANKS_P[[#This Row],[ER]])*9/((LGAVG_IP*(NUMPITCHERS-1)+MYRANKS_P[[#This Row],[IP]]))-LGAVG_ERA)/SGP_ERA</f>
        <v>#REF!</v>
      </c>
      <c r="V659" s="10" t="e">
        <f>((LGAVG_HBB*(NUMPITCHERS-1)+MYRANKS_P[[#This Row],[BB]]+MYRANKS_P[[#This Row],[H]])/(LGAVG_IP*(NUMPITCHERS-1)+MYRANKS_P[[#This Row],[IP]])-LGAVG_WHIP)/SGP_WHIP</f>
        <v>#REF!</v>
      </c>
      <c r="W659" s="76" t="e">
        <f>MYRANKS_P[[#This Row],[WSGP]]+MYRANKS_P[[#This Row],[SVSGP]]+MYRANKS_P[[#This Row],[SOSGP]]+MYRANKS_P[[#This Row],[ERASGP]]+MYRANKS_P[[#This Row],[WHIPSGP]]</f>
        <v>#REF!</v>
      </c>
      <c r="X659" s="175" t="e">
        <f>RANK(MYRANKS_P[[#This Row],[TTLSGP]],MYRANKS_P[TTLSGP],0)</f>
        <v>#REF!</v>
      </c>
      <c r="Y659" s="76" t="e">
        <f>IF(MYRANKS_P[[#This Row],[RAW_RANK]]&gt;NUM_P,MYRANKS_P[[#This Row],[TTLSGP]],0)</f>
        <v>#REF!</v>
      </c>
      <c r="Z659" s="23" t="e">
        <f>IF(MYRANKS_P[[#This Row],[BENCH_TTLSGP]]=0,"",RANK(MYRANKS_P[[#This Row],[BENCH_TTLSGP]],MYRANKS_P[BENCH_TTLSGP],0))</f>
        <v>#REF!</v>
      </c>
      <c r="AA659" s="23" t="e">
        <f>IF(MYRANKS_P[[#This Row],[RAW_RANK]]=NUM_P,"X","")</f>
        <v>#REF!</v>
      </c>
      <c r="AB659" s="12" t="e">
        <f>VLOOKUP(MYRANKS_P[[#This Row],[POS]],#REF!,COLUMN(#REF!),FALSE)</f>
        <v>#REF!</v>
      </c>
      <c r="AC659" s="12" t="e">
        <f>MYRANKS_P[[#This Row],[TTLSGP]]-MYRANKS_P[[#This Row],[REPL LVL]]</f>
        <v>#REF!</v>
      </c>
      <c r="AD659" s="20" t="e">
        <f>IF(MYRANKS_P[[#This Row],[RAW_RANK]]&lt;=Total_Pitchers_Drafted,MYRANKS_P[[#This Row],[SGP OVER REPL]],0)</f>
        <v>#REF!</v>
      </c>
      <c r="AE659" s="70" t="e">
        <f>MYRANKS_P[[#This Row],[SGP OVER REPL]]*Dollar_Value_Per_Pitcher_SGP+1</f>
        <v>#REF!</v>
      </c>
      <c r="AF659" s="28"/>
      <c r="AG659" s="31" t="e">
        <f>IF(AND(MYRANKS_P[[#This Row],[BENCH_RANK]]&lt;=Total_Pitchers_Drafted,MYRANKS_P[[#This Row],[$ACTUAL]]=""),MYRANKS_P[[#This Row],[USEFULSGP]],0)</f>
        <v>#REF!</v>
      </c>
      <c r="AH659" s="28" t="e">
        <f>IF(MYRANKS_P[[#This Row],[REMAIN_SGP]]=0,0,MYRANKS_P[[#This Row],[REMAIN_SGP]]*Remaining_Dollar_Value_Per_Pitcher_SGP+1)</f>
        <v>#REF!</v>
      </c>
      <c r="AI659" s="122"/>
    </row>
    <row r="660" spans="1:35" x14ac:dyDescent="0.25">
      <c r="A660" s="79" t="s">
        <v>1677</v>
      </c>
      <c r="B660" s="53" t="e">
        <f>VLOOKUP(MYRANKS_P[[#This Row],[PLAYERID]],#REF!,COLUMN(#REF!),FALSE)</f>
        <v>#REF!</v>
      </c>
      <c r="C660" s="53" t="e">
        <f>VLOOKUP(MYRANKS_P[[#This Row],[PLAYERID]],#REF!,COLUMN(#REF!),FALSE)</f>
        <v>#REF!</v>
      </c>
      <c r="D660" s="53" t="e">
        <f>VLOOKUP(MYRANKS_P[[#This Row],[PLAYERID]],#REF!,COLUMN(#REF!),FALSE)</f>
        <v>#REF!</v>
      </c>
      <c r="E660" s="9" t="e">
        <f>VLOOKUP(MYRANKS_P[[#This Row],[PLAYERID]],#REF!,COLUMN(#REF!),FALSE)</f>
        <v>#REF!</v>
      </c>
      <c r="F660" s="53" t="e">
        <f>VLOOKUP(MYRANKS_P[[#This Row],[PLAYERID]],#REF!,COLUMN(#REF!),FALSE)</f>
        <v>#REF!</v>
      </c>
      <c r="G660" s="9" t="e">
        <f>INDEX(#REF!,MATCH(MYRANKS_P[[#This Row],[PLAYERID]],#REF!,0),VLOOKUP(IDSYSTEM,#REF!,3,FALSE))</f>
        <v>#REF!</v>
      </c>
      <c r="H660" s="115" t="e">
        <f>IF(OR(LEAGUE="Mixed",LEAGUE=MYRANKS_P[[#This Row],[LG]]),IFERROR(INDEX(PITCHCSV[],MATCH(MYRANKS_P[[#This Row],[PROJID]],PITCHCSV[playerid],0),P_WCOL),0),0)</f>
        <v>#REF!</v>
      </c>
      <c r="I660" s="115" t="e">
        <f>IF(OR(LEAGUE="Mixed",LEAGUE=MYRANKS_P[[#This Row],[LG]]),IFERROR(INDEX(PITCHCSV[],MATCH(MYRANKS_P[[#This Row],[PROJID]],PITCHCSV[playerid],0),P_SVCOL),0),0)</f>
        <v>#REF!</v>
      </c>
      <c r="J660" s="115" t="e">
        <f>IF(OR(LEAGUE="Mixed",LEAGUE=MYRANKS_P[[#This Row],[LG]]),IFERROR(INDEX(PITCHCSV[],MATCH(MYRANKS_P[[#This Row],[PROJID]],PITCHCSV[playerid],0),P_IPCOL),0),0)</f>
        <v>#REF!</v>
      </c>
      <c r="K660" s="115" t="e">
        <f>IF(OR(LEAGUE="Mixed",LEAGUE=MYRANKS_P[[#This Row],[LG]]),IFERROR(INDEX(PITCHCSV[],MATCH(MYRANKS_P[[#This Row],[PROJID]],PITCHCSV[playerid],0),P_HCOL),0),0)</f>
        <v>#REF!</v>
      </c>
      <c r="L660" s="115" t="e">
        <f>IF(OR(LEAGUE="Mixed",LEAGUE=MYRANKS_P[[#This Row],[LG]]),IFERROR(INDEX(PITCHCSV[],MATCH(MYRANKS_P[[#This Row],[PROJID]],PITCHCSV[playerid],0),P_ERCOL),0),0)</f>
        <v>#REF!</v>
      </c>
      <c r="M660" s="115" t="e">
        <f>IF(OR(LEAGUE="Mixed",LEAGUE=MYRANKS_P[[#This Row],[LG]]),IFERROR(INDEX(PITCHCSV[],MATCH(MYRANKS_P[[#This Row],[PROJID]],PITCHCSV[playerid],0),P_HRCOL),0),0)</f>
        <v>#REF!</v>
      </c>
      <c r="N660" s="115" t="e">
        <f>IF(OR(LEAGUE="Mixed",LEAGUE=MYRANKS_P[[#This Row],[LG]]),IFERROR(INDEX(PITCHCSV[],MATCH(MYRANKS_P[[#This Row],[PROJID]],PITCHCSV[playerid],0),P_SOCOL),0),0)</f>
        <v>#REF!</v>
      </c>
      <c r="O660" s="115" t="e">
        <f>IF(OR(LEAGUE="Mixed",LEAGUE=MYRANKS_P[[#This Row],[LG]]),IFERROR(INDEX(PITCHCSV[],MATCH(MYRANKS_P[[#This Row],[PROJID]],PITCHCSV[playerid],0),P_BBCOL),0),0)</f>
        <v>#REF!</v>
      </c>
      <c r="P660" s="10" t="e">
        <f>IF(OR(LEAGUE="Mixed",LEAGUE=MYRANKS_P[[#This Row],[LG]]),IFERROR(MYRANKS_P[[#This Row],[ER]]*9/MYRANKS_P[[#This Row],[IP]],0),0)</f>
        <v>#REF!</v>
      </c>
      <c r="Q660" s="10" t="e">
        <f>IF(OR(LEAGUE="Mixed",LEAGUE=MYRANKS_P[[#This Row],[LG]]),IFERROR((MYRANKS_P[[#This Row],[BB]]+MYRANKS_P[[#This Row],[H]])/MYRANKS_P[[#This Row],[IP]],0),0)</f>
        <v>#REF!</v>
      </c>
      <c r="R660" s="10" t="e">
        <f>MYRANKS_P[[#This Row],[W]]/SGP_W</f>
        <v>#REF!</v>
      </c>
      <c r="S660" s="10" t="e">
        <f>MYRANKS_P[[#This Row],[SV]]/SGP_SV</f>
        <v>#REF!</v>
      </c>
      <c r="T660" s="10" t="e">
        <f>MYRANKS_P[[#This Row],[SO]]/SGP_K</f>
        <v>#REF!</v>
      </c>
      <c r="U660" s="10" t="e">
        <f>((LGAVG_ER*(NUMPITCHERS-1)+MYRANKS_P[[#This Row],[ER]])*9/((LGAVG_IP*(NUMPITCHERS-1)+MYRANKS_P[[#This Row],[IP]]))-LGAVG_ERA)/SGP_ERA</f>
        <v>#REF!</v>
      </c>
      <c r="V660" s="10" t="e">
        <f>((LGAVG_HBB*(NUMPITCHERS-1)+MYRANKS_P[[#This Row],[BB]]+MYRANKS_P[[#This Row],[H]])/(LGAVG_IP*(NUMPITCHERS-1)+MYRANKS_P[[#This Row],[IP]])-LGAVG_WHIP)/SGP_WHIP</f>
        <v>#REF!</v>
      </c>
      <c r="W660" s="72" t="e">
        <f>MYRANKS_P[[#This Row],[WSGP]]+MYRANKS_P[[#This Row],[SVSGP]]+MYRANKS_P[[#This Row],[SOSGP]]+MYRANKS_P[[#This Row],[ERASGP]]+MYRANKS_P[[#This Row],[WHIPSGP]]</f>
        <v>#REF!</v>
      </c>
      <c r="X660" s="171" t="e">
        <f>RANK(MYRANKS_P[[#This Row],[TTLSGP]],MYRANKS_P[TTLSGP],0)</f>
        <v>#REF!</v>
      </c>
      <c r="Y660" s="72" t="e">
        <f>IF(MYRANKS_P[[#This Row],[RAW_RANK]]&gt;NUM_P,MYRANKS_P[[#This Row],[TTLSGP]],0)</f>
        <v>#REF!</v>
      </c>
      <c r="Z660" s="22" t="e">
        <f>IF(MYRANKS_P[[#This Row],[BENCH_TTLSGP]]=0,"",RANK(MYRANKS_P[[#This Row],[BENCH_TTLSGP]],MYRANKS_P[BENCH_TTLSGP],0))</f>
        <v>#REF!</v>
      </c>
      <c r="AA660" s="22" t="e">
        <f>IF(MYRANKS_P[[#This Row],[RAW_RANK]]=NUM_P,"X","")</f>
        <v>#REF!</v>
      </c>
      <c r="AB660" s="10" t="e">
        <f>VLOOKUP(MYRANKS_P[[#This Row],[POS]],#REF!,COLUMN(#REF!),FALSE)</f>
        <v>#REF!</v>
      </c>
      <c r="AC660" s="10" t="e">
        <f>MYRANKS_P[[#This Row],[TTLSGP]]-MYRANKS_P[[#This Row],[REPL LVL]]</f>
        <v>#REF!</v>
      </c>
      <c r="AD660" s="19" t="e">
        <f>IF(MYRANKS_P[[#This Row],[RAW_RANK]]&lt;=Total_Pitchers_Drafted,MYRANKS_P[[#This Row],[SGP OVER REPL]],0)</f>
        <v>#REF!</v>
      </c>
      <c r="AE660" s="66" t="e">
        <f>MYRANKS_P[[#This Row],[SGP OVER REPL]]*Dollar_Value_Per_Pitcher_SGP+1</f>
        <v>#REF!</v>
      </c>
      <c r="AF660" s="27"/>
      <c r="AG660" s="30" t="e">
        <f>IF(AND(MYRANKS_P[[#This Row],[BENCH_RANK]]&lt;=Total_Pitchers_Drafted,MYRANKS_P[[#This Row],[$ACTUAL]]=""),MYRANKS_P[[#This Row],[USEFULSGP]],0)</f>
        <v>#REF!</v>
      </c>
      <c r="AH660" s="27" t="e">
        <f>IF(MYRANKS_P[[#This Row],[REMAIN_SGP]]=0,0,MYRANKS_P[[#This Row],[REMAIN_SGP]]*Remaining_Dollar_Value_Per_Pitcher_SGP+1)</f>
        <v>#REF!</v>
      </c>
      <c r="AI660" s="122"/>
    </row>
    <row r="661" spans="1:35" x14ac:dyDescent="0.25">
      <c r="A661" s="88" t="s">
        <v>1679</v>
      </c>
      <c r="B661" s="53" t="e">
        <f>VLOOKUP(MYRANKS_P[[#This Row],[PLAYERID]],#REF!,COLUMN(#REF!),FALSE)</f>
        <v>#REF!</v>
      </c>
      <c r="C661" s="53" t="e">
        <f>VLOOKUP(MYRANKS_P[[#This Row],[PLAYERID]],#REF!,COLUMN(#REF!),FALSE)</f>
        <v>#REF!</v>
      </c>
      <c r="D661" s="53" t="e">
        <f>VLOOKUP(MYRANKS_P[[#This Row],[PLAYERID]],#REF!,COLUMN(#REF!),FALSE)</f>
        <v>#REF!</v>
      </c>
      <c r="E661" s="9" t="e">
        <f>VLOOKUP(MYRANKS_P[[#This Row],[PLAYERID]],#REF!,COLUMN(#REF!),FALSE)</f>
        <v>#REF!</v>
      </c>
      <c r="F661" s="53" t="e">
        <f>VLOOKUP(MYRANKS_P[[#This Row],[PLAYERID]],#REF!,COLUMN(#REF!),FALSE)</f>
        <v>#REF!</v>
      </c>
      <c r="G661" s="9" t="e">
        <f>INDEX(#REF!,MATCH(MYRANKS_P[[#This Row],[PLAYERID]],#REF!,0),VLOOKUP(IDSYSTEM,#REF!,3,FALSE))</f>
        <v>#REF!</v>
      </c>
      <c r="H661" s="115" t="e">
        <f>IF(OR(LEAGUE="Mixed",LEAGUE=MYRANKS_P[[#This Row],[LG]]),IFERROR(INDEX(PITCHCSV[],MATCH(MYRANKS_P[[#This Row],[PROJID]],PITCHCSV[playerid],0),P_WCOL),0),0)</f>
        <v>#REF!</v>
      </c>
      <c r="I661" s="115" t="e">
        <f>IF(OR(LEAGUE="Mixed",LEAGUE=MYRANKS_P[[#This Row],[LG]]),IFERROR(INDEX(PITCHCSV[],MATCH(MYRANKS_P[[#This Row],[PROJID]],PITCHCSV[playerid],0),P_SVCOL),0),0)</f>
        <v>#REF!</v>
      </c>
      <c r="J661" s="115" t="e">
        <f>IF(OR(LEAGUE="Mixed",LEAGUE=MYRANKS_P[[#This Row],[LG]]),IFERROR(INDEX(PITCHCSV[],MATCH(MYRANKS_P[[#This Row],[PROJID]],PITCHCSV[playerid],0),P_IPCOL),0),0)</f>
        <v>#REF!</v>
      </c>
      <c r="K661" s="115" t="e">
        <f>IF(OR(LEAGUE="Mixed",LEAGUE=MYRANKS_P[[#This Row],[LG]]),IFERROR(INDEX(PITCHCSV[],MATCH(MYRANKS_P[[#This Row],[PROJID]],PITCHCSV[playerid],0),P_HCOL),0),0)</f>
        <v>#REF!</v>
      </c>
      <c r="L661" s="115" t="e">
        <f>IF(OR(LEAGUE="Mixed",LEAGUE=MYRANKS_P[[#This Row],[LG]]),IFERROR(INDEX(PITCHCSV[],MATCH(MYRANKS_P[[#This Row],[PROJID]],PITCHCSV[playerid],0),P_ERCOL),0),0)</f>
        <v>#REF!</v>
      </c>
      <c r="M661" s="115" t="e">
        <f>IF(OR(LEAGUE="Mixed",LEAGUE=MYRANKS_P[[#This Row],[LG]]),IFERROR(INDEX(PITCHCSV[],MATCH(MYRANKS_P[[#This Row],[PROJID]],PITCHCSV[playerid],0),P_HRCOL),0),0)</f>
        <v>#REF!</v>
      </c>
      <c r="N661" s="115" t="e">
        <f>IF(OR(LEAGUE="Mixed",LEAGUE=MYRANKS_P[[#This Row],[LG]]),IFERROR(INDEX(PITCHCSV[],MATCH(MYRANKS_P[[#This Row],[PROJID]],PITCHCSV[playerid],0),P_SOCOL),0),0)</f>
        <v>#REF!</v>
      </c>
      <c r="O661" s="115" t="e">
        <f>IF(OR(LEAGUE="Mixed",LEAGUE=MYRANKS_P[[#This Row],[LG]]),IFERROR(INDEX(PITCHCSV[],MATCH(MYRANKS_P[[#This Row],[PROJID]],PITCHCSV[playerid],0),P_BBCOL),0),0)</f>
        <v>#REF!</v>
      </c>
      <c r="P661" s="10" t="e">
        <f>IF(OR(LEAGUE="Mixed",LEAGUE=MYRANKS_P[[#This Row],[LG]]),IFERROR(MYRANKS_P[[#This Row],[ER]]*9/MYRANKS_P[[#This Row],[IP]],0),0)</f>
        <v>#REF!</v>
      </c>
      <c r="Q661" s="10" t="e">
        <f>IF(OR(LEAGUE="Mixed",LEAGUE=MYRANKS_P[[#This Row],[LG]]),IFERROR((MYRANKS_P[[#This Row],[BB]]+MYRANKS_P[[#This Row],[H]])/MYRANKS_P[[#This Row],[IP]],0),0)</f>
        <v>#REF!</v>
      </c>
      <c r="R661" s="10" t="e">
        <f>MYRANKS_P[[#This Row],[W]]/SGP_W</f>
        <v>#REF!</v>
      </c>
      <c r="S661" s="10" t="e">
        <f>MYRANKS_P[[#This Row],[SV]]/SGP_SV</f>
        <v>#REF!</v>
      </c>
      <c r="T661" s="10" t="e">
        <f>MYRANKS_P[[#This Row],[SO]]/SGP_K</f>
        <v>#REF!</v>
      </c>
      <c r="U661" s="10" t="e">
        <f>((LGAVG_ER*(NUMPITCHERS-1)+MYRANKS_P[[#This Row],[ER]])*9/((LGAVG_IP*(NUMPITCHERS-1)+MYRANKS_P[[#This Row],[IP]]))-LGAVG_ERA)/SGP_ERA</f>
        <v>#REF!</v>
      </c>
      <c r="V661" s="10" t="e">
        <f>((LGAVG_HBB*(NUMPITCHERS-1)+MYRANKS_P[[#This Row],[BB]]+MYRANKS_P[[#This Row],[H]])/(LGAVG_IP*(NUMPITCHERS-1)+MYRANKS_P[[#This Row],[IP]])-LGAVG_WHIP)/SGP_WHIP</f>
        <v>#REF!</v>
      </c>
      <c r="W661" s="72" t="e">
        <f>MYRANKS_P[[#This Row],[WSGP]]+MYRANKS_P[[#This Row],[SVSGP]]+MYRANKS_P[[#This Row],[SOSGP]]+MYRANKS_P[[#This Row],[ERASGP]]+MYRANKS_P[[#This Row],[WHIPSGP]]</f>
        <v>#REF!</v>
      </c>
      <c r="X661" s="171" t="e">
        <f>RANK(MYRANKS_P[[#This Row],[TTLSGP]],MYRANKS_P[TTLSGP],0)</f>
        <v>#REF!</v>
      </c>
      <c r="Y661" s="72" t="e">
        <f>IF(MYRANKS_P[[#This Row],[RAW_RANK]]&gt;NUM_P,MYRANKS_P[[#This Row],[TTLSGP]],0)</f>
        <v>#REF!</v>
      </c>
      <c r="Z661" s="22" t="e">
        <f>IF(MYRANKS_P[[#This Row],[BENCH_TTLSGP]]=0,"",RANK(MYRANKS_P[[#This Row],[BENCH_TTLSGP]],MYRANKS_P[BENCH_TTLSGP],0))</f>
        <v>#REF!</v>
      </c>
      <c r="AA661" s="22" t="e">
        <f>IF(MYRANKS_P[[#This Row],[RAW_RANK]]=NUM_P,"X","")</f>
        <v>#REF!</v>
      </c>
      <c r="AB661" s="10" t="e">
        <f>VLOOKUP(MYRANKS_P[[#This Row],[POS]],#REF!,COLUMN(#REF!),FALSE)</f>
        <v>#REF!</v>
      </c>
      <c r="AC661" s="10" t="e">
        <f>MYRANKS_P[[#This Row],[TTLSGP]]-MYRANKS_P[[#This Row],[REPL LVL]]</f>
        <v>#REF!</v>
      </c>
      <c r="AD661" s="19" t="e">
        <f>IF(MYRANKS_P[[#This Row],[RAW_RANK]]&lt;=Total_Pitchers_Drafted,MYRANKS_P[[#This Row],[SGP OVER REPL]],0)</f>
        <v>#REF!</v>
      </c>
      <c r="AE661" s="66" t="e">
        <f>MYRANKS_P[[#This Row],[SGP OVER REPL]]*Dollar_Value_Per_Pitcher_SGP+1</f>
        <v>#REF!</v>
      </c>
      <c r="AF661" s="27"/>
      <c r="AG661" s="30" t="e">
        <f>IF(AND(MYRANKS_P[[#This Row],[BENCH_RANK]]&lt;=Total_Pitchers_Drafted,MYRANKS_P[[#This Row],[$ACTUAL]]=""),MYRANKS_P[[#This Row],[USEFULSGP]],0)</f>
        <v>#REF!</v>
      </c>
      <c r="AH661" s="27" t="e">
        <f>IF(MYRANKS_P[[#This Row],[REMAIN_SGP]]=0,0,MYRANKS_P[[#This Row],[REMAIN_SGP]]*Remaining_Dollar_Value_Per_Pitcher_SGP+1)</f>
        <v>#REF!</v>
      </c>
      <c r="AI661" s="122"/>
    </row>
    <row r="662" spans="1:35" x14ac:dyDescent="0.25">
      <c r="A662" s="79" t="s">
        <v>1680</v>
      </c>
      <c r="B662" s="53" t="e">
        <f>VLOOKUP(MYRANKS_P[[#This Row],[PLAYERID]],#REF!,COLUMN(#REF!),FALSE)</f>
        <v>#REF!</v>
      </c>
      <c r="C662" s="53" t="e">
        <f>VLOOKUP(MYRANKS_P[[#This Row],[PLAYERID]],#REF!,COLUMN(#REF!),FALSE)</f>
        <v>#REF!</v>
      </c>
      <c r="D662" s="53" t="e">
        <f>VLOOKUP(MYRANKS_P[[#This Row],[PLAYERID]],#REF!,COLUMN(#REF!),FALSE)</f>
        <v>#REF!</v>
      </c>
      <c r="E662" s="9" t="e">
        <f>VLOOKUP(MYRANKS_P[[#This Row],[PLAYERID]],#REF!,COLUMN(#REF!),FALSE)</f>
        <v>#REF!</v>
      </c>
      <c r="F662" s="53" t="e">
        <f>VLOOKUP(MYRANKS_P[[#This Row],[PLAYERID]],#REF!,COLUMN(#REF!),FALSE)</f>
        <v>#REF!</v>
      </c>
      <c r="G662" s="9" t="e">
        <f>INDEX(#REF!,MATCH(MYRANKS_P[[#This Row],[PLAYERID]],#REF!,0),VLOOKUP(IDSYSTEM,#REF!,3,FALSE))</f>
        <v>#REF!</v>
      </c>
      <c r="H662" s="115" t="e">
        <f>IF(OR(LEAGUE="Mixed",LEAGUE=MYRANKS_P[[#This Row],[LG]]),IFERROR(INDEX(PITCHCSV[],MATCH(MYRANKS_P[[#This Row],[PROJID]],PITCHCSV[playerid],0),P_WCOL),0),0)</f>
        <v>#REF!</v>
      </c>
      <c r="I662" s="115" t="e">
        <f>IF(OR(LEAGUE="Mixed",LEAGUE=MYRANKS_P[[#This Row],[LG]]),IFERROR(INDEX(PITCHCSV[],MATCH(MYRANKS_P[[#This Row],[PROJID]],PITCHCSV[playerid],0),P_SVCOL),0),0)</f>
        <v>#REF!</v>
      </c>
      <c r="J662" s="115" t="e">
        <f>IF(OR(LEAGUE="Mixed",LEAGUE=MYRANKS_P[[#This Row],[LG]]),IFERROR(INDEX(PITCHCSV[],MATCH(MYRANKS_P[[#This Row],[PROJID]],PITCHCSV[playerid],0),P_IPCOL),0),0)</f>
        <v>#REF!</v>
      </c>
      <c r="K662" s="115" t="e">
        <f>IF(OR(LEAGUE="Mixed",LEAGUE=MYRANKS_P[[#This Row],[LG]]),IFERROR(INDEX(PITCHCSV[],MATCH(MYRANKS_P[[#This Row],[PROJID]],PITCHCSV[playerid],0),P_HCOL),0),0)</f>
        <v>#REF!</v>
      </c>
      <c r="L662" s="115" t="e">
        <f>IF(OR(LEAGUE="Mixed",LEAGUE=MYRANKS_P[[#This Row],[LG]]),IFERROR(INDEX(PITCHCSV[],MATCH(MYRANKS_P[[#This Row],[PROJID]],PITCHCSV[playerid],0),P_ERCOL),0),0)</f>
        <v>#REF!</v>
      </c>
      <c r="M662" s="115" t="e">
        <f>IF(OR(LEAGUE="Mixed",LEAGUE=MYRANKS_P[[#This Row],[LG]]),IFERROR(INDEX(PITCHCSV[],MATCH(MYRANKS_P[[#This Row],[PROJID]],PITCHCSV[playerid],0),P_HRCOL),0),0)</f>
        <v>#REF!</v>
      </c>
      <c r="N662" s="115" t="e">
        <f>IF(OR(LEAGUE="Mixed",LEAGUE=MYRANKS_P[[#This Row],[LG]]),IFERROR(INDEX(PITCHCSV[],MATCH(MYRANKS_P[[#This Row],[PROJID]],PITCHCSV[playerid],0),P_SOCOL),0),0)</f>
        <v>#REF!</v>
      </c>
      <c r="O662" s="115" t="e">
        <f>IF(OR(LEAGUE="Mixed",LEAGUE=MYRANKS_P[[#This Row],[LG]]),IFERROR(INDEX(PITCHCSV[],MATCH(MYRANKS_P[[#This Row],[PROJID]],PITCHCSV[playerid],0),P_BBCOL),0),0)</f>
        <v>#REF!</v>
      </c>
      <c r="P662" s="10" t="e">
        <f>IF(OR(LEAGUE="Mixed",LEAGUE=MYRANKS_P[[#This Row],[LG]]),IFERROR(MYRANKS_P[[#This Row],[ER]]*9/MYRANKS_P[[#This Row],[IP]],0),0)</f>
        <v>#REF!</v>
      </c>
      <c r="Q662" s="10" t="e">
        <f>IF(OR(LEAGUE="Mixed",LEAGUE=MYRANKS_P[[#This Row],[LG]]),IFERROR((MYRANKS_P[[#This Row],[BB]]+MYRANKS_P[[#This Row],[H]])/MYRANKS_P[[#This Row],[IP]],0),0)</f>
        <v>#REF!</v>
      </c>
      <c r="R662" s="12" t="e">
        <f>MYRANKS_P[[#This Row],[W]]/SGP_W</f>
        <v>#REF!</v>
      </c>
      <c r="S662" s="12" t="e">
        <f>MYRANKS_P[[#This Row],[SV]]/SGP_SV</f>
        <v>#REF!</v>
      </c>
      <c r="T662" s="12" t="e">
        <f>MYRANKS_P[[#This Row],[SO]]/SGP_K</f>
        <v>#REF!</v>
      </c>
      <c r="U662" s="10" t="e">
        <f>((LGAVG_ER*(NUMPITCHERS-1)+MYRANKS_P[[#This Row],[ER]])*9/((LGAVG_IP*(NUMPITCHERS-1)+MYRANKS_P[[#This Row],[IP]]))-LGAVG_ERA)/SGP_ERA</f>
        <v>#REF!</v>
      </c>
      <c r="V662" s="10" t="e">
        <f>((LGAVG_HBB*(NUMPITCHERS-1)+MYRANKS_P[[#This Row],[BB]]+MYRANKS_P[[#This Row],[H]])/(LGAVG_IP*(NUMPITCHERS-1)+MYRANKS_P[[#This Row],[IP]])-LGAVG_WHIP)/SGP_WHIP</f>
        <v>#REF!</v>
      </c>
      <c r="W662" s="76" t="e">
        <f>MYRANKS_P[[#This Row],[WSGP]]+MYRANKS_P[[#This Row],[SVSGP]]+MYRANKS_P[[#This Row],[SOSGP]]+MYRANKS_P[[#This Row],[ERASGP]]+MYRANKS_P[[#This Row],[WHIPSGP]]</f>
        <v>#REF!</v>
      </c>
      <c r="X662" s="175" t="e">
        <f>RANK(MYRANKS_P[[#This Row],[TTLSGP]],MYRANKS_P[TTLSGP],0)</f>
        <v>#REF!</v>
      </c>
      <c r="Y662" s="76" t="e">
        <f>IF(MYRANKS_P[[#This Row],[RAW_RANK]]&gt;NUM_P,MYRANKS_P[[#This Row],[TTLSGP]],0)</f>
        <v>#REF!</v>
      </c>
      <c r="Z662" s="23" t="e">
        <f>IF(MYRANKS_P[[#This Row],[BENCH_TTLSGP]]=0,"",RANK(MYRANKS_P[[#This Row],[BENCH_TTLSGP]],MYRANKS_P[BENCH_TTLSGP],0))</f>
        <v>#REF!</v>
      </c>
      <c r="AA662" s="23" t="e">
        <f>IF(MYRANKS_P[[#This Row],[RAW_RANK]]=NUM_P,"X","")</f>
        <v>#REF!</v>
      </c>
      <c r="AB662" s="12" t="e">
        <f>VLOOKUP(MYRANKS_P[[#This Row],[POS]],#REF!,COLUMN(#REF!),FALSE)</f>
        <v>#REF!</v>
      </c>
      <c r="AC662" s="12" t="e">
        <f>MYRANKS_P[[#This Row],[TTLSGP]]-MYRANKS_P[[#This Row],[REPL LVL]]</f>
        <v>#REF!</v>
      </c>
      <c r="AD662" s="20" t="e">
        <f>IF(MYRANKS_P[[#This Row],[RAW_RANK]]&lt;=Total_Pitchers_Drafted,MYRANKS_P[[#This Row],[SGP OVER REPL]],0)</f>
        <v>#REF!</v>
      </c>
      <c r="AE662" s="70" t="e">
        <f>MYRANKS_P[[#This Row],[SGP OVER REPL]]*Dollar_Value_Per_Pitcher_SGP+1</f>
        <v>#REF!</v>
      </c>
      <c r="AF662" s="28"/>
      <c r="AG662" s="31" t="e">
        <f>IF(AND(MYRANKS_P[[#This Row],[BENCH_RANK]]&lt;=Total_Pitchers_Drafted,MYRANKS_P[[#This Row],[$ACTUAL]]=""),MYRANKS_P[[#This Row],[USEFULSGP]],0)</f>
        <v>#REF!</v>
      </c>
      <c r="AH662" s="28" t="e">
        <f>IF(MYRANKS_P[[#This Row],[REMAIN_SGP]]=0,0,MYRANKS_P[[#This Row],[REMAIN_SGP]]*Remaining_Dollar_Value_Per_Pitcher_SGP+1)</f>
        <v>#REF!</v>
      </c>
      <c r="AI662" s="122"/>
    </row>
    <row r="663" spans="1:35" x14ac:dyDescent="0.25">
      <c r="A663" s="110" t="s">
        <v>1688</v>
      </c>
      <c r="B663" s="53" t="e">
        <f>VLOOKUP(MYRANKS_P[[#This Row],[PLAYERID]],#REF!,COLUMN(#REF!),FALSE)</f>
        <v>#REF!</v>
      </c>
      <c r="C663" s="53" t="e">
        <f>VLOOKUP(MYRANKS_P[[#This Row],[PLAYERID]],#REF!,COLUMN(#REF!),FALSE)</f>
        <v>#REF!</v>
      </c>
      <c r="D663" s="53" t="e">
        <f>VLOOKUP(MYRANKS_P[[#This Row],[PLAYERID]],#REF!,COLUMN(#REF!),FALSE)</f>
        <v>#REF!</v>
      </c>
      <c r="E663" s="9" t="e">
        <f>VLOOKUP(MYRANKS_P[[#This Row],[PLAYERID]],#REF!,COLUMN(#REF!),FALSE)</f>
        <v>#REF!</v>
      </c>
      <c r="F663" s="53" t="e">
        <f>VLOOKUP(MYRANKS_P[[#This Row],[PLAYERID]],#REF!,COLUMN(#REF!),FALSE)</f>
        <v>#REF!</v>
      </c>
      <c r="G663" s="9" t="e">
        <f>INDEX(#REF!,MATCH(MYRANKS_P[[#This Row],[PLAYERID]],#REF!,0),VLOOKUP(IDSYSTEM,#REF!,3,FALSE))</f>
        <v>#REF!</v>
      </c>
      <c r="H663" s="115" t="e">
        <f>IF(OR(LEAGUE="Mixed",LEAGUE=MYRANKS_P[[#This Row],[LG]]),IFERROR(INDEX(PITCHCSV[],MATCH(MYRANKS_P[[#This Row],[PROJID]],PITCHCSV[playerid],0),P_WCOL),0),0)</f>
        <v>#REF!</v>
      </c>
      <c r="I663" s="115" t="e">
        <f>IF(OR(LEAGUE="Mixed",LEAGUE=MYRANKS_P[[#This Row],[LG]]),IFERROR(INDEX(PITCHCSV[],MATCH(MYRANKS_P[[#This Row],[PROJID]],PITCHCSV[playerid],0),P_SVCOL),0),0)</f>
        <v>#REF!</v>
      </c>
      <c r="J663" s="115" t="e">
        <f>IF(OR(LEAGUE="Mixed",LEAGUE=MYRANKS_P[[#This Row],[LG]]),IFERROR(INDEX(PITCHCSV[],MATCH(MYRANKS_P[[#This Row],[PROJID]],PITCHCSV[playerid],0),P_IPCOL),0),0)</f>
        <v>#REF!</v>
      </c>
      <c r="K663" s="115" t="e">
        <f>IF(OR(LEAGUE="Mixed",LEAGUE=MYRANKS_P[[#This Row],[LG]]),IFERROR(INDEX(PITCHCSV[],MATCH(MYRANKS_P[[#This Row],[PROJID]],PITCHCSV[playerid],0),P_HCOL),0),0)</f>
        <v>#REF!</v>
      </c>
      <c r="L663" s="115" t="e">
        <f>IF(OR(LEAGUE="Mixed",LEAGUE=MYRANKS_P[[#This Row],[LG]]),IFERROR(INDEX(PITCHCSV[],MATCH(MYRANKS_P[[#This Row],[PROJID]],PITCHCSV[playerid],0),P_ERCOL),0),0)</f>
        <v>#REF!</v>
      </c>
      <c r="M663" s="115" t="e">
        <f>IF(OR(LEAGUE="Mixed",LEAGUE=MYRANKS_P[[#This Row],[LG]]),IFERROR(INDEX(PITCHCSV[],MATCH(MYRANKS_P[[#This Row],[PROJID]],PITCHCSV[playerid],0),P_HRCOL),0),0)</f>
        <v>#REF!</v>
      </c>
      <c r="N663" s="115" t="e">
        <f>IF(OR(LEAGUE="Mixed",LEAGUE=MYRANKS_P[[#This Row],[LG]]),IFERROR(INDEX(PITCHCSV[],MATCH(MYRANKS_P[[#This Row],[PROJID]],PITCHCSV[playerid],0),P_SOCOL),0),0)</f>
        <v>#REF!</v>
      </c>
      <c r="O663" s="115" t="e">
        <f>IF(OR(LEAGUE="Mixed",LEAGUE=MYRANKS_P[[#This Row],[LG]]),IFERROR(INDEX(PITCHCSV[],MATCH(MYRANKS_P[[#This Row],[PROJID]],PITCHCSV[playerid],0),P_BBCOL),0),0)</f>
        <v>#REF!</v>
      </c>
      <c r="P663" s="10" t="e">
        <f>IF(OR(LEAGUE="Mixed",LEAGUE=MYRANKS_P[[#This Row],[LG]]),IFERROR(MYRANKS_P[[#This Row],[ER]]*9/MYRANKS_P[[#This Row],[IP]],0),0)</f>
        <v>#REF!</v>
      </c>
      <c r="Q663" s="10" t="e">
        <f>IF(OR(LEAGUE="Mixed",LEAGUE=MYRANKS_P[[#This Row],[LG]]),IFERROR((MYRANKS_P[[#This Row],[BB]]+MYRANKS_P[[#This Row],[H]])/MYRANKS_P[[#This Row],[IP]],0),0)</f>
        <v>#REF!</v>
      </c>
      <c r="R663" s="94" t="e">
        <f>MYRANKS_P[[#This Row],[W]]/SGP_W</f>
        <v>#REF!</v>
      </c>
      <c r="S663" s="94" t="e">
        <f>MYRANKS_P[[#This Row],[SV]]/SGP_SV</f>
        <v>#REF!</v>
      </c>
      <c r="T663" s="94" t="e">
        <f>MYRANKS_P[[#This Row],[SO]]/SGP_K</f>
        <v>#REF!</v>
      </c>
      <c r="U663" s="10" t="e">
        <f>((LGAVG_ER*(NUMPITCHERS-1)+MYRANKS_P[[#This Row],[ER]])*9/((LGAVG_IP*(NUMPITCHERS-1)+MYRANKS_P[[#This Row],[IP]]))-LGAVG_ERA)/SGP_ERA</f>
        <v>#REF!</v>
      </c>
      <c r="V663" s="10" t="e">
        <f>((LGAVG_HBB*(NUMPITCHERS-1)+MYRANKS_P[[#This Row],[BB]]+MYRANKS_P[[#This Row],[H]])/(LGAVG_IP*(NUMPITCHERS-1)+MYRANKS_P[[#This Row],[IP]])-LGAVG_WHIP)/SGP_WHIP</f>
        <v>#REF!</v>
      </c>
      <c r="W663" s="100" t="e">
        <f>MYRANKS_P[[#This Row],[WSGP]]+MYRANKS_P[[#This Row],[SVSGP]]+MYRANKS_P[[#This Row],[SOSGP]]+MYRANKS_P[[#This Row],[ERASGP]]+MYRANKS_P[[#This Row],[WHIPSGP]]</f>
        <v>#REF!</v>
      </c>
      <c r="X663" s="176" t="e">
        <f>RANK(MYRANKS_P[[#This Row],[TTLSGP]],MYRANKS_P[TTLSGP],0)</f>
        <v>#REF!</v>
      </c>
      <c r="Y663" s="100" t="e">
        <f>IF(MYRANKS_P[[#This Row],[RAW_RANK]]&gt;NUM_P,MYRANKS_P[[#This Row],[TTLSGP]],0)</f>
        <v>#REF!</v>
      </c>
      <c r="Z663" s="101" t="e">
        <f>IF(MYRANKS_P[[#This Row],[BENCH_TTLSGP]]=0,"",RANK(MYRANKS_P[[#This Row],[BENCH_TTLSGP]],MYRANKS_P[BENCH_TTLSGP],0))</f>
        <v>#REF!</v>
      </c>
      <c r="AA663" s="101" t="e">
        <f>IF(MYRANKS_P[[#This Row],[RAW_RANK]]=NUM_P,"X","")</f>
        <v>#REF!</v>
      </c>
      <c r="AB663" s="94" t="e">
        <f>VLOOKUP(MYRANKS_P[[#This Row],[POS]],#REF!,COLUMN(#REF!),FALSE)</f>
        <v>#REF!</v>
      </c>
      <c r="AC663" s="94" t="e">
        <f>MYRANKS_P[[#This Row],[TTLSGP]]-MYRANKS_P[[#This Row],[REPL LVL]]</f>
        <v>#REF!</v>
      </c>
      <c r="AD663" s="94" t="e">
        <f>IF(MYRANKS_P[[#This Row],[RAW_RANK]]&lt;=Total_Pitchers_Drafted,MYRANKS_P[[#This Row],[SGP OVER REPL]],0)</f>
        <v>#REF!</v>
      </c>
      <c r="AE663" s="102" t="e">
        <f>MYRANKS_P[[#This Row],[SGP OVER REPL]]*Dollar_Value_Per_Pitcher_SGP+1</f>
        <v>#REF!</v>
      </c>
      <c r="AF663" s="94"/>
      <c r="AG663" s="94" t="e">
        <f>IF(AND(MYRANKS_P[[#This Row],[BENCH_RANK]]&lt;=Total_Pitchers_Drafted,MYRANKS_P[[#This Row],[$ACTUAL]]=""),MYRANKS_P[[#This Row],[USEFULSGP]],0)</f>
        <v>#REF!</v>
      </c>
      <c r="AH663" s="94" t="e">
        <f>IF(MYRANKS_P[[#This Row],[REMAIN_SGP]]=0,0,MYRANKS_P[[#This Row],[REMAIN_SGP]]*Remaining_Dollar_Value_Per_Pitcher_SGP+1)</f>
        <v>#REF!</v>
      </c>
      <c r="AI663" s="122"/>
    </row>
    <row r="664" spans="1:35" x14ac:dyDescent="0.25">
      <c r="A664" s="110" t="s">
        <v>1689</v>
      </c>
      <c r="B664" s="53" t="e">
        <f>VLOOKUP(MYRANKS_P[[#This Row],[PLAYERID]],#REF!,COLUMN(#REF!),FALSE)</f>
        <v>#REF!</v>
      </c>
      <c r="C664" s="53" t="e">
        <f>VLOOKUP(MYRANKS_P[[#This Row],[PLAYERID]],#REF!,COLUMN(#REF!),FALSE)</f>
        <v>#REF!</v>
      </c>
      <c r="D664" s="53" t="e">
        <f>VLOOKUP(MYRANKS_P[[#This Row],[PLAYERID]],#REF!,COLUMN(#REF!),FALSE)</f>
        <v>#REF!</v>
      </c>
      <c r="E664" s="9" t="e">
        <f>VLOOKUP(MYRANKS_P[[#This Row],[PLAYERID]],#REF!,COLUMN(#REF!),FALSE)</f>
        <v>#REF!</v>
      </c>
      <c r="F664" s="53" t="e">
        <f>VLOOKUP(MYRANKS_P[[#This Row],[PLAYERID]],#REF!,COLUMN(#REF!),FALSE)</f>
        <v>#REF!</v>
      </c>
      <c r="G664" s="9" t="e">
        <f>INDEX(#REF!,MATCH(MYRANKS_P[[#This Row],[PLAYERID]],#REF!,0),VLOOKUP(IDSYSTEM,#REF!,3,FALSE))</f>
        <v>#REF!</v>
      </c>
      <c r="H664" s="128" t="e">
        <f>IF(OR(LEAGUE="Mixed",LEAGUE=MYRANKS_P[[#This Row],[LG]]),IFERROR(INDEX(PITCHCSV[],MATCH(MYRANKS_P[[#This Row],[PROJID]],PITCHCSV[playerid],0),P_WCOL),0),0)</f>
        <v>#REF!</v>
      </c>
      <c r="I664" s="128" t="e">
        <f>IF(OR(LEAGUE="Mixed",LEAGUE=MYRANKS_P[[#This Row],[LG]]),IFERROR(INDEX(PITCHCSV[],MATCH(MYRANKS_P[[#This Row],[PROJID]],PITCHCSV[playerid],0),P_SVCOL),0),0)</f>
        <v>#REF!</v>
      </c>
      <c r="J664" s="128" t="e">
        <f>IF(OR(LEAGUE="Mixed",LEAGUE=MYRANKS_P[[#This Row],[LG]]),IFERROR(INDEX(PITCHCSV[],MATCH(MYRANKS_P[[#This Row],[PROJID]],PITCHCSV[playerid],0),P_IPCOL),0),0)</f>
        <v>#REF!</v>
      </c>
      <c r="K664" s="128" t="e">
        <f>IF(OR(LEAGUE="Mixed",LEAGUE=MYRANKS_P[[#This Row],[LG]]),IFERROR(INDEX(PITCHCSV[],MATCH(MYRANKS_P[[#This Row],[PROJID]],PITCHCSV[playerid],0),P_HCOL),0),0)</f>
        <v>#REF!</v>
      </c>
      <c r="L664" s="128" t="e">
        <f>IF(OR(LEAGUE="Mixed",LEAGUE=MYRANKS_P[[#This Row],[LG]]),IFERROR(INDEX(PITCHCSV[],MATCH(MYRANKS_P[[#This Row],[PROJID]],PITCHCSV[playerid],0),P_ERCOL),0),0)</f>
        <v>#REF!</v>
      </c>
      <c r="M664" s="128" t="e">
        <f>IF(OR(LEAGUE="Mixed",LEAGUE=MYRANKS_P[[#This Row],[LG]]),IFERROR(INDEX(PITCHCSV[],MATCH(MYRANKS_P[[#This Row],[PROJID]],PITCHCSV[playerid],0),P_HRCOL),0),0)</f>
        <v>#REF!</v>
      </c>
      <c r="N664" s="128" t="e">
        <f>IF(OR(LEAGUE="Mixed",LEAGUE=MYRANKS_P[[#This Row],[LG]]),IFERROR(INDEX(PITCHCSV[],MATCH(MYRANKS_P[[#This Row],[PROJID]],PITCHCSV[playerid],0),P_SOCOL),0),0)</f>
        <v>#REF!</v>
      </c>
      <c r="O664" s="128" t="e">
        <f>IF(OR(LEAGUE="Mixed",LEAGUE=MYRANKS_P[[#This Row],[LG]]),IFERROR(INDEX(PITCHCSV[],MATCH(MYRANKS_P[[#This Row],[PROJID]],PITCHCSV[playerid],0),P_BBCOL),0),0)</f>
        <v>#REF!</v>
      </c>
      <c r="P664" s="87" t="e">
        <f>IF(OR(LEAGUE="Mixed",LEAGUE=MYRANKS_P[[#This Row],[LG]]),IFERROR(MYRANKS_P[[#This Row],[ER]]*9/MYRANKS_P[[#This Row],[IP]],0),0)</f>
        <v>#REF!</v>
      </c>
      <c r="Q664" s="87" t="e">
        <f>IF(OR(LEAGUE="Mixed",LEAGUE=MYRANKS_P[[#This Row],[LG]]),IFERROR((MYRANKS_P[[#This Row],[BB]]+MYRANKS_P[[#This Row],[H]])/MYRANKS_P[[#This Row],[IP]],0),0)</f>
        <v>#REF!</v>
      </c>
      <c r="R664" s="87" t="e">
        <f>MYRANKS_P[[#This Row],[W]]/SGP_W</f>
        <v>#REF!</v>
      </c>
      <c r="S664" s="87" t="e">
        <f>MYRANKS_P[[#This Row],[SV]]/SGP_SV</f>
        <v>#REF!</v>
      </c>
      <c r="T664" s="87" t="e">
        <f>MYRANKS_P[[#This Row],[SO]]/SGP_K</f>
        <v>#REF!</v>
      </c>
      <c r="U664" s="87" t="e">
        <f>((LGAVG_ER*(NUMPITCHERS-1)+MYRANKS_P[[#This Row],[ER]])*9/((LGAVG_IP*(NUMPITCHERS-1)+MYRANKS_P[[#This Row],[IP]]))-LGAVG_ERA)/SGP_ERA</f>
        <v>#REF!</v>
      </c>
      <c r="V664" s="87" t="e">
        <f>((LGAVG_HBB*(NUMPITCHERS-1)+MYRANKS_P[[#This Row],[BB]]+MYRANKS_P[[#This Row],[H]])/(LGAVG_IP*(NUMPITCHERS-1)+MYRANKS_P[[#This Row],[IP]])-LGAVG_WHIP)/SGP_WHIP</f>
        <v>#REF!</v>
      </c>
      <c r="W664" s="92" t="e">
        <f>MYRANKS_P[[#This Row],[WSGP]]+MYRANKS_P[[#This Row],[SVSGP]]+MYRANKS_P[[#This Row],[SOSGP]]+MYRANKS_P[[#This Row],[ERASGP]]+MYRANKS_P[[#This Row],[WHIPSGP]]</f>
        <v>#REF!</v>
      </c>
      <c r="X664" s="173" t="e">
        <f>RANK(MYRANKS_P[[#This Row],[TTLSGP]],MYRANKS_P[TTLSGP],0)</f>
        <v>#REF!</v>
      </c>
      <c r="Y664" s="92" t="e">
        <f>IF(MYRANKS_P[[#This Row],[RAW_RANK]]&gt;NUM_P,MYRANKS_P[[#This Row],[TTLSGP]],0)</f>
        <v>#REF!</v>
      </c>
      <c r="Z664" s="96" t="e">
        <f>IF(MYRANKS_P[[#This Row],[BENCH_TTLSGP]]=0,"",RANK(MYRANKS_P[[#This Row],[BENCH_TTLSGP]],MYRANKS_P[BENCH_TTLSGP],0))</f>
        <v>#REF!</v>
      </c>
      <c r="AA664" s="96" t="e">
        <f>IF(MYRANKS_P[[#This Row],[RAW_RANK]]=NUM_P,"X","")</f>
        <v>#REF!</v>
      </c>
      <c r="AB664" s="87" t="e">
        <f>VLOOKUP(MYRANKS_P[[#This Row],[POS]],#REF!,COLUMN(#REF!),FALSE)</f>
        <v>#REF!</v>
      </c>
      <c r="AC664" s="87" t="e">
        <f>MYRANKS_P[[#This Row],[TTLSGP]]-MYRANKS_P[[#This Row],[REPL LVL]]</f>
        <v>#REF!</v>
      </c>
      <c r="AD664" s="87" t="e">
        <f>IF(MYRANKS_P[[#This Row],[RAW_RANK]]&lt;=Total_Pitchers_Drafted,MYRANKS_P[[#This Row],[SGP OVER REPL]],0)</f>
        <v>#REF!</v>
      </c>
      <c r="AE664" s="97" t="e">
        <f>MYRANKS_P[[#This Row],[SGP OVER REPL]]*Dollar_Value_Per_Pitcher_SGP+1</f>
        <v>#REF!</v>
      </c>
      <c r="AF664" s="87"/>
      <c r="AG664" s="87" t="e">
        <f>IF(AND(MYRANKS_P[[#This Row],[BENCH_RANK]]&lt;=Total_Pitchers_Drafted,MYRANKS_P[[#This Row],[$ACTUAL]]=""),MYRANKS_P[[#This Row],[USEFULSGP]],0)</f>
        <v>#REF!</v>
      </c>
      <c r="AH664" s="87" t="e">
        <f>IF(MYRANKS_P[[#This Row],[REMAIN_SGP]]=0,0,MYRANKS_P[[#This Row],[REMAIN_SGP]]*Remaining_Dollar_Value_Per_Pitcher_SGP+1)</f>
        <v>#REF!</v>
      </c>
      <c r="AI664" s="122"/>
    </row>
    <row r="665" spans="1:35" x14ac:dyDescent="0.25">
      <c r="A665" s="88" t="s">
        <v>1693</v>
      </c>
      <c r="B665" s="53" t="e">
        <f>VLOOKUP(MYRANKS_P[[#This Row],[PLAYERID]],#REF!,COLUMN(#REF!),FALSE)</f>
        <v>#REF!</v>
      </c>
      <c r="C665" s="53" t="e">
        <f>VLOOKUP(MYRANKS_P[[#This Row],[PLAYERID]],#REF!,COLUMN(#REF!),FALSE)</f>
        <v>#REF!</v>
      </c>
      <c r="D665" s="53" t="e">
        <f>VLOOKUP(MYRANKS_P[[#This Row],[PLAYERID]],#REF!,COLUMN(#REF!),FALSE)</f>
        <v>#REF!</v>
      </c>
      <c r="E665" s="9" t="e">
        <f>VLOOKUP(MYRANKS_P[[#This Row],[PLAYERID]],#REF!,COLUMN(#REF!),FALSE)</f>
        <v>#REF!</v>
      </c>
      <c r="F665" s="53" t="e">
        <f>VLOOKUP(MYRANKS_P[[#This Row],[PLAYERID]],#REF!,COLUMN(#REF!),FALSE)</f>
        <v>#REF!</v>
      </c>
      <c r="G665" s="9" t="e">
        <f>INDEX(#REF!,MATCH(MYRANKS_P[[#This Row],[PLAYERID]],#REF!,0),VLOOKUP(IDSYSTEM,#REF!,3,FALSE))</f>
        <v>#REF!</v>
      </c>
      <c r="H665" s="115" t="e">
        <f>IF(OR(LEAGUE="Mixed",LEAGUE=MYRANKS_P[[#This Row],[LG]]),IFERROR(INDEX(PITCHCSV[],MATCH(MYRANKS_P[[#This Row],[PROJID]],PITCHCSV[playerid],0),P_WCOL),0),0)</f>
        <v>#REF!</v>
      </c>
      <c r="I665" s="115" t="e">
        <f>IF(OR(LEAGUE="Mixed",LEAGUE=MYRANKS_P[[#This Row],[LG]]),IFERROR(INDEX(PITCHCSV[],MATCH(MYRANKS_P[[#This Row],[PROJID]],PITCHCSV[playerid],0),P_SVCOL),0),0)</f>
        <v>#REF!</v>
      </c>
      <c r="J665" s="115" t="e">
        <f>IF(OR(LEAGUE="Mixed",LEAGUE=MYRANKS_P[[#This Row],[LG]]),IFERROR(INDEX(PITCHCSV[],MATCH(MYRANKS_P[[#This Row],[PROJID]],PITCHCSV[playerid],0),P_IPCOL),0),0)</f>
        <v>#REF!</v>
      </c>
      <c r="K665" s="115" t="e">
        <f>IF(OR(LEAGUE="Mixed",LEAGUE=MYRANKS_P[[#This Row],[LG]]),IFERROR(INDEX(PITCHCSV[],MATCH(MYRANKS_P[[#This Row],[PROJID]],PITCHCSV[playerid],0),P_HCOL),0),0)</f>
        <v>#REF!</v>
      </c>
      <c r="L665" s="115" t="e">
        <f>IF(OR(LEAGUE="Mixed",LEAGUE=MYRANKS_P[[#This Row],[LG]]),IFERROR(INDEX(PITCHCSV[],MATCH(MYRANKS_P[[#This Row],[PROJID]],PITCHCSV[playerid],0),P_ERCOL),0),0)</f>
        <v>#REF!</v>
      </c>
      <c r="M665" s="115" t="e">
        <f>IF(OR(LEAGUE="Mixed",LEAGUE=MYRANKS_P[[#This Row],[LG]]),IFERROR(INDEX(PITCHCSV[],MATCH(MYRANKS_P[[#This Row],[PROJID]],PITCHCSV[playerid],0),P_HRCOL),0),0)</f>
        <v>#REF!</v>
      </c>
      <c r="N665" s="115" t="e">
        <f>IF(OR(LEAGUE="Mixed",LEAGUE=MYRANKS_P[[#This Row],[LG]]),IFERROR(INDEX(PITCHCSV[],MATCH(MYRANKS_P[[#This Row],[PROJID]],PITCHCSV[playerid],0),P_SOCOL),0),0)</f>
        <v>#REF!</v>
      </c>
      <c r="O665" s="115" t="e">
        <f>IF(OR(LEAGUE="Mixed",LEAGUE=MYRANKS_P[[#This Row],[LG]]),IFERROR(INDEX(PITCHCSV[],MATCH(MYRANKS_P[[#This Row],[PROJID]],PITCHCSV[playerid],0),P_BBCOL),0),0)</f>
        <v>#REF!</v>
      </c>
      <c r="P665" s="10" t="e">
        <f>IF(OR(LEAGUE="Mixed",LEAGUE=MYRANKS_P[[#This Row],[LG]]),IFERROR(MYRANKS_P[[#This Row],[ER]]*9/MYRANKS_P[[#This Row],[IP]],0),0)</f>
        <v>#REF!</v>
      </c>
      <c r="Q665" s="10" t="e">
        <f>IF(OR(LEAGUE="Mixed",LEAGUE=MYRANKS_P[[#This Row],[LG]]),IFERROR((MYRANKS_P[[#This Row],[BB]]+MYRANKS_P[[#This Row],[H]])/MYRANKS_P[[#This Row],[IP]],0),0)</f>
        <v>#REF!</v>
      </c>
      <c r="R665" s="10" t="e">
        <f>MYRANKS_P[[#This Row],[W]]/SGP_W</f>
        <v>#REF!</v>
      </c>
      <c r="S665" s="10" t="e">
        <f>MYRANKS_P[[#This Row],[SV]]/SGP_SV</f>
        <v>#REF!</v>
      </c>
      <c r="T665" s="10" t="e">
        <f>MYRANKS_P[[#This Row],[SO]]/SGP_K</f>
        <v>#REF!</v>
      </c>
      <c r="U665" s="10" t="e">
        <f>((LGAVG_ER*(NUMPITCHERS-1)+MYRANKS_P[[#This Row],[ER]])*9/((LGAVG_IP*(NUMPITCHERS-1)+MYRANKS_P[[#This Row],[IP]]))-LGAVG_ERA)/SGP_ERA</f>
        <v>#REF!</v>
      </c>
      <c r="V665" s="10" t="e">
        <f>((LGAVG_HBB*(NUMPITCHERS-1)+MYRANKS_P[[#This Row],[BB]]+MYRANKS_P[[#This Row],[H]])/(LGAVG_IP*(NUMPITCHERS-1)+MYRANKS_P[[#This Row],[IP]])-LGAVG_WHIP)/SGP_WHIP</f>
        <v>#REF!</v>
      </c>
      <c r="W665" s="72" t="e">
        <f>MYRANKS_P[[#This Row],[WSGP]]+MYRANKS_P[[#This Row],[SVSGP]]+MYRANKS_P[[#This Row],[SOSGP]]+MYRANKS_P[[#This Row],[ERASGP]]+MYRANKS_P[[#This Row],[WHIPSGP]]</f>
        <v>#REF!</v>
      </c>
      <c r="X665" s="171" t="e">
        <f>RANK(MYRANKS_P[[#This Row],[TTLSGP]],MYRANKS_P[TTLSGP],0)</f>
        <v>#REF!</v>
      </c>
      <c r="Y665" s="72" t="e">
        <f>IF(MYRANKS_P[[#This Row],[RAW_RANK]]&gt;NUM_P,MYRANKS_P[[#This Row],[TTLSGP]],0)</f>
        <v>#REF!</v>
      </c>
      <c r="Z665" s="22" t="e">
        <f>IF(MYRANKS_P[[#This Row],[BENCH_TTLSGP]]=0,"",RANK(MYRANKS_P[[#This Row],[BENCH_TTLSGP]],MYRANKS_P[BENCH_TTLSGP],0))</f>
        <v>#REF!</v>
      </c>
      <c r="AA665" s="22" t="e">
        <f>IF(MYRANKS_P[[#This Row],[RAW_RANK]]=NUM_P,"X","")</f>
        <v>#REF!</v>
      </c>
      <c r="AB665" s="10" t="e">
        <f>VLOOKUP(MYRANKS_P[[#This Row],[POS]],#REF!,COLUMN(#REF!),FALSE)</f>
        <v>#REF!</v>
      </c>
      <c r="AC665" s="10" t="e">
        <f>MYRANKS_P[[#This Row],[TTLSGP]]-MYRANKS_P[[#This Row],[REPL LVL]]</f>
        <v>#REF!</v>
      </c>
      <c r="AD665" s="19" t="e">
        <f>IF(MYRANKS_P[[#This Row],[RAW_RANK]]&lt;=Total_Pitchers_Drafted,MYRANKS_P[[#This Row],[SGP OVER REPL]],0)</f>
        <v>#REF!</v>
      </c>
      <c r="AE665" s="66" t="e">
        <f>MYRANKS_P[[#This Row],[SGP OVER REPL]]*Dollar_Value_Per_Pitcher_SGP+1</f>
        <v>#REF!</v>
      </c>
      <c r="AF665" s="27"/>
      <c r="AG665" s="30" t="e">
        <f>IF(AND(MYRANKS_P[[#This Row],[BENCH_RANK]]&lt;=Total_Pitchers_Drafted,MYRANKS_P[[#This Row],[$ACTUAL]]=""),MYRANKS_P[[#This Row],[USEFULSGP]],0)</f>
        <v>#REF!</v>
      </c>
      <c r="AH665" s="27" t="e">
        <f>IF(MYRANKS_P[[#This Row],[REMAIN_SGP]]=0,0,MYRANKS_P[[#This Row],[REMAIN_SGP]]*Remaining_Dollar_Value_Per_Pitcher_SGP+1)</f>
        <v>#REF!</v>
      </c>
      <c r="AI665" s="122"/>
    </row>
    <row r="666" spans="1:35" x14ac:dyDescent="0.25">
      <c r="A666" s="88" t="s">
        <v>1694</v>
      </c>
      <c r="B666" s="53" t="e">
        <f>VLOOKUP(MYRANKS_P[[#This Row],[PLAYERID]],#REF!,COLUMN(#REF!),FALSE)</f>
        <v>#REF!</v>
      </c>
      <c r="C666" s="53" t="e">
        <f>VLOOKUP(MYRANKS_P[[#This Row],[PLAYERID]],#REF!,COLUMN(#REF!),FALSE)</f>
        <v>#REF!</v>
      </c>
      <c r="D666" s="53" t="e">
        <f>VLOOKUP(MYRANKS_P[[#This Row],[PLAYERID]],#REF!,COLUMN(#REF!),FALSE)</f>
        <v>#REF!</v>
      </c>
      <c r="E666" s="9" t="e">
        <f>VLOOKUP(MYRANKS_P[[#This Row],[PLAYERID]],#REF!,COLUMN(#REF!),FALSE)</f>
        <v>#REF!</v>
      </c>
      <c r="F666" s="53" t="e">
        <f>VLOOKUP(MYRANKS_P[[#This Row],[PLAYERID]],#REF!,COLUMN(#REF!),FALSE)</f>
        <v>#REF!</v>
      </c>
      <c r="G666" s="9" t="e">
        <f>INDEX(#REF!,MATCH(MYRANKS_P[[#This Row],[PLAYERID]],#REF!,0),VLOOKUP(IDSYSTEM,#REF!,3,FALSE))</f>
        <v>#REF!</v>
      </c>
      <c r="H666" s="115" t="e">
        <f>IF(OR(LEAGUE="Mixed",LEAGUE=MYRANKS_P[[#This Row],[LG]]),IFERROR(INDEX(PITCHCSV[],MATCH(MYRANKS_P[[#This Row],[PROJID]],PITCHCSV[playerid],0),P_WCOL),0),0)</f>
        <v>#REF!</v>
      </c>
      <c r="I666" s="115" t="e">
        <f>IF(OR(LEAGUE="Mixed",LEAGUE=MYRANKS_P[[#This Row],[LG]]),IFERROR(INDEX(PITCHCSV[],MATCH(MYRANKS_P[[#This Row],[PROJID]],PITCHCSV[playerid],0),P_SVCOL),0),0)</f>
        <v>#REF!</v>
      </c>
      <c r="J666" s="115" t="e">
        <f>IF(OR(LEAGUE="Mixed",LEAGUE=MYRANKS_P[[#This Row],[LG]]),IFERROR(INDEX(PITCHCSV[],MATCH(MYRANKS_P[[#This Row],[PROJID]],PITCHCSV[playerid],0),P_IPCOL),0),0)</f>
        <v>#REF!</v>
      </c>
      <c r="K666" s="115" t="e">
        <f>IF(OR(LEAGUE="Mixed",LEAGUE=MYRANKS_P[[#This Row],[LG]]),IFERROR(INDEX(PITCHCSV[],MATCH(MYRANKS_P[[#This Row],[PROJID]],PITCHCSV[playerid],0),P_HCOL),0),0)</f>
        <v>#REF!</v>
      </c>
      <c r="L666" s="115" t="e">
        <f>IF(OR(LEAGUE="Mixed",LEAGUE=MYRANKS_P[[#This Row],[LG]]),IFERROR(INDEX(PITCHCSV[],MATCH(MYRANKS_P[[#This Row],[PROJID]],PITCHCSV[playerid],0),P_ERCOL),0),0)</f>
        <v>#REF!</v>
      </c>
      <c r="M666" s="115" t="e">
        <f>IF(OR(LEAGUE="Mixed",LEAGUE=MYRANKS_P[[#This Row],[LG]]),IFERROR(INDEX(PITCHCSV[],MATCH(MYRANKS_P[[#This Row],[PROJID]],PITCHCSV[playerid],0),P_HRCOL),0),0)</f>
        <v>#REF!</v>
      </c>
      <c r="N666" s="115" t="e">
        <f>IF(OR(LEAGUE="Mixed",LEAGUE=MYRANKS_P[[#This Row],[LG]]),IFERROR(INDEX(PITCHCSV[],MATCH(MYRANKS_P[[#This Row],[PROJID]],PITCHCSV[playerid],0),P_SOCOL),0),0)</f>
        <v>#REF!</v>
      </c>
      <c r="O666" s="115" t="e">
        <f>IF(OR(LEAGUE="Mixed",LEAGUE=MYRANKS_P[[#This Row],[LG]]),IFERROR(INDEX(PITCHCSV[],MATCH(MYRANKS_P[[#This Row],[PROJID]],PITCHCSV[playerid],0),P_BBCOL),0),0)</f>
        <v>#REF!</v>
      </c>
      <c r="P666" s="10" t="e">
        <f>IF(OR(LEAGUE="Mixed",LEAGUE=MYRANKS_P[[#This Row],[LG]]),IFERROR(MYRANKS_P[[#This Row],[ER]]*9/MYRANKS_P[[#This Row],[IP]],0),0)</f>
        <v>#REF!</v>
      </c>
      <c r="Q666" s="10" t="e">
        <f>IF(OR(LEAGUE="Mixed",LEAGUE=MYRANKS_P[[#This Row],[LG]]),IFERROR((MYRANKS_P[[#This Row],[BB]]+MYRANKS_P[[#This Row],[H]])/MYRANKS_P[[#This Row],[IP]],0),0)</f>
        <v>#REF!</v>
      </c>
      <c r="R666" s="12" t="e">
        <f>MYRANKS_P[[#This Row],[W]]/SGP_W</f>
        <v>#REF!</v>
      </c>
      <c r="S666" s="12" t="e">
        <f>MYRANKS_P[[#This Row],[SV]]/SGP_SV</f>
        <v>#REF!</v>
      </c>
      <c r="T666" s="12" t="e">
        <f>MYRANKS_P[[#This Row],[SO]]/SGP_K</f>
        <v>#REF!</v>
      </c>
      <c r="U666" s="10" t="e">
        <f>((LGAVG_ER*(NUMPITCHERS-1)+MYRANKS_P[[#This Row],[ER]])*9/((LGAVG_IP*(NUMPITCHERS-1)+MYRANKS_P[[#This Row],[IP]]))-LGAVG_ERA)/SGP_ERA</f>
        <v>#REF!</v>
      </c>
      <c r="V666" s="10" t="e">
        <f>((LGAVG_HBB*(NUMPITCHERS-1)+MYRANKS_P[[#This Row],[BB]]+MYRANKS_P[[#This Row],[H]])/(LGAVG_IP*(NUMPITCHERS-1)+MYRANKS_P[[#This Row],[IP]])-LGAVG_WHIP)/SGP_WHIP</f>
        <v>#REF!</v>
      </c>
      <c r="W666" s="76" t="e">
        <f>MYRANKS_P[[#This Row],[WSGP]]+MYRANKS_P[[#This Row],[SVSGP]]+MYRANKS_P[[#This Row],[SOSGP]]+MYRANKS_P[[#This Row],[ERASGP]]+MYRANKS_P[[#This Row],[WHIPSGP]]</f>
        <v>#REF!</v>
      </c>
      <c r="X666" s="175" t="e">
        <f>RANK(MYRANKS_P[[#This Row],[TTLSGP]],MYRANKS_P[TTLSGP],0)</f>
        <v>#REF!</v>
      </c>
      <c r="Y666" s="76" t="e">
        <f>IF(MYRANKS_P[[#This Row],[RAW_RANK]]&gt;NUM_P,MYRANKS_P[[#This Row],[TTLSGP]],0)</f>
        <v>#REF!</v>
      </c>
      <c r="Z666" s="23" t="e">
        <f>IF(MYRANKS_P[[#This Row],[BENCH_TTLSGP]]=0,"",RANK(MYRANKS_P[[#This Row],[BENCH_TTLSGP]],MYRANKS_P[BENCH_TTLSGP],0))</f>
        <v>#REF!</v>
      </c>
      <c r="AA666" s="23" t="e">
        <f>IF(MYRANKS_P[[#This Row],[RAW_RANK]]=NUM_P,"X","")</f>
        <v>#REF!</v>
      </c>
      <c r="AB666" s="12" t="e">
        <f>VLOOKUP(MYRANKS_P[[#This Row],[POS]],#REF!,COLUMN(#REF!),FALSE)</f>
        <v>#REF!</v>
      </c>
      <c r="AC666" s="12" t="e">
        <f>MYRANKS_P[[#This Row],[TTLSGP]]-MYRANKS_P[[#This Row],[REPL LVL]]</f>
        <v>#REF!</v>
      </c>
      <c r="AD666" s="20" t="e">
        <f>IF(MYRANKS_P[[#This Row],[RAW_RANK]]&lt;=Total_Pitchers_Drafted,MYRANKS_P[[#This Row],[SGP OVER REPL]],0)</f>
        <v>#REF!</v>
      </c>
      <c r="AE666" s="70" t="e">
        <f>MYRANKS_P[[#This Row],[SGP OVER REPL]]*Dollar_Value_Per_Pitcher_SGP+1</f>
        <v>#REF!</v>
      </c>
      <c r="AF666" s="28"/>
      <c r="AG666" s="31" t="e">
        <f>IF(AND(MYRANKS_P[[#This Row],[BENCH_RANK]]&lt;=Total_Pitchers_Drafted,MYRANKS_P[[#This Row],[$ACTUAL]]=""),MYRANKS_P[[#This Row],[USEFULSGP]],0)</f>
        <v>#REF!</v>
      </c>
      <c r="AH666" s="28" t="e">
        <f>IF(MYRANKS_P[[#This Row],[REMAIN_SGP]]=0,0,MYRANKS_P[[#This Row],[REMAIN_SGP]]*Remaining_Dollar_Value_Per_Pitcher_SGP+1)</f>
        <v>#REF!</v>
      </c>
      <c r="AI666" s="122"/>
    </row>
    <row r="667" spans="1:35" x14ac:dyDescent="0.25">
      <c r="A667" s="88" t="s">
        <v>1695</v>
      </c>
      <c r="B667" s="53" t="e">
        <f>VLOOKUP(MYRANKS_P[[#This Row],[PLAYERID]],#REF!,COLUMN(#REF!),FALSE)</f>
        <v>#REF!</v>
      </c>
      <c r="C667" s="53" t="e">
        <f>VLOOKUP(MYRANKS_P[[#This Row],[PLAYERID]],#REF!,COLUMN(#REF!),FALSE)</f>
        <v>#REF!</v>
      </c>
      <c r="D667" s="53" t="e">
        <f>VLOOKUP(MYRANKS_P[[#This Row],[PLAYERID]],#REF!,COLUMN(#REF!),FALSE)</f>
        <v>#REF!</v>
      </c>
      <c r="E667" s="9" t="e">
        <f>VLOOKUP(MYRANKS_P[[#This Row],[PLAYERID]],#REF!,COLUMN(#REF!),FALSE)</f>
        <v>#REF!</v>
      </c>
      <c r="F667" s="53" t="e">
        <f>VLOOKUP(MYRANKS_P[[#This Row],[PLAYERID]],#REF!,COLUMN(#REF!),FALSE)</f>
        <v>#REF!</v>
      </c>
      <c r="G667" s="9" t="e">
        <f>INDEX(#REF!,MATCH(MYRANKS_P[[#This Row],[PLAYERID]],#REF!,0),VLOOKUP(IDSYSTEM,#REF!,3,FALSE))</f>
        <v>#REF!</v>
      </c>
      <c r="H667" s="115" t="e">
        <f>IF(OR(LEAGUE="Mixed",LEAGUE=MYRANKS_P[[#This Row],[LG]]),IFERROR(INDEX(PITCHCSV[],MATCH(MYRANKS_P[[#This Row],[PROJID]],PITCHCSV[playerid],0),P_WCOL),0),0)</f>
        <v>#REF!</v>
      </c>
      <c r="I667" s="115" t="e">
        <f>IF(OR(LEAGUE="Mixed",LEAGUE=MYRANKS_P[[#This Row],[LG]]),IFERROR(INDEX(PITCHCSV[],MATCH(MYRANKS_P[[#This Row],[PROJID]],PITCHCSV[playerid],0),P_SVCOL),0),0)</f>
        <v>#REF!</v>
      </c>
      <c r="J667" s="115" t="e">
        <f>IF(OR(LEAGUE="Mixed",LEAGUE=MYRANKS_P[[#This Row],[LG]]),IFERROR(INDEX(PITCHCSV[],MATCH(MYRANKS_P[[#This Row],[PROJID]],PITCHCSV[playerid],0),P_IPCOL),0),0)</f>
        <v>#REF!</v>
      </c>
      <c r="K667" s="115" t="e">
        <f>IF(OR(LEAGUE="Mixed",LEAGUE=MYRANKS_P[[#This Row],[LG]]),IFERROR(INDEX(PITCHCSV[],MATCH(MYRANKS_P[[#This Row],[PROJID]],PITCHCSV[playerid],0),P_HCOL),0),0)</f>
        <v>#REF!</v>
      </c>
      <c r="L667" s="115" t="e">
        <f>IF(OR(LEAGUE="Mixed",LEAGUE=MYRANKS_P[[#This Row],[LG]]),IFERROR(INDEX(PITCHCSV[],MATCH(MYRANKS_P[[#This Row],[PROJID]],PITCHCSV[playerid],0),P_ERCOL),0),0)</f>
        <v>#REF!</v>
      </c>
      <c r="M667" s="115" t="e">
        <f>IF(OR(LEAGUE="Mixed",LEAGUE=MYRANKS_P[[#This Row],[LG]]),IFERROR(INDEX(PITCHCSV[],MATCH(MYRANKS_P[[#This Row],[PROJID]],PITCHCSV[playerid],0),P_HRCOL),0),0)</f>
        <v>#REF!</v>
      </c>
      <c r="N667" s="115" t="e">
        <f>IF(OR(LEAGUE="Mixed",LEAGUE=MYRANKS_P[[#This Row],[LG]]),IFERROR(INDEX(PITCHCSV[],MATCH(MYRANKS_P[[#This Row],[PROJID]],PITCHCSV[playerid],0),P_SOCOL),0),0)</f>
        <v>#REF!</v>
      </c>
      <c r="O667" s="115" t="e">
        <f>IF(OR(LEAGUE="Mixed",LEAGUE=MYRANKS_P[[#This Row],[LG]]),IFERROR(INDEX(PITCHCSV[],MATCH(MYRANKS_P[[#This Row],[PROJID]],PITCHCSV[playerid],0),P_BBCOL),0),0)</f>
        <v>#REF!</v>
      </c>
      <c r="P667" s="10" t="e">
        <f>IF(OR(LEAGUE="Mixed",LEAGUE=MYRANKS_P[[#This Row],[LG]]),IFERROR(MYRANKS_P[[#This Row],[ER]]*9/MYRANKS_P[[#This Row],[IP]],0),0)</f>
        <v>#REF!</v>
      </c>
      <c r="Q667" s="10" t="e">
        <f>IF(OR(LEAGUE="Mixed",LEAGUE=MYRANKS_P[[#This Row],[LG]]),IFERROR((MYRANKS_P[[#This Row],[BB]]+MYRANKS_P[[#This Row],[H]])/MYRANKS_P[[#This Row],[IP]],0),0)</f>
        <v>#REF!</v>
      </c>
      <c r="R667" s="12" t="e">
        <f>MYRANKS_P[[#This Row],[W]]/SGP_W</f>
        <v>#REF!</v>
      </c>
      <c r="S667" s="12" t="e">
        <f>MYRANKS_P[[#This Row],[SV]]/SGP_SV</f>
        <v>#REF!</v>
      </c>
      <c r="T667" s="12" t="e">
        <f>MYRANKS_P[[#This Row],[SO]]/SGP_K</f>
        <v>#REF!</v>
      </c>
      <c r="U667" s="10" t="e">
        <f>((LGAVG_ER*(NUMPITCHERS-1)+MYRANKS_P[[#This Row],[ER]])*9/((LGAVG_IP*(NUMPITCHERS-1)+MYRANKS_P[[#This Row],[IP]]))-LGAVG_ERA)/SGP_ERA</f>
        <v>#REF!</v>
      </c>
      <c r="V667" s="10" t="e">
        <f>((LGAVG_HBB*(NUMPITCHERS-1)+MYRANKS_P[[#This Row],[BB]]+MYRANKS_P[[#This Row],[H]])/(LGAVG_IP*(NUMPITCHERS-1)+MYRANKS_P[[#This Row],[IP]])-LGAVG_WHIP)/SGP_WHIP</f>
        <v>#REF!</v>
      </c>
      <c r="W667" s="76" t="e">
        <f>MYRANKS_P[[#This Row],[WSGP]]+MYRANKS_P[[#This Row],[SVSGP]]+MYRANKS_P[[#This Row],[SOSGP]]+MYRANKS_P[[#This Row],[ERASGP]]+MYRANKS_P[[#This Row],[WHIPSGP]]</f>
        <v>#REF!</v>
      </c>
      <c r="X667" s="175" t="e">
        <f>RANK(MYRANKS_P[[#This Row],[TTLSGP]],MYRANKS_P[TTLSGP],0)</f>
        <v>#REF!</v>
      </c>
      <c r="Y667" s="76" t="e">
        <f>IF(MYRANKS_P[[#This Row],[RAW_RANK]]&gt;NUM_P,MYRANKS_P[[#This Row],[TTLSGP]],0)</f>
        <v>#REF!</v>
      </c>
      <c r="Z667" s="23" t="e">
        <f>IF(MYRANKS_P[[#This Row],[BENCH_TTLSGP]]=0,"",RANK(MYRANKS_P[[#This Row],[BENCH_TTLSGP]],MYRANKS_P[BENCH_TTLSGP],0))</f>
        <v>#REF!</v>
      </c>
      <c r="AA667" s="23" t="e">
        <f>IF(MYRANKS_P[[#This Row],[RAW_RANK]]=NUM_P,"X","")</f>
        <v>#REF!</v>
      </c>
      <c r="AB667" s="12" t="e">
        <f>VLOOKUP(MYRANKS_P[[#This Row],[POS]],#REF!,COLUMN(#REF!),FALSE)</f>
        <v>#REF!</v>
      </c>
      <c r="AC667" s="12" t="e">
        <f>MYRANKS_P[[#This Row],[TTLSGP]]-MYRANKS_P[[#This Row],[REPL LVL]]</f>
        <v>#REF!</v>
      </c>
      <c r="AD667" s="20" t="e">
        <f>IF(MYRANKS_P[[#This Row],[RAW_RANK]]&lt;=Total_Pitchers_Drafted,MYRANKS_P[[#This Row],[SGP OVER REPL]],0)</f>
        <v>#REF!</v>
      </c>
      <c r="AE667" s="70" t="e">
        <f>MYRANKS_P[[#This Row],[SGP OVER REPL]]*Dollar_Value_Per_Pitcher_SGP+1</f>
        <v>#REF!</v>
      </c>
      <c r="AF667" s="28"/>
      <c r="AG667" s="31" t="e">
        <f>IF(AND(MYRANKS_P[[#This Row],[BENCH_RANK]]&lt;=Total_Pitchers_Drafted,MYRANKS_P[[#This Row],[$ACTUAL]]=""),MYRANKS_P[[#This Row],[USEFULSGP]],0)</f>
        <v>#REF!</v>
      </c>
      <c r="AH667" s="28" t="e">
        <f>IF(MYRANKS_P[[#This Row],[REMAIN_SGP]]=0,0,MYRANKS_P[[#This Row],[REMAIN_SGP]]*Remaining_Dollar_Value_Per_Pitcher_SGP+1)</f>
        <v>#REF!</v>
      </c>
      <c r="AI667" s="122"/>
    </row>
    <row r="668" spans="1:35" x14ac:dyDescent="0.25">
      <c r="A668" s="88" t="s">
        <v>2478</v>
      </c>
      <c r="B668" s="53" t="e">
        <f>VLOOKUP(MYRANKS_P[[#This Row],[PLAYERID]],#REF!,COLUMN(#REF!),FALSE)</f>
        <v>#REF!</v>
      </c>
      <c r="C668" s="53" t="e">
        <f>VLOOKUP(MYRANKS_P[[#This Row],[PLAYERID]],#REF!,COLUMN(#REF!),FALSE)</f>
        <v>#REF!</v>
      </c>
      <c r="D668" s="53" t="e">
        <f>VLOOKUP(MYRANKS_P[[#This Row],[PLAYERID]],#REF!,COLUMN(#REF!),FALSE)</f>
        <v>#REF!</v>
      </c>
      <c r="E668" s="9" t="e">
        <f>VLOOKUP(MYRANKS_P[[#This Row],[PLAYERID]],#REF!,COLUMN(#REF!),FALSE)</f>
        <v>#REF!</v>
      </c>
      <c r="F668" s="53" t="e">
        <f>VLOOKUP(MYRANKS_P[[#This Row],[PLAYERID]],#REF!,COLUMN(#REF!),FALSE)</f>
        <v>#REF!</v>
      </c>
      <c r="G668" s="9" t="e">
        <f>INDEX(#REF!,MATCH(MYRANKS_P[[#This Row],[PLAYERID]],#REF!,0),VLOOKUP(IDSYSTEM,#REF!,3,FALSE))</f>
        <v>#REF!</v>
      </c>
      <c r="H668" s="115" t="e">
        <f>IF(OR(LEAGUE="Mixed",LEAGUE=MYRANKS_P[[#This Row],[LG]]),IFERROR(INDEX(PITCHCSV[],MATCH(MYRANKS_P[[#This Row],[PROJID]],PITCHCSV[playerid],0),P_WCOL),0),0)</f>
        <v>#REF!</v>
      </c>
      <c r="I668" s="115" t="e">
        <f>IF(OR(LEAGUE="Mixed",LEAGUE=MYRANKS_P[[#This Row],[LG]]),IFERROR(INDEX(PITCHCSV[],MATCH(MYRANKS_P[[#This Row],[PROJID]],PITCHCSV[playerid],0),P_SVCOL),0),0)</f>
        <v>#REF!</v>
      </c>
      <c r="J668" s="115" t="e">
        <f>IF(OR(LEAGUE="Mixed",LEAGUE=MYRANKS_P[[#This Row],[LG]]),IFERROR(INDEX(PITCHCSV[],MATCH(MYRANKS_P[[#This Row],[PROJID]],PITCHCSV[playerid],0),P_IPCOL),0),0)</f>
        <v>#REF!</v>
      </c>
      <c r="K668" s="115" t="e">
        <f>IF(OR(LEAGUE="Mixed",LEAGUE=MYRANKS_P[[#This Row],[LG]]),IFERROR(INDEX(PITCHCSV[],MATCH(MYRANKS_P[[#This Row],[PROJID]],PITCHCSV[playerid],0),P_HCOL),0),0)</f>
        <v>#REF!</v>
      </c>
      <c r="L668" s="115" t="e">
        <f>IF(OR(LEAGUE="Mixed",LEAGUE=MYRANKS_P[[#This Row],[LG]]),IFERROR(INDEX(PITCHCSV[],MATCH(MYRANKS_P[[#This Row],[PROJID]],PITCHCSV[playerid],0),P_ERCOL),0),0)</f>
        <v>#REF!</v>
      </c>
      <c r="M668" s="115" t="e">
        <f>IF(OR(LEAGUE="Mixed",LEAGUE=MYRANKS_P[[#This Row],[LG]]),IFERROR(INDEX(PITCHCSV[],MATCH(MYRANKS_P[[#This Row],[PROJID]],PITCHCSV[playerid],0),P_HRCOL),0),0)</f>
        <v>#REF!</v>
      </c>
      <c r="N668" s="115" t="e">
        <f>IF(OR(LEAGUE="Mixed",LEAGUE=MYRANKS_P[[#This Row],[LG]]),IFERROR(INDEX(PITCHCSV[],MATCH(MYRANKS_P[[#This Row],[PROJID]],PITCHCSV[playerid],0),P_SOCOL),0),0)</f>
        <v>#REF!</v>
      </c>
      <c r="O668" s="115" t="e">
        <f>IF(OR(LEAGUE="Mixed",LEAGUE=MYRANKS_P[[#This Row],[LG]]),IFERROR(INDEX(PITCHCSV[],MATCH(MYRANKS_P[[#This Row],[PROJID]],PITCHCSV[playerid],0),P_BBCOL),0),0)</f>
        <v>#REF!</v>
      </c>
      <c r="P668" s="10" t="e">
        <f>IF(OR(LEAGUE="Mixed",LEAGUE=MYRANKS_P[[#This Row],[LG]]),IFERROR(MYRANKS_P[[#This Row],[ER]]*9/MYRANKS_P[[#This Row],[IP]],0),0)</f>
        <v>#REF!</v>
      </c>
      <c r="Q668" s="10" t="e">
        <f>IF(OR(LEAGUE="Mixed",LEAGUE=MYRANKS_P[[#This Row],[LG]]),IFERROR((MYRANKS_P[[#This Row],[BB]]+MYRANKS_P[[#This Row],[H]])/MYRANKS_P[[#This Row],[IP]],0),0)</f>
        <v>#REF!</v>
      </c>
      <c r="R668" s="33" t="e">
        <f>MYRANKS_P[[#This Row],[W]]/SGP_W</f>
        <v>#REF!</v>
      </c>
      <c r="S668" s="35" t="e">
        <f>MYRANKS_P[[#This Row],[SV]]/SGP_SV</f>
        <v>#REF!</v>
      </c>
      <c r="T668" s="33" t="e">
        <f>MYRANKS_P[[#This Row],[SO]]/SGP_K</f>
        <v>#REF!</v>
      </c>
      <c r="U668" s="10" t="e">
        <f>((LGAVG_ER*(NUMPITCHERS-1)+MYRANKS_P[[#This Row],[ER]])*9/((LGAVG_IP*(NUMPITCHERS-1)+MYRANKS_P[[#This Row],[IP]]))-LGAVG_ERA)/SGP_ERA</f>
        <v>#REF!</v>
      </c>
      <c r="V668" s="10" t="e">
        <f>((LGAVG_HBB*(NUMPITCHERS-1)+MYRANKS_P[[#This Row],[BB]]+MYRANKS_P[[#This Row],[H]])/(LGAVG_IP*(NUMPITCHERS-1)+MYRANKS_P[[#This Row],[IP]])-LGAVG_WHIP)/SGP_WHIP</f>
        <v>#REF!</v>
      </c>
      <c r="W668" s="73" t="e">
        <f>MYRANKS_P[[#This Row],[WSGP]]+MYRANKS_P[[#This Row],[SVSGP]]+MYRANKS_P[[#This Row],[SOSGP]]+MYRANKS_P[[#This Row],[ERASGP]]+MYRANKS_P[[#This Row],[WHIPSGP]]</f>
        <v>#REF!</v>
      </c>
      <c r="X668" s="174" t="e">
        <f>RANK(MYRANKS_P[[#This Row],[TTLSGP]],MYRANKS_P[TTLSGP],0)</f>
        <v>#REF!</v>
      </c>
      <c r="Y668" s="73" t="e">
        <f>IF(MYRANKS_P[[#This Row],[RAW_RANK]]&gt;NUM_P,MYRANKS_P[[#This Row],[TTLSGP]],0)</f>
        <v>#REF!</v>
      </c>
      <c r="Z668" s="34" t="e">
        <f>IF(MYRANKS_P[[#This Row],[BENCH_TTLSGP]]=0,"",RANK(MYRANKS_P[[#This Row],[BENCH_TTLSGP]],MYRANKS_P[BENCH_TTLSGP],0))</f>
        <v>#REF!</v>
      </c>
      <c r="AA668" s="34" t="e">
        <f>IF(MYRANKS_P[[#This Row],[RAW_RANK]]=NUM_P,"X","")</f>
        <v>#REF!</v>
      </c>
      <c r="AB668" s="117" t="e">
        <f>VLOOKUP(MYRANKS_P[[#This Row],[POS]],#REF!,COLUMN(#REF!),FALSE)</f>
        <v>#REF!</v>
      </c>
      <c r="AC668" s="36" t="e">
        <f>MYRANKS_P[[#This Row],[TTLSGP]]-MYRANKS_P[[#This Row],[REPL LVL]]</f>
        <v>#REF!</v>
      </c>
      <c r="AD668" s="33" t="e">
        <f>IF(MYRANKS_P[[#This Row],[RAW_RANK]]&lt;=Total_Pitchers_Drafted,MYRANKS_P[[#This Row],[SGP OVER REPL]],0)</f>
        <v>#REF!</v>
      </c>
      <c r="AE668" s="67" t="e">
        <f>MYRANKS_P[[#This Row],[SGP OVER REPL]]*Dollar_Value_Per_Pitcher_SGP+1</f>
        <v>#REF!</v>
      </c>
      <c r="AF668" s="33"/>
      <c r="AG668" s="35" t="e">
        <f>IF(AND(MYRANKS_P[[#This Row],[BENCH_RANK]]&lt;=Total_Pitchers_Drafted,MYRANKS_P[[#This Row],[$ACTUAL]]=""),MYRANKS_P[[#This Row],[USEFULSGP]],0)</f>
        <v>#REF!</v>
      </c>
      <c r="AH668" s="33" t="e">
        <f>IF(MYRANKS_P[[#This Row],[REMAIN_SGP]]=0,0,MYRANKS_P[[#This Row],[REMAIN_SGP]]*Remaining_Dollar_Value_Per_Pitcher_SGP+1)</f>
        <v>#REF!</v>
      </c>
      <c r="AI668" s="122"/>
    </row>
    <row r="669" spans="1:35" x14ac:dyDescent="0.25">
      <c r="A669" s="88" t="s">
        <v>2384</v>
      </c>
      <c r="B669" s="53" t="e">
        <f>VLOOKUP(MYRANKS_P[[#This Row],[PLAYERID]],#REF!,COLUMN(#REF!),FALSE)</f>
        <v>#REF!</v>
      </c>
      <c r="C669" s="53" t="e">
        <f>VLOOKUP(MYRANKS_P[[#This Row],[PLAYERID]],#REF!,COLUMN(#REF!),FALSE)</f>
        <v>#REF!</v>
      </c>
      <c r="D669" s="53" t="e">
        <f>VLOOKUP(MYRANKS_P[[#This Row],[PLAYERID]],#REF!,COLUMN(#REF!),FALSE)</f>
        <v>#REF!</v>
      </c>
      <c r="E669" s="9" t="e">
        <f>VLOOKUP(MYRANKS_P[[#This Row],[PLAYERID]],#REF!,COLUMN(#REF!),FALSE)</f>
        <v>#REF!</v>
      </c>
      <c r="F669" s="53" t="e">
        <f>VLOOKUP(MYRANKS_P[[#This Row],[PLAYERID]],#REF!,COLUMN(#REF!),FALSE)</f>
        <v>#REF!</v>
      </c>
      <c r="G669" s="9" t="e">
        <f>INDEX(#REF!,MATCH(MYRANKS_P[[#This Row],[PLAYERID]],#REF!,0),VLOOKUP(IDSYSTEM,#REF!,3,FALSE))</f>
        <v>#REF!</v>
      </c>
      <c r="H669" s="115" t="e">
        <f>IF(OR(LEAGUE="Mixed",LEAGUE=MYRANKS_P[[#This Row],[LG]]),IFERROR(INDEX(PITCHCSV[],MATCH(MYRANKS_P[[#This Row],[PROJID]],PITCHCSV[playerid],0),P_WCOL),0),0)</f>
        <v>#REF!</v>
      </c>
      <c r="I669" s="115" t="e">
        <f>IF(OR(LEAGUE="Mixed",LEAGUE=MYRANKS_P[[#This Row],[LG]]),IFERROR(INDEX(PITCHCSV[],MATCH(MYRANKS_P[[#This Row],[PROJID]],PITCHCSV[playerid],0),P_SVCOL),0),0)</f>
        <v>#REF!</v>
      </c>
      <c r="J669" s="115" t="e">
        <f>IF(OR(LEAGUE="Mixed",LEAGUE=MYRANKS_P[[#This Row],[LG]]),IFERROR(INDEX(PITCHCSV[],MATCH(MYRANKS_P[[#This Row],[PROJID]],PITCHCSV[playerid],0),P_IPCOL),0),0)</f>
        <v>#REF!</v>
      </c>
      <c r="K669" s="115" t="e">
        <f>IF(OR(LEAGUE="Mixed",LEAGUE=MYRANKS_P[[#This Row],[LG]]),IFERROR(INDEX(PITCHCSV[],MATCH(MYRANKS_P[[#This Row],[PROJID]],PITCHCSV[playerid],0),P_HCOL),0),0)</f>
        <v>#REF!</v>
      </c>
      <c r="L669" s="115" t="e">
        <f>IF(OR(LEAGUE="Mixed",LEAGUE=MYRANKS_P[[#This Row],[LG]]),IFERROR(INDEX(PITCHCSV[],MATCH(MYRANKS_P[[#This Row],[PROJID]],PITCHCSV[playerid],0),P_ERCOL),0),0)</f>
        <v>#REF!</v>
      </c>
      <c r="M669" s="115" t="e">
        <f>IF(OR(LEAGUE="Mixed",LEAGUE=MYRANKS_P[[#This Row],[LG]]),IFERROR(INDEX(PITCHCSV[],MATCH(MYRANKS_P[[#This Row],[PROJID]],PITCHCSV[playerid],0),P_HRCOL),0),0)</f>
        <v>#REF!</v>
      </c>
      <c r="N669" s="115" t="e">
        <f>IF(OR(LEAGUE="Mixed",LEAGUE=MYRANKS_P[[#This Row],[LG]]),IFERROR(INDEX(PITCHCSV[],MATCH(MYRANKS_P[[#This Row],[PROJID]],PITCHCSV[playerid],0),P_SOCOL),0),0)</f>
        <v>#REF!</v>
      </c>
      <c r="O669" s="115" t="e">
        <f>IF(OR(LEAGUE="Mixed",LEAGUE=MYRANKS_P[[#This Row],[LG]]),IFERROR(INDEX(PITCHCSV[],MATCH(MYRANKS_P[[#This Row],[PROJID]],PITCHCSV[playerid],0),P_BBCOL),0),0)</f>
        <v>#REF!</v>
      </c>
      <c r="P669" s="10" t="e">
        <f>IF(OR(LEAGUE="Mixed",LEAGUE=MYRANKS_P[[#This Row],[LG]]),IFERROR(MYRANKS_P[[#This Row],[ER]]*9/MYRANKS_P[[#This Row],[IP]],0),0)</f>
        <v>#REF!</v>
      </c>
      <c r="Q669" s="10" t="e">
        <f>IF(OR(LEAGUE="Mixed",LEAGUE=MYRANKS_P[[#This Row],[LG]]),IFERROR((MYRANKS_P[[#This Row],[BB]]+MYRANKS_P[[#This Row],[H]])/MYRANKS_P[[#This Row],[IP]],0),0)</f>
        <v>#REF!</v>
      </c>
      <c r="R669" s="10" t="e">
        <f>MYRANKS_P[[#This Row],[W]]/SGP_W</f>
        <v>#REF!</v>
      </c>
      <c r="S669" s="10" t="e">
        <f>MYRANKS_P[[#This Row],[SV]]/SGP_SV</f>
        <v>#REF!</v>
      </c>
      <c r="T669" s="10" t="e">
        <f>MYRANKS_P[[#This Row],[SO]]/SGP_K</f>
        <v>#REF!</v>
      </c>
      <c r="U669" s="10" t="e">
        <f>((LGAVG_ER*(NUMPITCHERS-1)+MYRANKS_P[[#This Row],[ER]])*9/((LGAVG_IP*(NUMPITCHERS-1)+MYRANKS_P[[#This Row],[IP]]))-LGAVG_ERA)/SGP_ERA</f>
        <v>#REF!</v>
      </c>
      <c r="V669" s="10" t="e">
        <f>((LGAVG_HBB*(NUMPITCHERS-1)+MYRANKS_P[[#This Row],[BB]]+MYRANKS_P[[#This Row],[H]])/(LGAVG_IP*(NUMPITCHERS-1)+MYRANKS_P[[#This Row],[IP]])-LGAVG_WHIP)/SGP_WHIP</f>
        <v>#REF!</v>
      </c>
      <c r="W669" s="72" t="e">
        <f>MYRANKS_P[[#This Row],[WSGP]]+MYRANKS_P[[#This Row],[SVSGP]]+MYRANKS_P[[#This Row],[SOSGP]]+MYRANKS_P[[#This Row],[ERASGP]]+MYRANKS_P[[#This Row],[WHIPSGP]]</f>
        <v>#REF!</v>
      </c>
      <c r="X669" s="171" t="e">
        <f>RANK(MYRANKS_P[[#This Row],[TTLSGP]],MYRANKS_P[TTLSGP],0)</f>
        <v>#REF!</v>
      </c>
      <c r="Y669" s="72" t="e">
        <f>IF(MYRANKS_P[[#This Row],[RAW_RANK]]&gt;NUM_P,MYRANKS_P[[#This Row],[TTLSGP]],0)</f>
        <v>#REF!</v>
      </c>
      <c r="Z669" s="22" t="e">
        <f>IF(MYRANKS_P[[#This Row],[BENCH_TTLSGP]]=0,"",RANK(MYRANKS_P[[#This Row],[BENCH_TTLSGP]],MYRANKS_P[BENCH_TTLSGP],0))</f>
        <v>#REF!</v>
      </c>
      <c r="AA669" s="22" t="e">
        <f>IF(MYRANKS_P[[#This Row],[RAW_RANK]]=NUM_P,"X","")</f>
        <v>#REF!</v>
      </c>
      <c r="AB669" s="80" t="e">
        <f>VLOOKUP(MYRANKS_P[[#This Row],[POS]],#REF!,COLUMN(#REF!),FALSE)</f>
        <v>#REF!</v>
      </c>
      <c r="AC669" s="12" t="e">
        <f>MYRANKS_P[[#This Row],[TTLSGP]]-MYRANKS_P[[#This Row],[REPL LVL]]</f>
        <v>#REF!</v>
      </c>
      <c r="AD669" s="19" t="e">
        <f>IF(MYRANKS_P[[#This Row],[RAW_RANK]]&lt;=Total_Pitchers_Drafted,MYRANKS_P[[#This Row],[SGP OVER REPL]],0)</f>
        <v>#REF!</v>
      </c>
      <c r="AE669" s="66" t="e">
        <f>MYRANKS_P[[#This Row],[SGP OVER REPL]]*Dollar_Value_Per_Pitcher_SGP+1</f>
        <v>#REF!</v>
      </c>
      <c r="AF669" s="27"/>
      <c r="AG669" s="30" t="e">
        <f>IF(AND(MYRANKS_P[[#This Row],[BENCH_RANK]]&lt;=Total_Pitchers_Drafted,MYRANKS_P[[#This Row],[$ACTUAL]]=""),MYRANKS_P[[#This Row],[USEFULSGP]],0)</f>
        <v>#REF!</v>
      </c>
      <c r="AH669" s="27" t="e">
        <f>IF(MYRANKS_P[[#This Row],[REMAIN_SGP]]=0,0,MYRANKS_P[[#This Row],[REMAIN_SGP]]*Remaining_Dollar_Value_Per_Pitcher_SGP+1)</f>
        <v>#REF!</v>
      </c>
      <c r="AI669" s="122"/>
    </row>
    <row r="670" spans="1:35" x14ac:dyDescent="0.25">
      <c r="A670" s="88" t="s">
        <v>1705</v>
      </c>
      <c r="B670" s="53" t="e">
        <f>VLOOKUP(MYRANKS_P[[#This Row],[PLAYERID]],#REF!,COLUMN(#REF!),FALSE)</f>
        <v>#REF!</v>
      </c>
      <c r="C670" s="53" t="e">
        <f>VLOOKUP(MYRANKS_P[[#This Row],[PLAYERID]],#REF!,COLUMN(#REF!),FALSE)</f>
        <v>#REF!</v>
      </c>
      <c r="D670" s="53" t="e">
        <f>VLOOKUP(MYRANKS_P[[#This Row],[PLAYERID]],#REF!,COLUMN(#REF!),FALSE)</f>
        <v>#REF!</v>
      </c>
      <c r="E670" s="9" t="e">
        <f>VLOOKUP(MYRANKS_P[[#This Row],[PLAYERID]],#REF!,COLUMN(#REF!),FALSE)</f>
        <v>#REF!</v>
      </c>
      <c r="F670" s="53" t="e">
        <f>VLOOKUP(MYRANKS_P[[#This Row],[PLAYERID]],#REF!,COLUMN(#REF!),FALSE)</f>
        <v>#REF!</v>
      </c>
      <c r="G670" s="9" t="e">
        <f>INDEX(#REF!,MATCH(MYRANKS_P[[#This Row],[PLAYERID]],#REF!,0),VLOOKUP(IDSYSTEM,#REF!,3,FALSE))</f>
        <v>#REF!</v>
      </c>
      <c r="H670" s="115" t="e">
        <f>IF(OR(LEAGUE="Mixed",LEAGUE=MYRANKS_P[[#This Row],[LG]]),IFERROR(INDEX(PITCHCSV[],MATCH(MYRANKS_P[[#This Row],[PROJID]],PITCHCSV[playerid],0),P_WCOL),0),0)</f>
        <v>#REF!</v>
      </c>
      <c r="I670" s="115" t="e">
        <f>IF(OR(LEAGUE="Mixed",LEAGUE=MYRANKS_P[[#This Row],[LG]]),IFERROR(INDEX(PITCHCSV[],MATCH(MYRANKS_P[[#This Row],[PROJID]],PITCHCSV[playerid],0),P_SVCOL),0),0)</f>
        <v>#REF!</v>
      </c>
      <c r="J670" s="115" t="e">
        <f>IF(OR(LEAGUE="Mixed",LEAGUE=MYRANKS_P[[#This Row],[LG]]),IFERROR(INDEX(PITCHCSV[],MATCH(MYRANKS_P[[#This Row],[PROJID]],PITCHCSV[playerid],0),P_IPCOL),0),0)</f>
        <v>#REF!</v>
      </c>
      <c r="K670" s="115" t="e">
        <f>IF(OR(LEAGUE="Mixed",LEAGUE=MYRANKS_P[[#This Row],[LG]]),IFERROR(INDEX(PITCHCSV[],MATCH(MYRANKS_P[[#This Row],[PROJID]],PITCHCSV[playerid],0),P_HCOL),0),0)</f>
        <v>#REF!</v>
      </c>
      <c r="L670" s="115" t="e">
        <f>IF(OR(LEAGUE="Mixed",LEAGUE=MYRANKS_P[[#This Row],[LG]]),IFERROR(INDEX(PITCHCSV[],MATCH(MYRANKS_P[[#This Row],[PROJID]],PITCHCSV[playerid],0),P_ERCOL),0),0)</f>
        <v>#REF!</v>
      </c>
      <c r="M670" s="115" t="e">
        <f>IF(OR(LEAGUE="Mixed",LEAGUE=MYRANKS_P[[#This Row],[LG]]),IFERROR(INDEX(PITCHCSV[],MATCH(MYRANKS_P[[#This Row],[PROJID]],PITCHCSV[playerid],0),P_HRCOL),0),0)</f>
        <v>#REF!</v>
      </c>
      <c r="N670" s="115" t="e">
        <f>IF(OR(LEAGUE="Mixed",LEAGUE=MYRANKS_P[[#This Row],[LG]]),IFERROR(INDEX(PITCHCSV[],MATCH(MYRANKS_P[[#This Row],[PROJID]],PITCHCSV[playerid],0),P_SOCOL),0),0)</f>
        <v>#REF!</v>
      </c>
      <c r="O670" s="115" t="e">
        <f>IF(OR(LEAGUE="Mixed",LEAGUE=MYRANKS_P[[#This Row],[LG]]),IFERROR(INDEX(PITCHCSV[],MATCH(MYRANKS_P[[#This Row],[PROJID]],PITCHCSV[playerid],0),P_BBCOL),0),0)</f>
        <v>#REF!</v>
      </c>
      <c r="P670" s="10" t="e">
        <f>IF(OR(LEAGUE="Mixed",LEAGUE=MYRANKS_P[[#This Row],[LG]]),IFERROR(MYRANKS_P[[#This Row],[ER]]*9/MYRANKS_P[[#This Row],[IP]],0),0)</f>
        <v>#REF!</v>
      </c>
      <c r="Q670" s="10" t="e">
        <f>IF(OR(LEAGUE="Mixed",LEAGUE=MYRANKS_P[[#This Row],[LG]]),IFERROR((MYRANKS_P[[#This Row],[BB]]+MYRANKS_P[[#This Row],[H]])/MYRANKS_P[[#This Row],[IP]],0),0)</f>
        <v>#REF!</v>
      </c>
      <c r="R670" s="33" t="e">
        <f>MYRANKS_P[[#This Row],[W]]/SGP_W</f>
        <v>#REF!</v>
      </c>
      <c r="S670" s="33" t="e">
        <f>MYRANKS_P[[#This Row],[SV]]/SGP_SV</f>
        <v>#REF!</v>
      </c>
      <c r="T670" s="33" t="e">
        <f>MYRANKS_P[[#This Row],[SO]]/SGP_K</f>
        <v>#REF!</v>
      </c>
      <c r="U670" s="10" t="e">
        <f>((LGAVG_ER*(NUMPITCHERS-1)+MYRANKS_P[[#This Row],[ER]])*9/((LGAVG_IP*(NUMPITCHERS-1)+MYRANKS_P[[#This Row],[IP]]))-LGAVG_ERA)/SGP_ERA</f>
        <v>#REF!</v>
      </c>
      <c r="V670" s="10" t="e">
        <f>((LGAVG_HBB*(NUMPITCHERS-1)+MYRANKS_P[[#This Row],[BB]]+MYRANKS_P[[#This Row],[H]])/(LGAVG_IP*(NUMPITCHERS-1)+MYRANKS_P[[#This Row],[IP]])-LGAVG_WHIP)/SGP_WHIP</f>
        <v>#REF!</v>
      </c>
      <c r="W670" s="73" t="e">
        <f>MYRANKS_P[[#This Row],[WSGP]]+MYRANKS_P[[#This Row],[SVSGP]]+MYRANKS_P[[#This Row],[SOSGP]]+MYRANKS_P[[#This Row],[ERASGP]]+MYRANKS_P[[#This Row],[WHIPSGP]]</f>
        <v>#REF!</v>
      </c>
      <c r="X670" s="174" t="e">
        <f>RANK(MYRANKS_P[[#This Row],[TTLSGP]],MYRANKS_P[TTLSGP],0)</f>
        <v>#REF!</v>
      </c>
      <c r="Y670" s="73" t="e">
        <f>IF(MYRANKS_P[[#This Row],[RAW_RANK]]&gt;NUM_P,MYRANKS_P[[#This Row],[TTLSGP]],0)</f>
        <v>#REF!</v>
      </c>
      <c r="Z670" s="34" t="e">
        <f>IF(MYRANKS_P[[#This Row],[BENCH_TTLSGP]]=0,"",RANK(MYRANKS_P[[#This Row],[BENCH_TTLSGP]],MYRANKS_P[BENCH_TTLSGP],0))</f>
        <v>#REF!</v>
      </c>
      <c r="AA670" s="34" t="e">
        <f>IF(MYRANKS_P[[#This Row],[RAW_RANK]]=NUM_P,"X","")</f>
        <v>#REF!</v>
      </c>
      <c r="AB670" s="135" t="e">
        <f>VLOOKUP(MYRANKS_P[[#This Row],[POS]],#REF!,COLUMN(#REF!),FALSE)</f>
        <v>#REF!</v>
      </c>
      <c r="AC670" s="164" t="e">
        <f>MYRANKS_P[[#This Row],[TTLSGP]]-MYRANKS_P[[#This Row],[REPL LVL]]</f>
        <v>#REF!</v>
      </c>
      <c r="AD670" s="33" t="e">
        <f>IF(MYRANKS_P[[#This Row],[RAW_RANK]]&lt;=Total_Pitchers_Drafted,MYRANKS_P[[#This Row],[SGP OVER REPL]],0)</f>
        <v>#REF!</v>
      </c>
      <c r="AE670" s="67" t="e">
        <f>MYRANKS_P[[#This Row],[SGP OVER REPL]]*Dollar_Value_Per_Pitcher_SGP+1</f>
        <v>#REF!</v>
      </c>
      <c r="AF670" s="33"/>
      <c r="AG670" s="33" t="e">
        <f>IF(AND(MYRANKS_P[[#This Row],[BENCH_RANK]]&lt;=Total_Pitchers_Drafted,MYRANKS_P[[#This Row],[$ACTUAL]]=""),MYRANKS_P[[#This Row],[USEFULSGP]],0)</f>
        <v>#REF!</v>
      </c>
      <c r="AH670" s="33" t="e">
        <f>IF(MYRANKS_P[[#This Row],[REMAIN_SGP]]=0,0,MYRANKS_P[[#This Row],[REMAIN_SGP]]*Remaining_Dollar_Value_Per_Pitcher_SGP+1)</f>
        <v>#REF!</v>
      </c>
      <c r="AI670" s="122"/>
    </row>
    <row r="671" spans="1:35" x14ac:dyDescent="0.25">
      <c r="A671" s="88" t="s">
        <v>1706</v>
      </c>
      <c r="B671" s="53" t="e">
        <f>VLOOKUP(MYRANKS_P[[#This Row],[PLAYERID]],#REF!,COLUMN(#REF!),FALSE)</f>
        <v>#REF!</v>
      </c>
      <c r="C671" s="53" t="e">
        <f>VLOOKUP(MYRANKS_P[[#This Row],[PLAYERID]],#REF!,COLUMN(#REF!),FALSE)</f>
        <v>#REF!</v>
      </c>
      <c r="D671" s="53" t="e">
        <f>VLOOKUP(MYRANKS_P[[#This Row],[PLAYERID]],#REF!,COLUMN(#REF!),FALSE)</f>
        <v>#REF!</v>
      </c>
      <c r="E671" s="9" t="e">
        <f>VLOOKUP(MYRANKS_P[[#This Row],[PLAYERID]],#REF!,COLUMN(#REF!),FALSE)</f>
        <v>#REF!</v>
      </c>
      <c r="F671" s="53" t="e">
        <f>VLOOKUP(MYRANKS_P[[#This Row],[PLAYERID]],#REF!,COLUMN(#REF!),FALSE)</f>
        <v>#REF!</v>
      </c>
      <c r="G671" s="9" t="e">
        <f>INDEX(#REF!,MATCH(MYRANKS_P[[#This Row],[PLAYERID]],#REF!,0),VLOOKUP(IDSYSTEM,#REF!,3,FALSE))</f>
        <v>#REF!</v>
      </c>
      <c r="H671" s="115" t="e">
        <f>IF(OR(LEAGUE="Mixed",LEAGUE=MYRANKS_P[[#This Row],[LG]]),IFERROR(INDEX(PITCHCSV[],MATCH(MYRANKS_P[[#This Row],[PROJID]],PITCHCSV[playerid],0),P_WCOL),0),0)</f>
        <v>#REF!</v>
      </c>
      <c r="I671" s="115" t="e">
        <f>IF(OR(LEAGUE="Mixed",LEAGUE=MYRANKS_P[[#This Row],[LG]]),IFERROR(INDEX(PITCHCSV[],MATCH(MYRANKS_P[[#This Row],[PROJID]],PITCHCSV[playerid],0),P_SVCOL),0),0)</f>
        <v>#REF!</v>
      </c>
      <c r="J671" s="115" t="e">
        <f>IF(OR(LEAGUE="Mixed",LEAGUE=MYRANKS_P[[#This Row],[LG]]),IFERROR(INDEX(PITCHCSV[],MATCH(MYRANKS_P[[#This Row],[PROJID]],PITCHCSV[playerid],0),P_IPCOL),0),0)</f>
        <v>#REF!</v>
      </c>
      <c r="K671" s="115" t="e">
        <f>IF(OR(LEAGUE="Mixed",LEAGUE=MYRANKS_P[[#This Row],[LG]]),IFERROR(INDEX(PITCHCSV[],MATCH(MYRANKS_P[[#This Row],[PROJID]],PITCHCSV[playerid],0),P_HCOL),0),0)</f>
        <v>#REF!</v>
      </c>
      <c r="L671" s="115" t="e">
        <f>IF(OR(LEAGUE="Mixed",LEAGUE=MYRANKS_P[[#This Row],[LG]]),IFERROR(INDEX(PITCHCSV[],MATCH(MYRANKS_P[[#This Row],[PROJID]],PITCHCSV[playerid],0),P_ERCOL),0),0)</f>
        <v>#REF!</v>
      </c>
      <c r="M671" s="115" t="e">
        <f>IF(OR(LEAGUE="Mixed",LEAGUE=MYRANKS_P[[#This Row],[LG]]),IFERROR(INDEX(PITCHCSV[],MATCH(MYRANKS_P[[#This Row],[PROJID]],PITCHCSV[playerid],0),P_HRCOL),0),0)</f>
        <v>#REF!</v>
      </c>
      <c r="N671" s="115" t="e">
        <f>IF(OR(LEAGUE="Mixed",LEAGUE=MYRANKS_P[[#This Row],[LG]]),IFERROR(INDEX(PITCHCSV[],MATCH(MYRANKS_P[[#This Row],[PROJID]],PITCHCSV[playerid],0),P_SOCOL),0),0)</f>
        <v>#REF!</v>
      </c>
      <c r="O671" s="115" t="e">
        <f>IF(OR(LEAGUE="Mixed",LEAGUE=MYRANKS_P[[#This Row],[LG]]),IFERROR(INDEX(PITCHCSV[],MATCH(MYRANKS_P[[#This Row],[PROJID]],PITCHCSV[playerid],0),P_BBCOL),0),0)</f>
        <v>#REF!</v>
      </c>
      <c r="P671" s="10" t="e">
        <f>IF(OR(LEAGUE="Mixed",LEAGUE=MYRANKS_P[[#This Row],[LG]]),IFERROR(MYRANKS_P[[#This Row],[ER]]*9/MYRANKS_P[[#This Row],[IP]],0),0)</f>
        <v>#REF!</v>
      </c>
      <c r="Q671" s="10" t="e">
        <f>IF(OR(LEAGUE="Mixed",LEAGUE=MYRANKS_P[[#This Row],[LG]]),IFERROR((MYRANKS_P[[#This Row],[BB]]+MYRANKS_P[[#This Row],[H]])/MYRANKS_P[[#This Row],[IP]],0),0)</f>
        <v>#REF!</v>
      </c>
      <c r="R671" s="12" t="e">
        <f>MYRANKS_P[[#This Row],[W]]/SGP_W</f>
        <v>#REF!</v>
      </c>
      <c r="S671" s="12" t="e">
        <f>MYRANKS_P[[#This Row],[SV]]/SGP_SV</f>
        <v>#REF!</v>
      </c>
      <c r="T671" s="12" t="e">
        <f>MYRANKS_P[[#This Row],[SO]]/SGP_K</f>
        <v>#REF!</v>
      </c>
      <c r="U671" s="10" t="e">
        <f>((LGAVG_ER*(NUMPITCHERS-1)+MYRANKS_P[[#This Row],[ER]])*9/((LGAVG_IP*(NUMPITCHERS-1)+MYRANKS_P[[#This Row],[IP]]))-LGAVG_ERA)/SGP_ERA</f>
        <v>#REF!</v>
      </c>
      <c r="V671" s="10" t="e">
        <f>((LGAVG_HBB*(NUMPITCHERS-1)+MYRANKS_P[[#This Row],[BB]]+MYRANKS_P[[#This Row],[H]])/(LGAVG_IP*(NUMPITCHERS-1)+MYRANKS_P[[#This Row],[IP]])-LGAVG_WHIP)/SGP_WHIP</f>
        <v>#REF!</v>
      </c>
      <c r="W671" s="76" t="e">
        <f>MYRANKS_P[[#This Row],[WSGP]]+MYRANKS_P[[#This Row],[SVSGP]]+MYRANKS_P[[#This Row],[SOSGP]]+MYRANKS_P[[#This Row],[ERASGP]]+MYRANKS_P[[#This Row],[WHIPSGP]]</f>
        <v>#REF!</v>
      </c>
      <c r="X671" s="175" t="e">
        <f>RANK(MYRANKS_P[[#This Row],[TTLSGP]],MYRANKS_P[TTLSGP],0)</f>
        <v>#REF!</v>
      </c>
      <c r="Y671" s="76" t="e">
        <f>IF(MYRANKS_P[[#This Row],[RAW_RANK]]&gt;NUM_P,MYRANKS_P[[#This Row],[TTLSGP]],0)</f>
        <v>#REF!</v>
      </c>
      <c r="Z671" s="23" t="e">
        <f>IF(MYRANKS_P[[#This Row],[BENCH_TTLSGP]]=0,"",RANK(MYRANKS_P[[#This Row],[BENCH_TTLSGP]],MYRANKS_P[BENCH_TTLSGP],0))</f>
        <v>#REF!</v>
      </c>
      <c r="AA671" s="23" t="e">
        <f>IF(MYRANKS_P[[#This Row],[RAW_RANK]]=NUM_P,"X","")</f>
        <v>#REF!</v>
      </c>
      <c r="AB671" s="80" t="e">
        <f>VLOOKUP(MYRANKS_P[[#This Row],[POS]],#REF!,COLUMN(#REF!),FALSE)</f>
        <v>#REF!</v>
      </c>
      <c r="AC671" s="81" t="e">
        <f>MYRANKS_P[[#This Row],[TTLSGP]]-MYRANKS_P[[#This Row],[REPL LVL]]</f>
        <v>#REF!</v>
      </c>
      <c r="AD671" s="20" t="e">
        <f>IF(MYRANKS_P[[#This Row],[RAW_RANK]]&lt;=Total_Pitchers_Drafted,MYRANKS_P[[#This Row],[SGP OVER REPL]],0)</f>
        <v>#REF!</v>
      </c>
      <c r="AE671" s="70" t="e">
        <f>MYRANKS_P[[#This Row],[SGP OVER REPL]]*Dollar_Value_Per_Pitcher_SGP+1</f>
        <v>#REF!</v>
      </c>
      <c r="AF671" s="28"/>
      <c r="AG671" s="31" t="e">
        <f>IF(AND(MYRANKS_P[[#This Row],[BENCH_RANK]]&lt;=Total_Pitchers_Drafted,MYRANKS_P[[#This Row],[$ACTUAL]]=""),MYRANKS_P[[#This Row],[USEFULSGP]],0)</f>
        <v>#REF!</v>
      </c>
      <c r="AH671" s="28" t="e">
        <f>IF(MYRANKS_P[[#This Row],[REMAIN_SGP]]=0,0,MYRANKS_P[[#This Row],[REMAIN_SGP]]*Remaining_Dollar_Value_Per_Pitcher_SGP+1)</f>
        <v>#REF!</v>
      </c>
      <c r="AI671" s="122"/>
    </row>
    <row r="672" spans="1:35" x14ac:dyDescent="0.25">
      <c r="A672" s="88" t="s">
        <v>1710</v>
      </c>
      <c r="B672" s="53" t="e">
        <f>VLOOKUP(MYRANKS_P[[#This Row],[PLAYERID]],#REF!,COLUMN(#REF!),FALSE)</f>
        <v>#REF!</v>
      </c>
      <c r="C672" s="53" t="e">
        <f>VLOOKUP(MYRANKS_P[[#This Row],[PLAYERID]],#REF!,COLUMN(#REF!),FALSE)</f>
        <v>#REF!</v>
      </c>
      <c r="D672" s="53" t="e">
        <f>VLOOKUP(MYRANKS_P[[#This Row],[PLAYERID]],#REF!,COLUMN(#REF!),FALSE)</f>
        <v>#REF!</v>
      </c>
      <c r="E672" s="9" t="e">
        <f>VLOOKUP(MYRANKS_P[[#This Row],[PLAYERID]],#REF!,COLUMN(#REF!),FALSE)</f>
        <v>#REF!</v>
      </c>
      <c r="F672" s="53" t="e">
        <f>VLOOKUP(MYRANKS_P[[#This Row],[PLAYERID]],#REF!,COLUMN(#REF!),FALSE)</f>
        <v>#REF!</v>
      </c>
      <c r="G672" s="9" t="e">
        <f>INDEX(#REF!,MATCH(MYRANKS_P[[#This Row],[PLAYERID]],#REF!,0),VLOOKUP(IDSYSTEM,#REF!,3,FALSE))</f>
        <v>#REF!</v>
      </c>
      <c r="H672" s="115" t="e">
        <f>IF(OR(LEAGUE="Mixed",LEAGUE=MYRANKS_P[[#This Row],[LG]]),IFERROR(INDEX(PITCHCSV[],MATCH(MYRANKS_P[[#This Row],[PROJID]],PITCHCSV[playerid],0),P_WCOL),0),0)</f>
        <v>#REF!</v>
      </c>
      <c r="I672" s="115" t="e">
        <f>IF(OR(LEAGUE="Mixed",LEAGUE=MYRANKS_P[[#This Row],[LG]]),IFERROR(INDEX(PITCHCSV[],MATCH(MYRANKS_P[[#This Row],[PROJID]],PITCHCSV[playerid],0),P_SVCOL),0),0)</f>
        <v>#REF!</v>
      </c>
      <c r="J672" s="115" t="e">
        <f>IF(OR(LEAGUE="Mixed",LEAGUE=MYRANKS_P[[#This Row],[LG]]),IFERROR(INDEX(PITCHCSV[],MATCH(MYRANKS_P[[#This Row],[PROJID]],PITCHCSV[playerid],0),P_IPCOL),0),0)</f>
        <v>#REF!</v>
      </c>
      <c r="K672" s="115" t="e">
        <f>IF(OR(LEAGUE="Mixed",LEAGUE=MYRANKS_P[[#This Row],[LG]]),IFERROR(INDEX(PITCHCSV[],MATCH(MYRANKS_P[[#This Row],[PROJID]],PITCHCSV[playerid],0),P_HCOL),0),0)</f>
        <v>#REF!</v>
      </c>
      <c r="L672" s="115" t="e">
        <f>IF(OR(LEAGUE="Mixed",LEAGUE=MYRANKS_P[[#This Row],[LG]]),IFERROR(INDEX(PITCHCSV[],MATCH(MYRANKS_P[[#This Row],[PROJID]],PITCHCSV[playerid],0),P_ERCOL),0),0)</f>
        <v>#REF!</v>
      </c>
      <c r="M672" s="115" t="e">
        <f>IF(OR(LEAGUE="Mixed",LEAGUE=MYRANKS_P[[#This Row],[LG]]),IFERROR(INDEX(PITCHCSV[],MATCH(MYRANKS_P[[#This Row],[PROJID]],PITCHCSV[playerid],0),P_HRCOL),0),0)</f>
        <v>#REF!</v>
      </c>
      <c r="N672" s="115" t="e">
        <f>IF(OR(LEAGUE="Mixed",LEAGUE=MYRANKS_P[[#This Row],[LG]]),IFERROR(INDEX(PITCHCSV[],MATCH(MYRANKS_P[[#This Row],[PROJID]],PITCHCSV[playerid],0),P_SOCOL),0),0)</f>
        <v>#REF!</v>
      </c>
      <c r="O672" s="115" t="e">
        <f>IF(OR(LEAGUE="Mixed",LEAGUE=MYRANKS_P[[#This Row],[LG]]),IFERROR(INDEX(PITCHCSV[],MATCH(MYRANKS_P[[#This Row],[PROJID]],PITCHCSV[playerid],0),P_BBCOL),0),0)</f>
        <v>#REF!</v>
      </c>
      <c r="P672" s="10" t="e">
        <f>IF(OR(LEAGUE="Mixed",LEAGUE=MYRANKS_P[[#This Row],[LG]]),IFERROR(MYRANKS_P[[#This Row],[ER]]*9/MYRANKS_P[[#This Row],[IP]],0),0)</f>
        <v>#REF!</v>
      </c>
      <c r="Q672" s="10" t="e">
        <f>IF(OR(LEAGUE="Mixed",LEAGUE=MYRANKS_P[[#This Row],[LG]]),IFERROR((MYRANKS_P[[#This Row],[BB]]+MYRANKS_P[[#This Row],[H]])/MYRANKS_P[[#This Row],[IP]],0),0)</f>
        <v>#REF!</v>
      </c>
      <c r="R672" s="12" t="e">
        <f>MYRANKS_P[[#This Row],[W]]/SGP_W</f>
        <v>#REF!</v>
      </c>
      <c r="S672" s="12" t="e">
        <f>MYRANKS_P[[#This Row],[SV]]/SGP_SV</f>
        <v>#REF!</v>
      </c>
      <c r="T672" s="12" t="e">
        <f>MYRANKS_P[[#This Row],[SO]]/SGP_K</f>
        <v>#REF!</v>
      </c>
      <c r="U672" s="10" t="e">
        <f>((LGAVG_ER*(NUMPITCHERS-1)+MYRANKS_P[[#This Row],[ER]])*9/((LGAVG_IP*(NUMPITCHERS-1)+MYRANKS_P[[#This Row],[IP]]))-LGAVG_ERA)/SGP_ERA</f>
        <v>#REF!</v>
      </c>
      <c r="V672" s="10" t="e">
        <f>((LGAVG_HBB*(NUMPITCHERS-1)+MYRANKS_P[[#This Row],[BB]]+MYRANKS_P[[#This Row],[H]])/(LGAVG_IP*(NUMPITCHERS-1)+MYRANKS_P[[#This Row],[IP]])-LGAVG_WHIP)/SGP_WHIP</f>
        <v>#REF!</v>
      </c>
      <c r="W672" s="76" t="e">
        <f>MYRANKS_P[[#This Row],[WSGP]]+MYRANKS_P[[#This Row],[SVSGP]]+MYRANKS_P[[#This Row],[SOSGP]]+MYRANKS_P[[#This Row],[ERASGP]]+MYRANKS_P[[#This Row],[WHIPSGP]]</f>
        <v>#REF!</v>
      </c>
      <c r="X672" s="175" t="e">
        <f>RANK(MYRANKS_P[[#This Row],[TTLSGP]],MYRANKS_P[TTLSGP],0)</f>
        <v>#REF!</v>
      </c>
      <c r="Y672" s="76" t="e">
        <f>IF(MYRANKS_P[[#This Row],[RAW_RANK]]&gt;NUM_P,MYRANKS_P[[#This Row],[TTLSGP]],0)</f>
        <v>#REF!</v>
      </c>
      <c r="Z672" s="23" t="e">
        <f>IF(MYRANKS_P[[#This Row],[BENCH_TTLSGP]]=0,"",RANK(MYRANKS_P[[#This Row],[BENCH_TTLSGP]],MYRANKS_P[BENCH_TTLSGP],0))</f>
        <v>#REF!</v>
      </c>
      <c r="AA672" s="23" t="e">
        <f>IF(MYRANKS_P[[#This Row],[RAW_RANK]]=NUM_P,"X","")</f>
        <v>#REF!</v>
      </c>
      <c r="AB672" s="80" t="e">
        <f>VLOOKUP(MYRANKS_P[[#This Row],[POS]],#REF!,COLUMN(#REF!),FALSE)</f>
        <v>#REF!</v>
      </c>
      <c r="AC672" s="12" t="e">
        <f>MYRANKS_P[[#This Row],[TTLSGP]]-MYRANKS_P[[#This Row],[REPL LVL]]</f>
        <v>#REF!</v>
      </c>
      <c r="AD672" s="20" t="e">
        <f>IF(MYRANKS_P[[#This Row],[RAW_RANK]]&lt;=Total_Pitchers_Drafted,MYRANKS_P[[#This Row],[SGP OVER REPL]],0)</f>
        <v>#REF!</v>
      </c>
      <c r="AE672" s="70" t="e">
        <f>MYRANKS_P[[#This Row],[SGP OVER REPL]]*Dollar_Value_Per_Pitcher_SGP+1</f>
        <v>#REF!</v>
      </c>
      <c r="AF672" s="28"/>
      <c r="AG672" s="31" t="e">
        <f>IF(AND(MYRANKS_P[[#This Row],[BENCH_RANK]]&lt;=Total_Pitchers_Drafted,MYRANKS_P[[#This Row],[$ACTUAL]]=""),MYRANKS_P[[#This Row],[USEFULSGP]],0)</f>
        <v>#REF!</v>
      </c>
      <c r="AH672" s="28" t="e">
        <f>IF(MYRANKS_P[[#This Row],[REMAIN_SGP]]=0,0,MYRANKS_P[[#This Row],[REMAIN_SGP]]*Remaining_Dollar_Value_Per_Pitcher_SGP+1)</f>
        <v>#REF!</v>
      </c>
      <c r="AI672" s="122"/>
    </row>
    <row r="673" spans="1:35" x14ac:dyDescent="0.25">
      <c r="A673" s="79" t="s">
        <v>6608</v>
      </c>
      <c r="B673" s="53" t="e">
        <f>VLOOKUP(MYRANKS_P[[#This Row],[PLAYERID]],#REF!,COLUMN(#REF!),FALSE)</f>
        <v>#REF!</v>
      </c>
      <c r="C673" s="53" t="e">
        <f>VLOOKUP(MYRANKS_P[[#This Row],[PLAYERID]],#REF!,COLUMN(#REF!),FALSE)</f>
        <v>#REF!</v>
      </c>
      <c r="D673" s="53" t="e">
        <f>VLOOKUP(MYRANKS_P[[#This Row],[PLAYERID]],#REF!,COLUMN(#REF!),FALSE)</f>
        <v>#REF!</v>
      </c>
      <c r="E673" s="9" t="e">
        <f>VLOOKUP(MYRANKS_P[[#This Row],[PLAYERID]],#REF!,COLUMN(#REF!),FALSE)</f>
        <v>#REF!</v>
      </c>
      <c r="F673" s="53" t="e">
        <f>VLOOKUP(MYRANKS_P[[#This Row],[PLAYERID]],#REF!,COLUMN(#REF!),FALSE)</f>
        <v>#REF!</v>
      </c>
      <c r="G673" s="9" t="e">
        <f>INDEX(#REF!,MATCH(MYRANKS_P[[#This Row],[PLAYERID]],#REF!,0),VLOOKUP(IDSYSTEM,#REF!,3,FALSE))</f>
        <v>#REF!</v>
      </c>
      <c r="H673" s="115" t="e">
        <f>IF(OR(LEAGUE="Mixed",LEAGUE=MYRANKS_P[[#This Row],[LG]]),IFERROR(INDEX(PITCHCSV[],MATCH(MYRANKS_P[[#This Row],[PROJID]],PITCHCSV[playerid],0),P_WCOL),0),0)</f>
        <v>#REF!</v>
      </c>
      <c r="I673" s="115" t="e">
        <f>IF(OR(LEAGUE="Mixed",LEAGUE=MYRANKS_P[[#This Row],[LG]]),IFERROR(INDEX(PITCHCSV[],MATCH(MYRANKS_P[[#This Row],[PROJID]],PITCHCSV[playerid],0),P_SVCOL),0),0)</f>
        <v>#REF!</v>
      </c>
      <c r="J673" s="115" t="e">
        <f>IF(OR(LEAGUE="Mixed",LEAGUE=MYRANKS_P[[#This Row],[LG]]),IFERROR(INDEX(PITCHCSV[],MATCH(MYRANKS_P[[#This Row],[PROJID]],PITCHCSV[playerid],0),P_IPCOL),0),0)</f>
        <v>#REF!</v>
      </c>
      <c r="K673" s="115" t="e">
        <f>IF(OR(LEAGUE="Mixed",LEAGUE=MYRANKS_P[[#This Row],[LG]]),IFERROR(INDEX(PITCHCSV[],MATCH(MYRANKS_P[[#This Row],[PROJID]],PITCHCSV[playerid],0),P_HCOL),0),0)</f>
        <v>#REF!</v>
      </c>
      <c r="L673" s="115" t="e">
        <f>IF(OR(LEAGUE="Mixed",LEAGUE=MYRANKS_P[[#This Row],[LG]]),IFERROR(INDEX(PITCHCSV[],MATCH(MYRANKS_P[[#This Row],[PROJID]],PITCHCSV[playerid],0),P_ERCOL),0),0)</f>
        <v>#REF!</v>
      </c>
      <c r="M673" s="115" t="e">
        <f>IF(OR(LEAGUE="Mixed",LEAGUE=MYRANKS_P[[#This Row],[LG]]),IFERROR(INDEX(PITCHCSV[],MATCH(MYRANKS_P[[#This Row],[PROJID]],PITCHCSV[playerid],0),P_HRCOL),0),0)</f>
        <v>#REF!</v>
      </c>
      <c r="N673" s="115" t="e">
        <f>IF(OR(LEAGUE="Mixed",LEAGUE=MYRANKS_P[[#This Row],[LG]]),IFERROR(INDEX(PITCHCSV[],MATCH(MYRANKS_P[[#This Row],[PROJID]],PITCHCSV[playerid],0),P_SOCOL),0),0)</f>
        <v>#REF!</v>
      </c>
      <c r="O673" s="115" t="e">
        <f>IF(OR(LEAGUE="Mixed",LEAGUE=MYRANKS_P[[#This Row],[LG]]),IFERROR(INDEX(PITCHCSV[],MATCH(MYRANKS_P[[#This Row],[PROJID]],PITCHCSV[playerid],0),P_BBCOL),0),0)</f>
        <v>#REF!</v>
      </c>
      <c r="P673" s="10" t="e">
        <f>IF(OR(LEAGUE="Mixed",LEAGUE=MYRANKS_P[[#This Row],[LG]]),IFERROR(MYRANKS_P[[#This Row],[ER]]*9/MYRANKS_P[[#This Row],[IP]],0),0)</f>
        <v>#REF!</v>
      </c>
      <c r="Q673" s="10" t="e">
        <f>IF(OR(LEAGUE="Mixed",LEAGUE=MYRANKS_P[[#This Row],[LG]]),IFERROR((MYRANKS_P[[#This Row],[BB]]+MYRANKS_P[[#This Row],[H]])/MYRANKS_P[[#This Row],[IP]],0),0)</f>
        <v>#REF!</v>
      </c>
      <c r="R673" s="10" t="e">
        <f>MYRANKS_P[[#This Row],[W]]/SGP_W</f>
        <v>#REF!</v>
      </c>
      <c r="S673" s="10" t="e">
        <f>MYRANKS_P[[#This Row],[SV]]/SGP_SV</f>
        <v>#REF!</v>
      </c>
      <c r="T673" s="10" t="e">
        <f>MYRANKS_P[[#This Row],[SO]]/SGP_K</f>
        <v>#REF!</v>
      </c>
      <c r="U673" s="10" t="e">
        <f>((LGAVG_ER*(NUMPITCHERS-1)+MYRANKS_P[[#This Row],[ER]])*9/((LGAVG_IP*(NUMPITCHERS-1)+MYRANKS_P[[#This Row],[IP]]))-LGAVG_ERA)/SGP_ERA</f>
        <v>#REF!</v>
      </c>
      <c r="V673" s="10" t="e">
        <f>((LGAVG_HBB*(NUMPITCHERS-1)+MYRANKS_P[[#This Row],[BB]]+MYRANKS_P[[#This Row],[H]])/(LGAVG_IP*(NUMPITCHERS-1)+MYRANKS_P[[#This Row],[IP]])-LGAVG_WHIP)/SGP_WHIP</f>
        <v>#REF!</v>
      </c>
      <c r="W673" s="72" t="e">
        <f>MYRANKS_P[[#This Row],[WSGP]]+MYRANKS_P[[#This Row],[SVSGP]]+MYRANKS_P[[#This Row],[SOSGP]]+MYRANKS_P[[#This Row],[ERASGP]]+MYRANKS_P[[#This Row],[WHIPSGP]]</f>
        <v>#REF!</v>
      </c>
      <c r="X673" s="171" t="e">
        <f>RANK(MYRANKS_P[[#This Row],[TTLSGP]],MYRANKS_P[TTLSGP],0)</f>
        <v>#REF!</v>
      </c>
      <c r="Y673" s="72" t="e">
        <f>IF(MYRANKS_P[[#This Row],[RAW_RANK]]&gt;NUM_P,MYRANKS_P[[#This Row],[TTLSGP]],0)</f>
        <v>#REF!</v>
      </c>
      <c r="Z673" s="22" t="e">
        <f>IF(MYRANKS_P[[#This Row],[BENCH_TTLSGP]]=0,"",RANK(MYRANKS_P[[#This Row],[BENCH_TTLSGP]],MYRANKS_P[BENCH_TTLSGP],0))</f>
        <v>#REF!</v>
      </c>
      <c r="AA673" s="22" t="e">
        <f>IF(MYRANKS_P[[#This Row],[RAW_RANK]]=NUM_P,"X","")</f>
        <v>#REF!</v>
      </c>
      <c r="AB673" s="80" t="e">
        <f>VLOOKUP(MYRANKS_P[[#This Row],[POS]],#REF!,COLUMN(#REF!),FALSE)</f>
        <v>#REF!</v>
      </c>
      <c r="AC673" s="12" t="e">
        <f>MYRANKS_P[[#This Row],[TTLSGP]]-MYRANKS_P[[#This Row],[REPL LVL]]</f>
        <v>#REF!</v>
      </c>
      <c r="AD673" s="19" t="e">
        <f>IF(MYRANKS_P[[#This Row],[RAW_RANK]]&lt;=Total_Pitchers_Drafted,MYRANKS_P[[#This Row],[SGP OVER REPL]],0)</f>
        <v>#REF!</v>
      </c>
      <c r="AE673" s="66" t="e">
        <f>MYRANKS_P[[#This Row],[SGP OVER REPL]]*Dollar_Value_Per_Pitcher_SGP+1</f>
        <v>#REF!</v>
      </c>
      <c r="AF673" s="27"/>
      <c r="AG673" s="30" t="e">
        <f>IF(AND(MYRANKS_P[[#This Row],[BENCH_RANK]]&lt;=Total_Pitchers_Drafted,MYRANKS_P[[#This Row],[$ACTUAL]]=""),MYRANKS_P[[#This Row],[USEFULSGP]],0)</f>
        <v>#REF!</v>
      </c>
      <c r="AH673" s="27" t="e">
        <f>IF(MYRANKS_P[[#This Row],[REMAIN_SGP]]=0,0,MYRANKS_P[[#This Row],[REMAIN_SGP]]*Remaining_Dollar_Value_Per_Pitcher_SGP+1)</f>
        <v>#REF!</v>
      </c>
      <c r="AI673" s="122"/>
    </row>
    <row r="674" spans="1:35" x14ac:dyDescent="0.25">
      <c r="A674" s="79" t="s">
        <v>1718</v>
      </c>
      <c r="B674" s="53" t="e">
        <f>VLOOKUP(MYRANKS_P[[#This Row],[PLAYERID]],#REF!,COLUMN(#REF!),FALSE)</f>
        <v>#REF!</v>
      </c>
      <c r="C674" s="53" t="e">
        <f>VLOOKUP(MYRANKS_P[[#This Row],[PLAYERID]],#REF!,COLUMN(#REF!),FALSE)</f>
        <v>#REF!</v>
      </c>
      <c r="D674" s="53" t="e">
        <f>VLOOKUP(MYRANKS_P[[#This Row],[PLAYERID]],#REF!,COLUMN(#REF!),FALSE)</f>
        <v>#REF!</v>
      </c>
      <c r="E674" s="9" t="e">
        <f>VLOOKUP(MYRANKS_P[[#This Row],[PLAYERID]],#REF!,COLUMN(#REF!),FALSE)</f>
        <v>#REF!</v>
      </c>
      <c r="F674" s="53" t="e">
        <f>VLOOKUP(MYRANKS_P[[#This Row],[PLAYERID]],#REF!,COLUMN(#REF!),FALSE)</f>
        <v>#REF!</v>
      </c>
      <c r="G674" s="9" t="e">
        <f>INDEX(#REF!,MATCH(MYRANKS_P[[#This Row],[PLAYERID]],#REF!,0),VLOOKUP(IDSYSTEM,#REF!,3,FALSE))</f>
        <v>#REF!</v>
      </c>
      <c r="H674" s="115" t="e">
        <f>IF(OR(LEAGUE="Mixed",LEAGUE=MYRANKS_P[[#This Row],[LG]]),IFERROR(INDEX(PITCHCSV[],MATCH(MYRANKS_P[[#This Row],[PROJID]],PITCHCSV[playerid],0),P_WCOL),0),0)</f>
        <v>#REF!</v>
      </c>
      <c r="I674" s="115" t="e">
        <f>IF(OR(LEAGUE="Mixed",LEAGUE=MYRANKS_P[[#This Row],[LG]]),IFERROR(INDEX(PITCHCSV[],MATCH(MYRANKS_P[[#This Row],[PROJID]],PITCHCSV[playerid],0),P_SVCOL),0),0)</f>
        <v>#REF!</v>
      </c>
      <c r="J674" s="115" t="e">
        <f>IF(OR(LEAGUE="Mixed",LEAGUE=MYRANKS_P[[#This Row],[LG]]),IFERROR(INDEX(PITCHCSV[],MATCH(MYRANKS_P[[#This Row],[PROJID]],PITCHCSV[playerid],0),P_IPCOL),0),0)</f>
        <v>#REF!</v>
      </c>
      <c r="K674" s="115" t="e">
        <f>IF(OR(LEAGUE="Mixed",LEAGUE=MYRANKS_P[[#This Row],[LG]]),IFERROR(INDEX(PITCHCSV[],MATCH(MYRANKS_P[[#This Row],[PROJID]],PITCHCSV[playerid],0),P_HCOL),0),0)</f>
        <v>#REF!</v>
      </c>
      <c r="L674" s="115" t="e">
        <f>IF(OR(LEAGUE="Mixed",LEAGUE=MYRANKS_P[[#This Row],[LG]]),IFERROR(INDEX(PITCHCSV[],MATCH(MYRANKS_P[[#This Row],[PROJID]],PITCHCSV[playerid],0),P_ERCOL),0),0)</f>
        <v>#REF!</v>
      </c>
      <c r="M674" s="115" t="e">
        <f>IF(OR(LEAGUE="Mixed",LEAGUE=MYRANKS_P[[#This Row],[LG]]),IFERROR(INDEX(PITCHCSV[],MATCH(MYRANKS_P[[#This Row],[PROJID]],PITCHCSV[playerid],0),P_HRCOL),0),0)</f>
        <v>#REF!</v>
      </c>
      <c r="N674" s="115" t="e">
        <f>IF(OR(LEAGUE="Mixed",LEAGUE=MYRANKS_P[[#This Row],[LG]]),IFERROR(INDEX(PITCHCSV[],MATCH(MYRANKS_P[[#This Row],[PROJID]],PITCHCSV[playerid],0),P_SOCOL),0),0)</f>
        <v>#REF!</v>
      </c>
      <c r="O674" s="115" t="e">
        <f>IF(OR(LEAGUE="Mixed",LEAGUE=MYRANKS_P[[#This Row],[LG]]),IFERROR(INDEX(PITCHCSV[],MATCH(MYRANKS_P[[#This Row],[PROJID]],PITCHCSV[playerid],0),P_BBCOL),0),0)</f>
        <v>#REF!</v>
      </c>
      <c r="P674" s="10" t="e">
        <f>IF(OR(LEAGUE="Mixed",LEAGUE=MYRANKS_P[[#This Row],[LG]]),IFERROR(MYRANKS_P[[#This Row],[ER]]*9/MYRANKS_P[[#This Row],[IP]],0),0)</f>
        <v>#REF!</v>
      </c>
      <c r="Q674" s="10" t="e">
        <f>IF(OR(LEAGUE="Mixed",LEAGUE=MYRANKS_P[[#This Row],[LG]]),IFERROR((MYRANKS_P[[#This Row],[BB]]+MYRANKS_P[[#This Row],[H]])/MYRANKS_P[[#This Row],[IP]],0),0)</f>
        <v>#REF!</v>
      </c>
      <c r="R674" s="33" t="e">
        <f>MYRANKS_P[[#This Row],[W]]/SGP_W</f>
        <v>#REF!</v>
      </c>
      <c r="S674" s="35" t="e">
        <f>MYRANKS_P[[#This Row],[SV]]/SGP_SV</f>
        <v>#REF!</v>
      </c>
      <c r="T674" s="33" t="e">
        <f>MYRANKS_P[[#This Row],[SO]]/SGP_K</f>
        <v>#REF!</v>
      </c>
      <c r="U674" s="10" t="e">
        <f>((LGAVG_ER*(NUMPITCHERS-1)+MYRANKS_P[[#This Row],[ER]])*9/((LGAVG_IP*(NUMPITCHERS-1)+MYRANKS_P[[#This Row],[IP]]))-LGAVG_ERA)/SGP_ERA</f>
        <v>#REF!</v>
      </c>
      <c r="V674" s="10" t="e">
        <f>((LGAVG_HBB*(NUMPITCHERS-1)+MYRANKS_P[[#This Row],[BB]]+MYRANKS_P[[#This Row],[H]])/(LGAVG_IP*(NUMPITCHERS-1)+MYRANKS_P[[#This Row],[IP]])-LGAVG_WHIP)/SGP_WHIP</f>
        <v>#REF!</v>
      </c>
      <c r="W674" s="73" t="e">
        <f>MYRANKS_P[[#This Row],[WSGP]]+MYRANKS_P[[#This Row],[SVSGP]]+MYRANKS_P[[#This Row],[SOSGP]]+MYRANKS_P[[#This Row],[ERASGP]]+MYRANKS_P[[#This Row],[WHIPSGP]]</f>
        <v>#REF!</v>
      </c>
      <c r="X674" s="174" t="e">
        <f>RANK(MYRANKS_P[[#This Row],[TTLSGP]],MYRANKS_P[TTLSGP],0)</f>
        <v>#REF!</v>
      </c>
      <c r="Y674" s="73" t="e">
        <f>IF(MYRANKS_P[[#This Row],[RAW_RANK]]&gt;NUM_P,MYRANKS_P[[#This Row],[TTLSGP]],0)</f>
        <v>#REF!</v>
      </c>
      <c r="Z674" s="34" t="e">
        <f>IF(MYRANKS_P[[#This Row],[BENCH_TTLSGP]]=0,"",RANK(MYRANKS_P[[#This Row],[BENCH_TTLSGP]],MYRANKS_P[BENCH_TTLSGP],0))</f>
        <v>#REF!</v>
      </c>
      <c r="AA674" s="34" t="e">
        <f>IF(MYRANKS_P[[#This Row],[RAW_RANK]]=NUM_P,"X","")</f>
        <v>#REF!</v>
      </c>
      <c r="AB674" s="117" t="e">
        <f>VLOOKUP(MYRANKS_P[[#This Row],[POS]],#REF!,COLUMN(#REF!),FALSE)</f>
        <v>#REF!</v>
      </c>
      <c r="AC674" s="142" t="e">
        <f>MYRANKS_P[[#This Row],[TTLSGP]]-MYRANKS_P[[#This Row],[REPL LVL]]</f>
        <v>#REF!</v>
      </c>
      <c r="AD674" s="33" t="e">
        <f>IF(MYRANKS_P[[#This Row],[RAW_RANK]]&lt;=Total_Pitchers_Drafted,MYRANKS_P[[#This Row],[SGP OVER REPL]],0)</f>
        <v>#REF!</v>
      </c>
      <c r="AE674" s="67" t="e">
        <f>MYRANKS_P[[#This Row],[SGP OVER REPL]]*Dollar_Value_Per_Pitcher_SGP+1</f>
        <v>#REF!</v>
      </c>
      <c r="AF674" s="33"/>
      <c r="AG674" s="35" t="e">
        <f>IF(AND(MYRANKS_P[[#This Row],[BENCH_RANK]]&lt;=Total_Pitchers_Drafted,MYRANKS_P[[#This Row],[$ACTUAL]]=""),MYRANKS_P[[#This Row],[USEFULSGP]],0)</f>
        <v>#REF!</v>
      </c>
      <c r="AH674" s="33" t="e">
        <f>IF(MYRANKS_P[[#This Row],[REMAIN_SGP]]=0,0,MYRANKS_P[[#This Row],[REMAIN_SGP]]*Remaining_Dollar_Value_Per_Pitcher_SGP+1)</f>
        <v>#REF!</v>
      </c>
      <c r="AI674" s="122"/>
    </row>
    <row r="675" spans="1:35" x14ac:dyDescent="0.25">
      <c r="A675" s="88" t="s">
        <v>2386</v>
      </c>
      <c r="B675" s="53" t="e">
        <f>VLOOKUP(MYRANKS_P[[#This Row],[PLAYERID]],#REF!,COLUMN(#REF!),FALSE)</f>
        <v>#REF!</v>
      </c>
      <c r="C675" s="53" t="e">
        <f>VLOOKUP(MYRANKS_P[[#This Row],[PLAYERID]],#REF!,COLUMN(#REF!),FALSE)</f>
        <v>#REF!</v>
      </c>
      <c r="D675" s="53" t="e">
        <f>VLOOKUP(MYRANKS_P[[#This Row],[PLAYERID]],#REF!,COLUMN(#REF!),FALSE)</f>
        <v>#REF!</v>
      </c>
      <c r="E675" s="9" t="e">
        <f>VLOOKUP(MYRANKS_P[[#This Row],[PLAYERID]],#REF!,COLUMN(#REF!),FALSE)</f>
        <v>#REF!</v>
      </c>
      <c r="F675" s="53" t="e">
        <f>VLOOKUP(MYRANKS_P[[#This Row],[PLAYERID]],#REF!,COLUMN(#REF!),FALSE)</f>
        <v>#REF!</v>
      </c>
      <c r="G675" s="9" t="e">
        <f>INDEX(#REF!,MATCH(MYRANKS_P[[#This Row],[PLAYERID]],#REF!,0),VLOOKUP(IDSYSTEM,#REF!,3,FALSE))</f>
        <v>#REF!</v>
      </c>
      <c r="H675" s="115" t="e">
        <f>IF(OR(LEAGUE="Mixed",LEAGUE=MYRANKS_P[[#This Row],[LG]]),IFERROR(INDEX(PITCHCSV[],MATCH(MYRANKS_P[[#This Row],[PROJID]],PITCHCSV[playerid],0),P_WCOL),0),0)</f>
        <v>#REF!</v>
      </c>
      <c r="I675" s="115" t="e">
        <f>IF(OR(LEAGUE="Mixed",LEAGUE=MYRANKS_P[[#This Row],[LG]]),IFERROR(INDEX(PITCHCSV[],MATCH(MYRANKS_P[[#This Row],[PROJID]],PITCHCSV[playerid],0),P_SVCOL),0),0)</f>
        <v>#REF!</v>
      </c>
      <c r="J675" s="115" t="e">
        <f>IF(OR(LEAGUE="Mixed",LEAGUE=MYRANKS_P[[#This Row],[LG]]),IFERROR(INDEX(PITCHCSV[],MATCH(MYRANKS_P[[#This Row],[PROJID]],PITCHCSV[playerid],0),P_IPCOL),0),0)</f>
        <v>#REF!</v>
      </c>
      <c r="K675" s="115" t="e">
        <f>IF(OR(LEAGUE="Mixed",LEAGUE=MYRANKS_P[[#This Row],[LG]]),IFERROR(INDEX(PITCHCSV[],MATCH(MYRANKS_P[[#This Row],[PROJID]],PITCHCSV[playerid],0),P_HCOL),0),0)</f>
        <v>#REF!</v>
      </c>
      <c r="L675" s="115" t="e">
        <f>IF(OR(LEAGUE="Mixed",LEAGUE=MYRANKS_P[[#This Row],[LG]]),IFERROR(INDEX(PITCHCSV[],MATCH(MYRANKS_P[[#This Row],[PROJID]],PITCHCSV[playerid],0),P_ERCOL),0),0)</f>
        <v>#REF!</v>
      </c>
      <c r="M675" s="115" t="e">
        <f>IF(OR(LEAGUE="Mixed",LEAGUE=MYRANKS_P[[#This Row],[LG]]),IFERROR(INDEX(PITCHCSV[],MATCH(MYRANKS_P[[#This Row],[PROJID]],PITCHCSV[playerid],0),P_HRCOL),0),0)</f>
        <v>#REF!</v>
      </c>
      <c r="N675" s="115" t="e">
        <f>IF(OR(LEAGUE="Mixed",LEAGUE=MYRANKS_P[[#This Row],[LG]]),IFERROR(INDEX(PITCHCSV[],MATCH(MYRANKS_P[[#This Row],[PROJID]],PITCHCSV[playerid],0),P_SOCOL),0),0)</f>
        <v>#REF!</v>
      </c>
      <c r="O675" s="115" t="e">
        <f>IF(OR(LEAGUE="Mixed",LEAGUE=MYRANKS_P[[#This Row],[LG]]),IFERROR(INDEX(PITCHCSV[],MATCH(MYRANKS_P[[#This Row],[PROJID]],PITCHCSV[playerid],0),P_BBCOL),0),0)</f>
        <v>#REF!</v>
      </c>
      <c r="P675" s="10" t="e">
        <f>IF(OR(LEAGUE="Mixed",LEAGUE=MYRANKS_P[[#This Row],[LG]]),IFERROR(MYRANKS_P[[#This Row],[ER]]*9/MYRANKS_P[[#This Row],[IP]],0),0)</f>
        <v>#REF!</v>
      </c>
      <c r="Q675" s="10" t="e">
        <f>IF(OR(LEAGUE="Mixed",LEAGUE=MYRANKS_P[[#This Row],[LG]]),IFERROR((MYRANKS_P[[#This Row],[BB]]+MYRANKS_P[[#This Row],[H]])/MYRANKS_P[[#This Row],[IP]],0),0)</f>
        <v>#REF!</v>
      </c>
      <c r="R675" s="12" t="e">
        <f>MYRANKS_P[[#This Row],[W]]/SGP_W</f>
        <v>#REF!</v>
      </c>
      <c r="S675" s="12" t="e">
        <f>MYRANKS_P[[#This Row],[SV]]/SGP_SV</f>
        <v>#REF!</v>
      </c>
      <c r="T675" s="12" t="e">
        <f>MYRANKS_P[[#This Row],[SO]]/SGP_K</f>
        <v>#REF!</v>
      </c>
      <c r="U675" s="10" t="e">
        <f>((LGAVG_ER*(NUMPITCHERS-1)+MYRANKS_P[[#This Row],[ER]])*9/((LGAVG_IP*(NUMPITCHERS-1)+MYRANKS_P[[#This Row],[IP]]))-LGAVG_ERA)/SGP_ERA</f>
        <v>#REF!</v>
      </c>
      <c r="V675" s="10" t="e">
        <f>((LGAVG_HBB*(NUMPITCHERS-1)+MYRANKS_P[[#This Row],[BB]]+MYRANKS_P[[#This Row],[H]])/(LGAVG_IP*(NUMPITCHERS-1)+MYRANKS_P[[#This Row],[IP]])-LGAVG_WHIP)/SGP_WHIP</f>
        <v>#REF!</v>
      </c>
      <c r="W675" s="76" t="e">
        <f>MYRANKS_P[[#This Row],[WSGP]]+MYRANKS_P[[#This Row],[SVSGP]]+MYRANKS_P[[#This Row],[SOSGP]]+MYRANKS_P[[#This Row],[ERASGP]]+MYRANKS_P[[#This Row],[WHIPSGP]]</f>
        <v>#REF!</v>
      </c>
      <c r="X675" s="175" t="e">
        <f>RANK(MYRANKS_P[[#This Row],[TTLSGP]],MYRANKS_P[TTLSGP],0)</f>
        <v>#REF!</v>
      </c>
      <c r="Y675" s="76" t="e">
        <f>IF(MYRANKS_P[[#This Row],[RAW_RANK]]&gt;NUM_P,MYRANKS_P[[#This Row],[TTLSGP]],0)</f>
        <v>#REF!</v>
      </c>
      <c r="Z675" s="23" t="e">
        <f>IF(MYRANKS_P[[#This Row],[BENCH_TTLSGP]]=0,"",RANK(MYRANKS_P[[#This Row],[BENCH_TTLSGP]],MYRANKS_P[BENCH_TTLSGP],0))</f>
        <v>#REF!</v>
      </c>
      <c r="AA675" s="23" t="e">
        <f>IF(MYRANKS_P[[#This Row],[RAW_RANK]]=NUM_P,"X","")</f>
        <v>#REF!</v>
      </c>
      <c r="AB675" s="80" t="e">
        <f>VLOOKUP(MYRANKS_P[[#This Row],[POS]],#REF!,COLUMN(#REF!),FALSE)</f>
        <v>#REF!</v>
      </c>
      <c r="AC675" s="81" t="e">
        <f>MYRANKS_P[[#This Row],[TTLSGP]]-MYRANKS_P[[#This Row],[REPL LVL]]</f>
        <v>#REF!</v>
      </c>
      <c r="AD675" s="20" t="e">
        <f>IF(MYRANKS_P[[#This Row],[RAW_RANK]]&lt;=Total_Pitchers_Drafted,MYRANKS_P[[#This Row],[SGP OVER REPL]],0)</f>
        <v>#REF!</v>
      </c>
      <c r="AE675" s="70" t="e">
        <f>MYRANKS_P[[#This Row],[SGP OVER REPL]]*Dollar_Value_Per_Pitcher_SGP+1</f>
        <v>#REF!</v>
      </c>
      <c r="AF675" s="28"/>
      <c r="AG675" s="31" t="e">
        <f>IF(AND(MYRANKS_P[[#This Row],[BENCH_RANK]]&lt;=Total_Pitchers_Drafted,MYRANKS_P[[#This Row],[$ACTUAL]]=""),MYRANKS_P[[#This Row],[USEFULSGP]],0)</f>
        <v>#REF!</v>
      </c>
      <c r="AH675" s="28" t="e">
        <f>IF(MYRANKS_P[[#This Row],[REMAIN_SGP]]=0,0,MYRANKS_P[[#This Row],[REMAIN_SGP]]*Remaining_Dollar_Value_Per_Pitcher_SGP+1)</f>
        <v>#REF!</v>
      </c>
      <c r="AI675" s="122"/>
    </row>
    <row r="676" spans="1:35" x14ac:dyDescent="0.25">
      <c r="A676" s="89" t="s">
        <v>6673</v>
      </c>
      <c r="B676" s="53" t="e">
        <f>VLOOKUP(MYRANKS_P[[#This Row],[PLAYERID]],#REF!,COLUMN(#REF!),FALSE)</f>
        <v>#REF!</v>
      </c>
      <c r="C676" s="53" t="e">
        <f>VLOOKUP(MYRANKS_P[[#This Row],[PLAYERID]],#REF!,COLUMN(#REF!),FALSE)</f>
        <v>#REF!</v>
      </c>
      <c r="D676" s="53" t="e">
        <f>VLOOKUP(MYRANKS_P[[#This Row],[PLAYERID]],#REF!,COLUMN(#REF!),FALSE)</f>
        <v>#REF!</v>
      </c>
      <c r="E676" s="9" t="e">
        <f>VLOOKUP(MYRANKS_P[[#This Row],[PLAYERID]],#REF!,COLUMN(#REF!),FALSE)</f>
        <v>#REF!</v>
      </c>
      <c r="F676" s="53" t="e">
        <f>VLOOKUP(MYRANKS_P[[#This Row],[PLAYERID]],#REF!,COLUMN(#REF!),FALSE)</f>
        <v>#REF!</v>
      </c>
      <c r="G676" s="9" t="e">
        <f>INDEX(#REF!,MATCH(MYRANKS_P[[#This Row],[PLAYERID]],#REF!,0),VLOOKUP(IDSYSTEM,#REF!,3,FALSE))</f>
        <v>#REF!</v>
      </c>
      <c r="H676" s="115" t="e">
        <f>IF(OR(LEAGUE="Mixed",LEAGUE=MYRANKS_P[[#This Row],[LG]]),IFERROR(INDEX(PITCHCSV[],MATCH(MYRANKS_P[[#This Row],[PROJID]],PITCHCSV[playerid],0),P_WCOL),0),0)</f>
        <v>#REF!</v>
      </c>
      <c r="I676" s="115" t="e">
        <f>IF(OR(LEAGUE="Mixed",LEAGUE=MYRANKS_P[[#This Row],[LG]]),IFERROR(INDEX(PITCHCSV[],MATCH(MYRANKS_P[[#This Row],[PROJID]],PITCHCSV[playerid],0),P_SVCOL),0),0)</f>
        <v>#REF!</v>
      </c>
      <c r="J676" s="115" t="e">
        <f>IF(OR(LEAGUE="Mixed",LEAGUE=MYRANKS_P[[#This Row],[LG]]),IFERROR(INDEX(PITCHCSV[],MATCH(MYRANKS_P[[#This Row],[PROJID]],PITCHCSV[playerid],0),P_IPCOL),0),0)</f>
        <v>#REF!</v>
      </c>
      <c r="K676" s="115" t="e">
        <f>IF(OR(LEAGUE="Mixed",LEAGUE=MYRANKS_P[[#This Row],[LG]]),IFERROR(INDEX(PITCHCSV[],MATCH(MYRANKS_P[[#This Row],[PROJID]],PITCHCSV[playerid],0),P_HCOL),0),0)</f>
        <v>#REF!</v>
      </c>
      <c r="L676" s="115" t="e">
        <f>IF(OR(LEAGUE="Mixed",LEAGUE=MYRANKS_P[[#This Row],[LG]]),IFERROR(INDEX(PITCHCSV[],MATCH(MYRANKS_P[[#This Row],[PROJID]],PITCHCSV[playerid],0),P_ERCOL),0),0)</f>
        <v>#REF!</v>
      </c>
      <c r="M676" s="115" t="e">
        <f>IF(OR(LEAGUE="Mixed",LEAGUE=MYRANKS_P[[#This Row],[LG]]),IFERROR(INDEX(PITCHCSV[],MATCH(MYRANKS_P[[#This Row],[PROJID]],PITCHCSV[playerid],0),P_HRCOL),0),0)</f>
        <v>#REF!</v>
      </c>
      <c r="N676" s="115" t="e">
        <f>IF(OR(LEAGUE="Mixed",LEAGUE=MYRANKS_P[[#This Row],[LG]]),IFERROR(INDEX(PITCHCSV[],MATCH(MYRANKS_P[[#This Row],[PROJID]],PITCHCSV[playerid],0),P_SOCOL),0),0)</f>
        <v>#REF!</v>
      </c>
      <c r="O676" s="115" t="e">
        <f>IF(OR(LEAGUE="Mixed",LEAGUE=MYRANKS_P[[#This Row],[LG]]),IFERROR(INDEX(PITCHCSV[],MATCH(MYRANKS_P[[#This Row],[PROJID]],PITCHCSV[playerid],0),P_BBCOL),0),0)</f>
        <v>#REF!</v>
      </c>
      <c r="P676" s="10" t="e">
        <f>IF(OR(LEAGUE="Mixed",LEAGUE=MYRANKS_P[[#This Row],[LG]]),IFERROR(MYRANKS_P[[#This Row],[ER]]*9/MYRANKS_P[[#This Row],[IP]],0),0)</f>
        <v>#REF!</v>
      </c>
      <c r="Q676" s="10" t="e">
        <f>IF(OR(LEAGUE="Mixed",LEAGUE=MYRANKS_P[[#This Row],[LG]]),IFERROR((MYRANKS_P[[#This Row],[BB]]+MYRANKS_P[[#This Row],[H]])/MYRANKS_P[[#This Row],[IP]],0),0)</f>
        <v>#REF!</v>
      </c>
      <c r="R676" s="12" t="e">
        <f>MYRANKS_P[[#This Row],[W]]/SGP_W</f>
        <v>#REF!</v>
      </c>
      <c r="S676" s="12" t="e">
        <f>MYRANKS_P[[#This Row],[SV]]/SGP_SV</f>
        <v>#REF!</v>
      </c>
      <c r="T676" s="12" t="e">
        <f>MYRANKS_P[[#This Row],[SO]]/SGP_K</f>
        <v>#REF!</v>
      </c>
      <c r="U676" s="10" t="e">
        <f>((LGAVG_ER*(NUMPITCHERS-1)+MYRANKS_P[[#This Row],[ER]])*9/((LGAVG_IP*(NUMPITCHERS-1)+MYRANKS_P[[#This Row],[IP]]))-LGAVG_ERA)/SGP_ERA</f>
        <v>#REF!</v>
      </c>
      <c r="V676" s="10" t="e">
        <f>((LGAVG_HBB*(NUMPITCHERS-1)+MYRANKS_P[[#This Row],[BB]]+MYRANKS_P[[#This Row],[H]])/(LGAVG_IP*(NUMPITCHERS-1)+MYRANKS_P[[#This Row],[IP]])-LGAVG_WHIP)/SGP_WHIP</f>
        <v>#REF!</v>
      </c>
      <c r="W676" s="76" t="e">
        <f>MYRANKS_P[[#This Row],[WSGP]]+MYRANKS_P[[#This Row],[SVSGP]]+MYRANKS_P[[#This Row],[SOSGP]]+MYRANKS_P[[#This Row],[ERASGP]]+MYRANKS_P[[#This Row],[WHIPSGP]]</f>
        <v>#REF!</v>
      </c>
      <c r="X676" s="175" t="e">
        <f>RANK(MYRANKS_P[[#This Row],[TTLSGP]],MYRANKS_P[TTLSGP],0)</f>
        <v>#REF!</v>
      </c>
      <c r="Y676" s="76" t="e">
        <f>IF(MYRANKS_P[[#This Row],[RAW_RANK]]&gt;NUM_P,MYRANKS_P[[#This Row],[TTLSGP]],0)</f>
        <v>#REF!</v>
      </c>
      <c r="Z676" s="23" t="e">
        <f>IF(MYRANKS_P[[#This Row],[BENCH_TTLSGP]]=0,"",RANK(MYRANKS_P[[#This Row],[BENCH_TTLSGP]],MYRANKS_P[BENCH_TTLSGP],0))</f>
        <v>#REF!</v>
      </c>
      <c r="AA676" s="23" t="e">
        <f>IF(MYRANKS_P[[#This Row],[RAW_RANK]]=NUM_P,"X","")</f>
        <v>#REF!</v>
      </c>
      <c r="AB676" s="80" t="e">
        <f>VLOOKUP(MYRANKS_P[[#This Row],[POS]],#REF!,COLUMN(#REF!),FALSE)</f>
        <v>#REF!</v>
      </c>
      <c r="AC676" s="12" t="e">
        <f>MYRANKS_P[[#This Row],[TTLSGP]]-MYRANKS_P[[#This Row],[REPL LVL]]</f>
        <v>#REF!</v>
      </c>
      <c r="AD676" s="20" t="e">
        <f>IF(MYRANKS_P[[#This Row],[RAW_RANK]]&lt;=Total_Pitchers_Drafted,MYRANKS_P[[#This Row],[SGP OVER REPL]],0)</f>
        <v>#REF!</v>
      </c>
      <c r="AE676" s="70" t="e">
        <f>MYRANKS_P[[#This Row],[SGP OVER REPL]]*Dollar_Value_Per_Pitcher_SGP+1</f>
        <v>#REF!</v>
      </c>
      <c r="AF676" s="28"/>
      <c r="AG676" s="31" t="e">
        <f>IF(AND(MYRANKS_P[[#This Row],[BENCH_RANK]]&lt;=Total_Pitchers_Drafted,MYRANKS_P[[#This Row],[$ACTUAL]]=""),MYRANKS_P[[#This Row],[USEFULSGP]],0)</f>
        <v>#REF!</v>
      </c>
      <c r="AH676" s="28" t="e">
        <f>IF(MYRANKS_P[[#This Row],[REMAIN_SGP]]=0,0,MYRANKS_P[[#This Row],[REMAIN_SGP]]*Remaining_Dollar_Value_Per_Pitcher_SGP+1)</f>
        <v>#REF!</v>
      </c>
      <c r="AI676" s="122"/>
    </row>
    <row r="677" spans="1:35" x14ac:dyDescent="0.25">
      <c r="A677" s="88" t="s">
        <v>2388</v>
      </c>
      <c r="B677" s="53" t="e">
        <f>VLOOKUP(MYRANKS_P[[#This Row],[PLAYERID]],#REF!,COLUMN(#REF!),FALSE)</f>
        <v>#REF!</v>
      </c>
      <c r="C677" s="53" t="e">
        <f>VLOOKUP(MYRANKS_P[[#This Row],[PLAYERID]],#REF!,COLUMN(#REF!),FALSE)</f>
        <v>#REF!</v>
      </c>
      <c r="D677" s="53" t="e">
        <f>VLOOKUP(MYRANKS_P[[#This Row],[PLAYERID]],#REF!,COLUMN(#REF!),FALSE)</f>
        <v>#REF!</v>
      </c>
      <c r="E677" s="9" t="e">
        <f>VLOOKUP(MYRANKS_P[[#This Row],[PLAYERID]],#REF!,COLUMN(#REF!),FALSE)</f>
        <v>#REF!</v>
      </c>
      <c r="F677" s="53" t="e">
        <f>VLOOKUP(MYRANKS_P[[#This Row],[PLAYERID]],#REF!,COLUMN(#REF!),FALSE)</f>
        <v>#REF!</v>
      </c>
      <c r="G677" s="9" t="e">
        <f>INDEX(#REF!,MATCH(MYRANKS_P[[#This Row],[PLAYERID]],#REF!,0),VLOOKUP(IDSYSTEM,#REF!,3,FALSE))</f>
        <v>#REF!</v>
      </c>
      <c r="H677" s="115" t="e">
        <f>IF(OR(LEAGUE="Mixed",LEAGUE=MYRANKS_P[[#This Row],[LG]]),IFERROR(INDEX(PITCHCSV[],MATCH(MYRANKS_P[[#This Row],[PROJID]],PITCHCSV[playerid],0),P_WCOL),0),0)</f>
        <v>#REF!</v>
      </c>
      <c r="I677" s="115" t="e">
        <f>IF(OR(LEAGUE="Mixed",LEAGUE=MYRANKS_P[[#This Row],[LG]]),IFERROR(INDEX(PITCHCSV[],MATCH(MYRANKS_P[[#This Row],[PROJID]],PITCHCSV[playerid],0),P_SVCOL),0),0)</f>
        <v>#REF!</v>
      </c>
      <c r="J677" s="115" t="e">
        <f>IF(OR(LEAGUE="Mixed",LEAGUE=MYRANKS_P[[#This Row],[LG]]),IFERROR(INDEX(PITCHCSV[],MATCH(MYRANKS_P[[#This Row],[PROJID]],PITCHCSV[playerid],0),P_IPCOL),0),0)</f>
        <v>#REF!</v>
      </c>
      <c r="K677" s="115" t="e">
        <f>IF(OR(LEAGUE="Mixed",LEAGUE=MYRANKS_P[[#This Row],[LG]]),IFERROR(INDEX(PITCHCSV[],MATCH(MYRANKS_P[[#This Row],[PROJID]],PITCHCSV[playerid],0),P_HCOL),0),0)</f>
        <v>#REF!</v>
      </c>
      <c r="L677" s="115" t="e">
        <f>IF(OR(LEAGUE="Mixed",LEAGUE=MYRANKS_P[[#This Row],[LG]]),IFERROR(INDEX(PITCHCSV[],MATCH(MYRANKS_P[[#This Row],[PROJID]],PITCHCSV[playerid],0),P_ERCOL),0),0)</f>
        <v>#REF!</v>
      </c>
      <c r="M677" s="115" t="e">
        <f>IF(OR(LEAGUE="Mixed",LEAGUE=MYRANKS_P[[#This Row],[LG]]),IFERROR(INDEX(PITCHCSV[],MATCH(MYRANKS_P[[#This Row],[PROJID]],PITCHCSV[playerid],0),P_HRCOL),0),0)</f>
        <v>#REF!</v>
      </c>
      <c r="N677" s="115" t="e">
        <f>IF(OR(LEAGUE="Mixed",LEAGUE=MYRANKS_P[[#This Row],[LG]]),IFERROR(INDEX(PITCHCSV[],MATCH(MYRANKS_P[[#This Row],[PROJID]],PITCHCSV[playerid],0),P_SOCOL),0),0)</f>
        <v>#REF!</v>
      </c>
      <c r="O677" s="115" t="e">
        <f>IF(OR(LEAGUE="Mixed",LEAGUE=MYRANKS_P[[#This Row],[LG]]),IFERROR(INDEX(PITCHCSV[],MATCH(MYRANKS_P[[#This Row],[PROJID]],PITCHCSV[playerid],0),P_BBCOL),0),0)</f>
        <v>#REF!</v>
      </c>
      <c r="P677" s="10" t="e">
        <f>IF(OR(LEAGUE="Mixed",LEAGUE=MYRANKS_P[[#This Row],[LG]]),IFERROR(MYRANKS_P[[#This Row],[ER]]*9/MYRANKS_P[[#This Row],[IP]],0),0)</f>
        <v>#REF!</v>
      </c>
      <c r="Q677" s="10" t="e">
        <f>IF(OR(LEAGUE="Mixed",LEAGUE=MYRANKS_P[[#This Row],[LG]]),IFERROR((MYRANKS_P[[#This Row],[BB]]+MYRANKS_P[[#This Row],[H]])/MYRANKS_P[[#This Row],[IP]],0),0)</f>
        <v>#REF!</v>
      </c>
      <c r="R677" s="10" t="e">
        <f>MYRANKS_P[[#This Row],[W]]/SGP_W</f>
        <v>#REF!</v>
      </c>
      <c r="S677" s="10" t="e">
        <f>MYRANKS_P[[#This Row],[SV]]/SGP_SV</f>
        <v>#REF!</v>
      </c>
      <c r="T677" s="10" t="e">
        <f>MYRANKS_P[[#This Row],[SO]]/SGP_K</f>
        <v>#REF!</v>
      </c>
      <c r="U677" s="10" t="e">
        <f>((LGAVG_ER*(NUMPITCHERS-1)+MYRANKS_P[[#This Row],[ER]])*9/((LGAVG_IP*(NUMPITCHERS-1)+MYRANKS_P[[#This Row],[IP]]))-LGAVG_ERA)/SGP_ERA</f>
        <v>#REF!</v>
      </c>
      <c r="V677" s="10" t="e">
        <f>((LGAVG_HBB*(NUMPITCHERS-1)+MYRANKS_P[[#This Row],[BB]]+MYRANKS_P[[#This Row],[H]])/(LGAVG_IP*(NUMPITCHERS-1)+MYRANKS_P[[#This Row],[IP]])-LGAVG_WHIP)/SGP_WHIP</f>
        <v>#REF!</v>
      </c>
      <c r="W677" s="72" t="e">
        <f>MYRANKS_P[[#This Row],[WSGP]]+MYRANKS_P[[#This Row],[SVSGP]]+MYRANKS_P[[#This Row],[SOSGP]]+MYRANKS_P[[#This Row],[ERASGP]]+MYRANKS_P[[#This Row],[WHIPSGP]]</f>
        <v>#REF!</v>
      </c>
      <c r="X677" s="171" t="e">
        <f>RANK(MYRANKS_P[[#This Row],[TTLSGP]],MYRANKS_P[TTLSGP],0)</f>
        <v>#REF!</v>
      </c>
      <c r="Y677" s="72" t="e">
        <f>IF(MYRANKS_P[[#This Row],[RAW_RANK]]&gt;NUM_P,MYRANKS_P[[#This Row],[TTLSGP]],0)</f>
        <v>#REF!</v>
      </c>
      <c r="Z677" s="22" t="e">
        <f>IF(MYRANKS_P[[#This Row],[BENCH_TTLSGP]]=0,"",RANK(MYRANKS_P[[#This Row],[BENCH_TTLSGP]],MYRANKS_P[BENCH_TTLSGP],0))</f>
        <v>#REF!</v>
      </c>
      <c r="AA677" s="22" t="e">
        <f>IF(MYRANKS_P[[#This Row],[RAW_RANK]]=NUM_P,"X","")</f>
        <v>#REF!</v>
      </c>
      <c r="AB677" s="80" t="e">
        <f>VLOOKUP(MYRANKS_P[[#This Row],[POS]],#REF!,COLUMN(#REF!),FALSE)</f>
        <v>#REF!</v>
      </c>
      <c r="AC677" s="12" t="e">
        <f>MYRANKS_P[[#This Row],[TTLSGP]]-MYRANKS_P[[#This Row],[REPL LVL]]</f>
        <v>#REF!</v>
      </c>
      <c r="AD677" s="19" t="e">
        <f>IF(MYRANKS_P[[#This Row],[RAW_RANK]]&lt;=Total_Pitchers_Drafted,MYRANKS_P[[#This Row],[SGP OVER REPL]],0)</f>
        <v>#REF!</v>
      </c>
      <c r="AE677" s="66" t="e">
        <f>MYRANKS_P[[#This Row],[SGP OVER REPL]]*Dollar_Value_Per_Pitcher_SGP+1</f>
        <v>#REF!</v>
      </c>
      <c r="AF677" s="27"/>
      <c r="AG677" s="30" t="e">
        <f>IF(AND(MYRANKS_P[[#This Row],[BENCH_RANK]]&lt;=Total_Pitchers_Drafted,MYRANKS_P[[#This Row],[$ACTUAL]]=""),MYRANKS_P[[#This Row],[USEFULSGP]],0)</f>
        <v>#REF!</v>
      </c>
      <c r="AH677" s="27" t="e">
        <f>IF(MYRANKS_P[[#This Row],[REMAIN_SGP]]=0,0,MYRANKS_P[[#This Row],[REMAIN_SGP]]*Remaining_Dollar_Value_Per_Pitcher_SGP+1)</f>
        <v>#REF!</v>
      </c>
      <c r="AI677" s="122"/>
    </row>
    <row r="678" spans="1:35" x14ac:dyDescent="0.25">
      <c r="A678" s="110" t="s">
        <v>1719</v>
      </c>
      <c r="B678" s="53" t="e">
        <f>VLOOKUP(MYRANKS_P[[#This Row],[PLAYERID]],#REF!,COLUMN(#REF!),FALSE)</f>
        <v>#REF!</v>
      </c>
      <c r="C678" s="53" t="e">
        <f>VLOOKUP(MYRANKS_P[[#This Row],[PLAYERID]],#REF!,COLUMN(#REF!),FALSE)</f>
        <v>#REF!</v>
      </c>
      <c r="D678" s="53" t="e">
        <f>VLOOKUP(MYRANKS_P[[#This Row],[PLAYERID]],#REF!,COLUMN(#REF!),FALSE)</f>
        <v>#REF!</v>
      </c>
      <c r="E678" s="9" t="e">
        <f>VLOOKUP(MYRANKS_P[[#This Row],[PLAYERID]],#REF!,COLUMN(#REF!),FALSE)</f>
        <v>#REF!</v>
      </c>
      <c r="F678" s="53" t="e">
        <f>VLOOKUP(MYRANKS_P[[#This Row],[PLAYERID]],#REF!,COLUMN(#REF!),FALSE)</f>
        <v>#REF!</v>
      </c>
      <c r="G678" s="9" t="e">
        <f>INDEX(#REF!,MATCH(MYRANKS_P[[#This Row],[PLAYERID]],#REF!,0),VLOOKUP(IDSYSTEM,#REF!,3,FALSE))</f>
        <v>#REF!</v>
      </c>
      <c r="H678" s="128" t="e">
        <f>IF(OR(LEAGUE="Mixed",LEAGUE=MYRANKS_P[[#This Row],[LG]]),IFERROR(INDEX(PITCHCSV[],MATCH(MYRANKS_P[[#This Row],[PROJID]],PITCHCSV[playerid],0),P_WCOL),0),0)</f>
        <v>#REF!</v>
      </c>
      <c r="I678" s="128" t="e">
        <f>IF(OR(LEAGUE="Mixed",LEAGUE=MYRANKS_P[[#This Row],[LG]]),IFERROR(INDEX(PITCHCSV[],MATCH(MYRANKS_P[[#This Row],[PROJID]],PITCHCSV[playerid],0),P_SVCOL),0),0)</f>
        <v>#REF!</v>
      </c>
      <c r="J678" s="128" t="e">
        <f>IF(OR(LEAGUE="Mixed",LEAGUE=MYRANKS_P[[#This Row],[LG]]),IFERROR(INDEX(PITCHCSV[],MATCH(MYRANKS_P[[#This Row],[PROJID]],PITCHCSV[playerid],0),P_IPCOL),0),0)</f>
        <v>#REF!</v>
      </c>
      <c r="K678" s="128" t="e">
        <f>IF(OR(LEAGUE="Mixed",LEAGUE=MYRANKS_P[[#This Row],[LG]]),IFERROR(INDEX(PITCHCSV[],MATCH(MYRANKS_P[[#This Row],[PROJID]],PITCHCSV[playerid],0),P_HCOL),0),0)</f>
        <v>#REF!</v>
      </c>
      <c r="L678" s="128" t="e">
        <f>IF(OR(LEAGUE="Mixed",LEAGUE=MYRANKS_P[[#This Row],[LG]]),IFERROR(INDEX(PITCHCSV[],MATCH(MYRANKS_P[[#This Row],[PROJID]],PITCHCSV[playerid],0),P_ERCOL),0),0)</f>
        <v>#REF!</v>
      </c>
      <c r="M678" s="128" t="e">
        <f>IF(OR(LEAGUE="Mixed",LEAGUE=MYRANKS_P[[#This Row],[LG]]),IFERROR(INDEX(PITCHCSV[],MATCH(MYRANKS_P[[#This Row],[PROJID]],PITCHCSV[playerid],0),P_HRCOL),0),0)</f>
        <v>#REF!</v>
      </c>
      <c r="N678" s="128" t="e">
        <f>IF(OR(LEAGUE="Mixed",LEAGUE=MYRANKS_P[[#This Row],[LG]]),IFERROR(INDEX(PITCHCSV[],MATCH(MYRANKS_P[[#This Row],[PROJID]],PITCHCSV[playerid],0),P_SOCOL),0),0)</f>
        <v>#REF!</v>
      </c>
      <c r="O678" s="128" t="e">
        <f>IF(OR(LEAGUE="Mixed",LEAGUE=MYRANKS_P[[#This Row],[LG]]),IFERROR(INDEX(PITCHCSV[],MATCH(MYRANKS_P[[#This Row],[PROJID]],PITCHCSV[playerid],0),P_BBCOL),0),0)</f>
        <v>#REF!</v>
      </c>
      <c r="P678" s="87" t="e">
        <f>IF(OR(LEAGUE="Mixed",LEAGUE=MYRANKS_P[[#This Row],[LG]]),IFERROR(MYRANKS_P[[#This Row],[ER]]*9/MYRANKS_P[[#This Row],[IP]],0),0)</f>
        <v>#REF!</v>
      </c>
      <c r="Q678" s="87" t="e">
        <f>IF(OR(LEAGUE="Mixed",LEAGUE=MYRANKS_P[[#This Row],[LG]]),IFERROR((MYRANKS_P[[#This Row],[BB]]+MYRANKS_P[[#This Row],[H]])/MYRANKS_P[[#This Row],[IP]],0),0)</f>
        <v>#REF!</v>
      </c>
      <c r="R678" s="87" t="e">
        <f>MYRANKS_P[[#This Row],[W]]/SGP_W</f>
        <v>#REF!</v>
      </c>
      <c r="S678" s="87" t="e">
        <f>MYRANKS_P[[#This Row],[SV]]/SGP_SV</f>
        <v>#REF!</v>
      </c>
      <c r="T678" s="87" t="e">
        <f>MYRANKS_P[[#This Row],[SO]]/SGP_K</f>
        <v>#REF!</v>
      </c>
      <c r="U678" s="87" t="e">
        <f>((LGAVG_ER*(NUMPITCHERS-1)+MYRANKS_P[[#This Row],[ER]])*9/((LGAVG_IP*(NUMPITCHERS-1)+MYRANKS_P[[#This Row],[IP]]))-LGAVG_ERA)/SGP_ERA</f>
        <v>#REF!</v>
      </c>
      <c r="V678" s="87" t="e">
        <f>((LGAVG_HBB*(NUMPITCHERS-1)+MYRANKS_P[[#This Row],[BB]]+MYRANKS_P[[#This Row],[H]])/(LGAVG_IP*(NUMPITCHERS-1)+MYRANKS_P[[#This Row],[IP]])-LGAVG_WHIP)/SGP_WHIP</f>
        <v>#REF!</v>
      </c>
      <c r="W678" s="92" t="e">
        <f>MYRANKS_P[[#This Row],[WSGP]]+MYRANKS_P[[#This Row],[SVSGP]]+MYRANKS_P[[#This Row],[SOSGP]]+MYRANKS_P[[#This Row],[ERASGP]]+MYRANKS_P[[#This Row],[WHIPSGP]]</f>
        <v>#REF!</v>
      </c>
      <c r="X678" s="173" t="e">
        <f>RANK(MYRANKS_P[[#This Row],[TTLSGP]],MYRANKS_P[TTLSGP],0)</f>
        <v>#REF!</v>
      </c>
      <c r="Y678" s="92" t="e">
        <f>IF(MYRANKS_P[[#This Row],[RAW_RANK]]&gt;NUM_P,MYRANKS_P[[#This Row],[TTLSGP]],0)</f>
        <v>#REF!</v>
      </c>
      <c r="Z678" s="96" t="e">
        <f>IF(MYRANKS_P[[#This Row],[BENCH_TTLSGP]]=0,"",RANK(MYRANKS_P[[#This Row],[BENCH_TTLSGP]],MYRANKS_P[BENCH_TTLSGP],0))</f>
        <v>#REF!</v>
      </c>
      <c r="AA678" s="96" t="e">
        <f>IF(MYRANKS_P[[#This Row],[RAW_RANK]]=NUM_P,"X","")</f>
        <v>#REF!</v>
      </c>
      <c r="AB678" s="93" t="e">
        <f>VLOOKUP(MYRANKS_P[[#This Row],[POS]],#REF!,COLUMN(#REF!),FALSE)</f>
        <v>#REF!</v>
      </c>
      <c r="AC678" s="95" t="e">
        <f>MYRANKS_P[[#This Row],[TTLSGP]]-MYRANKS_P[[#This Row],[REPL LVL]]</f>
        <v>#REF!</v>
      </c>
      <c r="AD678" s="87" t="e">
        <f>IF(MYRANKS_P[[#This Row],[RAW_RANK]]&lt;=Total_Pitchers_Drafted,MYRANKS_P[[#This Row],[SGP OVER REPL]],0)</f>
        <v>#REF!</v>
      </c>
      <c r="AE678" s="97" t="e">
        <f>MYRANKS_P[[#This Row],[SGP OVER REPL]]*Dollar_Value_Per_Pitcher_SGP+1</f>
        <v>#REF!</v>
      </c>
      <c r="AF678" s="87"/>
      <c r="AG678" s="87" t="e">
        <f>IF(AND(MYRANKS_P[[#This Row],[BENCH_RANK]]&lt;=Total_Pitchers_Drafted,MYRANKS_P[[#This Row],[$ACTUAL]]=""),MYRANKS_P[[#This Row],[USEFULSGP]],0)</f>
        <v>#REF!</v>
      </c>
      <c r="AH678" s="87" t="e">
        <f>IF(MYRANKS_P[[#This Row],[REMAIN_SGP]]=0,0,MYRANKS_P[[#This Row],[REMAIN_SGP]]*Remaining_Dollar_Value_Per_Pitcher_SGP+1)</f>
        <v>#REF!</v>
      </c>
      <c r="AI678" s="122"/>
    </row>
    <row r="679" spans="1:35" x14ac:dyDescent="0.25">
      <c r="A679" s="88" t="s">
        <v>2389</v>
      </c>
      <c r="B679" s="53" t="e">
        <f>VLOOKUP(MYRANKS_P[[#This Row],[PLAYERID]],#REF!,COLUMN(#REF!),FALSE)</f>
        <v>#REF!</v>
      </c>
      <c r="C679" s="53" t="e">
        <f>VLOOKUP(MYRANKS_P[[#This Row],[PLAYERID]],#REF!,COLUMN(#REF!),FALSE)</f>
        <v>#REF!</v>
      </c>
      <c r="D679" s="53" t="e">
        <f>VLOOKUP(MYRANKS_P[[#This Row],[PLAYERID]],#REF!,COLUMN(#REF!),FALSE)</f>
        <v>#REF!</v>
      </c>
      <c r="E679" s="9" t="e">
        <f>VLOOKUP(MYRANKS_P[[#This Row],[PLAYERID]],#REF!,COLUMN(#REF!),FALSE)</f>
        <v>#REF!</v>
      </c>
      <c r="F679" s="53" t="e">
        <f>VLOOKUP(MYRANKS_P[[#This Row],[PLAYERID]],#REF!,COLUMN(#REF!),FALSE)</f>
        <v>#REF!</v>
      </c>
      <c r="G679" s="9" t="e">
        <f>INDEX(#REF!,MATCH(MYRANKS_P[[#This Row],[PLAYERID]],#REF!,0),VLOOKUP(IDSYSTEM,#REF!,3,FALSE))</f>
        <v>#REF!</v>
      </c>
      <c r="H679" s="115" t="e">
        <f>IF(OR(LEAGUE="Mixed",LEAGUE=MYRANKS_P[[#This Row],[LG]]),IFERROR(INDEX(PITCHCSV[],MATCH(MYRANKS_P[[#This Row],[PROJID]],PITCHCSV[playerid],0),P_WCOL),0),0)</f>
        <v>#REF!</v>
      </c>
      <c r="I679" s="115" t="e">
        <f>IF(OR(LEAGUE="Mixed",LEAGUE=MYRANKS_P[[#This Row],[LG]]),IFERROR(INDEX(PITCHCSV[],MATCH(MYRANKS_P[[#This Row],[PROJID]],PITCHCSV[playerid],0),P_SVCOL),0),0)</f>
        <v>#REF!</v>
      </c>
      <c r="J679" s="115" t="e">
        <f>IF(OR(LEAGUE="Mixed",LEAGUE=MYRANKS_P[[#This Row],[LG]]),IFERROR(INDEX(PITCHCSV[],MATCH(MYRANKS_P[[#This Row],[PROJID]],PITCHCSV[playerid],0),P_IPCOL),0),0)</f>
        <v>#REF!</v>
      </c>
      <c r="K679" s="115" t="e">
        <f>IF(OR(LEAGUE="Mixed",LEAGUE=MYRANKS_P[[#This Row],[LG]]),IFERROR(INDEX(PITCHCSV[],MATCH(MYRANKS_P[[#This Row],[PROJID]],PITCHCSV[playerid],0),P_HCOL),0),0)</f>
        <v>#REF!</v>
      </c>
      <c r="L679" s="115" t="e">
        <f>IF(OR(LEAGUE="Mixed",LEAGUE=MYRANKS_P[[#This Row],[LG]]),IFERROR(INDEX(PITCHCSV[],MATCH(MYRANKS_P[[#This Row],[PROJID]],PITCHCSV[playerid],0),P_ERCOL),0),0)</f>
        <v>#REF!</v>
      </c>
      <c r="M679" s="115" t="e">
        <f>IF(OR(LEAGUE="Mixed",LEAGUE=MYRANKS_P[[#This Row],[LG]]),IFERROR(INDEX(PITCHCSV[],MATCH(MYRANKS_P[[#This Row],[PROJID]],PITCHCSV[playerid],0),P_HRCOL),0),0)</f>
        <v>#REF!</v>
      </c>
      <c r="N679" s="115" t="e">
        <f>IF(OR(LEAGUE="Mixed",LEAGUE=MYRANKS_P[[#This Row],[LG]]),IFERROR(INDEX(PITCHCSV[],MATCH(MYRANKS_P[[#This Row],[PROJID]],PITCHCSV[playerid],0),P_SOCOL),0),0)</f>
        <v>#REF!</v>
      </c>
      <c r="O679" s="115" t="e">
        <f>IF(OR(LEAGUE="Mixed",LEAGUE=MYRANKS_P[[#This Row],[LG]]),IFERROR(INDEX(PITCHCSV[],MATCH(MYRANKS_P[[#This Row],[PROJID]],PITCHCSV[playerid],0),P_BBCOL),0),0)</f>
        <v>#REF!</v>
      </c>
      <c r="P679" s="10" t="e">
        <f>IF(OR(LEAGUE="Mixed",LEAGUE=MYRANKS_P[[#This Row],[LG]]),IFERROR(MYRANKS_P[[#This Row],[ER]]*9/MYRANKS_P[[#This Row],[IP]],0),0)</f>
        <v>#REF!</v>
      </c>
      <c r="Q679" s="10" t="e">
        <f>IF(OR(LEAGUE="Mixed",LEAGUE=MYRANKS_P[[#This Row],[LG]]),IFERROR((MYRANKS_P[[#This Row],[BB]]+MYRANKS_P[[#This Row],[H]])/MYRANKS_P[[#This Row],[IP]],0),0)</f>
        <v>#REF!</v>
      </c>
      <c r="R679" s="10" t="e">
        <f>MYRANKS_P[[#This Row],[W]]/SGP_W</f>
        <v>#REF!</v>
      </c>
      <c r="S679" s="10" t="e">
        <f>MYRANKS_P[[#This Row],[SV]]/SGP_SV</f>
        <v>#REF!</v>
      </c>
      <c r="T679" s="10" t="e">
        <f>MYRANKS_P[[#This Row],[SO]]/SGP_K</f>
        <v>#REF!</v>
      </c>
      <c r="U679" s="10" t="e">
        <f>((LGAVG_ER*(NUMPITCHERS-1)+MYRANKS_P[[#This Row],[ER]])*9/((LGAVG_IP*(NUMPITCHERS-1)+MYRANKS_P[[#This Row],[IP]]))-LGAVG_ERA)/SGP_ERA</f>
        <v>#REF!</v>
      </c>
      <c r="V679" s="10" t="e">
        <f>((LGAVG_HBB*(NUMPITCHERS-1)+MYRANKS_P[[#This Row],[BB]]+MYRANKS_P[[#This Row],[H]])/(LGAVG_IP*(NUMPITCHERS-1)+MYRANKS_P[[#This Row],[IP]])-LGAVG_WHIP)/SGP_WHIP</f>
        <v>#REF!</v>
      </c>
      <c r="W679" s="72" t="e">
        <f>MYRANKS_P[[#This Row],[WSGP]]+MYRANKS_P[[#This Row],[SVSGP]]+MYRANKS_P[[#This Row],[SOSGP]]+MYRANKS_P[[#This Row],[ERASGP]]+MYRANKS_P[[#This Row],[WHIPSGP]]</f>
        <v>#REF!</v>
      </c>
      <c r="X679" s="171" t="e">
        <f>RANK(MYRANKS_P[[#This Row],[TTLSGP]],MYRANKS_P[TTLSGP],0)</f>
        <v>#REF!</v>
      </c>
      <c r="Y679" s="72" t="e">
        <f>IF(MYRANKS_P[[#This Row],[RAW_RANK]]&gt;NUM_P,MYRANKS_P[[#This Row],[TTLSGP]],0)</f>
        <v>#REF!</v>
      </c>
      <c r="Z679" s="22" t="e">
        <f>IF(MYRANKS_P[[#This Row],[BENCH_TTLSGP]]=0,"",RANK(MYRANKS_P[[#This Row],[BENCH_TTLSGP]],MYRANKS_P[BENCH_TTLSGP],0))</f>
        <v>#REF!</v>
      </c>
      <c r="AA679" s="22" t="e">
        <f>IF(MYRANKS_P[[#This Row],[RAW_RANK]]=NUM_P,"X","")</f>
        <v>#REF!</v>
      </c>
      <c r="AB679" s="80" t="e">
        <f>VLOOKUP(MYRANKS_P[[#This Row],[POS]],#REF!,COLUMN(#REF!),FALSE)</f>
        <v>#REF!</v>
      </c>
      <c r="AC679" s="81" t="e">
        <f>MYRANKS_P[[#This Row],[TTLSGP]]-MYRANKS_P[[#This Row],[REPL LVL]]</f>
        <v>#REF!</v>
      </c>
      <c r="AD679" s="19" t="e">
        <f>IF(MYRANKS_P[[#This Row],[RAW_RANK]]&lt;=Total_Pitchers_Drafted,MYRANKS_P[[#This Row],[SGP OVER REPL]],0)</f>
        <v>#REF!</v>
      </c>
      <c r="AE679" s="66" t="e">
        <f>MYRANKS_P[[#This Row],[SGP OVER REPL]]*Dollar_Value_Per_Pitcher_SGP+1</f>
        <v>#REF!</v>
      </c>
      <c r="AF679" s="27"/>
      <c r="AG679" s="30" t="e">
        <f>IF(AND(MYRANKS_P[[#This Row],[BENCH_RANK]]&lt;=Total_Pitchers_Drafted,MYRANKS_P[[#This Row],[$ACTUAL]]=""),MYRANKS_P[[#This Row],[USEFULSGP]],0)</f>
        <v>#REF!</v>
      </c>
      <c r="AH679" s="27" t="e">
        <f>IF(MYRANKS_P[[#This Row],[REMAIN_SGP]]=0,0,MYRANKS_P[[#This Row],[REMAIN_SGP]]*Remaining_Dollar_Value_Per_Pitcher_SGP+1)</f>
        <v>#REF!</v>
      </c>
      <c r="AI679" s="122"/>
    </row>
    <row r="680" spans="1:35" x14ac:dyDescent="0.25">
      <c r="A680" s="78" t="s">
        <v>1721</v>
      </c>
      <c r="B680" s="53" t="e">
        <f>VLOOKUP(MYRANKS_P[[#This Row],[PLAYERID]],#REF!,COLUMN(#REF!),FALSE)</f>
        <v>#REF!</v>
      </c>
      <c r="C680" s="53" t="e">
        <f>VLOOKUP(MYRANKS_P[[#This Row],[PLAYERID]],#REF!,COLUMN(#REF!),FALSE)</f>
        <v>#REF!</v>
      </c>
      <c r="D680" s="53" t="e">
        <f>VLOOKUP(MYRANKS_P[[#This Row],[PLAYERID]],#REF!,COLUMN(#REF!),FALSE)</f>
        <v>#REF!</v>
      </c>
      <c r="E680" s="9" t="e">
        <f>VLOOKUP(MYRANKS_P[[#This Row],[PLAYERID]],#REF!,COLUMN(#REF!),FALSE)</f>
        <v>#REF!</v>
      </c>
      <c r="F680" s="53" t="e">
        <f>VLOOKUP(MYRANKS_P[[#This Row],[PLAYERID]],#REF!,COLUMN(#REF!),FALSE)</f>
        <v>#REF!</v>
      </c>
      <c r="G680" s="9" t="e">
        <f>INDEX(#REF!,MATCH(MYRANKS_P[[#This Row],[PLAYERID]],#REF!,0),VLOOKUP(IDSYSTEM,#REF!,3,FALSE))</f>
        <v>#REF!</v>
      </c>
      <c r="H680" s="115" t="e">
        <f>IF(OR(LEAGUE="Mixed",LEAGUE=MYRANKS_P[[#This Row],[LG]]),IFERROR(INDEX(PITCHCSV[],MATCH(MYRANKS_P[[#This Row],[PROJID]],PITCHCSV[playerid],0),P_WCOL),0),0)</f>
        <v>#REF!</v>
      </c>
      <c r="I680" s="115" t="e">
        <f>IF(OR(LEAGUE="Mixed",LEAGUE=MYRANKS_P[[#This Row],[LG]]),IFERROR(INDEX(PITCHCSV[],MATCH(MYRANKS_P[[#This Row],[PROJID]],PITCHCSV[playerid],0),P_SVCOL),0),0)</f>
        <v>#REF!</v>
      </c>
      <c r="J680" s="115" t="e">
        <f>IF(OR(LEAGUE="Mixed",LEAGUE=MYRANKS_P[[#This Row],[LG]]),IFERROR(INDEX(PITCHCSV[],MATCH(MYRANKS_P[[#This Row],[PROJID]],PITCHCSV[playerid],0),P_IPCOL),0),0)</f>
        <v>#REF!</v>
      </c>
      <c r="K680" s="115" t="e">
        <f>IF(OR(LEAGUE="Mixed",LEAGUE=MYRANKS_P[[#This Row],[LG]]),IFERROR(INDEX(PITCHCSV[],MATCH(MYRANKS_P[[#This Row],[PROJID]],PITCHCSV[playerid],0),P_HCOL),0),0)</f>
        <v>#REF!</v>
      </c>
      <c r="L680" s="115" t="e">
        <f>IF(OR(LEAGUE="Mixed",LEAGUE=MYRANKS_P[[#This Row],[LG]]),IFERROR(INDEX(PITCHCSV[],MATCH(MYRANKS_P[[#This Row],[PROJID]],PITCHCSV[playerid],0),P_ERCOL),0),0)</f>
        <v>#REF!</v>
      </c>
      <c r="M680" s="115" t="e">
        <f>IF(OR(LEAGUE="Mixed",LEAGUE=MYRANKS_P[[#This Row],[LG]]),IFERROR(INDEX(PITCHCSV[],MATCH(MYRANKS_P[[#This Row],[PROJID]],PITCHCSV[playerid],0),P_HRCOL),0),0)</f>
        <v>#REF!</v>
      </c>
      <c r="N680" s="115" t="e">
        <f>IF(OR(LEAGUE="Mixed",LEAGUE=MYRANKS_P[[#This Row],[LG]]),IFERROR(INDEX(PITCHCSV[],MATCH(MYRANKS_P[[#This Row],[PROJID]],PITCHCSV[playerid],0),P_SOCOL),0),0)</f>
        <v>#REF!</v>
      </c>
      <c r="O680" s="115" t="e">
        <f>IF(OR(LEAGUE="Mixed",LEAGUE=MYRANKS_P[[#This Row],[LG]]),IFERROR(INDEX(PITCHCSV[],MATCH(MYRANKS_P[[#This Row],[PROJID]],PITCHCSV[playerid],0),P_BBCOL),0),0)</f>
        <v>#REF!</v>
      </c>
      <c r="P680" s="10" t="e">
        <f>IF(OR(LEAGUE="Mixed",LEAGUE=MYRANKS_P[[#This Row],[LG]]),IFERROR(MYRANKS_P[[#This Row],[ER]]*9/MYRANKS_P[[#This Row],[IP]],0),0)</f>
        <v>#REF!</v>
      </c>
      <c r="Q680" s="10" t="e">
        <f>IF(OR(LEAGUE="Mixed",LEAGUE=MYRANKS_P[[#This Row],[LG]]),IFERROR((MYRANKS_P[[#This Row],[BB]]+MYRANKS_P[[#This Row],[H]])/MYRANKS_P[[#This Row],[IP]],0),0)</f>
        <v>#REF!</v>
      </c>
      <c r="R680" s="12" t="e">
        <f>MYRANKS_P[[#This Row],[W]]/SGP_W</f>
        <v>#REF!</v>
      </c>
      <c r="S680" s="12" t="e">
        <f>MYRANKS_P[[#This Row],[SV]]/SGP_SV</f>
        <v>#REF!</v>
      </c>
      <c r="T680" s="12" t="e">
        <f>MYRANKS_P[[#This Row],[SO]]/SGP_K</f>
        <v>#REF!</v>
      </c>
      <c r="U680" s="10" t="e">
        <f>((LGAVG_ER*(NUMPITCHERS-1)+MYRANKS_P[[#This Row],[ER]])*9/((LGAVG_IP*(NUMPITCHERS-1)+MYRANKS_P[[#This Row],[IP]]))-LGAVG_ERA)/SGP_ERA</f>
        <v>#REF!</v>
      </c>
      <c r="V680" s="10" t="e">
        <f>((LGAVG_HBB*(NUMPITCHERS-1)+MYRANKS_P[[#This Row],[BB]]+MYRANKS_P[[#This Row],[H]])/(LGAVG_IP*(NUMPITCHERS-1)+MYRANKS_P[[#This Row],[IP]])-LGAVG_WHIP)/SGP_WHIP</f>
        <v>#REF!</v>
      </c>
      <c r="W680" s="76" t="e">
        <f>MYRANKS_P[[#This Row],[WSGP]]+MYRANKS_P[[#This Row],[SVSGP]]+MYRANKS_P[[#This Row],[SOSGP]]+MYRANKS_P[[#This Row],[ERASGP]]+MYRANKS_P[[#This Row],[WHIPSGP]]</f>
        <v>#REF!</v>
      </c>
      <c r="X680" s="175" t="e">
        <f>RANK(MYRANKS_P[[#This Row],[TTLSGP]],MYRANKS_P[TTLSGP],0)</f>
        <v>#REF!</v>
      </c>
      <c r="Y680" s="76" t="e">
        <f>IF(MYRANKS_P[[#This Row],[RAW_RANK]]&gt;NUM_P,MYRANKS_P[[#This Row],[TTLSGP]],0)</f>
        <v>#REF!</v>
      </c>
      <c r="Z680" s="23" t="e">
        <f>IF(MYRANKS_P[[#This Row],[BENCH_TTLSGP]]=0,"",RANK(MYRANKS_P[[#This Row],[BENCH_TTLSGP]],MYRANKS_P[BENCH_TTLSGP],0))</f>
        <v>#REF!</v>
      </c>
      <c r="AA680" s="23" t="e">
        <f>IF(MYRANKS_P[[#This Row],[RAW_RANK]]=NUM_P,"X","")</f>
        <v>#REF!</v>
      </c>
      <c r="AB680" s="80" t="e">
        <f>VLOOKUP(MYRANKS_P[[#This Row],[POS]],#REF!,COLUMN(#REF!),FALSE)</f>
        <v>#REF!</v>
      </c>
      <c r="AC680" s="12" t="e">
        <f>MYRANKS_P[[#This Row],[TTLSGP]]-MYRANKS_P[[#This Row],[REPL LVL]]</f>
        <v>#REF!</v>
      </c>
      <c r="AD680" s="20" t="e">
        <f>IF(MYRANKS_P[[#This Row],[RAW_RANK]]&lt;=Total_Pitchers_Drafted,MYRANKS_P[[#This Row],[SGP OVER REPL]],0)</f>
        <v>#REF!</v>
      </c>
      <c r="AE680" s="70" t="e">
        <f>MYRANKS_P[[#This Row],[SGP OVER REPL]]*Dollar_Value_Per_Pitcher_SGP+1</f>
        <v>#REF!</v>
      </c>
      <c r="AF680" s="28"/>
      <c r="AG680" s="31" t="e">
        <f>IF(AND(MYRANKS_P[[#This Row],[BENCH_RANK]]&lt;=Total_Pitchers_Drafted,MYRANKS_P[[#This Row],[$ACTUAL]]=""),MYRANKS_P[[#This Row],[USEFULSGP]],0)</f>
        <v>#REF!</v>
      </c>
      <c r="AH680" s="28" t="e">
        <f>IF(MYRANKS_P[[#This Row],[REMAIN_SGP]]=0,0,MYRANKS_P[[#This Row],[REMAIN_SGP]]*Remaining_Dollar_Value_Per_Pitcher_SGP+1)</f>
        <v>#REF!</v>
      </c>
      <c r="AI680" s="122"/>
    </row>
    <row r="681" spans="1:35" x14ac:dyDescent="0.25">
      <c r="A681" s="111" t="s">
        <v>1723</v>
      </c>
      <c r="B681" s="53" t="e">
        <f>VLOOKUP(MYRANKS_P[[#This Row],[PLAYERID]],#REF!,COLUMN(#REF!),FALSE)</f>
        <v>#REF!</v>
      </c>
      <c r="C681" s="53" t="e">
        <f>VLOOKUP(MYRANKS_P[[#This Row],[PLAYERID]],#REF!,COLUMN(#REF!),FALSE)</f>
        <v>#REF!</v>
      </c>
      <c r="D681" s="53" t="e">
        <f>VLOOKUP(MYRANKS_P[[#This Row],[PLAYERID]],#REF!,COLUMN(#REF!),FALSE)</f>
        <v>#REF!</v>
      </c>
      <c r="E681" s="9" t="e">
        <f>VLOOKUP(MYRANKS_P[[#This Row],[PLAYERID]],#REF!,COLUMN(#REF!),FALSE)</f>
        <v>#REF!</v>
      </c>
      <c r="F681" s="53" t="e">
        <f>VLOOKUP(MYRANKS_P[[#This Row],[PLAYERID]],#REF!,COLUMN(#REF!),FALSE)</f>
        <v>#REF!</v>
      </c>
      <c r="G681" s="9" t="e">
        <f>INDEX(#REF!,MATCH(MYRANKS_P[[#This Row],[PLAYERID]],#REF!,0),VLOOKUP(IDSYSTEM,#REF!,3,FALSE))</f>
        <v>#REF!</v>
      </c>
      <c r="H681" s="115" t="e">
        <f>IF(OR(LEAGUE="Mixed",LEAGUE=MYRANKS_P[[#This Row],[LG]]),IFERROR(INDEX(PITCHCSV[],MATCH(MYRANKS_P[[#This Row],[PROJID]],PITCHCSV[playerid],0),P_WCOL),0),0)</f>
        <v>#REF!</v>
      </c>
      <c r="I681" s="115" t="e">
        <f>IF(OR(LEAGUE="Mixed",LEAGUE=MYRANKS_P[[#This Row],[LG]]),IFERROR(INDEX(PITCHCSV[],MATCH(MYRANKS_P[[#This Row],[PROJID]],PITCHCSV[playerid],0),P_SVCOL),0),0)</f>
        <v>#REF!</v>
      </c>
      <c r="J681" s="115" t="e">
        <f>IF(OR(LEAGUE="Mixed",LEAGUE=MYRANKS_P[[#This Row],[LG]]),IFERROR(INDEX(PITCHCSV[],MATCH(MYRANKS_P[[#This Row],[PROJID]],PITCHCSV[playerid],0),P_IPCOL),0),0)</f>
        <v>#REF!</v>
      </c>
      <c r="K681" s="115" t="e">
        <f>IF(OR(LEAGUE="Mixed",LEAGUE=MYRANKS_P[[#This Row],[LG]]),IFERROR(INDEX(PITCHCSV[],MATCH(MYRANKS_P[[#This Row],[PROJID]],PITCHCSV[playerid],0),P_HCOL),0),0)</f>
        <v>#REF!</v>
      </c>
      <c r="L681" s="115" t="e">
        <f>IF(OR(LEAGUE="Mixed",LEAGUE=MYRANKS_P[[#This Row],[LG]]),IFERROR(INDEX(PITCHCSV[],MATCH(MYRANKS_P[[#This Row],[PROJID]],PITCHCSV[playerid],0),P_ERCOL),0),0)</f>
        <v>#REF!</v>
      </c>
      <c r="M681" s="115" t="e">
        <f>IF(OR(LEAGUE="Mixed",LEAGUE=MYRANKS_P[[#This Row],[LG]]),IFERROR(INDEX(PITCHCSV[],MATCH(MYRANKS_P[[#This Row],[PROJID]],PITCHCSV[playerid],0),P_HRCOL),0),0)</f>
        <v>#REF!</v>
      </c>
      <c r="N681" s="115" t="e">
        <f>IF(OR(LEAGUE="Mixed",LEAGUE=MYRANKS_P[[#This Row],[LG]]),IFERROR(INDEX(PITCHCSV[],MATCH(MYRANKS_P[[#This Row],[PROJID]],PITCHCSV[playerid],0),P_SOCOL),0),0)</f>
        <v>#REF!</v>
      </c>
      <c r="O681" s="115" t="e">
        <f>IF(OR(LEAGUE="Mixed",LEAGUE=MYRANKS_P[[#This Row],[LG]]),IFERROR(INDEX(PITCHCSV[],MATCH(MYRANKS_P[[#This Row],[PROJID]],PITCHCSV[playerid],0),P_BBCOL),0),0)</f>
        <v>#REF!</v>
      </c>
      <c r="P681" s="10" t="e">
        <f>IF(OR(LEAGUE="Mixed",LEAGUE=MYRANKS_P[[#This Row],[LG]]),IFERROR(MYRANKS_P[[#This Row],[ER]]*9/MYRANKS_P[[#This Row],[IP]],0),0)</f>
        <v>#REF!</v>
      </c>
      <c r="Q681" s="10" t="e">
        <f>IF(OR(LEAGUE="Mixed",LEAGUE=MYRANKS_P[[#This Row],[LG]]),IFERROR((MYRANKS_P[[#This Row],[BB]]+MYRANKS_P[[#This Row],[H]])/MYRANKS_P[[#This Row],[IP]],0),0)</f>
        <v>#REF!</v>
      </c>
      <c r="R681" s="55" t="e">
        <f>MYRANKS_P[[#This Row],[W]]/SGP_W</f>
        <v>#REF!</v>
      </c>
      <c r="S681" s="54" t="e">
        <f>MYRANKS_P[[#This Row],[SV]]/SGP_SV</f>
        <v>#REF!</v>
      </c>
      <c r="T681" s="55" t="e">
        <f>MYRANKS_P[[#This Row],[SO]]/SGP_K</f>
        <v>#REF!</v>
      </c>
      <c r="U681" s="10" t="e">
        <f>((LGAVG_ER*(NUMPITCHERS-1)+MYRANKS_P[[#This Row],[ER]])*9/((LGAVG_IP*(NUMPITCHERS-1)+MYRANKS_P[[#This Row],[IP]]))-LGAVG_ERA)/SGP_ERA</f>
        <v>#REF!</v>
      </c>
      <c r="V681" s="10" t="e">
        <f>((LGAVG_HBB*(NUMPITCHERS-1)+MYRANKS_P[[#This Row],[BB]]+MYRANKS_P[[#This Row],[H]])/(LGAVG_IP*(NUMPITCHERS-1)+MYRANKS_P[[#This Row],[IP]])-LGAVG_WHIP)/SGP_WHIP</f>
        <v>#REF!</v>
      </c>
      <c r="W681" s="74" t="e">
        <f>MYRANKS_P[[#This Row],[WSGP]]+MYRANKS_P[[#This Row],[SVSGP]]+MYRANKS_P[[#This Row],[SOSGP]]+MYRANKS_P[[#This Row],[ERASGP]]+MYRANKS_P[[#This Row],[WHIPSGP]]</f>
        <v>#REF!</v>
      </c>
      <c r="X681" s="172" t="e">
        <f>RANK(MYRANKS_P[[#This Row],[TTLSGP]],MYRANKS_P[TTLSGP],0)</f>
        <v>#REF!</v>
      </c>
      <c r="Y681" s="74" t="e">
        <f>IF(MYRANKS_P[[#This Row],[RAW_RANK]]&gt;NUM_P,MYRANKS_P[[#This Row],[TTLSGP]],0)</f>
        <v>#REF!</v>
      </c>
      <c r="Z681" s="56" t="e">
        <f>IF(MYRANKS_P[[#This Row],[BENCH_TTLSGP]]=0,"",RANK(MYRANKS_P[[#This Row],[BENCH_TTLSGP]],MYRANKS_P[BENCH_TTLSGP],0))</f>
        <v>#REF!</v>
      </c>
      <c r="AA681" s="56" t="e">
        <f>IF(MYRANKS_P[[#This Row],[RAW_RANK]]=NUM_P,"X","")</f>
        <v>#REF!</v>
      </c>
      <c r="AB681" s="118" t="e">
        <f>VLOOKUP(MYRANKS_P[[#This Row],[POS]],#REF!,COLUMN(#REF!),FALSE)</f>
        <v>#REF!</v>
      </c>
      <c r="AC681" s="57" t="e">
        <f>MYRANKS_P[[#This Row],[TTLSGP]]-MYRANKS_P[[#This Row],[REPL LVL]]</f>
        <v>#REF!</v>
      </c>
      <c r="AD681" s="55" t="e">
        <f>IF(MYRANKS_P[[#This Row],[RAW_RANK]]&lt;=Total_Pitchers_Drafted,MYRANKS_P[[#This Row],[SGP OVER REPL]],0)</f>
        <v>#REF!</v>
      </c>
      <c r="AE681" s="68" t="e">
        <f>MYRANKS_P[[#This Row],[SGP OVER REPL]]*Dollar_Value_Per_Pitcher_SGP+1</f>
        <v>#REF!</v>
      </c>
      <c r="AF681" s="55"/>
      <c r="AG681" s="54" t="e">
        <f>IF(AND(MYRANKS_P[[#This Row],[BENCH_RANK]]&lt;=Total_Pitchers_Drafted,MYRANKS_P[[#This Row],[$ACTUAL]]=""),MYRANKS_P[[#This Row],[USEFULSGP]],0)</f>
        <v>#REF!</v>
      </c>
      <c r="AH681" s="55" t="e">
        <f>IF(MYRANKS_P[[#This Row],[REMAIN_SGP]]=0,0,MYRANKS_P[[#This Row],[REMAIN_SGP]]*Remaining_Dollar_Value_Per_Pitcher_SGP+1)</f>
        <v>#REF!</v>
      </c>
      <c r="AI681" s="122"/>
    </row>
    <row r="682" spans="1:35" x14ac:dyDescent="0.25">
      <c r="A682" s="78" t="s">
        <v>1729</v>
      </c>
      <c r="B682" s="53" t="e">
        <f>VLOOKUP(MYRANKS_P[[#This Row],[PLAYERID]],#REF!,COLUMN(#REF!),FALSE)</f>
        <v>#REF!</v>
      </c>
      <c r="C682" s="53" t="e">
        <f>VLOOKUP(MYRANKS_P[[#This Row],[PLAYERID]],#REF!,COLUMN(#REF!),FALSE)</f>
        <v>#REF!</v>
      </c>
      <c r="D682" s="53" t="e">
        <f>VLOOKUP(MYRANKS_P[[#This Row],[PLAYERID]],#REF!,COLUMN(#REF!),FALSE)</f>
        <v>#REF!</v>
      </c>
      <c r="E682" s="9" t="e">
        <f>VLOOKUP(MYRANKS_P[[#This Row],[PLAYERID]],#REF!,COLUMN(#REF!),FALSE)</f>
        <v>#REF!</v>
      </c>
      <c r="F682" s="53" t="e">
        <f>VLOOKUP(MYRANKS_P[[#This Row],[PLAYERID]],#REF!,COLUMN(#REF!),FALSE)</f>
        <v>#REF!</v>
      </c>
      <c r="G682" s="9" t="e">
        <f>INDEX(#REF!,MATCH(MYRANKS_P[[#This Row],[PLAYERID]],#REF!,0),VLOOKUP(IDSYSTEM,#REF!,3,FALSE))</f>
        <v>#REF!</v>
      </c>
      <c r="H682" s="115" t="e">
        <f>IF(OR(LEAGUE="Mixed",LEAGUE=MYRANKS_P[[#This Row],[LG]]),IFERROR(INDEX(PITCHCSV[],MATCH(MYRANKS_P[[#This Row],[PROJID]],PITCHCSV[playerid],0),P_WCOL),0),0)</f>
        <v>#REF!</v>
      </c>
      <c r="I682" s="115" t="e">
        <f>IF(OR(LEAGUE="Mixed",LEAGUE=MYRANKS_P[[#This Row],[LG]]),IFERROR(INDEX(PITCHCSV[],MATCH(MYRANKS_P[[#This Row],[PROJID]],PITCHCSV[playerid],0),P_SVCOL),0),0)</f>
        <v>#REF!</v>
      </c>
      <c r="J682" s="115" t="e">
        <f>IF(OR(LEAGUE="Mixed",LEAGUE=MYRANKS_P[[#This Row],[LG]]),IFERROR(INDEX(PITCHCSV[],MATCH(MYRANKS_P[[#This Row],[PROJID]],PITCHCSV[playerid],0),P_IPCOL),0),0)</f>
        <v>#REF!</v>
      </c>
      <c r="K682" s="115" t="e">
        <f>IF(OR(LEAGUE="Mixed",LEAGUE=MYRANKS_P[[#This Row],[LG]]),IFERROR(INDEX(PITCHCSV[],MATCH(MYRANKS_P[[#This Row],[PROJID]],PITCHCSV[playerid],0),P_HCOL),0),0)</f>
        <v>#REF!</v>
      </c>
      <c r="L682" s="115" t="e">
        <f>IF(OR(LEAGUE="Mixed",LEAGUE=MYRANKS_P[[#This Row],[LG]]),IFERROR(INDEX(PITCHCSV[],MATCH(MYRANKS_P[[#This Row],[PROJID]],PITCHCSV[playerid],0),P_ERCOL),0),0)</f>
        <v>#REF!</v>
      </c>
      <c r="M682" s="115" t="e">
        <f>IF(OR(LEAGUE="Mixed",LEAGUE=MYRANKS_P[[#This Row],[LG]]),IFERROR(INDEX(PITCHCSV[],MATCH(MYRANKS_P[[#This Row],[PROJID]],PITCHCSV[playerid],0),P_HRCOL),0),0)</f>
        <v>#REF!</v>
      </c>
      <c r="N682" s="115" t="e">
        <f>IF(OR(LEAGUE="Mixed",LEAGUE=MYRANKS_P[[#This Row],[LG]]),IFERROR(INDEX(PITCHCSV[],MATCH(MYRANKS_P[[#This Row],[PROJID]],PITCHCSV[playerid],0),P_SOCOL),0),0)</f>
        <v>#REF!</v>
      </c>
      <c r="O682" s="115" t="e">
        <f>IF(OR(LEAGUE="Mixed",LEAGUE=MYRANKS_P[[#This Row],[LG]]),IFERROR(INDEX(PITCHCSV[],MATCH(MYRANKS_P[[#This Row],[PROJID]],PITCHCSV[playerid],0),P_BBCOL),0),0)</f>
        <v>#REF!</v>
      </c>
      <c r="P682" s="10" t="e">
        <f>IF(OR(LEAGUE="Mixed",LEAGUE=MYRANKS_P[[#This Row],[LG]]),IFERROR(MYRANKS_P[[#This Row],[ER]]*9/MYRANKS_P[[#This Row],[IP]],0),0)</f>
        <v>#REF!</v>
      </c>
      <c r="Q682" s="10" t="e">
        <f>IF(OR(LEAGUE="Mixed",LEAGUE=MYRANKS_P[[#This Row],[LG]]),IFERROR((MYRANKS_P[[#This Row],[BB]]+MYRANKS_P[[#This Row],[H]])/MYRANKS_P[[#This Row],[IP]],0),0)</f>
        <v>#REF!</v>
      </c>
      <c r="R682" s="12" t="e">
        <f>MYRANKS_P[[#This Row],[W]]/SGP_W</f>
        <v>#REF!</v>
      </c>
      <c r="S682" s="12" t="e">
        <f>MYRANKS_P[[#This Row],[SV]]/SGP_SV</f>
        <v>#REF!</v>
      </c>
      <c r="T682" s="12" t="e">
        <f>MYRANKS_P[[#This Row],[SO]]/SGP_K</f>
        <v>#REF!</v>
      </c>
      <c r="U682" s="10" t="e">
        <f>((LGAVG_ER*(NUMPITCHERS-1)+MYRANKS_P[[#This Row],[ER]])*9/((LGAVG_IP*(NUMPITCHERS-1)+MYRANKS_P[[#This Row],[IP]]))-LGAVG_ERA)/SGP_ERA</f>
        <v>#REF!</v>
      </c>
      <c r="V682" s="10" t="e">
        <f>((LGAVG_HBB*(NUMPITCHERS-1)+MYRANKS_P[[#This Row],[BB]]+MYRANKS_P[[#This Row],[H]])/(LGAVG_IP*(NUMPITCHERS-1)+MYRANKS_P[[#This Row],[IP]])-LGAVG_WHIP)/SGP_WHIP</f>
        <v>#REF!</v>
      </c>
      <c r="W682" s="76" t="e">
        <f>MYRANKS_P[[#This Row],[WSGP]]+MYRANKS_P[[#This Row],[SVSGP]]+MYRANKS_P[[#This Row],[SOSGP]]+MYRANKS_P[[#This Row],[ERASGP]]+MYRANKS_P[[#This Row],[WHIPSGP]]</f>
        <v>#REF!</v>
      </c>
      <c r="X682" s="175" t="e">
        <f>RANK(MYRANKS_P[[#This Row],[TTLSGP]],MYRANKS_P[TTLSGP],0)</f>
        <v>#REF!</v>
      </c>
      <c r="Y682" s="76" t="e">
        <f>IF(MYRANKS_P[[#This Row],[RAW_RANK]]&gt;NUM_P,MYRANKS_P[[#This Row],[TTLSGP]],0)</f>
        <v>#REF!</v>
      </c>
      <c r="Z682" s="23" t="e">
        <f>IF(MYRANKS_P[[#This Row],[BENCH_TTLSGP]]=0,"",RANK(MYRANKS_P[[#This Row],[BENCH_TTLSGP]],MYRANKS_P[BENCH_TTLSGP],0))</f>
        <v>#REF!</v>
      </c>
      <c r="AA682" s="23" t="e">
        <f>IF(MYRANKS_P[[#This Row],[RAW_RANK]]=NUM_P,"X","")</f>
        <v>#REF!</v>
      </c>
      <c r="AB682" s="80" t="e">
        <f>VLOOKUP(MYRANKS_P[[#This Row],[POS]],#REF!,COLUMN(#REF!),FALSE)</f>
        <v>#REF!</v>
      </c>
      <c r="AC682" s="81" t="e">
        <f>MYRANKS_P[[#This Row],[TTLSGP]]-MYRANKS_P[[#This Row],[REPL LVL]]</f>
        <v>#REF!</v>
      </c>
      <c r="AD682" s="20" t="e">
        <f>IF(MYRANKS_P[[#This Row],[RAW_RANK]]&lt;=Total_Pitchers_Drafted,MYRANKS_P[[#This Row],[SGP OVER REPL]],0)</f>
        <v>#REF!</v>
      </c>
      <c r="AE682" s="70" t="e">
        <f>MYRANKS_P[[#This Row],[SGP OVER REPL]]*Dollar_Value_Per_Pitcher_SGP+1</f>
        <v>#REF!</v>
      </c>
      <c r="AF682" s="28"/>
      <c r="AG682" s="31" t="e">
        <f>IF(AND(MYRANKS_P[[#This Row],[BENCH_RANK]]&lt;=Total_Pitchers_Drafted,MYRANKS_P[[#This Row],[$ACTUAL]]=""),MYRANKS_P[[#This Row],[USEFULSGP]],0)</f>
        <v>#REF!</v>
      </c>
      <c r="AH682" s="28" t="e">
        <f>IF(MYRANKS_P[[#This Row],[REMAIN_SGP]]=0,0,MYRANKS_P[[#This Row],[REMAIN_SGP]]*Remaining_Dollar_Value_Per_Pitcher_SGP+1)</f>
        <v>#REF!</v>
      </c>
      <c r="AI682" s="122"/>
    </row>
    <row r="683" spans="1:35" x14ac:dyDescent="0.25">
      <c r="A683" s="111" t="s">
        <v>6585</v>
      </c>
      <c r="B683" s="53" t="e">
        <f>VLOOKUP(MYRANKS_P[[#This Row],[PLAYERID]],#REF!,COLUMN(#REF!),FALSE)</f>
        <v>#REF!</v>
      </c>
      <c r="C683" s="53" t="e">
        <f>VLOOKUP(MYRANKS_P[[#This Row],[PLAYERID]],#REF!,COLUMN(#REF!),FALSE)</f>
        <v>#REF!</v>
      </c>
      <c r="D683" s="53" t="e">
        <f>VLOOKUP(MYRANKS_P[[#This Row],[PLAYERID]],#REF!,COLUMN(#REF!),FALSE)</f>
        <v>#REF!</v>
      </c>
      <c r="E683" s="9" t="e">
        <f>VLOOKUP(MYRANKS_P[[#This Row],[PLAYERID]],#REF!,COLUMN(#REF!),FALSE)</f>
        <v>#REF!</v>
      </c>
      <c r="F683" s="53" t="e">
        <f>VLOOKUP(MYRANKS_P[[#This Row],[PLAYERID]],#REF!,COLUMN(#REF!),FALSE)</f>
        <v>#REF!</v>
      </c>
      <c r="G683" s="9" t="e">
        <f>INDEX(#REF!,MATCH(MYRANKS_P[[#This Row],[PLAYERID]],#REF!,0),VLOOKUP(IDSYSTEM,#REF!,3,FALSE))</f>
        <v>#REF!</v>
      </c>
      <c r="H683" s="115" t="e">
        <f>IF(OR(LEAGUE="Mixed",LEAGUE=MYRANKS_P[[#This Row],[LG]]),IFERROR(INDEX(PITCHCSV[],MATCH(MYRANKS_P[[#This Row],[PROJID]],PITCHCSV[playerid],0),P_WCOL),0),0)</f>
        <v>#REF!</v>
      </c>
      <c r="I683" s="115" t="e">
        <f>IF(OR(LEAGUE="Mixed",LEAGUE=MYRANKS_P[[#This Row],[LG]]),IFERROR(INDEX(PITCHCSV[],MATCH(MYRANKS_P[[#This Row],[PROJID]],PITCHCSV[playerid],0),P_SVCOL),0),0)</f>
        <v>#REF!</v>
      </c>
      <c r="J683" s="115" t="e">
        <f>IF(OR(LEAGUE="Mixed",LEAGUE=MYRANKS_P[[#This Row],[LG]]),IFERROR(INDEX(PITCHCSV[],MATCH(MYRANKS_P[[#This Row],[PROJID]],PITCHCSV[playerid],0),P_IPCOL),0),0)</f>
        <v>#REF!</v>
      </c>
      <c r="K683" s="115" t="e">
        <f>IF(OR(LEAGUE="Mixed",LEAGUE=MYRANKS_P[[#This Row],[LG]]),IFERROR(INDEX(PITCHCSV[],MATCH(MYRANKS_P[[#This Row],[PROJID]],PITCHCSV[playerid],0),P_HCOL),0),0)</f>
        <v>#REF!</v>
      </c>
      <c r="L683" s="115" t="e">
        <f>IF(OR(LEAGUE="Mixed",LEAGUE=MYRANKS_P[[#This Row],[LG]]),IFERROR(INDEX(PITCHCSV[],MATCH(MYRANKS_P[[#This Row],[PROJID]],PITCHCSV[playerid],0),P_ERCOL),0),0)</f>
        <v>#REF!</v>
      </c>
      <c r="M683" s="115" t="e">
        <f>IF(OR(LEAGUE="Mixed",LEAGUE=MYRANKS_P[[#This Row],[LG]]),IFERROR(INDEX(PITCHCSV[],MATCH(MYRANKS_P[[#This Row],[PROJID]],PITCHCSV[playerid],0),P_HRCOL),0),0)</f>
        <v>#REF!</v>
      </c>
      <c r="N683" s="115" t="e">
        <f>IF(OR(LEAGUE="Mixed",LEAGUE=MYRANKS_P[[#This Row],[LG]]),IFERROR(INDEX(PITCHCSV[],MATCH(MYRANKS_P[[#This Row],[PROJID]],PITCHCSV[playerid],0),P_SOCOL),0),0)</f>
        <v>#REF!</v>
      </c>
      <c r="O683" s="115" t="e">
        <f>IF(OR(LEAGUE="Mixed",LEAGUE=MYRANKS_P[[#This Row],[LG]]),IFERROR(INDEX(PITCHCSV[],MATCH(MYRANKS_P[[#This Row],[PROJID]],PITCHCSV[playerid],0),P_BBCOL),0),0)</f>
        <v>#REF!</v>
      </c>
      <c r="P683" s="10" t="e">
        <f>IF(OR(LEAGUE="Mixed",LEAGUE=MYRANKS_P[[#This Row],[LG]]),IFERROR(MYRANKS_P[[#This Row],[ER]]*9/MYRANKS_P[[#This Row],[IP]],0),0)</f>
        <v>#REF!</v>
      </c>
      <c r="Q683" s="10" t="e">
        <f>IF(OR(LEAGUE="Mixed",LEAGUE=MYRANKS_P[[#This Row],[LG]]),IFERROR((MYRANKS_P[[#This Row],[BB]]+MYRANKS_P[[#This Row],[H]])/MYRANKS_P[[#This Row],[IP]],0),0)</f>
        <v>#REF!</v>
      </c>
      <c r="R683" s="10" t="e">
        <f>MYRANKS_P[[#This Row],[W]]/SGP_W</f>
        <v>#REF!</v>
      </c>
      <c r="S683" s="10" t="e">
        <f>MYRANKS_P[[#This Row],[SV]]/SGP_SV</f>
        <v>#REF!</v>
      </c>
      <c r="T683" s="10" t="e">
        <f>MYRANKS_P[[#This Row],[SO]]/SGP_K</f>
        <v>#REF!</v>
      </c>
      <c r="U683" s="10" t="e">
        <f>((LGAVG_ER*(NUMPITCHERS-1)+MYRANKS_P[[#This Row],[ER]])*9/((LGAVG_IP*(NUMPITCHERS-1)+MYRANKS_P[[#This Row],[IP]]))-LGAVG_ERA)/SGP_ERA</f>
        <v>#REF!</v>
      </c>
      <c r="V683" s="10" t="e">
        <f>((LGAVG_HBB*(NUMPITCHERS-1)+MYRANKS_P[[#This Row],[BB]]+MYRANKS_P[[#This Row],[H]])/(LGAVG_IP*(NUMPITCHERS-1)+MYRANKS_P[[#This Row],[IP]])-LGAVG_WHIP)/SGP_WHIP</f>
        <v>#REF!</v>
      </c>
      <c r="W683" s="72" t="e">
        <f>MYRANKS_P[[#This Row],[WSGP]]+MYRANKS_P[[#This Row],[SVSGP]]+MYRANKS_P[[#This Row],[SOSGP]]+MYRANKS_P[[#This Row],[ERASGP]]+MYRANKS_P[[#This Row],[WHIPSGP]]</f>
        <v>#REF!</v>
      </c>
      <c r="X683" s="171" t="e">
        <f>RANK(MYRANKS_P[[#This Row],[TTLSGP]],MYRANKS_P[TTLSGP],0)</f>
        <v>#REF!</v>
      </c>
      <c r="Y683" s="72" t="e">
        <f>IF(MYRANKS_P[[#This Row],[RAW_RANK]]&gt;NUM_P,MYRANKS_P[[#This Row],[TTLSGP]],0)</f>
        <v>#REF!</v>
      </c>
      <c r="Z683" s="22" t="e">
        <f>IF(MYRANKS_P[[#This Row],[BENCH_TTLSGP]]=0,"",RANK(MYRANKS_P[[#This Row],[BENCH_TTLSGP]],MYRANKS_P[BENCH_TTLSGP],0))</f>
        <v>#REF!</v>
      </c>
      <c r="AA683" s="22" t="e">
        <f>IF(MYRANKS_P[[#This Row],[RAW_RANK]]=NUM_P,"X","")</f>
        <v>#REF!</v>
      </c>
      <c r="AB683" s="80" t="e">
        <f>VLOOKUP(MYRANKS_P[[#This Row],[POS]],#REF!,COLUMN(#REF!),FALSE)</f>
        <v>#REF!</v>
      </c>
      <c r="AC683" s="12" t="e">
        <f>MYRANKS_P[[#This Row],[TTLSGP]]-MYRANKS_P[[#This Row],[REPL LVL]]</f>
        <v>#REF!</v>
      </c>
      <c r="AD683" s="19" t="e">
        <f>IF(MYRANKS_P[[#This Row],[RAW_RANK]]&lt;=Total_Pitchers_Drafted,MYRANKS_P[[#This Row],[SGP OVER REPL]],0)</f>
        <v>#REF!</v>
      </c>
      <c r="AE683" s="66" t="e">
        <f>MYRANKS_P[[#This Row],[SGP OVER REPL]]*Dollar_Value_Per_Pitcher_SGP+1</f>
        <v>#REF!</v>
      </c>
      <c r="AF683" s="27"/>
      <c r="AG683" s="30" t="e">
        <f>IF(AND(MYRANKS_P[[#This Row],[BENCH_RANK]]&lt;=Total_Pitchers_Drafted,MYRANKS_P[[#This Row],[$ACTUAL]]=""),MYRANKS_P[[#This Row],[USEFULSGP]],0)</f>
        <v>#REF!</v>
      </c>
      <c r="AH683" s="27" t="e">
        <f>IF(MYRANKS_P[[#This Row],[REMAIN_SGP]]=0,0,MYRANKS_P[[#This Row],[REMAIN_SGP]]*Remaining_Dollar_Value_Per_Pitcher_SGP+1)</f>
        <v>#REF!</v>
      </c>
      <c r="AI683" s="122"/>
    </row>
    <row r="684" spans="1:35" x14ac:dyDescent="0.25">
      <c r="A684" s="111" t="s">
        <v>1732</v>
      </c>
      <c r="B684" s="53" t="e">
        <f>VLOOKUP(MYRANKS_P[[#This Row],[PLAYERID]],#REF!,COLUMN(#REF!),FALSE)</f>
        <v>#REF!</v>
      </c>
      <c r="C684" s="53" t="e">
        <f>VLOOKUP(MYRANKS_P[[#This Row],[PLAYERID]],#REF!,COLUMN(#REF!),FALSE)</f>
        <v>#REF!</v>
      </c>
      <c r="D684" s="53" t="e">
        <f>VLOOKUP(MYRANKS_P[[#This Row],[PLAYERID]],#REF!,COLUMN(#REF!),FALSE)</f>
        <v>#REF!</v>
      </c>
      <c r="E684" s="9" t="e">
        <f>VLOOKUP(MYRANKS_P[[#This Row],[PLAYERID]],#REF!,COLUMN(#REF!),FALSE)</f>
        <v>#REF!</v>
      </c>
      <c r="F684" s="53" t="e">
        <f>VLOOKUP(MYRANKS_P[[#This Row],[PLAYERID]],#REF!,COLUMN(#REF!),FALSE)</f>
        <v>#REF!</v>
      </c>
      <c r="G684" s="9" t="e">
        <f>INDEX(#REF!,MATCH(MYRANKS_P[[#This Row],[PLAYERID]],#REF!,0),VLOOKUP(IDSYSTEM,#REF!,3,FALSE))</f>
        <v>#REF!</v>
      </c>
      <c r="H684" s="115" t="e">
        <f>IF(OR(LEAGUE="Mixed",LEAGUE=MYRANKS_P[[#This Row],[LG]]),IFERROR(INDEX(PITCHCSV[],MATCH(MYRANKS_P[[#This Row],[PROJID]],PITCHCSV[playerid],0),P_WCOL),0),0)</f>
        <v>#REF!</v>
      </c>
      <c r="I684" s="115" t="e">
        <f>IF(OR(LEAGUE="Mixed",LEAGUE=MYRANKS_P[[#This Row],[LG]]),IFERROR(INDEX(PITCHCSV[],MATCH(MYRANKS_P[[#This Row],[PROJID]],PITCHCSV[playerid],0),P_SVCOL),0),0)</f>
        <v>#REF!</v>
      </c>
      <c r="J684" s="115" t="e">
        <f>IF(OR(LEAGUE="Mixed",LEAGUE=MYRANKS_P[[#This Row],[LG]]),IFERROR(INDEX(PITCHCSV[],MATCH(MYRANKS_P[[#This Row],[PROJID]],PITCHCSV[playerid],0),P_IPCOL),0),0)</f>
        <v>#REF!</v>
      </c>
      <c r="K684" s="115" t="e">
        <f>IF(OR(LEAGUE="Mixed",LEAGUE=MYRANKS_P[[#This Row],[LG]]),IFERROR(INDEX(PITCHCSV[],MATCH(MYRANKS_P[[#This Row],[PROJID]],PITCHCSV[playerid],0),P_HCOL),0),0)</f>
        <v>#REF!</v>
      </c>
      <c r="L684" s="115" t="e">
        <f>IF(OR(LEAGUE="Mixed",LEAGUE=MYRANKS_P[[#This Row],[LG]]),IFERROR(INDEX(PITCHCSV[],MATCH(MYRANKS_P[[#This Row],[PROJID]],PITCHCSV[playerid],0),P_ERCOL),0),0)</f>
        <v>#REF!</v>
      </c>
      <c r="M684" s="115" t="e">
        <f>IF(OR(LEAGUE="Mixed",LEAGUE=MYRANKS_P[[#This Row],[LG]]),IFERROR(INDEX(PITCHCSV[],MATCH(MYRANKS_P[[#This Row],[PROJID]],PITCHCSV[playerid],0),P_HRCOL),0),0)</f>
        <v>#REF!</v>
      </c>
      <c r="N684" s="115" t="e">
        <f>IF(OR(LEAGUE="Mixed",LEAGUE=MYRANKS_P[[#This Row],[LG]]),IFERROR(INDEX(PITCHCSV[],MATCH(MYRANKS_P[[#This Row],[PROJID]],PITCHCSV[playerid],0),P_SOCOL),0),0)</f>
        <v>#REF!</v>
      </c>
      <c r="O684" s="115" t="e">
        <f>IF(OR(LEAGUE="Mixed",LEAGUE=MYRANKS_P[[#This Row],[LG]]),IFERROR(INDEX(PITCHCSV[],MATCH(MYRANKS_P[[#This Row],[PROJID]],PITCHCSV[playerid],0),P_BBCOL),0),0)</f>
        <v>#REF!</v>
      </c>
      <c r="P684" s="10" t="e">
        <f>IF(OR(LEAGUE="Mixed",LEAGUE=MYRANKS_P[[#This Row],[LG]]),IFERROR(MYRANKS_P[[#This Row],[ER]]*9/MYRANKS_P[[#This Row],[IP]],0),0)</f>
        <v>#REF!</v>
      </c>
      <c r="Q684" s="10" t="e">
        <f>IF(OR(LEAGUE="Mixed",LEAGUE=MYRANKS_P[[#This Row],[LG]]),IFERROR((MYRANKS_P[[#This Row],[BB]]+MYRANKS_P[[#This Row],[H]])/MYRANKS_P[[#This Row],[IP]],0),0)</f>
        <v>#REF!</v>
      </c>
      <c r="R684" s="10" t="e">
        <f>MYRANKS_P[[#This Row],[W]]/SGP_W</f>
        <v>#REF!</v>
      </c>
      <c r="S684" s="10" t="e">
        <f>MYRANKS_P[[#This Row],[SV]]/SGP_SV</f>
        <v>#REF!</v>
      </c>
      <c r="T684" s="10" t="e">
        <f>MYRANKS_P[[#This Row],[SO]]/SGP_K</f>
        <v>#REF!</v>
      </c>
      <c r="U684" s="10" t="e">
        <f>((LGAVG_ER*(NUMPITCHERS-1)+MYRANKS_P[[#This Row],[ER]])*9/((LGAVG_IP*(NUMPITCHERS-1)+MYRANKS_P[[#This Row],[IP]]))-LGAVG_ERA)/SGP_ERA</f>
        <v>#REF!</v>
      </c>
      <c r="V684" s="10" t="e">
        <f>((LGAVG_HBB*(NUMPITCHERS-1)+MYRANKS_P[[#This Row],[BB]]+MYRANKS_P[[#This Row],[H]])/(LGAVG_IP*(NUMPITCHERS-1)+MYRANKS_P[[#This Row],[IP]])-LGAVG_WHIP)/SGP_WHIP</f>
        <v>#REF!</v>
      </c>
      <c r="W684" s="72" t="e">
        <f>MYRANKS_P[[#This Row],[WSGP]]+MYRANKS_P[[#This Row],[SVSGP]]+MYRANKS_P[[#This Row],[SOSGP]]+MYRANKS_P[[#This Row],[ERASGP]]+MYRANKS_P[[#This Row],[WHIPSGP]]</f>
        <v>#REF!</v>
      </c>
      <c r="X684" s="171" t="e">
        <f>RANK(MYRANKS_P[[#This Row],[TTLSGP]],MYRANKS_P[TTLSGP],0)</f>
        <v>#REF!</v>
      </c>
      <c r="Y684" s="72" t="e">
        <f>IF(MYRANKS_P[[#This Row],[RAW_RANK]]&gt;NUM_P,MYRANKS_P[[#This Row],[TTLSGP]],0)</f>
        <v>#REF!</v>
      </c>
      <c r="Z684" s="22" t="e">
        <f>IF(MYRANKS_P[[#This Row],[BENCH_TTLSGP]]=0,"",RANK(MYRANKS_P[[#This Row],[BENCH_TTLSGP]],MYRANKS_P[BENCH_TTLSGP],0))</f>
        <v>#REF!</v>
      </c>
      <c r="AA684" s="22" t="e">
        <f>IF(MYRANKS_P[[#This Row],[RAW_RANK]]=NUM_P,"X","")</f>
        <v>#REF!</v>
      </c>
      <c r="AB684" s="80" t="e">
        <f>VLOOKUP(MYRANKS_P[[#This Row],[POS]],#REF!,COLUMN(#REF!),FALSE)</f>
        <v>#REF!</v>
      </c>
      <c r="AC684" s="81" t="e">
        <f>MYRANKS_P[[#This Row],[TTLSGP]]-MYRANKS_P[[#This Row],[REPL LVL]]</f>
        <v>#REF!</v>
      </c>
      <c r="AD684" s="19" t="e">
        <f>IF(MYRANKS_P[[#This Row],[RAW_RANK]]&lt;=Total_Pitchers_Drafted,MYRANKS_P[[#This Row],[SGP OVER REPL]],0)</f>
        <v>#REF!</v>
      </c>
      <c r="AE684" s="66" t="e">
        <f>MYRANKS_P[[#This Row],[SGP OVER REPL]]*Dollar_Value_Per_Pitcher_SGP+1</f>
        <v>#REF!</v>
      </c>
      <c r="AF684" s="27"/>
      <c r="AG684" s="30" t="e">
        <f>IF(AND(MYRANKS_P[[#This Row],[BENCH_RANK]]&lt;=Total_Pitchers_Drafted,MYRANKS_P[[#This Row],[$ACTUAL]]=""),MYRANKS_P[[#This Row],[USEFULSGP]],0)</f>
        <v>#REF!</v>
      </c>
      <c r="AH684" s="27" t="e">
        <f>IF(MYRANKS_P[[#This Row],[REMAIN_SGP]]=0,0,MYRANKS_P[[#This Row],[REMAIN_SGP]]*Remaining_Dollar_Value_Per_Pitcher_SGP+1)</f>
        <v>#REF!</v>
      </c>
      <c r="AI684" s="122"/>
    </row>
    <row r="685" spans="1:35" x14ac:dyDescent="0.25">
      <c r="A685" s="111" t="s">
        <v>5218</v>
      </c>
      <c r="B685" s="53" t="e">
        <f>VLOOKUP(MYRANKS_P[[#This Row],[PLAYERID]],#REF!,COLUMN(#REF!),FALSE)</f>
        <v>#REF!</v>
      </c>
      <c r="C685" s="53" t="e">
        <f>VLOOKUP(MYRANKS_P[[#This Row],[PLAYERID]],#REF!,COLUMN(#REF!),FALSE)</f>
        <v>#REF!</v>
      </c>
      <c r="D685" s="53" t="e">
        <f>VLOOKUP(MYRANKS_P[[#This Row],[PLAYERID]],#REF!,COLUMN(#REF!),FALSE)</f>
        <v>#REF!</v>
      </c>
      <c r="E685" s="9" t="e">
        <f>VLOOKUP(MYRANKS_P[[#This Row],[PLAYERID]],#REF!,COLUMN(#REF!),FALSE)</f>
        <v>#REF!</v>
      </c>
      <c r="F685" s="53" t="e">
        <f>VLOOKUP(MYRANKS_P[[#This Row],[PLAYERID]],#REF!,COLUMN(#REF!),FALSE)</f>
        <v>#REF!</v>
      </c>
      <c r="G685" s="9" t="e">
        <f>INDEX(#REF!,MATCH(MYRANKS_P[[#This Row],[PLAYERID]],#REF!,0),VLOOKUP(IDSYSTEM,#REF!,3,FALSE))</f>
        <v>#REF!</v>
      </c>
      <c r="H685" s="115" t="e">
        <f>IF(OR(LEAGUE="Mixed",LEAGUE=MYRANKS_P[[#This Row],[LG]]),IFERROR(INDEX(PITCHCSV[],MATCH(MYRANKS_P[[#This Row],[PROJID]],PITCHCSV[playerid],0),P_WCOL),0),0)</f>
        <v>#REF!</v>
      </c>
      <c r="I685" s="115" t="e">
        <f>IF(OR(LEAGUE="Mixed",LEAGUE=MYRANKS_P[[#This Row],[LG]]),IFERROR(INDEX(PITCHCSV[],MATCH(MYRANKS_P[[#This Row],[PROJID]],PITCHCSV[playerid],0),P_SVCOL),0),0)</f>
        <v>#REF!</v>
      </c>
      <c r="J685" s="115" t="e">
        <f>IF(OR(LEAGUE="Mixed",LEAGUE=MYRANKS_P[[#This Row],[LG]]),IFERROR(INDEX(PITCHCSV[],MATCH(MYRANKS_P[[#This Row],[PROJID]],PITCHCSV[playerid],0),P_IPCOL),0),0)</f>
        <v>#REF!</v>
      </c>
      <c r="K685" s="115" t="e">
        <f>IF(OR(LEAGUE="Mixed",LEAGUE=MYRANKS_P[[#This Row],[LG]]),IFERROR(INDEX(PITCHCSV[],MATCH(MYRANKS_P[[#This Row],[PROJID]],PITCHCSV[playerid],0),P_HCOL),0),0)</f>
        <v>#REF!</v>
      </c>
      <c r="L685" s="115" t="e">
        <f>IF(OR(LEAGUE="Mixed",LEAGUE=MYRANKS_P[[#This Row],[LG]]),IFERROR(INDEX(PITCHCSV[],MATCH(MYRANKS_P[[#This Row],[PROJID]],PITCHCSV[playerid],0),P_ERCOL),0),0)</f>
        <v>#REF!</v>
      </c>
      <c r="M685" s="115" t="e">
        <f>IF(OR(LEAGUE="Mixed",LEAGUE=MYRANKS_P[[#This Row],[LG]]),IFERROR(INDEX(PITCHCSV[],MATCH(MYRANKS_P[[#This Row],[PROJID]],PITCHCSV[playerid],0),P_HRCOL),0),0)</f>
        <v>#REF!</v>
      </c>
      <c r="N685" s="115" t="e">
        <f>IF(OR(LEAGUE="Mixed",LEAGUE=MYRANKS_P[[#This Row],[LG]]),IFERROR(INDEX(PITCHCSV[],MATCH(MYRANKS_P[[#This Row],[PROJID]],PITCHCSV[playerid],0),P_SOCOL),0),0)</f>
        <v>#REF!</v>
      </c>
      <c r="O685" s="115" t="e">
        <f>IF(OR(LEAGUE="Mixed",LEAGUE=MYRANKS_P[[#This Row],[LG]]),IFERROR(INDEX(PITCHCSV[],MATCH(MYRANKS_P[[#This Row],[PROJID]],PITCHCSV[playerid],0),P_BBCOL),0),0)</f>
        <v>#REF!</v>
      </c>
      <c r="P685" s="10" t="e">
        <f>IF(OR(LEAGUE="Mixed",LEAGUE=MYRANKS_P[[#This Row],[LG]]),IFERROR(MYRANKS_P[[#This Row],[ER]]*9/MYRANKS_P[[#This Row],[IP]],0),0)</f>
        <v>#REF!</v>
      </c>
      <c r="Q685" s="10" t="e">
        <f>IF(OR(LEAGUE="Mixed",LEAGUE=MYRANKS_P[[#This Row],[LG]]),IFERROR((MYRANKS_P[[#This Row],[BB]]+MYRANKS_P[[#This Row],[H]])/MYRANKS_P[[#This Row],[IP]],0),0)</f>
        <v>#REF!</v>
      </c>
      <c r="R685" s="10" t="e">
        <f>MYRANKS_P[[#This Row],[W]]/SGP_W</f>
        <v>#REF!</v>
      </c>
      <c r="S685" s="10" t="e">
        <f>MYRANKS_P[[#This Row],[SV]]/SGP_SV</f>
        <v>#REF!</v>
      </c>
      <c r="T685" s="10" t="e">
        <f>MYRANKS_P[[#This Row],[SO]]/SGP_K</f>
        <v>#REF!</v>
      </c>
      <c r="U685" s="10" t="e">
        <f>((LGAVG_ER*(NUMPITCHERS-1)+MYRANKS_P[[#This Row],[ER]])*9/((LGAVG_IP*(NUMPITCHERS-1)+MYRANKS_P[[#This Row],[IP]]))-LGAVG_ERA)/SGP_ERA</f>
        <v>#REF!</v>
      </c>
      <c r="V685" s="10" t="e">
        <f>((LGAVG_HBB*(NUMPITCHERS-1)+MYRANKS_P[[#This Row],[BB]]+MYRANKS_P[[#This Row],[H]])/(LGAVG_IP*(NUMPITCHERS-1)+MYRANKS_P[[#This Row],[IP]])-LGAVG_WHIP)/SGP_WHIP</f>
        <v>#REF!</v>
      </c>
      <c r="W685" s="72" t="e">
        <f>MYRANKS_P[[#This Row],[WSGP]]+MYRANKS_P[[#This Row],[SVSGP]]+MYRANKS_P[[#This Row],[SOSGP]]+MYRANKS_P[[#This Row],[ERASGP]]+MYRANKS_P[[#This Row],[WHIPSGP]]</f>
        <v>#REF!</v>
      </c>
      <c r="X685" s="171" t="e">
        <f>RANK(MYRANKS_P[[#This Row],[TTLSGP]],MYRANKS_P[TTLSGP],0)</f>
        <v>#REF!</v>
      </c>
      <c r="Y685" s="72" t="e">
        <f>IF(MYRANKS_P[[#This Row],[RAW_RANK]]&gt;NUM_P,MYRANKS_P[[#This Row],[TTLSGP]],0)</f>
        <v>#REF!</v>
      </c>
      <c r="Z685" s="22" t="e">
        <f>IF(MYRANKS_P[[#This Row],[BENCH_TTLSGP]]=0,"",RANK(MYRANKS_P[[#This Row],[BENCH_TTLSGP]],MYRANKS_P[BENCH_TTLSGP],0))</f>
        <v>#REF!</v>
      </c>
      <c r="AA685" s="22" t="e">
        <f>IF(MYRANKS_P[[#This Row],[RAW_RANK]]=NUM_P,"X","")</f>
        <v>#REF!</v>
      </c>
      <c r="AB685" s="80" t="e">
        <f>VLOOKUP(MYRANKS_P[[#This Row],[POS]],#REF!,COLUMN(#REF!),FALSE)</f>
        <v>#REF!</v>
      </c>
      <c r="AC685" s="81" t="e">
        <f>MYRANKS_P[[#This Row],[TTLSGP]]-MYRANKS_P[[#This Row],[REPL LVL]]</f>
        <v>#REF!</v>
      </c>
      <c r="AD685" s="19" t="e">
        <f>IF(MYRANKS_P[[#This Row],[RAW_RANK]]&lt;=Total_Pitchers_Drafted,MYRANKS_P[[#This Row],[SGP OVER REPL]],0)</f>
        <v>#REF!</v>
      </c>
      <c r="AE685" s="66" t="e">
        <f>MYRANKS_P[[#This Row],[SGP OVER REPL]]*Dollar_Value_Per_Pitcher_SGP+1</f>
        <v>#REF!</v>
      </c>
      <c r="AF685" s="27"/>
      <c r="AG685" s="30" t="e">
        <f>IF(AND(MYRANKS_P[[#This Row],[BENCH_RANK]]&lt;=Total_Pitchers_Drafted,MYRANKS_P[[#This Row],[$ACTUAL]]=""),MYRANKS_P[[#This Row],[USEFULSGP]],0)</f>
        <v>#REF!</v>
      </c>
      <c r="AH685" s="27" t="e">
        <f>IF(MYRANKS_P[[#This Row],[REMAIN_SGP]]=0,0,MYRANKS_P[[#This Row],[REMAIN_SGP]]*Remaining_Dollar_Value_Per_Pitcher_SGP+1)</f>
        <v>#REF!</v>
      </c>
      <c r="AI685" s="122"/>
    </row>
    <row r="686" spans="1:35" x14ac:dyDescent="0.25">
      <c r="A686" s="111" t="s">
        <v>6139</v>
      </c>
      <c r="B686" s="53" t="e">
        <f>VLOOKUP(MYRANKS_P[[#This Row],[PLAYERID]],#REF!,COLUMN(#REF!),FALSE)</f>
        <v>#REF!</v>
      </c>
      <c r="C686" s="53" t="e">
        <f>VLOOKUP(MYRANKS_P[[#This Row],[PLAYERID]],#REF!,COLUMN(#REF!),FALSE)</f>
        <v>#REF!</v>
      </c>
      <c r="D686" s="53" t="e">
        <f>VLOOKUP(MYRANKS_P[[#This Row],[PLAYERID]],#REF!,COLUMN(#REF!),FALSE)</f>
        <v>#REF!</v>
      </c>
      <c r="E686" s="9" t="e">
        <f>VLOOKUP(MYRANKS_P[[#This Row],[PLAYERID]],#REF!,COLUMN(#REF!),FALSE)</f>
        <v>#REF!</v>
      </c>
      <c r="F686" s="53" t="e">
        <f>VLOOKUP(MYRANKS_P[[#This Row],[PLAYERID]],#REF!,COLUMN(#REF!),FALSE)</f>
        <v>#REF!</v>
      </c>
      <c r="G686" s="9" t="e">
        <f>INDEX(#REF!,MATCH(MYRANKS_P[[#This Row],[PLAYERID]],#REF!,0),VLOOKUP(IDSYSTEM,#REF!,3,FALSE))</f>
        <v>#REF!</v>
      </c>
      <c r="H686" s="115" t="e">
        <f>IF(OR(LEAGUE="Mixed",LEAGUE=MYRANKS_P[[#This Row],[LG]]),IFERROR(INDEX(PITCHCSV[],MATCH(MYRANKS_P[[#This Row],[PROJID]],PITCHCSV[playerid],0),P_WCOL),0),0)</f>
        <v>#REF!</v>
      </c>
      <c r="I686" s="115" t="e">
        <f>IF(OR(LEAGUE="Mixed",LEAGUE=MYRANKS_P[[#This Row],[LG]]),IFERROR(INDEX(PITCHCSV[],MATCH(MYRANKS_P[[#This Row],[PROJID]],PITCHCSV[playerid],0),P_SVCOL),0),0)</f>
        <v>#REF!</v>
      </c>
      <c r="J686" s="115" t="e">
        <f>IF(OR(LEAGUE="Mixed",LEAGUE=MYRANKS_P[[#This Row],[LG]]),IFERROR(INDEX(PITCHCSV[],MATCH(MYRANKS_P[[#This Row],[PROJID]],PITCHCSV[playerid],0),P_IPCOL),0),0)</f>
        <v>#REF!</v>
      </c>
      <c r="K686" s="115" t="e">
        <f>IF(OR(LEAGUE="Mixed",LEAGUE=MYRANKS_P[[#This Row],[LG]]),IFERROR(INDEX(PITCHCSV[],MATCH(MYRANKS_P[[#This Row],[PROJID]],PITCHCSV[playerid],0),P_HCOL),0),0)</f>
        <v>#REF!</v>
      </c>
      <c r="L686" s="115" t="e">
        <f>IF(OR(LEAGUE="Mixed",LEAGUE=MYRANKS_P[[#This Row],[LG]]),IFERROR(INDEX(PITCHCSV[],MATCH(MYRANKS_P[[#This Row],[PROJID]],PITCHCSV[playerid],0),P_ERCOL),0),0)</f>
        <v>#REF!</v>
      </c>
      <c r="M686" s="115" t="e">
        <f>IF(OR(LEAGUE="Mixed",LEAGUE=MYRANKS_P[[#This Row],[LG]]),IFERROR(INDEX(PITCHCSV[],MATCH(MYRANKS_P[[#This Row],[PROJID]],PITCHCSV[playerid],0),P_HRCOL),0),0)</f>
        <v>#REF!</v>
      </c>
      <c r="N686" s="115" t="e">
        <f>IF(OR(LEAGUE="Mixed",LEAGUE=MYRANKS_P[[#This Row],[LG]]),IFERROR(INDEX(PITCHCSV[],MATCH(MYRANKS_P[[#This Row],[PROJID]],PITCHCSV[playerid],0),P_SOCOL),0),0)</f>
        <v>#REF!</v>
      </c>
      <c r="O686" s="115" t="e">
        <f>IF(OR(LEAGUE="Mixed",LEAGUE=MYRANKS_P[[#This Row],[LG]]),IFERROR(INDEX(PITCHCSV[],MATCH(MYRANKS_P[[#This Row],[PROJID]],PITCHCSV[playerid],0),P_BBCOL),0),0)</f>
        <v>#REF!</v>
      </c>
      <c r="P686" s="10" t="e">
        <f>IF(OR(LEAGUE="Mixed",LEAGUE=MYRANKS_P[[#This Row],[LG]]),IFERROR(MYRANKS_P[[#This Row],[ER]]*9/MYRANKS_P[[#This Row],[IP]],0),0)</f>
        <v>#REF!</v>
      </c>
      <c r="Q686" s="10" t="e">
        <f>IF(OR(LEAGUE="Mixed",LEAGUE=MYRANKS_P[[#This Row],[LG]]),IFERROR((MYRANKS_P[[#This Row],[BB]]+MYRANKS_P[[#This Row],[H]])/MYRANKS_P[[#This Row],[IP]],0),0)</f>
        <v>#REF!</v>
      </c>
      <c r="R686" s="10" t="e">
        <f>MYRANKS_P[[#This Row],[W]]/SGP_W</f>
        <v>#REF!</v>
      </c>
      <c r="S686" s="10" t="e">
        <f>MYRANKS_P[[#This Row],[SV]]/SGP_SV</f>
        <v>#REF!</v>
      </c>
      <c r="T686" s="10" t="e">
        <f>MYRANKS_P[[#This Row],[SO]]/SGP_K</f>
        <v>#REF!</v>
      </c>
      <c r="U686" s="10" t="e">
        <f>((LGAVG_ER*(NUMPITCHERS-1)+MYRANKS_P[[#This Row],[ER]])*9/((LGAVG_IP*(NUMPITCHERS-1)+MYRANKS_P[[#This Row],[IP]]))-LGAVG_ERA)/SGP_ERA</f>
        <v>#REF!</v>
      </c>
      <c r="V686" s="10" t="e">
        <f>((LGAVG_HBB*(NUMPITCHERS-1)+MYRANKS_P[[#This Row],[BB]]+MYRANKS_P[[#This Row],[H]])/(LGAVG_IP*(NUMPITCHERS-1)+MYRANKS_P[[#This Row],[IP]])-LGAVG_WHIP)/SGP_WHIP</f>
        <v>#REF!</v>
      </c>
      <c r="W686" s="72" t="e">
        <f>MYRANKS_P[[#This Row],[WSGP]]+MYRANKS_P[[#This Row],[SVSGP]]+MYRANKS_P[[#This Row],[SOSGP]]+MYRANKS_P[[#This Row],[ERASGP]]+MYRANKS_P[[#This Row],[WHIPSGP]]</f>
        <v>#REF!</v>
      </c>
      <c r="X686" s="171" t="e">
        <f>RANK(MYRANKS_P[[#This Row],[TTLSGP]],MYRANKS_P[TTLSGP],0)</f>
        <v>#REF!</v>
      </c>
      <c r="Y686" s="72" t="e">
        <f>IF(MYRANKS_P[[#This Row],[RAW_RANK]]&gt;NUM_P,MYRANKS_P[[#This Row],[TTLSGP]],0)</f>
        <v>#REF!</v>
      </c>
      <c r="Z686" s="22" t="e">
        <f>IF(MYRANKS_P[[#This Row],[BENCH_TTLSGP]]=0,"",RANK(MYRANKS_P[[#This Row],[BENCH_TTLSGP]],MYRANKS_P[BENCH_TTLSGP],0))</f>
        <v>#REF!</v>
      </c>
      <c r="AA686" s="22" t="e">
        <f>IF(MYRANKS_P[[#This Row],[RAW_RANK]]=NUM_P,"X","")</f>
        <v>#REF!</v>
      </c>
      <c r="AB686" s="80" t="e">
        <f>VLOOKUP(MYRANKS_P[[#This Row],[POS]],#REF!,COLUMN(#REF!),FALSE)</f>
        <v>#REF!</v>
      </c>
      <c r="AC686" s="81" t="e">
        <f>MYRANKS_P[[#This Row],[TTLSGP]]-MYRANKS_P[[#This Row],[REPL LVL]]</f>
        <v>#REF!</v>
      </c>
      <c r="AD686" s="19" t="e">
        <f>IF(MYRANKS_P[[#This Row],[RAW_RANK]]&lt;=Total_Pitchers_Drafted,MYRANKS_P[[#This Row],[SGP OVER REPL]],0)</f>
        <v>#REF!</v>
      </c>
      <c r="AE686" s="66" t="e">
        <f>MYRANKS_P[[#This Row],[SGP OVER REPL]]*Dollar_Value_Per_Pitcher_SGP+1</f>
        <v>#REF!</v>
      </c>
      <c r="AF686" s="27"/>
      <c r="AG686" s="30" t="e">
        <f>IF(AND(MYRANKS_P[[#This Row],[BENCH_RANK]]&lt;=Total_Pitchers_Drafted,MYRANKS_P[[#This Row],[$ACTUAL]]=""),MYRANKS_P[[#This Row],[USEFULSGP]],0)</f>
        <v>#REF!</v>
      </c>
      <c r="AH686" s="27" t="e">
        <f>IF(MYRANKS_P[[#This Row],[REMAIN_SGP]]=0,0,MYRANKS_P[[#This Row],[REMAIN_SGP]]*Remaining_Dollar_Value_Per_Pitcher_SGP+1)</f>
        <v>#REF!</v>
      </c>
      <c r="AI686" s="122"/>
    </row>
    <row r="687" spans="1:35" x14ac:dyDescent="0.25">
      <c r="A687" s="111" t="s">
        <v>1734</v>
      </c>
      <c r="B687" s="53" t="e">
        <f>VLOOKUP(MYRANKS_P[[#This Row],[PLAYERID]],#REF!,COLUMN(#REF!),FALSE)</f>
        <v>#REF!</v>
      </c>
      <c r="C687" s="53" t="e">
        <f>VLOOKUP(MYRANKS_P[[#This Row],[PLAYERID]],#REF!,COLUMN(#REF!),FALSE)</f>
        <v>#REF!</v>
      </c>
      <c r="D687" s="53" t="e">
        <f>VLOOKUP(MYRANKS_P[[#This Row],[PLAYERID]],#REF!,COLUMN(#REF!),FALSE)</f>
        <v>#REF!</v>
      </c>
      <c r="E687" s="9" t="e">
        <f>VLOOKUP(MYRANKS_P[[#This Row],[PLAYERID]],#REF!,COLUMN(#REF!),FALSE)</f>
        <v>#REF!</v>
      </c>
      <c r="F687" s="53" t="e">
        <f>VLOOKUP(MYRANKS_P[[#This Row],[PLAYERID]],#REF!,COLUMN(#REF!),FALSE)</f>
        <v>#REF!</v>
      </c>
      <c r="G687" s="9" t="e">
        <f>INDEX(#REF!,MATCH(MYRANKS_P[[#This Row],[PLAYERID]],#REF!,0),VLOOKUP(IDSYSTEM,#REF!,3,FALSE))</f>
        <v>#REF!</v>
      </c>
      <c r="H687" s="115" t="e">
        <f>IF(OR(LEAGUE="Mixed",LEAGUE=MYRANKS_P[[#This Row],[LG]]),IFERROR(INDEX(PITCHCSV[],MATCH(MYRANKS_P[[#This Row],[PROJID]],PITCHCSV[playerid],0),P_WCOL),0),0)</f>
        <v>#REF!</v>
      </c>
      <c r="I687" s="115" t="e">
        <f>IF(OR(LEAGUE="Mixed",LEAGUE=MYRANKS_P[[#This Row],[LG]]),IFERROR(INDEX(PITCHCSV[],MATCH(MYRANKS_P[[#This Row],[PROJID]],PITCHCSV[playerid],0),P_SVCOL),0),0)</f>
        <v>#REF!</v>
      </c>
      <c r="J687" s="115" t="e">
        <f>IF(OR(LEAGUE="Mixed",LEAGUE=MYRANKS_P[[#This Row],[LG]]),IFERROR(INDEX(PITCHCSV[],MATCH(MYRANKS_P[[#This Row],[PROJID]],PITCHCSV[playerid],0),P_IPCOL),0),0)</f>
        <v>#REF!</v>
      </c>
      <c r="K687" s="115" t="e">
        <f>IF(OR(LEAGUE="Mixed",LEAGUE=MYRANKS_P[[#This Row],[LG]]),IFERROR(INDEX(PITCHCSV[],MATCH(MYRANKS_P[[#This Row],[PROJID]],PITCHCSV[playerid],0),P_HCOL),0),0)</f>
        <v>#REF!</v>
      </c>
      <c r="L687" s="115" t="e">
        <f>IF(OR(LEAGUE="Mixed",LEAGUE=MYRANKS_P[[#This Row],[LG]]),IFERROR(INDEX(PITCHCSV[],MATCH(MYRANKS_P[[#This Row],[PROJID]],PITCHCSV[playerid],0),P_ERCOL),0),0)</f>
        <v>#REF!</v>
      </c>
      <c r="M687" s="115" t="e">
        <f>IF(OR(LEAGUE="Mixed",LEAGUE=MYRANKS_P[[#This Row],[LG]]),IFERROR(INDEX(PITCHCSV[],MATCH(MYRANKS_P[[#This Row],[PROJID]],PITCHCSV[playerid],0),P_HRCOL),0),0)</f>
        <v>#REF!</v>
      </c>
      <c r="N687" s="115" t="e">
        <f>IF(OR(LEAGUE="Mixed",LEAGUE=MYRANKS_P[[#This Row],[LG]]),IFERROR(INDEX(PITCHCSV[],MATCH(MYRANKS_P[[#This Row],[PROJID]],PITCHCSV[playerid],0),P_SOCOL),0),0)</f>
        <v>#REF!</v>
      </c>
      <c r="O687" s="115" t="e">
        <f>IF(OR(LEAGUE="Mixed",LEAGUE=MYRANKS_P[[#This Row],[LG]]),IFERROR(INDEX(PITCHCSV[],MATCH(MYRANKS_P[[#This Row],[PROJID]],PITCHCSV[playerid],0),P_BBCOL),0),0)</f>
        <v>#REF!</v>
      </c>
      <c r="P687" s="10" t="e">
        <f>IF(OR(LEAGUE="Mixed",LEAGUE=MYRANKS_P[[#This Row],[LG]]),IFERROR(MYRANKS_P[[#This Row],[ER]]*9/MYRANKS_P[[#This Row],[IP]],0),0)</f>
        <v>#REF!</v>
      </c>
      <c r="Q687" s="10" t="e">
        <f>IF(OR(LEAGUE="Mixed",LEAGUE=MYRANKS_P[[#This Row],[LG]]),IFERROR((MYRANKS_P[[#This Row],[BB]]+MYRANKS_P[[#This Row],[H]])/MYRANKS_P[[#This Row],[IP]],0),0)</f>
        <v>#REF!</v>
      </c>
      <c r="R687" s="33" t="e">
        <f>MYRANKS_P[[#This Row],[W]]/SGP_W</f>
        <v>#REF!</v>
      </c>
      <c r="S687" s="35" t="e">
        <f>MYRANKS_P[[#This Row],[SV]]/SGP_SV</f>
        <v>#REF!</v>
      </c>
      <c r="T687" s="33" t="e">
        <f>MYRANKS_P[[#This Row],[SO]]/SGP_K</f>
        <v>#REF!</v>
      </c>
      <c r="U687" s="10" t="e">
        <f>((LGAVG_ER*(NUMPITCHERS-1)+MYRANKS_P[[#This Row],[ER]])*9/((LGAVG_IP*(NUMPITCHERS-1)+MYRANKS_P[[#This Row],[IP]]))-LGAVG_ERA)/SGP_ERA</f>
        <v>#REF!</v>
      </c>
      <c r="V687" s="10" t="e">
        <f>((LGAVG_HBB*(NUMPITCHERS-1)+MYRANKS_P[[#This Row],[BB]]+MYRANKS_P[[#This Row],[H]])/(LGAVG_IP*(NUMPITCHERS-1)+MYRANKS_P[[#This Row],[IP]])-LGAVG_WHIP)/SGP_WHIP</f>
        <v>#REF!</v>
      </c>
      <c r="W687" s="73" t="e">
        <f>MYRANKS_P[[#This Row],[WSGP]]+MYRANKS_P[[#This Row],[SVSGP]]+MYRANKS_P[[#This Row],[SOSGP]]+MYRANKS_P[[#This Row],[ERASGP]]+MYRANKS_P[[#This Row],[WHIPSGP]]</f>
        <v>#REF!</v>
      </c>
      <c r="X687" s="174" t="e">
        <f>RANK(MYRANKS_P[[#This Row],[TTLSGP]],MYRANKS_P[TTLSGP],0)</f>
        <v>#REF!</v>
      </c>
      <c r="Y687" s="73" t="e">
        <f>IF(MYRANKS_P[[#This Row],[RAW_RANK]]&gt;NUM_P,MYRANKS_P[[#This Row],[TTLSGP]],0)</f>
        <v>#REF!</v>
      </c>
      <c r="Z687" s="34" t="e">
        <f>IF(MYRANKS_P[[#This Row],[BENCH_TTLSGP]]=0,"",RANK(MYRANKS_P[[#This Row],[BENCH_TTLSGP]],MYRANKS_P[BENCH_TTLSGP],0))</f>
        <v>#REF!</v>
      </c>
      <c r="AA687" s="34" t="e">
        <f>IF(MYRANKS_P[[#This Row],[RAW_RANK]]=NUM_P,"X","")</f>
        <v>#REF!</v>
      </c>
      <c r="AB687" s="117" t="e">
        <f>VLOOKUP(MYRANKS_P[[#This Row],[POS]],#REF!,COLUMN(#REF!),FALSE)</f>
        <v>#REF!</v>
      </c>
      <c r="AC687" s="142" t="e">
        <f>MYRANKS_P[[#This Row],[TTLSGP]]-MYRANKS_P[[#This Row],[REPL LVL]]</f>
        <v>#REF!</v>
      </c>
      <c r="AD687" s="33" t="e">
        <f>IF(MYRANKS_P[[#This Row],[RAW_RANK]]&lt;=Total_Pitchers_Drafted,MYRANKS_P[[#This Row],[SGP OVER REPL]],0)</f>
        <v>#REF!</v>
      </c>
      <c r="AE687" s="67" t="e">
        <f>MYRANKS_P[[#This Row],[SGP OVER REPL]]*Dollar_Value_Per_Pitcher_SGP+1</f>
        <v>#REF!</v>
      </c>
      <c r="AF687" s="33"/>
      <c r="AG687" s="35" t="e">
        <f>IF(AND(MYRANKS_P[[#This Row],[BENCH_RANK]]&lt;=Total_Pitchers_Drafted,MYRANKS_P[[#This Row],[$ACTUAL]]=""),MYRANKS_P[[#This Row],[USEFULSGP]],0)</f>
        <v>#REF!</v>
      </c>
      <c r="AH687" s="33" t="e">
        <f>IF(MYRANKS_P[[#This Row],[REMAIN_SGP]]=0,0,MYRANKS_P[[#This Row],[REMAIN_SGP]]*Remaining_Dollar_Value_Per_Pitcher_SGP+1)</f>
        <v>#REF!</v>
      </c>
      <c r="AI687" s="122"/>
    </row>
    <row r="688" spans="1:35" x14ac:dyDescent="0.25">
      <c r="A688" s="111" t="s">
        <v>1735</v>
      </c>
      <c r="B688" s="53" t="e">
        <f>VLOOKUP(MYRANKS_P[[#This Row],[PLAYERID]],#REF!,COLUMN(#REF!),FALSE)</f>
        <v>#REF!</v>
      </c>
      <c r="C688" s="53" t="e">
        <f>VLOOKUP(MYRANKS_P[[#This Row],[PLAYERID]],#REF!,COLUMN(#REF!),FALSE)</f>
        <v>#REF!</v>
      </c>
      <c r="D688" s="53" t="e">
        <f>VLOOKUP(MYRANKS_P[[#This Row],[PLAYERID]],#REF!,COLUMN(#REF!),FALSE)</f>
        <v>#REF!</v>
      </c>
      <c r="E688" s="9" t="e">
        <f>VLOOKUP(MYRANKS_P[[#This Row],[PLAYERID]],#REF!,COLUMN(#REF!),FALSE)</f>
        <v>#REF!</v>
      </c>
      <c r="F688" s="53" t="e">
        <f>VLOOKUP(MYRANKS_P[[#This Row],[PLAYERID]],#REF!,COLUMN(#REF!),FALSE)</f>
        <v>#REF!</v>
      </c>
      <c r="G688" s="9" t="e">
        <f>INDEX(#REF!,MATCH(MYRANKS_P[[#This Row],[PLAYERID]],#REF!,0),VLOOKUP(IDSYSTEM,#REF!,3,FALSE))</f>
        <v>#REF!</v>
      </c>
      <c r="H688" s="115" t="e">
        <f>IF(OR(LEAGUE="Mixed",LEAGUE=MYRANKS_P[[#This Row],[LG]]),IFERROR(INDEX(PITCHCSV[],MATCH(MYRANKS_P[[#This Row],[PROJID]],PITCHCSV[playerid],0),P_WCOL),0),0)</f>
        <v>#REF!</v>
      </c>
      <c r="I688" s="115" t="e">
        <f>IF(OR(LEAGUE="Mixed",LEAGUE=MYRANKS_P[[#This Row],[LG]]),IFERROR(INDEX(PITCHCSV[],MATCH(MYRANKS_P[[#This Row],[PROJID]],PITCHCSV[playerid],0),P_SVCOL),0),0)</f>
        <v>#REF!</v>
      </c>
      <c r="J688" s="115" t="e">
        <f>IF(OR(LEAGUE="Mixed",LEAGUE=MYRANKS_P[[#This Row],[LG]]),IFERROR(INDEX(PITCHCSV[],MATCH(MYRANKS_P[[#This Row],[PROJID]],PITCHCSV[playerid],0),P_IPCOL),0),0)</f>
        <v>#REF!</v>
      </c>
      <c r="K688" s="115" t="e">
        <f>IF(OR(LEAGUE="Mixed",LEAGUE=MYRANKS_P[[#This Row],[LG]]),IFERROR(INDEX(PITCHCSV[],MATCH(MYRANKS_P[[#This Row],[PROJID]],PITCHCSV[playerid],0),P_HCOL),0),0)</f>
        <v>#REF!</v>
      </c>
      <c r="L688" s="115" t="e">
        <f>IF(OR(LEAGUE="Mixed",LEAGUE=MYRANKS_P[[#This Row],[LG]]),IFERROR(INDEX(PITCHCSV[],MATCH(MYRANKS_P[[#This Row],[PROJID]],PITCHCSV[playerid],0),P_ERCOL),0),0)</f>
        <v>#REF!</v>
      </c>
      <c r="M688" s="115" t="e">
        <f>IF(OR(LEAGUE="Mixed",LEAGUE=MYRANKS_P[[#This Row],[LG]]),IFERROR(INDEX(PITCHCSV[],MATCH(MYRANKS_P[[#This Row],[PROJID]],PITCHCSV[playerid],0),P_HRCOL),0),0)</f>
        <v>#REF!</v>
      </c>
      <c r="N688" s="115" t="e">
        <f>IF(OR(LEAGUE="Mixed",LEAGUE=MYRANKS_P[[#This Row],[LG]]),IFERROR(INDEX(PITCHCSV[],MATCH(MYRANKS_P[[#This Row],[PROJID]],PITCHCSV[playerid],0),P_SOCOL),0),0)</f>
        <v>#REF!</v>
      </c>
      <c r="O688" s="115" t="e">
        <f>IF(OR(LEAGUE="Mixed",LEAGUE=MYRANKS_P[[#This Row],[LG]]),IFERROR(INDEX(PITCHCSV[],MATCH(MYRANKS_P[[#This Row],[PROJID]],PITCHCSV[playerid],0),P_BBCOL),0),0)</f>
        <v>#REF!</v>
      </c>
      <c r="P688" s="10" t="e">
        <f>IF(OR(LEAGUE="Mixed",LEAGUE=MYRANKS_P[[#This Row],[LG]]),IFERROR(MYRANKS_P[[#This Row],[ER]]*9/MYRANKS_P[[#This Row],[IP]],0),0)</f>
        <v>#REF!</v>
      </c>
      <c r="Q688" s="10" t="e">
        <f>IF(OR(LEAGUE="Mixed",LEAGUE=MYRANKS_P[[#This Row],[LG]]),IFERROR((MYRANKS_P[[#This Row],[BB]]+MYRANKS_P[[#This Row],[H]])/MYRANKS_P[[#This Row],[IP]],0),0)</f>
        <v>#REF!</v>
      </c>
      <c r="R688" s="10" t="e">
        <f>MYRANKS_P[[#This Row],[W]]/SGP_W</f>
        <v>#REF!</v>
      </c>
      <c r="S688" s="10" t="e">
        <f>MYRANKS_P[[#This Row],[SV]]/SGP_SV</f>
        <v>#REF!</v>
      </c>
      <c r="T688" s="10" t="e">
        <f>MYRANKS_P[[#This Row],[SO]]/SGP_K</f>
        <v>#REF!</v>
      </c>
      <c r="U688" s="10" t="e">
        <f>((LGAVG_ER*(NUMPITCHERS-1)+MYRANKS_P[[#This Row],[ER]])*9/((LGAVG_IP*(NUMPITCHERS-1)+MYRANKS_P[[#This Row],[IP]]))-LGAVG_ERA)/SGP_ERA</f>
        <v>#REF!</v>
      </c>
      <c r="V688" s="10" t="e">
        <f>((LGAVG_HBB*(NUMPITCHERS-1)+MYRANKS_P[[#This Row],[BB]]+MYRANKS_P[[#This Row],[H]])/(LGAVG_IP*(NUMPITCHERS-1)+MYRANKS_P[[#This Row],[IP]])-LGAVG_WHIP)/SGP_WHIP</f>
        <v>#REF!</v>
      </c>
      <c r="W688" s="72" t="e">
        <f>MYRANKS_P[[#This Row],[WSGP]]+MYRANKS_P[[#This Row],[SVSGP]]+MYRANKS_P[[#This Row],[SOSGP]]+MYRANKS_P[[#This Row],[ERASGP]]+MYRANKS_P[[#This Row],[WHIPSGP]]</f>
        <v>#REF!</v>
      </c>
      <c r="X688" s="171" t="e">
        <f>RANK(MYRANKS_P[[#This Row],[TTLSGP]],MYRANKS_P[TTLSGP],0)</f>
        <v>#REF!</v>
      </c>
      <c r="Y688" s="72" t="e">
        <f>IF(MYRANKS_P[[#This Row],[RAW_RANK]]&gt;NUM_P,MYRANKS_P[[#This Row],[TTLSGP]],0)</f>
        <v>#REF!</v>
      </c>
      <c r="Z688" s="22" t="e">
        <f>IF(MYRANKS_P[[#This Row],[BENCH_TTLSGP]]=0,"",RANK(MYRANKS_P[[#This Row],[BENCH_TTLSGP]],MYRANKS_P[BENCH_TTLSGP],0))</f>
        <v>#REF!</v>
      </c>
      <c r="AA688" s="22" t="e">
        <f>IF(MYRANKS_P[[#This Row],[RAW_RANK]]=NUM_P,"X","")</f>
        <v>#REF!</v>
      </c>
      <c r="AB688" s="80" t="e">
        <f>VLOOKUP(MYRANKS_P[[#This Row],[POS]],#REF!,COLUMN(#REF!),FALSE)</f>
        <v>#REF!</v>
      </c>
      <c r="AC688" s="81" t="e">
        <f>MYRANKS_P[[#This Row],[TTLSGP]]-MYRANKS_P[[#This Row],[REPL LVL]]</f>
        <v>#REF!</v>
      </c>
      <c r="AD688" s="19" t="e">
        <f>IF(MYRANKS_P[[#This Row],[RAW_RANK]]&lt;=Total_Pitchers_Drafted,MYRANKS_P[[#This Row],[SGP OVER REPL]],0)</f>
        <v>#REF!</v>
      </c>
      <c r="AE688" s="66" t="e">
        <f>MYRANKS_P[[#This Row],[SGP OVER REPL]]*Dollar_Value_Per_Pitcher_SGP+1</f>
        <v>#REF!</v>
      </c>
      <c r="AF688" s="27"/>
      <c r="AG688" s="30" t="e">
        <f>IF(AND(MYRANKS_P[[#This Row],[BENCH_RANK]]&lt;=Total_Pitchers_Drafted,MYRANKS_P[[#This Row],[$ACTUAL]]=""),MYRANKS_P[[#This Row],[USEFULSGP]],0)</f>
        <v>#REF!</v>
      </c>
      <c r="AH688" s="27" t="e">
        <f>IF(MYRANKS_P[[#This Row],[REMAIN_SGP]]=0,0,MYRANKS_P[[#This Row],[REMAIN_SGP]]*Remaining_Dollar_Value_Per_Pitcher_SGP+1)</f>
        <v>#REF!</v>
      </c>
      <c r="AI688" s="122"/>
    </row>
    <row r="689" spans="1:35" x14ac:dyDescent="0.25">
      <c r="A689" s="120" t="s">
        <v>1738</v>
      </c>
      <c r="B689" s="53" t="e">
        <f>VLOOKUP(MYRANKS_P[[#This Row],[PLAYERID]],#REF!,COLUMN(#REF!),FALSE)</f>
        <v>#REF!</v>
      </c>
      <c r="C689" s="53" t="e">
        <f>VLOOKUP(MYRANKS_P[[#This Row],[PLAYERID]],#REF!,COLUMN(#REF!),FALSE)</f>
        <v>#REF!</v>
      </c>
      <c r="D689" s="53" t="e">
        <f>VLOOKUP(MYRANKS_P[[#This Row],[PLAYERID]],#REF!,COLUMN(#REF!),FALSE)</f>
        <v>#REF!</v>
      </c>
      <c r="E689" s="9" t="e">
        <f>VLOOKUP(MYRANKS_P[[#This Row],[PLAYERID]],#REF!,COLUMN(#REF!),FALSE)</f>
        <v>#REF!</v>
      </c>
      <c r="F689" s="53" t="e">
        <f>VLOOKUP(MYRANKS_P[[#This Row],[PLAYERID]],#REF!,COLUMN(#REF!),FALSE)</f>
        <v>#REF!</v>
      </c>
      <c r="G689" s="9" t="e">
        <f>INDEX(#REF!,MATCH(MYRANKS_P[[#This Row],[PLAYERID]],#REF!,0),VLOOKUP(IDSYSTEM,#REF!,3,FALSE))</f>
        <v>#REF!</v>
      </c>
      <c r="H689" s="115" t="e">
        <f>IF(OR(LEAGUE="Mixed",LEAGUE=MYRANKS_P[[#This Row],[LG]]),IFERROR(INDEX(PITCHCSV[],MATCH(MYRANKS_P[[#This Row],[PROJID]],PITCHCSV[playerid],0),P_WCOL),0),0)</f>
        <v>#REF!</v>
      </c>
      <c r="I689" s="115" t="e">
        <f>IF(OR(LEAGUE="Mixed",LEAGUE=MYRANKS_P[[#This Row],[LG]]),IFERROR(INDEX(PITCHCSV[],MATCH(MYRANKS_P[[#This Row],[PROJID]],PITCHCSV[playerid],0),P_SVCOL),0),0)</f>
        <v>#REF!</v>
      </c>
      <c r="J689" s="115" t="e">
        <f>IF(OR(LEAGUE="Mixed",LEAGUE=MYRANKS_P[[#This Row],[LG]]),IFERROR(INDEX(PITCHCSV[],MATCH(MYRANKS_P[[#This Row],[PROJID]],PITCHCSV[playerid],0),P_IPCOL),0),0)</f>
        <v>#REF!</v>
      </c>
      <c r="K689" s="115" t="e">
        <f>IF(OR(LEAGUE="Mixed",LEAGUE=MYRANKS_P[[#This Row],[LG]]),IFERROR(INDEX(PITCHCSV[],MATCH(MYRANKS_P[[#This Row],[PROJID]],PITCHCSV[playerid],0),P_HCOL),0),0)</f>
        <v>#REF!</v>
      </c>
      <c r="L689" s="115" t="e">
        <f>IF(OR(LEAGUE="Mixed",LEAGUE=MYRANKS_P[[#This Row],[LG]]),IFERROR(INDEX(PITCHCSV[],MATCH(MYRANKS_P[[#This Row],[PROJID]],PITCHCSV[playerid],0),P_ERCOL),0),0)</f>
        <v>#REF!</v>
      </c>
      <c r="M689" s="115" t="e">
        <f>IF(OR(LEAGUE="Mixed",LEAGUE=MYRANKS_P[[#This Row],[LG]]),IFERROR(INDEX(PITCHCSV[],MATCH(MYRANKS_P[[#This Row],[PROJID]],PITCHCSV[playerid],0),P_HRCOL),0),0)</f>
        <v>#REF!</v>
      </c>
      <c r="N689" s="115" t="e">
        <f>IF(OR(LEAGUE="Mixed",LEAGUE=MYRANKS_P[[#This Row],[LG]]),IFERROR(INDEX(PITCHCSV[],MATCH(MYRANKS_P[[#This Row],[PROJID]],PITCHCSV[playerid],0),P_SOCOL),0),0)</f>
        <v>#REF!</v>
      </c>
      <c r="O689" s="115" t="e">
        <f>IF(OR(LEAGUE="Mixed",LEAGUE=MYRANKS_P[[#This Row],[LG]]),IFERROR(INDEX(PITCHCSV[],MATCH(MYRANKS_P[[#This Row],[PROJID]],PITCHCSV[playerid],0),P_BBCOL),0),0)</f>
        <v>#REF!</v>
      </c>
      <c r="P689" s="10" t="e">
        <f>IF(OR(LEAGUE="Mixed",LEAGUE=MYRANKS_P[[#This Row],[LG]]),IFERROR(MYRANKS_P[[#This Row],[ER]]*9/MYRANKS_P[[#This Row],[IP]],0),0)</f>
        <v>#REF!</v>
      </c>
      <c r="Q689" s="10" t="e">
        <f>IF(OR(LEAGUE="Mixed",LEAGUE=MYRANKS_P[[#This Row],[LG]]),IFERROR((MYRANKS_P[[#This Row],[BB]]+MYRANKS_P[[#This Row],[H]])/MYRANKS_P[[#This Row],[IP]],0),0)</f>
        <v>#REF!</v>
      </c>
      <c r="R689" s="10" t="e">
        <f>MYRANKS_P[[#This Row],[W]]/SGP_W</f>
        <v>#REF!</v>
      </c>
      <c r="S689" s="10" t="e">
        <f>MYRANKS_P[[#This Row],[SV]]/SGP_SV</f>
        <v>#REF!</v>
      </c>
      <c r="T689" s="10" t="e">
        <f>MYRANKS_P[[#This Row],[SO]]/SGP_K</f>
        <v>#REF!</v>
      </c>
      <c r="U689" s="10" t="e">
        <f>((LGAVG_ER*(NUMPITCHERS-1)+MYRANKS_P[[#This Row],[ER]])*9/((LGAVG_IP*(NUMPITCHERS-1)+MYRANKS_P[[#This Row],[IP]]))-LGAVG_ERA)/SGP_ERA</f>
        <v>#REF!</v>
      </c>
      <c r="V689" s="10" t="e">
        <f>((LGAVG_HBB*(NUMPITCHERS-1)+MYRANKS_P[[#This Row],[BB]]+MYRANKS_P[[#This Row],[H]])/(LGAVG_IP*(NUMPITCHERS-1)+MYRANKS_P[[#This Row],[IP]])-LGAVG_WHIP)/SGP_WHIP</f>
        <v>#REF!</v>
      </c>
      <c r="W689" s="72" t="e">
        <f>MYRANKS_P[[#This Row],[WSGP]]+MYRANKS_P[[#This Row],[SVSGP]]+MYRANKS_P[[#This Row],[SOSGP]]+MYRANKS_P[[#This Row],[ERASGP]]+MYRANKS_P[[#This Row],[WHIPSGP]]</f>
        <v>#REF!</v>
      </c>
      <c r="X689" s="171" t="e">
        <f>RANK(MYRANKS_P[[#This Row],[TTLSGP]],MYRANKS_P[TTLSGP],0)</f>
        <v>#REF!</v>
      </c>
      <c r="Y689" s="72" t="e">
        <f>IF(MYRANKS_P[[#This Row],[RAW_RANK]]&gt;NUM_P,MYRANKS_P[[#This Row],[TTLSGP]],0)</f>
        <v>#REF!</v>
      </c>
      <c r="Z689" s="22" t="e">
        <f>IF(MYRANKS_P[[#This Row],[BENCH_TTLSGP]]=0,"",RANK(MYRANKS_P[[#This Row],[BENCH_TTLSGP]],MYRANKS_P[BENCH_TTLSGP],0))</f>
        <v>#REF!</v>
      </c>
      <c r="AA689" s="22" t="e">
        <f>IF(MYRANKS_P[[#This Row],[RAW_RANK]]=NUM_P,"X","")</f>
        <v>#REF!</v>
      </c>
      <c r="AB689" s="80" t="e">
        <f>VLOOKUP(MYRANKS_P[[#This Row],[POS]],#REF!,COLUMN(#REF!),FALSE)</f>
        <v>#REF!</v>
      </c>
      <c r="AC689" s="81" t="e">
        <f>MYRANKS_P[[#This Row],[TTLSGP]]-MYRANKS_P[[#This Row],[REPL LVL]]</f>
        <v>#REF!</v>
      </c>
      <c r="AD689" s="19" t="e">
        <f>IF(MYRANKS_P[[#This Row],[RAW_RANK]]&lt;=Total_Pitchers_Drafted,MYRANKS_P[[#This Row],[SGP OVER REPL]],0)</f>
        <v>#REF!</v>
      </c>
      <c r="AE689" s="66" t="e">
        <f>MYRANKS_P[[#This Row],[SGP OVER REPL]]*Dollar_Value_Per_Pitcher_SGP+1</f>
        <v>#REF!</v>
      </c>
      <c r="AF689" s="27"/>
      <c r="AG689" s="30" t="e">
        <f>IF(AND(MYRANKS_P[[#This Row],[BENCH_RANK]]&lt;=Total_Pitchers_Drafted,MYRANKS_P[[#This Row],[$ACTUAL]]=""),MYRANKS_P[[#This Row],[USEFULSGP]],0)</f>
        <v>#REF!</v>
      </c>
      <c r="AH689" s="27" t="e">
        <f>IF(MYRANKS_P[[#This Row],[REMAIN_SGP]]=0,0,MYRANKS_P[[#This Row],[REMAIN_SGP]]*Remaining_Dollar_Value_Per_Pitcher_SGP+1)</f>
        <v>#REF!</v>
      </c>
      <c r="AI689" s="122"/>
    </row>
    <row r="690" spans="1:35" x14ac:dyDescent="0.25">
      <c r="A690" s="78" t="s">
        <v>1747</v>
      </c>
      <c r="B690" s="53" t="e">
        <f>VLOOKUP(MYRANKS_P[[#This Row],[PLAYERID]],#REF!,COLUMN(#REF!),FALSE)</f>
        <v>#REF!</v>
      </c>
      <c r="C690" s="53" t="e">
        <f>VLOOKUP(MYRANKS_P[[#This Row],[PLAYERID]],#REF!,COLUMN(#REF!),FALSE)</f>
        <v>#REF!</v>
      </c>
      <c r="D690" s="53" t="e">
        <f>VLOOKUP(MYRANKS_P[[#This Row],[PLAYERID]],#REF!,COLUMN(#REF!),FALSE)</f>
        <v>#REF!</v>
      </c>
      <c r="E690" s="9" t="e">
        <f>VLOOKUP(MYRANKS_P[[#This Row],[PLAYERID]],#REF!,COLUMN(#REF!),FALSE)</f>
        <v>#REF!</v>
      </c>
      <c r="F690" s="53" t="e">
        <f>VLOOKUP(MYRANKS_P[[#This Row],[PLAYERID]],#REF!,COLUMN(#REF!),FALSE)</f>
        <v>#REF!</v>
      </c>
      <c r="G690" s="9" t="e">
        <f>INDEX(#REF!,MATCH(MYRANKS_P[[#This Row],[PLAYERID]],#REF!,0),VLOOKUP(IDSYSTEM,#REF!,3,FALSE))</f>
        <v>#REF!</v>
      </c>
      <c r="H690" s="115" t="e">
        <f>IF(OR(LEAGUE="Mixed",LEAGUE=MYRANKS_P[[#This Row],[LG]]),IFERROR(INDEX(PITCHCSV[],MATCH(MYRANKS_P[[#This Row],[PROJID]],PITCHCSV[playerid],0),P_WCOL),0),0)</f>
        <v>#REF!</v>
      </c>
      <c r="I690" s="115" t="e">
        <f>IF(OR(LEAGUE="Mixed",LEAGUE=MYRANKS_P[[#This Row],[LG]]),IFERROR(INDEX(PITCHCSV[],MATCH(MYRANKS_P[[#This Row],[PROJID]],PITCHCSV[playerid],0),P_SVCOL),0),0)</f>
        <v>#REF!</v>
      </c>
      <c r="J690" s="115" t="e">
        <f>IF(OR(LEAGUE="Mixed",LEAGUE=MYRANKS_P[[#This Row],[LG]]),IFERROR(INDEX(PITCHCSV[],MATCH(MYRANKS_P[[#This Row],[PROJID]],PITCHCSV[playerid],0),P_IPCOL),0),0)</f>
        <v>#REF!</v>
      </c>
      <c r="K690" s="115" t="e">
        <f>IF(OR(LEAGUE="Mixed",LEAGUE=MYRANKS_P[[#This Row],[LG]]),IFERROR(INDEX(PITCHCSV[],MATCH(MYRANKS_P[[#This Row],[PROJID]],PITCHCSV[playerid],0),P_HCOL),0),0)</f>
        <v>#REF!</v>
      </c>
      <c r="L690" s="115" t="e">
        <f>IF(OR(LEAGUE="Mixed",LEAGUE=MYRANKS_P[[#This Row],[LG]]),IFERROR(INDEX(PITCHCSV[],MATCH(MYRANKS_P[[#This Row],[PROJID]],PITCHCSV[playerid],0),P_ERCOL),0),0)</f>
        <v>#REF!</v>
      </c>
      <c r="M690" s="115" t="e">
        <f>IF(OR(LEAGUE="Mixed",LEAGUE=MYRANKS_P[[#This Row],[LG]]),IFERROR(INDEX(PITCHCSV[],MATCH(MYRANKS_P[[#This Row],[PROJID]],PITCHCSV[playerid],0),P_HRCOL),0),0)</f>
        <v>#REF!</v>
      </c>
      <c r="N690" s="115" t="e">
        <f>IF(OR(LEAGUE="Mixed",LEAGUE=MYRANKS_P[[#This Row],[LG]]),IFERROR(INDEX(PITCHCSV[],MATCH(MYRANKS_P[[#This Row],[PROJID]],PITCHCSV[playerid],0),P_SOCOL),0),0)</f>
        <v>#REF!</v>
      </c>
      <c r="O690" s="115" t="e">
        <f>IF(OR(LEAGUE="Mixed",LEAGUE=MYRANKS_P[[#This Row],[LG]]),IFERROR(INDEX(PITCHCSV[],MATCH(MYRANKS_P[[#This Row],[PROJID]],PITCHCSV[playerid],0),P_BBCOL),0),0)</f>
        <v>#REF!</v>
      </c>
      <c r="P690" s="10" t="e">
        <f>IF(OR(LEAGUE="Mixed",LEAGUE=MYRANKS_P[[#This Row],[LG]]),IFERROR(MYRANKS_P[[#This Row],[ER]]*9/MYRANKS_P[[#This Row],[IP]],0),0)</f>
        <v>#REF!</v>
      </c>
      <c r="Q690" s="10" t="e">
        <f>IF(OR(LEAGUE="Mixed",LEAGUE=MYRANKS_P[[#This Row],[LG]]),IFERROR((MYRANKS_P[[#This Row],[BB]]+MYRANKS_P[[#This Row],[H]])/MYRANKS_P[[#This Row],[IP]],0),0)</f>
        <v>#REF!</v>
      </c>
      <c r="R690" s="12" t="e">
        <f>MYRANKS_P[[#This Row],[W]]/SGP_W</f>
        <v>#REF!</v>
      </c>
      <c r="S690" s="12" t="e">
        <f>MYRANKS_P[[#This Row],[SV]]/SGP_SV</f>
        <v>#REF!</v>
      </c>
      <c r="T690" s="12" t="e">
        <f>MYRANKS_P[[#This Row],[SO]]/SGP_K</f>
        <v>#REF!</v>
      </c>
      <c r="U690" s="10" t="e">
        <f>((LGAVG_ER*(NUMPITCHERS-1)+MYRANKS_P[[#This Row],[ER]])*9/((LGAVG_IP*(NUMPITCHERS-1)+MYRANKS_P[[#This Row],[IP]]))-LGAVG_ERA)/SGP_ERA</f>
        <v>#REF!</v>
      </c>
      <c r="V690" s="10" t="e">
        <f>((LGAVG_HBB*(NUMPITCHERS-1)+MYRANKS_P[[#This Row],[BB]]+MYRANKS_P[[#This Row],[H]])/(LGAVG_IP*(NUMPITCHERS-1)+MYRANKS_P[[#This Row],[IP]])-LGAVG_WHIP)/SGP_WHIP</f>
        <v>#REF!</v>
      </c>
      <c r="W690" s="76" t="e">
        <f>MYRANKS_P[[#This Row],[WSGP]]+MYRANKS_P[[#This Row],[SVSGP]]+MYRANKS_P[[#This Row],[SOSGP]]+MYRANKS_P[[#This Row],[ERASGP]]+MYRANKS_P[[#This Row],[WHIPSGP]]</f>
        <v>#REF!</v>
      </c>
      <c r="X690" s="175" t="e">
        <f>RANK(MYRANKS_P[[#This Row],[TTLSGP]],MYRANKS_P[TTLSGP],0)</f>
        <v>#REF!</v>
      </c>
      <c r="Y690" s="76" t="e">
        <f>IF(MYRANKS_P[[#This Row],[RAW_RANK]]&gt;NUM_P,MYRANKS_P[[#This Row],[TTLSGP]],0)</f>
        <v>#REF!</v>
      </c>
      <c r="Z690" s="23" t="e">
        <f>IF(MYRANKS_P[[#This Row],[BENCH_TTLSGP]]=0,"",RANK(MYRANKS_P[[#This Row],[BENCH_TTLSGP]],MYRANKS_P[BENCH_TTLSGP],0))</f>
        <v>#REF!</v>
      </c>
      <c r="AA690" s="23" t="e">
        <f>IF(MYRANKS_P[[#This Row],[RAW_RANK]]=NUM_P,"X","")</f>
        <v>#REF!</v>
      </c>
      <c r="AB690" s="80" t="e">
        <f>VLOOKUP(MYRANKS_P[[#This Row],[POS]],#REF!,COLUMN(#REF!),FALSE)</f>
        <v>#REF!</v>
      </c>
      <c r="AC690" s="81" t="e">
        <f>MYRANKS_P[[#This Row],[TTLSGP]]-MYRANKS_P[[#This Row],[REPL LVL]]</f>
        <v>#REF!</v>
      </c>
      <c r="AD690" s="20" t="e">
        <f>IF(MYRANKS_P[[#This Row],[RAW_RANK]]&lt;=Total_Pitchers_Drafted,MYRANKS_P[[#This Row],[SGP OVER REPL]],0)</f>
        <v>#REF!</v>
      </c>
      <c r="AE690" s="70" t="e">
        <f>MYRANKS_P[[#This Row],[SGP OVER REPL]]*Dollar_Value_Per_Pitcher_SGP+1</f>
        <v>#REF!</v>
      </c>
      <c r="AF690" s="28"/>
      <c r="AG690" s="31" t="e">
        <f>IF(AND(MYRANKS_P[[#This Row],[BENCH_RANK]]&lt;=Total_Pitchers_Drafted,MYRANKS_P[[#This Row],[$ACTUAL]]=""),MYRANKS_P[[#This Row],[USEFULSGP]],0)</f>
        <v>#REF!</v>
      </c>
      <c r="AH690" s="28" t="e">
        <f>IF(MYRANKS_P[[#This Row],[REMAIN_SGP]]=0,0,MYRANKS_P[[#This Row],[REMAIN_SGP]]*Remaining_Dollar_Value_Per_Pitcher_SGP+1)</f>
        <v>#REF!</v>
      </c>
      <c r="AI690" s="122"/>
    </row>
    <row r="691" spans="1:35" x14ac:dyDescent="0.25">
      <c r="A691" s="78" t="s">
        <v>6271</v>
      </c>
      <c r="B691" s="53" t="e">
        <f>VLOOKUP(MYRANKS_P[[#This Row],[PLAYERID]],#REF!,COLUMN(#REF!),FALSE)</f>
        <v>#REF!</v>
      </c>
      <c r="C691" s="53" t="e">
        <f>VLOOKUP(MYRANKS_P[[#This Row],[PLAYERID]],#REF!,COLUMN(#REF!),FALSE)</f>
        <v>#REF!</v>
      </c>
      <c r="D691" s="53" t="e">
        <f>VLOOKUP(MYRANKS_P[[#This Row],[PLAYERID]],#REF!,COLUMN(#REF!),FALSE)</f>
        <v>#REF!</v>
      </c>
      <c r="E691" s="9" t="e">
        <f>VLOOKUP(MYRANKS_P[[#This Row],[PLAYERID]],#REF!,COLUMN(#REF!),FALSE)</f>
        <v>#REF!</v>
      </c>
      <c r="F691" s="53" t="e">
        <f>VLOOKUP(MYRANKS_P[[#This Row],[PLAYERID]],#REF!,COLUMN(#REF!),FALSE)</f>
        <v>#REF!</v>
      </c>
      <c r="G691" s="9" t="e">
        <f>INDEX(#REF!,MATCH(MYRANKS_P[[#This Row],[PLAYERID]],#REF!,0),VLOOKUP(IDSYSTEM,#REF!,3,FALSE))</f>
        <v>#REF!</v>
      </c>
      <c r="H691" s="115" t="e">
        <f>IF(OR(LEAGUE="Mixed",LEAGUE=MYRANKS_P[[#This Row],[LG]]),IFERROR(INDEX(PITCHCSV[],MATCH(MYRANKS_P[[#This Row],[PROJID]],PITCHCSV[playerid],0),P_WCOL),0),0)</f>
        <v>#REF!</v>
      </c>
      <c r="I691" s="115" t="e">
        <f>IF(OR(LEAGUE="Mixed",LEAGUE=MYRANKS_P[[#This Row],[LG]]),IFERROR(INDEX(PITCHCSV[],MATCH(MYRANKS_P[[#This Row],[PROJID]],PITCHCSV[playerid],0),P_SVCOL),0),0)</f>
        <v>#REF!</v>
      </c>
      <c r="J691" s="115" t="e">
        <f>IF(OR(LEAGUE="Mixed",LEAGUE=MYRANKS_P[[#This Row],[LG]]),IFERROR(INDEX(PITCHCSV[],MATCH(MYRANKS_P[[#This Row],[PROJID]],PITCHCSV[playerid],0),P_IPCOL),0),0)</f>
        <v>#REF!</v>
      </c>
      <c r="K691" s="115" t="e">
        <f>IF(OR(LEAGUE="Mixed",LEAGUE=MYRANKS_P[[#This Row],[LG]]),IFERROR(INDEX(PITCHCSV[],MATCH(MYRANKS_P[[#This Row],[PROJID]],PITCHCSV[playerid],0),P_HCOL),0),0)</f>
        <v>#REF!</v>
      </c>
      <c r="L691" s="115" t="e">
        <f>IF(OR(LEAGUE="Mixed",LEAGUE=MYRANKS_P[[#This Row],[LG]]),IFERROR(INDEX(PITCHCSV[],MATCH(MYRANKS_P[[#This Row],[PROJID]],PITCHCSV[playerid],0),P_ERCOL),0),0)</f>
        <v>#REF!</v>
      </c>
      <c r="M691" s="115" t="e">
        <f>IF(OR(LEAGUE="Mixed",LEAGUE=MYRANKS_P[[#This Row],[LG]]),IFERROR(INDEX(PITCHCSV[],MATCH(MYRANKS_P[[#This Row],[PROJID]],PITCHCSV[playerid],0),P_HRCOL),0),0)</f>
        <v>#REF!</v>
      </c>
      <c r="N691" s="115" t="e">
        <f>IF(OR(LEAGUE="Mixed",LEAGUE=MYRANKS_P[[#This Row],[LG]]),IFERROR(INDEX(PITCHCSV[],MATCH(MYRANKS_P[[#This Row],[PROJID]],PITCHCSV[playerid],0),P_SOCOL),0),0)</f>
        <v>#REF!</v>
      </c>
      <c r="O691" s="115" t="e">
        <f>IF(OR(LEAGUE="Mixed",LEAGUE=MYRANKS_P[[#This Row],[LG]]),IFERROR(INDEX(PITCHCSV[],MATCH(MYRANKS_P[[#This Row],[PROJID]],PITCHCSV[playerid],0),P_BBCOL),0),0)</f>
        <v>#REF!</v>
      </c>
      <c r="P691" s="10" t="e">
        <f>IF(OR(LEAGUE="Mixed",LEAGUE=MYRANKS_P[[#This Row],[LG]]),IFERROR(MYRANKS_P[[#This Row],[ER]]*9/MYRANKS_P[[#This Row],[IP]],0),0)</f>
        <v>#REF!</v>
      </c>
      <c r="Q691" s="10" t="e">
        <f>IF(OR(LEAGUE="Mixed",LEAGUE=MYRANKS_P[[#This Row],[LG]]),IFERROR((MYRANKS_P[[#This Row],[BB]]+MYRANKS_P[[#This Row],[H]])/MYRANKS_P[[#This Row],[IP]],0),0)</f>
        <v>#REF!</v>
      </c>
      <c r="R691" s="12" t="e">
        <f>MYRANKS_P[[#This Row],[W]]/SGP_W</f>
        <v>#REF!</v>
      </c>
      <c r="S691" s="12" t="e">
        <f>MYRANKS_P[[#This Row],[SV]]/SGP_SV</f>
        <v>#REF!</v>
      </c>
      <c r="T691" s="12" t="e">
        <f>MYRANKS_P[[#This Row],[SO]]/SGP_K</f>
        <v>#REF!</v>
      </c>
      <c r="U691" s="10" t="e">
        <f>((LGAVG_ER*(NUMPITCHERS-1)+MYRANKS_P[[#This Row],[ER]])*9/((LGAVG_IP*(NUMPITCHERS-1)+MYRANKS_P[[#This Row],[IP]]))-LGAVG_ERA)/SGP_ERA</f>
        <v>#REF!</v>
      </c>
      <c r="V691" s="10" t="e">
        <f>((LGAVG_HBB*(NUMPITCHERS-1)+MYRANKS_P[[#This Row],[BB]]+MYRANKS_P[[#This Row],[H]])/(LGAVG_IP*(NUMPITCHERS-1)+MYRANKS_P[[#This Row],[IP]])-LGAVG_WHIP)/SGP_WHIP</f>
        <v>#REF!</v>
      </c>
      <c r="W691" s="76" t="e">
        <f>MYRANKS_P[[#This Row],[WSGP]]+MYRANKS_P[[#This Row],[SVSGP]]+MYRANKS_P[[#This Row],[SOSGP]]+MYRANKS_P[[#This Row],[ERASGP]]+MYRANKS_P[[#This Row],[WHIPSGP]]</f>
        <v>#REF!</v>
      </c>
      <c r="X691" s="175" t="e">
        <f>RANK(MYRANKS_P[[#This Row],[TTLSGP]],MYRANKS_P[TTLSGP],0)</f>
        <v>#REF!</v>
      </c>
      <c r="Y691" s="76" t="e">
        <f>IF(MYRANKS_P[[#This Row],[RAW_RANK]]&gt;NUM_P,MYRANKS_P[[#This Row],[TTLSGP]],0)</f>
        <v>#REF!</v>
      </c>
      <c r="Z691" s="23" t="e">
        <f>IF(MYRANKS_P[[#This Row],[BENCH_TTLSGP]]=0,"",RANK(MYRANKS_P[[#This Row],[BENCH_TTLSGP]],MYRANKS_P[BENCH_TTLSGP],0))</f>
        <v>#REF!</v>
      </c>
      <c r="AA691" s="23" t="e">
        <f>IF(MYRANKS_P[[#This Row],[RAW_RANK]]=NUM_P,"X","")</f>
        <v>#REF!</v>
      </c>
      <c r="AB691" s="80" t="e">
        <f>VLOOKUP(MYRANKS_P[[#This Row],[POS]],#REF!,COLUMN(#REF!),FALSE)</f>
        <v>#REF!</v>
      </c>
      <c r="AC691" s="12" t="e">
        <f>MYRANKS_P[[#This Row],[TTLSGP]]-MYRANKS_P[[#This Row],[REPL LVL]]</f>
        <v>#REF!</v>
      </c>
      <c r="AD691" s="20" t="e">
        <f>IF(MYRANKS_P[[#This Row],[RAW_RANK]]&lt;=Total_Pitchers_Drafted,MYRANKS_P[[#This Row],[SGP OVER REPL]],0)</f>
        <v>#REF!</v>
      </c>
      <c r="AE691" s="70" t="e">
        <f>MYRANKS_P[[#This Row],[SGP OVER REPL]]*Dollar_Value_Per_Pitcher_SGP+1</f>
        <v>#REF!</v>
      </c>
      <c r="AF691" s="28"/>
      <c r="AG691" s="31" t="e">
        <f>IF(AND(MYRANKS_P[[#This Row],[BENCH_RANK]]&lt;=Total_Pitchers_Drafted,MYRANKS_P[[#This Row],[$ACTUAL]]=""),MYRANKS_P[[#This Row],[USEFULSGP]],0)</f>
        <v>#REF!</v>
      </c>
      <c r="AH691" s="28" t="e">
        <f>IF(MYRANKS_P[[#This Row],[REMAIN_SGP]]=0,0,MYRANKS_P[[#This Row],[REMAIN_SGP]]*Remaining_Dollar_Value_Per_Pitcher_SGP+1)</f>
        <v>#REF!</v>
      </c>
      <c r="AI691" s="122"/>
    </row>
    <row r="692" spans="1:35" x14ac:dyDescent="0.25">
      <c r="A692" s="78" t="s">
        <v>2396</v>
      </c>
      <c r="B692" s="53" t="e">
        <f>VLOOKUP(MYRANKS_P[[#This Row],[PLAYERID]],#REF!,COLUMN(#REF!),FALSE)</f>
        <v>#REF!</v>
      </c>
      <c r="C692" s="53" t="e">
        <f>VLOOKUP(MYRANKS_P[[#This Row],[PLAYERID]],#REF!,COLUMN(#REF!),FALSE)</f>
        <v>#REF!</v>
      </c>
      <c r="D692" s="53" t="e">
        <f>VLOOKUP(MYRANKS_P[[#This Row],[PLAYERID]],#REF!,COLUMN(#REF!),FALSE)</f>
        <v>#REF!</v>
      </c>
      <c r="E692" s="9" t="e">
        <f>VLOOKUP(MYRANKS_P[[#This Row],[PLAYERID]],#REF!,COLUMN(#REF!),FALSE)</f>
        <v>#REF!</v>
      </c>
      <c r="F692" s="53" t="e">
        <f>VLOOKUP(MYRANKS_P[[#This Row],[PLAYERID]],#REF!,COLUMN(#REF!),FALSE)</f>
        <v>#REF!</v>
      </c>
      <c r="G692" s="9" t="e">
        <f>INDEX(#REF!,MATCH(MYRANKS_P[[#This Row],[PLAYERID]],#REF!,0),VLOOKUP(IDSYSTEM,#REF!,3,FALSE))</f>
        <v>#REF!</v>
      </c>
      <c r="H692" s="115" t="e">
        <f>IF(OR(LEAGUE="Mixed",LEAGUE=MYRANKS_P[[#This Row],[LG]]),IFERROR(INDEX(PITCHCSV[],MATCH(MYRANKS_P[[#This Row],[PROJID]],PITCHCSV[playerid],0),P_WCOL),0),0)</f>
        <v>#REF!</v>
      </c>
      <c r="I692" s="115" t="e">
        <f>IF(OR(LEAGUE="Mixed",LEAGUE=MYRANKS_P[[#This Row],[LG]]),IFERROR(INDEX(PITCHCSV[],MATCH(MYRANKS_P[[#This Row],[PROJID]],PITCHCSV[playerid],0),P_SVCOL),0),0)</f>
        <v>#REF!</v>
      </c>
      <c r="J692" s="115" t="e">
        <f>IF(OR(LEAGUE="Mixed",LEAGUE=MYRANKS_P[[#This Row],[LG]]),IFERROR(INDEX(PITCHCSV[],MATCH(MYRANKS_P[[#This Row],[PROJID]],PITCHCSV[playerid],0),P_IPCOL),0),0)</f>
        <v>#REF!</v>
      </c>
      <c r="K692" s="115" t="e">
        <f>IF(OR(LEAGUE="Mixed",LEAGUE=MYRANKS_P[[#This Row],[LG]]),IFERROR(INDEX(PITCHCSV[],MATCH(MYRANKS_P[[#This Row],[PROJID]],PITCHCSV[playerid],0),P_HCOL),0),0)</f>
        <v>#REF!</v>
      </c>
      <c r="L692" s="115" t="e">
        <f>IF(OR(LEAGUE="Mixed",LEAGUE=MYRANKS_P[[#This Row],[LG]]),IFERROR(INDEX(PITCHCSV[],MATCH(MYRANKS_P[[#This Row],[PROJID]],PITCHCSV[playerid],0),P_ERCOL),0),0)</f>
        <v>#REF!</v>
      </c>
      <c r="M692" s="115" t="e">
        <f>IF(OR(LEAGUE="Mixed",LEAGUE=MYRANKS_P[[#This Row],[LG]]),IFERROR(INDEX(PITCHCSV[],MATCH(MYRANKS_P[[#This Row],[PROJID]],PITCHCSV[playerid],0),P_HRCOL),0),0)</f>
        <v>#REF!</v>
      </c>
      <c r="N692" s="115" t="e">
        <f>IF(OR(LEAGUE="Mixed",LEAGUE=MYRANKS_P[[#This Row],[LG]]),IFERROR(INDEX(PITCHCSV[],MATCH(MYRANKS_P[[#This Row],[PROJID]],PITCHCSV[playerid],0),P_SOCOL),0),0)</f>
        <v>#REF!</v>
      </c>
      <c r="O692" s="115" t="e">
        <f>IF(OR(LEAGUE="Mixed",LEAGUE=MYRANKS_P[[#This Row],[LG]]),IFERROR(INDEX(PITCHCSV[],MATCH(MYRANKS_P[[#This Row],[PROJID]],PITCHCSV[playerid],0),P_BBCOL),0),0)</f>
        <v>#REF!</v>
      </c>
      <c r="P692" s="10" t="e">
        <f>IF(OR(LEAGUE="Mixed",LEAGUE=MYRANKS_P[[#This Row],[LG]]),IFERROR(MYRANKS_P[[#This Row],[ER]]*9/MYRANKS_P[[#This Row],[IP]],0),0)</f>
        <v>#REF!</v>
      </c>
      <c r="Q692" s="10" t="e">
        <f>IF(OR(LEAGUE="Mixed",LEAGUE=MYRANKS_P[[#This Row],[LG]]),IFERROR((MYRANKS_P[[#This Row],[BB]]+MYRANKS_P[[#This Row],[H]])/MYRANKS_P[[#This Row],[IP]],0),0)</f>
        <v>#REF!</v>
      </c>
      <c r="R692" s="58" t="e">
        <f>MYRANKS_P[[#This Row],[W]]/SGP_W</f>
        <v>#REF!</v>
      </c>
      <c r="S692" s="57" t="e">
        <f>MYRANKS_P[[#This Row],[SV]]/SGP_SV</f>
        <v>#REF!</v>
      </c>
      <c r="T692" s="58" t="e">
        <f>MYRANKS_P[[#This Row],[SO]]/SGP_K</f>
        <v>#REF!</v>
      </c>
      <c r="U692" s="10" t="e">
        <f>((LGAVG_ER*(NUMPITCHERS-1)+MYRANKS_P[[#This Row],[ER]])*9/((LGAVG_IP*(NUMPITCHERS-1)+MYRANKS_P[[#This Row],[IP]]))-LGAVG_ERA)/SGP_ERA</f>
        <v>#REF!</v>
      </c>
      <c r="V692" s="10" t="e">
        <f>((LGAVG_HBB*(NUMPITCHERS-1)+MYRANKS_P[[#This Row],[BB]]+MYRANKS_P[[#This Row],[H]])/(LGAVG_IP*(NUMPITCHERS-1)+MYRANKS_P[[#This Row],[IP]])-LGAVG_WHIP)/SGP_WHIP</f>
        <v>#REF!</v>
      </c>
      <c r="W692" s="75" t="e">
        <f>MYRANKS_P[[#This Row],[WSGP]]+MYRANKS_P[[#This Row],[SVSGP]]+MYRANKS_P[[#This Row],[SOSGP]]+MYRANKS_P[[#This Row],[ERASGP]]+MYRANKS_P[[#This Row],[WHIPSGP]]</f>
        <v>#REF!</v>
      </c>
      <c r="X692" s="177" t="e">
        <f>RANK(MYRANKS_P[[#This Row],[TTLSGP]],MYRANKS_P[TTLSGP],0)</f>
        <v>#REF!</v>
      </c>
      <c r="Y692" s="75" t="e">
        <f>IF(MYRANKS_P[[#This Row],[RAW_RANK]]&gt;NUM_P,MYRANKS_P[[#This Row],[TTLSGP]],0)</f>
        <v>#REF!</v>
      </c>
      <c r="Z692" s="59" t="e">
        <f>IF(MYRANKS_P[[#This Row],[BENCH_TTLSGP]]=0,"",RANK(MYRANKS_P[[#This Row],[BENCH_TTLSGP]],MYRANKS_P[BENCH_TTLSGP],0))</f>
        <v>#REF!</v>
      </c>
      <c r="AA692" s="59" t="e">
        <f>IF(MYRANKS_P[[#This Row],[RAW_RANK]]=NUM_P,"X","")</f>
        <v>#REF!</v>
      </c>
      <c r="AB692" s="118" t="e">
        <f>VLOOKUP(MYRANKS_P[[#This Row],[POS]],#REF!,COLUMN(#REF!),FALSE)</f>
        <v>#REF!</v>
      </c>
      <c r="AC692" s="57" t="e">
        <f>MYRANKS_P[[#This Row],[TTLSGP]]-MYRANKS_P[[#This Row],[REPL LVL]]</f>
        <v>#REF!</v>
      </c>
      <c r="AD692" s="58" t="e">
        <f>IF(MYRANKS_P[[#This Row],[RAW_RANK]]&lt;=Total_Pitchers_Drafted,MYRANKS_P[[#This Row],[SGP OVER REPL]],0)</f>
        <v>#REF!</v>
      </c>
      <c r="AE692" s="69" t="e">
        <f>MYRANKS_P[[#This Row],[SGP OVER REPL]]*Dollar_Value_Per_Pitcher_SGP+1</f>
        <v>#REF!</v>
      </c>
      <c r="AF692" s="58"/>
      <c r="AG692" s="57" t="e">
        <f>IF(AND(MYRANKS_P[[#This Row],[BENCH_RANK]]&lt;=Total_Pitchers_Drafted,MYRANKS_P[[#This Row],[$ACTUAL]]=""),MYRANKS_P[[#This Row],[USEFULSGP]],0)</f>
        <v>#REF!</v>
      </c>
      <c r="AH692" s="58" t="e">
        <f>IF(MYRANKS_P[[#This Row],[REMAIN_SGP]]=0,0,MYRANKS_P[[#This Row],[REMAIN_SGP]]*Remaining_Dollar_Value_Per_Pitcher_SGP+1)</f>
        <v>#REF!</v>
      </c>
      <c r="AI692" s="122"/>
    </row>
    <row r="693" spans="1:35" x14ac:dyDescent="0.25">
      <c r="A693" s="78" t="s">
        <v>1757</v>
      </c>
      <c r="B693" s="53" t="e">
        <f>VLOOKUP(MYRANKS_P[[#This Row],[PLAYERID]],#REF!,COLUMN(#REF!),FALSE)</f>
        <v>#REF!</v>
      </c>
      <c r="C693" s="53" t="e">
        <f>VLOOKUP(MYRANKS_P[[#This Row],[PLAYERID]],#REF!,COLUMN(#REF!),FALSE)</f>
        <v>#REF!</v>
      </c>
      <c r="D693" s="53" t="e">
        <f>VLOOKUP(MYRANKS_P[[#This Row],[PLAYERID]],#REF!,COLUMN(#REF!),FALSE)</f>
        <v>#REF!</v>
      </c>
      <c r="E693" s="9" t="e">
        <f>VLOOKUP(MYRANKS_P[[#This Row],[PLAYERID]],#REF!,COLUMN(#REF!),FALSE)</f>
        <v>#REF!</v>
      </c>
      <c r="F693" s="53" t="e">
        <f>VLOOKUP(MYRANKS_P[[#This Row],[PLAYERID]],#REF!,COLUMN(#REF!),FALSE)</f>
        <v>#REF!</v>
      </c>
      <c r="G693" s="9" t="e">
        <f>INDEX(#REF!,MATCH(MYRANKS_P[[#This Row],[PLAYERID]],#REF!,0),VLOOKUP(IDSYSTEM,#REF!,3,FALSE))</f>
        <v>#REF!</v>
      </c>
      <c r="H693" s="115" t="e">
        <f>IF(OR(LEAGUE="Mixed",LEAGUE=MYRANKS_P[[#This Row],[LG]]),IFERROR(INDEX(PITCHCSV[],MATCH(MYRANKS_P[[#This Row],[PROJID]],PITCHCSV[playerid],0),P_WCOL),0),0)</f>
        <v>#REF!</v>
      </c>
      <c r="I693" s="115" t="e">
        <f>IF(OR(LEAGUE="Mixed",LEAGUE=MYRANKS_P[[#This Row],[LG]]),IFERROR(INDEX(PITCHCSV[],MATCH(MYRANKS_P[[#This Row],[PROJID]],PITCHCSV[playerid],0),P_SVCOL),0),0)</f>
        <v>#REF!</v>
      </c>
      <c r="J693" s="115" t="e">
        <f>IF(OR(LEAGUE="Mixed",LEAGUE=MYRANKS_P[[#This Row],[LG]]),IFERROR(INDEX(PITCHCSV[],MATCH(MYRANKS_P[[#This Row],[PROJID]],PITCHCSV[playerid],0),P_IPCOL),0),0)</f>
        <v>#REF!</v>
      </c>
      <c r="K693" s="115" t="e">
        <f>IF(OR(LEAGUE="Mixed",LEAGUE=MYRANKS_P[[#This Row],[LG]]),IFERROR(INDEX(PITCHCSV[],MATCH(MYRANKS_P[[#This Row],[PROJID]],PITCHCSV[playerid],0),P_HCOL),0),0)</f>
        <v>#REF!</v>
      </c>
      <c r="L693" s="115" t="e">
        <f>IF(OR(LEAGUE="Mixed",LEAGUE=MYRANKS_P[[#This Row],[LG]]),IFERROR(INDEX(PITCHCSV[],MATCH(MYRANKS_P[[#This Row],[PROJID]],PITCHCSV[playerid],0),P_ERCOL),0),0)</f>
        <v>#REF!</v>
      </c>
      <c r="M693" s="115" t="e">
        <f>IF(OR(LEAGUE="Mixed",LEAGUE=MYRANKS_P[[#This Row],[LG]]),IFERROR(INDEX(PITCHCSV[],MATCH(MYRANKS_P[[#This Row],[PROJID]],PITCHCSV[playerid],0),P_HRCOL),0),0)</f>
        <v>#REF!</v>
      </c>
      <c r="N693" s="115" t="e">
        <f>IF(OR(LEAGUE="Mixed",LEAGUE=MYRANKS_P[[#This Row],[LG]]),IFERROR(INDEX(PITCHCSV[],MATCH(MYRANKS_P[[#This Row],[PROJID]],PITCHCSV[playerid],0),P_SOCOL),0),0)</f>
        <v>#REF!</v>
      </c>
      <c r="O693" s="115" t="e">
        <f>IF(OR(LEAGUE="Mixed",LEAGUE=MYRANKS_P[[#This Row],[LG]]),IFERROR(INDEX(PITCHCSV[],MATCH(MYRANKS_P[[#This Row],[PROJID]],PITCHCSV[playerid],0),P_BBCOL),0),0)</f>
        <v>#REF!</v>
      </c>
      <c r="P693" s="10" t="e">
        <f>IF(OR(LEAGUE="Mixed",LEAGUE=MYRANKS_P[[#This Row],[LG]]),IFERROR(MYRANKS_P[[#This Row],[ER]]*9/MYRANKS_P[[#This Row],[IP]],0),0)</f>
        <v>#REF!</v>
      </c>
      <c r="Q693" s="10" t="e">
        <f>IF(OR(LEAGUE="Mixed",LEAGUE=MYRANKS_P[[#This Row],[LG]]),IFERROR((MYRANKS_P[[#This Row],[BB]]+MYRANKS_P[[#This Row],[H]])/MYRANKS_P[[#This Row],[IP]],0),0)</f>
        <v>#REF!</v>
      </c>
      <c r="R693" s="12" t="e">
        <f>MYRANKS_P[[#This Row],[W]]/SGP_W</f>
        <v>#REF!</v>
      </c>
      <c r="S693" s="12" t="e">
        <f>MYRANKS_P[[#This Row],[SV]]/SGP_SV</f>
        <v>#REF!</v>
      </c>
      <c r="T693" s="12" t="e">
        <f>MYRANKS_P[[#This Row],[SO]]/SGP_K</f>
        <v>#REF!</v>
      </c>
      <c r="U693" s="10" t="e">
        <f>((LGAVG_ER*(NUMPITCHERS-1)+MYRANKS_P[[#This Row],[ER]])*9/((LGAVG_IP*(NUMPITCHERS-1)+MYRANKS_P[[#This Row],[IP]]))-LGAVG_ERA)/SGP_ERA</f>
        <v>#REF!</v>
      </c>
      <c r="V693" s="10" t="e">
        <f>((LGAVG_HBB*(NUMPITCHERS-1)+MYRANKS_P[[#This Row],[BB]]+MYRANKS_P[[#This Row],[H]])/(LGAVG_IP*(NUMPITCHERS-1)+MYRANKS_P[[#This Row],[IP]])-LGAVG_WHIP)/SGP_WHIP</f>
        <v>#REF!</v>
      </c>
      <c r="W693" s="76" t="e">
        <f>MYRANKS_P[[#This Row],[WSGP]]+MYRANKS_P[[#This Row],[SVSGP]]+MYRANKS_P[[#This Row],[SOSGP]]+MYRANKS_P[[#This Row],[ERASGP]]+MYRANKS_P[[#This Row],[WHIPSGP]]</f>
        <v>#REF!</v>
      </c>
      <c r="X693" s="175" t="e">
        <f>RANK(MYRANKS_P[[#This Row],[TTLSGP]],MYRANKS_P[TTLSGP],0)</f>
        <v>#REF!</v>
      </c>
      <c r="Y693" s="76" t="e">
        <f>IF(MYRANKS_P[[#This Row],[RAW_RANK]]&gt;NUM_P,MYRANKS_P[[#This Row],[TTLSGP]],0)</f>
        <v>#REF!</v>
      </c>
      <c r="Z693" s="23" t="e">
        <f>IF(MYRANKS_P[[#This Row],[BENCH_TTLSGP]]=0,"",RANK(MYRANKS_P[[#This Row],[BENCH_TTLSGP]],MYRANKS_P[BENCH_TTLSGP],0))</f>
        <v>#REF!</v>
      </c>
      <c r="AA693" s="23" t="e">
        <f>IF(MYRANKS_P[[#This Row],[RAW_RANK]]=NUM_P,"X","")</f>
        <v>#REF!</v>
      </c>
      <c r="AB693" s="80" t="e">
        <f>VLOOKUP(MYRANKS_P[[#This Row],[POS]],#REF!,COLUMN(#REF!),FALSE)</f>
        <v>#REF!</v>
      </c>
      <c r="AC693" s="12" t="e">
        <f>MYRANKS_P[[#This Row],[TTLSGP]]-MYRANKS_P[[#This Row],[REPL LVL]]</f>
        <v>#REF!</v>
      </c>
      <c r="AD693" s="20" t="e">
        <f>IF(MYRANKS_P[[#This Row],[RAW_RANK]]&lt;=Total_Pitchers_Drafted,MYRANKS_P[[#This Row],[SGP OVER REPL]],0)</f>
        <v>#REF!</v>
      </c>
      <c r="AE693" s="70" t="e">
        <f>MYRANKS_P[[#This Row],[SGP OVER REPL]]*Dollar_Value_Per_Pitcher_SGP+1</f>
        <v>#REF!</v>
      </c>
      <c r="AF693" s="28"/>
      <c r="AG693" s="31" t="e">
        <f>IF(AND(MYRANKS_P[[#This Row],[BENCH_RANK]]&lt;=Total_Pitchers_Drafted,MYRANKS_P[[#This Row],[$ACTUAL]]=""),MYRANKS_P[[#This Row],[USEFULSGP]],0)</f>
        <v>#REF!</v>
      </c>
      <c r="AH693" s="28" t="e">
        <f>IF(MYRANKS_P[[#This Row],[REMAIN_SGP]]=0,0,MYRANKS_P[[#This Row],[REMAIN_SGP]]*Remaining_Dollar_Value_Per_Pitcher_SGP+1)</f>
        <v>#REF!</v>
      </c>
      <c r="AI693" s="122"/>
    </row>
    <row r="694" spans="1:35" x14ac:dyDescent="0.25">
      <c r="A694" s="111" t="s">
        <v>2397</v>
      </c>
      <c r="B694" s="53" t="e">
        <f>VLOOKUP(MYRANKS_P[[#This Row],[PLAYERID]],#REF!,COLUMN(#REF!),FALSE)</f>
        <v>#REF!</v>
      </c>
      <c r="C694" s="53" t="e">
        <f>VLOOKUP(MYRANKS_P[[#This Row],[PLAYERID]],#REF!,COLUMN(#REF!),FALSE)</f>
        <v>#REF!</v>
      </c>
      <c r="D694" s="53" t="e">
        <f>VLOOKUP(MYRANKS_P[[#This Row],[PLAYERID]],#REF!,COLUMN(#REF!),FALSE)</f>
        <v>#REF!</v>
      </c>
      <c r="E694" s="9" t="e">
        <f>VLOOKUP(MYRANKS_P[[#This Row],[PLAYERID]],#REF!,COLUMN(#REF!),FALSE)</f>
        <v>#REF!</v>
      </c>
      <c r="F694" s="53" t="e">
        <f>VLOOKUP(MYRANKS_P[[#This Row],[PLAYERID]],#REF!,COLUMN(#REF!),FALSE)</f>
        <v>#REF!</v>
      </c>
      <c r="G694" s="9" t="e">
        <f>INDEX(#REF!,MATCH(MYRANKS_P[[#This Row],[PLAYERID]],#REF!,0),VLOOKUP(IDSYSTEM,#REF!,3,FALSE))</f>
        <v>#REF!</v>
      </c>
      <c r="H694" s="115" t="e">
        <f>IF(OR(LEAGUE="Mixed",LEAGUE=MYRANKS_P[[#This Row],[LG]]),IFERROR(INDEX(PITCHCSV[],MATCH(MYRANKS_P[[#This Row],[PROJID]],PITCHCSV[playerid],0),P_WCOL),0),0)</f>
        <v>#REF!</v>
      </c>
      <c r="I694" s="115" t="e">
        <f>IF(OR(LEAGUE="Mixed",LEAGUE=MYRANKS_P[[#This Row],[LG]]),IFERROR(INDEX(PITCHCSV[],MATCH(MYRANKS_P[[#This Row],[PROJID]],PITCHCSV[playerid],0),P_SVCOL),0),0)</f>
        <v>#REF!</v>
      </c>
      <c r="J694" s="115" t="e">
        <f>IF(OR(LEAGUE="Mixed",LEAGUE=MYRANKS_P[[#This Row],[LG]]),IFERROR(INDEX(PITCHCSV[],MATCH(MYRANKS_P[[#This Row],[PROJID]],PITCHCSV[playerid],0),P_IPCOL),0),0)</f>
        <v>#REF!</v>
      </c>
      <c r="K694" s="115" t="e">
        <f>IF(OR(LEAGUE="Mixed",LEAGUE=MYRANKS_P[[#This Row],[LG]]),IFERROR(INDEX(PITCHCSV[],MATCH(MYRANKS_P[[#This Row],[PROJID]],PITCHCSV[playerid],0),P_HCOL),0),0)</f>
        <v>#REF!</v>
      </c>
      <c r="L694" s="115" t="e">
        <f>IF(OR(LEAGUE="Mixed",LEAGUE=MYRANKS_P[[#This Row],[LG]]),IFERROR(INDEX(PITCHCSV[],MATCH(MYRANKS_P[[#This Row],[PROJID]],PITCHCSV[playerid],0),P_ERCOL),0),0)</f>
        <v>#REF!</v>
      </c>
      <c r="M694" s="115" t="e">
        <f>IF(OR(LEAGUE="Mixed",LEAGUE=MYRANKS_P[[#This Row],[LG]]),IFERROR(INDEX(PITCHCSV[],MATCH(MYRANKS_P[[#This Row],[PROJID]],PITCHCSV[playerid],0),P_HRCOL),0),0)</f>
        <v>#REF!</v>
      </c>
      <c r="N694" s="115" t="e">
        <f>IF(OR(LEAGUE="Mixed",LEAGUE=MYRANKS_P[[#This Row],[LG]]),IFERROR(INDEX(PITCHCSV[],MATCH(MYRANKS_P[[#This Row],[PROJID]],PITCHCSV[playerid],0),P_SOCOL),0),0)</f>
        <v>#REF!</v>
      </c>
      <c r="O694" s="115" t="e">
        <f>IF(OR(LEAGUE="Mixed",LEAGUE=MYRANKS_P[[#This Row],[LG]]),IFERROR(INDEX(PITCHCSV[],MATCH(MYRANKS_P[[#This Row],[PROJID]],PITCHCSV[playerid],0),P_BBCOL),0),0)</f>
        <v>#REF!</v>
      </c>
      <c r="P694" s="10" t="e">
        <f>IF(OR(LEAGUE="Mixed",LEAGUE=MYRANKS_P[[#This Row],[LG]]),IFERROR(MYRANKS_P[[#This Row],[ER]]*9/MYRANKS_P[[#This Row],[IP]],0),0)</f>
        <v>#REF!</v>
      </c>
      <c r="Q694" s="10" t="e">
        <f>IF(OR(LEAGUE="Mixed",LEAGUE=MYRANKS_P[[#This Row],[LG]]),IFERROR((MYRANKS_P[[#This Row],[BB]]+MYRANKS_P[[#This Row],[H]])/MYRANKS_P[[#This Row],[IP]],0),0)</f>
        <v>#REF!</v>
      </c>
      <c r="R694" s="10" t="e">
        <f>MYRANKS_P[[#This Row],[W]]/SGP_W</f>
        <v>#REF!</v>
      </c>
      <c r="S694" s="10" t="e">
        <f>MYRANKS_P[[#This Row],[SV]]/SGP_SV</f>
        <v>#REF!</v>
      </c>
      <c r="T694" s="10" t="e">
        <f>MYRANKS_P[[#This Row],[SO]]/SGP_K</f>
        <v>#REF!</v>
      </c>
      <c r="U694" s="10" t="e">
        <f>((LGAVG_ER*(NUMPITCHERS-1)+MYRANKS_P[[#This Row],[ER]])*9/((LGAVG_IP*(NUMPITCHERS-1)+MYRANKS_P[[#This Row],[IP]]))-LGAVG_ERA)/SGP_ERA</f>
        <v>#REF!</v>
      </c>
      <c r="V694" s="10" t="e">
        <f>((LGAVG_HBB*(NUMPITCHERS-1)+MYRANKS_P[[#This Row],[BB]]+MYRANKS_P[[#This Row],[H]])/(LGAVG_IP*(NUMPITCHERS-1)+MYRANKS_P[[#This Row],[IP]])-LGAVG_WHIP)/SGP_WHIP</f>
        <v>#REF!</v>
      </c>
      <c r="W694" s="72" t="e">
        <f>MYRANKS_P[[#This Row],[WSGP]]+MYRANKS_P[[#This Row],[SVSGP]]+MYRANKS_P[[#This Row],[SOSGP]]+MYRANKS_P[[#This Row],[ERASGP]]+MYRANKS_P[[#This Row],[WHIPSGP]]</f>
        <v>#REF!</v>
      </c>
      <c r="X694" s="171" t="e">
        <f>RANK(MYRANKS_P[[#This Row],[TTLSGP]],MYRANKS_P[TTLSGP],0)</f>
        <v>#REF!</v>
      </c>
      <c r="Y694" s="72" t="e">
        <f>IF(MYRANKS_P[[#This Row],[RAW_RANK]]&gt;NUM_P,MYRANKS_P[[#This Row],[TTLSGP]],0)</f>
        <v>#REF!</v>
      </c>
      <c r="Z694" s="22" t="e">
        <f>IF(MYRANKS_P[[#This Row],[BENCH_TTLSGP]]=0,"",RANK(MYRANKS_P[[#This Row],[BENCH_TTLSGP]],MYRANKS_P[BENCH_TTLSGP],0))</f>
        <v>#REF!</v>
      </c>
      <c r="AA694" s="22" t="e">
        <f>IF(MYRANKS_P[[#This Row],[RAW_RANK]]=NUM_P,"X","")</f>
        <v>#REF!</v>
      </c>
      <c r="AB694" s="80" t="e">
        <f>VLOOKUP(MYRANKS_P[[#This Row],[POS]],#REF!,COLUMN(#REF!),FALSE)</f>
        <v>#REF!</v>
      </c>
      <c r="AC694" s="12" t="e">
        <f>MYRANKS_P[[#This Row],[TTLSGP]]-MYRANKS_P[[#This Row],[REPL LVL]]</f>
        <v>#REF!</v>
      </c>
      <c r="AD694" s="19" t="e">
        <f>IF(MYRANKS_P[[#This Row],[RAW_RANK]]&lt;=Total_Pitchers_Drafted,MYRANKS_P[[#This Row],[SGP OVER REPL]],0)</f>
        <v>#REF!</v>
      </c>
      <c r="AE694" s="66" t="e">
        <f>MYRANKS_P[[#This Row],[SGP OVER REPL]]*Dollar_Value_Per_Pitcher_SGP+1</f>
        <v>#REF!</v>
      </c>
      <c r="AF694" s="27"/>
      <c r="AG694" s="30" t="e">
        <f>IF(AND(MYRANKS_P[[#This Row],[BENCH_RANK]]&lt;=Total_Pitchers_Drafted,MYRANKS_P[[#This Row],[$ACTUAL]]=""),MYRANKS_P[[#This Row],[USEFULSGP]],0)</f>
        <v>#REF!</v>
      </c>
      <c r="AH694" s="27" t="e">
        <f>IF(MYRANKS_P[[#This Row],[REMAIN_SGP]]=0,0,MYRANKS_P[[#This Row],[REMAIN_SGP]]*Remaining_Dollar_Value_Per_Pitcher_SGP+1)</f>
        <v>#REF!</v>
      </c>
      <c r="AI694" s="122"/>
    </row>
    <row r="695" spans="1:35" x14ac:dyDescent="0.25">
      <c r="A695" s="111" t="s">
        <v>1766</v>
      </c>
      <c r="B695" s="53" t="e">
        <f>VLOOKUP(MYRANKS_P[[#This Row],[PLAYERID]],#REF!,COLUMN(#REF!),FALSE)</f>
        <v>#REF!</v>
      </c>
      <c r="C695" s="53" t="e">
        <f>VLOOKUP(MYRANKS_P[[#This Row],[PLAYERID]],#REF!,COLUMN(#REF!),FALSE)</f>
        <v>#REF!</v>
      </c>
      <c r="D695" s="53" t="e">
        <f>VLOOKUP(MYRANKS_P[[#This Row],[PLAYERID]],#REF!,COLUMN(#REF!),FALSE)</f>
        <v>#REF!</v>
      </c>
      <c r="E695" s="9" t="e">
        <f>VLOOKUP(MYRANKS_P[[#This Row],[PLAYERID]],#REF!,COLUMN(#REF!),FALSE)</f>
        <v>#REF!</v>
      </c>
      <c r="F695" s="53" t="e">
        <f>VLOOKUP(MYRANKS_P[[#This Row],[PLAYERID]],#REF!,COLUMN(#REF!),FALSE)</f>
        <v>#REF!</v>
      </c>
      <c r="G695" s="9" t="e">
        <f>INDEX(#REF!,MATCH(MYRANKS_P[[#This Row],[PLAYERID]],#REF!,0),VLOOKUP(IDSYSTEM,#REF!,3,FALSE))</f>
        <v>#REF!</v>
      </c>
      <c r="H695" s="115" t="e">
        <f>IF(OR(LEAGUE="Mixed",LEAGUE=MYRANKS_P[[#This Row],[LG]]),IFERROR(INDEX(PITCHCSV[],MATCH(MYRANKS_P[[#This Row],[PROJID]],PITCHCSV[playerid],0),P_WCOL),0),0)</f>
        <v>#REF!</v>
      </c>
      <c r="I695" s="115" t="e">
        <f>IF(OR(LEAGUE="Mixed",LEAGUE=MYRANKS_P[[#This Row],[LG]]),IFERROR(INDEX(PITCHCSV[],MATCH(MYRANKS_P[[#This Row],[PROJID]],PITCHCSV[playerid],0),P_SVCOL),0),0)</f>
        <v>#REF!</v>
      </c>
      <c r="J695" s="115" t="e">
        <f>IF(OR(LEAGUE="Mixed",LEAGUE=MYRANKS_P[[#This Row],[LG]]),IFERROR(INDEX(PITCHCSV[],MATCH(MYRANKS_P[[#This Row],[PROJID]],PITCHCSV[playerid],0),P_IPCOL),0),0)</f>
        <v>#REF!</v>
      </c>
      <c r="K695" s="115" t="e">
        <f>IF(OR(LEAGUE="Mixed",LEAGUE=MYRANKS_P[[#This Row],[LG]]),IFERROR(INDEX(PITCHCSV[],MATCH(MYRANKS_P[[#This Row],[PROJID]],PITCHCSV[playerid],0),P_HCOL),0),0)</f>
        <v>#REF!</v>
      </c>
      <c r="L695" s="115" t="e">
        <f>IF(OR(LEAGUE="Mixed",LEAGUE=MYRANKS_P[[#This Row],[LG]]),IFERROR(INDEX(PITCHCSV[],MATCH(MYRANKS_P[[#This Row],[PROJID]],PITCHCSV[playerid],0),P_ERCOL),0),0)</f>
        <v>#REF!</v>
      </c>
      <c r="M695" s="115" t="e">
        <f>IF(OR(LEAGUE="Mixed",LEAGUE=MYRANKS_P[[#This Row],[LG]]),IFERROR(INDEX(PITCHCSV[],MATCH(MYRANKS_P[[#This Row],[PROJID]],PITCHCSV[playerid],0),P_HRCOL),0),0)</f>
        <v>#REF!</v>
      </c>
      <c r="N695" s="115" t="e">
        <f>IF(OR(LEAGUE="Mixed",LEAGUE=MYRANKS_P[[#This Row],[LG]]),IFERROR(INDEX(PITCHCSV[],MATCH(MYRANKS_P[[#This Row],[PROJID]],PITCHCSV[playerid],0),P_SOCOL),0),0)</f>
        <v>#REF!</v>
      </c>
      <c r="O695" s="115" t="e">
        <f>IF(OR(LEAGUE="Mixed",LEAGUE=MYRANKS_P[[#This Row],[LG]]),IFERROR(INDEX(PITCHCSV[],MATCH(MYRANKS_P[[#This Row],[PROJID]],PITCHCSV[playerid],0),P_BBCOL),0),0)</f>
        <v>#REF!</v>
      </c>
      <c r="P695" s="10" t="e">
        <f>IF(OR(LEAGUE="Mixed",LEAGUE=MYRANKS_P[[#This Row],[LG]]),IFERROR(MYRANKS_P[[#This Row],[ER]]*9/MYRANKS_P[[#This Row],[IP]],0),0)</f>
        <v>#REF!</v>
      </c>
      <c r="Q695" s="10" t="e">
        <f>IF(OR(LEAGUE="Mixed",LEAGUE=MYRANKS_P[[#This Row],[LG]]),IFERROR((MYRANKS_P[[#This Row],[BB]]+MYRANKS_P[[#This Row],[H]])/MYRANKS_P[[#This Row],[IP]],0),0)</f>
        <v>#REF!</v>
      </c>
      <c r="R695" s="55" t="e">
        <f>MYRANKS_P[[#This Row],[W]]/SGP_W</f>
        <v>#REF!</v>
      </c>
      <c r="S695" s="54" t="e">
        <f>MYRANKS_P[[#This Row],[SV]]/SGP_SV</f>
        <v>#REF!</v>
      </c>
      <c r="T695" s="55" t="e">
        <f>MYRANKS_P[[#This Row],[SO]]/SGP_K</f>
        <v>#REF!</v>
      </c>
      <c r="U695" s="10" t="e">
        <f>((LGAVG_ER*(NUMPITCHERS-1)+MYRANKS_P[[#This Row],[ER]])*9/((LGAVG_IP*(NUMPITCHERS-1)+MYRANKS_P[[#This Row],[IP]]))-LGAVG_ERA)/SGP_ERA</f>
        <v>#REF!</v>
      </c>
      <c r="V695" s="10" t="e">
        <f>((LGAVG_HBB*(NUMPITCHERS-1)+MYRANKS_P[[#This Row],[BB]]+MYRANKS_P[[#This Row],[H]])/(LGAVG_IP*(NUMPITCHERS-1)+MYRANKS_P[[#This Row],[IP]])-LGAVG_WHIP)/SGP_WHIP</f>
        <v>#REF!</v>
      </c>
      <c r="W695" s="74" t="e">
        <f>MYRANKS_P[[#This Row],[WSGP]]+MYRANKS_P[[#This Row],[SVSGP]]+MYRANKS_P[[#This Row],[SOSGP]]+MYRANKS_P[[#This Row],[ERASGP]]+MYRANKS_P[[#This Row],[WHIPSGP]]</f>
        <v>#REF!</v>
      </c>
      <c r="X695" s="172" t="e">
        <f>RANK(MYRANKS_P[[#This Row],[TTLSGP]],MYRANKS_P[TTLSGP],0)</f>
        <v>#REF!</v>
      </c>
      <c r="Y695" s="74" t="e">
        <f>IF(MYRANKS_P[[#This Row],[RAW_RANK]]&gt;NUM_P,MYRANKS_P[[#This Row],[TTLSGP]],0)</f>
        <v>#REF!</v>
      </c>
      <c r="Z695" s="56" t="e">
        <f>IF(MYRANKS_P[[#This Row],[BENCH_TTLSGP]]=0,"",RANK(MYRANKS_P[[#This Row],[BENCH_TTLSGP]],MYRANKS_P[BENCH_TTLSGP],0))</f>
        <v>#REF!</v>
      </c>
      <c r="AA695" s="56" t="e">
        <f>IF(MYRANKS_P[[#This Row],[RAW_RANK]]=NUM_P,"X","")</f>
        <v>#REF!</v>
      </c>
      <c r="AB695" s="118" t="e">
        <f>VLOOKUP(MYRANKS_P[[#This Row],[POS]],#REF!,COLUMN(#REF!),FALSE)</f>
        <v>#REF!</v>
      </c>
      <c r="AC695" s="119" t="e">
        <f>MYRANKS_P[[#This Row],[TTLSGP]]-MYRANKS_P[[#This Row],[REPL LVL]]</f>
        <v>#REF!</v>
      </c>
      <c r="AD695" s="55" t="e">
        <f>IF(MYRANKS_P[[#This Row],[RAW_RANK]]&lt;=Total_Pitchers_Drafted,MYRANKS_P[[#This Row],[SGP OVER REPL]],0)</f>
        <v>#REF!</v>
      </c>
      <c r="AE695" s="68" t="e">
        <f>MYRANKS_P[[#This Row],[SGP OVER REPL]]*Dollar_Value_Per_Pitcher_SGP+1</f>
        <v>#REF!</v>
      </c>
      <c r="AF695" s="55"/>
      <c r="AG695" s="54" t="e">
        <f>IF(AND(MYRANKS_P[[#This Row],[BENCH_RANK]]&lt;=Total_Pitchers_Drafted,MYRANKS_P[[#This Row],[$ACTUAL]]=""),MYRANKS_P[[#This Row],[USEFULSGP]],0)</f>
        <v>#REF!</v>
      </c>
      <c r="AH695" s="55" t="e">
        <f>IF(MYRANKS_P[[#This Row],[REMAIN_SGP]]=0,0,MYRANKS_P[[#This Row],[REMAIN_SGP]]*Remaining_Dollar_Value_Per_Pitcher_SGP+1)</f>
        <v>#REF!</v>
      </c>
      <c r="AI695" s="122"/>
    </row>
    <row r="696" spans="1:35" x14ac:dyDescent="0.25">
      <c r="A696" s="111" t="s">
        <v>1771</v>
      </c>
      <c r="B696" s="53" t="e">
        <f>VLOOKUP(MYRANKS_P[[#This Row],[PLAYERID]],#REF!,COLUMN(#REF!),FALSE)</f>
        <v>#REF!</v>
      </c>
      <c r="C696" s="53" t="e">
        <f>VLOOKUP(MYRANKS_P[[#This Row],[PLAYERID]],#REF!,COLUMN(#REF!),FALSE)</f>
        <v>#REF!</v>
      </c>
      <c r="D696" s="53" t="e">
        <f>VLOOKUP(MYRANKS_P[[#This Row],[PLAYERID]],#REF!,COLUMN(#REF!),FALSE)</f>
        <v>#REF!</v>
      </c>
      <c r="E696" s="9" t="e">
        <f>VLOOKUP(MYRANKS_P[[#This Row],[PLAYERID]],#REF!,COLUMN(#REF!),FALSE)</f>
        <v>#REF!</v>
      </c>
      <c r="F696" s="53" t="e">
        <f>VLOOKUP(MYRANKS_P[[#This Row],[PLAYERID]],#REF!,COLUMN(#REF!),FALSE)</f>
        <v>#REF!</v>
      </c>
      <c r="G696" s="9" t="e">
        <f>INDEX(#REF!,MATCH(MYRANKS_P[[#This Row],[PLAYERID]],#REF!,0),VLOOKUP(IDSYSTEM,#REF!,3,FALSE))</f>
        <v>#REF!</v>
      </c>
      <c r="H696" s="115" t="e">
        <f>IF(OR(LEAGUE="Mixed",LEAGUE=MYRANKS_P[[#This Row],[LG]]),IFERROR(INDEX(PITCHCSV[],MATCH(MYRANKS_P[[#This Row],[PROJID]],PITCHCSV[playerid],0),P_WCOL),0),0)</f>
        <v>#REF!</v>
      </c>
      <c r="I696" s="115" t="e">
        <f>IF(OR(LEAGUE="Mixed",LEAGUE=MYRANKS_P[[#This Row],[LG]]),IFERROR(INDEX(PITCHCSV[],MATCH(MYRANKS_P[[#This Row],[PROJID]],PITCHCSV[playerid],0),P_SVCOL),0),0)</f>
        <v>#REF!</v>
      </c>
      <c r="J696" s="115" t="e">
        <f>IF(OR(LEAGUE="Mixed",LEAGUE=MYRANKS_P[[#This Row],[LG]]),IFERROR(INDEX(PITCHCSV[],MATCH(MYRANKS_P[[#This Row],[PROJID]],PITCHCSV[playerid],0),P_IPCOL),0),0)</f>
        <v>#REF!</v>
      </c>
      <c r="K696" s="115" t="e">
        <f>IF(OR(LEAGUE="Mixed",LEAGUE=MYRANKS_P[[#This Row],[LG]]),IFERROR(INDEX(PITCHCSV[],MATCH(MYRANKS_P[[#This Row],[PROJID]],PITCHCSV[playerid],0),P_HCOL),0),0)</f>
        <v>#REF!</v>
      </c>
      <c r="L696" s="115" t="e">
        <f>IF(OR(LEAGUE="Mixed",LEAGUE=MYRANKS_P[[#This Row],[LG]]),IFERROR(INDEX(PITCHCSV[],MATCH(MYRANKS_P[[#This Row],[PROJID]],PITCHCSV[playerid],0),P_ERCOL),0),0)</f>
        <v>#REF!</v>
      </c>
      <c r="M696" s="115" t="e">
        <f>IF(OR(LEAGUE="Mixed",LEAGUE=MYRANKS_P[[#This Row],[LG]]),IFERROR(INDEX(PITCHCSV[],MATCH(MYRANKS_P[[#This Row],[PROJID]],PITCHCSV[playerid],0),P_HRCOL),0),0)</f>
        <v>#REF!</v>
      </c>
      <c r="N696" s="115" t="e">
        <f>IF(OR(LEAGUE="Mixed",LEAGUE=MYRANKS_P[[#This Row],[LG]]),IFERROR(INDEX(PITCHCSV[],MATCH(MYRANKS_P[[#This Row],[PROJID]],PITCHCSV[playerid],0),P_SOCOL),0),0)</f>
        <v>#REF!</v>
      </c>
      <c r="O696" s="115" t="e">
        <f>IF(OR(LEAGUE="Mixed",LEAGUE=MYRANKS_P[[#This Row],[LG]]),IFERROR(INDEX(PITCHCSV[],MATCH(MYRANKS_P[[#This Row],[PROJID]],PITCHCSV[playerid],0),P_BBCOL),0),0)</f>
        <v>#REF!</v>
      </c>
      <c r="P696" s="10" t="e">
        <f>IF(OR(LEAGUE="Mixed",LEAGUE=MYRANKS_P[[#This Row],[LG]]),IFERROR(MYRANKS_P[[#This Row],[ER]]*9/MYRANKS_P[[#This Row],[IP]],0),0)</f>
        <v>#REF!</v>
      </c>
      <c r="Q696" s="10" t="e">
        <f>IF(OR(LEAGUE="Mixed",LEAGUE=MYRANKS_P[[#This Row],[LG]]),IFERROR((MYRANKS_P[[#This Row],[BB]]+MYRANKS_P[[#This Row],[H]])/MYRANKS_P[[#This Row],[IP]],0),0)</f>
        <v>#REF!</v>
      </c>
      <c r="R696" s="33" t="e">
        <f>MYRANKS_P[[#This Row],[W]]/SGP_W</f>
        <v>#REF!</v>
      </c>
      <c r="S696" s="35" t="e">
        <f>MYRANKS_P[[#This Row],[SV]]/SGP_SV</f>
        <v>#REF!</v>
      </c>
      <c r="T696" s="33" t="e">
        <f>MYRANKS_P[[#This Row],[SO]]/SGP_K</f>
        <v>#REF!</v>
      </c>
      <c r="U696" s="10" t="e">
        <f>((LGAVG_ER*(NUMPITCHERS-1)+MYRANKS_P[[#This Row],[ER]])*9/((LGAVG_IP*(NUMPITCHERS-1)+MYRANKS_P[[#This Row],[IP]]))-LGAVG_ERA)/SGP_ERA</f>
        <v>#REF!</v>
      </c>
      <c r="V696" s="10" t="e">
        <f>((LGAVG_HBB*(NUMPITCHERS-1)+MYRANKS_P[[#This Row],[BB]]+MYRANKS_P[[#This Row],[H]])/(LGAVG_IP*(NUMPITCHERS-1)+MYRANKS_P[[#This Row],[IP]])-LGAVG_WHIP)/SGP_WHIP</f>
        <v>#REF!</v>
      </c>
      <c r="W696" s="73" t="e">
        <f>MYRANKS_P[[#This Row],[WSGP]]+MYRANKS_P[[#This Row],[SVSGP]]+MYRANKS_P[[#This Row],[SOSGP]]+MYRANKS_P[[#This Row],[ERASGP]]+MYRANKS_P[[#This Row],[WHIPSGP]]</f>
        <v>#REF!</v>
      </c>
      <c r="X696" s="174" t="e">
        <f>RANK(MYRANKS_P[[#This Row],[TTLSGP]],MYRANKS_P[TTLSGP],0)</f>
        <v>#REF!</v>
      </c>
      <c r="Y696" s="73" t="e">
        <f>IF(MYRANKS_P[[#This Row],[RAW_RANK]]&gt;NUM_P,MYRANKS_P[[#This Row],[TTLSGP]],0)</f>
        <v>#REF!</v>
      </c>
      <c r="Z696" s="34" t="e">
        <f>IF(MYRANKS_P[[#This Row],[BENCH_TTLSGP]]=0,"",RANK(MYRANKS_P[[#This Row],[BENCH_TTLSGP]],MYRANKS_P[BENCH_TTLSGP],0))</f>
        <v>#REF!</v>
      </c>
      <c r="AA696" s="34" t="e">
        <f>IF(MYRANKS_P[[#This Row],[RAW_RANK]]=NUM_P,"X","")</f>
        <v>#REF!</v>
      </c>
      <c r="AB696" s="117" t="e">
        <f>VLOOKUP(MYRANKS_P[[#This Row],[POS]],#REF!,COLUMN(#REF!),FALSE)</f>
        <v>#REF!</v>
      </c>
      <c r="AC696" s="142" t="e">
        <f>MYRANKS_P[[#This Row],[TTLSGP]]-MYRANKS_P[[#This Row],[REPL LVL]]</f>
        <v>#REF!</v>
      </c>
      <c r="AD696" s="33" t="e">
        <f>IF(MYRANKS_P[[#This Row],[RAW_RANK]]&lt;=Total_Pitchers_Drafted,MYRANKS_P[[#This Row],[SGP OVER REPL]],0)</f>
        <v>#REF!</v>
      </c>
      <c r="AE696" s="67" t="e">
        <f>MYRANKS_P[[#This Row],[SGP OVER REPL]]*Dollar_Value_Per_Pitcher_SGP+1</f>
        <v>#REF!</v>
      </c>
      <c r="AF696" s="33"/>
      <c r="AG696" s="35" t="e">
        <f>IF(AND(MYRANKS_P[[#This Row],[BENCH_RANK]]&lt;=Total_Pitchers_Drafted,MYRANKS_P[[#This Row],[$ACTUAL]]=""),MYRANKS_P[[#This Row],[USEFULSGP]],0)</f>
        <v>#REF!</v>
      </c>
      <c r="AH696" s="33" t="e">
        <f>IF(MYRANKS_P[[#This Row],[REMAIN_SGP]]=0,0,MYRANKS_P[[#This Row],[REMAIN_SGP]]*Remaining_Dollar_Value_Per_Pitcher_SGP+1)</f>
        <v>#REF!</v>
      </c>
      <c r="AI696" s="122"/>
    </row>
    <row r="697" spans="1:35" x14ac:dyDescent="0.25">
      <c r="A697" s="78" t="s">
        <v>1772</v>
      </c>
      <c r="B697" s="53" t="e">
        <f>VLOOKUP(MYRANKS_P[[#This Row],[PLAYERID]],#REF!,COLUMN(#REF!),FALSE)</f>
        <v>#REF!</v>
      </c>
      <c r="C697" s="53" t="e">
        <f>VLOOKUP(MYRANKS_P[[#This Row],[PLAYERID]],#REF!,COLUMN(#REF!),FALSE)</f>
        <v>#REF!</v>
      </c>
      <c r="D697" s="53" t="e">
        <f>VLOOKUP(MYRANKS_P[[#This Row],[PLAYERID]],#REF!,COLUMN(#REF!),FALSE)</f>
        <v>#REF!</v>
      </c>
      <c r="E697" s="9" t="e">
        <f>VLOOKUP(MYRANKS_P[[#This Row],[PLAYERID]],#REF!,COLUMN(#REF!),FALSE)</f>
        <v>#REF!</v>
      </c>
      <c r="F697" s="53" t="e">
        <f>VLOOKUP(MYRANKS_P[[#This Row],[PLAYERID]],#REF!,COLUMN(#REF!),FALSE)</f>
        <v>#REF!</v>
      </c>
      <c r="G697" s="9" t="e">
        <f>INDEX(#REF!,MATCH(MYRANKS_P[[#This Row],[PLAYERID]],#REF!,0),VLOOKUP(IDSYSTEM,#REF!,3,FALSE))</f>
        <v>#REF!</v>
      </c>
      <c r="H697" s="115" t="e">
        <f>IF(OR(LEAGUE="Mixed",LEAGUE=MYRANKS_P[[#This Row],[LG]]),IFERROR(INDEX(PITCHCSV[],MATCH(MYRANKS_P[[#This Row],[PROJID]],PITCHCSV[playerid],0),P_WCOL),0),0)</f>
        <v>#REF!</v>
      </c>
      <c r="I697" s="115" t="e">
        <f>IF(OR(LEAGUE="Mixed",LEAGUE=MYRANKS_P[[#This Row],[LG]]),IFERROR(INDEX(PITCHCSV[],MATCH(MYRANKS_P[[#This Row],[PROJID]],PITCHCSV[playerid],0),P_SVCOL),0),0)</f>
        <v>#REF!</v>
      </c>
      <c r="J697" s="115" t="e">
        <f>IF(OR(LEAGUE="Mixed",LEAGUE=MYRANKS_P[[#This Row],[LG]]),IFERROR(INDEX(PITCHCSV[],MATCH(MYRANKS_P[[#This Row],[PROJID]],PITCHCSV[playerid],0),P_IPCOL),0),0)</f>
        <v>#REF!</v>
      </c>
      <c r="K697" s="115" t="e">
        <f>IF(OR(LEAGUE="Mixed",LEAGUE=MYRANKS_P[[#This Row],[LG]]),IFERROR(INDEX(PITCHCSV[],MATCH(MYRANKS_P[[#This Row],[PROJID]],PITCHCSV[playerid],0),P_HCOL),0),0)</f>
        <v>#REF!</v>
      </c>
      <c r="L697" s="115" t="e">
        <f>IF(OR(LEAGUE="Mixed",LEAGUE=MYRANKS_P[[#This Row],[LG]]),IFERROR(INDEX(PITCHCSV[],MATCH(MYRANKS_P[[#This Row],[PROJID]],PITCHCSV[playerid],0),P_ERCOL),0),0)</f>
        <v>#REF!</v>
      </c>
      <c r="M697" s="115" t="e">
        <f>IF(OR(LEAGUE="Mixed",LEAGUE=MYRANKS_P[[#This Row],[LG]]),IFERROR(INDEX(PITCHCSV[],MATCH(MYRANKS_P[[#This Row],[PROJID]],PITCHCSV[playerid],0),P_HRCOL),0),0)</f>
        <v>#REF!</v>
      </c>
      <c r="N697" s="115" t="e">
        <f>IF(OR(LEAGUE="Mixed",LEAGUE=MYRANKS_P[[#This Row],[LG]]),IFERROR(INDEX(PITCHCSV[],MATCH(MYRANKS_P[[#This Row],[PROJID]],PITCHCSV[playerid],0),P_SOCOL),0),0)</f>
        <v>#REF!</v>
      </c>
      <c r="O697" s="115" t="e">
        <f>IF(OR(LEAGUE="Mixed",LEAGUE=MYRANKS_P[[#This Row],[LG]]),IFERROR(INDEX(PITCHCSV[],MATCH(MYRANKS_P[[#This Row],[PROJID]],PITCHCSV[playerid],0),P_BBCOL),0),0)</f>
        <v>#REF!</v>
      </c>
      <c r="P697" s="10" t="e">
        <f>IF(OR(LEAGUE="Mixed",LEAGUE=MYRANKS_P[[#This Row],[LG]]),IFERROR(MYRANKS_P[[#This Row],[ER]]*9/MYRANKS_P[[#This Row],[IP]],0),0)</f>
        <v>#REF!</v>
      </c>
      <c r="Q697" s="10" t="e">
        <f>IF(OR(LEAGUE="Mixed",LEAGUE=MYRANKS_P[[#This Row],[LG]]),IFERROR((MYRANKS_P[[#This Row],[BB]]+MYRANKS_P[[#This Row],[H]])/MYRANKS_P[[#This Row],[IP]],0),0)</f>
        <v>#REF!</v>
      </c>
      <c r="R697" s="12" t="e">
        <f>MYRANKS_P[[#This Row],[W]]/SGP_W</f>
        <v>#REF!</v>
      </c>
      <c r="S697" s="12" t="e">
        <f>MYRANKS_P[[#This Row],[SV]]/SGP_SV</f>
        <v>#REF!</v>
      </c>
      <c r="T697" s="12" t="e">
        <f>MYRANKS_P[[#This Row],[SO]]/SGP_K</f>
        <v>#REF!</v>
      </c>
      <c r="U697" s="10" t="e">
        <f>((LGAVG_ER*(NUMPITCHERS-1)+MYRANKS_P[[#This Row],[ER]])*9/((LGAVG_IP*(NUMPITCHERS-1)+MYRANKS_P[[#This Row],[IP]]))-LGAVG_ERA)/SGP_ERA</f>
        <v>#REF!</v>
      </c>
      <c r="V697" s="10" t="e">
        <f>((LGAVG_HBB*(NUMPITCHERS-1)+MYRANKS_P[[#This Row],[BB]]+MYRANKS_P[[#This Row],[H]])/(LGAVG_IP*(NUMPITCHERS-1)+MYRANKS_P[[#This Row],[IP]])-LGAVG_WHIP)/SGP_WHIP</f>
        <v>#REF!</v>
      </c>
      <c r="W697" s="76" t="e">
        <f>MYRANKS_P[[#This Row],[WSGP]]+MYRANKS_P[[#This Row],[SVSGP]]+MYRANKS_P[[#This Row],[SOSGP]]+MYRANKS_P[[#This Row],[ERASGP]]+MYRANKS_P[[#This Row],[WHIPSGP]]</f>
        <v>#REF!</v>
      </c>
      <c r="X697" s="175" t="e">
        <f>RANK(MYRANKS_P[[#This Row],[TTLSGP]],MYRANKS_P[TTLSGP],0)</f>
        <v>#REF!</v>
      </c>
      <c r="Y697" s="76" t="e">
        <f>IF(MYRANKS_P[[#This Row],[RAW_RANK]]&gt;NUM_P,MYRANKS_P[[#This Row],[TTLSGP]],0)</f>
        <v>#REF!</v>
      </c>
      <c r="Z697" s="23" t="e">
        <f>IF(MYRANKS_P[[#This Row],[BENCH_TTLSGP]]=0,"",RANK(MYRANKS_P[[#This Row],[BENCH_TTLSGP]],MYRANKS_P[BENCH_TTLSGP],0))</f>
        <v>#REF!</v>
      </c>
      <c r="AA697" s="23" t="e">
        <f>IF(MYRANKS_P[[#This Row],[RAW_RANK]]=NUM_P,"X","")</f>
        <v>#REF!</v>
      </c>
      <c r="AB697" s="80" t="e">
        <f>VLOOKUP(MYRANKS_P[[#This Row],[POS]],#REF!,COLUMN(#REF!),FALSE)</f>
        <v>#REF!</v>
      </c>
      <c r="AC697" s="81" t="e">
        <f>MYRANKS_P[[#This Row],[TTLSGP]]-MYRANKS_P[[#This Row],[REPL LVL]]</f>
        <v>#REF!</v>
      </c>
      <c r="AD697" s="20" t="e">
        <f>IF(MYRANKS_P[[#This Row],[RAW_RANK]]&lt;=Total_Pitchers_Drafted,MYRANKS_P[[#This Row],[SGP OVER REPL]],0)</f>
        <v>#REF!</v>
      </c>
      <c r="AE697" s="70" t="e">
        <f>MYRANKS_P[[#This Row],[SGP OVER REPL]]*Dollar_Value_Per_Pitcher_SGP+1</f>
        <v>#REF!</v>
      </c>
      <c r="AF697" s="28"/>
      <c r="AG697" s="31" t="e">
        <f>IF(AND(MYRANKS_P[[#This Row],[BENCH_RANK]]&lt;=Total_Pitchers_Drafted,MYRANKS_P[[#This Row],[$ACTUAL]]=""),MYRANKS_P[[#This Row],[USEFULSGP]],0)</f>
        <v>#REF!</v>
      </c>
      <c r="AH697" s="28" t="e">
        <f>IF(MYRANKS_P[[#This Row],[REMAIN_SGP]]=0,0,MYRANKS_P[[#This Row],[REMAIN_SGP]]*Remaining_Dollar_Value_Per_Pitcher_SGP+1)</f>
        <v>#REF!</v>
      </c>
      <c r="AI697" s="122"/>
    </row>
    <row r="698" spans="1:35" x14ac:dyDescent="0.25">
      <c r="A698" s="111" t="s">
        <v>1780</v>
      </c>
      <c r="B698" s="53" t="e">
        <f>VLOOKUP(MYRANKS_P[[#This Row],[PLAYERID]],#REF!,COLUMN(#REF!),FALSE)</f>
        <v>#REF!</v>
      </c>
      <c r="C698" s="53" t="e">
        <f>VLOOKUP(MYRANKS_P[[#This Row],[PLAYERID]],#REF!,COLUMN(#REF!),FALSE)</f>
        <v>#REF!</v>
      </c>
      <c r="D698" s="53" t="e">
        <f>VLOOKUP(MYRANKS_P[[#This Row],[PLAYERID]],#REF!,COLUMN(#REF!),FALSE)</f>
        <v>#REF!</v>
      </c>
      <c r="E698" s="9" t="e">
        <f>VLOOKUP(MYRANKS_P[[#This Row],[PLAYERID]],#REF!,COLUMN(#REF!),FALSE)</f>
        <v>#REF!</v>
      </c>
      <c r="F698" s="53" t="e">
        <f>VLOOKUP(MYRANKS_P[[#This Row],[PLAYERID]],#REF!,COLUMN(#REF!),FALSE)</f>
        <v>#REF!</v>
      </c>
      <c r="G698" s="9" t="e">
        <f>INDEX(#REF!,MATCH(MYRANKS_P[[#This Row],[PLAYERID]],#REF!,0),VLOOKUP(IDSYSTEM,#REF!,3,FALSE))</f>
        <v>#REF!</v>
      </c>
      <c r="H698" s="115" t="e">
        <f>IF(OR(LEAGUE="Mixed",LEAGUE=MYRANKS_P[[#This Row],[LG]]),IFERROR(INDEX(PITCHCSV[],MATCH(MYRANKS_P[[#This Row],[PROJID]],PITCHCSV[playerid],0),P_WCOL),0),0)</f>
        <v>#REF!</v>
      </c>
      <c r="I698" s="115" t="e">
        <f>IF(OR(LEAGUE="Mixed",LEAGUE=MYRANKS_P[[#This Row],[LG]]),IFERROR(INDEX(PITCHCSV[],MATCH(MYRANKS_P[[#This Row],[PROJID]],PITCHCSV[playerid],0),P_SVCOL),0),0)</f>
        <v>#REF!</v>
      </c>
      <c r="J698" s="115" t="e">
        <f>IF(OR(LEAGUE="Mixed",LEAGUE=MYRANKS_P[[#This Row],[LG]]),IFERROR(INDEX(PITCHCSV[],MATCH(MYRANKS_P[[#This Row],[PROJID]],PITCHCSV[playerid],0),P_IPCOL),0),0)</f>
        <v>#REF!</v>
      </c>
      <c r="K698" s="115" t="e">
        <f>IF(OR(LEAGUE="Mixed",LEAGUE=MYRANKS_P[[#This Row],[LG]]),IFERROR(INDEX(PITCHCSV[],MATCH(MYRANKS_P[[#This Row],[PROJID]],PITCHCSV[playerid],0),P_HCOL),0),0)</f>
        <v>#REF!</v>
      </c>
      <c r="L698" s="115" t="e">
        <f>IF(OR(LEAGUE="Mixed",LEAGUE=MYRANKS_P[[#This Row],[LG]]),IFERROR(INDEX(PITCHCSV[],MATCH(MYRANKS_P[[#This Row],[PROJID]],PITCHCSV[playerid],0),P_ERCOL),0),0)</f>
        <v>#REF!</v>
      </c>
      <c r="M698" s="115" t="e">
        <f>IF(OR(LEAGUE="Mixed",LEAGUE=MYRANKS_P[[#This Row],[LG]]),IFERROR(INDEX(PITCHCSV[],MATCH(MYRANKS_P[[#This Row],[PROJID]],PITCHCSV[playerid],0),P_HRCOL),0),0)</f>
        <v>#REF!</v>
      </c>
      <c r="N698" s="115" t="e">
        <f>IF(OR(LEAGUE="Mixed",LEAGUE=MYRANKS_P[[#This Row],[LG]]),IFERROR(INDEX(PITCHCSV[],MATCH(MYRANKS_P[[#This Row],[PROJID]],PITCHCSV[playerid],0),P_SOCOL),0),0)</f>
        <v>#REF!</v>
      </c>
      <c r="O698" s="115" t="e">
        <f>IF(OR(LEAGUE="Mixed",LEAGUE=MYRANKS_P[[#This Row],[LG]]),IFERROR(INDEX(PITCHCSV[],MATCH(MYRANKS_P[[#This Row],[PROJID]],PITCHCSV[playerid],0),P_BBCOL),0),0)</f>
        <v>#REF!</v>
      </c>
      <c r="P698" s="10" t="e">
        <f>IF(OR(LEAGUE="Mixed",LEAGUE=MYRANKS_P[[#This Row],[LG]]),IFERROR(MYRANKS_P[[#This Row],[ER]]*9/MYRANKS_P[[#This Row],[IP]],0),0)</f>
        <v>#REF!</v>
      </c>
      <c r="Q698" s="10" t="e">
        <f>IF(OR(LEAGUE="Mixed",LEAGUE=MYRANKS_P[[#This Row],[LG]]),IFERROR((MYRANKS_P[[#This Row],[BB]]+MYRANKS_P[[#This Row],[H]])/MYRANKS_P[[#This Row],[IP]],0),0)</f>
        <v>#REF!</v>
      </c>
      <c r="R698" s="10" t="e">
        <f>MYRANKS_P[[#This Row],[W]]/SGP_W</f>
        <v>#REF!</v>
      </c>
      <c r="S698" s="10" t="e">
        <f>MYRANKS_P[[#This Row],[SV]]/SGP_SV</f>
        <v>#REF!</v>
      </c>
      <c r="T698" s="10" t="e">
        <f>MYRANKS_P[[#This Row],[SO]]/SGP_K</f>
        <v>#REF!</v>
      </c>
      <c r="U698" s="10" t="e">
        <f>((LGAVG_ER*(NUMPITCHERS-1)+MYRANKS_P[[#This Row],[ER]])*9/((LGAVG_IP*(NUMPITCHERS-1)+MYRANKS_P[[#This Row],[IP]]))-LGAVG_ERA)/SGP_ERA</f>
        <v>#REF!</v>
      </c>
      <c r="V698" s="10" t="e">
        <f>((LGAVG_HBB*(NUMPITCHERS-1)+MYRANKS_P[[#This Row],[BB]]+MYRANKS_P[[#This Row],[H]])/(LGAVG_IP*(NUMPITCHERS-1)+MYRANKS_P[[#This Row],[IP]])-LGAVG_WHIP)/SGP_WHIP</f>
        <v>#REF!</v>
      </c>
      <c r="W698" s="72" t="e">
        <f>MYRANKS_P[[#This Row],[WSGP]]+MYRANKS_P[[#This Row],[SVSGP]]+MYRANKS_P[[#This Row],[SOSGP]]+MYRANKS_P[[#This Row],[ERASGP]]+MYRANKS_P[[#This Row],[WHIPSGP]]</f>
        <v>#REF!</v>
      </c>
      <c r="X698" s="171" t="e">
        <f>RANK(MYRANKS_P[[#This Row],[TTLSGP]],MYRANKS_P[TTLSGP],0)</f>
        <v>#REF!</v>
      </c>
      <c r="Y698" s="72" t="e">
        <f>IF(MYRANKS_P[[#This Row],[RAW_RANK]]&gt;NUM_P,MYRANKS_P[[#This Row],[TTLSGP]],0)</f>
        <v>#REF!</v>
      </c>
      <c r="Z698" s="22" t="e">
        <f>IF(MYRANKS_P[[#This Row],[BENCH_TTLSGP]]=0,"",RANK(MYRANKS_P[[#This Row],[BENCH_TTLSGP]],MYRANKS_P[BENCH_TTLSGP],0))</f>
        <v>#REF!</v>
      </c>
      <c r="AA698" s="22" t="e">
        <f>IF(MYRANKS_P[[#This Row],[RAW_RANK]]=NUM_P,"X","")</f>
        <v>#REF!</v>
      </c>
      <c r="AB698" s="80" t="e">
        <f>VLOOKUP(MYRANKS_P[[#This Row],[POS]],#REF!,COLUMN(#REF!),FALSE)</f>
        <v>#REF!</v>
      </c>
      <c r="AC698" s="12" t="e">
        <f>MYRANKS_P[[#This Row],[TTLSGP]]-MYRANKS_P[[#This Row],[REPL LVL]]</f>
        <v>#REF!</v>
      </c>
      <c r="AD698" s="19" t="e">
        <f>IF(MYRANKS_P[[#This Row],[RAW_RANK]]&lt;=Total_Pitchers_Drafted,MYRANKS_P[[#This Row],[SGP OVER REPL]],0)</f>
        <v>#REF!</v>
      </c>
      <c r="AE698" s="66" t="e">
        <f>MYRANKS_P[[#This Row],[SGP OVER REPL]]*Dollar_Value_Per_Pitcher_SGP+1</f>
        <v>#REF!</v>
      </c>
      <c r="AF698" s="27"/>
      <c r="AG698" s="30" t="e">
        <f>IF(AND(MYRANKS_P[[#This Row],[BENCH_RANK]]&lt;=Total_Pitchers_Drafted,MYRANKS_P[[#This Row],[$ACTUAL]]=""),MYRANKS_P[[#This Row],[USEFULSGP]],0)</f>
        <v>#REF!</v>
      </c>
      <c r="AH698" s="27" t="e">
        <f>IF(MYRANKS_P[[#This Row],[REMAIN_SGP]]=0,0,MYRANKS_P[[#This Row],[REMAIN_SGP]]*Remaining_Dollar_Value_Per_Pitcher_SGP+1)</f>
        <v>#REF!</v>
      </c>
      <c r="AI698" s="122"/>
    </row>
    <row r="699" spans="1:35" x14ac:dyDescent="0.25">
      <c r="A699" s="111" t="s">
        <v>1781</v>
      </c>
      <c r="B699" s="53" t="e">
        <f>VLOOKUP(MYRANKS_P[[#This Row],[PLAYERID]],#REF!,COLUMN(#REF!),FALSE)</f>
        <v>#REF!</v>
      </c>
      <c r="C699" s="53" t="e">
        <f>VLOOKUP(MYRANKS_P[[#This Row],[PLAYERID]],#REF!,COLUMN(#REF!),FALSE)</f>
        <v>#REF!</v>
      </c>
      <c r="D699" s="53" t="e">
        <f>VLOOKUP(MYRANKS_P[[#This Row],[PLAYERID]],#REF!,COLUMN(#REF!),FALSE)</f>
        <v>#REF!</v>
      </c>
      <c r="E699" s="9" t="e">
        <f>VLOOKUP(MYRANKS_P[[#This Row],[PLAYERID]],#REF!,COLUMN(#REF!),FALSE)</f>
        <v>#REF!</v>
      </c>
      <c r="F699" s="53" t="e">
        <f>VLOOKUP(MYRANKS_P[[#This Row],[PLAYERID]],#REF!,COLUMN(#REF!),FALSE)</f>
        <v>#REF!</v>
      </c>
      <c r="G699" s="9" t="e">
        <f>INDEX(#REF!,MATCH(MYRANKS_P[[#This Row],[PLAYERID]],#REF!,0),VLOOKUP(IDSYSTEM,#REF!,3,FALSE))</f>
        <v>#REF!</v>
      </c>
      <c r="H699" s="115" t="e">
        <f>IF(OR(LEAGUE="Mixed",LEAGUE=MYRANKS_P[[#This Row],[LG]]),IFERROR(INDEX(PITCHCSV[],MATCH(MYRANKS_P[[#This Row],[PROJID]],PITCHCSV[playerid],0),P_WCOL),0),0)</f>
        <v>#REF!</v>
      </c>
      <c r="I699" s="115" t="e">
        <f>IF(OR(LEAGUE="Mixed",LEAGUE=MYRANKS_P[[#This Row],[LG]]),IFERROR(INDEX(PITCHCSV[],MATCH(MYRANKS_P[[#This Row],[PROJID]],PITCHCSV[playerid],0),P_SVCOL),0),0)</f>
        <v>#REF!</v>
      </c>
      <c r="J699" s="115" t="e">
        <f>IF(OR(LEAGUE="Mixed",LEAGUE=MYRANKS_P[[#This Row],[LG]]),IFERROR(INDEX(PITCHCSV[],MATCH(MYRANKS_P[[#This Row],[PROJID]],PITCHCSV[playerid],0),P_IPCOL),0),0)</f>
        <v>#REF!</v>
      </c>
      <c r="K699" s="115" t="e">
        <f>IF(OR(LEAGUE="Mixed",LEAGUE=MYRANKS_P[[#This Row],[LG]]),IFERROR(INDEX(PITCHCSV[],MATCH(MYRANKS_P[[#This Row],[PROJID]],PITCHCSV[playerid],0),P_HCOL),0),0)</f>
        <v>#REF!</v>
      </c>
      <c r="L699" s="115" t="e">
        <f>IF(OR(LEAGUE="Mixed",LEAGUE=MYRANKS_P[[#This Row],[LG]]),IFERROR(INDEX(PITCHCSV[],MATCH(MYRANKS_P[[#This Row],[PROJID]],PITCHCSV[playerid],0),P_ERCOL),0),0)</f>
        <v>#REF!</v>
      </c>
      <c r="M699" s="115" t="e">
        <f>IF(OR(LEAGUE="Mixed",LEAGUE=MYRANKS_P[[#This Row],[LG]]),IFERROR(INDEX(PITCHCSV[],MATCH(MYRANKS_P[[#This Row],[PROJID]],PITCHCSV[playerid],0),P_HRCOL),0),0)</f>
        <v>#REF!</v>
      </c>
      <c r="N699" s="115" t="e">
        <f>IF(OR(LEAGUE="Mixed",LEAGUE=MYRANKS_P[[#This Row],[LG]]),IFERROR(INDEX(PITCHCSV[],MATCH(MYRANKS_P[[#This Row],[PROJID]],PITCHCSV[playerid],0),P_SOCOL),0),0)</f>
        <v>#REF!</v>
      </c>
      <c r="O699" s="115" t="e">
        <f>IF(OR(LEAGUE="Mixed",LEAGUE=MYRANKS_P[[#This Row],[LG]]),IFERROR(INDEX(PITCHCSV[],MATCH(MYRANKS_P[[#This Row],[PROJID]],PITCHCSV[playerid],0),P_BBCOL),0),0)</f>
        <v>#REF!</v>
      </c>
      <c r="P699" s="10" t="e">
        <f>IF(OR(LEAGUE="Mixed",LEAGUE=MYRANKS_P[[#This Row],[LG]]),IFERROR(MYRANKS_P[[#This Row],[ER]]*9/MYRANKS_P[[#This Row],[IP]],0),0)</f>
        <v>#REF!</v>
      </c>
      <c r="Q699" s="10" t="e">
        <f>IF(OR(LEAGUE="Mixed",LEAGUE=MYRANKS_P[[#This Row],[LG]]),IFERROR((MYRANKS_P[[#This Row],[BB]]+MYRANKS_P[[#This Row],[H]])/MYRANKS_P[[#This Row],[IP]],0),0)</f>
        <v>#REF!</v>
      </c>
      <c r="R699" s="10" t="e">
        <f>MYRANKS_P[[#This Row],[W]]/SGP_W</f>
        <v>#REF!</v>
      </c>
      <c r="S699" s="10" t="e">
        <f>MYRANKS_P[[#This Row],[SV]]/SGP_SV</f>
        <v>#REF!</v>
      </c>
      <c r="T699" s="10" t="e">
        <f>MYRANKS_P[[#This Row],[SO]]/SGP_K</f>
        <v>#REF!</v>
      </c>
      <c r="U699" s="10" t="e">
        <f>((LGAVG_ER*(NUMPITCHERS-1)+MYRANKS_P[[#This Row],[ER]])*9/((LGAVG_IP*(NUMPITCHERS-1)+MYRANKS_P[[#This Row],[IP]]))-LGAVG_ERA)/SGP_ERA</f>
        <v>#REF!</v>
      </c>
      <c r="V699" s="10" t="e">
        <f>((LGAVG_HBB*(NUMPITCHERS-1)+MYRANKS_P[[#This Row],[BB]]+MYRANKS_P[[#This Row],[H]])/(LGAVG_IP*(NUMPITCHERS-1)+MYRANKS_P[[#This Row],[IP]])-LGAVG_WHIP)/SGP_WHIP</f>
        <v>#REF!</v>
      </c>
      <c r="W699" s="72" t="e">
        <f>MYRANKS_P[[#This Row],[WSGP]]+MYRANKS_P[[#This Row],[SVSGP]]+MYRANKS_P[[#This Row],[SOSGP]]+MYRANKS_P[[#This Row],[ERASGP]]+MYRANKS_P[[#This Row],[WHIPSGP]]</f>
        <v>#REF!</v>
      </c>
      <c r="X699" s="171" t="e">
        <f>RANK(MYRANKS_P[[#This Row],[TTLSGP]],MYRANKS_P[TTLSGP],0)</f>
        <v>#REF!</v>
      </c>
      <c r="Y699" s="72" t="e">
        <f>IF(MYRANKS_P[[#This Row],[RAW_RANK]]&gt;NUM_P,MYRANKS_P[[#This Row],[TTLSGP]],0)</f>
        <v>#REF!</v>
      </c>
      <c r="Z699" s="22" t="e">
        <f>IF(MYRANKS_P[[#This Row],[BENCH_TTLSGP]]=0,"",RANK(MYRANKS_P[[#This Row],[BENCH_TTLSGP]],MYRANKS_P[BENCH_TTLSGP],0))</f>
        <v>#REF!</v>
      </c>
      <c r="AA699" s="22" t="e">
        <f>IF(MYRANKS_P[[#This Row],[RAW_RANK]]=NUM_P,"X","")</f>
        <v>#REF!</v>
      </c>
      <c r="AB699" s="80" t="e">
        <f>VLOOKUP(MYRANKS_P[[#This Row],[POS]],#REF!,COLUMN(#REF!),FALSE)</f>
        <v>#REF!</v>
      </c>
      <c r="AC699" s="81" t="e">
        <f>MYRANKS_P[[#This Row],[TTLSGP]]-MYRANKS_P[[#This Row],[REPL LVL]]</f>
        <v>#REF!</v>
      </c>
      <c r="AD699" s="19" t="e">
        <f>IF(MYRANKS_P[[#This Row],[RAW_RANK]]&lt;=Total_Pitchers_Drafted,MYRANKS_P[[#This Row],[SGP OVER REPL]],0)</f>
        <v>#REF!</v>
      </c>
      <c r="AE699" s="66" t="e">
        <f>MYRANKS_P[[#This Row],[SGP OVER REPL]]*Dollar_Value_Per_Pitcher_SGP+1</f>
        <v>#REF!</v>
      </c>
      <c r="AF699" s="27"/>
      <c r="AG699" s="30" t="e">
        <f>IF(AND(MYRANKS_P[[#This Row],[BENCH_RANK]]&lt;=Total_Pitchers_Drafted,MYRANKS_P[[#This Row],[$ACTUAL]]=""),MYRANKS_P[[#This Row],[USEFULSGP]],0)</f>
        <v>#REF!</v>
      </c>
      <c r="AH699" s="27" t="e">
        <f>IF(MYRANKS_P[[#This Row],[REMAIN_SGP]]=0,0,MYRANKS_P[[#This Row],[REMAIN_SGP]]*Remaining_Dollar_Value_Per_Pitcher_SGP+1)</f>
        <v>#REF!</v>
      </c>
      <c r="AI699" s="122"/>
    </row>
    <row r="700" spans="1:35" x14ac:dyDescent="0.25">
      <c r="A700" s="78" t="s">
        <v>1787</v>
      </c>
      <c r="B700" s="53" t="e">
        <f>VLOOKUP(MYRANKS_P[[#This Row],[PLAYERID]],#REF!,COLUMN(#REF!),FALSE)</f>
        <v>#REF!</v>
      </c>
      <c r="C700" s="53" t="e">
        <f>VLOOKUP(MYRANKS_P[[#This Row],[PLAYERID]],#REF!,COLUMN(#REF!),FALSE)</f>
        <v>#REF!</v>
      </c>
      <c r="D700" s="53" t="e">
        <f>VLOOKUP(MYRANKS_P[[#This Row],[PLAYERID]],#REF!,COLUMN(#REF!),FALSE)</f>
        <v>#REF!</v>
      </c>
      <c r="E700" s="9" t="e">
        <f>VLOOKUP(MYRANKS_P[[#This Row],[PLAYERID]],#REF!,COLUMN(#REF!),FALSE)</f>
        <v>#REF!</v>
      </c>
      <c r="F700" s="53" t="e">
        <f>VLOOKUP(MYRANKS_P[[#This Row],[PLAYERID]],#REF!,COLUMN(#REF!),FALSE)</f>
        <v>#REF!</v>
      </c>
      <c r="G700" s="9" t="e">
        <f>INDEX(#REF!,MATCH(MYRANKS_P[[#This Row],[PLAYERID]],#REF!,0),VLOOKUP(IDSYSTEM,#REF!,3,FALSE))</f>
        <v>#REF!</v>
      </c>
      <c r="H700" s="115" t="e">
        <f>IF(OR(LEAGUE="Mixed",LEAGUE=MYRANKS_P[[#This Row],[LG]]),IFERROR(INDEX(PITCHCSV[],MATCH(MYRANKS_P[[#This Row],[PROJID]],PITCHCSV[playerid],0),P_WCOL),0),0)</f>
        <v>#REF!</v>
      </c>
      <c r="I700" s="115" t="e">
        <f>IF(OR(LEAGUE="Mixed",LEAGUE=MYRANKS_P[[#This Row],[LG]]),IFERROR(INDEX(PITCHCSV[],MATCH(MYRANKS_P[[#This Row],[PROJID]],PITCHCSV[playerid],0),P_SVCOL),0),0)</f>
        <v>#REF!</v>
      </c>
      <c r="J700" s="115" t="e">
        <f>IF(OR(LEAGUE="Mixed",LEAGUE=MYRANKS_P[[#This Row],[LG]]),IFERROR(INDEX(PITCHCSV[],MATCH(MYRANKS_P[[#This Row],[PROJID]],PITCHCSV[playerid],0),P_IPCOL),0),0)</f>
        <v>#REF!</v>
      </c>
      <c r="K700" s="115" t="e">
        <f>IF(OR(LEAGUE="Mixed",LEAGUE=MYRANKS_P[[#This Row],[LG]]),IFERROR(INDEX(PITCHCSV[],MATCH(MYRANKS_P[[#This Row],[PROJID]],PITCHCSV[playerid],0),P_HCOL),0),0)</f>
        <v>#REF!</v>
      </c>
      <c r="L700" s="115" t="e">
        <f>IF(OR(LEAGUE="Mixed",LEAGUE=MYRANKS_P[[#This Row],[LG]]),IFERROR(INDEX(PITCHCSV[],MATCH(MYRANKS_P[[#This Row],[PROJID]],PITCHCSV[playerid],0),P_ERCOL),0),0)</f>
        <v>#REF!</v>
      </c>
      <c r="M700" s="115" t="e">
        <f>IF(OR(LEAGUE="Mixed",LEAGUE=MYRANKS_P[[#This Row],[LG]]),IFERROR(INDEX(PITCHCSV[],MATCH(MYRANKS_P[[#This Row],[PROJID]],PITCHCSV[playerid],0),P_HRCOL),0),0)</f>
        <v>#REF!</v>
      </c>
      <c r="N700" s="115" t="e">
        <f>IF(OR(LEAGUE="Mixed",LEAGUE=MYRANKS_P[[#This Row],[LG]]),IFERROR(INDEX(PITCHCSV[],MATCH(MYRANKS_P[[#This Row],[PROJID]],PITCHCSV[playerid],0),P_SOCOL),0),0)</f>
        <v>#REF!</v>
      </c>
      <c r="O700" s="115" t="e">
        <f>IF(OR(LEAGUE="Mixed",LEAGUE=MYRANKS_P[[#This Row],[LG]]),IFERROR(INDEX(PITCHCSV[],MATCH(MYRANKS_P[[#This Row],[PROJID]],PITCHCSV[playerid],0),P_BBCOL),0),0)</f>
        <v>#REF!</v>
      </c>
      <c r="P700" s="10" t="e">
        <f>IF(OR(LEAGUE="Mixed",LEAGUE=MYRANKS_P[[#This Row],[LG]]),IFERROR(MYRANKS_P[[#This Row],[ER]]*9/MYRANKS_P[[#This Row],[IP]],0),0)</f>
        <v>#REF!</v>
      </c>
      <c r="Q700" s="10" t="e">
        <f>IF(OR(LEAGUE="Mixed",LEAGUE=MYRANKS_P[[#This Row],[LG]]),IFERROR((MYRANKS_P[[#This Row],[BB]]+MYRANKS_P[[#This Row],[H]])/MYRANKS_P[[#This Row],[IP]],0),0)</f>
        <v>#REF!</v>
      </c>
      <c r="R700" s="12" t="e">
        <f>MYRANKS_P[[#This Row],[W]]/SGP_W</f>
        <v>#REF!</v>
      </c>
      <c r="S700" s="12" t="e">
        <f>MYRANKS_P[[#This Row],[SV]]/SGP_SV</f>
        <v>#REF!</v>
      </c>
      <c r="T700" s="12" t="e">
        <f>MYRANKS_P[[#This Row],[SO]]/SGP_K</f>
        <v>#REF!</v>
      </c>
      <c r="U700" s="10" t="e">
        <f>((LGAVG_ER*(NUMPITCHERS-1)+MYRANKS_P[[#This Row],[ER]])*9/((LGAVG_IP*(NUMPITCHERS-1)+MYRANKS_P[[#This Row],[IP]]))-LGAVG_ERA)/SGP_ERA</f>
        <v>#REF!</v>
      </c>
      <c r="V700" s="10" t="e">
        <f>((LGAVG_HBB*(NUMPITCHERS-1)+MYRANKS_P[[#This Row],[BB]]+MYRANKS_P[[#This Row],[H]])/(LGAVG_IP*(NUMPITCHERS-1)+MYRANKS_P[[#This Row],[IP]])-LGAVG_WHIP)/SGP_WHIP</f>
        <v>#REF!</v>
      </c>
      <c r="W700" s="76" t="e">
        <f>MYRANKS_P[[#This Row],[WSGP]]+MYRANKS_P[[#This Row],[SVSGP]]+MYRANKS_P[[#This Row],[SOSGP]]+MYRANKS_P[[#This Row],[ERASGP]]+MYRANKS_P[[#This Row],[WHIPSGP]]</f>
        <v>#REF!</v>
      </c>
      <c r="X700" s="175" t="e">
        <f>RANK(MYRANKS_P[[#This Row],[TTLSGP]],MYRANKS_P[TTLSGP],0)</f>
        <v>#REF!</v>
      </c>
      <c r="Y700" s="76" t="e">
        <f>IF(MYRANKS_P[[#This Row],[RAW_RANK]]&gt;NUM_P,MYRANKS_P[[#This Row],[TTLSGP]],0)</f>
        <v>#REF!</v>
      </c>
      <c r="Z700" s="23" t="e">
        <f>IF(MYRANKS_P[[#This Row],[BENCH_TTLSGP]]=0,"",RANK(MYRANKS_P[[#This Row],[BENCH_TTLSGP]],MYRANKS_P[BENCH_TTLSGP],0))</f>
        <v>#REF!</v>
      </c>
      <c r="AA700" s="23" t="e">
        <f>IF(MYRANKS_P[[#This Row],[RAW_RANK]]=NUM_P,"X","")</f>
        <v>#REF!</v>
      </c>
      <c r="AB700" s="80" t="e">
        <f>VLOOKUP(MYRANKS_P[[#This Row],[POS]],#REF!,COLUMN(#REF!),FALSE)</f>
        <v>#REF!</v>
      </c>
      <c r="AC700" s="81" t="e">
        <f>MYRANKS_P[[#This Row],[TTLSGP]]-MYRANKS_P[[#This Row],[REPL LVL]]</f>
        <v>#REF!</v>
      </c>
      <c r="AD700" s="20" t="e">
        <f>IF(MYRANKS_P[[#This Row],[RAW_RANK]]&lt;=Total_Pitchers_Drafted,MYRANKS_P[[#This Row],[SGP OVER REPL]],0)</f>
        <v>#REF!</v>
      </c>
      <c r="AE700" s="70" t="e">
        <f>MYRANKS_P[[#This Row],[SGP OVER REPL]]*Dollar_Value_Per_Pitcher_SGP+1</f>
        <v>#REF!</v>
      </c>
      <c r="AF700" s="28"/>
      <c r="AG700" s="31" t="e">
        <f>IF(AND(MYRANKS_P[[#This Row],[BENCH_RANK]]&lt;=Total_Pitchers_Drafted,MYRANKS_P[[#This Row],[$ACTUAL]]=""),MYRANKS_P[[#This Row],[USEFULSGP]],0)</f>
        <v>#REF!</v>
      </c>
      <c r="AH700" s="28" t="e">
        <f>IF(MYRANKS_P[[#This Row],[REMAIN_SGP]]=0,0,MYRANKS_P[[#This Row],[REMAIN_SGP]]*Remaining_Dollar_Value_Per_Pitcher_SGP+1)</f>
        <v>#REF!</v>
      </c>
      <c r="AI700" s="122"/>
    </row>
    <row r="701" spans="1:35" x14ac:dyDescent="0.25">
      <c r="A701" s="78" t="s">
        <v>5199</v>
      </c>
      <c r="B701" s="53" t="e">
        <f>VLOOKUP(MYRANKS_P[[#This Row],[PLAYERID]],#REF!,COLUMN(#REF!),FALSE)</f>
        <v>#REF!</v>
      </c>
      <c r="C701" s="53" t="e">
        <f>VLOOKUP(MYRANKS_P[[#This Row],[PLAYERID]],#REF!,COLUMN(#REF!),FALSE)</f>
        <v>#REF!</v>
      </c>
      <c r="D701" s="53" t="e">
        <f>VLOOKUP(MYRANKS_P[[#This Row],[PLAYERID]],#REF!,COLUMN(#REF!),FALSE)</f>
        <v>#REF!</v>
      </c>
      <c r="E701" s="9" t="e">
        <f>VLOOKUP(MYRANKS_P[[#This Row],[PLAYERID]],#REF!,COLUMN(#REF!),FALSE)</f>
        <v>#REF!</v>
      </c>
      <c r="F701" s="53" t="e">
        <f>VLOOKUP(MYRANKS_P[[#This Row],[PLAYERID]],#REF!,COLUMN(#REF!),FALSE)</f>
        <v>#REF!</v>
      </c>
      <c r="G701" s="9" t="e">
        <f>INDEX(#REF!,MATCH(MYRANKS_P[[#This Row],[PLAYERID]],#REF!,0),VLOOKUP(IDSYSTEM,#REF!,3,FALSE))</f>
        <v>#REF!</v>
      </c>
      <c r="H701" s="115" t="e">
        <f>IF(OR(LEAGUE="Mixed",LEAGUE=MYRANKS_P[[#This Row],[LG]]),IFERROR(INDEX(PITCHCSV[],MATCH(MYRANKS_P[[#This Row],[PROJID]],PITCHCSV[playerid],0),P_WCOL),0),0)</f>
        <v>#REF!</v>
      </c>
      <c r="I701" s="115" t="e">
        <f>IF(OR(LEAGUE="Mixed",LEAGUE=MYRANKS_P[[#This Row],[LG]]),IFERROR(INDEX(PITCHCSV[],MATCH(MYRANKS_P[[#This Row],[PROJID]],PITCHCSV[playerid],0),P_SVCOL),0),0)</f>
        <v>#REF!</v>
      </c>
      <c r="J701" s="115" t="e">
        <f>IF(OR(LEAGUE="Mixed",LEAGUE=MYRANKS_P[[#This Row],[LG]]),IFERROR(INDEX(PITCHCSV[],MATCH(MYRANKS_P[[#This Row],[PROJID]],PITCHCSV[playerid],0),P_IPCOL),0),0)</f>
        <v>#REF!</v>
      </c>
      <c r="K701" s="115" t="e">
        <f>IF(OR(LEAGUE="Mixed",LEAGUE=MYRANKS_P[[#This Row],[LG]]),IFERROR(INDEX(PITCHCSV[],MATCH(MYRANKS_P[[#This Row],[PROJID]],PITCHCSV[playerid],0),P_HCOL),0),0)</f>
        <v>#REF!</v>
      </c>
      <c r="L701" s="115" t="e">
        <f>IF(OR(LEAGUE="Mixed",LEAGUE=MYRANKS_P[[#This Row],[LG]]),IFERROR(INDEX(PITCHCSV[],MATCH(MYRANKS_P[[#This Row],[PROJID]],PITCHCSV[playerid],0),P_ERCOL),0),0)</f>
        <v>#REF!</v>
      </c>
      <c r="M701" s="115" t="e">
        <f>IF(OR(LEAGUE="Mixed",LEAGUE=MYRANKS_P[[#This Row],[LG]]),IFERROR(INDEX(PITCHCSV[],MATCH(MYRANKS_P[[#This Row],[PROJID]],PITCHCSV[playerid],0),P_HRCOL),0),0)</f>
        <v>#REF!</v>
      </c>
      <c r="N701" s="115" t="e">
        <f>IF(OR(LEAGUE="Mixed",LEAGUE=MYRANKS_P[[#This Row],[LG]]),IFERROR(INDEX(PITCHCSV[],MATCH(MYRANKS_P[[#This Row],[PROJID]],PITCHCSV[playerid],0),P_SOCOL),0),0)</f>
        <v>#REF!</v>
      </c>
      <c r="O701" s="115" t="e">
        <f>IF(OR(LEAGUE="Mixed",LEAGUE=MYRANKS_P[[#This Row],[LG]]),IFERROR(INDEX(PITCHCSV[],MATCH(MYRANKS_P[[#This Row],[PROJID]],PITCHCSV[playerid],0),P_BBCOL),0),0)</f>
        <v>#REF!</v>
      </c>
      <c r="P701" s="10" t="e">
        <f>IF(OR(LEAGUE="Mixed",LEAGUE=MYRANKS_P[[#This Row],[LG]]),IFERROR(MYRANKS_P[[#This Row],[ER]]*9/MYRANKS_P[[#This Row],[IP]],0),0)</f>
        <v>#REF!</v>
      </c>
      <c r="Q701" s="10" t="e">
        <f>IF(OR(LEAGUE="Mixed",LEAGUE=MYRANKS_P[[#This Row],[LG]]),IFERROR((MYRANKS_P[[#This Row],[BB]]+MYRANKS_P[[#This Row],[H]])/MYRANKS_P[[#This Row],[IP]],0),0)</f>
        <v>#REF!</v>
      </c>
      <c r="R701" s="58" t="e">
        <f>MYRANKS_P[[#This Row],[W]]/SGP_W</f>
        <v>#REF!</v>
      </c>
      <c r="S701" s="57" t="e">
        <f>MYRANKS_P[[#This Row],[SV]]/SGP_SV</f>
        <v>#REF!</v>
      </c>
      <c r="T701" s="58" t="e">
        <f>MYRANKS_P[[#This Row],[SO]]/SGP_K</f>
        <v>#REF!</v>
      </c>
      <c r="U701" s="10" t="e">
        <f>((LGAVG_ER*(NUMPITCHERS-1)+MYRANKS_P[[#This Row],[ER]])*9/((LGAVG_IP*(NUMPITCHERS-1)+MYRANKS_P[[#This Row],[IP]]))-LGAVG_ERA)/SGP_ERA</f>
        <v>#REF!</v>
      </c>
      <c r="V701" s="10" t="e">
        <f>((LGAVG_HBB*(NUMPITCHERS-1)+MYRANKS_P[[#This Row],[BB]]+MYRANKS_P[[#This Row],[H]])/(LGAVG_IP*(NUMPITCHERS-1)+MYRANKS_P[[#This Row],[IP]])-LGAVG_WHIP)/SGP_WHIP</f>
        <v>#REF!</v>
      </c>
      <c r="W701" s="75" t="e">
        <f>MYRANKS_P[[#This Row],[WSGP]]+MYRANKS_P[[#This Row],[SVSGP]]+MYRANKS_P[[#This Row],[SOSGP]]+MYRANKS_P[[#This Row],[ERASGP]]+MYRANKS_P[[#This Row],[WHIPSGP]]</f>
        <v>#REF!</v>
      </c>
      <c r="X701" s="177" t="e">
        <f>RANK(MYRANKS_P[[#This Row],[TTLSGP]],MYRANKS_P[TTLSGP],0)</f>
        <v>#REF!</v>
      </c>
      <c r="Y701" s="75" t="e">
        <f>IF(MYRANKS_P[[#This Row],[RAW_RANK]]&gt;NUM_P,MYRANKS_P[[#This Row],[TTLSGP]],0)</f>
        <v>#REF!</v>
      </c>
      <c r="Z701" s="59" t="e">
        <f>IF(MYRANKS_P[[#This Row],[BENCH_TTLSGP]]=0,"",RANK(MYRANKS_P[[#This Row],[BENCH_TTLSGP]],MYRANKS_P[BENCH_TTLSGP],0))</f>
        <v>#REF!</v>
      </c>
      <c r="AA701" s="59" t="e">
        <f>IF(MYRANKS_P[[#This Row],[RAW_RANK]]=NUM_P,"X","")</f>
        <v>#REF!</v>
      </c>
      <c r="AB701" s="118" t="e">
        <f>VLOOKUP(MYRANKS_P[[#This Row],[POS]],#REF!,COLUMN(#REF!),FALSE)</f>
        <v>#REF!</v>
      </c>
      <c r="AC701" s="57" t="e">
        <f>MYRANKS_P[[#This Row],[TTLSGP]]-MYRANKS_P[[#This Row],[REPL LVL]]</f>
        <v>#REF!</v>
      </c>
      <c r="AD701" s="58" t="e">
        <f>IF(MYRANKS_P[[#This Row],[RAW_RANK]]&lt;=Total_Pitchers_Drafted,MYRANKS_P[[#This Row],[SGP OVER REPL]],0)</f>
        <v>#REF!</v>
      </c>
      <c r="AE701" s="69" t="e">
        <f>MYRANKS_P[[#This Row],[SGP OVER REPL]]*Dollar_Value_Per_Pitcher_SGP+1</f>
        <v>#REF!</v>
      </c>
      <c r="AF701" s="58"/>
      <c r="AG701" s="57" t="e">
        <f>IF(AND(MYRANKS_P[[#This Row],[BENCH_RANK]]&lt;=Total_Pitchers_Drafted,MYRANKS_P[[#This Row],[$ACTUAL]]=""),MYRANKS_P[[#This Row],[USEFULSGP]],0)</f>
        <v>#REF!</v>
      </c>
      <c r="AH701" s="58" t="e">
        <f>IF(MYRANKS_P[[#This Row],[REMAIN_SGP]]=0,0,MYRANKS_P[[#This Row],[REMAIN_SGP]]*Remaining_Dollar_Value_Per_Pitcher_SGP+1)</f>
        <v>#REF!</v>
      </c>
      <c r="AI701" s="122"/>
    </row>
    <row r="702" spans="1:35" x14ac:dyDescent="0.25">
      <c r="A702" s="98" t="s">
        <v>1789</v>
      </c>
      <c r="B702" s="53" t="e">
        <f>VLOOKUP(MYRANKS_P[[#This Row],[PLAYERID]],#REF!,COLUMN(#REF!),FALSE)</f>
        <v>#REF!</v>
      </c>
      <c r="C702" s="53" t="e">
        <f>VLOOKUP(MYRANKS_P[[#This Row],[PLAYERID]],#REF!,COLUMN(#REF!),FALSE)</f>
        <v>#REF!</v>
      </c>
      <c r="D702" s="53" t="e">
        <f>VLOOKUP(MYRANKS_P[[#This Row],[PLAYERID]],#REF!,COLUMN(#REF!),FALSE)</f>
        <v>#REF!</v>
      </c>
      <c r="E702" s="9" t="e">
        <f>VLOOKUP(MYRANKS_P[[#This Row],[PLAYERID]],#REF!,COLUMN(#REF!),FALSE)</f>
        <v>#REF!</v>
      </c>
      <c r="F702" s="53" t="e">
        <f>VLOOKUP(MYRANKS_P[[#This Row],[PLAYERID]],#REF!,COLUMN(#REF!),FALSE)</f>
        <v>#REF!</v>
      </c>
      <c r="G702" s="9" t="e">
        <f>INDEX(#REF!,MATCH(MYRANKS_P[[#This Row],[PLAYERID]],#REF!,0),VLOOKUP(IDSYSTEM,#REF!,3,FALSE))</f>
        <v>#REF!</v>
      </c>
      <c r="H702" s="115" t="e">
        <f>IF(OR(LEAGUE="Mixed",LEAGUE=MYRANKS_P[[#This Row],[LG]]),IFERROR(INDEX(PITCHCSV[],MATCH(MYRANKS_P[[#This Row],[PROJID]],PITCHCSV[playerid],0),P_WCOL),0),0)</f>
        <v>#REF!</v>
      </c>
      <c r="I702" s="115" t="e">
        <f>IF(OR(LEAGUE="Mixed",LEAGUE=MYRANKS_P[[#This Row],[LG]]),IFERROR(INDEX(PITCHCSV[],MATCH(MYRANKS_P[[#This Row],[PROJID]],PITCHCSV[playerid],0),P_SVCOL),0),0)</f>
        <v>#REF!</v>
      </c>
      <c r="J702" s="115" t="e">
        <f>IF(OR(LEAGUE="Mixed",LEAGUE=MYRANKS_P[[#This Row],[LG]]),IFERROR(INDEX(PITCHCSV[],MATCH(MYRANKS_P[[#This Row],[PROJID]],PITCHCSV[playerid],0),P_IPCOL),0),0)</f>
        <v>#REF!</v>
      </c>
      <c r="K702" s="115" t="e">
        <f>IF(OR(LEAGUE="Mixed",LEAGUE=MYRANKS_P[[#This Row],[LG]]),IFERROR(INDEX(PITCHCSV[],MATCH(MYRANKS_P[[#This Row],[PROJID]],PITCHCSV[playerid],0),P_HCOL),0),0)</f>
        <v>#REF!</v>
      </c>
      <c r="L702" s="115" t="e">
        <f>IF(OR(LEAGUE="Mixed",LEAGUE=MYRANKS_P[[#This Row],[LG]]),IFERROR(INDEX(PITCHCSV[],MATCH(MYRANKS_P[[#This Row],[PROJID]],PITCHCSV[playerid],0),P_ERCOL),0),0)</f>
        <v>#REF!</v>
      </c>
      <c r="M702" s="115" t="e">
        <f>IF(OR(LEAGUE="Mixed",LEAGUE=MYRANKS_P[[#This Row],[LG]]),IFERROR(INDEX(PITCHCSV[],MATCH(MYRANKS_P[[#This Row],[PROJID]],PITCHCSV[playerid],0),P_HRCOL),0),0)</f>
        <v>#REF!</v>
      </c>
      <c r="N702" s="115" t="e">
        <f>IF(OR(LEAGUE="Mixed",LEAGUE=MYRANKS_P[[#This Row],[LG]]),IFERROR(INDEX(PITCHCSV[],MATCH(MYRANKS_P[[#This Row],[PROJID]],PITCHCSV[playerid],0),P_SOCOL),0),0)</f>
        <v>#REF!</v>
      </c>
      <c r="O702" s="115" t="e">
        <f>IF(OR(LEAGUE="Mixed",LEAGUE=MYRANKS_P[[#This Row],[LG]]),IFERROR(INDEX(PITCHCSV[],MATCH(MYRANKS_P[[#This Row],[PROJID]],PITCHCSV[playerid],0),P_BBCOL),0),0)</f>
        <v>#REF!</v>
      </c>
      <c r="P702" s="10" t="e">
        <f>IF(OR(LEAGUE="Mixed",LEAGUE=MYRANKS_P[[#This Row],[LG]]),IFERROR(MYRANKS_P[[#This Row],[ER]]*9/MYRANKS_P[[#This Row],[IP]],0),0)</f>
        <v>#REF!</v>
      </c>
      <c r="Q702" s="10" t="e">
        <f>IF(OR(LEAGUE="Mixed",LEAGUE=MYRANKS_P[[#This Row],[LG]]),IFERROR((MYRANKS_P[[#This Row],[BB]]+MYRANKS_P[[#This Row],[H]])/MYRANKS_P[[#This Row],[IP]],0),0)</f>
        <v>#REF!</v>
      </c>
      <c r="R702" s="87" t="e">
        <f>MYRANKS_P[[#This Row],[W]]/SGP_W</f>
        <v>#REF!</v>
      </c>
      <c r="S702" s="87" t="e">
        <f>MYRANKS_P[[#This Row],[SV]]/SGP_SV</f>
        <v>#REF!</v>
      </c>
      <c r="T702" s="87" t="e">
        <f>MYRANKS_P[[#This Row],[SO]]/SGP_K</f>
        <v>#REF!</v>
      </c>
      <c r="U702" s="10" t="e">
        <f>((LGAVG_ER*(NUMPITCHERS-1)+MYRANKS_P[[#This Row],[ER]])*9/((LGAVG_IP*(NUMPITCHERS-1)+MYRANKS_P[[#This Row],[IP]]))-LGAVG_ERA)/SGP_ERA</f>
        <v>#REF!</v>
      </c>
      <c r="V702" s="10" t="e">
        <f>((LGAVG_HBB*(NUMPITCHERS-1)+MYRANKS_P[[#This Row],[BB]]+MYRANKS_P[[#This Row],[H]])/(LGAVG_IP*(NUMPITCHERS-1)+MYRANKS_P[[#This Row],[IP]])-LGAVG_WHIP)/SGP_WHIP</f>
        <v>#REF!</v>
      </c>
      <c r="W702" s="92" t="e">
        <f>MYRANKS_P[[#This Row],[WSGP]]+MYRANKS_P[[#This Row],[SVSGP]]+MYRANKS_P[[#This Row],[SOSGP]]+MYRANKS_P[[#This Row],[ERASGP]]+MYRANKS_P[[#This Row],[WHIPSGP]]</f>
        <v>#REF!</v>
      </c>
      <c r="X702" s="173" t="e">
        <f>RANK(MYRANKS_P[[#This Row],[TTLSGP]],MYRANKS_P[TTLSGP],0)</f>
        <v>#REF!</v>
      </c>
      <c r="Y702" s="92" t="e">
        <f>IF(MYRANKS_P[[#This Row],[RAW_RANK]]&gt;NUM_P,MYRANKS_P[[#This Row],[TTLSGP]],0)</f>
        <v>#REF!</v>
      </c>
      <c r="Z702" s="96" t="e">
        <f>IF(MYRANKS_P[[#This Row],[BENCH_TTLSGP]]=0,"",RANK(MYRANKS_P[[#This Row],[BENCH_TTLSGP]],MYRANKS_P[BENCH_TTLSGP],0))</f>
        <v>#REF!</v>
      </c>
      <c r="AA702" s="96" t="e">
        <f>IF(MYRANKS_P[[#This Row],[RAW_RANK]]=NUM_P,"X","")</f>
        <v>#REF!</v>
      </c>
      <c r="AB702" s="93" t="e">
        <f>VLOOKUP(MYRANKS_P[[#This Row],[POS]],#REF!,COLUMN(#REF!),FALSE)</f>
        <v>#REF!</v>
      </c>
      <c r="AC702" s="94" t="e">
        <f>MYRANKS_P[[#This Row],[TTLSGP]]-MYRANKS_P[[#This Row],[REPL LVL]]</f>
        <v>#REF!</v>
      </c>
      <c r="AD702" s="87" t="e">
        <f>IF(MYRANKS_P[[#This Row],[RAW_RANK]]&lt;=Total_Pitchers_Drafted,MYRANKS_P[[#This Row],[SGP OVER REPL]],0)</f>
        <v>#REF!</v>
      </c>
      <c r="AE702" s="97" t="e">
        <f>MYRANKS_P[[#This Row],[SGP OVER REPL]]*Dollar_Value_Per_Pitcher_SGP+1</f>
        <v>#REF!</v>
      </c>
      <c r="AF702" s="87"/>
      <c r="AG702" s="87" t="e">
        <f>IF(AND(MYRANKS_P[[#This Row],[BENCH_RANK]]&lt;=Total_Pitchers_Drafted,MYRANKS_P[[#This Row],[$ACTUAL]]=""),MYRANKS_P[[#This Row],[USEFULSGP]],0)</f>
        <v>#REF!</v>
      </c>
      <c r="AH702" s="87" t="e">
        <f>IF(MYRANKS_P[[#This Row],[REMAIN_SGP]]=0,0,MYRANKS_P[[#This Row],[REMAIN_SGP]]*Remaining_Dollar_Value_Per_Pitcher_SGP+1)</f>
        <v>#REF!</v>
      </c>
      <c r="AI702" s="122"/>
    </row>
    <row r="703" spans="1:35" x14ac:dyDescent="0.25">
      <c r="A703" s="111" t="s">
        <v>2229</v>
      </c>
      <c r="B703" s="53" t="e">
        <f>VLOOKUP(MYRANKS_P[[#This Row],[PLAYERID]],#REF!,COLUMN(#REF!),FALSE)</f>
        <v>#REF!</v>
      </c>
      <c r="C703" s="53" t="e">
        <f>VLOOKUP(MYRANKS_P[[#This Row],[PLAYERID]],#REF!,COLUMN(#REF!),FALSE)</f>
        <v>#REF!</v>
      </c>
      <c r="D703" s="53" t="e">
        <f>VLOOKUP(MYRANKS_P[[#This Row],[PLAYERID]],#REF!,COLUMN(#REF!),FALSE)</f>
        <v>#REF!</v>
      </c>
      <c r="E703" s="9" t="e">
        <f>VLOOKUP(MYRANKS_P[[#This Row],[PLAYERID]],#REF!,COLUMN(#REF!),FALSE)</f>
        <v>#REF!</v>
      </c>
      <c r="F703" s="53" t="e">
        <f>VLOOKUP(MYRANKS_P[[#This Row],[PLAYERID]],#REF!,COLUMN(#REF!),FALSE)</f>
        <v>#REF!</v>
      </c>
      <c r="G703" s="9" t="e">
        <f>INDEX(#REF!,MATCH(MYRANKS_P[[#This Row],[PLAYERID]],#REF!,0),VLOOKUP(IDSYSTEM,#REF!,3,FALSE))</f>
        <v>#REF!</v>
      </c>
      <c r="H703" s="115" t="e">
        <f>IF(OR(LEAGUE="Mixed",LEAGUE=MYRANKS_P[[#This Row],[LG]]),IFERROR(INDEX(PITCHCSV[],MATCH(MYRANKS_P[[#This Row],[PROJID]],PITCHCSV[playerid],0),P_WCOL),0),0)</f>
        <v>#REF!</v>
      </c>
      <c r="I703" s="115" t="e">
        <f>IF(OR(LEAGUE="Mixed",LEAGUE=MYRANKS_P[[#This Row],[LG]]),IFERROR(INDEX(PITCHCSV[],MATCH(MYRANKS_P[[#This Row],[PROJID]],PITCHCSV[playerid],0),P_SVCOL),0),0)</f>
        <v>#REF!</v>
      </c>
      <c r="J703" s="115" t="e">
        <f>IF(OR(LEAGUE="Mixed",LEAGUE=MYRANKS_P[[#This Row],[LG]]),IFERROR(INDEX(PITCHCSV[],MATCH(MYRANKS_P[[#This Row],[PROJID]],PITCHCSV[playerid],0),P_IPCOL),0),0)</f>
        <v>#REF!</v>
      </c>
      <c r="K703" s="115" t="e">
        <f>IF(OR(LEAGUE="Mixed",LEAGUE=MYRANKS_P[[#This Row],[LG]]),IFERROR(INDEX(PITCHCSV[],MATCH(MYRANKS_P[[#This Row],[PROJID]],PITCHCSV[playerid],0),P_HCOL),0),0)</f>
        <v>#REF!</v>
      </c>
      <c r="L703" s="115" t="e">
        <f>IF(OR(LEAGUE="Mixed",LEAGUE=MYRANKS_P[[#This Row],[LG]]),IFERROR(INDEX(PITCHCSV[],MATCH(MYRANKS_P[[#This Row],[PROJID]],PITCHCSV[playerid],0),P_ERCOL),0),0)</f>
        <v>#REF!</v>
      </c>
      <c r="M703" s="115" t="e">
        <f>IF(OR(LEAGUE="Mixed",LEAGUE=MYRANKS_P[[#This Row],[LG]]),IFERROR(INDEX(PITCHCSV[],MATCH(MYRANKS_P[[#This Row],[PROJID]],PITCHCSV[playerid],0),P_HRCOL),0),0)</f>
        <v>#REF!</v>
      </c>
      <c r="N703" s="115" t="e">
        <f>IF(OR(LEAGUE="Mixed",LEAGUE=MYRANKS_P[[#This Row],[LG]]),IFERROR(INDEX(PITCHCSV[],MATCH(MYRANKS_P[[#This Row],[PROJID]],PITCHCSV[playerid],0),P_SOCOL),0),0)</f>
        <v>#REF!</v>
      </c>
      <c r="O703" s="115" t="e">
        <f>IF(OR(LEAGUE="Mixed",LEAGUE=MYRANKS_P[[#This Row],[LG]]),IFERROR(INDEX(PITCHCSV[],MATCH(MYRANKS_P[[#This Row],[PROJID]],PITCHCSV[playerid],0),P_BBCOL),0),0)</f>
        <v>#REF!</v>
      </c>
      <c r="P703" s="10" t="e">
        <f>IF(OR(LEAGUE="Mixed",LEAGUE=MYRANKS_P[[#This Row],[LG]]),IFERROR(MYRANKS_P[[#This Row],[ER]]*9/MYRANKS_P[[#This Row],[IP]],0),0)</f>
        <v>#REF!</v>
      </c>
      <c r="Q703" s="10" t="e">
        <f>IF(OR(LEAGUE="Mixed",LEAGUE=MYRANKS_P[[#This Row],[LG]]),IFERROR((MYRANKS_P[[#This Row],[BB]]+MYRANKS_P[[#This Row],[H]])/MYRANKS_P[[#This Row],[IP]],0),0)</f>
        <v>#REF!</v>
      </c>
      <c r="R703" s="10" t="e">
        <f>MYRANKS_P[[#This Row],[W]]/SGP_W</f>
        <v>#REF!</v>
      </c>
      <c r="S703" s="10" t="e">
        <f>MYRANKS_P[[#This Row],[SV]]/SGP_SV</f>
        <v>#REF!</v>
      </c>
      <c r="T703" s="10" t="e">
        <f>MYRANKS_P[[#This Row],[SO]]/SGP_K</f>
        <v>#REF!</v>
      </c>
      <c r="U703" s="10" t="e">
        <f>((LGAVG_ER*(NUMPITCHERS-1)+MYRANKS_P[[#This Row],[ER]])*9/((LGAVG_IP*(NUMPITCHERS-1)+MYRANKS_P[[#This Row],[IP]]))-LGAVG_ERA)/SGP_ERA</f>
        <v>#REF!</v>
      </c>
      <c r="V703" s="10" t="e">
        <f>((LGAVG_HBB*(NUMPITCHERS-1)+MYRANKS_P[[#This Row],[BB]]+MYRANKS_P[[#This Row],[H]])/(LGAVG_IP*(NUMPITCHERS-1)+MYRANKS_P[[#This Row],[IP]])-LGAVG_WHIP)/SGP_WHIP</f>
        <v>#REF!</v>
      </c>
      <c r="W703" s="72" t="e">
        <f>MYRANKS_P[[#This Row],[WSGP]]+MYRANKS_P[[#This Row],[SVSGP]]+MYRANKS_P[[#This Row],[SOSGP]]+MYRANKS_P[[#This Row],[ERASGP]]+MYRANKS_P[[#This Row],[WHIPSGP]]</f>
        <v>#REF!</v>
      </c>
      <c r="X703" s="171" t="e">
        <f>RANK(MYRANKS_P[[#This Row],[TTLSGP]],MYRANKS_P[TTLSGP],0)</f>
        <v>#REF!</v>
      </c>
      <c r="Y703" s="72" t="e">
        <f>IF(MYRANKS_P[[#This Row],[RAW_RANK]]&gt;NUM_P,MYRANKS_P[[#This Row],[TTLSGP]],0)</f>
        <v>#REF!</v>
      </c>
      <c r="Z703" s="22" t="e">
        <f>IF(MYRANKS_P[[#This Row],[BENCH_TTLSGP]]=0,"",RANK(MYRANKS_P[[#This Row],[BENCH_TTLSGP]],MYRANKS_P[BENCH_TTLSGP],0))</f>
        <v>#REF!</v>
      </c>
      <c r="AA703" s="22" t="e">
        <f>IF(MYRANKS_P[[#This Row],[RAW_RANK]]=NUM_P,"X","")</f>
        <v>#REF!</v>
      </c>
      <c r="AB703" s="80" t="e">
        <f>VLOOKUP(MYRANKS_P[[#This Row],[POS]],#REF!,COLUMN(#REF!),FALSE)</f>
        <v>#REF!</v>
      </c>
      <c r="AC703" s="81" t="e">
        <f>MYRANKS_P[[#This Row],[TTLSGP]]-MYRANKS_P[[#This Row],[REPL LVL]]</f>
        <v>#REF!</v>
      </c>
      <c r="AD703" s="19" t="e">
        <f>IF(MYRANKS_P[[#This Row],[RAW_RANK]]&lt;=Total_Pitchers_Drafted,MYRANKS_P[[#This Row],[SGP OVER REPL]],0)</f>
        <v>#REF!</v>
      </c>
      <c r="AE703" s="66" t="e">
        <f>MYRANKS_P[[#This Row],[SGP OVER REPL]]*Dollar_Value_Per_Pitcher_SGP+1</f>
        <v>#REF!</v>
      </c>
      <c r="AF703" s="27"/>
      <c r="AG703" s="30" t="e">
        <f>IF(AND(MYRANKS_P[[#This Row],[BENCH_RANK]]&lt;=Total_Pitchers_Drafted,MYRANKS_P[[#This Row],[$ACTUAL]]=""),MYRANKS_P[[#This Row],[USEFULSGP]],0)</f>
        <v>#REF!</v>
      </c>
      <c r="AH703" s="27" t="e">
        <f>IF(MYRANKS_P[[#This Row],[REMAIN_SGP]]=0,0,MYRANKS_P[[#This Row],[REMAIN_SGP]]*Remaining_Dollar_Value_Per_Pitcher_SGP+1)</f>
        <v>#REF!</v>
      </c>
      <c r="AI703" s="122"/>
    </row>
    <row r="704" spans="1:35" x14ac:dyDescent="0.25">
      <c r="A704" s="78" t="s">
        <v>1797</v>
      </c>
      <c r="B704" s="53" t="e">
        <f>VLOOKUP(MYRANKS_P[[#This Row],[PLAYERID]],#REF!,COLUMN(#REF!),FALSE)</f>
        <v>#REF!</v>
      </c>
      <c r="C704" s="53" t="e">
        <f>VLOOKUP(MYRANKS_P[[#This Row],[PLAYERID]],#REF!,COLUMN(#REF!),FALSE)</f>
        <v>#REF!</v>
      </c>
      <c r="D704" s="53" t="e">
        <f>VLOOKUP(MYRANKS_P[[#This Row],[PLAYERID]],#REF!,COLUMN(#REF!),FALSE)</f>
        <v>#REF!</v>
      </c>
      <c r="E704" s="9" t="e">
        <f>VLOOKUP(MYRANKS_P[[#This Row],[PLAYERID]],#REF!,COLUMN(#REF!),FALSE)</f>
        <v>#REF!</v>
      </c>
      <c r="F704" s="53" t="e">
        <f>VLOOKUP(MYRANKS_P[[#This Row],[PLAYERID]],#REF!,COLUMN(#REF!),FALSE)</f>
        <v>#REF!</v>
      </c>
      <c r="G704" s="9" t="e">
        <f>INDEX(#REF!,MATCH(MYRANKS_P[[#This Row],[PLAYERID]],#REF!,0),VLOOKUP(IDSYSTEM,#REF!,3,FALSE))</f>
        <v>#REF!</v>
      </c>
      <c r="H704" s="115" t="e">
        <f>IF(OR(LEAGUE="Mixed",LEAGUE=MYRANKS_P[[#This Row],[LG]]),IFERROR(INDEX(PITCHCSV[],MATCH(MYRANKS_P[[#This Row],[PROJID]],PITCHCSV[playerid],0),P_WCOL),0),0)</f>
        <v>#REF!</v>
      </c>
      <c r="I704" s="115" t="e">
        <f>IF(OR(LEAGUE="Mixed",LEAGUE=MYRANKS_P[[#This Row],[LG]]),IFERROR(INDEX(PITCHCSV[],MATCH(MYRANKS_P[[#This Row],[PROJID]],PITCHCSV[playerid],0),P_SVCOL),0),0)</f>
        <v>#REF!</v>
      </c>
      <c r="J704" s="115" t="e">
        <f>IF(OR(LEAGUE="Mixed",LEAGUE=MYRANKS_P[[#This Row],[LG]]),IFERROR(INDEX(PITCHCSV[],MATCH(MYRANKS_P[[#This Row],[PROJID]],PITCHCSV[playerid],0),P_IPCOL),0),0)</f>
        <v>#REF!</v>
      </c>
      <c r="K704" s="115" t="e">
        <f>IF(OR(LEAGUE="Mixed",LEAGUE=MYRANKS_P[[#This Row],[LG]]),IFERROR(INDEX(PITCHCSV[],MATCH(MYRANKS_P[[#This Row],[PROJID]],PITCHCSV[playerid],0),P_HCOL),0),0)</f>
        <v>#REF!</v>
      </c>
      <c r="L704" s="115" t="e">
        <f>IF(OR(LEAGUE="Mixed",LEAGUE=MYRANKS_P[[#This Row],[LG]]),IFERROR(INDEX(PITCHCSV[],MATCH(MYRANKS_P[[#This Row],[PROJID]],PITCHCSV[playerid],0),P_ERCOL),0),0)</f>
        <v>#REF!</v>
      </c>
      <c r="M704" s="115" t="e">
        <f>IF(OR(LEAGUE="Mixed",LEAGUE=MYRANKS_P[[#This Row],[LG]]),IFERROR(INDEX(PITCHCSV[],MATCH(MYRANKS_P[[#This Row],[PROJID]],PITCHCSV[playerid],0),P_HRCOL),0),0)</f>
        <v>#REF!</v>
      </c>
      <c r="N704" s="115" t="e">
        <f>IF(OR(LEAGUE="Mixed",LEAGUE=MYRANKS_P[[#This Row],[LG]]),IFERROR(INDEX(PITCHCSV[],MATCH(MYRANKS_P[[#This Row],[PROJID]],PITCHCSV[playerid],0),P_SOCOL),0),0)</f>
        <v>#REF!</v>
      </c>
      <c r="O704" s="115" t="e">
        <f>IF(OR(LEAGUE="Mixed",LEAGUE=MYRANKS_P[[#This Row],[LG]]),IFERROR(INDEX(PITCHCSV[],MATCH(MYRANKS_P[[#This Row],[PROJID]],PITCHCSV[playerid],0),P_BBCOL),0),0)</f>
        <v>#REF!</v>
      </c>
      <c r="P704" s="10" t="e">
        <f>IF(OR(LEAGUE="Mixed",LEAGUE=MYRANKS_P[[#This Row],[LG]]),IFERROR(MYRANKS_P[[#This Row],[ER]]*9/MYRANKS_P[[#This Row],[IP]],0),0)</f>
        <v>#REF!</v>
      </c>
      <c r="Q704" s="10" t="e">
        <f>IF(OR(LEAGUE="Mixed",LEAGUE=MYRANKS_P[[#This Row],[LG]]),IFERROR((MYRANKS_P[[#This Row],[BB]]+MYRANKS_P[[#This Row],[H]])/MYRANKS_P[[#This Row],[IP]],0),0)</f>
        <v>#REF!</v>
      </c>
      <c r="R704" s="12" t="e">
        <f>MYRANKS_P[[#This Row],[W]]/SGP_W</f>
        <v>#REF!</v>
      </c>
      <c r="S704" s="12" t="e">
        <f>MYRANKS_P[[#This Row],[SV]]/SGP_SV</f>
        <v>#REF!</v>
      </c>
      <c r="T704" s="12" t="e">
        <f>MYRANKS_P[[#This Row],[SO]]/SGP_K</f>
        <v>#REF!</v>
      </c>
      <c r="U704" s="10" t="e">
        <f>((LGAVG_ER*(NUMPITCHERS-1)+MYRANKS_P[[#This Row],[ER]])*9/((LGAVG_IP*(NUMPITCHERS-1)+MYRANKS_P[[#This Row],[IP]]))-LGAVG_ERA)/SGP_ERA</f>
        <v>#REF!</v>
      </c>
      <c r="V704" s="10" t="e">
        <f>((LGAVG_HBB*(NUMPITCHERS-1)+MYRANKS_P[[#This Row],[BB]]+MYRANKS_P[[#This Row],[H]])/(LGAVG_IP*(NUMPITCHERS-1)+MYRANKS_P[[#This Row],[IP]])-LGAVG_WHIP)/SGP_WHIP</f>
        <v>#REF!</v>
      </c>
      <c r="W704" s="76" t="e">
        <f>MYRANKS_P[[#This Row],[WSGP]]+MYRANKS_P[[#This Row],[SVSGP]]+MYRANKS_P[[#This Row],[SOSGP]]+MYRANKS_P[[#This Row],[ERASGP]]+MYRANKS_P[[#This Row],[WHIPSGP]]</f>
        <v>#REF!</v>
      </c>
      <c r="X704" s="175" t="e">
        <f>RANK(MYRANKS_P[[#This Row],[TTLSGP]],MYRANKS_P[TTLSGP],0)</f>
        <v>#REF!</v>
      </c>
      <c r="Y704" s="76" t="e">
        <f>IF(MYRANKS_P[[#This Row],[RAW_RANK]]&gt;NUM_P,MYRANKS_P[[#This Row],[TTLSGP]],0)</f>
        <v>#REF!</v>
      </c>
      <c r="Z704" s="23" t="e">
        <f>IF(MYRANKS_P[[#This Row],[BENCH_TTLSGP]]=0,"",RANK(MYRANKS_P[[#This Row],[BENCH_TTLSGP]],MYRANKS_P[BENCH_TTLSGP],0))</f>
        <v>#REF!</v>
      </c>
      <c r="AA704" s="23" t="e">
        <f>IF(MYRANKS_P[[#This Row],[RAW_RANK]]=NUM_P,"X","")</f>
        <v>#REF!</v>
      </c>
      <c r="AB704" s="80" t="e">
        <f>VLOOKUP(MYRANKS_P[[#This Row],[POS]],#REF!,COLUMN(#REF!),FALSE)</f>
        <v>#REF!</v>
      </c>
      <c r="AC704" s="81" t="e">
        <f>MYRANKS_P[[#This Row],[TTLSGP]]-MYRANKS_P[[#This Row],[REPL LVL]]</f>
        <v>#REF!</v>
      </c>
      <c r="AD704" s="20" t="e">
        <f>IF(MYRANKS_P[[#This Row],[RAW_RANK]]&lt;=Total_Pitchers_Drafted,MYRANKS_P[[#This Row],[SGP OVER REPL]],0)</f>
        <v>#REF!</v>
      </c>
      <c r="AE704" s="70" t="e">
        <f>MYRANKS_P[[#This Row],[SGP OVER REPL]]*Dollar_Value_Per_Pitcher_SGP+1</f>
        <v>#REF!</v>
      </c>
      <c r="AF704" s="28"/>
      <c r="AG704" s="31" t="e">
        <f>IF(AND(MYRANKS_P[[#This Row],[BENCH_RANK]]&lt;=Total_Pitchers_Drafted,MYRANKS_P[[#This Row],[$ACTUAL]]=""),MYRANKS_P[[#This Row],[USEFULSGP]],0)</f>
        <v>#REF!</v>
      </c>
      <c r="AH704" s="28" t="e">
        <f>IF(MYRANKS_P[[#This Row],[REMAIN_SGP]]=0,0,MYRANKS_P[[#This Row],[REMAIN_SGP]]*Remaining_Dollar_Value_Per_Pitcher_SGP+1)</f>
        <v>#REF!</v>
      </c>
      <c r="AI704" s="122"/>
    </row>
    <row r="705" spans="1:35" x14ac:dyDescent="0.25">
      <c r="A705" s="98" t="s">
        <v>1798</v>
      </c>
      <c r="B705" s="53" t="e">
        <f>VLOOKUP(MYRANKS_P[[#This Row],[PLAYERID]],#REF!,COLUMN(#REF!),FALSE)</f>
        <v>#REF!</v>
      </c>
      <c r="C705" s="53" t="e">
        <f>VLOOKUP(MYRANKS_P[[#This Row],[PLAYERID]],#REF!,COLUMN(#REF!),FALSE)</f>
        <v>#REF!</v>
      </c>
      <c r="D705" s="53" t="e">
        <f>VLOOKUP(MYRANKS_P[[#This Row],[PLAYERID]],#REF!,COLUMN(#REF!),FALSE)</f>
        <v>#REF!</v>
      </c>
      <c r="E705" s="9" t="e">
        <f>VLOOKUP(MYRANKS_P[[#This Row],[PLAYERID]],#REF!,COLUMN(#REF!),FALSE)</f>
        <v>#REF!</v>
      </c>
      <c r="F705" s="53" t="e">
        <f>VLOOKUP(MYRANKS_P[[#This Row],[PLAYERID]],#REF!,COLUMN(#REF!),FALSE)</f>
        <v>#REF!</v>
      </c>
      <c r="G705" s="9" t="e">
        <f>INDEX(#REF!,MATCH(MYRANKS_P[[#This Row],[PLAYERID]],#REF!,0),VLOOKUP(IDSYSTEM,#REF!,3,FALSE))</f>
        <v>#REF!</v>
      </c>
      <c r="H705" s="128" t="e">
        <f>IF(OR(LEAGUE="Mixed",LEAGUE=MYRANKS_P[[#This Row],[LG]]),IFERROR(INDEX(PITCHCSV[],MATCH(MYRANKS_P[[#This Row],[PROJID]],PITCHCSV[playerid],0),P_WCOL),0),0)</f>
        <v>#REF!</v>
      </c>
      <c r="I705" s="128" t="e">
        <f>IF(OR(LEAGUE="Mixed",LEAGUE=MYRANKS_P[[#This Row],[LG]]),IFERROR(INDEX(PITCHCSV[],MATCH(MYRANKS_P[[#This Row],[PROJID]],PITCHCSV[playerid],0),P_SVCOL),0),0)</f>
        <v>#REF!</v>
      </c>
      <c r="J705" s="128" t="e">
        <f>IF(OR(LEAGUE="Mixed",LEAGUE=MYRANKS_P[[#This Row],[LG]]),IFERROR(INDEX(PITCHCSV[],MATCH(MYRANKS_P[[#This Row],[PROJID]],PITCHCSV[playerid],0),P_IPCOL),0),0)</f>
        <v>#REF!</v>
      </c>
      <c r="K705" s="128" t="e">
        <f>IF(OR(LEAGUE="Mixed",LEAGUE=MYRANKS_P[[#This Row],[LG]]),IFERROR(INDEX(PITCHCSV[],MATCH(MYRANKS_P[[#This Row],[PROJID]],PITCHCSV[playerid],0),P_HCOL),0),0)</f>
        <v>#REF!</v>
      </c>
      <c r="L705" s="128" t="e">
        <f>IF(OR(LEAGUE="Mixed",LEAGUE=MYRANKS_P[[#This Row],[LG]]),IFERROR(INDEX(PITCHCSV[],MATCH(MYRANKS_P[[#This Row],[PROJID]],PITCHCSV[playerid],0),P_ERCOL),0),0)</f>
        <v>#REF!</v>
      </c>
      <c r="M705" s="128" t="e">
        <f>IF(OR(LEAGUE="Mixed",LEAGUE=MYRANKS_P[[#This Row],[LG]]),IFERROR(INDEX(PITCHCSV[],MATCH(MYRANKS_P[[#This Row],[PROJID]],PITCHCSV[playerid],0),P_HRCOL),0),0)</f>
        <v>#REF!</v>
      </c>
      <c r="N705" s="128" t="e">
        <f>IF(OR(LEAGUE="Mixed",LEAGUE=MYRANKS_P[[#This Row],[LG]]),IFERROR(INDEX(PITCHCSV[],MATCH(MYRANKS_P[[#This Row],[PROJID]],PITCHCSV[playerid],0),P_SOCOL),0),0)</f>
        <v>#REF!</v>
      </c>
      <c r="O705" s="128" t="e">
        <f>IF(OR(LEAGUE="Mixed",LEAGUE=MYRANKS_P[[#This Row],[LG]]),IFERROR(INDEX(PITCHCSV[],MATCH(MYRANKS_P[[#This Row],[PROJID]],PITCHCSV[playerid],0),P_BBCOL),0),0)</f>
        <v>#REF!</v>
      </c>
      <c r="P705" s="87" t="e">
        <f>IF(OR(LEAGUE="Mixed",LEAGUE=MYRANKS_P[[#This Row],[LG]]),IFERROR(MYRANKS_P[[#This Row],[ER]]*9/MYRANKS_P[[#This Row],[IP]],0),0)</f>
        <v>#REF!</v>
      </c>
      <c r="Q705" s="87" t="e">
        <f>IF(OR(LEAGUE="Mixed",LEAGUE=MYRANKS_P[[#This Row],[LG]]),IFERROR((MYRANKS_P[[#This Row],[BB]]+MYRANKS_P[[#This Row],[H]])/MYRANKS_P[[#This Row],[IP]],0),0)</f>
        <v>#REF!</v>
      </c>
      <c r="R705" s="87" t="e">
        <f>MYRANKS_P[[#This Row],[W]]/SGP_W</f>
        <v>#REF!</v>
      </c>
      <c r="S705" s="87" t="e">
        <f>MYRANKS_P[[#This Row],[SV]]/SGP_SV</f>
        <v>#REF!</v>
      </c>
      <c r="T705" s="87" t="e">
        <f>MYRANKS_P[[#This Row],[SO]]/SGP_K</f>
        <v>#REF!</v>
      </c>
      <c r="U705" s="87" t="e">
        <f>((LGAVG_ER*(NUMPITCHERS-1)+MYRANKS_P[[#This Row],[ER]])*9/((LGAVG_IP*(NUMPITCHERS-1)+MYRANKS_P[[#This Row],[IP]]))-LGAVG_ERA)/SGP_ERA</f>
        <v>#REF!</v>
      </c>
      <c r="V705" s="87" t="e">
        <f>((LGAVG_HBB*(NUMPITCHERS-1)+MYRANKS_P[[#This Row],[BB]]+MYRANKS_P[[#This Row],[H]])/(LGAVG_IP*(NUMPITCHERS-1)+MYRANKS_P[[#This Row],[IP]])-LGAVG_WHIP)/SGP_WHIP</f>
        <v>#REF!</v>
      </c>
      <c r="W705" s="92" t="e">
        <f>MYRANKS_P[[#This Row],[WSGP]]+MYRANKS_P[[#This Row],[SVSGP]]+MYRANKS_P[[#This Row],[SOSGP]]+MYRANKS_P[[#This Row],[ERASGP]]+MYRANKS_P[[#This Row],[WHIPSGP]]</f>
        <v>#REF!</v>
      </c>
      <c r="X705" s="173" t="e">
        <f>RANK(MYRANKS_P[[#This Row],[TTLSGP]],MYRANKS_P[TTLSGP],0)</f>
        <v>#REF!</v>
      </c>
      <c r="Y705" s="92" t="e">
        <f>IF(MYRANKS_P[[#This Row],[RAW_RANK]]&gt;NUM_P,MYRANKS_P[[#This Row],[TTLSGP]],0)</f>
        <v>#REF!</v>
      </c>
      <c r="Z705" s="96" t="e">
        <f>IF(MYRANKS_P[[#This Row],[BENCH_TTLSGP]]=0,"",RANK(MYRANKS_P[[#This Row],[BENCH_TTLSGP]],MYRANKS_P[BENCH_TTLSGP],0))</f>
        <v>#REF!</v>
      </c>
      <c r="AA705" s="96" t="e">
        <f>IF(MYRANKS_P[[#This Row],[RAW_RANK]]=NUM_P,"X","")</f>
        <v>#REF!</v>
      </c>
      <c r="AB705" s="93" t="e">
        <f>VLOOKUP(MYRANKS_P[[#This Row],[POS]],#REF!,COLUMN(#REF!),FALSE)</f>
        <v>#REF!</v>
      </c>
      <c r="AC705" s="94" t="e">
        <f>MYRANKS_P[[#This Row],[TTLSGP]]-MYRANKS_P[[#This Row],[REPL LVL]]</f>
        <v>#REF!</v>
      </c>
      <c r="AD705" s="87" t="e">
        <f>IF(MYRANKS_P[[#This Row],[RAW_RANK]]&lt;=Total_Pitchers_Drafted,MYRANKS_P[[#This Row],[SGP OVER REPL]],0)</f>
        <v>#REF!</v>
      </c>
      <c r="AE705" s="97" t="e">
        <f>MYRANKS_P[[#This Row],[SGP OVER REPL]]*Dollar_Value_Per_Pitcher_SGP+1</f>
        <v>#REF!</v>
      </c>
      <c r="AF705" s="87"/>
      <c r="AG705" s="87" t="e">
        <f>IF(AND(MYRANKS_P[[#This Row],[BENCH_RANK]]&lt;=Total_Pitchers_Drafted,MYRANKS_P[[#This Row],[$ACTUAL]]=""),MYRANKS_P[[#This Row],[USEFULSGP]],0)</f>
        <v>#REF!</v>
      </c>
      <c r="AH705" s="87" t="e">
        <f>IF(MYRANKS_P[[#This Row],[REMAIN_SGP]]=0,0,MYRANKS_P[[#This Row],[REMAIN_SGP]]*Remaining_Dollar_Value_Per_Pitcher_SGP+1)</f>
        <v>#REF!</v>
      </c>
      <c r="AI705" s="122"/>
    </row>
    <row r="706" spans="1:35" x14ac:dyDescent="0.25">
      <c r="A706" s="78" t="s">
        <v>1799</v>
      </c>
      <c r="B706" s="53" t="e">
        <f>VLOOKUP(MYRANKS_P[[#This Row],[PLAYERID]],#REF!,COLUMN(#REF!),FALSE)</f>
        <v>#REF!</v>
      </c>
      <c r="C706" s="53" t="e">
        <f>VLOOKUP(MYRANKS_P[[#This Row],[PLAYERID]],#REF!,COLUMN(#REF!),FALSE)</f>
        <v>#REF!</v>
      </c>
      <c r="D706" s="53" t="e">
        <f>VLOOKUP(MYRANKS_P[[#This Row],[PLAYERID]],#REF!,COLUMN(#REF!),FALSE)</f>
        <v>#REF!</v>
      </c>
      <c r="E706" s="9" t="e">
        <f>VLOOKUP(MYRANKS_P[[#This Row],[PLAYERID]],#REF!,COLUMN(#REF!),FALSE)</f>
        <v>#REF!</v>
      </c>
      <c r="F706" s="53" t="e">
        <f>VLOOKUP(MYRANKS_P[[#This Row],[PLAYERID]],#REF!,COLUMN(#REF!),FALSE)</f>
        <v>#REF!</v>
      </c>
      <c r="G706" s="9" t="e">
        <f>INDEX(#REF!,MATCH(MYRANKS_P[[#This Row],[PLAYERID]],#REF!,0),VLOOKUP(IDSYSTEM,#REF!,3,FALSE))</f>
        <v>#REF!</v>
      </c>
      <c r="H706" s="115" t="e">
        <f>IF(OR(LEAGUE="Mixed",LEAGUE=MYRANKS_P[[#This Row],[LG]]),IFERROR(INDEX(PITCHCSV[],MATCH(MYRANKS_P[[#This Row],[PROJID]],PITCHCSV[playerid],0),P_WCOL),0),0)</f>
        <v>#REF!</v>
      </c>
      <c r="I706" s="115" t="e">
        <f>IF(OR(LEAGUE="Mixed",LEAGUE=MYRANKS_P[[#This Row],[LG]]),IFERROR(INDEX(PITCHCSV[],MATCH(MYRANKS_P[[#This Row],[PROJID]],PITCHCSV[playerid],0),P_SVCOL),0),0)</f>
        <v>#REF!</v>
      </c>
      <c r="J706" s="115" t="e">
        <f>IF(OR(LEAGUE="Mixed",LEAGUE=MYRANKS_P[[#This Row],[LG]]),IFERROR(INDEX(PITCHCSV[],MATCH(MYRANKS_P[[#This Row],[PROJID]],PITCHCSV[playerid],0),P_IPCOL),0),0)</f>
        <v>#REF!</v>
      </c>
      <c r="K706" s="115" t="e">
        <f>IF(OR(LEAGUE="Mixed",LEAGUE=MYRANKS_P[[#This Row],[LG]]),IFERROR(INDEX(PITCHCSV[],MATCH(MYRANKS_P[[#This Row],[PROJID]],PITCHCSV[playerid],0),P_HCOL),0),0)</f>
        <v>#REF!</v>
      </c>
      <c r="L706" s="115" t="e">
        <f>IF(OR(LEAGUE="Mixed",LEAGUE=MYRANKS_P[[#This Row],[LG]]),IFERROR(INDEX(PITCHCSV[],MATCH(MYRANKS_P[[#This Row],[PROJID]],PITCHCSV[playerid],0),P_ERCOL),0),0)</f>
        <v>#REF!</v>
      </c>
      <c r="M706" s="115" t="e">
        <f>IF(OR(LEAGUE="Mixed",LEAGUE=MYRANKS_P[[#This Row],[LG]]),IFERROR(INDEX(PITCHCSV[],MATCH(MYRANKS_P[[#This Row],[PROJID]],PITCHCSV[playerid],0),P_HRCOL),0),0)</f>
        <v>#REF!</v>
      </c>
      <c r="N706" s="115" t="e">
        <f>IF(OR(LEAGUE="Mixed",LEAGUE=MYRANKS_P[[#This Row],[LG]]),IFERROR(INDEX(PITCHCSV[],MATCH(MYRANKS_P[[#This Row],[PROJID]],PITCHCSV[playerid],0),P_SOCOL),0),0)</f>
        <v>#REF!</v>
      </c>
      <c r="O706" s="115" t="e">
        <f>IF(OR(LEAGUE="Mixed",LEAGUE=MYRANKS_P[[#This Row],[LG]]),IFERROR(INDEX(PITCHCSV[],MATCH(MYRANKS_P[[#This Row],[PROJID]],PITCHCSV[playerid],0),P_BBCOL),0),0)</f>
        <v>#REF!</v>
      </c>
      <c r="P706" s="10" t="e">
        <f>IF(OR(LEAGUE="Mixed",LEAGUE=MYRANKS_P[[#This Row],[LG]]),IFERROR(MYRANKS_P[[#This Row],[ER]]*9/MYRANKS_P[[#This Row],[IP]],0),0)</f>
        <v>#REF!</v>
      </c>
      <c r="Q706" s="10" t="e">
        <f>IF(OR(LEAGUE="Mixed",LEAGUE=MYRANKS_P[[#This Row],[LG]]),IFERROR((MYRANKS_P[[#This Row],[BB]]+MYRANKS_P[[#This Row],[H]])/MYRANKS_P[[#This Row],[IP]],0),0)</f>
        <v>#REF!</v>
      </c>
      <c r="R706" s="12" t="e">
        <f>MYRANKS_P[[#This Row],[W]]/SGP_W</f>
        <v>#REF!</v>
      </c>
      <c r="S706" s="12" t="e">
        <f>MYRANKS_P[[#This Row],[SV]]/SGP_SV</f>
        <v>#REF!</v>
      </c>
      <c r="T706" s="12" t="e">
        <f>MYRANKS_P[[#This Row],[SO]]/SGP_K</f>
        <v>#REF!</v>
      </c>
      <c r="U706" s="10" t="e">
        <f>((LGAVG_ER*(NUMPITCHERS-1)+MYRANKS_P[[#This Row],[ER]])*9/((LGAVG_IP*(NUMPITCHERS-1)+MYRANKS_P[[#This Row],[IP]]))-LGAVG_ERA)/SGP_ERA</f>
        <v>#REF!</v>
      </c>
      <c r="V706" s="10" t="e">
        <f>((LGAVG_HBB*(NUMPITCHERS-1)+MYRANKS_P[[#This Row],[BB]]+MYRANKS_P[[#This Row],[H]])/(LGAVG_IP*(NUMPITCHERS-1)+MYRANKS_P[[#This Row],[IP]])-LGAVG_WHIP)/SGP_WHIP</f>
        <v>#REF!</v>
      </c>
      <c r="W706" s="76" t="e">
        <f>MYRANKS_P[[#This Row],[WSGP]]+MYRANKS_P[[#This Row],[SVSGP]]+MYRANKS_P[[#This Row],[SOSGP]]+MYRANKS_P[[#This Row],[ERASGP]]+MYRANKS_P[[#This Row],[WHIPSGP]]</f>
        <v>#REF!</v>
      </c>
      <c r="X706" s="175" t="e">
        <f>RANK(MYRANKS_P[[#This Row],[TTLSGP]],MYRANKS_P[TTLSGP],0)</f>
        <v>#REF!</v>
      </c>
      <c r="Y706" s="76" t="e">
        <f>IF(MYRANKS_P[[#This Row],[RAW_RANK]]&gt;NUM_P,MYRANKS_P[[#This Row],[TTLSGP]],0)</f>
        <v>#REF!</v>
      </c>
      <c r="Z706" s="23" t="e">
        <f>IF(MYRANKS_P[[#This Row],[BENCH_TTLSGP]]=0,"",RANK(MYRANKS_P[[#This Row],[BENCH_TTLSGP]],MYRANKS_P[BENCH_TTLSGP],0))</f>
        <v>#REF!</v>
      </c>
      <c r="AA706" s="23" t="e">
        <f>IF(MYRANKS_P[[#This Row],[RAW_RANK]]=NUM_P,"X","")</f>
        <v>#REF!</v>
      </c>
      <c r="AB706" s="80" t="e">
        <f>VLOOKUP(MYRANKS_P[[#This Row],[POS]],#REF!,COLUMN(#REF!),FALSE)</f>
        <v>#REF!</v>
      </c>
      <c r="AC706" s="81" t="e">
        <f>MYRANKS_P[[#This Row],[TTLSGP]]-MYRANKS_P[[#This Row],[REPL LVL]]</f>
        <v>#REF!</v>
      </c>
      <c r="AD706" s="20" t="e">
        <f>IF(MYRANKS_P[[#This Row],[RAW_RANK]]&lt;=Total_Pitchers_Drafted,MYRANKS_P[[#This Row],[SGP OVER REPL]],0)</f>
        <v>#REF!</v>
      </c>
      <c r="AE706" s="70" t="e">
        <f>MYRANKS_P[[#This Row],[SGP OVER REPL]]*Dollar_Value_Per_Pitcher_SGP+1</f>
        <v>#REF!</v>
      </c>
      <c r="AF706" s="28"/>
      <c r="AG706" s="31" t="e">
        <f>IF(AND(MYRANKS_P[[#This Row],[BENCH_RANK]]&lt;=Total_Pitchers_Drafted,MYRANKS_P[[#This Row],[$ACTUAL]]=""),MYRANKS_P[[#This Row],[USEFULSGP]],0)</f>
        <v>#REF!</v>
      </c>
      <c r="AH706" s="28" t="e">
        <f>IF(MYRANKS_P[[#This Row],[REMAIN_SGP]]=0,0,MYRANKS_P[[#This Row],[REMAIN_SGP]]*Remaining_Dollar_Value_Per_Pitcher_SGP+1)</f>
        <v>#REF!</v>
      </c>
      <c r="AI706" s="122"/>
    </row>
    <row r="707" spans="1:35" x14ac:dyDescent="0.25">
      <c r="A707" s="78" t="s">
        <v>1802</v>
      </c>
      <c r="B707" s="53" t="e">
        <f>VLOOKUP(MYRANKS_P[[#This Row],[PLAYERID]],#REF!,COLUMN(#REF!),FALSE)</f>
        <v>#REF!</v>
      </c>
      <c r="C707" s="53" t="e">
        <f>VLOOKUP(MYRANKS_P[[#This Row],[PLAYERID]],#REF!,COLUMN(#REF!),FALSE)</f>
        <v>#REF!</v>
      </c>
      <c r="D707" s="53" t="e">
        <f>VLOOKUP(MYRANKS_P[[#This Row],[PLAYERID]],#REF!,COLUMN(#REF!),FALSE)</f>
        <v>#REF!</v>
      </c>
      <c r="E707" s="9" t="e">
        <f>VLOOKUP(MYRANKS_P[[#This Row],[PLAYERID]],#REF!,COLUMN(#REF!),FALSE)</f>
        <v>#REF!</v>
      </c>
      <c r="F707" s="53" t="e">
        <f>VLOOKUP(MYRANKS_P[[#This Row],[PLAYERID]],#REF!,COLUMN(#REF!),FALSE)</f>
        <v>#REF!</v>
      </c>
      <c r="G707" s="9" t="e">
        <f>INDEX(#REF!,MATCH(MYRANKS_P[[#This Row],[PLAYERID]],#REF!,0),VLOOKUP(IDSYSTEM,#REF!,3,FALSE))</f>
        <v>#REF!</v>
      </c>
      <c r="H707" s="115" t="e">
        <f>IF(OR(LEAGUE="Mixed",LEAGUE=MYRANKS_P[[#This Row],[LG]]),IFERROR(INDEX(PITCHCSV[],MATCH(MYRANKS_P[[#This Row],[PROJID]],PITCHCSV[playerid],0),P_WCOL),0),0)</f>
        <v>#REF!</v>
      </c>
      <c r="I707" s="115" t="e">
        <f>IF(OR(LEAGUE="Mixed",LEAGUE=MYRANKS_P[[#This Row],[LG]]),IFERROR(INDEX(PITCHCSV[],MATCH(MYRANKS_P[[#This Row],[PROJID]],PITCHCSV[playerid],0),P_SVCOL),0),0)</f>
        <v>#REF!</v>
      </c>
      <c r="J707" s="115" t="e">
        <f>IF(OR(LEAGUE="Mixed",LEAGUE=MYRANKS_P[[#This Row],[LG]]),IFERROR(INDEX(PITCHCSV[],MATCH(MYRANKS_P[[#This Row],[PROJID]],PITCHCSV[playerid],0),P_IPCOL),0),0)</f>
        <v>#REF!</v>
      </c>
      <c r="K707" s="115" t="e">
        <f>IF(OR(LEAGUE="Mixed",LEAGUE=MYRANKS_P[[#This Row],[LG]]),IFERROR(INDEX(PITCHCSV[],MATCH(MYRANKS_P[[#This Row],[PROJID]],PITCHCSV[playerid],0),P_HCOL),0),0)</f>
        <v>#REF!</v>
      </c>
      <c r="L707" s="115" t="e">
        <f>IF(OR(LEAGUE="Mixed",LEAGUE=MYRANKS_P[[#This Row],[LG]]),IFERROR(INDEX(PITCHCSV[],MATCH(MYRANKS_P[[#This Row],[PROJID]],PITCHCSV[playerid],0),P_ERCOL),0),0)</f>
        <v>#REF!</v>
      </c>
      <c r="M707" s="115" t="e">
        <f>IF(OR(LEAGUE="Mixed",LEAGUE=MYRANKS_P[[#This Row],[LG]]),IFERROR(INDEX(PITCHCSV[],MATCH(MYRANKS_P[[#This Row],[PROJID]],PITCHCSV[playerid],0),P_HRCOL),0),0)</f>
        <v>#REF!</v>
      </c>
      <c r="N707" s="115" t="e">
        <f>IF(OR(LEAGUE="Mixed",LEAGUE=MYRANKS_P[[#This Row],[LG]]),IFERROR(INDEX(PITCHCSV[],MATCH(MYRANKS_P[[#This Row],[PROJID]],PITCHCSV[playerid],0),P_SOCOL),0),0)</f>
        <v>#REF!</v>
      </c>
      <c r="O707" s="115" t="e">
        <f>IF(OR(LEAGUE="Mixed",LEAGUE=MYRANKS_P[[#This Row],[LG]]),IFERROR(INDEX(PITCHCSV[],MATCH(MYRANKS_P[[#This Row],[PROJID]],PITCHCSV[playerid],0),P_BBCOL),0),0)</f>
        <v>#REF!</v>
      </c>
      <c r="P707" s="10" t="e">
        <f>IF(OR(LEAGUE="Mixed",LEAGUE=MYRANKS_P[[#This Row],[LG]]),IFERROR(MYRANKS_P[[#This Row],[ER]]*9/MYRANKS_P[[#This Row],[IP]],0),0)</f>
        <v>#REF!</v>
      </c>
      <c r="Q707" s="10" t="e">
        <f>IF(OR(LEAGUE="Mixed",LEAGUE=MYRANKS_P[[#This Row],[LG]]),IFERROR((MYRANKS_P[[#This Row],[BB]]+MYRANKS_P[[#This Row],[H]])/MYRANKS_P[[#This Row],[IP]],0),0)</f>
        <v>#REF!</v>
      </c>
      <c r="R707" s="12" t="e">
        <f>MYRANKS_P[[#This Row],[W]]/SGP_W</f>
        <v>#REF!</v>
      </c>
      <c r="S707" s="12" t="e">
        <f>MYRANKS_P[[#This Row],[SV]]/SGP_SV</f>
        <v>#REF!</v>
      </c>
      <c r="T707" s="12" t="e">
        <f>MYRANKS_P[[#This Row],[SO]]/SGP_K</f>
        <v>#REF!</v>
      </c>
      <c r="U707" s="10" t="e">
        <f>((LGAVG_ER*(NUMPITCHERS-1)+MYRANKS_P[[#This Row],[ER]])*9/((LGAVG_IP*(NUMPITCHERS-1)+MYRANKS_P[[#This Row],[IP]]))-LGAVG_ERA)/SGP_ERA</f>
        <v>#REF!</v>
      </c>
      <c r="V707" s="10" t="e">
        <f>((LGAVG_HBB*(NUMPITCHERS-1)+MYRANKS_P[[#This Row],[BB]]+MYRANKS_P[[#This Row],[H]])/(LGAVG_IP*(NUMPITCHERS-1)+MYRANKS_P[[#This Row],[IP]])-LGAVG_WHIP)/SGP_WHIP</f>
        <v>#REF!</v>
      </c>
      <c r="W707" s="76" t="e">
        <f>MYRANKS_P[[#This Row],[WSGP]]+MYRANKS_P[[#This Row],[SVSGP]]+MYRANKS_P[[#This Row],[SOSGP]]+MYRANKS_P[[#This Row],[ERASGP]]+MYRANKS_P[[#This Row],[WHIPSGP]]</f>
        <v>#REF!</v>
      </c>
      <c r="X707" s="175" t="e">
        <f>RANK(MYRANKS_P[[#This Row],[TTLSGP]],MYRANKS_P[TTLSGP],0)</f>
        <v>#REF!</v>
      </c>
      <c r="Y707" s="76" t="e">
        <f>IF(MYRANKS_P[[#This Row],[RAW_RANK]]&gt;NUM_P,MYRANKS_P[[#This Row],[TTLSGP]],0)</f>
        <v>#REF!</v>
      </c>
      <c r="Z707" s="23" t="e">
        <f>IF(MYRANKS_P[[#This Row],[BENCH_TTLSGP]]=0,"",RANK(MYRANKS_P[[#This Row],[BENCH_TTLSGP]],MYRANKS_P[BENCH_TTLSGP],0))</f>
        <v>#REF!</v>
      </c>
      <c r="AA707" s="23" t="e">
        <f>IF(MYRANKS_P[[#This Row],[RAW_RANK]]=NUM_P,"X","")</f>
        <v>#REF!</v>
      </c>
      <c r="AB707" s="80" t="e">
        <f>VLOOKUP(MYRANKS_P[[#This Row],[POS]],#REF!,COLUMN(#REF!),FALSE)</f>
        <v>#REF!</v>
      </c>
      <c r="AC707" s="12" t="e">
        <f>MYRANKS_P[[#This Row],[TTLSGP]]-MYRANKS_P[[#This Row],[REPL LVL]]</f>
        <v>#REF!</v>
      </c>
      <c r="AD707" s="20" t="e">
        <f>IF(MYRANKS_P[[#This Row],[RAW_RANK]]&lt;=Total_Pitchers_Drafted,MYRANKS_P[[#This Row],[SGP OVER REPL]],0)</f>
        <v>#REF!</v>
      </c>
      <c r="AE707" s="70" t="e">
        <f>MYRANKS_P[[#This Row],[SGP OVER REPL]]*Dollar_Value_Per_Pitcher_SGP+1</f>
        <v>#REF!</v>
      </c>
      <c r="AF707" s="28"/>
      <c r="AG707" s="31" t="e">
        <f>IF(AND(MYRANKS_P[[#This Row],[BENCH_RANK]]&lt;=Total_Pitchers_Drafted,MYRANKS_P[[#This Row],[$ACTUAL]]=""),MYRANKS_P[[#This Row],[USEFULSGP]],0)</f>
        <v>#REF!</v>
      </c>
      <c r="AH707" s="28" t="e">
        <f>IF(MYRANKS_P[[#This Row],[REMAIN_SGP]]=0,0,MYRANKS_P[[#This Row],[REMAIN_SGP]]*Remaining_Dollar_Value_Per_Pitcher_SGP+1)</f>
        <v>#REF!</v>
      </c>
      <c r="AI707" s="122"/>
    </row>
    <row r="708" spans="1:35" x14ac:dyDescent="0.25">
      <c r="A708" s="98" t="s">
        <v>6639</v>
      </c>
      <c r="B708" s="53" t="e">
        <f>VLOOKUP(MYRANKS_P[[#This Row],[PLAYERID]],#REF!,COLUMN(#REF!),FALSE)</f>
        <v>#REF!</v>
      </c>
      <c r="C708" s="53" t="e">
        <f>VLOOKUP(MYRANKS_P[[#This Row],[PLAYERID]],#REF!,COLUMN(#REF!),FALSE)</f>
        <v>#REF!</v>
      </c>
      <c r="D708" s="53" t="e">
        <f>VLOOKUP(MYRANKS_P[[#This Row],[PLAYERID]],#REF!,COLUMN(#REF!),FALSE)</f>
        <v>#REF!</v>
      </c>
      <c r="E708" s="9" t="e">
        <f>VLOOKUP(MYRANKS_P[[#This Row],[PLAYERID]],#REF!,COLUMN(#REF!),FALSE)</f>
        <v>#REF!</v>
      </c>
      <c r="F708" s="53" t="e">
        <f>VLOOKUP(MYRANKS_P[[#This Row],[PLAYERID]],#REF!,COLUMN(#REF!),FALSE)</f>
        <v>#REF!</v>
      </c>
      <c r="G708" s="9" t="e">
        <f>INDEX(#REF!,MATCH(MYRANKS_P[[#This Row],[PLAYERID]],#REF!,0),VLOOKUP(IDSYSTEM,#REF!,3,FALSE))</f>
        <v>#REF!</v>
      </c>
      <c r="H708" s="128" t="e">
        <f>IF(OR(LEAGUE="Mixed",LEAGUE=MYRANKS_P[[#This Row],[LG]]),IFERROR(INDEX(PITCHCSV[],MATCH(MYRANKS_P[[#This Row],[PROJID]],PITCHCSV[playerid],0),P_WCOL),0),0)</f>
        <v>#REF!</v>
      </c>
      <c r="I708" s="128" t="e">
        <f>IF(OR(LEAGUE="Mixed",LEAGUE=MYRANKS_P[[#This Row],[LG]]),IFERROR(INDEX(PITCHCSV[],MATCH(MYRANKS_P[[#This Row],[PROJID]],PITCHCSV[playerid],0),P_SVCOL),0),0)</f>
        <v>#REF!</v>
      </c>
      <c r="J708" s="128" t="e">
        <f>IF(OR(LEAGUE="Mixed",LEAGUE=MYRANKS_P[[#This Row],[LG]]),IFERROR(INDEX(PITCHCSV[],MATCH(MYRANKS_P[[#This Row],[PROJID]],PITCHCSV[playerid],0),P_IPCOL),0),0)</f>
        <v>#REF!</v>
      </c>
      <c r="K708" s="128" t="e">
        <f>IF(OR(LEAGUE="Mixed",LEAGUE=MYRANKS_P[[#This Row],[LG]]),IFERROR(INDEX(PITCHCSV[],MATCH(MYRANKS_P[[#This Row],[PROJID]],PITCHCSV[playerid],0),P_HCOL),0),0)</f>
        <v>#REF!</v>
      </c>
      <c r="L708" s="128" t="e">
        <f>IF(OR(LEAGUE="Mixed",LEAGUE=MYRANKS_P[[#This Row],[LG]]),IFERROR(INDEX(PITCHCSV[],MATCH(MYRANKS_P[[#This Row],[PROJID]],PITCHCSV[playerid],0),P_ERCOL),0),0)</f>
        <v>#REF!</v>
      </c>
      <c r="M708" s="128" t="e">
        <f>IF(OR(LEAGUE="Mixed",LEAGUE=MYRANKS_P[[#This Row],[LG]]),IFERROR(INDEX(PITCHCSV[],MATCH(MYRANKS_P[[#This Row],[PROJID]],PITCHCSV[playerid],0),P_HRCOL),0),0)</f>
        <v>#REF!</v>
      </c>
      <c r="N708" s="128" t="e">
        <f>IF(OR(LEAGUE="Mixed",LEAGUE=MYRANKS_P[[#This Row],[LG]]),IFERROR(INDEX(PITCHCSV[],MATCH(MYRANKS_P[[#This Row],[PROJID]],PITCHCSV[playerid],0),P_SOCOL),0),0)</f>
        <v>#REF!</v>
      </c>
      <c r="O708" s="128" t="e">
        <f>IF(OR(LEAGUE="Mixed",LEAGUE=MYRANKS_P[[#This Row],[LG]]),IFERROR(INDEX(PITCHCSV[],MATCH(MYRANKS_P[[#This Row],[PROJID]],PITCHCSV[playerid],0),P_BBCOL),0),0)</f>
        <v>#REF!</v>
      </c>
      <c r="P708" s="87" t="e">
        <f>IF(OR(LEAGUE="Mixed",LEAGUE=MYRANKS_P[[#This Row],[LG]]),IFERROR(MYRANKS_P[[#This Row],[ER]]*9/MYRANKS_P[[#This Row],[IP]],0),0)</f>
        <v>#REF!</v>
      </c>
      <c r="Q708" s="87" t="e">
        <f>IF(OR(LEAGUE="Mixed",LEAGUE=MYRANKS_P[[#This Row],[LG]]),IFERROR((MYRANKS_P[[#This Row],[BB]]+MYRANKS_P[[#This Row],[H]])/MYRANKS_P[[#This Row],[IP]],0),0)</f>
        <v>#REF!</v>
      </c>
      <c r="R708" s="87" t="e">
        <f>MYRANKS_P[[#This Row],[W]]/SGP_W</f>
        <v>#REF!</v>
      </c>
      <c r="S708" s="87" t="e">
        <f>MYRANKS_P[[#This Row],[SV]]/SGP_SV</f>
        <v>#REF!</v>
      </c>
      <c r="T708" s="87" t="e">
        <f>MYRANKS_P[[#This Row],[SO]]/SGP_K</f>
        <v>#REF!</v>
      </c>
      <c r="U708" s="87" t="e">
        <f>((LGAVG_ER*(NUMPITCHERS-1)+MYRANKS_P[[#This Row],[ER]])*9/((LGAVG_IP*(NUMPITCHERS-1)+MYRANKS_P[[#This Row],[IP]]))-LGAVG_ERA)/SGP_ERA</f>
        <v>#REF!</v>
      </c>
      <c r="V708" s="87" t="e">
        <f>((LGAVG_HBB*(NUMPITCHERS-1)+MYRANKS_P[[#This Row],[BB]]+MYRANKS_P[[#This Row],[H]])/(LGAVG_IP*(NUMPITCHERS-1)+MYRANKS_P[[#This Row],[IP]])-LGAVG_WHIP)/SGP_WHIP</f>
        <v>#REF!</v>
      </c>
      <c r="W708" s="92" t="e">
        <f>MYRANKS_P[[#This Row],[WSGP]]+MYRANKS_P[[#This Row],[SVSGP]]+MYRANKS_P[[#This Row],[SOSGP]]+MYRANKS_P[[#This Row],[ERASGP]]+MYRANKS_P[[#This Row],[WHIPSGP]]</f>
        <v>#REF!</v>
      </c>
      <c r="X708" s="173" t="e">
        <f>RANK(MYRANKS_P[[#This Row],[TTLSGP]],MYRANKS_P[TTLSGP],0)</f>
        <v>#REF!</v>
      </c>
      <c r="Y708" s="92" t="e">
        <f>IF(MYRANKS_P[[#This Row],[RAW_RANK]]&gt;NUM_P,MYRANKS_P[[#This Row],[TTLSGP]],0)</f>
        <v>#REF!</v>
      </c>
      <c r="Z708" s="96" t="e">
        <f>IF(MYRANKS_P[[#This Row],[BENCH_TTLSGP]]=0,"",RANK(MYRANKS_P[[#This Row],[BENCH_TTLSGP]],MYRANKS_P[BENCH_TTLSGP],0))</f>
        <v>#REF!</v>
      </c>
      <c r="AA708" s="96" t="e">
        <f>IF(MYRANKS_P[[#This Row],[RAW_RANK]]=NUM_P,"X","")</f>
        <v>#REF!</v>
      </c>
      <c r="AB708" s="93" t="e">
        <f>VLOOKUP(MYRANKS_P[[#This Row],[POS]],#REF!,COLUMN(#REF!),FALSE)</f>
        <v>#REF!</v>
      </c>
      <c r="AC708" s="94" t="e">
        <f>MYRANKS_P[[#This Row],[TTLSGP]]-MYRANKS_P[[#This Row],[REPL LVL]]</f>
        <v>#REF!</v>
      </c>
      <c r="AD708" s="87" t="e">
        <f>IF(MYRANKS_P[[#This Row],[RAW_RANK]]&lt;=Total_Pitchers_Drafted,MYRANKS_P[[#This Row],[SGP OVER REPL]],0)</f>
        <v>#REF!</v>
      </c>
      <c r="AE708" s="97" t="e">
        <f>MYRANKS_P[[#This Row],[SGP OVER REPL]]*Dollar_Value_Per_Pitcher_SGP+1</f>
        <v>#REF!</v>
      </c>
      <c r="AF708" s="87"/>
      <c r="AG708" s="87" t="e">
        <f>IF(AND(MYRANKS_P[[#This Row],[BENCH_RANK]]&lt;=Total_Pitchers_Drafted,MYRANKS_P[[#This Row],[$ACTUAL]]=""),MYRANKS_P[[#This Row],[USEFULSGP]],0)</f>
        <v>#REF!</v>
      </c>
      <c r="AH708" s="87" t="e">
        <f>IF(MYRANKS_P[[#This Row],[REMAIN_SGP]]=0,0,MYRANKS_P[[#This Row],[REMAIN_SGP]]*Remaining_Dollar_Value_Per_Pitcher_SGP+1)</f>
        <v>#REF!</v>
      </c>
      <c r="AI708" s="122"/>
    </row>
    <row r="709" spans="1:35" x14ac:dyDescent="0.25">
      <c r="A709" s="111" t="s">
        <v>1806</v>
      </c>
      <c r="B709" s="53" t="e">
        <f>VLOOKUP(MYRANKS_P[[#This Row],[PLAYERID]],#REF!,COLUMN(#REF!),FALSE)</f>
        <v>#REF!</v>
      </c>
      <c r="C709" s="53" t="e">
        <f>VLOOKUP(MYRANKS_P[[#This Row],[PLAYERID]],#REF!,COLUMN(#REF!),FALSE)</f>
        <v>#REF!</v>
      </c>
      <c r="D709" s="53" t="e">
        <f>VLOOKUP(MYRANKS_P[[#This Row],[PLAYERID]],#REF!,COLUMN(#REF!),FALSE)</f>
        <v>#REF!</v>
      </c>
      <c r="E709" s="9" t="e">
        <f>VLOOKUP(MYRANKS_P[[#This Row],[PLAYERID]],#REF!,COLUMN(#REF!),FALSE)</f>
        <v>#REF!</v>
      </c>
      <c r="F709" s="53" t="e">
        <f>VLOOKUP(MYRANKS_P[[#This Row],[PLAYERID]],#REF!,COLUMN(#REF!),FALSE)</f>
        <v>#REF!</v>
      </c>
      <c r="G709" s="9" t="e">
        <f>INDEX(#REF!,MATCH(MYRANKS_P[[#This Row],[PLAYERID]],#REF!,0),VLOOKUP(IDSYSTEM,#REF!,3,FALSE))</f>
        <v>#REF!</v>
      </c>
      <c r="H709" s="115" t="e">
        <f>IF(OR(LEAGUE="Mixed",LEAGUE=MYRANKS_P[[#This Row],[LG]]),IFERROR(INDEX(PITCHCSV[],MATCH(MYRANKS_P[[#This Row],[PROJID]],PITCHCSV[playerid],0),P_WCOL),0),0)</f>
        <v>#REF!</v>
      </c>
      <c r="I709" s="115" t="e">
        <f>IF(OR(LEAGUE="Mixed",LEAGUE=MYRANKS_P[[#This Row],[LG]]),IFERROR(INDEX(PITCHCSV[],MATCH(MYRANKS_P[[#This Row],[PROJID]],PITCHCSV[playerid],0),P_SVCOL),0),0)</f>
        <v>#REF!</v>
      </c>
      <c r="J709" s="115" t="e">
        <f>IF(OR(LEAGUE="Mixed",LEAGUE=MYRANKS_P[[#This Row],[LG]]),IFERROR(INDEX(PITCHCSV[],MATCH(MYRANKS_P[[#This Row],[PROJID]],PITCHCSV[playerid],0),P_IPCOL),0),0)</f>
        <v>#REF!</v>
      </c>
      <c r="K709" s="115" t="e">
        <f>IF(OR(LEAGUE="Mixed",LEAGUE=MYRANKS_P[[#This Row],[LG]]),IFERROR(INDEX(PITCHCSV[],MATCH(MYRANKS_P[[#This Row],[PROJID]],PITCHCSV[playerid],0),P_HCOL),0),0)</f>
        <v>#REF!</v>
      </c>
      <c r="L709" s="115" t="e">
        <f>IF(OR(LEAGUE="Mixed",LEAGUE=MYRANKS_P[[#This Row],[LG]]),IFERROR(INDEX(PITCHCSV[],MATCH(MYRANKS_P[[#This Row],[PROJID]],PITCHCSV[playerid],0),P_ERCOL),0),0)</f>
        <v>#REF!</v>
      </c>
      <c r="M709" s="115" t="e">
        <f>IF(OR(LEAGUE="Mixed",LEAGUE=MYRANKS_P[[#This Row],[LG]]),IFERROR(INDEX(PITCHCSV[],MATCH(MYRANKS_P[[#This Row],[PROJID]],PITCHCSV[playerid],0),P_HRCOL),0),0)</f>
        <v>#REF!</v>
      </c>
      <c r="N709" s="115" t="e">
        <f>IF(OR(LEAGUE="Mixed",LEAGUE=MYRANKS_P[[#This Row],[LG]]),IFERROR(INDEX(PITCHCSV[],MATCH(MYRANKS_P[[#This Row],[PROJID]],PITCHCSV[playerid],0),P_SOCOL),0),0)</f>
        <v>#REF!</v>
      </c>
      <c r="O709" s="115" t="e">
        <f>IF(OR(LEAGUE="Mixed",LEAGUE=MYRANKS_P[[#This Row],[LG]]),IFERROR(INDEX(PITCHCSV[],MATCH(MYRANKS_P[[#This Row],[PROJID]],PITCHCSV[playerid],0),P_BBCOL),0),0)</f>
        <v>#REF!</v>
      </c>
      <c r="P709" s="10" t="e">
        <f>IF(OR(LEAGUE="Mixed",LEAGUE=MYRANKS_P[[#This Row],[LG]]),IFERROR(MYRANKS_P[[#This Row],[ER]]*9/MYRANKS_P[[#This Row],[IP]],0),0)</f>
        <v>#REF!</v>
      </c>
      <c r="Q709" s="10" t="e">
        <f>IF(OR(LEAGUE="Mixed",LEAGUE=MYRANKS_P[[#This Row],[LG]]),IFERROR((MYRANKS_P[[#This Row],[BB]]+MYRANKS_P[[#This Row],[H]])/MYRANKS_P[[#This Row],[IP]],0),0)</f>
        <v>#REF!</v>
      </c>
      <c r="R709" s="33" t="e">
        <f>MYRANKS_P[[#This Row],[W]]/SGP_W</f>
        <v>#REF!</v>
      </c>
      <c r="S709" s="35" t="e">
        <f>MYRANKS_P[[#This Row],[SV]]/SGP_SV</f>
        <v>#REF!</v>
      </c>
      <c r="T709" s="33" t="e">
        <f>MYRANKS_P[[#This Row],[SO]]/SGP_K</f>
        <v>#REF!</v>
      </c>
      <c r="U709" s="10" t="e">
        <f>((LGAVG_ER*(NUMPITCHERS-1)+MYRANKS_P[[#This Row],[ER]])*9/((LGAVG_IP*(NUMPITCHERS-1)+MYRANKS_P[[#This Row],[IP]]))-LGAVG_ERA)/SGP_ERA</f>
        <v>#REF!</v>
      </c>
      <c r="V709" s="10" t="e">
        <f>((LGAVG_HBB*(NUMPITCHERS-1)+MYRANKS_P[[#This Row],[BB]]+MYRANKS_P[[#This Row],[H]])/(LGAVG_IP*(NUMPITCHERS-1)+MYRANKS_P[[#This Row],[IP]])-LGAVG_WHIP)/SGP_WHIP</f>
        <v>#REF!</v>
      </c>
      <c r="W709" s="73" t="e">
        <f>MYRANKS_P[[#This Row],[WSGP]]+MYRANKS_P[[#This Row],[SVSGP]]+MYRANKS_P[[#This Row],[SOSGP]]+MYRANKS_P[[#This Row],[ERASGP]]+MYRANKS_P[[#This Row],[WHIPSGP]]</f>
        <v>#REF!</v>
      </c>
      <c r="X709" s="174" t="e">
        <f>RANK(MYRANKS_P[[#This Row],[TTLSGP]],MYRANKS_P[TTLSGP],0)</f>
        <v>#REF!</v>
      </c>
      <c r="Y709" s="73" t="e">
        <f>IF(MYRANKS_P[[#This Row],[RAW_RANK]]&gt;NUM_P,MYRANKS_P[[#This Row],[TTLSGP]],0)</f>
        <v>#REF!</v>
      </c>
      <c r="Z709" s="34" t="e">
        <f>IF(MYRANKS_P[[#This Row],[BENCH_TTLSGP]]=0,"",RANK(MYRANKS_P[[#This Row],[BENCH_TTLSGP]],MYRANKS_P[BENCH_TTLSGP],0))</f>
        <v>#REF!</v>
      </c>
      <c r="AA709" s="34" t="e">
        <f>IF(MYRANKS_P[[#This Row],[RAW_RANK]]=NUM_P,"X","")</f>
        <v>#REF!</v>
      </c>
      <c r="AB709" s="117" t="e">
        <f>VLOOKUP(MYRANKS_P[[#This Row],[POS]],#REF!,COLUMN(#REF!),FALSE)</f>
        <v>#REF!</v>
      </c>
      <c r="AC709" s="142" t="e">
        <f>MYRANKS_P[[#This Row],[TTLSGP]]-MYRANKS_P[[#This Row],[REPL LVL]]</f>
        <v>#REF!</v>
      </c>
      <c r="AD709" s="33" t="e">
        <f>IF(MYRANKS_P[[#This Row],[RAW_RANK]]&lt;=Total_Pitchers_Drafted,MYRANKS_P[[#This Row],[SGP OVER REPL]],0)</f>
        <v>#REF!</v>
      </c>
      <c r="AE709" s="67" t="e">
        <f>MYRANKS_P[[#This Row],[SGP OVER REPL]]*Dollar_Value_Per_Pitcher_SGP+1</f>
        <v>#REF!</v>
      </c>
      <c r="AF709" s="33"/>
      <c r="AG709" s="35" t="e">
        <f>IF(AND(MYRANKS_P[[#This Row],[BENCH_RANK]]&lt;=Total_Pitchers_Drafted,MYRANKS_P[[#This Row],[$ACTUAL]]=""),MYRANKS_P[[#This Row],[USEFULSGP]],0)</f>
        <v>#REF!</v>
      </c>
      <c r="AH709" s="33" t="e">
        <f>IF(MYRANKS_P[[#This Row],[REMAIN_SGP]]=0,0,MYRANKS_P[[#This Row],[REMAIN_SGP]]*Remaining_Dollar_Value_Per_Pitcher_SGP+1)</f>
        <v>#REF!</v>
      </c>
      <c r="AI709" s="122"/>
    </row>
    <row r="710" spans="1:35" x14ac:dyDescent="0.25">
      <c r="A710" s="111" t="s">
        <v>1808</v>
      </c>
      <c r="B710" s="53" t="e">
        <f>VLOOKUP(MYRANKS_P[[#This Row],[PLAYERID]],#REF!,COLUMN(#REF!),FALSE)</f>
        <v>#REF!</v>
      </c>
      <c r="C710" s="53" t="e">
        <f>VLOOKUP(MYRANKS_P[[#This Row],[PLAYERID]],#REF!,COLUMN(#REF!),FALSE)</f>
        <v>#REF!</v>
      </c>
      <c r="D710" s="53" t="e">
        <f>VLOOKUP(MYRANKS_P[[#This Row],[PLAYERID]],#REF!,COLUMN(#REF!),FALSE)</f>
        <v>#REF!</v>
      </c>
      <c r="E710" s="9" t="e">
        <f>VLOOKUP(MYRANKS_P[[#This Row],[PLAYERID]],#REF!,COLUMN(#REF!),FALSE)</f>
        <v>#REF!</v>
      </c>
      <c r="F710" s="53" t="e">
        <f>VLOOKUP(MYRANKS_P[[#This Row],[PLAYERID]],#REF!,COLUMN(#REF!),FALSE)</f>
        <v>#REF!</v>
      </c>
      <c r="G710" s="9" t="e">
        <f>INDEX(#REF!,MATCH(MYRANKS_P[[#This Row],[PLAYERID]],#REF!,0),VLOOKUP(IDSYSTEM,#REF!,3,FALSE))</f>
        <v>#REF!</v>
      </c>
      <c r="H710" s="115" t="e">
        <f>IF(OR(LEAGUE="Mixed",LEAGUE=MYRANKS_P[[#This Row],[LG]]),IFERROR(INDEX(PITCHCSV[],MATCH(MYRANKS_P[[#This Row],[PROJID]],PITCHCSV[playerid],0),P_WCOL),0),0)</f>
        <v>#REF!</v>
      </c>
      <c r="I710" s="115" t="e">
        <f>IF(OR(LEAGUE="Mixed",LEAGUE=MYRANKS_P[[#This Row],[LG]]),IFERROR(INDEX(PITCHCSV[],MATCH(MYRANKS_P[[#This Row],[PROJID]],PITCHCSV[playerid],0),P_SVCOL),0),0)</f>
        <v>#REF!</v>
      </c>
      <c r="J710" s="115" t="e">
        <f>IF(OR(LEAGUE="Mixed",LEAGUE=MYRANKS_P[[#This Row],[LG]]),IFERROR(INDEX(PITCHCSV[],MATCH(MYRANKS_P[[#This Row],[PROJID]],PITCHCSV[playerid],0),P_IPCOL),0),0)</f>
        <v>#REF!</v>
      </c>
      <c r="K710" s="115" t="e">
        <f>IF(OR(LEAGUE="Mixed",LEAGUE=MYRANKS_P[[#This Row],[LG]]),IFERROR(INDEX(PITCHCSV[],MATCH(MYRANKS_P[[#This Row],[PROJID]],PITCHCSV[playerid],0),P_HCOL),0),0)</f>
        <v>#REF!</v>
      </c>
      <c r="L710" s="115" t="e">
        <f>IF(OR(LEAGUE="Mixed",LEAGUE=MYRANKS_P[[#This Row],[LG]]),IFERROR(INDEX(PITCHCSV[],MATCH(MYRANKS_P[[#This Row],[PROJID]],PITCHCSV[playerid],0),P_ERCOL),0),0)</f>
        <v>#REF!</v>
      </c>
      <c r="M710" s="115" t="e">
        <f>IF(OR(LEAGUE="Mixed",LEAGUE=MYRANKS_P[[#This Row],[LG]]),IFERROR(INDEX(PITCHCSV[],MATCH(MYRANKS_P[[#This Row],[PROJID]],PITCHCSV[playerid],0),P_HRCOL),0),0)</f>
        <v>#REF!</v>
      </c>
      <c r="N710" s="115" t="e">
        <f>IF(OR(LEAGUE="Mixed",LEAGUE=MYRANKS_P[[#This Row],[LG]]),IFERROR(INDEX(PITCHCSV[],MATCH(MYRANKS_P[[#This Row],[PROJID]],PITCHCSV[playerid],0),P_SOCOL),0),0)</f>
        <v>#REF!</v>
      </c>
      <c r="O710" s="115" t="e">
        <f>IF(OR(LEAGUE="Mixed",LEAGUE=MYRANKS_P[[#This Row],[LG]]),IFERROR(INDEX(PITCHCSV[],MATCH(MYRANKS_P[[#This Row],[PROJID]],PITCHCSV[playerid],0),P_BBCOL),0),0)</f>
        <v>#REF!</v>
      </c>
      <c r="P710" s="10" t="e">
        <f>IF(OR(LEAGUE="Mixed",LEAGUE=MYRANKS_P[[#This Row],[LG]]),IFERROR(MYRANKS_P[[#This Row],[ER]]*9/MYRANKS_P[[#This Row],[IP]],0),0)</f>
        <v>#REF!</v>
      </c>
      <c r="Q710" s="10" t="e">
        <f>IF(OR(LEAGUE="Mixed",LEAGUE=MYRANKS_P[[#This Row],[LG]]),IFERROR((MYRANKS_P[[#This Row],[BB]]+MYRANKS_P[[#This Row],[H]])/MYRANKS_P[[#This Row],[IP]],0),0)</f>
        <v>#REF!</v>
      </c>
      <c r="R710" s="55" t="e">
        <f>MYRANKS_P[[#This Row],[W]]/SGP_W</f>
        <v>#REF!</v>
      </c>
      <c r="S710" s="54" t="e">
        <f>MYRANKS_P[[#This Row],[SV]]/SGP_SV</f>
        <v>#REF!</v>
      </c>
      <c r="T710" s="55" t="e">
        <f>MYRANKS_P[[#This Row],[SO]]/SGP_K</f>
        <v>#REF!</v>
      </c>
      <c r="U710" s="10" t="e">
        <f>((LGAVG_ER*(NUMPITCHERS-1)+MYRANKS_P[[#This Row],[ER]])*9/((LGAVG_IP*(NUMPITCHERS-1)+MYRANKS_P[[#This Row],[IP]]))-LGAVG_ERA)/SGP_ERA</f>
        <v>#REF!</v>
      </c>
      <c r="V710" s="10" t="e">
        <f>((LGAVG_HBB*(NUMPITCHERS-1)+MYRANKS_P[[#This Row],[BB]]+MYRANKS_P[[#This Row],[H]])/(LGAVG_IP*(NUMPITCHERS-1)+MYRANKS_P[[#This Row],[IP]])-LGAVG_WHIP)/SGP_WHIP</f>
        <v>#REF!</v>
      </c>
      <c r="W710" s="74" t="e">
        <f>MYRANKS_P[[#This Row],[WSGP]]+MYRANKS_P[[#This Row],[SVSGP]]+MYRANKS_P[[#This Row],[SOSGP]]+MYRANKS_P[[#This Row],[ERASGP]]+MYRANKS_P[[#This Row],[WHIPSGP]]</f>
        <v>#REF!</v>
      </c>
      <c r="X710" s="172" t="e">
        <f>RANK(MYRANKS_P[[#This Row],[TTLSGP]],MYRANKS_P[TTLSGP],0)</f>
        <v>#REF!</v>
      </c>
      <c r="Y710" s="74" t="e">
        <f>IF(MYRANKS_P[[#This Row],[RAW_RANK]]&gt;NUM_P,MYRANKS_P[[#This Row],[TTLSGP]],0)</f>
        <v>#REF!</v>
      </c>
      <c r="Z710" s="56" t="e">
        <f>IF(MYRANKS_P[[#This Row],[BENCH_TTLSGP]]=0,"",RANK(MYRANKS_P[[#This Row],[BENCH_TTLSGP]],MYRANKS_P[BENCH_TTLSGP],0))</f>
        <v>#REF!</v>
      </c>
      <c r="AA710" s="56" t="e">
        <f>IF(MYRANKS_P[[#This Row],[RAW_RANK]]=NUM_P,"X","")</f>
        <v>#REF!</v>
      </c>
      <c r="AB710" s="118" t="e">
        <f>VLOOKUP(MYRANKS_P[[#This Row],[POS]],#REF!,COLUMN(#REF!),FALSE)</f>
        <v>#REF!</v>
      </c>
      <c r="AC710" s="119" t="e">
        <f>MYRANKS_P[[#This Row],[TTLSGP]]-MYRANKS_P[[#This Row],[REPL LVL]]</f>
        <v>#REF!</v>
      </c>
      <c r="AD710" s="55" t="e">
        <f>IF(MYRANKS_P[[#This Row],[RAW_RANK]]&lt;=Total_Pitchers_Drafted,MYRANKS_P[[#This Row],[SGP OVER REPL]],0)</f>
        <v>#REF!</v>
      </c>
      <c r="AE710" s="68" t="e">
        <f>MYRANKS_P[[#This Row],[SGP OVER REPL]]*Dollar_Value_Per_Pitcher_SGP+1</f>
        <v>#REF!</v>
      </c>
      <c r="AF710" s="55"/>
      <c r="AG710" s="54" t="e">
        <f>IF(AND(MYRANKS_P[[#This Row],[BENCH_RANK]]&lt;=Total_Pitchers_Drafted,MYRANKS_P[[#This Row],[$ACTUAL]]=""),MYRANKS_P[[#This Row],[USEFULSGP]],0)</f>
        <v>#REF!</v>
      </c>
      <c r="AH710" s="55" t="e">
        <f>IF(MYRANKS_P[[#This Row],[REMAIN_SGP]]=0,0,MYRANKS_P[[#This Row],[REMAIN_SGP]]*Remaining_Dollar_Value_Per_Pitcher_SGP+1)</f>
        <v>#REF!</v>
      </c>
      <c r="AI710" s="122"/>
    </row>
    <row r="711" spans="1:35" x14ac:dyDescent="0.25">
      <c r="A711" s="98" t="s">
        <v>2402</v>
      </c>
      <c r="B711" s="53" t="e">
        <f>VLOOKUP(MYRANKS_P[[#This Row],[PLAYERID]],#REF!,COLUMN(#REF!),FALSE)</f>
        <v>#REF!</v>
      </c>
      <c r="C711" s="53" t="e">
        <f>VLOOKUP(MYRANKS_P[[#This Row],[PLAYERID]],#REF!,COLUMN(#REF!),FALSE)</f>
        <v>#REF!</v>
      </c>
      <c r="D711" s="53" t="e">
        <f>VLOOKUP(MYRANKS_P[[#This Row],[PLAYERID]],#REF!,COLUMN(#REF!),FALSE)</f>
        <v>#REF!</v>
      </c>
      <c r="E711" s="9" t="e">
        <f>VLOOKUP(MYRANKS_P[[#This Row],[PLAYERID]],#REF!,COLUMN(#REF!),FALSE)</f>
        <v>#REF!</v>
      </c>
      <c r="F711" s="53" t="e">
        <f>VLOOKUP(MYRANKS_P[[#This Row],[PLAYERID]],#REF!,COLUMN(#REF!),FALSE)</f>
        <v>#REF!</v>
      </c>
      <c r="G711" s="9" t="e">
        <f>INDEX(#REF!,MATCH(MYRANKS_P[[#This Row],[PLAYERID]],#REF!,0),VLOOKUP(IDSYSTEM,#REF!,3,FALSE))</f>
        <v>#REF!</v>
      </c>
      <c r="H711" s="128" t="e">
        <f>IF(OR(LEAGUE="Mixed",LEAGUE=MYRANKS_P[[#This Row],[LG]]),IFERROR(INDEX(PITCHCSV[],MATCH(MYRANKS_P[[#This Row],[PROJID]],PITCHCSV[playerid],0),P_WCOL),0),0)</f>
        <v>#REF!</v>
      </c>
      <c r="I711" s="128" t="e">
        <f>IF(OR(LEAGUE="Mixed",LEAGUE=MYRANKS_P[[#This Row],[LG]]),IFERROR(INDEX(PITCHCSV[],MATCH(MYRANKS_P[[#This Row],[PROJID]],PITCHCSV[playerid],0),P_SVCOL),0),0)</f>
        <v>#REF!</v>
      </c>
      <c r="J711" s="128" t="e">
        <f>IF(OR(LEAGUE="Mixed",LEAGUE=MYRANKS_P[[#This Row],[LG]]),IFERROR(INDEX(PITCHCSV[],MATCH(MYRANKS_P[[#This Row],[PROJID]],PITCHCSV[playerid],0),P_IPCOL),0),0)</f>
        <v>#REF!</v>
      </c>
      <c r="K711" s="128" t="e">
        <f>IF(OR(LEAGUE="Mixed",LEAGUE=MYRANKS_P[[#This Row],[LG]]),IFERROR(INDEX(PITCHCSV[],MATCH(MYRANKS_P[[#This Row],[PROJID]],PITCHCSV[playerid],0),P_HCOL),0),0)</f>
        <v>#REF!</v>
      </c>
      <c r="L711" s="128" t="e">
        <f>IF(OR(LEAGUE="Mixed",LEAGUE=MYRANKS_P[[#This Row],[LG]]),IFERROR(INDEX(PITCHCSV[],MATCH(MYRANKS_P[[#This Row],[PROJID]],PITCHCSV[playerid],0),P_ERCOL),0),0)</f>
        <v>#REF!</v>
      </c>
      <c r="M711" s="128" t="e">
        <f>IF(OR(LEAGUE="Mixed",LEAGUE=MYRANKS_P[[#This Row],[LG]]),IFERROR(INDEX(PITCHCSV[],MATCH(MYRANKS_P[[#This Row],[PROJID]],PITCHCSV[playerid],0),P_HRCOL),0),0)</f>
        <v>#REF!</v>
      </c>
      <c r="N711" s="128" t="e">
        <f>IF(OR(LEAGUE="Mixed",LEAGUE=MYRANKS_P[[#This Row],[LG]]),IFERROR(INDEX(PITCHCSV[],MATCH(MYRANKS_P[[#This Row],[PROJID]],PITCHCSV[playerid],0),P_SOCOL),0),0)</f>
        <v>#REF!</v>
      </c>
      <c r="O711" s="128" t="e">
        <f>IF(OR(LEAGUE="Mixed",LEAGUE=MYRANKS_P[[#This Row],[LG]]),IFERROR(INDEX(PITCHCSV[],MATCH(MYRANKS_P[[#This Row],[PROJID]],PITCHCSV[playerid],0),P_BBCOL),0),0)</f>
        <v>#REF!</v>
      </c>
      <c r="P711" s="87" t="e">
        <f>IF(OR(LEAGUE="Mixed",LEAGUE=MYRANKS_P[[#This Row],[LG]]),IFERROR(MYRANKS_P[[#This Row],[ER]]*9/MYRANKS_P[[#This Row],[IP]],0),0)</f>
        <v>#REF!</v>
      </c>
      <c r="Q711" s="87" t="e">
        <f>IF(OR(LEAGUE="Mixed",LEAGUE=MYRANKS_P[[#This Row],[LG]]),IFERROR((MYRANKS_P[[#This Row],[BB]]+MYRANKS_P[[#This Row],[H]])/MYRANKS_P[[#This Row],[IP]],0),0)</f>
        <v>#REF!</v>
      </c>
      <c r="R711" s="87" t="e">
        <f>MYRANKS_P[[#This Row],[W]]/SGP_W</f>
        <v>#REF!</v>
      </c>
      <c r="S711" s="87" t="e">
        <f>MYRANKS_P[[#This Row],[SV]]/SGP_SV</f>
        <v>#REF!</v>
      </c>
      <c r="T711" s="87" t="e">
        <f>MYRANKS_P[[#This Row],[SO]]/SGP_K</f>
        <v>#REF!</v>
      </c>
      <c r="U711" s="87" t="e">
        <f>((LGAVG_ER*(NUMPITCHERS-1)+MYRANKS_P[[#This Row],[ER]])*9/((LGAVG_IP*(NUMPITCHERS-1)+MYRANKS_P[[#This Row],[IP]]))-LGAVG_ERA)/SGP_ERA</f>
        <v>#REF!</v>
      </c>
      <c r="V711" s="87" t="e">
        <f>((LGAVG_HBB*(NUMPITCHERS-1)+MYRANKS_P[[#This Row],[BB]]+MYRANKS_P[[#This Row],[H]])/(LGAVG_IP*(NUMPITCHERS-1)+MYRANKS_P[[#This Row],[IP]])-LGAVG_WHIP)/SGP_WHIP</f>
        <v>#REF!</v>
      </c>
      <c r="W711" s="92" t="e">
        <f>MYRANKS_P[[#This Row],[WSGP]]+MYRANKS_P[[#This Row],[SVSGP]]+MYRANKS_P[[#This Row],[SOSGP]]+MYRANKS_P[[#This Row],[ERASGP]]+MYRANKS_P[[#This Row],[WHIPSGP]]</f>
        <v>#REF!</v>
      </c>
      <c r="X711" s="173" t="e">
        <f>RANK(MYRANKS_P[[#This Row],[TTLSGP]],MYRANKS_P[TTLSGP],0)</f>
        <v>#REF!</v>
      </c>
      <c r="Y711" s="92" t="e">
        <f>IF(MYRANKS_P[[#This Row],[RAW_RANK]]&gt;NUM_P,MYRANKS_P[[#This Row],[TTLSGP]],0)</f>
        <v>#REF!</v>
      </c>
      <c r="Z711" s="96" t="e">
        <f>IF(MYRANKS_P[[#This Row],[BENCH_TTLSGP]]=0,"",RANK(MYRANKS_P[[#This Row],[BENCH_TTLSGP]],MYRANKS_P[BENCH_TTLSGP],0))</f>
        <v>#REF!</v>
      </c>
      <c r="AA711" s="96" t="e">
        <f>IF(MYRANKS_P[[#This Row],[RAW_RANK]]=NUM_P,"X","")</f>
        <v>#REF!</v>
      </c>
      <c r="AB711" s="93" t="e">
        <f>VLOOKUP(MYRANKS_P[[#This Row],[POS]],#REF!,COLUMN(#REF!),FALSE)</f>
        <v>#REF!</v>
      </c>
      <c r="AC711" s="95" t="e">
        <f>MYRANKS_P[[#This Row],[TTLSGP]]-MYRANKS_P[[#This Row],[REPL LVL]]</f>
        <v>#REF!</v>
      </c>
      <c r="AD711" s="87" t="e">
        <f>IF(MYRANKS_P[[#This Row],[RAW_RANK]]&lt;=Total_Pitchers_Drafted,MYRANKS_P[[#This Row],[SGP OVER REPL]],0)</f>
        <v>#REF!</v>
      </c>
      <c r="AE711" s="97" t="e">
        <f>MYRANKS_P[[#This Row],[SGP OVER REPL]]*Dollar_Value_Per_Pitcher_SGP+1</f>
        <v>#REF!</v>
      </c>
      <c r="AF711" s="87"/>
      <c r="AG711" s="87" t="e">
        <f>IF(AND(MYRANKS_P[[#This Row],[BENCH_RANK]]&lt;=Total_Pitchers_Drafted,MYRANKS_P[[#This Row],[$ACTUAL]]=""),MYRANKS_P[[#This Row],[USEFULSGP]],0)</f>
        <v>#REF!</v>
      </c>
      <c r="AH711" s="87" t="e">
        <f>IF(MYRANKS_P[[#This Row],[REMAIN_SGP]]=0,0,MYRANKS_P[[#This Row],[REMAIN_SGP]]*Remaining_Dollar_Value_Per_Pitcher_SGP+1)</f>
        <v>#REF!</v>
      </c>
      <c r="AI711" s="122"/>
    </row>
    <row r="712" spans="1:35" x14ac:dyDescent="0.25">
      <c r="A712" s="78" t="s">
        <v>4157</v>
      </c>
      <c r="B712" s="53" t="e">
        <f>VLOOKUP(MYRANKS_P[[#This Row],[PLAYERID]],#REF!,COLUMN(#REF!),FALSE)</f>
        <v>#REF!</v>
      </c>
      <c r="C712" s="53" t="e">
        <f>VLOOKUP(MYRANKS_P[[#This Row],[PLAYERID]],#REF!,COLUMN(#REF!),FALSE)</f>
        <v>#REF!</v>
      </c>
      <c r="D712" s="53" t="e">
        <f>VLOOKUP(MYRANKS_P[[#This Row],[PLAYERID]],#REF!,COLUMN(#REF!),FALSE)</f>
        <v>#REF!</v>
      </c>
      <c r="E712" s="9" t="e">
        <f>VLOOKUP(MYRANKS_P[[#This Row],[PLAYERID]],#REF!,COLUMN(#REF!),FALSE)</f>
        <v>#REF!</v>
      </c>
      <c r="F712" s="53" t="e">
        <f>VLOOKUP(MYRANKS_P[[#This Row],[PLAYERID]],#REF!,COLUMN(#REF!),FALSE)</f>
        <v>#REF!</v>
      </c>
      <c r="G712" s="9" t="e">
        <f>INDEX(#REF!,MATCH(MYRANKS_P[[#This Row],[PLAYERID]],#REF!,0),VLOOKUP(IDSYSTEM,#REF!,3,FALSE))</f>
        <v>#REF!</v>
      </c>
      <c r="H712" s="115" t="e">
        <f>IF(OR(LEAGUE="Mixed",LEAGUE=MYRANKS_P[[#This Row],[LG]]),IFERROR(INDEX(PITCHCSV[],MATCH(MYRANKS_P[[#This Row],[PROJID]],PITCHCSV[playerid],0),P_WCOL),0),0)</f>
        <v>#REF!</v>
      </c>
      <c r="I712" s="115" t="e">
        <f>IF(OR(LEAGUE="Mixed",LEAGUE=MYRANKS_P[[#This Row],[LG]]),IFERROR(INDEX(PITCHCSV[],MATCH(MYRANKS_P[[#This Row],[PROJID]],PITCHCSV[playerid],0),P_SVCOL),0),0)</f>
        <v>#REF!</v>
      </c>
      <c r="J712" s="115" t="e">
        <f>IF(OR(LEAGUE="Mixed",LEAGUE=MYRANKS_P[[#This Row],[LG]]),IFERROR(INDEX(PITCHCSV[],MATCH(MYRANKS_P[[#This Row],[PROJID]],PITCHCSV[playerid],0),P_IPCOL),0),0)</f>
        <v>#REF!</v>
      </c>
      <c r="K712" s="115" t="e">
        <f>IF(OR(LEAGUE="Mixed",LEAGUE=MYRANKS_P[[#This Row],[LG]]),IFERROR(INDEX(PITCHCSV[],MATCH(MYRANKS_P[[#This Row],[PROJID]],PITCHCSV[playerid],0),P_HCOL),0),0)</f>
        <v>#REF!</v>
      </c>
      <c r="L712" s="115" t="e">
        <f>IF(OR(LEAGUE="Mixed",LEAGUE=MYRANKS_P[[#This Row],[LG]]),IFERROR(INDEX(PITCHCSV[],MATCH(MYRANKS_P[[#This Row],[PROJID]],PITCHCSV[playerid],0),P_ERCOL),0),0)</f>
        <v>#REF!</v>
      </c>
      <c r="M712" s="115" t="e">
        <f>IF(OR(LEAGUE="Mixed",LEAGUE=MYRANKS_P[[#This Row],[LG]]),IFERROR(INDEX(PITCHCSV[],MATCH(MYRANKS_P[[#This Row],[PROJID]],PITCHCSV[playerid],0),P_HRCOL),0),0)</f>
        <v>#REF!</v>
      </c>
      <c r="N712" s="115" t="e">
        <f>IF(OR(LEAGUE="Mixed",LEAGUE=MYRANKS_P[[#This Row],[LG]]),IFERROR(INDEX(PITCHCSV[],MATCH(MYRANKS_P[[#This Row],[PROJID]],PITCHCSV[playerid],0),P_SOCOL),0),0)</f>
        <v>#REF!</v>
      </c>
      <c r="O712" s="115" t="e">
        <f>IF(OR(LEAGUE="Mixed",LEAGUE=MYRANKS_P[[#This Row],[LG]]),IFERROR(INDEX(PITCHCSV[],MATCH(MYRANKS_P[[#This Row],[PROJID]],PITCHCSV[playerid],0),P_BBCOL),0),0)</f>
        <v>#REF!</v>
      </c>
      <c r="P712" s="10" t="e">
        <f>IF(OR(LEAGUE="Mixed",LEAGUE=MYRANKS_P[[#This Row],[LG]]),IFERROR(MYRANKS_P[[#This Row],[ER]]*9/MYRANKS_P[[#This Row],[IP]],0),0)</f>
        <v>#REF!</v>
      </c>
      <c r="Q712" s="10" t="e">
        <f>IF(OR(LEAGUE="Mixed",LEAGUE=MYRANKS_P[[#This Row],[LG]]),IFERROR((MYRANKS_P[[#This Row],[BB]]+MYRANKS_P[[#This Row],[H]])/MYRANKS_P[[#This Row],[IP]],0),0)</f>
        <v>#REF!</v>
      </c>
      <c r="R712" s="12" t="e">
        <f>MYRANKS_P[[#This Row],[W]]/SGP_W</f>
        <v>#REF!</v>
      </c>
      <c r="S712" s="12" t="e">
        <f>MYRANKS_P[[#This Row],[SV]]/SGP_SV</f>
        <v>#REF!</v>
      </c>
      <c r="T712" s="12" t="e">
        <f>MYRANKS_P[[#This Row],[SO]]/SGP_K</f>
        <v>#REF!</v>
      </c>
      <c r="U712" s="10" t="e">
        <f>((LGAVG_ER*(NUMPITCHERS-1)+MYRANKS_P[[#This Row],[ER]])*9/((LGAVG_IP*(NUMPITCHERS-1)+MYRANKS_P[[#This Row],[IP]]))-LGAVG_ERA)/SGP_ERA</f>
        <v>#REF!</v>
      </c>
      <c r="V712" s="10" t="e">
        <f>((LGAVG_HBB*(NUMPITCHERS-1)+MYRANKS_P[[#This Row],[BB]]+MYRANKS_P[[#This Row],[H]])/(LGAVG_IP*(NUMPITCHERS-1)+MYRANKS_P[[#This Row],[IP]])-LGAVG_WHIP)/SGP_WHIP</f>
        <v>#REF!</v>
      </c>
      <c r="W712" s="76" t="e">
        <f>MYRANKS_P[[#This Row],[WSGP]]+MYRANKS_P[[#This Row],[SVSGP]]+MYRANKS_P[[#This Row],[SOSGP]]+MYRANKS_P[[#This Row],[ERASGP]]+MYRANKS_P[[#This Row],[WHIPSGP]]</f>
        <v>#REF!</v>
      </c>
      <c r="X712" s="175" t="e">
        <f>RANK(MYRANKS_P[[#This Row],[TTLSGP]],MYRANKS_P[TTLSGP],0)</f>
        <v>#REF!</v>
      </c>
      <c r="Y712" s="76" t="e">
        <f>IF(MYRANKS_P[[#This Row],[RAW_RANK]]&gt;NUM_P,MYRANKS_P[[#This Row],[TTLSGP]],0)</f>
        <v>#REF!</v>
      </c>
      <c r="Z712" s="23" t="e">
        <f>IF(MYRANKS_P[[#This Row],[BENCH_TTLSGP]]=0,"",RANK(MYRANKS_P[[#This Row],[BENCH_TTLSGP]],MYRANKS_P[BENCH_TTLSGP],0))</f>
        <v>#REF!</v>
      </c>
      <c r="AA712" s="23" t="e">
        <f>IF(MYRANKS_P[[#This Row],[RAW_RANK]]=NUM_P,"X","")</f>
        <v>#REF!</v>
      </c>
      <c r="AB712" s="80" t="e">
        <f>VLOOKUP(MYRANKS_P[[#This Row],[POS]],#REF!,COLUMN(#REF!),FALSE)</f>
        <v>#REF!</v>
      </c>
      <c r="AC712" s="81" t="e">
        <f>MYRANKS_P[[#This Row],[TTLSGP]]-MYRANKS_P[[#This Row],[REPL LVL]]</f>
        <v>#REF!</v>
      </c>
      <c r="AD712" s="20" t="e">
        <f>IF(MYRANKS_P[[#This Row],[RAW_RANK]]&lt;=Total_Pitchers_Drafted,MYRANKS_P[[#This Row],[SGP OVER REPL]],0)</f>
        <v>#REF!</v>
      </c>
      <c r="AE712" s="70" t="e">
        <f>MYRANKS_P[[#This Row],[SGP OVER REPL]]*Dollar_Value_Per_Pitcher_SGP+1</f>
        <v>#REF!</v>
      </c>
      <c r="AF712" s="28"/>
      <c r="AG712" s="31" t="e">
        <f>IF(AND(MYRANKS_P[[#This Row],[BENCH_RANK]]&lt;=Total_Pitchers_Drafted,MYRANKS_P[[#This Row],[$ACTUAL]]=""),MYRANKS_P[[#This Row],[USEFULSGP]],0)</f>
        <v>#REF!</v>
      </c>
      <c r="AH712" s="28" t="e">
        <f>IF(MYRANKS_P[[#This Row],[REMAIN_SGP]]=0,0,MYRANKS_P[[#This Row],[REMAIN_SGP]]*Remaining_Dollar_Value_Per_Pitcher_SGP+1)</f>
        <v>#REF!</v>
      </c>
      <c r="AI712" s="122"/>
    </row>
    <row r="713" spans="1:35" x14ac:dyDescent="0.25">
      <c r="A713" s="111" t="s">
        <v>1810</v>
      </c>
      <c r="B713" s="53" t="e">
        <f>VLOOKUP(MYRANKS_P[[#This Row],[PLAYERID]],#REF!,COLUMN(#REF!),FALSE)</f>
        <v>#REF!</v>
      </c>
      <c r="C713" s="53" t="e">
        <f>VLOOKUP(MYRANKS_P[[#This Row],[PLAYERID]],#REF!,COLUMN(#REF!),FALSE)</f>
        <v>#REF!</v>
      </c>
      <c r="D713" s="53" t="e">
        <f>VLOOKUP(MYRANKS_P[[#This Row],[PLAYERID]],#REF!,COLUMN(#REF!),FALSE)</f>
        <v>#REF!</v>
      </c>
      <c r="E713" s="9" t="e">
        <f>VLOOKUP(MYRANKS_P[[#This Row],[PLAYERID]],#REF!,COLUMN(#REF!),FALSE)</f>
        <v>#REF!</v>
      </c>
      <c r="F713" s="53" t="e">
        <f>VLOOKUP(MYRANKS_P[[#This Row],[PLAYERID]],#REF!,COLUMN(#REF!),FALSE)</f>
        <v>#REF!</v>
      </c>
      <c r="G713" s="9" t="e">
        <f>INDEX(#REF!,MATCH(MYRANKS_P[[#This Row],[PLAYERID]],#REF!,0),VLOOKUP(IDSYSTEM,#REF!,3,FALSE))</f>
        <v>#REF!</v>
      </c>
      <c r="H713" s="115" t="e">
        <f>IF(OR(LEAGUE="Mixed",LEAGUE=MYRANKS_P[[#This Row],[LG]]),IFERROR(INDEX(PITCHCSV[],MATCH(MYRANKS_P[[#This Row],[PROJID]],PITCHCSV[playerid],0),P_WCOL),0),0)</f>
        <v>#REF!</v>
      </c>
      <c r="I713" s="115" t="e">
        <f>IF(OR(LEAGUE="Mixed",LEAGUE=MYRANKS_P[[#This Row],[LG]]),IFERROR(INDEX(PITCHCSV[],MATCH(MYRANKS_P[[#This Row],[PROJID]],PITCHCSV[playerid],0),P_SVCOL),0),0)</f>
        <v>#REF!</v>
      </c>
      <c r="J713" s="115" t="e">
        <f>IF(OR(LEAGUE="Mixed",LEAGUE=MYRANKS_P[[#This Row],[LG]]),IFERROR(INDEX(PITCHCSV[],MATCH(MYRANKS_P[[#This Row],[PROJID]],PITCHCSV[playerid],0),P_IPCOL),0),0)</f>
        <v>#REF!</v>
      </c>
      <c r="K713" s="115" t="e">
        <f>IF(OR(LEAGUE="Mixed",LEAGUE=MYRANKS_P[[#This Row],[LG]]),IFERROR(INDEX(PITCHCSV[],MATCH(MYRANKS_P[[#This Row],[PROJID]],PITCHCSV[playerid],0),P_HCOL),0),0)</f>
        <v>#REF!</v>
      </c>
      <c r="L713" s="115" t="e">
        <f>IF(OR(LEAGUE="Mixed",LEAGUE=MYRANKS_P[[#This Row],[LG]]),IFERROR(INDEX(PITCHCSV[],MATCH(MYRANKS_P[[#This Row],[PROJID]],PITCHCSV[playerid],0),P_ERCOL),0),0)</f>
        <v>#REF!</v>
      </c>
      <c r="M713" s="115" t="e">
        <f>IF(OR(LEAGUE="Mixed",LEAGUE=MYRANKS_P[[#This Row],[LG]]),IFERROR(INDEX(PITCHCSV[],MATCH(MYRANKS_P[[#This Row],[PROJID]],PITCHCSV[playerid],0),P_HRCOL),0),0)</f>
        <v>#REF!</v>
      </c>
      <c r="N713" s="115" t="e">
        <f>IF(OR(LEAGUE="Mixed",LEAGUE=MYRANKS_P[[#This Row],[LG]]),IFERROR(INDEX(PITCHCSV[],MATCH(MYRANKS_P[[#This Row],[PROJID]],PITCHCSV[playerid],0),P_SOCOL),0),0)</f>
        <v>#REF!</v>
      </c>
      <c r="O713" s="115" t="e">
        <f>IF(OR(LEAGUE="Mixed",LEAGUE=MYRANKS_P[[#This Row],[LG]]),IFERROR(INDEX(PITCHCSV[],MATCH(MYRANKS_P[[#This Row],[PROJID]],PITCHCSV[playerid],0),P_BBCOL),0),0)</f>
        <v>#REF!</v>
      </c>
      <c r="P713" s="10" t="e">
        <f>IF(OR(LEAGUE="Mixed",LEAGUE=MYRANKS_P[[#This Row],[LG]]),IFERROR(MYRANKS_P[[#This Row],[ER]]*9/MYRANKS_P[[#This Row],[IP]],0),0)</f>
        <v>#REF!</v>
      </c>
      <c r="Q713" s="10" t="e">
        <f>IF(OR(LEAGUE="Mixed",LEAGUE=MYRANKS_P[[#This Row],[LG]]),IFERROR((MYRANKS_P[[#This Row],[BB]]+MYRANKS_P[[#This Row],[H]])/MYRANKS_P[[#This Row],[IP]],0),0)</f>
        <v>#REF!</v>
      </c>
      <c r="R713" s="10" t="e">
        <f>MYRANKS_P[[#This Row],[W]]/SGP_W</f>
        <v>#REF!</v>
      </c>
      <c r="S713" s="10" t="e">
        <f>MYRANKS_P[[#This Row],[SV]]/SGP_SV</f>
        <v>#REF!</v>
      </c>
      <c r="T713" s="10" t="e">
        <f>MYRANKS_P[[#This Row],[SO]]/SGP_K</f>
        <v>#REF!</v>
      </c>
      <c r="U713" s="10" t="e">
        <f>((LGAVG_ER*(NUMPITCHERS-1)+MYRANKS_P[[#This Row],[ER]])*9/((LGAVG_IP*(NUMPITCHERS-1)+MYRANKS_P[[#This Row],[IP]]))-LGAVG_ERA)/SGP_ERA</f>
        <v>#REF!</v>
      </c>
      <c r="V713" s="10" t="e">
        <f>((LGAVG_HBB*(NUMPITCHERS-1)+MYRANKS_P[[#This Row],[BB]]+MYRANKS_P[[#This Row],[H]])/(LGAVG_IP*(NUMPITCHERS-1)+MYRANKS_P[[#This Row],[IP]])-LGAVG_WHIP)/SGP_WHIP</f>
        <v>#REF!</v>
      </c>
      <c r="W713" s="72" t="e">
        <f>MYRANKS_P[[#This Row],[WSGP]]+MYRANKS_P[[#This Row],[SVSGP]]+MYRANKS_P[[#This Row],[SOSGP]]+MYRANKS_P[[#This Row],[ERASGP]]+MYRANKS_P[[#This Row],[WHIPSGP]]</f>
        <v>#REF!</v>
      </c>
      <c r="X713" s="171" t="e">
        <f>RANK(MYRANKS_P[[#This Row],[TTLSGP]],MYRANKS_P[TTLSGP],0)</f>
        <v>#REF!</v>
      </c>
      <c r="Y713" s="72" t="e">
        <f>IF(MYRANKS_P[[#This Row],[RAW_RANK]]&gt;NUM_P,MYRANKS_P[[#This Row],[TTLSGP]],0)</f>
        <v>#REF!</v>
      </c>
      <c r="Z713" s="22" t="e">
        <f>IF(MYRANKS_P[[#This Row],[BENCH_TTLSGP]]=0,"",RANK(MYRANKS_P[[#This Row],[BENCH_TTLSGP]],MYRANKS_P[BENCH_TTLSGP],0))</f>
        <v>#REF!</v>
      </c>
      <c r="AA713" s="22" t="e">
        <f>IF(MYRANKS_P[[#This Row],[RAW_RANK]]=NUM_P,"X","")</f>
        <v>#REF!</v>
      </c>
      <c r="AB713" s="80" t="e">
        <f>VLOOKUP(MYRANKS_P[[#This Row],[POS]],#REF!,COLUMN(#REF!),FALSE)</f>
        <v>#REF!</v>
      </c>
      <c r="AC713" s="12" t="e">
        <f>MYRANKS_P[[#This Row],[TTLSGP]]-MYRANKS_P[[#This Row],[REPL LVL]]</f>
        <v>#REF!</v>
      </c>
      <c r="AD713" s="19" t="e">
        <f>IF(MYRANKS_P[[#This Row],[RAW_RANK]]&lt;=Total_Pitchers_Drafted,MYRANKS_P[[#This Row],[SGP OVER REPL]],0)</f>
        <v>#REF!</v>
      </c>
      <c r="AE713" s="66" t="e">
        <f>MYRANKS_P[[#This Row],[SGP OVER REPL]]*Dollar_Value_Per_Pitcher_SGP+1</f>
        <v>#REF!</v>
      </c>
      <c r="AF713" s="27"/>
      <c r="AG713" s="30" t="e">
        <f>IF(AND(MYRANKS_P[[#This Row],[BENCH_RANK]]&lt;=Total_Pitchers_Drafted,MYRANKS_P[[#This Row],[$ACTUAL]]=""),MYRANKS_P[[#This Row],[USEFULSGP]],0)</f>
        <v>#REF!</v>
      </c>
      <c r="AH713" s="27" t="e">
        <f>IF(MYRANKS_P[[#This Row],[REMAIN_SGP]]=0,0,MYRANKS_P[[#This Row],[REMAIN_SGP]]*Remaining_Dollar_Value_Per_Pitcher_SGP+1)</f>
        <v>#REF!</v>
      </c>
      <c r="AI713" s="122"/>
    </row>
    <row r="714" spans="1:35" x14ac:dyDescent="0.25">
      <c r="A714" s="111" t="s">
        <v>2403</v>
      </c>
      <c r="B714" s="53" t="e">
        <f>VLOOKUP(MYRANKS_P[[#This Row],[PLAYERID]],#REF!,COLUMN(#REF!),FALSE)</f>
        <v>#REF!</v>
      </c>
      <c r="C714" s="53" t="e">
        <f>VLOOKUP(MYRANKS_P[[#This Row],[PLAYERID]],#REF!,COLUMN(#REF!),FALSE)</f>
        <v>#REF!</v>
      </c>
      <c r="D714" s="53" t="e">
        <f>VLOOKUP(MYRANKS_P[[#This Row],[PLAYERID]],#REF!,COLUMN(#REF!),FALSE)</f>
        <v>#REF!</v>
      </c>
      <c r="E714" s="9" t="e">
        <f>VLOOKUP(MYRANKS_P[[#This Row],[PLAYERID]],#REF!,COLUMN(#REF!),FALSE)</f>
        <v>#REF!</v>
      </c>
      <c r="F714" s="53" t="e">
        <f>VLOOKUP(MYRANKS_P[[#This Row],[PLAYERID]],#REF!,COLUMN(#REF!),FALSE)</f>
        <v>#REF!</v>
      </c>
      <c r="G714" s="9" t="e">
        <f>INDEX(#REF!,MATCH(MYRANKS_P[[#This Row],[PLAYERID]],#REF!,0),VLOOKUP(IDSYSTEM,#REF!,3,FALSE))</f>
        <v>#REF!</v>
      </c>
      <c r="H714" s="115" t="e">
        <f>IF(OR(LEAGUE="Mixed",LEAGUE=MYRANKS_P[[#This Row],[LG]]),IFERROR(INDEX(PITCHCSV[],MATCH(MYRANKS_P[[#This Row],[PROJID]],PITCHCSV[playerid],0),P_WCOL),0),0)</f>
        <v>#REF!</v>
      </c>
      <c r="I714" s="115" t="e">
        <f>IF(OR(LEAGUE="Mixed",LEAGUE=MYRANKS_P[[#This Row],[LG]]),IFERROR(INDEX(PITCHCSV[],MATCH(MYRANKS_P[[#This Row],[PROJID]],PITCHCSV[playerid],0),P_SVCOL),0),0)</f>
        <v>#REF!</v>
      </c>
      <c r="J714" s="115" t="e">
        <f>IF(OR(LEAGUE="Mixed",LEAGUE=MYRANKS_P[[#This Row],[LG]]),IFERROR(INDEX(PITCHCSV[],MATCH(MYRANKS_P[[#This Row],[PROJID]],PITCHCSV[playerid],0),P_IPCOL),0),0)</f>
        <v>#REF!</v>
      </c>
      <c r="K714" s="115" t="e">
        <f>IF(OR(LEAGUE="Mixed",LEAGUE=MYRANKS_P[[#This Row],[LG]]),IFERROR(INDEX(PITCHCSV[],MATCH(MYRANKS_P[[#This Row],[PROJID]],PITCHCSV[playerid],0),P_HCOL),0),0)</f>
        <v>#REF!</v>
      </c>
      <c r="L714" s="115" t="e">
        <f>IF(OR(LEAGUE="Mixed",LEAGUE=MYRANKS_P[[#This Row],[LG]]),IFERROR(INDEX(PITCHCSV[],MATCH(MYRANKS_P[[#This Row],[PROJID]],PITCHCSV[playerid],0),P_ERCOL),0),0)</f>
        <v>#REF!</v>
      </c>
      <c r="M714" s="115" t="e">
        <f>IF(OR(LEAGUE="Mixed",LEAGUE=MYRANKS_P[[#This Row],[LG]]),IFERROR(INDEX(PITCHCSV[],MATCH(MYRANKS_P[[#This Row],[PROJID]],PITCHCSV[playerid],0),P_HRCOL),0),0)</f>
        <v>#REF!</v>
      </c>
      <c r="N714" s="115" t="e">
        <f>IF(OR(LEAGUE="Mixed",LEAGUE=MYRANKS_P[[#This Row],[LG]]),IFERROR(INDEX(PITCHCSV[],MATCH(MYRANKS_P[[#This Row],[PROJID]],PITCHCSV[playerid],0),P_SOCOL),0),0)</f>
        <v>#REF!</v>
      </c>
      <c r="O714" s="115" t="e">
        <f>IF(OR(LEAGUE="Mixed",LEAGUE=MYRANKS_P[[#This Row],[LG]]),IFERROR(INDEX(PITCHCSV[],MATCH(MYRANKS_P[[#This Row],[PROJID]],PITCHCSV[playerid],0),P_BBCOL),0),0)</f>
        <v>#REF!</v>
      </c>
      <c r="P714" s="10" t="e">
        <f>IF(OR(LEAGUE="Mixed",LEAGUE=MYRANKS_P[[#This Row],[LG]]),IFERROR(MYRANKS_P[[#This Row],[ER]]*9/MYRANKS_P[[#This Row],[IP]],0),0)</f>
        <v>#REF!</v>
      </c>
      <c r="Q714" s="10" t="e">
        <f>IF(OR(LEAGUE="Mixed",LEAGUE=MYRANKS_P[[#This Row],[LG]]),IFERROR((MYRANKS_P[[#This Row],[BB]]+MYRANKS_P[[#This Row],[H]])/MYRANKS_P[[#This Row],[IP]],0),0)</f>
        <v>#REF!</v>
      </c>
      <c r="R714" s="55" t="e">
        <f>MYRANKS_P[[#This Row],[W]]/SGP_W</f>
        <v>#REF!</v>
      </c>
      <c r="S714" s="54" t="e">
        <f>MYRANKS_P[[#This Row],[SV]]/SGP_SV</f>
        <v>#REF!</v>
      </c>
      <c r="T714" s="55" t="e">
        <f>MYRANKS_P[[#This Row],[SO]]/SGP_K</f>
        <v>#REF!</v>
      </c>
      <c r="U714" s="10" t="e">
        <f>((LGAVG_ER*(NUMPITCHERS-1)+MYRANKS_P[[#This Row],[ER]])*9/((LGAVG_IP*(NUMPITCHERS-1)+MYRANKS_P[[#This Row],[IP]]))-LGAVG_ERA)/SGP_ERA</f>
        <v>#REF!</v>
      </c>
      <c r="V714" s="10" t="e">
        <f>((LGAVG_HBB*(NUMPITCHERS-1)+MYRANKS_P[[#This Row],[BB]]+MYRANKS_P[[#This Row],[H]])/(LGAVG_IP*(NUMPITCHERS-1)+MYRANKS_P[[#This Row],[IP]])-LGAVG_WHIP)/SGP_WHIP</f>
        <v>#REF!</v>
      </c>
      <c r="W714" s="74" t="e">
        <f>MYRANKS_P[[#This Row],[WSGP]]+MYRANKS_P[[#This Row],[SVSGP]]+MYRANKS_P[[#This Row],[SOSGP]]+MYRANKS_P[[#This Row],[ERASGP]]+MYRANKS_P[[#This Row],[WHIPSGP]]</f>
        <v>#REF!</v>
      </c>
      <c r="X714" s="172" t="e">
        <f>RANK(MYRANKS_P[[#This Row],[TTLSGP]],MYRANKS_P[TTLSGP],0)</f>
        <v>#REF!</v>
      </c>
      <c r="Y714" s="74" t="e">
        <f>IF(MYRANKS_P[[#This Row],[RAW_RANK]]&gt;NUM_P,MYRANKS_P[[#This Row],[TTLSGP]],0)</f>
        <v>#REF!</v>
      </c>
      <c r="Z714" s="56" t="e">
        <f>IF(MYRANKS_P[[#This Row],[BENCH_TTLSGP]]=0,"",RANK(MYRANKS_P[[#This Row],[BENCH_TTLSGP]],MYRANKS_P[BENCH_TTLSGP],0))</f>
        <v>#REF!</v>
      </c>
      <c r="AA714" s="56" t="e">
        <f>IF(MYRANKS_P[[#This Row],[RAW_RANK]]=NUM_P,"X","")</f>
        <v>#REF!</v>
      </c>
      <c r="AB714" s="118" t="e">
        <f>VLOOKUP(MYRANKS_P[[#This Row],[POS]],#REF!,COLUMN(#REF!),FALSE)</f>
        <v>#REF!</v>
      </c>
      <c r="AC714" s="119" t="e">
        <f>MYRANKS_P[[#This Row],[TTLSGP]]-MYRANKS_P[[#This Row],[REPL LVL]]</f>
        <v>#REF!</v>
      </c>
      <c r="AD714" s="55" t="e">
        <f>IF(MYRANKS_P[[#This Row],[RAW_RANK]]&lt;=Total_Pitchers_Drafted,MYRANKS_P[[#This Row],[SGP OVER REPL]],0)</f>
        <v>#REF!</v>
      </c>
      <c r="AE714" s="68" t="e">
        <f>MYRANKS_P[[#This Row],[SGP OVER REPL]]*Dollar_Value_Per_Pitcher_SGP+1</f>
        <v>#REF!</v>
      </c>
      <c r="AF714" s="55"/>
      <c r="AG714" s="54" t="e">
        <f>IF(AND(MYRANKS_P[[#This Row],[BENCH_RANK]]&lt;=Total_Pitchers_Drafted,MYRANKS_P[[#This Row],[$ACTUAL]]=""),MYRANKS_P[[#This Row],[USEFULSGP]],0)</f>
        <v>#REF!</v>
      </c>
      <c r="AH714" s="55" t="e">
        <f>IF(MYRANKS_P[[#This Row],[REMAIN_SGP]]=0,0,MYRANKS_P[[#This Row],[REMAIN_SGP]]*Remaining_Dollar_Value_Per_Pitcher_SGP+1)</f>
        <v>#REF!</v>
      </c>
      <c r="AI714" s="122"/>
    </row>
    <row r="715" spans="1:35" x14ac:dyDescent="0.25">
      <c r="A715" s="111" t="s">
        <v>1813</v>
      </c>
      <c r="B715" s="53" t="e">
        <f>VLOOKUP(MYRANKS_P[[#This Row],[PLAYERID]],#REF!,COLUMN(#REF!),FALSE)</f>
        <v>#REF!</v>
      </c>
      <c r="C715" s="53" t="e">
        <f>VLOOKUP(MYRANKS_P[[#This Row],[PLAYERID]],#REF!,COLUMN(#REF!),FALSE)</f>
        <v>#REF!</v>
      </c>
      <c r="D715" s="53" t="e">
        <f>VLOOKUP(MYRANKS_P[[#This Row],[PLAYERID]],#REF!,COLUMN(#REF!),FALSE)</f>
        <v>#REF!</v>
      </c>
      <c r="E715" s="9" t="e">
        <f>VLOOKUP(MYRANKS_P[[#This Row],[PLAYERID]],#REF!,COLUMN(#REF!),FALSE)</f>
        <v>#REF!</v>
      </c>
      <c r="F715" s="53" t="e">
        <f>VLOOKUP(MYRANKS_P[[#This Row],[PLAYERID]],#REF!,COLUMN(#REF!),FALSE)</f>
        <v>#REF!</v>
      </c>
      <c r="G715" s="9" t="e">
        <f>INDEX(#REF!,MATCH(MYRANKS_P[[#This Row],[PLAYERID]],#REF!,0),VLOOKUP(IDSYSTEM,#REF!,3,FALSE))</f>
        <v>#REF!</v>
      </c>
      <c r="H715" s="115" t="e">
        <f>IF(OR(LEAGUE="Mixed",LEAGUE=MYRANKS_P[[#This Row],[LG]]),IFERROR(INDEX(PITCHCSV[],MATCH(MYRANKS_P[[#This Row],[PROJID]],PITCHCSV[playerid],0),P_WCOL),0),0)</f>
        <v>#REF!</v>
      </c>
      <c r="I715" s="115" t="e">
        <f>IF(OR(LEAGUE="Mixed",LEAGUE=MYRANKS_P[[#This Row],[LG]]),IFERROR(INDEX(PITCHCSV[],MATCH(MYRANKS_P[[#This Row],[PROJID]],PITCHCSV[playerid],0),P_SVCOL),0),0)</f>
        <v>#REF!</v>
      </c>
      <c r="J715" s="115" t="e">
        <f>IF(OR(LEAGUE="Mixed",LEAGUE=MYRANKS_P[[#This Row],[LG]]),IFERROR(INDEX(PITCHCSV[],MATCH(MYRANKS_P[[#This Row],[PROJID]],PITCHCSV[playerid],0),P_IPCOL),0),0)</f>
        <v>#REF!</v>
      </c>
      <c r="K715" s="115" t="e">
        <f>IF(OR(LEAGUE="Mixed",LEAGUE=MYRANKS_P[[#This Row],[LG]]),IFERROR(INDEX(PITCHCSV[],MATCH(MYRANKS_P[[#This Row],[PROJID]],PITCHCSV[playerid],0),P_HCOL),0),0)</f>
        <v>#REF!</v>
      </c>
      <c r="L715" s="115" t="e">
        <f>IF(OR(LEAGUE="Mixed",LEAGUE=MYRANKS_P[[#This Row],[LG]]),IFERROR(INDEX(PITCHCSV[],MATCH(MYRANKS_P[[#This Row],[PROJID]],PITCHCSV[playerid],0),P_ERCOL),0),0)</f>
        <v>#REF!</v>
      </c>
      <c r="M715" s="115" t="e">
        <f>IF(OR(LEAGUE="Mixed",LEAGUE=MYRANKS_P[[#This Row],[LG]]),IFERROR(INDEX(PITCHCSV[],MATCH(MYRANKS_P[[#This Row],[PROJID]],PITCHCSV[playerid],0),P_HRCOL),0),0)</f>
        <v>#REF!</v>
      </c>
      <c r="N715" s="115" t="e">
        <f>IF(OR(LEAGUE="Mixed",LEAGUE=MYRANKS_P[[#This Row],[LG]]),IFERROR(INDEX(PITCHCSV[],MATCH(MYRANKS_P[[#This Row],[PROJID]],PITCHCSV[playerid],0),P_SOCOL),0),0)</f>
        <v>#REF!</v>
      </c>
      <c r="O715" s="115" t="e">
        <f>IF(OR(LEAGUE="Mixed",LEAGUE=MYRANKS_P[[#This Row],[LG]]),IFERROR(INDEX(PITCHCSV[],MATCH(MYRANKS_P[[#This Row],[PROJID]],PITCHCSV[playerid],0),P_BBCOL),0),0)</f>
        <v>#REF!</v>
      </c>
      <c r="P715" s="10" t="e">
        <f>IF(OR(LEAGUE="Mixed",LEAGUE=MYRANKS_P[[#This Row],[LG]]),IFERROR(MYRANKS_P[[#This Row],[ER]]*9/MYRANKS_P[[#This Row],[IP]],0),0)</f>
        <v>#REF!</v>
      </c>
      <c r="Q715" s="10" t="e">
        <f>IF(OR(LEAGUE="Mixed",LEAGUE=MYRANKS_P[[#This Row],[LG]]),IFERROR((MYRANKS_P[[#This Row],[BB]]+MYRANKS_P[[#This Row],[H]])/MYRANKS_P[[#This Row],[IP]],0),0)</f>
        <v>#REF!</v>
      </c>
      <c r="R715" s="10" t="e">
        <f>MYRANKS_P[[#This Row],[W]]/SGP_W</f>
        <v>#REF!</v>
      </c>
      <c r="S715" s="10" t="e">
        <f>MYRANKS_P[[#This Row],[SV]]/SGP_SV</f>
        <v>#REF!</v>
      </c>
      <c r="T715" s="10" t="e">
        <f>MYRANKS_P[[#This Row],[SO]]/SGP_K</f>
        <v>#REF!</v>
      </c>
      <c r="U715" s="10" t="e">
        <f>((LGAVG_ER*(NUMPITCHERS-1)+MYRANKS_P[[#This Row],[ER]])*9/((LGAVG_IP*(NUMPITCHERS-1)+MYRANKS_P[[#This Row],[IP]]))-LGAVG_ERA)/SGP_ERA</f>
        <v>#REF!</v>
      </c>
      <c r="V715" s="10" t="e">
        <f>((LGAVG_HBB*(NUMPITCHERS-1)+MYRANKS_P[[#This Row],[BB]]+MYRANKS_P[[#This Row],[H]])/(LGAVG_IP*(NUMPITCHERS-1)+MYRANKS_P[[#This Row],[IP]])-LGAVG_WHIP)/SGP_WHIP</f>
        <v>#REF!</v>
      </c>
      <c r="W715" s="72" t="e">
        <f>MYRANKS_P[[#This Row],[WSGP]]+MYRANKS_P[[#This Row],[SVSGP]]+MYRANKS_P[[#This Row],[SOSGP]]+MYRANKS_P[[#This Row],[ERASGP]]+MYRANKS_P[[#This Row],[WHIPSGP]]</f>
        <v>#REF!</v>
      </c>
      <c r="X715" s="171" t="e">
        <f>RANK(MYRANKS_P[[#This Row],[TTLSGP]],MYRANKS_P[TTLSGP],0)</f>
        <v>#REF!</v>
      </c>
      <c r="Y715" s="72" t="e">
        <f>IF(MYRANKS_P[[#This Row],[RAW_RANK]]&gt;NUM_P,MYRANKS_P[[#This Row],[TTLSGP]],0)</f>
        <v>#REF!</v>
      </c>
      <c r="Z715" s="22" t="e">
        <f>IF(MYRANKS_P[[#This Row],[BENCH_TTLSGP]]=0,"",RANK(MYRANKS_P[[#This Row],[BENCH_TTLSGP]],MYRANKS_P[BENCH_TTLSGP],0))</f>
        <v>#REF!</v>
      </c>
      <c r="AA715" s="22" t="e">
        <f>IF(MYRANKS_P[[#This Row],[RAW_RANK]]=NUM_P,"X","")</f>
        <v>#REF!</v>
      </c>
      <c r="AB715" s="80" t="e">
        <f>VLOOKUP(MYRANKS_P[[#This Row],[POS]],#REF!,COLUMN(#REF!),FALSE)</f>
        <v>#REF!</v>
      </c>
      <c r="AC715" s="81" t="e">
        <f>MYRANKS_P[[#This Row],[TTLSGP]]-MYRANKS_P[[#This Row],[REPL LVL]]</f>
        <v>#REF!</v>
      </c>
      <c r="AD715" s="19" t="e">
        <f>IF(MYRANKS_P[[#This Row],[RAW_RANK]]&lt;=Total_Pitchers_Drafted,MYRANKS_P[[#This Row],[SGP OVER REPL]],0)</f>
        <v>#REF!</v>
      </c>
      <c r="AE715" s="66" t="e">
        <f>MYRANKS_P[[#This Row],[SGP OVER REPL]]*Dollar_Value_Per_Pitcher_SGP+1</f>
        <v>#REF!</v>
      </c>
      <c r="AF715" s="27"/>
      <c r="AG715" s="30" t="e">
        <f>IF(AND(MYRANKS_P[[#This Row],[BENCH_RANK]]&lt;=Total_Pitchers_Drafted,MYRANKS_P[[#This Row],[$ACTUAL]]=""),MYRANKS_P[[#This Row],[USEFULSGP]],0)</f>
        <v>#REF!</v>
      </c>
      <c r="AH715" s="27" t="e">
        <f>IF(MYRANKS_P[[#This Row],[REMAIN_SGP]]=0,0,MYRANKS_P[[#This Row],[REMAIN_SGP]]*Remaining_Dollar_Value_Per_Pitcher_SGP+1)</f>
        <v>#REF!</v>
      </c>
      <c r="AI715" s="122"/>
    </row>
    <row r="716" spans="1:35" x14ac:dyDescent="0.25">
      <c r="A716" s="78" t="s">
        <v>1815</v>
      </c>
      <c r="B716" s="53" t="e">
        <f>VLOOKUP(MYRANKS_P[[#This Row],[PLAYERID]],#REF!,COLUMN(#REF!),FALSE)</f>
        <v>#REF!</v>
      </c>
      <c r="C716" s="53" t="e">
        <f>VLOOKUP(MYRANKS_P[[#This Row],[PLAYERID]],#REF!,COLUMN(#REF!),FALSE)</f>
        <v>#REF!</v>
      </c>
      <c r="D716" s="53" t="e">
        <f>VLOOKUP(MYRANKS_P[[#This Row],[PLAYERID]],#REF!,COLUMN(#REF!),FALSE)</f>
        <v>#REF!</v>
      </c>
      <c r="E716" s="9" t="e">
        <f>VLOOKUP(MYRANKS_P[[#This Row],[PLAYERID]],#REF!,COLUMN(#REF!),FALSE)</f>
        <v>#REF!</v>
      </c>
      <c r="F716" s="53" t="e">
        <f>VLOOKUP(MYRANKS_P[[#This Row],[PLAYERID]],#REF!,COLUMN(#REF!),FALSE)</f>
        <v>#REF!</v>
      </c>
      <c r="G716" s="9" t="e">
        <f>INDEX(#REF!,MATCH(MYRANKS_P[[#This Row],[PLAYERID]],#REF!,0),VLOOKUP(IDSYSTEM,#REF!,3,FALSE))</f>
        <v>#REF!</v>
      </c>
      <c r="H716" s="115" t="e">
        <f>IF(OR(LEAGUE="Mixed",LEAGUE=MYRANKS_P[[#This Row],[LG]]),IFERROR(INDEX(PITCHCSV[],MATCH(MYRANKS_P[[#This Row],[PROJID]],PITCHCSV[playerid],0),P_WCOL),0),0)</f>
        <v>#REF!</v>
      </c>
      <c r="I716" s="115" t="e">
        <f>IF(OR(LEAGUE="Mixed",LEAGUE=MYRANKS_P[[#This Row],[LG]]),IFERROR(INDEX(PITCHCSV[],MATCH(MYRANKS_P[[#This Row],[PROJID]],PITCHCSV[playerid],0),P_SVCOL),0),0)</f>
        <v>#REF!</v>
      </c>
      <c r="J716" s="115" t="e">
        <f>IF(OR(LEAGUE="Mixed",LEAGUE=MYRANKS_P[[#This Row],[LG]]),IFERROR(INDEX(PITCHCSV[],MATCH(MYRANKS_P[[#This Row],[PROJID]],PITCHCSV[playerid],0),P_IPCOL),0),0)</f>
        <v>#REF!</v>
      </c>
      <c r="K716" s="115" t="e">
        <f>IF(OR(LEAGUE="Mixed",LEAGUE=MYRANKS_P[[#This Row],[LG]]),IFERROR(INDEX(PITCHCSV[],MATCH(MYRANKS_P[[#This Row],[PROJID]],PITCHCSV[playerid],0),P_HCOL),0),0)</f>
        <v>#REF!</v>
      </c>
      <c r="L716" s="115" t="e">
        <f>IF(OR(LEAGUE="Mixed",LEAGUE=MYRANKS_P[[#This Row],[LG]]),IFERROR(INDEX(PITCHCSV[],MATCH(MYRANKS_P[[#This Row],[PROJID]],PITCHCSV[playerid],0),P_ERCOL),0),0)</f>
        <v>#REF!</v>
      </c>
      <c r="M716" s="115" t="e">
        <f>IF(OR(LEAGUE="Mixed",LEAGUE=MYRANKS_P[[#This Row],[LG]]),IFERROR(INDEX(PITCHCSV[],MATCH(MYRANKS_P[[#This Row],[PROJID]],PITCHCSV[playerid],0),P_HRCOL),0),0)</f>
        <v>#REF!</v>
      </c>
      <c r="N716" s="115" t="e">
        <f>IF(OR(LEAGUE="Mixed",LEAGUE=MYRANKS_P[[#This Row],[LG]]),IFERROR(INDEX(PITCHCSV[],MATCH(MYRANKS_P[[#This Row],[PROJID]],PITCHCSV[playerid],0),P_SOCOL),0),0)</f>
        <v>#REF!</v>
      </c>
      <c r="O716" s="115" t="e">
        <f>IF(OR(LEAGUE="Mixed",LEAGUE=MYRANKS_P[[#This Row],[LG]]),IFERROR(INDEX(PITCHCSV[],MATCH(MYRANKS_P[[#This Row],[PROJID]],PITCHCSV[playerid],0),P_BBCOL),0),0)</f>
        <v>#REF!</v>
      </c>
      <c r="P716" s="10" t="e">
        <f>IF(OR(LEAGUE="Mixed",LEAGUE=MYRANKS_P[[#This Row],[LG]]),IFERROR(MYRANKS_P[[#This Row],[ER]]*9/MYRANKS_P[[#This Row],[IP]],0),0)</f>
        <v>#REF!</v>
      </c>
      <c r="Q716" s="10" t="e">
        <f>IF(OR(LEAGUE="Mixed",LEAGUE=MYRANKS_P[[#This Row],[LG]]),IFERROR((MYRANKS_P[[#This Row],[BB]]+MYRANKS_P[[#This Row],[H]])/MYRANKS_P[[#This Row],[IP]],0),0)</f>
        <v>#REF!</v>
      </c>
      <c r="R716" s="58" t="e">
        <f>MYRANKS_P[[#This Row],[W]]/SGP_W</f>
        <v>#REF!</v>
      </c>
      <c r="S716" s="57" t="e">
        <f>MYRANKS_P[[#This Row],[SV]]/SGP_SV</f>
        <v>#REF!</v>
      </c>
      <c r="T716" s="58" t="e">
        <f>MYRANKS_P[[#This Row],[SO]]/SGP_K</f>
        <v>#REF!</v>
      </c>
      <c r="U716" s="10" t="e">
        <f>((LGAVG_ER*(NUMPITCHERS-1)+MYRANKS_P[[#This Row],[ER]])*9/((LGAVG_IP*(NUMPITCHERS-1)+MYRANKS_P[[#This Row],[IP]]))-LGAVG_ERA)/SGP_ERA</f>
        <v>#REF!</v>
      </c>
      <c r="V716" s="10" t="e">
        <f>((LGAVG_HBB*(NUMPITCHERS-1)+MYRANKS_P[[#This Row],[BB]]+MYRANKS_P[[#This Row],[H]])/(LGAVG_IP*(NUMPITCHERS-1)+MYRANKS_P[[#This Row],[IP]])-LGAVG_WHIP)/SGP_WHIP</f>
        <v>#REF!</v>
      </c>
      <c r="W716" s="75" t="e">
        <f>MYRANKS_P[[#This Row],[WSGP]]+MYRANKS_P[[#This Row],[SVSGP]]+MYRANKS_P[[#This Row],[SOSGP]]+MYRANKS_P[[#This Row],[ERASGP]]+MYRANKS_P[[#This Row],[WHIPSGP]]</f>
        <v>#REF!</v>
      </c>
      <c r="X716" s="177" t="e">
        <f>RANK(MYRANKS_P[[#This Row],[TTLSGP]],MYRANKS_P[TTLSGP],0)</f>
        <v>#REF!</v>
      </c>
      <c r="Y716" s="75" t="e">
        <f>IF(MYRANKS_P[[#This Row],[RAW_RANK]]&gt;NUM_P,MYRANKS_P[[#This Row],[TTLSGP]],0)</f>
        <v>#REF!</v>
      </c>
      <c r="Z716" s="59" t="e">
        <f>IF(MYRANKS_P[[#This Row],[BENCH_TTLSGP]]=0,"",RANK(MYRANKS_P[[#This Row],[BENCH_TTLSGP]],MYRANKS_P[BENCH_TTLSGP],0))</f>
        <v>#REF!</v>
      </c>
      <c r="AA716" s="59" t="e">
        <f>IF(MYRANKS_P[[#This Row],[RAW_RANK]]=NUM_P,"X","")</f>
        <v>#REF!</v>
      </c>
      <c r="AB716" s="118" t="e">
        <f>VLOOKUP(MYRANKS_P[[#This Row],[POS]],#REF!,COLUMN(#REF!),FALSE)</f>
        <v>#REF!</v>
      </c>
      <c r="AC716" s="119" t="e">
        <f>MYRANKS_P[[#This Row],[TTLSGP]]-MYRANKS_P[[#This Row],[REPL LVL]]</f>
        <v>#REF!</v>
      </c>
      <c r="AD716" s="58" t="e">
        <f>IF(MYRANKS_P[[#This Row],[RAW_RANK]]&lt;=Total_Pitchers_Drafted,MYRANKS_P[[#This Row],[SGP OVER REPL]],0)</f>
        <v>#REF!</v>
      </c>
      <c r="AE716" s="69" t="e">
        <f>MYRANKS_P[[#This Row],[SGP OVER REPL]]*Dollar_Value_Per_Pitcher_SGP+1</f>
        <v>#REF!</v>
      </c>
      <c r="AF716" s="58"/>
      <c r="AG716" s="57" t="e">
        <f>IF(AND(MYRANKS_P[[#This Row],[BENCH_RANK]]&lt;=Total_Pitchers_Drafted,MYRANKS_P[[#This Row],[$ACTUAL]]=""),MYRANKS_P[[#This Row],[USEFULSGP]],0)</f>
        <v>#REF!</v>
      </c>
      <c r="AH716" s="58" t="e">
        <f>IF(MYRANKS_P[[#This Row],[REMAIN_SGP]]=0,0,MYRANKS_P[[#This Row],[REMAIN_SGP]]*Remaining_Dollar_Value_Per_Pitcher_SGP+1)</f>
        <v>#REF!</v>
      </c>
      <c r="AI716" s="122"/>
    </row>
    <row r="717" spans="1:35" x14ac:dyDescent="0.25">
      <c r="A717" s="78" t="s">
        <v>1817</v>
      </c>
      <c r="B717" s="53" t="e">
        <f>VLOOKUP(MYRANKS_P[[#This Row],[PLAYERID]],#REF!,COLUMN(#REF!),FALSE)</f>
        <v>#REF!</v>
      </c>
      <c r="C717" s="53" t="e">
        <f>VLOOKUP(MYRANKS_P[[#This Row],[PLAYERID]],#REF!,COLUMN(#REF!),FALSE)</f>
        <v>#REF!</v>
      </c>
      <c r="D717" s="53" t="e">
        <f>VLOOKUP(MYRANKS_P[[#This Row],[PLAYERID]],#REF!,COLUMN(#REF!),FALSE)</f>
        <v>#REF!</v>
      </c>
      <c r="E717" s="9" t="e">
        <f>VLOOKUP(MYRANKS_P[[#This Row],[PLAYERID]],#REF!,COLUMN(#REF!),FALSE)</f>
        <v>#REF!</v>
      </c>
      <c r="F717" s="53" t="e">
        <f>VLOOKUP(MYRANKS_P[[#This Row],[PLAYERID]],#REF!,COLUMN(#REF!),FALSE)</f>
        <v>#REF!</v>
      </c>
      <c r="G717" s="9" t="e">
        <f>INDEX(#REF!,MATCH(MYRANKS_P[[#This Row],[PLAYERID]],#REF!,0),VLOOKUP(IDSYSTEM,#REF!,3,FALSE))</f>
        <v>#REF!</v>
      </c>
      <c r="H717" s="115" t="e">
        <f>IF(OR(LEAGUE="Mixed",LEAGUE=MYRANKS_P[[#This Row],[LG]]),IFERROR(INDEX(PITCHCSV[],MATCH(MYRANKS_P[[#This Row],[PROJID]],PITCHCSV[playerid],0),P_WCOL),0),0)</f>
        <v>#REF!</v>
      </c>
      <c r="I717" s="115" t="e">
        <f>IF(OR(LEAGUE="Mixed",LEAGUE=MYRANKS_P[[#This Row],[LG]]),IFERROR(INDEX(PITCHCSV[],MATCH(MYRANKS_P[[#This Row],[PROJID]],PITCHCSV[playerid],0),P_SVCOL),0),0)</f>
        <v>#REF!</v>
      </c>
      <c r="J717" s="115" t="e">
        <f>IF(OR(LEAGUE="Mixed",LEAGUE=MYRANKS_P[[#This Row],[LG]]),IFERROR(INDEX(PITCHCSV[],MATCH(MYRANKS_P[[#This Row],[PROJID]],PITCHCSV[playerid],0),P_IPCOL),0),0)</f>
        <v>#REF!</v>
      </c>
      <c r="K717" s="115" t="e">
        <f>IF(OR(LEAGUE="Mixed",LEAGUE=MYRANKS_P[[#This Row],[LG]]),IFERROR(INDEX(PITCHCSV[],MATCH(MYRANKS_P[[#This Row],[PROJID]],PITCHCSV[playerid],0),P_HCOL),0),0)</f>
        <v>#REF!</v>
      </c>
      <c r="L717" s="115" t="e">
        <f>IF(OR(LEAGUE="Mixed",LEAGUE=MYRANKS_P[[#This Row],[LG]]),IFERROR(INDEX(PITCHCSV[],MATCH(MYRANKS_P[[#This Row],[PROJID]],PITCHCSV[playerid],0),P_ERCOL),0),0)</f>
        <v>#REF!</v>
      </c>
      <c r="M717" s="115" t="e">
        <f>IF(OR(LEAGUE="Mixed",LEAGUE=MYRANKS_P[[#This Row],[LG]]),IFERROR(INDEX(PITCHCSV[],MATCH(MYRANKS_P[[#This Row],[PROJID]],PITCHCSV[playerid],0),P_HRCOL),0),0)</f>
        <v>#REF!</v>
      </c>
      <c r="N717" s="115" t="e">
        <f>IF(OR(LEAGUE="Mixed",LEAGUE=MYRANKS_P[[#This Row],[LG]]),IFERROR(INDEX(PITCHCSV[],MATCH(MYRANKS_P[[#This Row],[PROJID]],PITCHCSV[playerid],0),P_SOCOL),0),0)</f>
        <v>#REF!</v>
      </c>
      <c r="O717" s="115" t="e">
        <f>IF(OR(LEAGUE="Mixed",LEAGUE=MYRANKS_P[[#This Row],[LG]]),IFERROR(INDEX(PITCHCSV[],MATCH(MYRANKS_P[[#This Row],[PROJID]],PITCHCSV[playerid],0),P_BBCOL),0),0)</f>
        <v>#REF!</v>
      </c>
      <c r="P717" s="10" t="e">
        <f>IF(OR(LEAGUE="Mixed",LEAGUE=MYRANKS_P[[#This Row],[LG]]),IFERROR(MYRANKS_P[[#This Row],[ER]]*9/MYRANKS_P[[#This Row],[IP]],0),0)</f>
        <v>#REF!</v>
      </c>
      <c r="Q717" s="10" t="e">
        <f>IF(OR(LEAGUE="Mixed",LEAGUE=MYRANKS_P[[#This Row],[LG]]),IFERROR((MYRANKS_P[[#This Row],[BB]]+MYRANKS_P[[#This Row],[H]])/MYRANKS_P[[#This Row],[IP]],0),0)</f>
        <v>#REF!</v>
      </c>
      <c r="R717" s="58" t="e">
        <f>MYRANKS_P[[#This Row],[W]]/SGP_W</f>
        <v>#REF!</v>
      </c>
      <c r="S717" s="57" t="e">
        <f>MYRANKS_P[[#This Row],[SV]]/SGP_SV</f>
        <v>#REF!</v>
      </c>
      <c r="T717" s="58" t="e">
        <f>MYRANKS_P[[#This Row],[SO]]/SGP_K</f>
        <v>#REF!</v>
      </c>
      <c r="U717" s="10" t="e">
        <f>((LGAVG_ER*(NUMPITCHERS-1)+MYRANKS_P[[#This Row],[ER]])*9/((LGAVG_IP*(NUMPITCHERS-1)+MYRANKS_P[[#This Row],[IP]]))-LGAVG_ERA)/SGP_ERA</f>
        <v>#REF!</v>
      </c>
      <c r="V717" s="10" t="e">
        <f>((LGAVG_HBB*(NUMPITCHERS-1)+MYRANKS_P[[#This Row],[BB]]+MYRANKS_P[[#This Row],[H]])/(LGAVG_IP*(NUMPITCHERS-1)+MYRANKS_P[[#This Row],[IP]])-LGAVG_WHIP)/SGP_WHIP</f>
        <v>#REF!</v>
      </c>
      <c r="W717" s="75" t="e">
        <f>MYRANKS_P[[#This Row],[WSGP]]+MYRANKS_P[[#This Row],[SVSGP]]+MYRANKS_P[[#This Row],[SOSGP]]+MYRANKS_P[[#This Row],[ERASGP]]+MYRANKS_P[[#This Row],[WHIPSGP]]</f>
        <v>#REF!</v>
      </c>
      <c r="X717" s="177" t="e">
        <f>RANK(MYRANKS_P[[#This Row],[TTLSGP]],MYRANKS_P[TTLSGP],0)</f>
        <v>#REF!</v>
      </c>
      <c r="Y717" s="75" t="e">
        <f>IF(MYRANKS_P[[#This Row],[RAW_RANK]]&gt;NUM_P,MYRANKS_P[[#This Row],[TTLSGP]],0)</f>
        <v>#REF!</v>
      </c>
      <c r="Z717" s="59" t="e">
        <f>IF(MYRANKS_P[[#This Row],[BENCH_TTLSGP]]=0,"",RANK(MYRANKS_P[[#This Row],[BENCH_TTLSGP]],MYRANKS_P[BENCH_TTLSGP],0))</f>
        <v>#REF!</v>
      </c>
      <c r="AA717" s="59" t="e">
        <f>IF(MYRANKS_P[[#This Row],[RAW_RANK]]=NUM_P,"X","")</f>
        <v>#REF!</v>
      </c>
      <c r="AB717" s="118" t="e">
        <f>VLOOKUP(MYRANKS_P[[#This Row],[POS]],#REF!,COLUMN(#REF!),FALSE)</f>
        <v>#REF!</v>
      </c>
      <c r="AC717" s="57" t="e">
        <f>MYRANKS_P[[#This Row],[TTLSGP]]-MYRANKS_P[[#This Row],[REPL LVL]]</f>
        <v>#REF!</v>
      </c>
      <c r="AD717" s="58" t="e">
        <f>IF(MYRANKS_P[[#This Row],[RAW_RANK]]&lt;=Total_Pitchers_Drafted,MYRANKS_P[[#This Row],[SGP OVER REPL]],0)</f>
        <v>#REF!</v>
      </c>
      <c r="AE717" s="69" t="e">
        <f>MYRANKS_P[[#This Row],[SGP OVER REPL]]*Dollar_Value_Per_Pitcher_SGP+1</f>
        <v>#REF!</v>
      </c>
      <c r="AF717" s="58"/>
      <c r="AG717" s="57" t="e">
        <f>IF(AND(MYRANKS_P[[#This Row],[BENCH_RANK]]&lt;=Total_Pitchers_Drafted,MYRANKS_P[[#This Row],[$ACTUAL]]=""),MYRANKS_P[[#This Row],[USEFULSGP]],0)</f>
        <v>#REF!</v>
      </c>
      <c r="AH717" s="58" t="e">
        <f>IF(MYRANKS_P[[#This Row],[REMAIN_SGP]]=0,0,MYRANKS_P[[#This Row],[REMAIN_SGP]]*Remaining_Dollar_Value_Per_Pitcher_SGP+1)</f>
        <v>#REF!</v>
      </c>
      <c r="AI717" s="122"/>
    </row>
    <row r="718" spans="1:35" x14ac:dyDescent="0.25">
      <c r="A718" s="111" t="s">
        <v>1819</v>
      </c>
      <c r="B718" s="53" t="e">
        <f>VLOOKUP(MYRANKS_P[[#This Row],[PLAYERID]],#REF!,COLUMN(#REF!),FALSE)</f>
        <v>#REF!</v>
      </c>
      <c r="C718" s="53" t="e">
        <f>VLOOKUP(MYRANKS_P[[#This Row],[PLAYERID]],#REF!,COLUMN(#REF!),FALSE)</f>
        <v>#REF!</v>
      </c>
      <c r="D718" s="53" t="e">
        <f>VLOOKUP(MYRANKS_P[[#This Row],[PLAYERID]],#REF!,COLUMN(#REF!),FALSE)</f>
        <v>#REF!</v>
      </c>
      <c r="E718" s="9" t="e">
        <f>VLOOKUP(MYRANKS_P[[#This Row],[PLAYERID]],#REF!,COLUMN(#REF!),FALSE)</f>
        <v>#REF!</v>
      </c>
      <c r="F718" s="53" t="e">
        <f>VLOOKUP(MYRANKS_P[[#This Row],[PLAYERID]],#REF!,COLUMN(#REF!),FALSE)</f>
        <v>#REF!</v>
      </c>
      <c r="G718" s="9" t="e">
        <f>INDEX(#REF!,MATCH(MYRANKS_P[[#This Row],[PLAYERID]],#REF!,0),VLOOKUP(IDSYSTEM,#REF!,3,FALSE))</f>
        <v>#REF!</v>
      </c>
      <c r="H718" s="115" t="e">
        <f>IF(OR(LEAGUE="Mixed",LEAGUE=MYRANKS_P[[#This Row],[LG]]),IFERROR(INDEX(PITCHCSV[],MATCH(MYRANKS_P[[#This Row],[PROJID]],PITCHCSV[playerid],0),P_WCOL),0),0)</f>
        <v>#REF!</v>
      </c>
      <c r="I718" s="115" t="e">
        <f>IF(OR(LEAGUE="Mixed",LEAGUE=MYRANKS_P[[#This Row],[LG]]),IFERROR(INDEX(PITCHCSV[],MATCH(MYRANKS_P[[#This Row],[PROJID]],PITCHCSV[playerid],0),P_SVCOL),0),0)</f>
        <v>#REF!</v>
      </c>
      <c r="J718" s="115" t="e">
        <f>IF(OR(LEAGUE="Mixed",LEAGUE=MYRANKS_P[[#This Row],[LG]]),IFERROR(INDEX(PITCHCSV[],MATCH(MYRANKS_P[[#This Row],[PROJID]],PITCHCSV[playerid],0),P_IPCOL),0),0)</f>
        <v>#REF!</v>
      </c>
      <c r="K718" s="115" t="e">
        <f>IF(OR(LEAGUE="Mixed",LEAGUE=MYRANKS_P[[#This Row],[LG]]),IFERROR(INDEX(PITCHCSV[],MATCH(MYRANKS_P[[#This Row],[PROJID]],PITCHCSV[playerid],0),P_HCOL),0),0)</f>
        <v>#REF!</v>
      </c>
      <c r="L718" s="115" t="e">
        <f>IF(OR(LEAGUE="Mixed",LEAGUE=MYRANKS_P[[#This Row],[LG]]),IFERROR(INDEX(PITCHCSV[],MATCH(MYRANKS_P[[#This Row],[PROJID]],PITCHCSV[playerid],0),P_ERCOL),0),0)</f>
        <v>#REF!</v>
      </c>
      <c r="M718" s="115" t="e">
        <f>IF(OR(LEAGUE="Mixed",LEAGUE=MYRANKS_P[[#This Row],[LG]]),IFERROR(INDEX(PITCHCSV[],MATCH(MYRANKS_P[[#This Row],[PROJID]],PITCHCSV[playerid],0),P_HRCOL),0),0)</f>
        <v>#REF!</v>
      </c>
      <c r="N718" s="115" t="e">
        <f>IF(OR(LEAGUE="Mixed",LEAGUE=MYRANKS_P[[#This Row],[LG]]),IFERROR(INDEX(PITCHCSV[],MATCH(MYRANKS_P[[#This Row],[PROJID]],PITCHCSV[playerid],0),P_SOCOL),0),0)</f>
        <v>#REF!</v>
      </c>
      <c r="O718" s="115" t="e">
        <f>IF(OR(LEAGUE="Mixed",LEAGUE=MYRANKS_P[[#This Row],[LG]]),IFERROR(INDEX(PITCHCSV[],MATCH(MYRANKS_P[[#This Row],[PROJID]],PITCHCSV[playerid],0),P_BBCOL),0),0)</f>
        <v>#REF!</v>
      </c>
      <c r="P718" s="10" t="e">
        <f>IF(OR(LEAGUE="Mixed",LEAGUE=MYRANKS_P[[#This Row],[LG]]),IFERROR(MYRANKS_P[[#This Row],[ER]]*9/MYRANKS_P[[#This Row],[IP]],0),0)</f>
        <v>#REF!</v>
      </c>
      <c r="Q718" s="10" t="e">
        <f>IF(OR(LEAGUE="Mixed",LEAGUE=MYRANKS_P[[#This Row],[LG]]),IFERROR((MYRANKS_P[[#This Row],[BB]]+MYRANKS_P[[#This Row],[H]])/MYRANKS_P[[#This Row],[IP]],0),0)</f>
        <v>#REF!</v>
      </c>
      <c r="R718" s="10" t="e">
        <f>MYRANKS_P[[#This Row],[W]]/SGP_W</f>
        <v>#REF!</v>
      </c>
      <c r="S718" s="10" t="e">
        <f>MYRANKS_P[[#This Row],[SV]]/SGP_SV</f>
        <v>#REF!</v>
      </c>
      <c r="T718" s="10" t="e">
        <f>MYRANKS_P[[#This Row],[SO]]/SGP_K</f>
        <v>#REF!</v>
      </c>
      <c r="U718" s="10" t="e">
        <f>((LGAVG_ER*(NUMPITCHERS-1)+MYRANKS_P[[#This Row],[ER]])*9/((LGAVG_IP*(NUMPITCHERS-1)+MYRANKS_P[[#This Row],[IP]]))-LGAVG_ERA)/SGP_ERA</f>
        <v>#REF!</v>
      </c>
      <c r="V718" s="10" t="e">
        <f>((LGAVG_HBB*(NUMPITCHERS-1)+MYRANKS_P[[#This Row],[BB]]+MYRANKS_P[[#This Row],[H]])/(LGAVG_IP*(NUMPITCHERS-1)+MYRANKS_P[[#This Row],[IP]])-LGAVG_WHIP)/SGP_WHIP</f>
        <v>#REF!</v>
      </c>
      <c r="W718" s="72" t="e">
        <f>MYRANKS_P[[#This Row],[WSGP]]+MYRANKS_P[[#This Row],[SVSGP]]+MYRANKS_P[[#This Row],[SOSGP]]+MYRANKS_P[[#This Row],[ERASGP]]+MYRANKS_P[[#This Row],[WHIPSGP]]</f>
        <v>#REF!</v>
      </c>
      <c r="X718" s="171" t="e">
        <f>RANK(MYRANKS_P[[#This Row],[TTLSGP]],MYRANKS_P[TTLSGP],0)</f>
        <v>#REF!</v>
      </c>
      <c r="Y718" s="72" t="e">
        <f>IF(MYRANKS_P[[#This Row],[RAW_RANK]]&gt;NUM_P,MYRANKS_P[[#This Row],[TTLSGP]],0)</f>
        <v>#REF!</v>
      </c>
      <c r="Z718" s="22" t="e">
        <f>IF(MYRANKS_P[[#This Row],[BENCH_TTLSGP]]=0,"",RANK(MYRANKS_P[[#This Row],[BENCH_TTLSGP]],MYRANKS_P[BENCH_TTLSGP],0))</f>
        <v>#REF!</v>
      </c>
      <c r="AA718" s="22" t="e">
        <f>IF(MYRANKS_P[[#This Row],[RAW_RANK]]=NUM_P,"X","")</f>
        <v>#REF!</v>
      </c>
      <c r="AB718" s="80" t="e">
        <f>VLOOKUP(MYRANKS_P[[#This Row],[POS]],#REF!,COLUMN(#REF!),FALSE)</f>
        <v>#REF!</v>
      </c>
      <c r="AC718" s="12" t="e">
        <f>MYRANKS_P[[#This Row],[TTLSGP]]-MYRANKS_P[[#This Row],[REPL LVL]]</f>
        <v>#REF!</v>
      </c>
      <c r="AD718" s="19" t="e">
        <f>IF(MYRANKS_P[[#This Row],[RAW_RANK]]&lt;=Total_Pitchers_Drafted,MYRANKS_P[[#This Row],[SGP OVER REPL]],0)</f>
        <v>#REF!</v>
      </c>
      <c r="AE718" s="66" t="e">
        <f>MYRANKS_P[[#This Row],[SGP OVER REPL]]*Dollar_Value_Per_Pitcher_SGP+1</f>
        <v>#REF!</v>
      </c>
      <c r="AF718" s="27"/>
      <c r="AG718" s="30" t="e">
        <f>IF(AND(MYRANKS_P[[#This Row],[BENCH_RANK]]&lt;=Total_Pitchers_Drafted,MYRANKS_P[[#This Row],[$ACTUAL]]=""),MYRANKS_P[[#This Row],[USEFULSGP]],0)</f>
        <v>#REF!</v>
      </c>
      <c r="AH718" s="27" t="e">
        <f>IF(MYRANKS_P[[#This Row],[REMAIN_SGP]]=0,0,MYRANKS_P[[#This Row],[REMAIN_SGP]]*Remaining_Dollar_Value_Per_Pitcher_SGP+1)</f>
        <v>#REF!</v>
      </c>
      <c r="AI718" s="122"/>
    </row>
    <row r="719" spans="1:35" x14ac:dyDescent="0.25">
      <c r="A719" s="111" t="s">
        <v>1821</v>
      </c>
      <c r="B719" s="53" t="e">
        <f>VLOOKUP(MYRANKS_P[[#This Row],[PLAYERID]],#REF!,COLUMN(#REF!),FALSE)</f>
        <v>#REF!</v>
      </c>
      <c r="C719" s="53" t="e">
        <f>VLOOKUP(MYRANKS_P[[#This Row],[PLAYERID]],#REF!,COLUMN(#REF!),FALSE)</f>
        <v>#REF!</v>
      </c>
      <c r="D719" s="53" t="e">
        <f>VLOOKUP(MYRANKS_P[[#This Row],[PLAYERID]],#REF!,COLUMN(#REF!),FALSE)</f>
        <v>#REF!</v>
      </c>
      <c r="E719" s="9" t="e">
        <f>VLOOKUP(MYRANKS_P[[#This Row],[PLAYERID]],#REF!,COLUMN(#REF!),FALSE)</f>
        <v>#REF!</v>
      </c>
      <c r="F719" s="53" t="e">
        <f>VLOOKUP(MYRANKS_P[[#This Row],[PLAYERID]],#REF!,COLUMN(#REF!),FALSE)</f>
        <v>#REF!</v>
      </c>
      <c r="G719" s="9" t="e">
        <f>INDEX(#REF!,MATCH(MYRANKS_P[[#This Row],[PLAYERID]],#REF!,0),VLOOKUP(IDSYSTEM,#REF!,3,FALSE))</f>
        <v>#REF!</v>
      </c>
      <c r="H719" s="115" t="e">
        <f>IF(OR(LEAGUE="Mixed",LEAGUE=MYRANKS_P[[#This Row],[LG]]),IFERROR(INDEX(PITCHCSV[],MATCH(MYRANKS_P[[#This Row],[PROJID]],PITCHCSV[playerid],0),P_WCOL),0),0)</f>
        <v>#REF!</v>
      </c>
      <c r="I719" s="115" t="e">
        <f>IF(OR(LEAGUE="Mixed",LEAGUE=MYRANKS_P[[#This Row],[LG]]),IFERROR(INDEX(PITCHCSV[],MATCH(MYRANKS_P[[#This Row],[PROJID]],PITCHCSV[playerid],0),P_SVCOL),0),0)</f>
        <v>#REF!</v>
      </c>
      <c r="J719" s="115" t="e">
        <f>IF(OR(LEAGUE="Mixed",LEAGUE=MYRANKS_P[[#This Row],[LG]]),IFERROR(INDEX(PITCHCSV[],MATCH(MYRANKS_P[[#This Row],[PROJID]],PITCHCSV[playerid],0),P_IPCOL),0),0)</f>
        <v>#REF!</v>
      </c>
      <c r="K719" s="115" t="e">
        <f>IF(OR(LEAGUE="Mixed",LEAGUE=MYRANKS_P[[#This Row],[LG]]),IFERROR(INDEX(PITCHCSV[],MATCH(MYRANKS_P[[#This Row],[PROJID]],PITCHCSV[playerid],0),P_HCOL),0),0)</f>
        <v>#REF!</v>
      </c>
      <c r="L719" s="115" t="e">
        <f>IF(OR(LEAGUE="Mixed",LEAGUE=MYRANKS_P[[#This Row],[LG]]),IFERROR(INDEX(PITCHCSV[],MATCH(MYRANKS_P[[#This Row],[PROJID]],PITCHCSV[playerid],0),P_ERCOL),0),0)</f>
        <v>#REF!</v>
      </c>
      <c r="M719" s="115" t="e">
        <f>IF(OR(LEAGUE="Mixed",LEAGUE=MYRANKS_P[[#This Row],[LG]]),IFERROR(INDEX(PITCHCSV[],MATCH(MYRANKS_P[[#This Row],[PROJID]],PITCHCSV[playerid],0),P_HRCOL),0),0)</f>
        <v>#REF!</v>
      </c>
      <c r="N719" s="115" t="e">
        <f>IF(OR(LEAGUE="Mixed",LEAGUE=MYRANKS_P[[#This Row],[LG]]),IFERROR(INDEX(PITCHCSV[],MATCH(MYRANKS_P[[#This Row],[PROJID]],PITCHCSV[playerid],0),P_SOCOL),0),0)</f>
        <v>#REF!</v>
      </c>
      <c r="O719" s="115" t="e">
        <f>IF(OR(LEAGUE="Mixed",LEAGUE=MYRANKS_P[[#This Row],[LG]]),IFERROR(INDEX(PITCHCSV[],MATCH(MYRANKS_P[[#This Row],[PROJID]],PITCHCSV[playerid],0),P_BBCOL),0),0)</f>
        <v>#REF!</v>
      </c>
      <c r="P719" s="10" t="e">
        <f>IF(OR(LEAGUE="Mixed",LEAGUE=MYRANKS_P[[#This Row],[LG]]),IFERROR(MYRANKS_P[[#This Row],[ER]]*9/MYRANKS_P[[#This Row],[IP]],0),0)</f>
        <v>#REF!</v>
      </c>
      <c r="Q719" s="10" t="e">
        <f>IF(OR(LEAGUE="Mixed",LEAGUE=MYRANKS_P[[#This Row],[LG]]),IFERROR((MYRANKS_P[[#This Row],[BB]]+MYRANKS_P[[#This Row],[H]])/MYRANKS_P[[#This Row],[IP]],0),0)</f>
        <v>#REF!</v>
      </c>
      <c r="R719" s="10" t="e">
        <f>MYRANKS_P[[#This Row],[W]]/SGP_W</f>
        <v>#REF!</v>
      </c>
      <c r="S719" s="10" t="e">
        <f>MYRANKS_P[[#This Row],[SV]]/SGP_SV</f>
        <v>#REF!</v>
      </c>
      <c r="T719" s="10" t="e">
        <f>MYRANKS_P[[#This Row],[SO]]/SGP_K</f>
        <v>#REF!</v>
      </c>
      <c r="U719" s="10" t="e">
        <f>((LGAVG_ER*(NUMPITCHERS-1)+MYRANKS_P[[#This Row],[ER]])*9/((LGAVG_IP*(NUMPITCHERS-1)+MYRANKS_P[[#This Row],[IP]]))-LGAVG_ERA)/SGP_ERA</f>
        <v>#REF!</v>
      </c>
      <c r="V719" s="10" t="e">
        <f>((LGAVG_HBB*(NUMPITCHERS-1)+MYRANKS_P[[#This Row],[BB]]+MYRANKS_P[[#This Row],[H]])/(LGAVG_IP*(NUMPITCHERS-1)+MYRANKS_P[[#This Row],[IP]])-LGAVG_WHIP)/SGP_WHIP</f>
        <v>#REF!</v>
      </c>
      <c r="W719" s="72" t="e">
        <f>MYRANKS_P[[#This Row],[WSGP]]+MYRANKS_P[[#This Row],[SVSGP]]+MYRANKS_P[[#This Row],[SOSGP]]+MYRANKS_P[[#This Row],[ERASGP]]+MYRANKS_P[[#This Row],[WHIPSGP]]</f>
        <v>#REF!</v>
      </c>
      <c r="X719" s="171" t="e">
        <f>RANK(MYRANKS_P[[#This Row],[TTLSGP]],MYRANKS_P[TTLSGP],0)</f>
        <v>#REF!</v>
      </c>
      <c r="Y719" s="72" t="e">
        <f>IF(MYRANKS_P[[#This Row],[RAW_RANK]]&gt;NUM_P,MYRANKS_P[[#This Row],[TTLSGP]],0)</f>
        <v>#REF!</v>
      </c>
      <c r="Z719" s="22" t="e">
        <f>IF(MYRANKS_P[[#This Row],[BENCH_TTLSGP]]=0,"",RANK(MYRANKS_P[[#This Row],[BENCH_TTLSGP]],MYRANKS_P[BENCH_TTLSGP],0))</f>
        <v>#REF!</v>
      </c>
      <c r="AA719" s="22" t="e">
        <f>IF(MYRANKS_P[[#This Row],[RAW_RANK]]=NUM_P,"X","")</f>
        <v>#REF!</v>
      </c>
      <c r="AB719" s="80" t="e">
        <f>VLOOKUP(MYRANKS_P[[#This Row],[POS]],#REF!,COLUMN(#REF!),FALSE)</f>
        <v>#REF!</v>
      </c>
      <c r="AC719" s="81" t="e">
        <f>MYRANKS_P[[#This Row],[TTLSGP]]-MYRANKS_P[[#This Row],[REPL LVL]]</f>
        <v>#REF!</v>
      </c>
      <c r="AD719" s="19" t="e">
        <f>IF(MYRANKS_P[[#This Row],[RAW_RANK]]&lt;=Total_Pitchers_Drafted,MYRANKS_P[[#This Row],[SGP OVER REPL]],0)</f>
        <v>#REF!</v>
      </c>
      <c r="AE719" s="66" t="e">
        <f>MYRANKS_P[[#This Row],[SGP OVER REPL]]*Dollar_Value_Per_Pitcher_SGP+1</f>
        <v>#REF!</v>
      </c>
      <c r="AF719" s="27"/>
      <c r="AG719" s="30" t="e">
        <f>IF(AND(MYRANKS_P[[#This Row],[BENCH_RANK]]&lt;=Total_Pitchers_Drafted,MYRANKS_P[[#This Row],[$ACTUAL]]=""),MYRANKS_P[[#This Row],[USEFULSGP]],0)</f>
        <v>#REF!</v>
      </c>
      <c r="AH719" s="27" t="e">
        <f>IF(MYRANKS_P[[#This Row],[REMAIN_SGP]]=0,0,MYRANKS_P[[#This Row],[REMAIN_SGP]]*Remaining_Dollar_Value_Per_Pitcher_SGP+1)</f>
        <v>#REF!</v>
      </c>
      <c r="AI719" s="122"/>
    </row>
    <row r="720" spans="1:35" x14ac:dyDescent="0.25">
      <c r="A720" s="78" t="s">
        <v>1822</v>
      </c>
      <c r="B720" s="53" t="e">
        <f>VLOOKUP(MYRANKS_P[[#This Row],[PLAYERID]],#REF!,COLUMN(#REF!),FALSE)</f>
        <v>#REF!</v>
      </c>
      <c r="C720" s="53" t="e">
        <f>VLOOKUP(MYRANKS_P[[#This Row],[PLAYERID]],#REF!,COLUMN(#REF!),FALSE)</f>
        <v>#REF!</v>
      </c>
      <c r="D720" s="53" t="e">
        <f>VLOOKUP(MYRANKS_P[[#This Row],[PLAYERID]],#REF!,COLUMN(#REF!),FALSE)</f>
        <v>#REF!</v>
      </c>
      <c r="E720" s="9" t="e">
        <f>VLOOKUP(MYRANKS_P[[#This Row],[PLAYERID]],#REF!,COLUMN(#REF!),FALSE)</f>
        <v>#REF!</v>
      </c>
      <c r="F720" s="53" t="e">
        <f>VLOOKUP(MYRANKS_P[[#This Row],[PLAYERID]],#REF!,COLUMN(#REF!),FALSE)</f>
        <v>#REF!</v>
      </c>
      <c r="G720" s="9" t="e">
        <f>INDEX(#REF!,MATCH(MYRANKS_P[[#This Row],[PLAYERID]],#REF!,0),VLOOKUP(IDSYSTEM,#REF!,3,FALSE))</f>
        <v>#REF!</v>
      </c>
      <c r="H720" s="115" t="e">
        <f>IF(OR(LEAGUE="Mixed",LEAGUE=MYRANKS_P[[#This Row],[LG]]),IFERROR(INDEX(PITCHCSV[],MATCH(MYRANKS_P[[#This Row],[PROJID]],PITCHCSV[playerid],0),P_WCOL),0),0)</f>
        <v>#REF!</v>
      </c>
      <c r="I720" s="115" t="e">
        <f>IF(OR(LEAGUE="Mixed",LEAGUE=MYRANKS_P[[#This Row],[LG]]),IFERROR(INDEX(PITCHCSV[],MATCH(MYRANKS_P[[#This Row],[PROJID]],PITCHCSV[playerid],0),P_SVCOL),0),0)</f>
        <v>#REF!</v>
      </c>
      <c r="J720" s="115" t="e">
        <f>IF(OR(LEAGUE="Mixed",LEAGUE=MYRANKS_P[[#This Row],[LG]]),IFERROR(INDEX(PITCHCSV[],MATCH(MYRANKS_P[[#This Row],[PROJID]],PITCHCSV[playerid],0),P_IPCOL),0),0)</f>
        <v>#REF!</v>
      </c>
      <c r="K720" s="115" t="e">
        <f>IF(OR(LEAGUE="Mixed",LEAGUE=MYRANKS_P[[#This Row],[LG]]),IFERROR(INDEX(PITCHCSV[],MATCH(MYRANKS_P[[#This Row],[PROJID]],PITCHCSV[playerid],0),P_HCOL),0),0)</f>
        <v>#REF!</v>
      </c>
      <c r="L720" s="115" t="e">
        <f>IF(OR(LEAGUE="Mixed",LEAGUE=MYRANKS_P[[#This Row],[LG]]),IFERROR(INDEX(PITCHCSV[],MATCH(MYRANKS_P[[#This Row],[PROJID]],PITCHCSV[playerid],0),P_ERCOL),0),0)</f>
        <v>#REF!</v>
      </c>
      <c r="M720" s="115" t="e">
        <f>IF(OR(LEAGUE="Mixed",LEAGUE=MYRANKS_P[[#This Row],[LG]]),IFERROR(INDEX(PITCHCSV[],MATCH(MYRANKS_P[[#This Row],[PROJID]],PITCHCSV[playerid],0),P_HRCOL),0),0)</f>
        <v>#REF!</v>
      </c>
      <c r="N720" s="115" t="e">
        <f>IF(OR(LEAGUE="Mixed",LEAGUE=MYRANKS_P[[#This Row],[LG]]),IFERROR(INDEX(PITCHCSV[],MATCH(MYRANKS_P[[#This Row],[PROJID]],PITCHCSV[playerid],0),P_SOCOL),0),0)</f>
        <v>#REF!</v>
      </c>
      <c r="O720" s="115" t="e">
        <f>IF(OR(LEAGUE="Mixed",LEAGUE=MYRANKS_P[[#This Row],[LG]]),IFERROR(INDEX(PITCHCSV[],MATCH(MYRANKS_P[[#This Row],[PROJID]],PITCHCSV[playerid],0),P_BBCOL),0),0)</f>
        <v>#REF!</v>
      </c>
      <c r="P720" s="10" t="e">
        <f>IF(OR(LEAGUE="Mixed",LEAGUE=MYRANKS_P[[#This Row],[LG]]),IFERROR(MYRANKS_P[[#This Row],[ER]]*9/MYRANKS_P[[#This Row],[IP]],0),0)</f>
        <v>#REF!</v>
      </c>
      <c r="Q720" s="10" t="e">
        <f>IF(OR(LEAGUE="Mixed",LEAGUE=MYRANKS_P[[#This Row],[LG]]),IFERROR((MYRANKS_P[[#This Row],[BB]]+MYRANKS_P[[#This Row],[H]])/MYRANKS_P[[#This Row],[IP]],0),0)</f>
        <v>#REF!</v>
      </c>
      <c r="R720" s="12" t="e">
        <f>MYRANKS_P[[#This Row],[W]]/SGP_W</f>
        <v>#REF!</v>
      </c>
      <c r="S720" s="12" t="e">
        <f>MYRANKS_P[[#This Row],[SV]]/SGP_SV</f>
        <v>#REF!</v>
      </c>
      <c r="T720" s="12" t="e">
        <f>MYRANKS_P[[#This Row],[SO]]/SGP_K</f>
        <v>#REF!</v>
      </c>
      <c r="U720" s="10" t="e">
        <f>((LGAVG_ER*(NUMPITCHERS-1)+MYRANKS_P[[#This Row],[ER]])*9/((LGAVG_IP*(NUMPITCHERS-1)+MYRANKS_P[[#This Row],[IP]]))-LGAVG_ERA)/SGP_ERA</f>
        <v>#REF!</v>
      </c>
      <c r="V720" s="10" t="e">
        <f>((LGAVG_HBB*(NUMPITCHERS-1)+MYRANKS_P[[#This Row],[BB]]+MYRANKS_P[[#This Row],[H]])/(LGAVG_IP*(NUMPITCHERS-1)+MYRANKS_P[[#This Row],[IP]])-LGAVG_WHIP)/SGP_WHIP</f>
        <v>#REF!</v>
      </c>
      <c r="W720" s="76" t="e">
        <f>MYRANKS_P[[#This Row],[WSGP]]+MYRANKS_P[[#This Row],[SVSGP]]+MYRANKS_P[[#This Row],[SOSGP]]+MYRANKS_P[[#This Row],[ERASGP]]+MYRANKS_P[[#This Row],[WHIPSGP]]</f>
        <v>#REF!</v>
      </c>
      <c r="X720" s="175" t="e">
        <f>RANK(MYRANKS_P[[#This Row],[TTLSGP]],MYRANKS_P[TTLSGP],0)</f>
        <v>#REF!</v>
      </c>
      <c r="Y720" s="76" t="e">
        <f>IF(MYRANKS_P[[#This Row],[RAW_RANK]]&gt;NUM_P,MYRANKS_P[[#This Row],[TTLSGP]],0)</f>
        <v>#REF!</v>
      </c>
      <c r="Z720" s="23" t="e">
        <f>IF(MYRANKS_P[[#This Row],[BENCH_TTLSGP]]=0,"",RANK(MYRANKS_P[[#This Row],[BENCH_TTLSGP]],MYRANKS_P[BENCH_TTLSGP],0))</f>
        <v>#REF!</v>
      </c>
      <c r="AA720" s="23" t="e">
        <f>IF(MYRANKS_P[[#This Row],[RAW_RANK]]=NUM_P,"X","")</f>
        <v>#REF!</v>
      </c>
      <c r="AB720" s="80" t="e">
        <f>VLOOKUP(MYRANKS_P[[#This Row],[POS]],#REF!,COLUMN(#REF!),FALSE)</f>
        <v>#REF!</v>
      </c>
      <c r="AC720" s="81" t="e">
        <f>MYRANKS_P[[#This Row],[TTLSGP]]-MYRANKS_P[[#This Row],[REPL LVL]]</f>
        <v>#REF!</v>
      </c>
      <c r="AD720" s="20" t="e">
        <f>IF(MYRANKS_P[[#This Row],[RAW_RANK]]&lt;=Total_Pitchers_Drafted,MYRANKS_P[[#This Row],[SGP OVER REPL]],0)</f>
        <v>#REF!</v>
      </c>
      <c r="AE720" s="70" t="e">
        <f>MYRANKS_P[[#This Row],[SGP OVER REPL]]*Dollar_Value_Per_Pitcher_SGP+1</f>
        <v>#REF!</v>
      </c>
      <c r="AF720" s="28"/>
      <c r="AG720" s="31" t="e">
        <f>IF(AND(MYRANKS_P[[#This Row],[BENCH_RANK]]&lt;=Total_Pitchers_Drafted,MYRANKS_P[[#This Row],[$ACTUAL]]=""),MYRANKS_P[[#This Row],[USEFULSGP]],0)</f>
        <v>#REF!</v>
      </c>
      <c r="AH720" s="28" t="e">
        <f>IF(MYRANKS_P[[#This Row],[REMAIN_SGP]]=0,0,MYRANKS_P[[#This Row],[REMAIN_SGP]]*Remaining_Dollar_Value_Per_Pitcher_SGP+1)</f>
        <v>#REF!</v>
      </c>
      <c r="AI720" s="122"/>
    </row>
    <row r="721" spans="1:35" x14ac:dyDescent="0.25">
      <c r="A721" s="78" t="s">
        <v>1823</v>
      </c>
      <c r="B721" s="53" t="e">
        <f>VLOOKUP(MYRANKS_P[[#This Row],[PLAYERID]],#REF!,COLUMN(#REF!),FALSE)</f>
        <v>#REF!</v>
      </c>
      <c r="C721" s="53" t="e">
        <f>VLOOKUP(MYRANKS_P[[#This Row],[PLAYERID]],#REF!,COLUMN(#REF!),FALSE)</f>
        <v>#REF!</v>
      </c>
      <c r="D721" s="53" t="e">
        <f>VLOOKUP(MYRANKS_P[[#This Row],[PLAYERID]],#REF!,COLUMN(#REF!),FALSE)</f>
        <v>#REF!</v>
      </c>
      <c r="E721" s="9" t="e">
        <f>VLOOKUP(MYRANKS_P[[#This Row],[PLAYERID]],#REF!,COLUMN(#REF!),FALSE)</f>
        <v>#REF!</v>
      </c>
      <c r="F721" s="53" t="e">
        <f>VLOOKUP(MYRANKS_P[[#This Row],[PLAYERID]],#REF!,COLUMN(#REF!),FALSE)</f>
        <v>#REF!</v>
      </c>
      <c r="G721" s="9" t="e">
        <f>INDEX(#REF!,MATCH(MYRANKS_P[[#This Row],[PLAYERID]],#REF!,0),VLOOKUP(IDSYSTEM,#REF!,3,FALSE))</f>
        <v>#REF!</v>
      </c>
      <c r="H721" s="115" t="e">
        <f>IF(OR(LEAGUE="Mixed",LEAGUE=MYRANKS_P[[#This Row],[LG]]),IFERROR(INDEX(PITCHCSV[],MATCH(MYRANKS_P[[#This Row],[PROJID]],PITCHCSV[playerid],0),P_WCOL),0),0)</f>
        <v>#REF!</v>
      </c>
      <c r="I721" s="115" t="e">
        <f>IF(OR(LEAGUE="Mixed",LEAGUE=MYRANKS_P[[#This Row],[LG]]),IFERROR(INDEX(PITCHCSV[],MATCH(MYRANKS_P[[#This Row],[PROJID]],PITCHCSV[playerid],0),P_SVCOL),0),0)</f>
        <v>#REF!</v>
      </c>
      <c r="J721" s="115" t="e">
        <f>IF(OR(LEAGUE="Mixed",LEAGUE=MYRANKS_P[[#This Row],[LG]]),IFERROR(INDEX(PITCHCSV[],MATCH(MYRANKS_P[[#This Row],[PROJID]],PITCHCSV[playerid],0),P_IPCOL),0),0)</f>
        <v>#REF!</v>
      </c>
      <c r="K721" s="115" t="e">
        <f>IF(OR(LEAGUE="Mixed",LEAGUE=MYRANKS_P[[#This Row],[LG]]),IFERROR(INDEX(PITCHCSV[],MATCH(MYRANKS_P[[#This Row],[PROJID]],PITCHCSV[playerid],0),P_HCOL),0),0)</f>
        <v>#REF!</v>
      </c>
      <c r="L721" s="115" t="e">
        <f>IF(OR(LEAGUE="Mixed",LEAGUE=MYRANKS_P[[#This Row],[LG]]),IFERROR(INDEX(PITCHCSV[],MATCH(MYRANKS_P[[#This Row],[PROJID]],PITCHCSV[playerid],0),P_ERCOL),0),0)</f>
        <v>#REF!</v>
      </c>
      <c r="M721" s="115" t="e">
        <f>IF(OR(LEAGUE="Mixed",LEAGUE=MYRANKS_P[[#This Row],[LG]]),IFERROR(INDEX(PITCHCSV[],MATCH(MYRANKS_P[[#This Row],[PROJID]],PITCHCSV[playerid],0),P_HRCOL),0),0)</f>
        <v>#REF!</v>
      </c>
      <c r="N721" s="115" t="e">
        <f>IF(OR(LEAGUE="Mixed",LEAGUE=MYRANKS_P[[#This Row],[LG]]),IFERROR(INDEX(PITCHCSV[],MATCH(MYRANKS_P[[#This Row],[PROJID]],PITCHCSV[playerid],0),P_SOCOL),0),0)</f>
        <v>#REF!</v>
      </c>
      <c r="O721" s="115" t="e">
        <f>IF(OR(LEAGUE="Mixed",LEAGUE=MYRANKS_P[[#This Row],[LG]]),IFERROR(INDEX(PITCHCSV[],MATCH(MYRANKS_P[[#This Row],[PROJID]],PITCHCSV[playerid],0),P_BBCOL),0),0)</f>
        <v>#REF!</v>
      </c>
      <c r="P721" s="10" t="e">
        <f>IF(OR(LEAGUE="Mixed",LEAGUE=MYRANKS_P[[#This Row],[LG]]),IFERROR(MYRANKS_P[[#This Row],[ER]]*9/MYRANKS_P[[#This Row],[IP]],0),0)</f>
        <v>#REF!</v>
      </c>
      <c r="Q721" s="10" t="e">
        <f>IF(OR(LEAGUE="Mixed",LEAGUE=MYRANKS_P[[#This Row],[LG]]),IFERROR((MYRANKS_P[[#This Row],[BB]]+MYRANKS_P[[#This Row],[H]])/MYRANKS_P[[#This Row],[IP]],0),0)</f>
        <v>#REF!</v>
      </c>
      <c r="R721" s="12" t="e">
        <f>MYRANKS_P[[#This Row],[W]]/SGP_W</f>
        <v>#REF!</v>
      </c>
      <c r="S721" s="12" t="e">
        <f>MYRANKS_P[[#This Row],[SV]]/SGP_SV</f>
        <v>#REF!</v>
      </c>
      <c r="T721" s="12" t="e">
        <f>MYRANKS_P[[#This Row],[SO]]/SGP_K</f>
        <v>#REF!</v>
      </c>
      <c r="U721" s="10" t="e">
        <f>((LGAVG_ER*(NUMPITCHERS-1)+MYRANKS_P[[#This Row],[ER]])*9/((LGAVG_IP*(NUMPITCHERS-1)+MYRANKS_P[[#This Row],[IP]]))-LGAVG_ERA)/SGP_ERA</f>
        <v>#REF!</v>
      </c>
      <c r="V721" s="10" t="e">
        <f>((LGAVG_HBB*(NUMPITCHERS-1)+MYRANKS_P[[#This Row],[BB]]+MYRANKS_P[[#This Row],[H]])/(LGAVG_IP*(NUMPITCHERS-1)+MYRANKS_P[[#This Row],[IP]])-LGAVG_WHIP)/SGP_WHIP</f>
        <v>#REF!</v>
      </c>
      <c r="W721" s="76" t="e">
        <f>MYRANKS_P[[#This Row],[WSGP]]+MYRANKS_P[[#This Row],[SVSGP]]+MYRANKS_P[[#This Row],[SOSGP]]+MYRANKS_P[[#This Row],[ERASGP]]+MYRANKS_P[[#This Row],[WHIPSGP]]</f>
        <v>#REF!</v>
      </c>
      <c r="X721" s="175" t="e">
        <f>RANK(MYRANKS_P[[#This Row],[TTLSGP]],MYRANKS_P[TTLSGP],0)</f>
        <v>#REF!</v>
      </c>
      <c r="Y721" s="76" t="e">
        <f>IF(MYRANKS_P[[#This Row],[RAW_RANK]]&gt;NUM_P,MYRANKS_P[[#This Row],[TTLSGP]],0)</f>
        <v>#REF!</v>
      </c>
      <c r="Z721" s="23" t="e">
        <f>IF(MYRANKS_P[[#This Row],[BENCH_TTLSGP]]=0,"",RANK(MYRANKS_P[[#This Row],[BENCH_TTLSGP]],MYRANKS_P[BENCH_TTLSGP],0))</f>
        <v>#REF!</v>
      </c>
      <c r="AA721" s="23" t="e">
        <f>IF(MYRANKS_P[[#This Row],[RAW_RANK]]=NUM_P,"X","")</f>
        <v>#REF!</v>
      </c>
      <c r="AB721" s="80" t="e">
        <f>VLOOKUP(MYRANKS_P[[#This Row],[POS]],#REF!,COLUMN(#REF!),FALSE)</f>
        <v>#REF!</v>
      </c>
      <c r="AC721" s="12" t="e">
        <f>MYRANKS_P[[#This Row],[TTLSGP]]-MYRANKS_P[[#This Row],[REPL LVL]]</f>
        <v>#REF!</v>
      </c>
      <c r="AD721" s="20" t="e">
        <f>IF(MYRANKS_P[[#This Row],[RAW_RANK]]&lt;=Total_Pitchers_Drafted,MYRANKS_P[[#This Row],[SGP OVER REPL]],0)</f>
        <v>#REF!</v>
      </c>
      <c r="AE721" s="70" t="e">
        <f>MYRANKS_P[[#This Row],[SGP OVER REPL]]*Dollar_Value_Per_Pitcher_SGP+1</f>
        <v>#REF!</v>
      </c>
      <c r="AF721" s="28"/>
      <c r="AG721" s="31" t="e">
        <f>IF(AND(MYRANKS_P[[#This Row],[BENCH_RANK]]&lt;=Total_Pitchers_Drafted,MYRANKS_P[[#This Row],[$ACTUAL]]=""),MYRANKS_P[[#This Row],[USEFULSGP]],0)</f>
        <v>#REF!</v>
      </c>
      <c r="AH721" s="28" t="e">
        <f>IF(MYRANKS_P[[#This Row],[REMAIN_SGP]]=0,0,MYRANKS_P[[#This Row],[REMAIN_SGP]]*Remaining_Dollar_Value_Per_Pitcher_SGP+1)</f>
        <v>#REF!</v>
      </c>
      <c r="AI721" s="122"/>
    </row>
    <row r="722" spans="1:35" x14ac:dyDescent="0.25">
      <c r="A722" s="98" t="s">
        <v>2408</v>
      </c>
      <c r="B722" s="53" t="e">
        <f>VLOOKUP(MYRANKS_P[[#This Row],[PLAYERID]],#REF!,COLUMN(#REF!),FALSE)</f>
        <v>#REF!</v>
      </c>
      <c r="C722" s="53" t="e">
        <f>VLOOKUP(MYRANKS_P[[#This Row],[PLAYERID]],#REF!,COLUMN(#REF!),FALSE)</f>
        <v>#REF!</v>
      </c>
      <c r="D722" s="53" t="e">
        <f>VLOOKUP(MYRANKS_P[[#This Row],[PLAYERID]],#REF!,COLUMN(#REF!),FALSE)</f>
        <v>#REF!</v>
      </c>
      <c r="E722" s="9" t="e">
        <f>VLOOKUP(MYRANKS_P[[#This Row],[PLAYERID]],#REF!,COLUMN(#REF!),FALSE)</f>
        <v>#REF!</v>
      </c>
      <c r="F722" s="53" t="e">
        <f>VLOOKUP(MYRANKS_P[[#This Row],[PLAYERID]],#REF!,COLUMN(#REF!),FALSE)</f>
        <v>#REF!</v>
      </c>
      <c r="G722" s="9" t="e">
        <f>INDEX(#REF!,MATCH(MYRANKS_P[[#This Row],[PLAYERID]],#REF!,0),VLOOKUP(IDSYSTEM,#REF!,3,FALSE))</f>
        <v>#REF!</v>
      </c>
      <c r="H722" s="115" t="e">
        <f>IF(OR(LEAGUE="Mixed",LEAGUE=MYRANKS_P[[#This Row],[LG]]),IFERROR(INDEX(PITCHCSV[],MATCH(MYRANKS_P[[#This Row],[PROJID]],PITCHCSV[playerid],0),P_WCOL),0),0)</f>
        <v>#REF!</v>
      </c>
      <c r="I722" s="115" t="e">
        <f>IF(OR(LEAGUE="Mixed",LEAGUE=MYRANKS_P[[#This Row],[LG]]),IFERROR(INDEX(PITCHCSV[],MATCH(MYRANKS_P[[#This Row],[PROJID]],PITCHCSV[playerid],0),P_SVCOL),0),0)</f>
        <v>#REF!</v>
      </c>
      <c r="J722" s="115" t="e">
        <f>IF(OR(LEAGUE="Mixed",LEAGUE=MYRANKS_P[[#This Row],[LG]]),IFERROR(INDEX(PITCHCSV[],MATCH(MYRANKS_P[[#This Row],[PROJID]],PITCHCSV[playerid],0),P_IPCOL),0),0)</f>
        <v>#REF!</v>
      </c>
      <c r="K722" s="115" t="e">
        <f>IF(OR(LEAGUE="Mixed",LEAGUE=MYRANKS_P[[#This Row],[LG]]),IFERROR(INDEX(PITCHCSV[],MATCH(MYRANKS_P[[#This Row],[PROJID]],PITCHCSV[playerid],0),P_HCOL),0),0)</f>
        <v>#REF!</v>
      </c>
      <c r="L722" s="115" t="e">
        <f>IF(OR(LEAGUE="Mixed",LEAGUE=MYRANKS_P[[#This Row],[LG]]),IFERROR(INDEX(PITCHCSV[],MATCH(MYRANKS_P[[#This Row],[PROJID]],PITCHCSV[playerid],0),P_ERCOL),0),0)</f>
        <v>#REF!</v>
      </c>
      <c r="M722" s="115" t="e">
        <f>IF(OR(LEAGUE="Mixed",LEAGUE=MYRANKS_P[[#This Row],[LG]]),IFERROR(INDEX(PITCHCSV[],MATCH(MYRANKS_P[[#This Row],[PROJID]],PITCHCSV[playerid],0),P_HRCOL),0),0)</f>
        <v>#REF!</v>
      </c>
      <c r="N722" s="115" t="e">
        <f>IF(OR(LEAGUE="Mixed",LEAGUE=MYRANKS_P[[#This Row],[LG]]),IFERROR(INDEX(PITCHCSV[],MATCH(MYRANKS_P[[#This Row],[PROJID]],PITCHCSV[playerid],0),P_SOCOL),0),0)</f>
        <v>#REF!</v>
      </c>
      <c r="O722" s="115" t="e">
        <f>IF(OR(LEAGUE="Mixed",LEAGUE=MYRANKS_P[[#This Row],[LG]]),IFERROR(INDEX(PITCHCSV[],MATCH(MYRANKS_P[[#This Row],[PROJID]],PITCHCSV[playerid],0),P_BBCOL),0),0)</f>
        <v>#REF!</v>
      </c>
      <c r="P722" s="10" t="e">
        <f>IF(OR(LEAGUE="Mixed",LEAGUE=MYRANKS_P[[#This Row],[LG]]),IFERROR(MYRANKS_P[[#This Row],[ER]]*9/MYRANKS_P[[#This Row],[IP]],0),0)</f>
        <v>#REF!</v>
      </c>
      <c r="Q722" s="10" t="e">
        <f>IF(OR(LEAGUE="Mixed",LEAGUE=MYRANKS_P[[#This Row],[LG]]),IFERROR((MYRANKS_P[[#This Row],[BB]]+MYRANKS_P[[#This Row],[H]])/MYRANKS_P[[#This Row],[IP]],0),0)</f>
        <v>#REF!</v>
      </c>
      <c r="R722" s="87" t="e">
        <f>MYRANKS_P[[#This Row],[W]]/SGP_W</f>
        <v>#REF!</v>
      </c>
      <c r="S722" s="87" t="e">
        <f>MYRANKS_P[[#This Row],[SV]]/SGP_SV</f>
        <v>#REF!</v>
      </c>
      <c r="T722" s="87" t="e">
        <f>MYRANKS_P[[#This Row],[SO]]/SGP_K</f>
        <v>#REF!</v>
      </c>
      <c r="U722" s="10" t="e">
        <f>((LGAVG_ER*(NUMPITCHERS-1)+MYRANKS_P[[#This Row],[ER]])*9/((LGAVG_IP*(NUMPITCHERS-1)+MYRANKS_P[[#This Row],[IP]]))-LGAVG_ERA)/SGP_ERA</f>
        <v>#REF!</v>
      </c>
      <c r="V722" s="10" t="e">
        <f>((LGAVG_HBB*(NUMPITCHERS-1)+MYRANKS_P[[#This Row],[BB]]+MYRANKS_P[[#This Row],[H]])/(LGAVG_IP*(NUMPITCHERS-1)+MYRANKS_P[[#This Row],[IP]])-LGAVG_WHIP)/SGP_WHIP</f>
        <v>#REF!</v>
      </c>
      <c r="W722" s="92" t="e">
        <f>MYRANKS_P[[#This Row],[WSGP]]+MYRANKS_P[[#This Row],[SVSGP]]+MYRANKS_P[[#This Row],[SOSGP]]+MYRANKS_P[[#This Row],[ERASGP]]+MYRANKS_P[[#This Row],[WHIPSGP]]</f>
        <v>#REF!</v>
      </c>
      <c r="X722" s="173" t="e">
        <f>RANK(MYRANKS_P[[#This Row],[TTLSGP]],MYRANKS_P[TTLSGP],0)</f>
        <v>#REF!</v>
      </c>
      <c r="Y722" s="92" t="e">
        <f>IF(MYRANKS_P[[#This Row],[RAW_RANK]]&gt;NUM_P,MYRANKS_P[[#This Row],[TTLSGP]],0)</f>
        <v>#REF!</v>
      </c>
      <c r="Z722" s="96" t="e">
        <f>IF(MYRANKS_P[[#This Row],[BENCH_TTLSGP]]=0,"",RANK(MYRANKS_P[[#This Row],[BENCH_TTLSGP]],MYRANKS_P[BENCH_TTLSGP],0))</f>
        <v>#REF!</v>
      </c>
      <c r="AA722" s="96" t="e">
        <f>IF(MYRANKS_P[[#This Row],[RAW_RANK]]=NUM_P,"X","")</f>
        <v>#REF!</v>
      </c>
      <c r="AB722" s="93" t="e">
        <f>VLOOKUP(MYRANKS_P[[#This Row],[POS]],#REF!,COLUMN(#REF!),FALSE)</f>
        <v>#REF!</v>
      </c>
      <c r="AC722" s="94" t="e">
        <f>MYRANKS_P[[#This Row],[TTLSGP]]-MYRANKS_P[[#This Row],[REPL LVL]]</f>
        <v>#REF!</v>
      </c>
      <c r="AD722" s="87" t="e">
        <f>IF(MYRANKS_P[[#This Row],[RAW_RANK]]&lt;=Total_Pitchers_Drafted,MYRANKS_P[[#This Row],[SGP OVER REPL]],0)</f>
        <v>#REF!</v>
      </c>
      <c r="AE722" s="97" t="e">
        <f>MYRANKS_P[[#This Row],[SGP OVER REPL]]*Dollar_Value_Per_Pitcher_SGP+1</f>
        <v>#REF!</v>
      </c>
      <c r="AF722" s="87"/>
      <c r="AG722" s="87" t="e">
        <f>IF(AND(MYRANKS_P[[#This Row],[BENCH_RANK]]&lt;=Total_Pitchers_Drafted,MYRANKS_P[[#This Row],[$ACTUAL]]=""),MYRANKS_P[[#This Row],[USEFULSGP]],0)</f>
        <v>#REF!</v>
      </c>
      <c r="AH722" s="87" t="e">
        <f>IF(MYRANKS_P[[#This Row],[REMAIN_SGP]]=0,0,MYRANKS_P[[#This Row],[REMAIN_SGP]]*Remaining_Dollar_Value_Per_Pitcher_SGP+1)</f>
        <v>#REF!</v>
      </c>
      <c r="AI722" s="122"/>
    </row>
    <row r="723" spans="1:35" x14ac:dyDescent="0.25">
      <c r="A723" s="111" t="s">
        <v>1829</v>
      </c>
      <c r="B723" s="53" t="e">
        <f>VLOOKUP(MYRANKS_P[[#This Row],[PLAYERID]],#REF!,COLUMN(#REF!),FALSE)</f>
        <v>#REF!</v>
      </c>
      <c r="C723" s="53" t="e">
        <f>VLOOKUP(MYRANKS_P[[#This Row],[PLAYERID]],#REF!,COLUMN(#REF!),FALSE)</f>
        <v>#REF!</v>
      </c>
      <c r="D723" s="53" t="e">
        <f>VLOOKUP(MYRANKS_P[[#This Row],[PLAYERID]],#REF!,COLUMN(#REF!),FALSE)</f>
        <v>#REF!</v>
      </c>
      <c r="E723" s="9" t="e">
        <f>VLOOKUP(MYRANKS_P[[#This Row],[PLAYERID]],#REF!,COLUMN(#REF!),FALSE)</f>
        <v>#REF!</v>
      </c>
      <c r="F723" s="53" t="e">
        <f>VLOOKUP(MYRANKS_P[[#This Row],[PLAYERID]],#REF!,COLUMN(#REF!),FALSE)</f>
        <v>#REF!</v>
      </c>
      <c r="G723" s="9" t="e">
        <f>INDEX(#REF!,MATCH(MYRANKS_P[[#This Row],[PLAYERID]],#REF!,0),VLOOKUP(IDSYSTEM,#REF!,3,FALSE))</f>
        <v>#REF!</v>
      </c>
      <c r="H723" s="115" t="e">
        <f>IF(OR(LEAGUE="Mixed",LEAGUE=MYRANKS_P[[#This Row],[LG]]),IFERROR(INDEX(PITCHCSV[],MATCH(MYRANKS_P[[#This Row],[PROJID]],PITCHCSV[playerid],0),P_WCOL),0),0)</f>
        <v>#REF!</v>
      </c>
      <c r="I723" s="115" t="e">
        <f>IF(OR(LEAGUE="Mixed",LEAGUE=MYRANKS_P[[#This Row],[LG]]),IFERROR(INDEX(PITCHCSV[],MATCH(MYRANKS_P[[#This Row],[PROJID]],PITCHCSV[playerid],0),P_SVCOL),0),0)</f>
        <v>#REF!</v>
      </c>
      <c r="J723" s="115" t="e">
        <f>IF(OR(LEAGUE="Mixed",LEAGUE=MYRANKS_P[[#This Row],[LG]]),IFERROR(INDEX(PITCHCSV[],MATCH(MYRANKS_P[[#This Row],[PROJID]],PITCHCSV[playerid],0),P_IPCOL),0),0)</f>
        <v>#REF!</v>
      </c>
      <c r="K723" s="115" t="e">
        <f>IF(OR(LEAGUE="Mixed",LEAGUE=MYRANKS_P[[#This Row],[LG]]),IFERROR(INDEX(PITCHCSV[],MATCH(MYRANKS_P[[#This Row],[PROJID]],PITCHCSV[playerid],0),P_HCOL),0),0)</f>
        <v>#REF!</v>
      </c>
      <c r="L723" s="115" t="e">
        <f>IF(OR(LEAGUE="Mixed",LEAGUE=MYRANKS_P[[#This Row],[LG]]),IFERROR(INDEX(PITCHCSV[],MATCH(MYRANKS_P[[#This Row],[PROJID]],PITCHCSV[playerid],0),P_ERCOL),0),0)</f>
        <v>#REF!</v>
      </c>
      <c r="M723" s="115" t="e">
        <f>IF(OR(LEAGUE="Mixed",LEAGUE=MYRANKS_P[[#This Row],[LG]]),IFERROR(INDEX(PITCHCSV[],MATCH(MYRANKS_P[[#This Row],[PROJID]],PITCHCSV[playerid],0),P_HRCOL),0),0)</f>
        <v>#REF!</v>
      </c>
      <c r="N723" s="115" t="e">
        <f>IF(OR(LEAGUE="Mixed",LEAGUE=MYRANKS_P[[#This Row],[LG]]),IFERROR(INDEX(PITCHCSV[],MATCH(MYRANKS_P[[#This Row],[PROJID]],PITCHCSV[playerid],0),P_SOCOL),0),0)</f>
        <v>#REF!</v>
      </c>
      <c r="O723" s="115" t="e">
        <f>IF(OR(LEAGUE="Mixed",LEAGUE=MYRANKS_P[[#This Row],[LG]]),IFERROR(INDEX(PITCHCSV[],MATCH(MYRANKS_P[[#This Row],[PROJID]],PITCHCSV[playerid],0),P_BBCOL),0),0)</f>
        <v>#REF!</v>
      </c>
      <c r="P723" s="10" t="e">
        <f>IF(OR(LEAGUE="Mixed",LEAGUE=MYRANKS_P[[#This Row],[LG]]),IFERROR(MYRANKS_P[[#This Row],[ER]]*9/MYRANKS_P[[#This Row],[IP]],0),0)</f>
        <v>#REF!</v>
      </c>
      <c r="Q723" s="10" t="e">
        <f>IF(OR(LEAGUE="Mixed",LEAGUE=MYRANKS_P[[#This Row],[LG]]),IFERROR((MYRANKS_P[[#This Row],[BB]]+MYRANKS_P[[#This Row],[H]])/MYRANKS_P[[#This Row],[IP]],0),0)</f>
        <v>#REF!</v>
      </c>
      <c r="R723" s="10" t="e">
        <f>MYRANKS_P[[#This Row],[W]]/SGP_W</f>
        <v>#REF!</v>
      </c>
      <c r="S723" s="10" t="e">
        <f>MYRANKS_P[[#This Row],[SV]]/SGP_SV</f>
        <v>#REF!</v>
      </c>
      <c r="T723" s="10" t="e">
        <f>MYRANKS_P[[#This Row],[SO]]/SGP_K</f>
        <v>#REF!</v>
      </c>
      <c r="U723" s="10" t="e">
        <f>((LGAVG_ER*(NUMPITCHERS-1)+MYRANKS_P[[#This Row],[ER]])*9/((LGAVG_IP*(NUMPITCHERS-1)+MYRANKS_P[[#This Row],[IP]]))-LGAVG_ERA)/SGP_ERA</f>
        <v>#REF!</v>
      </c>
      <c r="V723" s="10" t="e">
        <f>((LGAVG_HBB*(NUMPITCHERS-1)+MYRANKS_P[[#This Row],[BB]]+MYRANKS_P[[#This Row],[H]])/(LGAVG_IP*(NUMPITCHERS-1)+MYRANKS_P[[#This Row],[IP]])-LGAVG_WHIP)/SGP_WHIP</f>
        <v>#REF!</v>
      </c>
      <c r="W723" s="72" t="e">
        <f>MYRANKS_P[[#This Row],[WSGP]]+MYRANKS_P[[#This Row],[SVSGP]]+MYRANKS_P[[#This Row],[SOSGP]]+MYRANKS_P[[#This Row],[ERASGP]]+MYRANKS_P[[#This Row],[WHIPSGP]]</f>
        <v>#REF!</v>
      </c>
      <c r="X723" s="171" t="e">
        <f>RANK(MYRANKS_P[[#This Row],[TTLSGP]],MYRANKS_P[TTLSGP],0)</f>
        <v>#REF!</v>
      </c>
      <c r="Y723" s="72" t="e">
        <f>IF(MYRANKS_P[[#This Row],[RAW_RANK]]&gt;NUM_P,MYRANKS_P[[#This Row],[TTLSGP]],0)</f>
        <v>#REF!</v>
      </c>
      <c r="Z723" s="22" t="e">
        <f>IF(MYRANKS_P[[#This Row],[BENCH_TTLSGP]]=0,"",RANK(MYRANKS_P[[#This Row],[BENCH_TTLSGP]],MYRANKS_P[BENCH_TTLSGP],0))</f>
        <v>#REF!</v>
      </c>
      <c r="AA723" s="22" t="e">
        <f>IF(MYRANKS_P[[#This Row],[RAW_RANK]]=NUM_P,"X","")</f>
        <v>#REF!</v>
      </c>
      <c r="AB723" s="80" t="e">
        <f>VLOOKUP(MYRANKS_P[[#This Row],[POS]],#REF!,COLUMN(#REF!),FALSE)</f>
        <v>#REF!</v>
      </c>
      <c r="AC723" s="81" t="e">
        <f>MYRANKS_P[[#This Row],[TTLSGP]]-MYRANKS_P[[#This Row],[REPL LVL]]</f>
        <v>#REF!</v>
      </c>
      <c r="AD723" s="19" t="e">
        <f>IF(MYRANKS_P[[#This Row],[RAW_RANK]]&lt;=Total_Pitchers_Drafted,MYRANKS_P[[#This Row],[SGP OVER REPL]],0)</f>
        <v>#REF!</v>
      </c>
      <c r="AE723" s="66" t="e">
        <f>MYRANKS_P[[#This Row],[SGP OVER REPL]]*Dollar_Value_Per_Pitcher_SGP+1</f>
        <v>#REF!</v>
      </c>
      <c r="AF723" s="27"/>
      <c r="AG723" s="30" t="e">
        <f>IF(AND(MYRANKS_P[[#This Row],[BENCH_RANK]]&lt;=Total_Pitchers_Drafted,MYRANKS_P[[#This Row],[$ACTUAL]]=""),MYRANKS_P[[#This Row],[USEFULSGP]],0)</f>
        <v>#REF!</v>
      </c>
      <c r="AH723" s="27" t="e">
        <f>IF(MYRANKS_P[[#This Row],[REMAIN_SGP]]=0,0,MYRANKS_P[[#This Row],[REMAIN_SGP]]*Remaining_Dollar_Value_Per_Pitcher_SGP+1)</f>
        <v>#REF!</v>
      </c>
      <c r="AI723" s="122"/>
    </row>
    <row r="724" spans="1:35" x14ac:dyDescent="0.25">
      <c r="A724" s="111" t="s">
        <v>2409</v>
      </c>
      <c r="B724" s="53" t="e">
        <f>VLOOKUP(MYRANKS_P[[#This Row],[PLAYERID]],#REF!,COLUMN(#REF!),FALSE)</f>
        <v>#REF!</v>
      </c>
      <c r="C724" s="53" t="e">
        <f>VLOOKUP(MYRANKS_P[[#This Row],[PLAYERID]],#REF!,COLUMN(#REF!),FALSE)</f>
        <v>#REF!</v>
      </c>
      <c r="D724" s="53" t="e">
        <f>VLOOKUP(MYRANKS_P[[#This Row],[PLAYERID]],#REF!,COLUMN(#REF!),FALSE)</f>
        <v>#REF!</v>
      </c>
      <c r="E724" s="9" t="e">
        <f>VLOOKUP(MYRANKS_P[[#This Row],[PLAYERID]],#REF!,COLUMN(#REF!),FALSE)</f>
        <v>#REF!</v>
      </c>
      <c r="F724" s="53" t="e">
        <f>VLOOKUP(MYRANKS_P[[#This Row],[PLAYERID]],#REF!,COLUMN(#REF!),FALSE)</f>
        <v>#REF!</v>
      </c>
      <c r="G724" s="9" t="e">
        <f>INDEX(#REF!,MATCH(MYRANKS_P[[#This Row],[PLAYERID]],#REF!,0),VLOOKUP(IDSYSTEM,#REF!,3,FALSE))</f>
        <v>#REF!</v>
      </c>
      <c r="H724" s="115" t="e">
        <f>IF(OR(LEAGUE="Mixed",LEAGUE=MYRANKS_P[[#This Row],[LG]]),IFERROR(INDEX(PITCHCSV[],MATCH(MYRANKS_P[[#This Row],[PROJID]],PITCHCSV[playerid],0),P_WCOL),0),0)</f>
        <v>#REF!</v>
      </c>
      <c r="I724" s="115" t="e">
        <f>IF(OR(LEAGUE="Mixed",LEAGUE=MYRANKS_P[[#This Row],[LG]]),IFERROR(INDEX(PITCHCSV[],MATCH(MYRANKS_P[[#This Row],[PROJID]],PITCHCSV[playerid],0),P_SVCOL),0),0)</f>
        <v>#REF!</v>
      </c>
      <c r="J724" s="115" t="e">
        <f>IF(OR(LEAGUE="Mixed",LEAGUE=MYRANKS_P[[#This Row],[LG]]),IFERROR(INDEX(PITCHCSV[],MATCH(MYRANKS_P[[#This Row],[PROJID]],PITCHCSV[playerid],0),P_IPCOL),0),0)</f>
        <v>#REF!</v>
      </c>
      <c r="K724" s="115" t="e">
        <f>IF(OR(LEAGUE="Mixed",LEAGUE=MYRANKS_P[[#This Row],[LG]]),IFERROR(INDEX(PITCHCSV[],MATCH(MYRANKS_P[[#This Row],[PROJID]],PITCHCSV[playerid],0),P_HCOL),0),0)</f>
        <v>#REF!</v>
      </c>
      <c r="L724" s="115" t="e">
        <f>IF(OR(LEAGUE="Mixed",LEAGUE=MYRANKS_P[[#This Row],[LG]]),IFERROR(INDEX(PITCHCSV[],MATCH(MYRANKS_P[[#This Row],[PROJID]],PITCHCSV[playerid],0),P_ERCOL),0),0)</f>
        <v>#REF!</v>
      </c>
      <c r="M724" s="115" t="e">
        <f>IF(OR(LEAGUE="Mixed",LEAGUE=MYRANKS_P[[#This Row],[LG]]),IFERROR(INDEX(PITCHCSV[],MATCH(MYRANKS_P[[#This Row],[PROJID]],PITCHCSV[playerid],0),P_HRCOL),0),0)</f>
        <v>#REF!</v>
      </c>
      <c r="N724" s="115" t="e">
        <f>IF(OR(LEAGUE="Mixed",LEAGUE=MYRANKS_P[[#This Row],[LG]]),IFERROR(INDEX(PITCHCSV[],MATCH(MYRANKS_P[[#This Row],[PROJID]],PITCHCSV[playerid],0),P_SOCOL),0),0)</f>
        <v>#REF!</v>
      </c>
      <c r="O724" s="115" t="e">
        <f>IF(OR(LEAGUE="Mixed",LEAGUE=MYRANKS_P[[#This Row],[LG]]),IFERROR(INDEX(PITCHCSV[],MATCH(MYRANKS_P[[#This Row],[PROJID]],PITCHCSV[playerid],0),P_BBCOL),0),0)</f>
        <v>#REF!</v>
      </c>
      <c r="P724" s="10" t="e">
        <f>IF(OR(LEAGUE="Mixed",LEAGUE=MYRANKS_P[[#This Row],[LG]]),IFERROR(MYRANKS_P[[#This Row],[ER]]*9/MYRANKS_P[[#This Row],[IP]],0),0)</f>
        <v>#REF!</v>
      </c>
      <c r="Q724" s="10" t="e">
        <f>IF(OR(LEAGUE="Mixed",LEAGUE=MYRANKS_P[[#This Row],[LG]]),IFERROR((MYRANKS_P[[#This Row],[BB]]+MYRANKS_P[[#This Row],[H]])/MYRANKS_P[[#This Row],[IP]],0),0)</f>
        <v>#REF!</v>
      </c>
      <c r="R724" s="33" t="e">
        <f>MYRANKS_P[[#This Row],[W]]/SGP_W</f>
        <v>#REF!</v>
      </c>
      <c r="S724" s="35" t="e">
        <f>MYRANKS_P[[#This Row],[SV]]/SGP_SV</f>
        <v>#REF!</v>
      </c>
      <c r="T724" s="33" t="e">
        <f>MYRANKS_P[[#This Row],[SO]]/SGP_K</f>
        <v>#REF!</v>
      </c>
      <c r="U724" s="10" t="e">
        <f>((LGAVG_ER*(NUMPITCHERS-1)+MYRANKS_P[[#This Row],[ER]])*9/((LGAVG_IP*(NUMPITCHERS-1)+MYRANKS_P[[#This Row],[IP]]))-LGAVG_ERA)/SGP_ERA</f>
        <v>#REF!</v>
      </c>
      <c r="V724" s="10" t="e">
        <f>((LGAVG_HBB*(NUMPITCHERS-1)+MYRANKS_P[[#This Row],[BB]]+MYRANKS_P[[#This Row],[H]])/(LGAVG_IP*(NUMPITCHERS-1)+MYRANKS_P[[#This Row],[IP]])-LGAVG_WHIP)/SGP_WHIP</f>
        <v>#REF!</v>
      </c>
      <c r="W724" s="73" t="e">
        <f>MYRANKS_P[[#This Row],[WSGP]]+MYRANKS_P[[#This Row],[SVSGP]]+MYRANKS_P[[#This Row],[SOSGP]]+MYRANKS_P[[#This Row],[ERASGP]]+MYRANKS_P[[#This Row],[WHIPSGP]]</f>
        <v>#REF!</v>
      </c>
      <c r="X724" s="174" t="e">
        <f>RANK(MYRANKS_P[[#This Row],[TTLSGP]],MYRANKS_P[TTLSGP],0)</f>
        <v>#REF!</v>
      </c>
      <c r="Y724" s="73" t="e">
        <f>IF(MYRANKS_P[[#This Row],[RAW_RANK]]&gt;NUM_P,MYRANKS_P[[#This Row],[TTLSGP]],0)</f>
        <v>#REF!</v>
      </c>
      <c r="Z724" s="34" t="e">
        <f>IF(MYRANKS_P[[#This Row],[BENCH_TTLSGP]]=0,"",RANK(MYRANKS_P[[#This Row],[BENCH_TTLSGP]],MYRANKS_P[BENCH_TTLSGP],0))</f>
        <v>#REF!</v>
      </c>
      <c r="AA724" s="34" t="e">
        <f>IF(MYRANKS_P[[#This Row],[RAW_RANK]]=NUM_P,"X","")</f>
        <v>#REF!</v>
      </c>
      <c r="AB724" s="117" t="e">
        <f>VLOOKUP(MYRANKS_P[[#This Row],[POS]],#REF!,COLUMN(#REF!),FALSE)</f>
        <v>#REF!</v>
      </c>
      <c r="AC724" s="142" t="e">
        <f>MYRANKS_P[[#This Row],[TTLSGP]]-MYRANKS_P[[#This Row],[REPL LVL]]</f>
        <v>#REF!</v>
      </c>
      <c r="AD724" s="33" t="e">
        <f>IF(MYRANKS_P[[#This Row],[RAW_RANK]]&lt;=Total_Pitchers_Drafted,MYRANKS_P[[#This Row],[SGP OVER REPL]],0)</f>
        <v>#REF!</v>
      </c>
      <c r="AE724" s="67" t="e">
        <f>MYRANKS_P[[#This Row],[SGP OVER REPL]]*Dollar_Value_Per_Pitcher_SGP+1</f>
        <v>#REF!</v>
      </c>
      <c r="AF724" s="33"/>
      <c r="AG724" s="35" t="e">
        <f>IF(AND(MYRANKS_P[[#This Row],[BENCH_RANK]]&lt;=Total_Pitchers_Drafted,MYRANKS_P[[#This Row],[$ACTUAL]]=""),MYRANKS_P[[#This Row],[USEFULSGP]],0)</f>
        <v>#REF!</v>
      </c>
      <c r="AH724" s="33" t="e">
        <f>IF(MYRANKS_P[[#This Row],[REMAIN_SGP]]=0,0,MYRANKS_P[[#This Row],[REMAIN_SGP]]*Remaining_Dollar_Value_Per_Pitcher_SGP+1)</f>
        <v>#REF!</v>
      </c>
      <c r="AI724" s="122"/>
    </row>
    <row r="725" spans="1:35" x14ac:dyDescent="0.25">
      <c r="A725" s="98" t="s">
        <v>1840</v>
      </c>
      <c r="B725" s="53" t="e">
        <f>VLOOKUP(MYRANKS_P[[#This Row],[PLAYERID]],#REF!,COLUMN(#REF!),FALSE)</f>
        <v>#REF!</v>
      </c>
      <c r="C725" s="53" t="e">
        <f>VLOOKUP(MYRANKS_P[[#This Row],[PLAYERID]],#REF!,COLUMN(#REF!),FALSE)</f>
        <v>#REF!</v>
      </c>
      <c r="D725" s="53" t="e">
        <f>VLOOKUP(MYRANKS_P[[#This Row],[PLAYERID]],#REF!,COLUMN(#REF!),FALSE)</f>
        <v>#REF!</v>
      </c>
      <c r="E725" s="9" t="e">
        <f>VLOOKUP(MYRANKS_P[[#This Row],[PLAYERID]],#REF!,COLUMN(#REF!),FALSE)</f>
        <v>#REF!</v>
      </c>
      <c r="F725" s="53" t="e">
        <f>VLOOKUP(MYRANKS_P[[#This Row],[PLAYERID]],#REF!,COLUMN(#REF!),FALSE)</f>
        <v>#REF!</v>
      </c>
      <c r="G725" s="9" t="e">
        <f>INDEX(#REF!,MATCH(MYRANKS_P[[#This Row],[PLAYERID]],#REF!,0),VLOOKUP(IDSYSTEM,#REF!,3,FALSE))</f>
        <v>#REF!</v>
      </c>
      <c r="H725" s="128" t="e">
        <f>IF(OR(LEAGUE="Mixed",LEAGUE=MYRANKS_P[[#This Row],[LG]]),IFERROR(INDEX(PITCHCSV[],MATCH(MYRANKS_P[[#This Row],[PROJID]],PITCHCSV[playerid],0),P_WCOL),0),0)</f>
        <v>#REF!</v>
      </c>
      <c r="I725" s="128" t="e">
        <f>IF(OR(LEAGUE="Mixed",LEAGUE=MYRANKS_P[[#This Row],[LG]]),IFERROR(INDEX(PITCHCSV[],MATCH(MYRANKS_P[[#This Row],[PROJID]],PITCHCSV[playerid],0),P_SVCOL),0),0)</f>
        <v>#REF!</v>
      </c>
      <c r="J725" s="128" t="e">
        <f>IF(OR(LEAGUE="Mixed",LEAGUE=MYRANKS_P[[#This Row],[LG]]),IFERROR(INDEX(PITCHCSV[],MATCH(MYRANKS_P[[#This Row],[PROJID]],PITCHCSV[playerid],0),P_IPCOL),0),0)</f>
        <v>#REF!</v>
      </c>
      <c r="K725" s="128" t="e">
        <f>IF(OR(LEAGUE="Mixed",LEAGUE=MYRANKS_P[[#This Row],[LG]]),IFERROR(INDEX(PITCHCSV[],MATCH(MYRANKS_P[[#This Row],[PROJID]],PITCHCSV[playerid],0),P_HCOL),0),0)</f>
        <v>#REF!</v>
      </c>
      <c r="L725" s="128" t="e">
        <f>IF(OR(LEAGUE="Mixed",LEAGUE=MYRANKS_P[[#This Row],[LG]]),IFERROR(INDEX(PITCHCSV[],MATCH(MYRANKS_P[[#This Row],[PROJID]],PITCHCSV[playerid],0),P_ERCOL),0),0)</f>
        <v>#REF!</v>
      </c>
      <c r="M725" s="128" t="e">
        <f>IF(OR(LEAGUE="Mixed",LEAGUE=MYRANKS_P[[#This Row],[LG]]),IFERROR(INDEX(PITCHCSV[],MATCH(MYRANKS_P[[#This Row],[PROJID]],PITCHCSV[playerid],0),P_HRCOL),0),0)</f>
        <v>#REF!</v>
      </c>
      <c r="N725" s="128" t="e">
        <f>IF(OR(LEAGUE="Mixed",LEAGUE=MYRANKS_P[[#This Row],[LG]]),IFERROR(INDEX(PITCHCSV[],MATCH(MYRANKS_P[[#This Row],[PROJID]],PITCHCSV[playerid],0),P_SOCOL),0),0)</f>
        <v>#REF!</v>
      </c>
      <c r="O725" s="128" t="e">
        <f>IF(OR(LEAGUE="Mixed",LEAGUE=MYRANKS_P[[#This Row],[LG]]),IFERROR(INDEX(PITCHCSV[],MATCH(MYRANKS_P[[#This Row],[PROJID]],PITCHCSV[playerid],0),P_BBCOL),0),0)</f>
        <v>#REF!</v>
      </c>
      <c r="P725" s="87" t="e">
        <f>IF(OR(LEAGUE="Mixed",LEAGUE=MYRANKS_P[[#This Row],[LG]]),IFERROR(MYRANKS_P[[#This Row],[ER]]*9/MYRANKS_P[[#This Row],[IP]],0),0)</f>
        <v>#REF!</v>
      </c>
      <c r="Q725" s="87" t="e">
        <f>IF(OR(LEAGUE="Mixed",LEAGUE=MYRANKS_P[[#This Row],[LG]]),IFERROR((MYRANKS_P[[#This Row],[BB]]+MYRANKS_P[[#This Row],[H]])/MYRANKS_P[[#This Row],[IP]],0),0)</f>
        <v>#REF!</v>
      </c>
      <c r="R725" s="87" t="e">
        <f>MYRANKS_P[[#This Row],[W]]/SGP_W</f>
        <v>#REF!</v>
      </c>
      <c r="S725" s="87" t="e">
        <f>MYRANKS_P[[#This Row],[SV]]/SGP_SV</f>
        <v>#REF!</v>
      </c>
      <c r="T725" s="87" t="e">
        <f>MYRANKS_P[[#This Row],[SO]]/SGP_K</f>
        <v>#REF!</v>
      </c>
      <c r="U725" s="87" t="e">
        <f>((LGAVG_ER*(NUMPITCHERS-1)+MYRANKS_P[[#This Row],[ER]])*9/((LGAVG_IP*(NUMPITCHERS-1)+MYRANKS_P[[#This Row],[IP]]))-LGAVG_ERA)/SGP_ERA</f>
        <v>#REF!</v>
      </c>
      <c r="V725" s="87" t="e">
        <f>((LGAVG_HBB*(NUMPITCHERS-1)+MYRANKS_P[[#This Row],[BB]]+MYRANKS_P[[#This Row],[H]])/(LGAVG_IP*(NUMPITCHERS-1)+MYRANKS_P[[#This Row],[IP]])-LGAVG_WHIP)/SGP_WHIP</f>
        <v>#REF!</v>
      </c>
      <c r="W725" s="92" t="e">
        <f>MYRANKS_P[[#This Row],[WSGP]]+MYRANKS_P[[#This Row],[SVSGP]]+MYRANKS_P[[#This Row],[SOSGP]]+MYRANKS_P[[#This Row],[ERASGP]]+MYRANKS_P[[#This Row],[WHIPSGP]]</f>
        <v>#REF!</v>
      </c>
      <c r="X725" s="173" t="e">
        <f>RANK(MYRANKS_P[[#This Row],[TTLSGP]],MYRANKS_P[TTLSGP],0)</f>
        <v>#REF!</v>
      </c>
      <c r="Y725" s="92" t="e">
        <f>IF(MYRANKS_P[[#This Row],[RAW_RANK]]&gt;NUM_P,MYRANKS_P[[#This Row],[TTLSGP]],0)</f>
        <v>#REF!</v>
      </c>
      <c r="Z725" s="96" t="e">
        <f>IF(MYRANKS_P[[#This Row],[BENCH_TTLSGP]]=0,"",RANK(MYRANKS_P[[#This Row],[BENCH_TTLSGP]],MYRANKS_P[BENCH_TTLSGP],0))</f>
        <v>#REF!</v>
      </c>
      <c r="AA725" s="96" t="e">
        <f>IF(MYRANKS_P[[#This Row],[RAW_RANK]]=NUM_P,"X","")</f>
        <v>#REF!</v>
      </c>
      <c r="AB725" s="93" t="e">
        <f>VLOOKUP(MYRANKS_P[[#This Row],[POS]],#REF!,COLUMN(#REF!),FALSE)</f>
        <v>#REF!</v>
      </c>
      <c r="AC725" s="95" t="e">
        <f>MYRANKS_P[[#This Row],[TTLSGP]]-MYRANKS_P[[#This Row],[REPL LVL]]</f>
        <v>#REF!</v>
      </c>
      <c r="AD725" s="87" t="e">
        <f>IF(MYRANKS_P[[#This Row],[RAW_RANK]]&lt;=Total_Pitchers_Drafted,MYRANKS_P[[#This Row],[SGP OVER REPL]],0)</f>
        <v>#REF!</v>
      </c>
      <c r="AE725" s="97" t="e">
        <f>MYRANKS_P[[#This Row],[SGP OVER REPL]]*Dollar_Value_Per_Pitcher_SGP+1</f>
        <v>#REF!</v>
      </c>
      <c r="AF725" s="87"/>
      <c r="AG725" s="87" t="e">
        <f>IF(AND(MYRANKS_P[[#This Row],[BENCH_RANK]]&lt;=Total_Pitchers_Drafted,MYRANKS_P[[#This Row],[$ACTUAL]]=""),MYRANKS_P[[#This Row],[USEFULSGP]],0)</f>
        <v>#REF!</v>
      </c>
      <c r="AH725" s="87" t="e">
        <f>IF(MYRANKS_P[[#This Row],[REMAIN_SGP]]=0,0,MYRANKS_P[[#This Row],[REMAIN_SGP]]*Remaining_Dollar_Value_Per_Pitcher_SGP+1)</f>
        <v>#REF!</v>
      </c>
      <c r="AI725" s="122"/>
    </row>
    <row r="726" spans="1:35" x14ac:dyDescent="0.25">
      <c r="A726" s="98" t="s">
        <v>1842</v>
      </c>
      <c r="B726" s="53" t="e">
        <f>VLOOKUP(MYRANKS_P[[#This Row],[PLAYERID]],#REF!,COLUMN(#REF!),FALSE)</f>
        <v>#REF!</v>
      </c>
      <c r="C726" s="53" t="e">
        <f>VLOOKUP(MYRANKS_P[[#This Row],[PLAYERID]],#REF!,COLUMN(#REF!),FALSE)</f>
        <v>#REF!</v>
      </c>
      <c r="D726" s="53" t="e">
        <f>VLOOKUP(MYRANKS_P[[#This Row],[PLAYERID]],#REF!,COLUMN(#REF!),FALSE)</f>
        <v>#REF!</v>
      </c>
      <c r="E726" s="9" t="e">
        <f>VLOOKUP(MYRANKS_P[[#This Row],[PLAYERID]],#REF!,COLUMN(#REF!),FALSE)</f>
        <v>#REF!</v>
      </c>
      <c r="F726" s="53" t="e">
        <f>VLOOKUP(MYRANKS_P[[#This Row],[PLAYERID]],#REF!,COLUMN(#REF!),FALSE)</f>
        <v>#REF!</v>
      </c>
      <c r="G726" s="9" t="e">
        <f>INDEX(#REF!,MATCH(MYRANKS_P[[#This Row],[PLAYERID]],#REF!,0),VLOOKUP(IDSYSTEM,#REF!,3,FALSE))</f>
        <v>#REF!</v>
      </c>
      <c r="H726" s="128" t="e">
        <f>IF(OR(LEAGUE="Mixed",LEAGUE=MYRANKS_P[[#This Row],[LG]]),IFERROR(INDEX(PITCHCSV[],MATCH(MYRANKS_P[[#This Row],[PROJID]],PITCHCSV[playerid],0),P_WCOL),0),0)</f>
        <v>#REF!</v>
      </c>
      <c r="I726" s="128" t="e">
        <f>IF(OR(LEAGUE="Mixed",LEAGUE=MYRANKS_P[[#This Row],[LG]]),IFERROR(INDEX(PITCHCSV[],MATCH(MYRANKS_P[[#This Row],[PROJID]],PITCHCSV[playerid],0),P_SVCOL),0),0)</f>
        <v>#REF!</v>
      </c>
      <c r="J726" s="128" t="e">
        <f>IF(OR(LEAGUE="Mixed",LEAGUE=MYRANKS_P[[#This Row],[LG]]),IFERROR(INDEX(PITCHCSV[],MATCH(MYRANKS_P[[#This Row],[PROJID]],PITCHCSV[playerid],0),P_IPCOL),0),0)</f>
        <v>#REF!</v>
      </c>
      <c r="K726" s="128" t="e">
        <f>IF(OR(LEAGUE="Mixed",LEAGUE=MYRANKS_P[[#This Row],[LG]]),IFERROR(INDEX(PITCHCSV[],MATCH(MYRANKS_P[[#This Row],[PROJID]],PITCHCSV[playerid],0),P_HCOL),0),0)</f>
        <v>#REF!</v>
      </c>
      <c r="L726" s="128" t="e">
        <f>IF(OR(LEAGUE="Mixed",LEAGUE=MYRANKS_P[[#This Row],[LG]]),IFERROR(INDEX(PITCHCSV[],MATCH(MYRANKS_P[[#This Row],[PROJID]],PITCHCSV[playerid],0),P_ERCOL),0),0)</f>
        <v>#REF!</v>
      </c>
      <c r="M726" s="128" t="e">
        <f>IF(OR(LEAGUE="Mixed",LEAGUE=MYRANKS_P[[#This Row],[LG]]),IFERROR(INDEX(PITCHCSV[],MATCH(MYRANKS_P[[#This Row],[PROJID]],PITCHCSV[playerid],0),P_HRCOL),0),0)</f>
        <v>#REF!</v>
      </c>
      <c r="N726" s="128" t="e">
        <f>IF(OR(LEAGUE="Mixed",LEAGUE=MYRANKS_P[[#This Row],[LG]]),IFERROR(INDEX(PITCHCSV[],MATCH(MYRANKS_P[[#This Row],[PROJID]],PITCHCSV[playerid],0),P_SOCOL),0),0)</f>
        <v>#REF!</v>
      </c>
      <c r="O726" s="128" t="e">
        <f>IF(OR(LEAGUE="Mixed",LEAGUE=MYRANKS_P[[#This Row],[LG]]),IFERROR(INDEX(PITCHCSV[],MATCH(MYRANKS_P[[#This Row],[PROJID]],PITCHCSV[playerid],0),P_BBCOL),0),0)</f>
        <v>#REF!</v>
      </c>
      <c r="P726" s="87" t="e">
        <f>IF(OR(LEAGUE="Mixed",LEAGUE=MYRANKS_P[[#This Row],[LG]]),IFERROR(MYRANKS_P[[#This Row],[ER]]*9/MYRANKS_P[[#This Row],[IP]],0),0)</f>
        <v>#REF!</v>
      </c>
      <c r="Q726" s="87" t="e">
        <f>IF(OR(LEAGUE="Mixed",LEAGUE=MYRANKS_P[[#This Row],[LG]]),IFERROR((MYRANKS_P[[#This Row],[BB]]+MYRANKS_P[[#This Row],[H]])/MYRANKS_P[[#This Row],[IP]],0),0)</f>
        <v>#REF!</v>
      </c>
      <c r="R726" s="87" t="e">
        <f>MYRANKS_P[[#This Row],[W]]/SGP_W</f>
        <v>#REF!</v>
      </c>
      <c r="S726" s="87" t="e">
        <f>MYRANKS_P[[#This Row],[SV]]/SGP_SV</f>
        <v>#REF!</v>
      </c>
      <c r="T726" s="87" t="e">
        <f>MYRANKS_P[[#This Row],[SO]]/SGP_K</f>
        <v>#REF!</v>
      </c>
      <c r="U726" s="87" t="e">
        <f>((LGAVG_ER*(NUMPITCHERS-1)+MYRANKS_P[[#This Row],[ER]])*9/((LGAVG_IP*(NUMPITCHERS-1)+MYRANKS_P[[#This Row],[IP]]))-LGAVG_ERA)/SGP_ERA</f>
        <v>#REF!</v>
      </c>
      <c r="V726" s="87" t="e">
        <f>((LGAVG_HBB*(NUMPITCHERS-1)+MYRANKS_P[[#This Row],[BB]]+MYRANKS_P[[#This Row],[H]])/(LGAVG_IP*(NUMPITCHERS-1)+MYRANKS_P[[#This Row],[IP]])-LGAVG_WHIP)/SGP_WHIP</f>
        <v>#REF!</v>
      </c>
      <c r="W726" s="92" t="e">
        <f>MYRANKS_P[[#This Row],[WSGP]]+MYRANKS_P[[#This Row],[SVSGP]]+MYRANKS_P[[#This Row],[SOSGP]]+MYRANKS_P[[#This Row],[ERASGP]]+MYRANKS_P[[#This Row],[WHIPSGP]]</f>
        <v>#REF!</v>
      </c>
      <c r="X726" s="173" t="e">
        <f>RANK(MYRANKS_P[[#This Row],[TTLSGP]],MYRANKS_P[TTLSGP],0)</f>
        <v>#REF!</v>
      </c>
      <c r="Y726" s="92" t="e">
        <f>IF(MYRANKS_P[[#This Row],[RAW_RANK]]&gt;NUM_P,MYRANKS_P[[#This Row],[TTLSGP]],0)</f>
        <v>#REF!</v>
      </c>
      <c r="Z726" s="96" t="e">
        <f>IF(MYRANKS_P[[#This Row],[BENCH_TTLSGP]]=0,"",RANK(MYRANKS_P[[#This Row],[BENCH_TTLSGP]],MYRANKS_P[BENCH_TTLSGP],0))</f>
        <v>#REF!</v>
      </c>
      <c r="AA726" s="96" t="e">
        <f>IF(MYRANKS_P[[#This Row],[RAW_RANK]]=NUM_P,"X","")</f>
        <v>#REF!</v>
      </c>
      <c r="AB726" s="93" t="e">
        <f>VLOOKUP(MYRANKS_P[[#This Row],[POS]],#REF!,COLUMN(#REF!),FALSE)</f>
        <v>#REF!</v>
      </c>
      <c r="AC726" s="95" t="e">
        <f>MYRANKS_P[[#This Row],[TTLSGP]]-MYRANKS_P[[#This Row],[REPL LVL]]</f>
        <v>#REF!</v>
      </c>
      <c r="AD726" s="87" t="e">
        <f>IF(MYRANKS_P[[#This Row],[RAW_RANK]]&lt;=Total_Pitchers_Drafted,MYRANKS_P[[#This Row],[SGP OVER REPL]],0)</f>
        <v>#REF!</v>
      </c>
      <c r="AE726" s="97" t="e">
        <f>MYRANKS_P[[#This Row],[SGP OVER REPL]]*Dollar_Value_Per_Pitcher_SGP+1</f>
        <v>#REF!</v>
      </c>
      <c r="AF726" s="87"/>
      <c r="AG726" s="87" t="e">
        <f>IF(AND(MYRANKS_P[[#This Row],[BENCH_RANK]]&lt;=Total_Pitchers_Drafted,MYRANKS_P[[#This Row],[$ACTUAL]]=""),MYRANKS_P[[#This Row],[USEFULSGP]],0)</f>
        <v>#REF!</v>
      </c>
      <c r="AH726" s="87" t="e">
        <f>IF(MYRANKS_P[[#This Row],[REMAIN_SGP]]=0,0,MYRANKS_P[[#This Row],[REMAIN_SGP]]*Remaining_Dollar_Value_Per_Pitcher_SGP+1)</f>
        <v>#REF!</v>
      </c>
      <c r="AI726" s="122"/>
    </row>
    <row r="727" spans="1:35" x14ac:dyDescent="0.25">
      <c r="A727" s="99" t="s">
        <v>1843</v>
      </c>
      <c r="B727" s="53" t="e">
        <f>VLOOKUP(MYRANKS_P[[#This Row],[PLAYERID]],#REF!,COLUMN(#REF!),FALSE)</f>
        <v>#REF!</v>
      </c>
      <c r="C727" s="53" t="e">
        <f>VLOOKUP(MYRANKS_P[[#This Row],[PLAYERID]],#REF!,COLUMN(#REF!),FALSE)</f>
        <v>#REF!</v>
      </c>
      <c r="D727" s="53" t="e">
        <f>VLOOKUP(MYRANKS_P[[#This Row],[PLAYERID]],#REF!,COLUMN(#REF!),FALSE)</f>
        <v>#REF!</v>
      </c>
      <c r="E727" s="9" t="e">
        <f>VLOOKUP(MYRANKS_P[[#This Row],[PLAYERID]],#REF!,COLUMN(#REF!),FALSE)</f>
        <v>#REF!</v>
      </c>
      <c r="F727" s="53" t="e">
        <f>VLOOKUP(MYRANKS_P[[#This Row],[PLAYERID]],#REF!,COLUMN(#REF!),FALSE)</f>
        <v>#REF!</v>
      </c>
      <c r="G727" s="9" t="e">
        <f>INDEX(#REF!,MATCH(MYRANKS_P[[#This Row],[PLAYERID]],#REF!,0),VLOOKUP(IDSYSTEM,#REF!,3,FALSE))</f>
        <v>#REF!</v>
      </c>
      <c r="H727" s="128" t="e">
        <f>IF(OR(LEAGUE="Mixed",LEAGUE=MYRANKS_P[[#This Row],[LG]]),IFERROR(INDEX(PITCHCSV[],MATCH(MYRANKS_P[[#This Row],[PROJID]],PITCHCSV[playerid],0),P_WCOL),0),0)</f>
        <v>#REF!</v>
      </c>
      <c r="I727" s="128" t="e">
        <f>IF(OR(LEAGUE="Mixed",LEAGUE=MYRANKS_P[[#This Row],[LG]]),IFERROR(INDEX(PITCHCSV[],MATCH(MYRANKS_P[[#This Row],[PROJID]],PITCHCSV[playerid],0),P_SVCOL),0),0)</f>
        <v>#REF!</v>
      </c>
      <c r="J727" s="128" t="e">
        <f>IF(OR(LEAGUE="Mixed",LEAGUE=MYRANKS_P[[#This Row],[LG]]),IFERROR(INDEX(PITCHCSV[],MATCH(MYRANKS_P[[#This Row],[PROJID]],PITCHCSV[playerid],0),P_IPCOL),0),0)</f>
        <v>#REF!</v>
      </c>
      <c r="K727" s="128" t="e">
        <f>IF(OR(LEAGUE="Mixed",LEAGUE=MYRANKS_P[[#This Row],[LG]]),IFERROR(INDEX(PITCHCSV[],MATCH(MYRANKS_P[[#This Row],[PROJID]],PITCHCSV[playerid],0),P_HCOL),0),0)</f>
        <v>#REF!</v>
      </c>
      <c r="L727" s="128" t="e">
        <f>IF(OR(LEAGUE="Mixed",LEAGUE=MYRANKS_P[[#This Row],[LG]]),IFERROR(INDEX(PITCHCSV[],MATCH(MYRANKS_P[[#This Row],[PROJID]],PITCHCSV[playerid],0),P_ERCOL),0),0)</f>
        <v>#REF!</v>
      </c>
      <c r="M727" s="128" t="e">
        <f>IF(OR(LEAGUE="Mixed",LEAGUE=MYRANKS_P[[#This Row],[LG]]),IFERROR(INDEX(PITCHCSV[],MATCH(MYRANKS_P[[#This Row],[PROJID]],PITCHCSV[playerid],0),P_HRCOL),0),0)</f>
        <v>#REF!</v>
      </c>
      <c r="N727" s="128" t="e">
        <f>IF(OR(LEAGUE="Mixed",LEAGUE=MYRANKS_P[[#This Row],[LG]]),IFERROR(INDEX(PITCHCSV[],MATCH(MYRANKS_P[[#This Row],[PROJID]],PITCHCSV[playerid],0),P_SOCOL),0),0)</f>
        <v>#REF!</v>
      </c>
      <c r="O727" s="128" t="e">
        <f>IF(OR(LEAGUE="Mixed",LEAGUE=MYRANKS_P[[#This Row],[LG]]),IFERROR(INDEX(PITCHCSV[],MATCH(MYRANKS_P[[#This Row],[PROJID]],PITCHCSV[playerid],0),P_BBCOL),0),0)</f>
        <v>#REF!</v>
      </c>
      <c r="P727" s="87" t="e">
        <f>IF(OR(LEAGUE="Mixed",LEAGUE=MYRANKS_P[[#This Row],[LG]]),IFERROR(MYRANKS_P[[#This Row],[ER]]*9/MYRANKS_P[[#This Row],[IP]],0),0)</f>
        <v>#REF!</v>
      </c>
      <c r="Q727" s="87" t="e">
        <f>IF(OR(LEAGUE="Mixed",LEAGUE=MYRANKS_P[[#This Row],[LG]]),IFERROR((MYRANKS_P[[#This Row],[BB]]+MYRANKS_P[[#This Row],[H]])/MYRANKS_P[[#This Row],[IP]],0),0)</f>
        <v>#REF!</v>
      </c>
      <c r="R727" s="94" t="e">
        <f>MYRANKS_P[[#This Row],[W]]/SGP_W</f>
        <v>#REF!</v>
      </c>
      <c r="S727" s="94" t="e">
        <f>MYRANKS_P[[#This Row],[SV]]/SGP_SV</f>
        <v>#REF!</v>
      </c>
      <c r="T727" s="94" t="e">
        <f>MYRANKS_P[[#This Row],[SO]]/SGP_K</f>
        <v>#REF!</v>
      </c>
      <c r="U727" s="87" t="e">
        <f>((LGAVG_ER*(NUMPITCHERS-1)+MYRANKS_P[[#This Row],[ER]])*9/((LGAVG_IP*(NUMPITCHERS-1)+MYRANKS_P[[#This Row],[IP]]))-LGAVG_ERA)/SGP_ERA</f>
        <v>#REF!</v>
      </c>
      <c r="V727" s="87" t="e">
        <f>((LGAVG_HBB*(NUMPITCHERS-1)+MYRANKS_P[[#This Row],[BB]]+MYRANKS_P[[#This Row],[H]])/(LGAVG_IP*(NUMPITCHERS-1)+MYRANKS_P[[#This Row],[IP]])-LGAVG_WHIP)/SGP_WHIP</f>
        <v>#REF!</v>
      </c>
      <c r="W727" s="100" t="e">
        <f>MYRANKS_P[[#This Row],[WSGP]]+MYRANKS_P[[#This Row],[SVSGP]]+MYRANKS_P[[#This Row],[SOSGP]]+MYRANKS_P[[#This Row],[ERASGP]]+MYRANKS_P[[#This Row],[WHIPSGP]]</f>
        <v>#REF!</v>
      </c>
      <c r="X727" s="176" t="e">
        <f>RANK(MYRANKS_P[[#This Row],[TTLSGP]],MYRANKS_P[TTLSGP],0)</f>
        <v>#REF!</v>
      </c>
      <c r="Y727" s="100" t="e">
        <f>IF(MYRANKS_P[[#This Row],[RAW_RANK]]&gt;NUM_P,MYRANKS_P[[#This Row],[TTLSGP]],0)</f>
        <v>#REF!</v>
      </c>
      <c r="Z727" s="101" t="e">
        <f>IF(MYRANKS_P[[#This Row],[BENCH_TTLSGP]]=0,"",RANK(MYRANKS_P[[#This Row],[BENCH_TTLSGP]],MYRANKS_P[BENCH_TTLSGP],0))</f>
        <v>#REF!</v>
      </c>
      <c r="AA727" s="101" t="e">
        <f>IF(MYRANKS_P[[#This Row],[RAW_RANK]]=NUM_P,"X","")</f>
        <v>#REF!</v>
      </c>
      <c r="AB727" s="93" t="e">
        <f>VLOOKUP(MYRANKS_P[[#This Row],[POS]],#REF!,COLUMN(#REF!),FALSE)</f>
        <v>#REF!</v>
      </c>
      <c r="AC727" s="94" t="e">
        <f>MYRANKS_P[[#This Row],[TTLSGP]]-MYRANKS_P[[#This Row],[REPL LVL]]</f>
        <v>#REF!</v>
      </c>
      <c r="AD727" s="94" t="e">
        <f>IF(MYRANKS_P[[#This Row],[RAW_RANK]]&lt;=Total_Pitchers_Drafted,MYRANKS_P[[#This Row],[SGP OVER REPL]],0)</f>
        <v>#REF!</v>
      </c>
      <c r="AE727" s="102" t="e">
        <f>MYRANKS_P[[#This Row],[SGP OVER REPL]]*Dollar_Value_Per_Pitcher_SGP+1</f>
        <v>#REF!</v>
      </c>
      <c r="AF727" s="94"/>
      <c r="AG727" s="94" t="e">
        <f>IF(AND(MYRANKS_P[[#This Row],[BENCH_RANK]]&lt;=Total_Pitchers_Drafted,MYRANKS_P[[#This Row],[$ACTUAL]]=""),MYRANKS_P[[#This Row],[USEFULSGP]],0)</f>
        <v>#REF!</v>
      </c>
      <c r="AH727" s="94" t="e">
        <f>IF(MYRANKS_P[[#This Row],[REMAIN_SGP]]=0,0,MYRANKS_P[[#This Row],[REMAIN_SGP]]*Remaining_Dollar_Value_Per_Pitcher_SGP+1)</f>
        <v>#REF!</v>
      </c>
      <c r="AI727" s="122"/>
    </row>
    <row r="728" spans="1:35" x14ac:dyDescent="0.25">
      <c r="A728" s="120" t="s">
        <v>6579</v>
      </c>
      <c r="B728" s="53" t="e">
        <f>VLOOKUP(MYRANKS_P[[#This Row],[PLAYERID]],#REF!,COLUMN(#REF!),FALSE)</f>
        <v>#REF!</v>
      </c>
      <c r="C728" s="53" t="e">
        <f>VLOOKUP(MYRANKS_P[[#This Row],[PLAYERID]],#REF!,COLUMN(#REF!),FALSE)</f>
        <v>#REF!</v>
      </c>
      <c r="D728" s="53" t="e">
        <f>VLOOKUP(MYRANKS_P[[#This Row],[PLAYERID]],#REF!,COLUMN(#REF!),FALSE)</f>
        <v>#REF!</v>
      </c>
      <c r="E728" s="9" t="e">
        <f>VLOOKUP(MYRANKS_P[[#This Row],[PLAYERID]],#REF!,COLUMN(#REF!),FALSE)</f>
        <v>#REF!</v>
      </c>
      <c r="F728" s="53" t="e">
        <f>VLOOKUP(MYRANKS_P[[#This Row],[PLAYERID]],#REF!,COLUMN(#REF!),FALSE)</f>
        <v>#REF!</v>
      </c>
      <c r="G728" s="9" t="e">
        <f>INDEX(#REF!,MATCH(MYRANKS_P[[#This Row],[PLAYERID]],#REF!,0),VLOOKUP(IDSYSTEM,#REF!,3,FALSE))</f>
        <v>#REF!</v>
      </c>
      <c r="H728" s="115" t="e">
        <f>IF(OR(LEAGUE="Mixed",LEAGUE=MYRANKS_P[[#This Row],[LG]]),IFERROR(INDEX(PITCHCSV[],MATCH(MYRANKS_P[[#This Row],[PROJID]],PITCHCSV[playerid],0),P_WCOL),0),0)</f>
        <v>#REF!</v>
      </c>
      <c r="I728" s="115" t="e">
        <f>IF(OR(LEAGUE="Mixed",LEAGUE=MYRANKS_P[[#This Row],[LG]]),IFERROR(INDEX(PITCHCSV[],MATCH(MYRANKS_P[[#This Row],[PROJID]],PITCHCSV[playerid],0),P_SVCOL),0),0)</f>
        <v>#REF!</v>
      </c>
      <c r="J728" s="115" t="e">
        <f>IF(OR(LEAGUE="Mixed",LEAGUE=MYRANKS_P[[#This Row],[LG]]),IFERROR(INDEX(PITCHCSV[],MATCH(MYRANKS_P[[#This Row],[PROJID]],PITCHCSV[playerid],0),P_IPCOL),0),0)</f>
        <v>#REF!</v>
      </c>
      <c r="K728" s="115" t="e">
        <f>IF(OR(LEAGUE="Mixed",LEAGUE=MYRANKS_P[[#This Row],[LG]]),IFERROR(INDEX(PITCHCSV[],MATCH(MYRANKS_P[[#This Row],[PROJID]],PITCHCSV[playerid],0),P_HCOL),0),0)</f>
        <v>#REF!</v>
      </c>
      <c r="L728" s="115" t="e">
        <f>IF(OR(LEAGUE="Mixed",LEAGUE=MYRANKS_P[[#This Row],[LG]]),IFERROR(INDEX(PITCHCSV[],MATCH(MYRANKS_P[[#This Row],[PROJID]],PITCHCSV[playerid],0),P_ERCOL),0),0)</f>
        <v>#REF!</v>
      </c>
      <c r="M728" s="115" t="e">
        <f>IF(OR(LEAGUE="Mixed",LEAGUE=MYRANKS_P[[#This Row],[LG]]),IFERROR(INDEX(PITCHCSV[],MATCH(MYRANKS_P[[#This Row],[PROJID]],PITCHCSV[playerid],0),P_HRCOL),0),0)</f>
        <v>#REF!</v>
      </c>
      <c r="N728" s="115" t="e">
        <f>IF(OR(LEAGUE="Mixed",LEAGUE=MYRANKS_P[[#This Row],[LG]]),IFERROR(INDEX(PITCHCSV[],MATCH(MYRANKS_P[[#This Row],[PROJID]],PITCHCSV[playerid],0),P_SOCOL),0),0)</f>
        <v>#REF!</v>
      </c>
      <c r="O728" s="115" t="e">
        <f>IF(OR(LEAGUE="Mixed",LEAGUE=MYRANKS_P[[#This Row],[LG]]),IFERROR(INDEX(PITCHCSV[],MATCH(MYRANKS_P[[#This Row],[PROJID]],PITCHCSV[playerid],0),P_BBCOL),0),0)</f>
        <v>#REF!</v>
      </c>
      <c r="P728" s="10" t="e">
        <f>IF(OR(LEAGUE="Mixed",LEAGUE=MYRANKS_P[[#This Row],[LG]]),IFERROR(MYRANKS_P[[#This Row],[ER]]*9/MYRANKS_P[[#This Row],[IP]],0),0)</f>
        <v>#REF!</v>
      </c>
      <c r="Q728" s="10" t="e">
        <f>IF(OR(LEAGUE="Mixed",LEAGUE=MYRANKS_P[[#This Row],[LG]]),IFERROR((MYRANKS_P[[#This Row],[BB]]+MYRANKS_P[[#This Row],[H]])/MYRANKS_P[[#This Row],[IP]],0),0)</f>
        <v>#REF!</v>
      </c>
      <c r="R728" s="10" t="e">
        <f>MYRANKS_P[[#This Row],[W]]/SGP_W</f>
        <v>#REF!</v>
      </c>
      <c r="S728" s="10" t="e">
        <f>MYRANKS_P[[#This Row],[SV]]/SGP_SV</f>
        <v>#REF!</v>
      </c>
      <c r="T728" s="10" t="e">
        <f>MYRANKS_P[[#This Row],[SO]]/SGP_K</f>
        <v>#REF!</v>
      </c>
      <c r="U728" s="10" t="e">
        <f>((LGAVG_ER*(NUMPITCHERS-1)+MYRANKS_P[[#This Row],[ER]])*9/((LGAVG_IP*(NUMPITCHERS-1)+MYRANKS_P[[#This Row],[IP]]))-LGAVG_ERA)/SGP_ERA</f>
        <v>#REF!</v>
      </c>
      <c r="V728" s="10" t="e">
        <f>((LGAVG_HBB*(NUMPITCHERS-1)+MYRANKS_P[[#This Row],[BB]]+MYRANKS_P[[#This Row],[H]])/(LGAVG_IP*(NUMPITCHERS-1)+MYRANKS_P[[#This Row],[IP]])-LGAVG_WHIP)/SGP_WHIP</f>
        <v>#REF!</v>
      </c>
      <c r="W728" s="72" t="e">
        <f>MYRANKS_P[[#This Row],[WSGP]]+MYRANKS_P[[#This Row],[SVSGP]]+MYRANKS_P[[#This Row],[SOSGP]]+MYRANKS_P[[#This Row],[ERASGP]]+MYRANKS_P[[#This Row],[WHIPSGP]]</f>
        <v>#REF!</v>
      </c>
      <c r="X728" s="171" t="e">
        <f>RANK(MYRANKS_P[[#This Row],[TTLSGP]],MYRANKS_P[TTLSGP],0)</f>
        <v>#REF!</v>
      </c>
      <c r="Y728" s="72" t="e">
        <f>IF(MYRANKS_P[[#This Row],[RAW_RANK]]&gt;NUM_P,MYRANKS_P[[#This Row],[TTLSGP]],0)</f>
        <v>#REF!</v>
      </c>
      <c r="Z728" s="22" t="e">
        <f>IF(MYRANKS_P[[#This Row],[BENCH_TTLSGP]]=0,"",RANK(MYRANKS_P[[#This Row],[BENCH_TTLSGP]],MYRANKS_P[BENCH_TTLSGP],0))</f>
        <v>#REF!</v>
      </c>
      <c r="AA728" s="22" t="e">
        <f>IF(MYRANKS_P[[#This Row],[RAW_RANK]]=NUM_P,"X","")</f>
        <v>#REF!</v>
      </c>
      <c r="AB728" s="80" t="e">
        <f>VLOOKUP(MYRANKS_P[[#This Row],[POS]],#REF!,COLUMN(#REF!),FALSE)</f>
        <v>#REF!</v>
      </c>
      <c r="AC728" s="12" t="e">
        <f>MYRANKS_P[[#This Row],[TTLSGP]]-MYRANKS_P[[#This Row],[REPL LVL]]</f>
        <v>#REF!</v>
      </c>
      <c r="AD728" s="19" t="e">
        <f>IF(MYRANKS_P[[#This Row],[RAW_RANK]]&lt;=Total_Pitchers_Drafted,MYRANKS_P[[#This Row],[SGP OVER REPL]],0)</f>
        <v>#REF!</v>
      </c>
      <c r="AE728" s="66" t="e">
        <f>MYRANKS_P[[#This Row],[SGP OVER REPL]]*Dollar_Value_Per_Pitcher_SGP+1</f>
        <v>#REF!</v>
      </c>
      <c r="AF728" s="27"/>
      <c r="AG728" s="30" t="e">
        <f>IF(AND(MYRANKS_P[[#This Row],[BENCH_RANK]]&lt;=Total_Pitchers_Drafted,MYRANKS_P[[#This Row],[$ACTUAL]]=""),MYRANKS_P[[#This Row],[USEFULSGP]],0)</f>
        <v>#REF!</v>
      </c>
      <c r="AH728" s="27" t="e">
        <f>IF(MYRANKS_P[[#This Row],[REMAIN_SGP]]=0,0,MYRANKS_P[[#This Row],[REMAIN_SGP]]*Remaining_Dollar_Value_Per_Pitcher_SGP+1)</f>
        <v>#REF!</v>
      </c>
      <c r="AI728" s="122"/>
    </row>
    <row r="729" spans="1:35" x14ac:dyDescent="0.25">
      <c r="A729" s="78" t="s">
        <v>1847</v>
      </c>
      <c r="B729" s="53" t="e">
        <f>VLOOKUP(MYRANKS_P[[#This Row],[PLAYERID]],#REF!,COLUMN(#REF!),FALSE)</f>
        <v>#REF!</v>
      </c>
      <c r="C729" s="53" t="e">
        <f>VLOOKUP(MYRANKS_P[[#This Row],[PLAYERID]],#REF!,COLUMN(#REF!),FALSE)</f>
        <v>#REF!</v>
      </c>
      <c r="D729" s="53" t="e">
        <f>VLOOKUP(MYRANKS_P[[#This Row],[PLAYERID]],#REF!,COLUMN(#REF!),FALSE)</f>
        <v>#REF!</v>
      </c>
      <c r="E729" s="9" t="e">
        <f>VLOOKUP(MYRANKS_P[[#This Row],[PLAYERID]],#REF!,COLUMN(#REF!),FALSE)</f>
        <v>#REF!</v>
      </c>
      <c r="F729" s="53" t="e">
        <f>VLOOKUP(MYRANKS_P[[#This Row],[PLAYERID]],#REF!,COLUMN(#REF!),FALSE)</f>
        <v>#REF!</v>
      </c>
      <c r="G729" s="9" t="e">
        <f>INDEX(#REF!,MATCH(MYRANKS_P[[#This Row],[PLAYERID]],#REF!,0),VLOOKUP(IDSYSTEM,#REF!,3,FALSE))</f>
        <v>#REF!</v>
      </c>
      <c r="H729" s="115" t="e">
        <f>IF(OR(LEAGUE="Mixed",LEAGUE=MYRANKS_P[[#This Row],[LG]]),IFERROR(INDEX(PITCHCSV[],MATCH(MYRANKS_P[[#This Row],[PROJID]],PITCHCSV[playerid],0),P_WCOL),0),0)</f>
        <v>#REF!</v>
      </c>
      <c r="I729" s="115" t="e">
        <f>IF(OR(LEAGUE="Mixed",LEAGUE=MYRANKS_P[[#This Row],[LG]]),IFERROR(INDEX(PITCHCSV[],MATCH(MYRANKS_P[[#This Row],[PROJID]],PITCHCSV[playerid],0),P_SVCOL),0),0)</f>
        <v>#REF!</v>
      </c>
      <c r="J729" s="115" t="e">
        <f>IF(OR(LEAGUE="Mixed",LEAGUE=MYRANKS_P[[#This Row],[LG]]),IFERROR(INDEX(PITCHCSV[],MATCH(MYRANKS_P[[#This Row],[PROJID]],PITCHCSV[playerid],0),P_IPCOL),0),0)</f>
        <v>#REF!</v>
      </c>
      <c r="K729" s="115" t="e">
        <f>IF(OR(LEAGUE="Mixed",LEAGUE=MYRANKS_P[[#This Row],[LG]]),IFERROR(INDEX(PITCHCSV[],MATCH(MYRANKS_P[[#This Row],[PROJID]],PITCHCSV[playerid],0),P_HCOL),0),0)</f>
        <v>#REF!</v>
      </c>
      <c r="L729" s="115" t="e">
        <f>IF(OR(LEAGUE="Mixed",LEAGUE=MYRANKS_P[[#This Row],[LG]]),IFERROR(INDEX(PITCHCSV[],MATCH(MYRANKS_P[[#This Row],[PROJID]],PITCHCSV[playerid],0),P_ERCOL),0),0)</f>
        <v>#REF!</v>
      </c>
      <c r="M729" s="115" t="e">
        <f>IF(OR(LEAGUE="Mixed",LEAGUE=MYRANKS_P[[#This Row],[LG]]),IFERROR(INDEX(PITCHCSV[],MATCH(MYRANKS_P[[#This Row],[PROJID]],PITCHCSV[playerid],0),P_HRCOL),0),0)</f>
        <v>#REF!</v>
      </c>
      <c r="N729" s="115" t="e">
        <f>IF(OR(LEAGUE="Mixed",LEAGUE=MYRANKS_P[[#This Row],[LG]]),IFERROR(INDEX(PITCHCSV[],MATCH(MYRANKS_P[[#This Row],[PROJID]],PITCHCSV[playerid],0),P_SOCOL),0),0)</f>
        <v>#REF!</v>
      </c>
      <c r="O729" s="115" t="e">
        <f>IF(OR(LEAGUE="Mixed",LEAGUE=MYRANKS_P[[#This Row],[LG]]),IFERROR(INDEX(PITCHCSV[],MATCH(MYRANKS_P[[#This Row],[PROJID]],PITCHCSV[playerid],0),P_BBCOL),0),0)</f>
        <v>#REF!</v>
      </c>
      <c r="P729" s="10" t="e">
        <f>IF(OR(LEAGUE="Mixed",LEAGUE=MYRANKS_P[[#This Row],[LG]]),IFERROR(MYRANKS_P[[#This Row],[ER]]*9/MYRANKS_P[[#This Row],[IP]],0),0)</f>
        <v>#REF!</v>
      </c>
      <c r="Q729" s="10" t="e">
        <f>IF(OR(LEAGUE="Mixed",LEAGUE=MYRANKS_P[[#This Row],[LG]]),IFERROR((MYRANKS_P[[#This Row],[BB]]+MYRANKS_P[[#This Row],[H]])/MYRANKS_P[[#This Row],[IP]],0),0)</f>
        <v>#REF!</v>
      </c>
      <c r="R729" s="12" t="e">
        <f>MYRANKS_P[[#This Row],[W]]/SGP_W</f>
        <v>#REF!</v>
      </c>
      <c r="S729" s="12" t="e">
        <f>MYRANKS_P[[#This Row],[SV]]/SGP_SV</f>
        <v>#REF!</v>
      </c>
      <c r="T729" s="12" t="e">
        <f>MYRANKS_P[[#This Row],[SO]]/SGP_K</f>
        <v>#REF!</v>
      </c>
      <c r="U729" s="10" t="e">
        <f>((LGAVG_ER*(NUMPITCHERS-1)+MYRANKS_P[[#This Row],[ER]])*9/((LGAVG_IP*(NUMPITCHERS-1)+MYRANKS_P[[#This Row],[IP]]))-LGAVG_ERA)/SGP_ERA</f>
        <v>#REF!</v>
      </c>
      <c r="V729" s="10" t="e">
        <f>((LGAVG_HBB*(NUMPITCHERS-1)+MYRANKS_P[[#This Row],[BB]]+MYRANKS_P[[#This Row],[H]])/(LGAVG_IP*(NUMPITCHERS-1)+MYRANKS_P[[#This Row],[IP]])-LGAVG_WHIP)/SGP_WHIP</f>
        <v>#REF!</v>
      </c>
      <c r="W729" s="76" t="e">
        <f>MYRANKS_P[[#This Row],[WSGP]]+MYRANKS_P[[#This Row],[SVSGP]]+MYRANKS_P[[#This Row],[SOSGP]]+MYRANKS_P[[#This Row],[ERASGP]]+MYRANKS_P[[#This Row],[WHIPSGP]]</f>
        <v>#REF!</v>
      </c>
      <c r="X729" s="175" t="e">
        <f>RANK(MYRANKS_P[[#This Row],[TTLSGP]],MYRANKS_P[TTLSGP],0)</f>
        <v>#REF!</v>
      </c>
      <c r="Y729" s="76" t="e">
        <f>IF(MYRANKS_P[[#This Row],[RAW_RANK]]&gt;NUM_P,MYRANKS_P[[#This Row],[TTLSGP]],0)</f>
        <v>#REF!</v>
      </c>
      <c r="Z729" s="23" t="e">
        <f>IF(MYRANKS_P[[#This Row],[BENCH_TTLSGP]]=0,"",RANK(MYRANKS_P[[#This Row],[BENCH_TTLSGP]],MYRANKS_P[BENCH_TTLSGP],0))</f>
        <v>#REF!</v>
      </c>
      <c r="AA729" s="23" t="e">
        <f>IF(MYRANKS_P[[#This Row],[RAW_RANK]]=NUM_P,"X","")</f>
        <v>#REF!</v>
      </c>
      <c r="AB729" s="80" t="e">
        <f>VLOOKUP(MYRANKS_P[[#This Row],[POS]],#REF!,COLUMN(#REF!),FALSE)</f>
        <v>#REF!</v>
      </c>
      <c r="AC729" s="81" t="e">
        <f>MYRANKS_P[[#This Row],[TTLSGP]]-MYRANKS_P[[#This Row],[REPL LVL]]</f>
        <v>#REF!</v>
      </c>
      <c r="AD729" s="20" t="e">
        <f>IF(MYRANKS_P[[#This Row],[RAW_RANK]]&lt;=Total_Pitchers_Drafted,MYRANKS_P[[#This Row],[SGP OVER REPL]],0)</f>
        <v>#REF!</v>
      </c>
      <c r="AE729" s="70" t="e">
        <f>MYRANKS_P[[#This Row],[SGP OVER REPL]]*Dollar_Value_Per_Pitcher_SGP+1</f>
        <v>#REF!</v>
      </c>
      <c r="AF729" s="28"/>
      <c r="AG729" s="31" t="e">
        <f>IF(AND(MYRANKS_P[[#This Row],[BENCH_RANK]]&lt;=Total_Pitchers_Drafted,MYRANKS_P[[#This Row],[$ACTUAL]]=""),MYRANKS_P[[#This Row],[USEFULSGP]],0)</f>
        <v>#REF!</v>
      </c>
      <c r="AH729" s="28" t="e">
        <f>IF(MYRANKS_P[[#This Row],[REMAIN_SGP]]=0,0,MYRANKS_P[[#This Row],[REMAIN_SGP]]*Remaining_Dollar_Value_Per_Pitcher_SGP+1)</f>
        <v>#REF!</v>
      </c>
      <c r="AI729" s="122"/>
    </row>
    <row r="730" spans="1:35" x14ac:dyDescent="0.25">
      <c r="A730" s="111" t="s">
        <v>5204</v>
      </c>
      <c r="B730" s="53" t="e">
        <f>VLOOKUP(MYRANKS_P[[#This Row],[PLAYERID]],#REF!,COLUMN(#REF!),FALSE)</f>
        <v>#REF!</v>
      </c>
      <c r="C730" s="53" t="e">
        <f>VLOOKUP(MYRANKS_P[[#This Row],[PLAYERID]],#REF!,COLUMN(#REF!),FALSE)</f>
        <v>#REF!</v>
      </c>
      <c r="D730" s="53" t="e">
        <f>VLOOKUP(MYRANKS_P[[#This Row],[PLAYERID]],#REF!,COLUMN(#REF!),FALSE)</f>
        <v>#REF!</v>
      </c>
      <c r="E730" s="9" t="e">
        <f>VLOOKUP(MYRANKS_P[[#This Row],[PLAYERID]],#REF!,COLUMN(#REF!),FALSE)</f>
        <v>#REF!</v>
      </c>
      <c r="F730" s="53" t="e">
        <f>VLOOKUP(MYRANKS_P[[#This Row],[PLAYERID]],#REF!,COLUMN(#REF!),FALSE)</f>
        <v>#REF!</v>
      </c>
      <c r="G730" s="9" t="e">
        <f>INDEX(#REF!,MATCH(MYRANKS_P[[#This Row],[PLAYERID]],#REF!,0),VLOOKUP(IDSYSTEM,#REF!,3,FALSE))</f>
        <v>#REF!</v>
      </c>
      <c r="H730" s="115" t="e">
        <f>IF(OR(LEAGUE="Mixed",LEAGUE=MYRANKS_P[[#This Row],[LG]]),IFERROR(INDEX(PITCHCSV[],MATCH(MYRANKS_P[[#This Row],[PROJID]],PITCHCSV[playerid],0),P_WCOL),0),0)</f>
        <v>#REF!</v>
      </c>
      <c r="I730" s="115" t="e">
        <f>IF(OR(LEAGUE="Mixed",LEAGUE=MYRANKS_P[[#This Row],[LG]]),IFERROR(INDEX(PITCHCSV[],MATCH(MYRANKS_P[[#This Row],[PROJID]],PITCHCSV[playerid],0),P_SVCOL),0),0)</f>
        <v>#REF!</v>
      </c>
      <c r="J730" s="115" t="e">
        <f>IF(OR(LEAGUE="Mixed",LEAGUE=MYRANKS_P[[#This Row],[LG]]),IFERROR(INDEX(PITCHCSV[],MATCH(MYRANKS_P[[#This Row],[PROJID]],PITCHCSV[playerid],0),P_IPCOL),0),0)</f>
        <v>#REF!</v>
      </c>
      <c r="K730" s="115" t="e">
        <f>IF(OR(LEAGUE="Mixed",LEAGUE=MYRANKS_P[[#This Row],[LG]]),IFERROR(INDEX(PITCHCSV[],MATCH(MYRANKS_P[[#This Row],[PROJID]],PITCHCSV[playerid],0),P_HCOL),0),0)</f>
        <v>#REF!</v>
      </c>
      <c r="L730" s="115" t="e">
        <f>IF(OR(LEAGUE="Mixed",LEAGUE=MYRANKS_P[[#This Row],[LG]]),IFERROR(INDEX(PITCHCSV[],MATCH(MYRANKS_P[[#This Row],[PROJID]],PITCHCSV[playerid],0),P_ERCOL),0),0)</f>
        <v>#REF!</v>
      </c>
      <c r="M730" s="115" t="e">
        <f>IF(OR(LEAGUE="Mixed",LEAGUE=MYRANKS_P[[#This Row],[LG]]),IFERROR(INDEX(PITCHCSV[],MATCH(MYRANKS_P[[#This Row],[PROJID]],PITCHCSV[playerid],0),P_HRCOL),0),0)</f>
        <v>#REF!</v>
      </c>
      <c r="N730" s="115" t="e">
        <f>IF(OR(LEAGUE="Mixed",LEAGUE=MYRANKS_P[[#This Row],[LG]]),IFERROR(INDEX(PITCHCSV[],MATCH(MYRANKS_P[[#This Row],[PROJID]],PITCHCSV[playerid],0),P_SOCOL),0),0)</f>
        <v>#REF!</v>
      </c>
      <c r="O730" s="115" t="e">
        <f>IF(OR(LEAGUE="Mixed",LEAGUE=MYRANKS_P[[#This Row],[LG]]),IFERROR(INDEX(PITCHCSV[],MATCH(MYRANKS_P[[#This Row],[PROJID]],PITCHCSV[playerid],0),P_BBCOL),0),0)</f>
        <v>#REF!</v>
      </c>
      <c r="P730" s="10" t="e">
        <f>IF(OR(LEAGUE="Mixed",LEAGUE=MYRANKS_P[[#This Row],[LG]]),IFERROR(MYRANKS_P[[#This Row],[ER]]*9/MYRANKS_P[[#This Row],[IP]],0),0)</f>
        <v>#REF!</v>
      </c>
      <c r="Q730" s="10" t="e">
        <f>IF(OR(LEAGUE="Mixed",LEAGUE=MYRANKS_P[[#This Row],[LG]]),IFERROR((MYRANKS_P[[#This Row],[BB]]+MYRANKS_P[[#This Row],[H]])/MYRANKS_P[[#This Row],[IP]],0),0)</f>
        <v>#REF!</v>
      </c>
      <c r="R730" s="10" t="e">
        <f>MYRANKS_P[[#This Row],[W]]/SGP_W</f>
        <v>#REF!</v>
      </c>
      <c r="S730" s="10" t="e">
        <f>MYRANKS_P[[#This Row],[SV]]/SGP_SV</f>
        <v>#REF!</v>
      </c>
      <c r="T730" s="10" t="e">
        <f>MYRANKS_P[[#This Row],[SO]]/SGP_K</f>
        <v>#REF!</v>
      </c>
      <c r="U730" s="10" t="e">
        <f>((LGAVG_ER*(NUMPITCHERS-1)+MYRANKS_P[[#This Row],[ER]])*9/((LGAVG_IP*(NUMPITCHERS-1)+MYRANKS_P[[#This Row],[IP]]))-LGAVG_ERA)/SGP_ERA</f>
        <v>#REF!</v>
      </c>
      <c r="V730" s="10" t="e">
        <f>((LGAVG_HBB*(NUMPITCHERS-1)+MYRANKS_P[[#This Row],[BB]]+MYRANKS_P[[#This Row],[H]])/(LGAVG_IP*(NUMPITCHERS-1)+MYRANKS_P[[#This Row],[IP]])-LGAVG_WHIP)/SGP_WHIP</f>
        <v>#REF!</v>
      </c>
      <c r="W730" s="72" t="e">
        <f>MYRANKS_P[[#This Row],[WSGP]]+MYRANKS_P[[#This Row],[SVSGP]]+MYRANKS_P[[#This Row],[SOSGP]]+MYRANKS_P[[#This Row],[ERASGP]]+MYRANKS_P[[#This Row],[WHIPSGP]]</f>
        <v>#REF!</v>
      </c>
      <c r="X730" s="171" t="e">
        <f>RANK(MYRANKS_P[[#This Row],[TTLSGP]],MYRANKS_P[TTLSGP],0)</f>
        <v>#REF!</v>
      </c>
      <c r="Y730" s="72" t="e">
        <f>IF(MYRANKS_P[[#This Row],[RAW_RANK]]&gt;NUM_P,MYRANKS_P[[#This Row],[TTLSGP]],0)</f>
        <v>#REF!</v>
      </c>
      <c r="Z730" s="22" t="e">
        <f>IF(MYRANKS_P[[#This Row],[BENCH_TTLSGP]]=0,"",RANK(MYRANKS_P[[#This Row],[BENCH_TTLSGP]],MYRANKS_P[BENCH_TTLSGP],0))</f>
        <v>#REF!</v>
      </c>
      <c r="AA730" s="22" t="e">
        <f>IF(MYRANKS_P[[#This Row],[RAW_RANK]]=NUM_P,"X","")</f>
        <v>#REF!</v>
      </c>
      <c r="AB730" s="80" t="e">
        <f>VLOOKUP(MYRANKS_P[[#This Row],[POS]],#REF!,COLUMN(#REF!),FALSE)</f>
        <v>#REF!</v>
      </c>
      <c r="AC730" s="12" t="e">
        <f>MYRANKS_P[[#This Row],[TTLSGP]]-MYRANKS_P[[#This Row],[REPL LVL]]</f>
        <v>#REF!</v>
      </c>
      <c r="AD730" s="19" t="e">
        <f>IF(MYRANKS_P[[#This Row],[RAW_RANK]]&lt;=Total_Pitchers_Drafted,MYRANKS_P[[#This Row],[SGP OVER REPL]],0)</f>
        <v>#REF!</v>
      </c>
      <c r="AE730" s="66" t="e">
        <f>MYRANKS_P[[#This Row],[SGP OVER REPL]]*Dollar_Value_Per_Pitcher_SGP+1</f>
        <v>#REF!</v>
      </c>
      <c r="AF730" s="27"/>
      <c r="AG730" s="30" t="e">
        <f>IF(AND(MYRANKS_P[[#This Row],[BENCH_RANK]]&lt;=Total_Pitchers_Drafted,MYRANKS_P[[#This Row],[$ACTUAL]]=""),MYRANKS_P[[#This Row],[USEFULSGP]],0)</f>
        <v>#REF!</v>
      </c>
      <c r="AH730" s="27" t="e">
        <f>IF(MYRANKS_P[[#This Row],[REMAIN_SGP]]=0,0,MYRANKS_P[[#This Row],[REMAIN_SGP]]*Remaining_Dollar_Value_Per_Pitcher_SGP+1)</f>
        <v>#REF!</v>
      </c>
      <c r="AI730" s="122"/>
    </row>
    <row r="731" spans="1:35" x14ac:dyDescent="0.25">
      <c r="A731" s="111" t="s">
        <v>1852</v>
      </c>
      <c r="B731" s="53" t="e">
        <f>VLOOKUP(MYRANKS_P[[#This Row],[PLAYERID]],#REF!,COLUMN(#REF!),FALSE)</f>
        <v>#REF!</v>
      </c>
      <c r="C731" s="53" t="e">
        <f>VLOOKUP(MYRANKS_P[[#This Row],[PLAYERID]],#REF!,COLUMN(#REF!),FALSE)</f>
        <v>#REF!</v>
      </c>
      <c r="D731" s="53" t="e">
        <f>VLOOKUP(MYRANKS_P[[#This Row],[PLAYERID]],#REF!,COLUMN(#REF!),FALSE)</f>
        <v>#REF!</v>
      </c>
      <c r="E731" s="9" t="e">
        <f>VLOOKUP(MYRANKS_P[[#This Row],[PLAYERID]],#REF!,COLUMN(#REF!),FALSE)</f>
        <v>#REF!</v>
      </c>
      <c r="F731" s="53" t="e">
        <f>VLOOKUP(MYRANKS_P[[#This Row],[PLAYERID]],#REF!,COLUMN(#REF!),FALSE)</f>
        <v>#REF!</v>
      </c>
      <c r="G731" s="9" t="e">
        <f>INDEX(#REF!,MATCH(MYRANKS_P[[#This Row],[PLAYERID]],#REF!,0),VLOOKUP(IDSYSTEM,#REF!,3,FALSE))</f>
        <v>#REF!</v>
      </c>
      <c r="H731" s="115" t="e">
        <f>IF(OR(LEAGUE="Mixed",LEAGUE=MYRANKS_P[[#This Row],[LG]]),IFERROR(INDEX(PITCHCSV[],MATCH(MYRANKS_P[[#This Row],[PROJID]],PITCHCSV[playerid],0),P_WCOL),0),0)</f>
        <v>#REF!</v>
      </c>
      <c r="I731" s="115" t="e">
        <f>IF(OR(LEAGUE="Mixed",LEAGUE=MYRANKS_P[[#This Row],[LG]]),IFERROR(INDEX(PITCHCSV[],MATCH(MYRANKS_P[[#This Row],[PROJID]],PITCHCSV[playerid],0),P_SVCOL),0),0)</f>
        <v>#REF!</v>
      </c>
      <c r="J731" s="115" t="e">
        <f>IF(OR(LEAGUE="Mixed",LEAGUE=MYRANKS_P[[#This Row],[LG]]),IFERROR(INDEX(PITCHCSV[],MATCH(MYRANKS_P[[#This Row],[PROJID]],PITCHCSV[playerid],0),P_IPCOL),0),0)</f>
        <v>#REF!</v>
      </c>
      <c r="K731" s="115" t="e">
        <f>IF(OR(LEAGUE="Mixed",LEAGUE=MYRANKS_P[[#This Row],[LG]]),IFERROR(INDEX(PITCHCSV[],MATCH(MYRANKS_P[[#This Row],[PROJID]],PITCHCSV[playerid],0),P_HCOL),0),0)</f>
        <v>#REF!</v>
      </c>
      <c r="L731" s="115" t="e">
        <f>IF(OR(LEAGUE="Mixed",LEAGUE=MYRANKS_P[[#This Row],[LG]]),IFERROR(INDEX(PITCHCSV[],MATCH(MYRANKS_P[[#This Row],[PROJID]],PITCHCSV[playerid],0),P_ERCOL),0),0)</f>
        <v>#REF!</v>
      </c>
      <c r="M731" s="115" t="e">
        <f>IF(OR(LEAGUE="Mixed",LEAGUE=MYRANKS_P[[#This Row],[LG]]),IFERROR(INDEX(PITCHCSV[],MATCH(MYRANKS_P[[#This Row],[PROJID]],PITCHCSV[playerid],0),P_HRCOL),0),0)</f>
        <v>#REF!</v>
      </c>
      <c r="N731" s="115" t="e">
        <f>IF(OR(LEAGUE="Mixed",LEAGUE=MYRANKS_P[[#This Row],[LG]]),IFERROR(INDEX(PITCHCSV[],MATCH(MYRANKS_P[[#This Row],[PROJID]],PITCHCSV[playerid],0),P_SOCOL),0),0)</f>
        <v>#REF!</v>
      </c>
      <c r="O731" s="115" t="e">
        <f>IF(OR(LEAGUE="Mixed",LEAGUE=MYRANKS_P[[#This Row],[LG]]),IFERROR(INDEX(PITCHCSV[],MATCH(MYRANKS_P[[#This Row],[PROJID]],PITCHCSV[playerid],0),P_BBCOL),0),0)</f>
        <v>#REF!</v>
      </c>
      <c r="P731" s="10" t="e">
        <f>IF(OR(LEAGUE="Mixed",LEAGUE=MYRANKS_P[[#This Row],[LG]]),IFERROR(MYRANKS_P[[#This Row],[ER]]*9/MYRANKS_P[[#This Row],[IP]],0),0)</f>
        <v>#REF!</v>
      </c>
      <c r="Q731" s="10" t="e">
        <f>IF(OR(LEAGUE="Mixed",LEAGUE=MYRANKS_P[[#This Row],[LG]]),IFERROR((MYRANKS_P[[#This Row],[BB]]+MYRANKS_P[[#This Row],[H]])/MYRANKS_P[[#This Row],[IP]],0),0)</f>
        <v>#REF!</v>
      </c>
      <c r="R731" s="55" t="e">
        <f>MYRANKS_P[[#This Row],[W]]/SGP_W</f>
        <v>#REF!</v>
      </c>
      <c r="S731" s="54" t="e">
        <f>MYRANKS_P[[#This Row],[SV]]/SGP_SV</f>
        <v>#REF!</v>
      </c>
      <c r="T731" s="55" t="e">
        <f>MYRANKS_P[[#This Row],[SO]]/SGP_K</f>
        <v>#REF!</v>
      </c>
      <c r="U731" s="10" t="e">
        <f>((LGAVG_ER*(NUMPITCHERS-1)+MYRANKS_P[[#This Row],[ER]])*9/((LGAVG_IP*(NUMPITCHERS-1)+MYRANKS_P[[#This Row],[IP]]))-LGAVG_ERA)/SGP_ERA</f>
        <v>#REF!</v>
      </c>
      <c r="V731" s="10" t="e">
        <f>((LGAVG_HBB*(NUMPITCHERS-1)+MYRANKS_P[[#This Row],[BB]]+MYRANKS_P[[#This Row],[H]])/(LGAVG_IP*(NUMPITCHERS-1)+MYRANKS_P[[#This Row],[IP]])-LGAVG_WHIP)/SGP_WHIP</f>
        <v>#REF!</v>
      </c>
      <c r="W731" s="74" t="e">
        <f>MYRANKS_P[[#This Row],[WSGP]]+MYRANKS_P[[#This Row],[SVSGP]]+MYRANKS_P[[#This Row],[SOSGP]]+MYRANKS_P[[#This Row],[ERASGP]]+MYRANKS_P[[#This Row],[WHIPSGP]]</f>
        <v>#REF!</v>
      </c>
      <c r="X731" s="172" t="e">
        <f>RANK(MYRANKS_P[[#This Row],[TTLSGP]],MYRANKS_P[TTLSGP],0)</f>
        <v>#REF!</v>
      </c>
      <c r="Y731" s="74" t="e">
        <f>IF(MYRANKS_P[[#This Row],[RAW_RANK]]&gt;NUM_P,MYRANKS_P[[#This Row],[TTLSGP]],0)</f>
        <v>#REF!</v>
      </c>
      <c r="Z731" s="56" t="e">
        <f>IF(MYRANKS_P[[#This Row],[BENCH_TTLSGP]]=0,"",RANK(MYRANKS_P[[#This Row],[BENCH_TTLSGP]],MYRANKS_P[BENCH_TTLSGP],0))</f>
        <v>#REF!</v>
      </c>
      <c r="AA731" s="56" t="e">
        <f>IF(MYRANKS_P[[#This Row],[RAW_RANK]]=NUM_P,"X","")</f>
        <v>#REF!</v>
      </c>
      <c r="AB731" s="118" t="e">
        <f>VLOOKUP(MYRANKS_P[[#This Row],[POS]],#REF!,COLUMN(#REF!),FALSE)</f>
        <v>#REF!</v>
      </c>
      <c r="AC731" s="119" t="e">
        <f>MYRANKS_P[[#This Row],[TTLSGP]]-MYRANKS_P[[#This Row],[REPL LVL]]</f>
        <v>#REF!</v>
      </c>
      <c r="AD731" s="55" t="e">
        <f>IF(MYRANKS_P[[#This Row],[RAW_RANK]]&lt;=Total_Pitchers_Drafted,MYRANKS_P[[#This Row],[SGP OVER REPL]],0)</f>
        <v>#REF!</v>
      </c>
      <c r="AE731" s="68" t="e">
        <f>MYRANKS_P[[#This Row],[SGP OVER REPL]]*Dollar_Value_Per_Pitcher_SGP+1</f>
        <v>#REF!</v>
      </c>
      <c r="AF731" s="55"/>
      <c r="AG731" s="54" t="e">
        <f>IF(AND(MYRANKS_P[[#This Row],[BENCH_RANK]]&lt;=Total_Pitchers_Drafted,MYRANKS_P[[#This Row],[$ACTUAL]]=""),MYRANKS_P[[#This Row],[USEFULSGP]],0)</f>
        <v>#REF!</v>
      </c>
      <c r="AH731" s="55" t="e">
        <f>IF(MYRANKS_P[[#This Row],[REMAIN_SGP]]=0,0,MYRANKS_P[[#This Row],[REMAIN_SGP]]*Remaining_Dollar_Value_Per_Pitcher_SGP+1)</f>
        <v>#REF!</v>
      </c>
      <c r="AI731" s="122"/>
    </row>
    <row r="732" spans="1:35" x14ac:dyDescent="0.25">
      <c r="A732" s="111" t="s">
        <v>6609</v>
      </c>
      <c r="B732" s="53" t="e">
        <f>VLOOKUP(MYRANKS_P[[#This Row],[PLAYERID]],#REF!,COLUMN(#REF!),FALSE)</f>
        <v>#REF!</v>
      </c>
      <c r="C732" s="53" t="e">
        <f>VLOOKUP(MYRANKS_P[[#This Row],[PLAYERID]],#REF!,COLUMN(#REF!),FALSE)</f>
        <v>#REF!</v>
      </c>
      <c r="D732" s="53" t="e">
        <f>VLOOKUP(MYRANKS_P[[#This Row],[PLAYERID]],#REF!,COLUMN(#REF!),FALSE)</f>
        <v>#REF!</v>
      </c>
      <c r="E732" s="9" t="e">
        <f>VLOOKUP(MYRANKS_P[[#This Row],[PLAYERID]],#REF!,COLUMN(#REF!),FALSE)</f>
        <v>#REF!</v>
      </c>
      <c r="F732" s="53" t="e">
        <f>VLOOKUP(MYRANKS_P[[#This Row],[PLAYERID]],#REF!,COLUMN(#REF!),FALSE)</f>
        <v>#REF!</v>
      </c>
      <c r="G732" s="9" t="e">
        <f>INDEX(#REF!,MATCH(MYRANKS_P[[#This Row],[PLAYERID]],#REF!,0),VLOOKUP(IDSYSTEM,#REF!,3,FALSE))</f>
        <v>#REF!</v>
      </c>
      <c r="H732" s="115" t="e">
        <f>IF(OR(LEAGUE="Mixed",LEAGUE=MYRANKS_P[[#This Row],[LG]]),IFERROR(INDEX(PITCHCSV[],MATCH(MYRANKS_P[[#This Row],[PROJID]],PITCHCSV[playerid],0),P_WCOL),0),0)</f>
        <v>#REF!</v>
      </c>
      <c r="I732" s="115" t="e">
        <f>IF(OR(LEAGUE="Mixed",LEAGUE=MYRANKS_P[[#This Row],[LG]]),IFERROR(INDEX(PITCHCSV[],MATCH(MYRANKS_P[[#This Row],[PROJID]],PITCHCSV[playerid],0),P_SVCOL),0),0)</f>
        <v>#REF!</v>
      </c>
      <c r="J732" s="115" t="e">
        <f>IF(OR(LEAGUE="Mixed",LEAGUE=MYRANKS_P[[#This Row],[LG]]),IFERROR(INDEX(PITCHCSV[],MATCH(MYRANKS_P[[#This Row],[PROJID]],PITCHCSV[playerid],0),P_IPCOL),0),0)</f>
        <v>#REF!</v>
      </c>
      <c r="K732" s="115" t="e">
        <f>IF(OR(LEAGUE="Mixed",LEAGUE=MYRANKS_P[[#This Row],[LG]]),IFERROR(INDEX(PITCHCSV[],MATCH(MYRANKS_P[[#This Row],[PROJID]],PITCHCSV[playerid],0),P_HCOL),0),0)</f>
        <v>#REF!</v>
      </c>
      <c r="L732" s="115" t="e">
        <f>IF(OR(LEAGUE="Mixed",LEAGUE=MYRANKS_P[[#This Row],[LG]]),IFERROR(INDEX(PITCHCSV[],MATCH(MYRANKS_P[[#This Row],[PROJID]],PITCHCSV[playerid],0),P_ERCOL),0),0)</f>
        <v>#REF!</v>
      </c>
      <c r="M732" s="115" t="e">
        <f>IF(OR(LEAGUE="Mixed",LEAGUE=MYRANKS_P[[#This Row],[LG]]),IFERROR(INDEX(PITCHCSV[],MATCH(MYRANKS_P[[#This Row],[PROJID]],PITCHCSV[playerid],0),P_HRCOL),0),0)</f>
        <v>#REF!</v>
      </c>
      <c r="N732" s="115" t="e">
        <f>IF(OR(LEAGUE="Mixed",LEAGUE=MYRANKS_P[[#This Row],[LG]]),IFERROR(INDEX(PITCHCSV[],MATCH(MYRANKS_P[[#This Row],[PROJID]],PITCHCSV[playerid],0),P_SOCOL),0),0)</f>
        <v>#REF!</v>
      </c>
      <c r="O732" s="115" t="e">
        <f>IF(OR(LEAGUE="Mixed",LEAGUE=MYRANKS_P[[#This Row],[LG]]),IFERROR(INDEX(PITCHCSV[],MATCH(MYRANKS_P[[#This Row],[PROJID]],PITCHCSV[playerid],0),P_BBCOL),0),0)</f>
        <v>#REF!</v>
      </c>
      <c r="P732" s="10" t="e">
        <f>IF(OR(LEAGUE="Mixed",LEAGUE=MYRANKS_P[[#This Row],[LG]]),IFERROR(MYRANKS_P[[#This Row],[ER]]*9/MYRANKS_P[[#This Row],[IP]],0),0)</f>
        <v>#REF!</v>
      </c>
      <c r="Q732" s="10" t="e">
        <f>IF(OR(LEAGUE="Mixed",LEAGUE=MYRANKS_P[[#This Row],[LG]]),IFERROR((MYRANKS_P[[#This Row],[BB]]+MYRANKS_P[[#This Row],[H]])/MYRANKS_P[[#This Row],[IP]],0),0)</f>
        <v>#REF!</v>
      </c>
      <c r="R732" s="10" t="e">
        <f>MYRANKS_P[[#This Row],[W]]/SGP_W</f>
        <v>#REF!</v>
      </c>
      <c r="S732" s="10" t="e">
        <f>MYRANKS_P[[#This Row],[SV]]/SGP_SV</f>
        <v>#REF!</v>
      </c>
      <c r="T732" s="10" t="e">
        <f>MYRANKS_P[[#This Row],[SO]]/SGP_K</f>
        <v>#REF!</v>
      </c>
      <c r="U732" s="10" t="e">
        <f>((LGAVG_ER*(NUMPITCHERS-1)+MYRANKS_P[[#This Row],[ER]])*9/((LGAVG_IP*(NUMPITCHERS-1)+MYRANKS_P[[#This Row],[IP]]))-LGAVG_ERA)/SGP_ERA</f>
        <v>#REF!</v>
      </c>
      <c r="V732" s="10" t="e">
        <f>((LGAVG_HBB*(NUMPITCHERS-1)+MYRANKS_P[[#This Row],[BB]]+MYRANKS_P[[#This Row],[H]])/(LGAVG_IP*(NUMPITCHERS-1)+MYRANKS_P[[#This Row],[IP]])-LGAVG_WHIP)/SGP_WHIP</f>
        <v>#REF!</v>
      </c>
      <c r="W732" s="72" t="e">
        <f>MYRANKS_P[[#This Row],[WSGP]]+MYRANKS_P[[#This Row],[SVSGP]]+MYRANKS_P[[#This Row],[SOSGP]]+MYRANKS_P[[#This Row],[ERASGP]]+MYRANKS_P[[#This Row],[WHIPSGP]]</f>
        <v>#REF!</v>
      </c>
      <c r="X732" s="171" t="e">
        <f>RANK(MYRANKS_P[[#This Row],[TTLSGP]],MYRANKS_P[TTLSGP],0)</f>
        <v>#REF!</v>
      </c>
      <c r="Y732" s="72" t="e">
        <f>IF(MYRANKS_P[[#This Row],[RAW_RANK]]&gt;NUM_P,MYRANKS_P[[#This Row],[TTLSGP]],0)</f>
        <v>#REF!</v>
      </c>
      <c r="Z732" s="22" t="e">
        <f>IF(MYRANKS_P[[#This Row],[BENCH_TTLSGP]]=0,"",RANK(MYRANKS_P[[#This Row],[BENCH_TTLSGP]],MYRANKS_P[BENCH_TTLSGP],0))</f>
        <v>#REF!</v>
      </c>
      <c r="AA732" s="22" t="e">
        <f>IF(MYRANKS_P[[#This Row],[RAW_RANK]]=NUM_P,"X","")</f>
        <v>#REF!</v>
      </c>
      <c r="AB732" s="80" t="e">
        <f>VLOOKUP(MYRANKS_P[[#This Row],[POS]],#REF!,COLUMN(#REF!),FALSE)</f>
        <v>#REF!</v>
      </c>
      <c r="AC732" s="81" t="e">
        <f>MYRANKS_P[[#This Row],[TTLSGP]]-MYRANKS_P[[#This Row],[REPL LVL]]</f>
        <v>#REF!</v>
      </c>
      <c r="AD732" s="19" t="e">
        <f>IF(MYRANKS_P[[#This Row],[RAW_RANK]]&lt;=Total_Pitchers_Drafted,MYRANKS_P[[#This Row],[SGP OVER REPL]],0)</f>
        <v>#REF!</v>
      </c>
      <c r="AE732" s="66" t="e">
        <f>MYRANKS_P[[#This Row],[SGP OVER REPL]]*Dollar_Value_Per_Pitcher_SGP+1</f>
        <v>#REF!</v>
      </c>
      <c r="AF732" s="27"/>
      <c r="AG732" s="30" t="e">
        <f>IF(AND(MYRANKS_P[[#This Row],[BENCH_RANK]]&lt;=Total_Pitchers_Drafted,MYRANKS_P[[#This Row],[$ACTUAL]]=""),MYRANKS_P[[#This Row],[USEFULSGP]],0)</f>
        <v>#REF!</v>
      </c>
      <c r="AH732" s="27" t="e">
        <f>IF(MYRANKS_P[[#This Row],[REMAIN_SGP]]=0,0,MYRANKS_P[[#This Row],[REMAIN_SGP]]*Remaining_Dollar_Value_Per_Pitcher_SGP+1)</f>
        <v>#REF!</v>
      </c>
      <c r="AI732" s="122"/>
    </row>
    <row r="733" spans="1:35" x14ac:dyDescent="0.25">
      <c r="A733" s="111" t="s">
        <v>1854</v>
      </c>
      <c r="B733" s="53" t="e">
        <f>VLOOKUP(MYRANKS_P[[#This Row],[PLAYERID]],#REF!,COLUMN(#REF!),FALSE)</f>
        <v>#REF!</v>
      </c>
      <c r="C733" s="53" t="e">
        <f>VLOOKUP(MYRANKS_P[[#This Row],[PLAYERID]],#REF!,COLUMN(#REF!),FALSE)</f>
        <v>#REF!</v>
      </c>
      <c r="D733" s="53" t="e">
        <f>VLOOKUP(MYRANKS_P[[#This Row],[PLAYERID]],#REF!,COLUMN(#REF!),FALSE)</f>
        <v>#REF!</v>
      </c>
      <c r="E733" s="9" t="e">
        <f>VLOOKUP(MYRANKS_P[[#This Row],[PLAYERID]],#REF!,COLUMN(#REF!),FALSE)</f>
        <v>#REF!</v>
      </c>
      <c r="F733" s="53" t="e">
        <f>VLOOKUP(MYRANKS_P[[#This Row],[PLAYERID]],#REF!,COLUMN(#REF!),FALSE)</f>
        <v>#REF!</v>
      </c>
      <c r="G733" s="9" t="e">
        <f>INDEX(#REF!,MATCH(MYRANKS_P[[#This Row],[PLAYERID]],#REF!,0),VLOOKUP(IDSYSTEM,#REF!,3,FALSE))</f>
        <v>#REF!</v>
      </c>
      <c r="H733" s="115" t="e">
        <f>IF(OR(LEAGUE="Mixed",LEAGUE=MYRANKS_P[[#This Row],[LG]]),IFERROR(INDEX(PITCHCSV[],MATCH(MYRANKS_P[[#This Row],[PROJID]],PITCHCSV[playerid],0),P_WCOL),0),0)</f>
        <v>#REF!</v>
      </c>
      <c r="I733" s="115" t="e">
        <f>IF(OR(LEAGUE="Mixed",LEAGUE=MYRANKS_P[[#This Row],[LG]]),IFERROR(INDEX(PITCHCSV[],MATCH(MYRANKS_P[[#This Row],[PROJID]],PITCHCSV[playerid],0),P_SVCOL),0),0)</f>
        <v>#REF!</v>
      </c>
      <c r="J733" s="115" t="e">
        <f>IF(OR(LEAGUE="Mixed",LEAGUE=MYRANKS_P[[#This Row],[LG]]),IFERROR(INDEX(PITCHCSV[],MATCH(MYRANKS_P[[#This Row],[PROJID]],PITCHCSV[playerid],0),P_IPCOL),0),0)</f>
        <v>#REF!</v>
      </c>
      <c r="K733" s="115" t="e">
        <f>IF(OR(LEAGUE="Mixed",LEAGUE=MYRANKS_P[[#This Row],[LG]]),IFERROR(INDEX(PITCHCSV[],MATCH(MYRANKS_P[[#This Row],[PROJID]],PITCHCSV[playerid],0),P_HCOL),0),0)</f>
        <v>#REF!</v>
      </c>
      <c r="L733" s="115" t="e">
        <f>IF(OR(LEAGUE="Mixed",LEAGUE=MYRANKS_P[[#This Row],[LG]]),IFERROR(INDEX(PITCHCSV[],MATCH(MYRANKS_P[[#This Row],[PROJID]],PITCHCSV[playerid],0),P_ERCOL),0),0)</f>
        <v>#REF!</v>
      </c>
      <c r="M733" s="115" t="e">
        <f>IF(OR(LEAGUE="Mixed",LEAGUE=MYRANKS_P[[#This Row],[LG]]),IFERROR(INDEX(PITCHCSV[],MATCH(MYRANKS_P[[#This Row],[PROJID]],PITCHCSV[playerid],0),P_HRCOL),0),0)</f>
        <v>#REF!</v>
      </c>
      <c r="N733" s="115" t="e">
        <f>IF(OR(LEAGUE="Mixed",LEAGUE=MYRANKS_P[[#This Row],[LG]]),IFERROR(INDEX(PITCHCSV[],MATCH(MYRANKS_P[[#This Row],[PROJID]],PITCHCSV[playerid],0),P_SOCOL),0),0)</f>
        <v>#REF!</v>
      </c>
      <c r="O733" s="115" t="e">
        <f>IF(OR(LEAGUE="Mixed",LEAGUE=MYRANKS_P[[#This Row],[LG]]),IFERROR(INDEX(PITCHCSV[],MATCH(MYRANKS_P[[#This Row],[PROJID]],PITCHCSV[playerid],0),P_BBCOL),0),0)</f>
        <v>#REF!</v>
      </c>
      <c r="P733" s="10" t="e">
        <f>IF(OR(LEAGUE="Mixed",LEAGUE=MYRANKS_P[[#This Row],[LG]]),IFERROR(MYRANKS_P[[#This Row],[ER]]*9/MYRANKS_P[[#This Row],[IP]],0),0)</f>
        <v>#REF!</v>
      </c>
      <c r="Q733" s="10" t="e">
        <f>IF(OR(LEAGUE="Mixed",LEAGUE=MYRANKS_P[[#This Row],[LG]]),IFERROR((MYRANKS_P[[#This Row],[BB]]+MYRANKS_P[[#This Row],[H]])/MYRANKS_P[[#This Row],[IP]],0),0)</f>
        <v>#REF!</v>
      </c>
      <c r="R733" s="10" t="e">
        <f>MYRANKS_P[[#This Row],[W]]/SGP_W</f>
        <v>#REF!</v>
      </c>
      <c r="S733" s="10" t="e">
        <f>MYRANKS_P[[#This Row],[SV]]/SGP_SV</f>
        <v>#REF!</v>
      </c>
      <c r="T733" s="10" t="e">
        <f>MYRANKS_P[[#This Row],[SO]]/SGP_K</f>
        <v>#REF!</v>
      </c>
      <c r="U733" s="10" t="e">
        <f>((LGAVG_ER*(NUMPITCHERS-1)+MYRANKS_P[[#This Row],[ER]])*9/((LGAVG_IP*(NUMPITCHERS-1)+MYRANKS_P[[#This Row],[IP]]))-LGAVG_ERA)/SGP_ERA</f>
        <v>#REF!</v>
      </c>
      <c r="V733" s="10" t="e">
        <f>((LGAVG_HBB*(NUMPITCHERS-1)+MYRANKS_P[[#This Row],[BB]]+MYRANKS_P[[#This Row],[H]])/(LGAVG_IP*(NUMPITCHERS-1)+MYRANKS_P[[#This Row],[IP]])-LGAVG_WHIP)/SGP_WHIP</f>
        <v>#REF!</v>
      </c>
      <c r="W733" s="72" t="e">
        <f>MYRANKS_P[[#This Row],[WSGP]]+MYRANKS_P[[#This Row],[SVSGP]]+MYRANKS_P[[#This Row],[SOSGP]]+MYRANKS_P[[#This Row],[ERASGP]]+MYRANKS_P[[#This Row],[WHIPSGP]]</f>
        <v>#REF!</v>
      </c>
      <c r="X733" s="171" t="e">
        <f>RANK(MYRANKS_P[[#This Row],[TTLSGP]],MYRANKS_P[TTLSGP],0)</f>
        <v>#REF!</v>
      </c>
      <c r="Y733" s="72" t="e">
        <f>IF(MYRANKS_P[[#This Row],[RAW_RANK]]&gt;NUM_P,MYRANKS_P[[#This Row],[TTLSGP]],0)</f>
        <v>#REF!</v>
      </c>
      <c r="Z733" s="22" t="e">
        <f>IF(MYRANKS_P[[#This Row],[BENCH_TTLSGP]]=0,"",RANK(MYRANKS_P[[#This Row],[BENCH_TTLSGP]],MYRANKS_P[BENCH_TTLSGP],0))</f>
        <v>#REF!</v>
      </c>
      <c r="AA733" s="22" t="e">
        <f>IF(MYRANKS_P[[#This Row],[RAW_RANK]]=NUM_P,"X","")</f>
        <v>#REF!</v>
      </c>
      <c r="AB733" s="80" t="e">
        <f>VLOOKUP(MYRANKS_P[[#This Row],[POS]],#REF!,COLUMN(#REF!),FALSE)</f>
        <v>#REF!</v>
      </c>
      <c r="AC733" s="81" t="e">
        <f>MYRANKS_P[[#This Row],[TTLSGP]]-MYRANKS_P[[#This Row],[REPL LVL]]</f>
        <v>#REF!</v>
      </c>
      <c r="AD733" s="19" t="e">
        <f>IF(MYRANKS_P[[#This Row],[RAW_RANK]]&lt;=Total_Pitchers_Drafted,MYRANKS_P[[#This Row],[SGP OVER REPL]],0)</f>
        <v>#REF!</v>
      </c>
      <c r="AE733" s="66" t="e">
        <f>MYRANKS_P[[#This Row],[SGP OVER REPL]]*Dollar_Value_Per_Pitcher_SGP+1</f>
        <v>#REF!</v>
      </c>
      <c r="AF733" s="27"/>
      <c r="AG733" s="30" t="e">
        <f>IF(AND(MYRANKS_P[[#This Row],[BENCH_RANK]]&lt;=Total_Pitchers_Drafted,MYRANKS_P[[#This Row],[$ACTUAL]]=""),MYRANKS_P[[#This Row],[USEFULSGP]],0)</f>
        <v>#REF!</v>
      </c>
      <c r="AH733" s="27" t="e">
        <f>IF(MYRANKS_P[[#This Row],[REMAIN_SGP]]=0,0,MYRANKS_P[[#This Row],[REMAIN_SGP]]*Remaining_Dollar_Value_Per_Pitcher_SGP+1)</f>
        <v>#REF!</v>
      </c>
      <c r="AI733" s="122"/>
    </row>
    <row r="734" spans="1:35" x14ac:dyDescent="0.25">
      <c r="A734" s="111" t="s">
        <v>1855</v>
      </c>
      <c r="B734" s="53" t="e">
        <f>VLOOKUP(MYRANKS_P[[#This Row],[PLAYERID]],#REF!,COLUMN(#REF!),FALSE)</f>
        <v>#REF!</v>
      </c>
      <c r="C734" s="53" t="e">
        <f>VLOOKUP(MYRANKS_P[[#This Row],[PLAYERID]],#REF!,COLUMN(#REF!),FALSE)</f>
        <v>#REF!</v>
      </c>
      <c r="D734" s="53" t="e">
        <f>VLOOKUP(MYRANKS_P[[#This Row],[PLAYERID]],#REF!,COLUMN(#REF!),FALSE)</f>
        <v>#REF!</v>
      </c>
      <c r="E734" s="9" t="e">
        <f>VLOOKUP(MYRANKS_P[[#This Row],[PLAYERID]],#REF!,COLUMN(#REF!),FALSE)</f>
        <v>#REF!</v>
      </c>
      <c r="F734" s="53" t="e">
        <f>VLOOKUP(MYRANKS_P[[#This Row],[PLAYERID]],#REF!,COLUMN(#REF!),FALSE)</f>
        <v>#REF!</v>
      </c>
      <c r="G734" s="9" t="e">
        <f>INDEX(#REF!,MATCH(MYRANKS_P[[#This Row],[PLAYERID]],#REF!,0),VLOOKUP(IDSYSTEM,#REF!,3,FALSE))</f>
        <v>#REF!</v>
      </c>
      <c r="H734" s="115" t="e">
        <f>IF(OR(LEAGUE="Mixed",LEAGUE=MYRANKS_P[[#This Row],[LG]]),IFERROR(INDEX(PITCHCSV[],MATCH(MYRANKS_P[[#This Row],[PROJID]],PITCHCSV[playerid],0),P_WCOL),0),0)</f>
        <v>#REF!</v>
      </c>
      <c r="I734" s="115" t="e">
        <f>IF(OR(LEAGUE="Mixed",LEAGUE=MYRANKS_P[[#This Row],[LG]]),IFERROR(INDEX(PITCHCSV[],MATCH(MYRANKS_P[[#This Row],[PROJID]],PITCHCSV[playerid],0),P_SVCOL),0),0)</f>
        <v>#REF!</v>
      </c>
      <c r="J734" s="115" t="e">
        <f>IF(OR(LEAGUE="Mixed",LEAGUE=MYRANKS_P[[#This Row],[LG]]),IFERROR(INDEX(PITCHCSV[],MATCH(MYRANKS_P[[#This Row],[PROJID]],PITCHCSV[playerid],0),P_IPCOL),0),0)</f>
        <v>#REF!</v>
      </c>
      <c r="K734" s="115" t="e">
        <f>IF(OR(LEAGUE="Mixed",LEAGUE=MYRANKS_P[[#This Row],[LG]]),IFERROR(INDEX(PITCHCSV[],MATCH(MYRANKS_P[[#This Row],[PROJID]],PITCHCSV[playerid],0),P_HCOL),0),0)</f>
        <v>#REF!</v>
      </c>
      <c r="L734" s="115" t="e">
        <f>IF(OR(LEAGUE="Mixed",LEAGUE=MYRANKS_P[[#This Row],[LG]]),IFERROR(INDEX(PITCHCSV[],MATCH(MYRANKS_P[[#This Row],[PROJID]],PITCHCSV[playerid],0),P_ERCOL),0),0)</f>
        <v>#REF!</v>
      </c>
      <c r="M734" s="115" t="e">
        <f>IF(OR(LEAGUE="Mixed",LEAGUE=MYRANKS_P[[#This Row],[LG]]),IFERROR(INDEX(PITCHCSV[],MATCH(MYRANKS_P[[#This Row],[PROJID]],PITCHCSV[playerid],0),P_HRCOL),0),0)</f>
        <v>#REF!</v>
      </c>
      <c r="N734" s="115" t="e">
        <f>IF(OR(LEAGUE="Mixed",LEAGUE=MYRANKS_P[[#This Row],[LG]]),IFERROR(INDEX(PITCHCSV[],MATCH(MYRANKS_P[[#This Row],[PROJID]],PITCHCSV[playerid],0),P_SOCOL),0),0)</f>
        <v>#REF!</v>
      </c>
      <c r="O734" s="115" t="e">
        <f>IF(OR(LEAGUE="Mixed",LEAGUE=MYRANKS_P[[#This Row],[LG]]),IFERROR(INDEX(PITCHCSV[],MATCH(MYRANKS_P[[#This Row],[PROJID]],PITCHCSV[playerid],0),P_BBCOL),0),0)</f>
        <v>#REF!</v>
      </c>
      <c r="P734" s="10" t="e">
        <f>IF(OR(LEAGUE="Mixed",LEAGUE=MYRANKS_P[[#This Row],[LG]]),IFERROR(MYRANKS_P[[#This Row],[ER]]*9/MYRANKS_P[[#This Row],[IP]],0),0)</f>
        <v>#REF!</v>
      </c>
      <c r="Q734" s="10" t="e">
        <f>IF(OR(LEAGUE="Mixed",LEAGUE=MYRANKS_P[[#This Row],[LG]]),IFERROR((MYRANKS_P[[#This Row],[BB]]+MYRANKS_P[[#This Row],[H]])/MYRANKS_P[[#This Row],[IP]],0),0)</f>
        <v>#REF!</v>
      </c>
      <c r="R734" s="10" t="e">
        <f>MYRANKS_P[[#This Row],[W]]/SGP_W</f>
        <v>#REF!</v>
      </c>
      <c r="S734" s="10" t="e">
        <f>MYRANKS_P[[#This Row],[SV]]/SGP_SV</f>
        <v>#REF!</v>
      </c>
      <c r="T734" s="10" t="e">
        <f>MYRANKS_P[[#This Row],[SO]]/SGP_K</f>
        <v>#REF!</v>
      </c>
      <c r="U734" s="10" t="e">
        <f>((LGAVG_ER*(NUMPITCHERS-1)+MYRANKS_P[[#This Row],[ER]])*9/((LGAVG_IP*(NUMPITCHERS-1)+MYRANKS_P[[#This Row],[IP]]))-LGAVG_ERA)/SGP_ERA</f>
        <v>#REF!</v>
      </c>
      <c r="V734" s="10" t="e">
        <f>((LGAVG_HBB*(NUMPITCHERS-1)+MYRANKS_P[[#This Row],[BB]]+MYRANKS_P[[#This Row],[H]])/(LGAVG_IP*(NUMPITCHERS-1)+MYRANKS_P[[#This Row],[IP]])-LGAVG_WHIP)/SGP_WHIP</f>
        <v>#REF!</v>
      </c>
      <c r="W734" s="72" t="e">
        <f>MYRANKS_P[[#This Row],[WSGP]]+MYRANKS_P[[#This Row],[SVSGP]]+MYRANKS_P[[#This Row],[SOSGP]]+MYRANKS_P[[#This Row],[ERASGP]]+MYRANKS_P[[#This Row],[WHIPSGP]]</f>
        <v>#REF!</v>
      </c>
      <c r="X734" s="171" t="e">
        <f>RANK(MYRANKS_P[[#This Row],[TTLSGP]],MYRANKS_P[TTLSGP],0)</f>
        <v>#REF!</v>
      </c>
      <c r="Y734" s="72" t="e">
        <f>IF(MYRANKS_P[[#This Row],[RAW_RANK]]&gt;NUM_P,MYRANKS_P[[#This Row],[TTLSGP]],0)</f>
        <v>#REF!</v>
      </c>
      <c r="Z734" s="22" t="e">
        <f>IF(MYRANKS_P[[#This Row],[BENCH_TTLSGP]]=0,"",RANK(MYRANKS_P[[#This Row],[BENCH_TTLSGP]],MYRANKS_P[BENCH_TTLSGP],0))</f>
        <v>#REF!</v>
      </c>
      <c r="AA734" s="22" t="e">
        <f>IF(MYRANKS_P[[#This Row],[RAW_RANK]]=NUM_P,"X","")</f>
        <v>#REF!</v>
      </c>
      <c r="AB734" s="80" t="e">
        <f>VLOOKUP(MYRANKS_P[[#This Row],[POS]],#REF!,COLUMN(#REF!),FALSE)</f>
        <v>#REF!</v>
      </c>
      <c r="AC734" s="81" t="e">
        <f>MYRANKS_P[[#This Row],[TTLSGP]]-MYRANKS_P[[#This Row],[REPL LVL]]</f>
        <v>#REF!</v>
      </c>
      <c r="AD734" s="19" t="e">
        <f>IF(MYRANKS_P[[#This Row],[RAW_RANK]]&lt;=Total_Pitchers_Drafted,MYRANKS_P[[#This Row],[SGP OVER REPL]],0)</f>
        <v>#REF!</v>
      </c>
      <c r="AE734" s="66" t="e">
        <f>MYRANKS_P[[#This Row],[SGP OVER REPL]]*Dollar_Value_Per_Pitcher_SGP+1</f>
        <v>#REF!</v>
      </c>
      <c r="AF734" s="27"/>
      <c r="AG734" s="30" t="e">
        <f>IF(AND(MYRANKS_P[[#This Row],[BENCH_RANK]]&lt;=Total_Pitchers_Drafted,MYRANKS_P[[#This Row],[$ACTUAL]]=""),MYRANKS_P[[#This Row],[USEFULSGP]],0)</f>
        <v>#REF!</v>
      </c>
      <c r="AH734" s="27" t="e">
        <f>IF(MYRANKS_P[[#This Row],[REMAIN_SGP]]=0,0,MYRANKS_P[[#This Row],[REMAIN_SGP]]*Remaining_Dollar_Value_Per_Pitcher_SGP+1)</f>
        <v>#REF!</v>
      </c>
      <c r="AI734" s="122"/>
    </row>
    <row r="735" spans="1:35" x14ac:dyDescent="0.25">
      <c r="A735" s="111" t="s">
        <v>2413</v>
      </c>
      <c r="B735" s="53" t="e">
        <f>VLOOKUP(MYRANKS_P[[#This Row],[PLAYERID]],#REF!,COLUMN(#REF!),FALSE)</f>
        <v>#REF!</v>
      </c>
      <c r="C735" s="53" t="e">
        <f>VLOOKUP(MYRANKS_P[[#This Row],[PLAYERID]],#REF!,COLUMN(#REF!),FALSE)</f>
        <v>#REF!</v>
      </c>
      <c r="D735" s="53" t="e">
        <f>VLOOKUP(MYRANKS_P[[#This Row],[PLAYERID]],#REF!,COLUMN(#REF!),FALSE)</f>
        <v>#REF!</v>
      </c>
      <c r="E735" s="9" t="e">
        <f>VLOOKUP(MYRANKS_P[[#This Row],[PLAYERID]],#REF!,COLUMN(#REF!),FALSE)</f>
        <v>#REF!</v>
      </c>
      <c r="F735" s="53" t="e">
        <f>VLOOKUP(MYRANKS_P[[#This Row],[PLAYERID]],#REF!,COLUMN(#REF!),FALSE)</f>
        <v>#REF!</v>
      </c>
      <c r="G735" s="9" t="e">
        <f>INDEX(#REF!,MATCH(MYRANKS_P[[#This Row],[PLAYERID]],#REF!,0),VLOOKUP(IDSYSTEM,#REF!,3,FALSE))</f>
        <v>#REF!</v>
      </c>
      <c r="H735" s="115" t="e">
        <f>IF(OR(LEAGUE="Mixed",LEAGUE=MYRANKS_P[[#This Row],[LG]]),IFERROR(INDEX(PITCHCSV[],MATCH(MYRANKS_P[[#This Row],[PROJID]],PITCHCSV[playerid],0),P_WCOL),0),0)</f>
        <v>#REF!</v>
      </c>
      <c r="I735" s="115" t="e">
        <f>IF(OR(LEAGUE="Mixed",LEAGUE=MYRANKS_P[[#This Row],[LG]]),IFERROR(INDEX(PITCHCSV[],MATCH(MYRANKS_P[[#This Row],[PROJID]],PITCHCSV[playerid],0),P_SVCOL),0),0)</f>
        <v>#REF!</v>
      </c>
      <c r="J735" s="115" t="e">
        <f>IF(OR(LEAGUE="Mixed",LEAGUE=MYRANKS_P[[#This Row],[LG]]),IFERROR(INDEX(PITCHCSV[],MATCH(MYRANKS_P[[#This Row],[PROJID]],PITCHCSV[playerid],0),P_IPCOL),0),0)</f>
        <v>#REF!</v>
      </c>
      <c r="K735" s="115" t="e">
        <f>IF(OR(LEAGUE="Mixed",LEAGUE=MYRANKS_P[[#This Row],[LG]]),IFERROR(INDEX(PITCHCSV[],MATCH(MYRANKS_P[[#This Row],[PROJID]],PITCHCSV[playerid],0),P_HCOL),0),0)</f>
        <v>#REF!</v>
      </c>
      <c r="L735" s="115" t="e">
        <f>IF(OR(LEAGUE="Mixed",LEAGUE=MYRANKS_P[[#This Row],[LG]]),IFERROR(INDEX(PITCHCSV[],MATCH(MYRANKS_P[[#This Row],[PROJID]],PITCHCSV[playerid],0),P_ERCOL),0),0)</f>
        <v>#REF!</v>
      </c>
      <c r="M735" s="115" t="e">
        <f>IF(OR(LEAGUE="Mixed",LEAGUE=MYRANKS_P[[#This Row],[LG]]),IFERROR(INDEX(PITCHCSV[],MATCH(MYRANKS_P[[#This Row],[PROJID]],PITCHCSV[playerid],0),P_HRCOL),0),0)</f>
        <v>#REF!</v>
      </c>
      <c r="N735" s="115" t="e">
        <f>IF(OR(LEAGUE="Mixed",LEAGUE=MYRANKS_P[[#This Row],[LG]]),IFERROR(INDEX(PITCHCSV[],MATCH(MYRANKS_P[[#This Row],[PROJID]],PITCHCSV[playerid],0),P_SOCOL),0),0)</f>
        <v>#REF!</v>
      </c>
      <c r="O735" s="115" t="e">
        <f>IF(OR(LEAGUE="Mixed",LEAGUE=MYRANKS_P[[#This Row],[LG]]),IFERROR(INDEX(PITCHCSV[],MATCH(MYRANKS_P[[#This Row],[PROJID]],PITCHCSV[playerid],0),P_BBCOL),0),0)</f>
        <v>#REF!</v>
      </c>
      <c r="P735" s="10" t="e">
        <f>IF(OR(LEAGUE="Mixed",LEAGUE=MYRANKS_P[[#This Row],[LG]]),IFERROR(MYRANKS_P[[#This Row],[ER]]*9/MYRANKS_P[[#This Row],[IP]],0),0)</f>
        <v>#REF!</v>
      </c>
      <c r="Q735" s="10" t="e">
        <f>IF(OR(LEAGUE="Mixed",LEAGUE=MYRANKS_P[[#This Row],[LG]]),IFERROR((MYRANKS_P[[#This Row],[BB]]+MYRANKS_P[[#This Row],[H]])/MYRANKS_P[[#This Row],[IP]],0),0)</f>
        <v>#REF!</v>
      </c>
      <c r="R735" s="55" t="e">
        <f>MYRANKS_P[[#This Row],[W]]/SGP_W</f>
        <v>#REF!</v>
      </c>
      <c r="S735" s="54" t="e">
        <f>MYRANKS_P[[#This Row],[SV]]/SGP_SV</f>
        <v>#REF!</v>
      </c>
      <c r="T735" s="55" t="e">
        <f>MYRANKS_P[[#This Row],[SO]]/SGP_K</f>
        <v>#REF!</v>
      </c>
      <c r="U735" s="10" t="e">
        <f>((LGAVG_ER*(NUMPITCHERS-1)+MYRANKS_P[[#This Row],[ER]])*9/((LGAVG_IP*(NUMPITCHERS-1)+MYRANKS_P[[#This Row],[IP]]))-LGAVG_ERA)/SGP_ERA</f>
        <v>#REF!</v>
      </c>
      <c r="V735" s="10" t="e">
        <f>((LGAVG_HBB*(NUMPITCHERS-1)+MYRANKS_P[[#This Row],[BB]]+MYRANKS_P[[#This Row],[H]])/(LGAVG_IP*(NUMPITCHERS-1)+MYRANKS_P[[#This Row],[IP]])-LGAVG_WHIP)/SGP_WHIP</f>
        <v>#REF!</v>
      </c>
      <c r="W735" s="74" t="e">
        <f>MYRANKS_P[[#This Row],[WSGP]]+MYRANKS_P[[#This Row],[SVSGP]]+MYRANKS_P[[#This Row],[SOSGP]]+MYRANKS_P[[#This Row],[ERASGP]]+MYRANKS_P[[#This Row],[WHIPSGP]]</f>
        <v>#REF!</v>
      </c>
      <c r="X735" s="172" t="e">
        <f>RANK(MYRANKS_P[[#This Row],[TTLSGP]],MYRANKS_P[TTLSGP],0)</f>
        <v>#REF!</v>
      </c>
      <c r="Y735" s="74" t="e">
        <f>IF(MYRANKS_P[[#This Row],[RAW_RANK]]&gt;NUM_P,MYRANKS_P[[#This Row],[TTLSGP]],0)</f>
        <v>#REF!</v>
      </c>
      <c r="Z735" s="56" t="e">
        <f>IF(MYRANKS_P[[#This Row],[BENCH_TTLSGP]]=0,"",RANK(MYRANKS_P[[#This Row],[BENCH_TTLSGP]],MYRANKS_P[BENCH_TTLSGP],0))</f>
        <v>#REF!</v>
      </c>
      <c r="AA735" s="56" t="e">
        <f>IF(MYRANKS_P[[#This Row],[RAW_RANK]]=NUM_P,"X","")</f>
        <v>#REF!</v>
      </c>
      <c r="AB735" s="118" t="e">
        <f>VLOOKUP(MYRANKS_P[[#This Row],[POS]],#REF!,COLUMN(#REF!),FALSE)</f>
        <v>#REF!</v>
      </c>
      <c r="AC735" s="119" t="e">
        <f>MYRANKS_P[[#This Row],[TTLSGP]]-MYRANKS_P[[#This Row],[REPL LVL]]</f>
        <v>#REF!</v>
      </c>
      <c r="AD735" s="55" t="e">
        <f>IF(MYRANKS_P[[#This Row],[RAW_RANK]]&lt;=Total_Pitchers_Drafted,MYRANKS_P[[#This Row],[SGP OVER REPL]],0)</f>
        <v>#REF!</v>
      </c>
      <c r="AE735" s="68" t="e">
        <f>MYRANKS_P[[#This Row],[SGP OVER REPL]]*Dollar_Value_Per_Pitcher_SGP+1</f>
        <v>#REF!</v>
      </c>
      <c r="AF735" s="55"/>
      <c r="AG735" s="54" t="e">
        <f>IF(AND(MYRANKS_P[[#This Row],[BENCH_RANK]]&lt;=Total_Pitchers_Drafted,MYRANKS_P[[#This Row],[$ACTUAL]]=""),MYRANKS_P[[#This Row],[USEFULSGP]],0)</f>
        <v>#REF!</v>
      </c>
      <c r="AH735" s="55" t="e">
        <f>IF(MYRANKS_P[[#This Row],[REMAIN_SGP]]=0,0,MYRANKS_P[[#This Row],[REMAIN_SGP]]*Remaining_Dollar_Value_Per_Pitcher_SGP+1)</f>
        <v>#REF!</v>
      </c>
      <c r="AI735" s="122"/>
    </row>
    <row r="736" spans="1:35" x14ac:dyDescent="0.25">
      <c r="A736" s="111" t="s">
        <v>6610</v>
      </c>
      <c r="B736" s="53" t="e">
        <f>VLOOKUP(MYRANKS_P[[#This Row],[PLAYERID]],#REF!,COLUMN(#REF!),FALSE)</f>
        <v>#REF!</v>
      </c>
      <c r="C736" s="53" t="e">
        <f>VLOOKUP(MYRANKS_P[[#This Row],[PLAYERID]],#REF!,COLUMN(#REF!),FALSE)</f>
        <v>#REF!</v>
      </c>
      <c r="D736" s="53" t="e">
        <f>VLOOKUP(MYRANKS_P[[#This Row],[PLAYERID]],#REF!,COLUMN(#REF!),FALSE)</f>
        <v>#REF!</v>
      </c>
      <c r="E736" s="9" t="e">
        <f>VLOOKUP(MYRANKS_P[[#This Row],[PLAYERID]],#REF!,COLUMN(#REF!),FALSE)</f>
        <v>#REF!</v>
      </c>
      <c r="F736" s="53" t="e">
        <f>VLOOKUP(MYRANKS_P[[#This Row],[PLAYERID]],#REF!,COLUMN(#REF!),FALSE)</f>
        <v>#REF!</v>
      </c>
      <c r="G736" s="9" t="e">
        <f>INDEX(#REF!,MATCH(MYRANKS_P[[#This Row],[PLAYERID]],#REF!,0),VLOOKUP(IDSYSTEM,#REF!,3,FALSE))</f>
        <v>#REF!</v>
      </c>
      <c r="H736" s="115" t="e">
        <f>IF(OR(LEAGUE="Mixed",LEAGUE=MYRANKS_P[[#This Row],[LG]]),IFERROR(INDEX(PITCHCSV[],MATCH(MYRANKS_P[[#This Row],[PROJID]],PITCHCSV[playerid],0),P_WCOL),0),0)</f>
        <v>#REF!</v>
      </c>
      <c r="I736" s="115" t="e">
        <f>IF(OR(LEAGUE="Mixed",LEAGUE=MYRANKS_P[[#This Row],[LG]]),IFERROR(INDEX(PITCHCSV[],MATCH(MYRANKS_P[[#This Row],[PROJID]],PITCHCSV[playerid],0),P_SVCOL),0),0)</f>
        <v>#REF!</v>
      </c>
      <c r="J736" s="115" t="e">
        <f>IF(OR(LEAGUE="Mixed",LEAGUE=MYRANKS_P[[#This Row],[LG]]),IFERROR(INDEX(PITCHCSV[],MATCH(MYRANKS_P[[#This Row],[PROJID]],PITCHCSV[playerid],0),P_IPCOL),0),0)</f>
        <v>#REF!</v>
      </c>
      <c r="K736" s="115" t="e">
        <f>IF(OR(LEAGUE="Mixed",LEAGUE=MYRANKS_P[[#This Row],[LG]]),IFERROR(INDEX(PITCHCSV[],MATCH(MYRANKS_P[[#This Row],[PROJID]],PITCHCSV[playerid],0),P_HCOL),0),0)</f>
        <v>#REF!</v>
      </c>
      <c r="L736" s="115" t="e">
        <f>IF(OR(LEAGUE="Mixed",LEAGUE=MYRANKS_P[[#This Row],[LG]]),IFERROR(INDEX(PITCHCSV[],MATCH(MYRANKS_P[[#This Row],[PROJID]],PITCHCSV[playerid],0),P_ERCOL),0),0)</f>
        <v>#REF!</v>
      </c>
      <c r="M736" s="115" t="e">
        <f>IF(OR(LEAGUE="Mixed",LEAGUE=MYRANKS_P[[#This Row],[LG]]),IFERROR(INDEX(PITCHCSV[],MATCH(MYRANKS_P[[#This Row],[PROJID]],PITCHCSV[playerid],0),P_HRCOL),0),0)</f>
        <v>#REF!</v>
      </c>
      <c r="N736" s="115" t="e">
        <f>IF(OR(LEAGUE="Mixed",LEAGUE=MYRANKS_P[[#This Row],[LG]]),IFERROR(INDEX(PITCHCSV[],MATCH(MYRANKS_P[[#This Row],[PROJID]],PITCHCSV[playerid],0),P_SOCOL),0),0)</f>
        <v>#REF!</v>
      </c>
      <c r="O736" s="115" t="e">
        <f>IF(OR(LEAGUE="Mixed",LEAGUE=MYRANKS_P[[#This Row],[LG]]),IFERROR(INDEX(PITCHCSV[],MATCH(MYRANKS_P[[#This Row],[PROJID]],PITCHCSV[playerid],0),P_BBCOL),0),0)</f>
        <v>#REF!</v>
      </c>
      <c r="P736" s="10" t="e">
        <f>IF(OR(LEAGUE="Mixed",LEAGUE=MYRANKS_P[[#This Row],[LG]]),IFERROR(MYRANKS_P[[#This Row],[ER]]*9/MYRANKS_P[[#This Row],[IP]],0),0)</f>
        <v>#REF!</v>
      </c>
      <c r="Q736" s="10" t="e">
        <f>IF(OR(LEAGUE="Mixed",LEAGUE=MYRANKS_P[[#This Row],[LG]]),IFERROR((MYRANKS_P[[#This Row],[BB]]+MYRANKS_P[[#This Row],[H]])/MYRANKS_P[[#This Row],[IP]],0),0)</f>
        <v>#REF!</v>
      </c>
      <c r="R736" s="10" t="e">
        <f>MYRANKS_P[[#This Row],[W]]/SGP_W</f>
        <v>#REF!</v>
      </c>
      <c r="S736" s="10" t="e">
        <f>MYRANKS_P[[#This Row],[SV]]/SGP_SV</f>
        <v>#REF!</v>
      </c>
      <c r="T736" s="10" t="e">
        <f>MYRANKS_P[[#This Row],[SO]]/SGP_K</f>
        <v>#REF!</v>
      </c>
      <c r="U736" s="10" t="e">
        <f>((LGAVG_ER*(NUMPITCHERS-1)+MYRANKS_P[[#This Row],[ER]])*9/((LGAVG_IP*(NUMPITCHERS-1)+MYRANKS_P[[#This Row],[IP]]))-LGAVG_ERA)/SGP_ERA</f>
        <v>#REF!</v>
      </c>
      <c r="V736" s="10" t="e">
        <f>((LGAVG_HBB*(NUMPITCHERS-1)+MYRANKS_P[[#This Row],[BB]]+MYRANKS_P[[#This Row],[H]])/(LGAVG_IP*(NUMPITCHERS-1)+MYRANKS_P[[#This Row],[IP]])-LGAVG_WHIP)/SGP_WHIP</f>
        <v>#REF!</v>
      </c>
      <c r="W736" s="72" t="e">
        <f>MYRANKS_P[[#This Row],[WSGP]]+MYRANKS_P[[#This Row],[SVSGP]]+MYRANKS_P[[#This Row],[SOSGP]]+MYRANKS_P[[#This Row],[ERASGP]]+MYRANKS_P[[#This Row],[WHIPSGP]]</f>
        <v>#REF!</v>
      </c>
      <c r="X736" s="171" t="e">
        <f>RANK(MYRANKS_P[[#This Row],[TTLSGP]],MYRANKS_P[TTLSGP],0)</f>
        <v>#REF!</v>
      </c>
      <c r="Y736" s="72" t="e">
        <f>IF(MYRANKS_P[[#This Row],[RAW_RANK]]&gt;NUM_P,MYRANKS_P[[#This Row],[TTLSGP]],0)</f>
        <v>#REF!</v>
      </c>
      <c r="Z736" s="22" t="e">
        <f>IF(MYRANKS_P[[#This Row],[BENCH_TTLSGP]]=0,"",RANK(MYRANKS_P[[#This Row],[BENCH_TTLSGP]],MYRANKS_P[BENCH_TTLSGP],0))</f>
        <v>#REF!</v>
      </c>
      <c r="AA736" s="22" t="e">
        <f>IF(MYRANKS_P[[#This Row],[RAW_RANK]]=NUM_P,"X","")</f>
        <v>#REF!</v>
      </c>
      <c r="AB736" s="80" t="e">
        <f>VLOOKUP(MYRANKS_P[[#This Row],[POS]],#REF!,COLUMN(#REF!),FALSE)</f>
        <v>#REF!</v>
      </c>
      <c r="AC736" s="81" t="e">
        <f>MYRANKS_P[[#This Row],[TTLSGP]]-MYRANKS_P[[#This Row],[REPL LVL]]</f>
        <v>#REF!</v>
      </c>
      <c r="AD736" s="19" t="e">
        <f>IF(MYRANKS_P[[#This Row],[RAW_RANK]]&lt;=Total_Pitchers_Drafted,MYRANKS_P[[#This Row],[SGP OVER REPL]],0)</f>
        <v>#REF!</v>
      </c>
      <c r="AE736" s="66" t="e">
        <f>MYRANKS_P[[#This Row],[SGP OVER REPL]]*Dollar_Value_Per_Pitcher_SGP+1</f>
        <v>#REF!</v>
      </c>
      <c r="AF736" s="27"/>
      <c r="AG736" s="30" t="e">
        <f>IF(AND(MYRANKS_P[[#This Row],[BENCH_RANK]]&lt;=Total_Pitchers_Drafted,MYRANKS_P[[#This Row],[$ACTUAL]]=""),MYRANKS_P[[#This Row],[USEFULSGP]],0)</f>
        <v>#REF!</v>
      </c>
      <c r="AH736" s="27" t="e">
        <f>IF(MYRANKS_P[[#This Row],[REMAIN_SGP]]=0,0,MYRANKS_P[[#This Row],[REMAIN_SGP]]*Remaining_Dollar_Value_Per_Pitcher_SGP+1)</f>
        <v>#REF!</v>
      </c>
      <c r="AI736" s="122"/>
    </row>
    <row r="737" spans="1:35" x14ac:dyDescent="0.25">
      <c r="A737" s="78" t="s">
        <v>1869</v>
      </c>
      <c r="B737" s="53" t="e">
        <f>VLOOKUP(MYRANKS_P[[#This Row],[PLAYERID]],#REF!,COLUMN(#REF!),FALSE)</f>
        <v>#REF!</v>
      </c>
      <c r="C737" s="53" t="e">
        <f>VLOOKUP(MYRANKS_P[[#This Row],[PLAYERID]],#REF!,COLUMN(#REF!),FALSE)</f>
        <v>#REF!</v>
      </c>
      <c r="D737" s="53" t="e">
        <f>VLOOKUP(MYRANKS_P[[#This Row],[PLAYERID]],#REF!,COLUMN(#REF!),FALSE)</f>
        <v>#REF!</v>
      </c>
      <c r="E737" s="9" t="e">
        <f>VLOOKUP(MYRANKS_P[[#This Row],[PLAYERID]],#REF!,COLUMN(#REF!),FALSE)</f>
        <v>#REF!</v>
      </c>
      <c r="F737" s="53" t="e">
        <f>VLOOKUP(MYRANKS_P[[#This Row],[PLAYERID]],#REF!,COLUMN(#REF!),FALSE)</f>
        <v>#REF!</v>
      </c>
      <c r="G737" s="9" t="e">
        <f>INDEX(#REF!,MATCH(MYRANKS_P[[#This Row],[PLAYERID]],#REF!,0),VLOOKUP(IDSYSTEM,#REF!,3,FALSE))</f>
        <v>#REF!</v>
      </c>
      <c r="H737" s="115" t="e">
        <f>IF(OR(LEAGUE="Mixed",LEAGUE=MYRANKS_P[[#This Row],[LG]]),IFERROR(INDEX(PITCHCSV[],MATCH(MYRANKS_P[[#This Row],[PROJID]],PITCHCSV[playerid],0),P_WCOL),0),0)</f>
        <v>#REF!</v>
      </c>
      <c r="I737" s="115" t="e">
        <f>IF(OR(LEAGUE="Mixed",LEAGUE=MYRANKS_P[[#This Row],[LG]]),IFERROR(INDEX(PITCHCSV[],MATCH(MYRANKS_P[[#This Row],[PROJID]],PITCHCSV[playerid],0),P_SVCOL),0),0)</f>
        <v>#REF!</v>
      </c>
      <c r="J737" s="115" t="e">
        <f>IF(OR(LEAGUE="Mixed",LEAGUE=MYRANKS_P[[#This Row],[LG]]),IFERROR(INDEX(PITCHCSV[],MATCH(MYRANKS_P[[#This Row],[PROJID]],PITCHCSV[playerid],0),P_IPCOL),0),0)</f>
        <v>#REF!</v>
      </c>
      <c r="K737" s="115" t="e">
        <f>IF(OR(LEAGUE="Mixed",LEAGUE=MYRANKS_P[[#This Row],[LG]]),IFERROR(INDEX(PITCHCSV[],MATCH(MYRANKS_P[[#This Row],[PROJID]],PITCHCSV[playerid],0),P_HCOL),0),0)</f>
        <v>#REF!</v>
      </c>
      <c r="L737" s="115" t="e">
        <f>IF(OR(LEAGUE="Mixed",LEAGUE=MYRANKS_P[[#This Row],[LG]]),IFERROR(INDEX(PITCHCSV[],MATCH(MYRANKS_P[[#This Row],[PROJID]],PITCHCSV[playerid],0),P_ERCOL),0),0)</f>
        <v>#REF!</v>
      </c>
      <c r="M737" s="115" t="e">
        <f>IF(OR(LEAGUE="Mixed",LEAGUE=MYRANKS_P[[#This Row],[LG]]),IFERROR(INDEX(PITCHCSV[],MATCH(MYRANKS_P[[#This Row],[PROJID]],PITCHCSV[playerid],0),P_HRCOL),0),0)</f>
        <v>#REF!</v>
      </c>
      <c r="N737" s="115" t="e">
        <f>IF(OR(LEAGUE="Mixed",LEAGUE=MYRANKS_P[[#This Row],[LG]]),IFERROR(INDEX(PITCHCSV[],MATCH(MYRANKS_P[[#This Row],[PROJID]],PITCHCSV[playerid],0),P_SOCOL),0),0)</f>
        <v>#REF!</v>
      </c>
      <c r="O737" s="115" t="e">
        <f>IF(OR(LEAGUE="Mixed",LEAGUE=MYRANKS_P[[#This Row],[LG]]),IFERROR(INDEX(PITCHCSV[],MATCH(MYRANKS_P[[#This Row],[PROJID]],PITCHCSV[playerid],0),P_BBCOL),0),0)</f>
        <v>#REF!</v>
      </c>
      <c r="P737" s="10" t="e">
        <f>IF(OR(LEAGUE="Mixed",LEAGUE=MYRANKS_P[[#This Row],[LG]]),IFERROR(MYRANKS_P[[#This Row],[ER]]*9/MYRANKS_P[[#This Row],[IP]],0),0)</f>
        <v>#REF!</v>
      </c>
      <c r="Q737" s="10" t="e">
        <f>IF(OR(LEAGUE="Mixed",LEAGUE=MYRANKS_P[[#This Row],[LG]]),IFERROR((MYRANKS_P[[#This Row],[BB]]+MYRANKS_P[[#This Row],[H]])/MYRANKS_P[[#This Row],[IP]],0),0)</f>
        <v>#REF!</v>
      </c>
      <c r="R737" s="58" t="e">
        <f>MYRANKS_P[[#This Row],[W]]/SGP_W</f>
        <v>#REF!</v>
      </c>
      <c r="S737" s="57" t="e">
        <f>MYRANKS_P[[#This Row],[SV]]/SGP_SV</f>
        <v>#REF!</v>
      </c>
      <c r="T737" s="58" t="e">
        <f>MYRANKS_P[[#This Row],[SO]]/SGP_K</f>
        <v>#REF!</v>
      </c>
      <c r="U737" s="10" t="e">
        <f>((LGAVG_ER*(NUMPITCHERS-1)+MYRANKS_P[[#This Row],[ER]])*9/((LGAVG_IP*(NUMPITCHERS-1)+MYRANKS_P[[#This Row],[IP]]))-LGAVG_ERA)/SGP_ERA</f>
        <v>#REF!</v>
      </c>
      <c r="V737" s="10" t="e">
        <f>((LGAVG_HBB*(NUMPITCHERS-1)+MYRANKS_P[[#This Row],[BB]]+MYRANKS_P[[#This Row],[H]])/(LGAVG_IP*(NUMPITCHERS-1)+MYRANKS_P[[#This Row],[IP]])-LGAVG_WHIP)/SGP_WHIP</f>
        <v>#REF!</v>
      </c>
      <c r="W737" s="75" t="e">
        <f>MYRANKS_P[[#This Row],[WSGP]]+MYRANKS_P[[#This Row],[SVSGP]]+MYRANKS_P[[#This Row],[SOSGP]]+MYRANKS_P[[#This Row],[ERASGP]]+MYRANKS_P[[#This Row],[WHIPSGP]]</f>
        <v>#REF!</v>
      </c>
      <c r="X737" s="177" t="e">
        <f>RANK(MYRANKS_P[[#This Row],[TTLSGP]],MYRANKS_P[TTLSGP],0)</f>
        <v>#REF!</v>
      </c>
      <c r="Y737" s="75" t="e">
        <f>IF(MYRANKS_P[[#This Row],[RAW_RANK]]&gt;NUM_P,MYRANKS_P[[#This Row],[TTLSGP]],0)</f>
        <v>#REF!</v>
      </c>
      <c r="Z737" s="59" t="e">
        <f>IF(MYRANKS_P[[#This Row],[BENCH_TTLSGP]]=0,"",RANK(MYRANKS_P[[#This Row],[BENCH_TTLSGP]],MYRANKS_P[BENCH_TTLSGP],0))</f>
        <v>#REF!</v>
      </c>
      <c r="AA737" s="59" t="e">
        <f>IF(MYRANKS_P[[#This Row],[RAW_RANK]]=NUM_P,"X","")</f>
        <v>#REF!</v>
      </c>
      <c r="AB737" s="118" t="e">
        <f>VLOOKUP(MYRANKS_P[[#This Row],[POS]],#REF!,COLUMN(#REF!),FALSE)</f>
        <v>#REF!</v>
      </c>
      <c r="AC737" s="119" t="e">
        <f>MYRANKS_P[[#This Row],[TTLSGP]]-MYRANKS_P[[#This Row],[REPL LVL]]</f>
        <v>#REF!</v>
      </c>
      <c r="AD737" s="58" t="e">
        <f>IF(MYRANKS_P[[#This Row],[RAW_RANK]]&lt;=Total_Pitchers_Drafted,MYRANKS_P[[#This Row],[SGP OVER REPL]],0)</f>
        <v>#REF!</v>
      </c>
      <c r="AE737" s="69" t="e">
        <f>MYRANKS_P[[#This Row],[SGP OVER REPL]]*Dollar_Value_Per_Pitcher_SGP+1</f>
        <v>#REF!</v>
      </c>
      <c r="AF737" s="58"/>
      <c r="AG737" s="57" t="e">
        <f>IF(AND(MYRANKS_P[[#This Row],[BENCH_RANK]]&lt;=Total_Pitchers_Drafted,MYRANKS_P[[#This Row],[$ACTUAL]]=""),MYRANKS_P[[#This Row],[USEFULSGP]],0)</f>
        <v>#REF!</v>
      </c>
      <c r="AH737" s="58" t="e">
        <f>IF(MYRANKS_P[[#This Row],[REMAIN_SGP]]=0,0,MYRANKS_P[[#This Row],[REMAIN_SGP]]*Remaining_Dollar_Value_Per_Pitcher_SGP+1)</f>
        <v>#REF!</v>
      </c>
      <c r="AI737" s="122"/>
    </row>
    <row r="738" spans="1:35" x14ac:dyDescent="0.25">
      <c r="A738" s="78" t="s">
        <v>1878</v>
      </c>
      <c r="B738" s="53" t="e">
        <f>VLOOKUP(MYRANKS_P[[#This Row],[PLAYERID]],#REF!,COLUMN(#REF!),FALSE)</f>
        <v>#REF!</v>
      </c>
      <c r="C738" s="53" t="e">
        <f>VLOOKUP(MYRANKS_P[[#This Row],[PLAYERID]],#REF!,COLUMN(#REF!),FALSE)</f>
        <v>#REF!</v>
      </c>
      <c r="D738" s="53" t="e">
        <f>VLOOKUP(MYRANKS_P[[#This Row],[PLAYERID]],#REF!,COLUMN(#REF!),FALSE)</f>
        <v>#REF!</v>
      </c>
      <c r="E738" s="9" t="e">
        <f>VLOOKUP(MYRANKS_P[[#This Row],[PLAYERID]],#REF!,COLUMN(#REF!),FALSE)</f>
        <v>#REF!</v>
      </c>
      <c r="F738" s="53" t="e">
        <f>VLOOKUP(MYRANKS_P[[#This Row],[PLAYERID]],#REF!,COLUMN(#REF!),FALSE)</f>
        <v>#REF!</v>
      </c>
      <c r="G738" s="9" t="e">
        <f>INDEX(#REF!,MATCH(MYRANKS_P[[#This Row],[PLAYERID]],#REF!,0),VLOOKUP(IDSYSTEM,#REF!,3,FALSE))</f>
        <v>#REF!</v>
      </c>
      <c r="H738" s="115" t="e">
        <f>IF(OR(LEAGUE="Mixed",LEAGUE=MYRANKS_P[[#This Row],[LG]]),IFERROR(INDEX(PITCHCSV[],MATCH(MYRANKS_P[[#This Row],[PROJID]],PITCHCSV[playerid],0),P_WCOL),0),0)</f>
        <v>#REF!</v>
      </c>
      <c r="I738" s="115" t="e">
        <f>IF(OR(LEAGUE="Mixed",LEAGUE=MYRANKS_P[[#This Row],[LG]]),IFERROR(INDEX(PITCHCSV[],MATCH(MYRANKS_P[[#This Row],[PROJID]],PITCHCSV[playerid],0),P_SVCOL),0),0)</f>
        <v>#REF!</v>
      </c>
      <c r="J738" s="115" t="e">
        <f>IF(OR(LEAGUE="Mixed",LEAGUE=MYRANKS_P[[#This Row],[LG]]),IFERROR(INDEX(PITCHCSV[],MATCH(MYRANKS_P[[#This Row],[PROJID]],PITCHCSV[playerid],0),P_IPCOL),0),0)</f>
        <v>#REF!</v>
      </c>
      <c r="K738" s="115" t="e">
        <f>IF(OR(LEAGUE="Mixed",LEAGUE=MYRANKS_P[[#This Row],[LG]]),IFERROR(INDEX(PITCHCSV[],MATCH(MYRANKS_P[[#This Row],[PROJID]],PITCHCSV[playerid],0),P_HCOL),0),0)</f>
        <v>#REF!</v>
      </c>
      <c r="L738" s="115" t="e">
        <f>IF(OR(LEAGUE="Mixed",LEAGUE=MYRANKS_P[[#This Row],[LG]]),IFERROR(INDEX(PITCHCSV[],MATCH(MYRANKS_P[[#This Row],[PROJID]],PITCHCSV[playerid],0),P_ERCOL),0),0)</f>
        <v>#REF!</v>
      </c>
      <c r="M738" s="115" t="e">
        <f>IF(OR(LEAGUE="Mixed",LEAGUE=MYRANKS_P[[#This Row],[LG]]),IFERROR(INDEX(PITCHCSV[],MATCH(MYRANKS_P[[#This Row],[PROJID]],PITCHCSV[playerid],0),P_HRCOL),0),0)</f>
        <v>#REF!</v>
      </c>
      <c r="N738" s="115" t="e">
        <f>IF(OR(LEAGUE="Mixed",LEAGUE=MYRANKS_P[[#This Row],[LG]]),IFERROR(INDEX(PITCHCSV[],MATCH(MYRANKS_P[[#This Row],[PROJID]],PITCHCSV[playerid],0),P_SOCOL),0),0)</f>
        <v>#REF!</v>
      </c>
      <c r="O738" s="115" t="e">
        <f>IF(OR(LEAGUE="Mixed",LEAGUE=MYRANKS_P[[#This Row],[LG]]),IFERROR(INDEX(PITCHCSV[],MATCH(MYRANKS_P[[#This Row],[PROJID]],PITCHCSV[playerid],0),P_BBCOL),0),0)</f>
        <v>#REF!</v>
      </c>
      <c r="P738" s="10" t="e">
        <f>IF(OR(LEAGUE="Mixed",LEAGUE=MYRANKS_P[[#This Row],[LG]]),IFERROR(MYRANKS_P[[#This Row],[ER]]*9/MYRANKS_P[[#This Row],[IP]],0),0)</f>
        <v>#REF!</v>
      </c>
      <c r="Q738" s="10" t="e">
        <f>IF(OR(LEAGUE="Mixed",LEAGUE=MYRANKS_P[[#This Row],[LG]]),IFERROR((MYRANKS_P[[#This Row],[BB]]+MYRANKS_P[[#This Row],[H]])/MYRANKS_P[[#This Row],[IP]],0),0)</f>
        <v>#REF!</v>
      </c>
      <c r="R738" s="12" t="e">
        <f>MYRANKS_P[[#This Row],[W]]/SGP_W</f>
        <v>#REF!</v>
      </c>
      <c r="S738" s="12" t="e">
        <f>MYRANKS_P[[#This Row],[SV]]/SGP_SV</f>
        <v>#REF!</v>
      </c>
      <c r="T738" s="12" t="e">
        <f>MYRANKS_P[[#This Row],[SO]]/SGP_K</f>
        <v>#REF!</v>
      </c>
      <c r="U738" s="10" t="e">
        <f>((LGAVG_ER*(NUMPITCHERS-1)+MYRANKS_P[[#This Row],[ER]])*9/((LGAVG_IP*(NUMPITCHERS-1)+MYRANKS_P[[#This Row],[IP]]))-LGAVG_ERA)/SGP_ERA</f>
        <v>#REF!</v>
      </c>
      <c r="V738" s="10" t="e">
        <f>((LGAVG_HBB*(NUMPITCHERS-1)+MYRANKS_P[[#This Row],[BB]]+MYRANKS_P[[#This Row],[H]])/(LGAVG_IP*(NUMPITCHERS-1)+MYRANKS_P[[#This Row],[IP]])-LGAVG_WHIP)/SGP_WHIP</f>
        <v>#REF!</v>
      </c>
      <c r="W738" s="76" t="e">
        <f>MYRANKS_P[[#This Row],[WSGP]]+MYRANKS_P[[#This Row],[SVSGP]]+MYRANKS_P[[#This Row],[SOSGP]]+MYRANKS_P[[#This Row],[ERASGP]]+MYRANKS_P[[#This Row],[WHIPSGP]]</f>
        <v>#REF!</v>
      </c>
      <c r="X738" s="175" t="e">
        <f>RANK(MYRANKS_P[[#This Row],[TTLSGP]],MYRANKS_P[TTLSGP],0)</f>
        <v>#REF!</v>
      </c>
      <c r="Y738" s="76" t="e">
        <f>IF(MYRANKS_P[[#This Row],[RAW_RANK]]&gt;NUM_P,MYRANKS_P[[#This Row],[TTLSGP]],0)</f>
        <v>#REF!</v>
      </c>
      <c r="Z738" s="23" t="e">
        <f>IF(MYRANKS_P[[#This Row],[BENCH_TTLSGP]]=0,"",RANK(MYRANKS_P[[#This Row],[BENCH_TTLSGP]],MYRANKS_P[BENCH_TTLSGP],0))</f>
        <v>#REF!</v>
      </c>
      <c r="AA738" s="23" t="e">
        <f>IF(MYRANKS_P[[#This Row],[RAW_RANK]]=NUM_P,"X","")</f>
        <v>#REF!</v>
      </c>
      <c r="AB738" s="80" t="e">
        <f>VLOOKUP(MYRANKS_P[[#This Row],[POS]],#REF!,COLUMN(#REF!),FALSE)</f>
        <v>#REF!</v>
      </c>
      <c r="AC738" s="12" t="e">
        <f>MYRANKS_P[[#This Row],[TTLSGP]]-MYRANKS_P[[#This Row],[REPL LVL]]</f>
        <v>#REF!</v>
      </c>
      <c r="AD738" s="20" t="e">
        <f>IF(MYRANKS_P[[#This Row],[RAW_RANK]]&lt;=Total_Pitchers_Drafted,MYRANKS_P[[#This Row],[SGP OVER REPL]],0)</f>
        <v>#REF!</v>
      </c>
      <c r="AE738" s="70" t="e">
        <f>MYRANKS_P[[#This Row],[SGP OVER REPL]]*Dollar_Value_Per_Pitcher_SGP+1</f>
        <v>#REF!</v>
      </c>
      <c r="AF738" s="28"/>
      <c r="AG738" s="31" t="e">
        <f>IF(AND(MYRANKS_P[[#This Row],[BENCH_RANK]]&lt;=Total_Pitchers_Drafted,MYRANKS_P[[#This Row],[$ACTUAL]]=""),MYRANKS_P[[#This Row],[USEFULSGP]],0)</f>
        <v>#REF!</v>
      </c>
      <c r="AH738" s="28" t="e">
        <f>IF(MYRANKS_P[[#This Row],[REMAIN_SGP]]=0,0,MYRANKS_P[[#This Row],[REMAIN_SGP]]*Remaining_Dollar_Value_Per_Pitcher_SGP+1)</f>
        <v>#REF!</v>
      </c>
      <c r="AI738" s="122"/>
    </row>
    <row r="739" spans="1:35" x14ac:dyDescent="0.25">
      <c r="A739" s="78" t="s">
        <v>6667</v>
      </c>
      <c r="B739" s="53" t="e">
        <f>VLOOKUP(MYRANKS_P[[#This Row],[PLAYERID]],#REF!,COLUMN(#REF!),FALSE)</f>
        <v>#REF!</v>
      </c>
      <c r="C739" s="53" t="e">
        <f>VLOOKUP(MYRANKS_P[[#This Row],[PLAYERID]],#REF!,COLUMN(#REF!),FALSE)</f>
        <v>#REF!</v>
      </c>
      <c r="D739" s="53" t="e">
        <f>VLOOKUP(MYRANKS_P[[#This Row],[PLAYERID]],#REF!,COLUMN(#REF!),FALSE)</f>
        <v>#REF!</v>
      </c>
      <c r="E739" s="9" t="e">
        <f>VLOOKUP(MYRANKS_P[[#This Row],[PLAYERID]],#REF!,COLUMN(#REF!),FALSE)</f>
        <v>#REF!</v>
      </c>
      <c r="F739" s="53" t="e">
        <f>VLOOKUP(MYRANKS_P[[#This Row],[PLAYERID]],#REF!,COLUMN(#REF!),FALSE)</f>
        <v>#REF!</v>
      </c>
      <c r="G739" s="9" t="e">
        <f>INDEX(#REF!,MATCH(MYRANKS_P[[#This Row],[PLAYERID]],#REF!,0),VLOOKUP(IDSYSTEM,#REF!,3,FALSE))</f>
        <v>#REF!</v>
      </c>
      <c r="H739" s="115" t="e">
        <f>IF(OR(LEAGUE="Mixed",LEAGUE=MYRANKS_P[[#This Row],[LG]]),IFERROR(INDEX(PITCHCSV[],MATCH(MYRANKS_P[[#This Row],[PROJID]],PITCHCSV[playerid],0),P_WCOL),0),0)</f>
        <v>#REF!</v>
      </c>
      <c r="I739" s="115" t="e">
        <f>IF(OR(LEAGUE="Mixed",LEAGUE=MYRANKS_P[[#This Row],[LG]]),IFERROR(INDEX(PITCHCSV[],MATCH(MYRANKS_P[[#This Row],[PROJID]],PITCHCSV[playerid],0),P_SVCOL),0),0)</f>
        <v>#REF!</v>
      </c>
      <c r="J739" s="115" t="e">
        <f>IF(OR(LEAGUE="Mixed",LEAGUE=MYRANKS_P[[#This Row],[LG]]),IFERROR(INDEX(PITCHCSV[],MATCH(MYRANKS_P[[#This Row],[PROJID]],PITCHCSV[playerid],0),P_IPCOL),0),0)</f>
        <v>#REF!</v>
      </c>
      <c r="K739" s="115" t="e">
        <f>IF(OR(LEAGUE="Mixed",LEAGUE=MYRANKS_P[[#This Row],[LG]]),IFERROR(INDEX(PITCHCSV[],MATCH(MYRANKS_P[[#This Row],[PROJID]],PITCHCSV[playerid],0),P_HCOL),0),0)</f>
        <v>#REF!</v>
      </c>
      <c r="L739" s="115" t="e">
        <f>IF(OR(LEAGUE="Mixed",LEAGUE=MYRANKS_P[[#This Row],[LG]]),IFERROR(INDEX(PITCHCSV[],MATCH(MYRANKS_P[[#This Row],[PROJID]],PITCHCSV[playerid],0),P_ERCOL),0),0)</f>
        <v>#REF!</v>
      </c>
      <c r="M739" s="115" t="e">
        <f>IF(OR(LEAGUE="Mixed",LEAGUE=MYRANKS_P[[#This Row],[LG]]),IFERROR(INDEX(PITCHCSV[],MATCH(MYRANKS_P[[#This Row],[PROJID]],PITCHCSV[playerid],0),P_HRCOL),0),0)</f>
        <v>#REF!</v>
      </c>
      <c r="N739" s="115" t="e">
        <f>IF(OR(LEAGUE="Mixed",LEAGUE=MYRANKS_P[[#This Row],[LG]]),IFERROR(INDEX(PITCHCSV[],MATCH(MYRANKS_P[[#This Row],[PROJID]],PITCHCSV[playerid],0),P_SOCOL),0),0)</f>
        <v>#REF!</v>
      </c>
      <c r="O739" s="115" t="e">
        <f>IF(OR(LEAGUE="Mixed",LEAGUE=MYRANKS_P[[#This Row],[LG]]),IFERROR(INDEX(PITCHCSV[],MATCH(MYRANKS_P[[#This Row],[PROJID]],PITCHCSV[playerid],0),P_BBCOL),0),0)</f>
        <v>#REF!</v>
      </c>
      <c r="P739" s="10" t="e">
        <f>IF(OR(LEAGUE="Mixed",LEAGUE=MYRANKS_P[[#This Row],[LG]]),IFERROR(MYRANKS_P[[#This Row],[ER]]*9/MYRANKS_P[[#This Row],[IP]],0),0)</f>
        <v>#REF!</v>
      </c>
      <c r="Q739" s="10" t="e">
        <f>IF(OR(LEAGUE="Mixed",LEAGUE=MYRANKS_P[[#This Row],[LG]]),IFERROR((MYRANKS_P[[#This Row],[BB]]+MYRANKS_P[[#This Row],[H]])/MYRANKS_P[[#This Row],[IP]],0),0)</f>
        <v>#REF!</v>
      </c>
      <c r="R739" s="12" t="e">
        <f>MYRANKS_P[[#This Row],[W]]/SGP_W</f>
        <v>#REF!</v>
      </c>
      <c r="S739" s="12" t="e">
        <f>MYRANKS_P[[#This Row],[SV]]/SGP_SV</f>
        <v>#REF!</v>
      </c>
      <c r="T739" s="12" t="e">
        <f>MYRANKS_P[[#This Row],[SO]]/SGP_K</f>
        <v>#REF!</v>
      </c>
      <c r="U739" s="10" t="e">
        <f>((LGAVG_ER*(NUMPITCHERS-1)+MYRANKS_P[[#This Row],[ER]])*9/((LGAVG_IP*(NUMPITCHERS-1)+MYRANKS_P[[#This Row],[IP]]))-LGAVG_ERA)/SGP_ERA</f>
        <v>#REF!</v>
      </c>
      <c r="V739" s="10" t="e">
        <f>((LGAVG_HBB*(NUMPITCHERS-1)+MYRANKS_P[[#This Row],[BB]]+MYRANKS_P[[#This Row],[H]])/(LGAVG_IP*(NUMPITCHERS-1)+MYRANKS_P[[#This Row],[IP]])-LGAVG_WHIP)/SGP_WHIP</f>
        <v>#REF!</v>
      </c>
      <c r="W739" s="76" t="e">
        <f>MYRANKS_P[[#This Row],[WSGP]]+MYRANKS_P[[#This Row],[SVSGP]]+MYRANKS_P[[#This Row],[SOSGP]]+MYRANKS_P[[#This Row],[ERASGP]]+MYRANKS_P[[#This Row],[WHIPSGP]]</f>
        <v>#REF!</v>
      </c>
      <c r="X739" s="175" t="e">
        <f>RANK(MYRANKS_P[[#This Row],[TTLSGP]],MYRANKS_P[TTLSGP],0)</f>
        <v>#REF!</v>
      </c>
      <c r="Y739" s="76" t="e">
        <f>IF(MYRANKS_P[[#This Row],[RAW_RANK]]&gt;NUM_P,MYRANKS_P[[#This Row],[TTLSGP]],0)</f>
        <v>#REF!</v>
      </c>
      <c r="Z739" s="23" t="e">
        <f>IF(MYRANKS_P[[#This Row],[BENCH_TTLSGP]]=0,"",RANK(MYRANKS_P[[#This Row],[BENCH_TTLSGP]],MYRANKS_P[BENCH_TTLSGP],0))</f>
        <v>#REF!</v>
      </c>
      <c r="AA739" s="23" t="e">
        <f>IF(MYRANKS_P[[#This Row],[RAW_RANK]]=NUM_P,"X","")</f>
        <v>#REF!</v>
      </c>
      <c r="AB739" s="80" t="e">
        <f>VLOOKUP(MYRANKS_P[[#This Row],[POS]],#REF!,COLUMN(#REF!),FALSE)</f>
        <v>#REF!</v>
      </c>
      <c r="AC739" s="12" t="e">
        <f>MYRANKS_P[[#This Row],[TTLSGP]]-MYRANKS_P[[#This Row],[REPL LVL]]</f>
        <v>#REF!</v>
      </c>
      <c r="AD739" s="20" t="e">
        <f>IF(MYRANKS_P[[#This Row],[RAW_RANK]]&lt;=Total_Pitchers_Drafted,MYRANKS_P[[#This Row],[SGP OVER REPL]],0)</f>
        <v>#REF!</v>
      </c>
      <c r="AE739" s="70" t="e">
        <f>MYRANKS_P[[#This Row],[SGP OVER REPL]]*Dollar_Value_Per_Pitcher_SGP+1</f>
        <v>#REF!</v>
      </c>
      <c r="AF739" s="28"/>
      <c r="AG739" s="31" t="e">
        <f>IF(AND(MYRANKS_P[[#This Row],[BENCH_RANK]]&lt;=Total_Pitchers_Drafted,MYRANKS_P[[#This Row],[$ACTUAL]]=""),MYRANKS_P[[#This Row],[USEFULSGP]],0)</f>
        <v>#REF!</v>
      </c>
      <c r="AH739" s="28" t="e">
        <f>IF(MYRANKS_P[[#This Row],[REMAIN_SGP]]=0,0,MYRANKS_P[[#This Row],[REMAIN_SGP]]*Remaining_Dollar_Value_Per_Pitcher_SGP+1)</f>
        <v>#REF!</v>
      </c>
      <c r="AI739" s="122"/>
    </row>
    <row r="740" spans="1:35" x14ac:dyDescent="0.25">
      <c r="A740" s="78" t="s">
        <v>1881</v>
      </c>
      <c r="B740" s="53" t="e">
        <f>VLOOKUP(MYRANKS_P[[#This Row],[PLAYERID]],#REF!,COLUMN(#REF!),FALSE)</f>
        <v>#REF!</v>
      </c>
      <c r="C740" s="53" t="e">
        <f>VLOOKUP(MYRANKS_P[[#This Row],[PLAYERID]],#REF!,COLUMN(#REF!),FALSE)</f>
        <v>#REF!</v>
      </c>
      <c r="D740" s="53" t="e">
        <f>VLOOKUP(MYRANKS_P[[#This Row],[PLAYERID]],#REF!,COLUMN(#REF!),FALSE)</f>
        <v>#REF!</v>
      </c>
      <c r="E740" s="9" t="e">
        <f>VLOOKUP(MYRANKS_P[[#This Row],[PLAYERID]],#REF!,COLUMN(#REF!),FALSE)</f>
        <v>#REF!</v>
      </c>
      <c r="F740" s="53" t="e">
        <f>VLOOKUP(MYRANKS_P[[#This Row],[PLAYERID]],#REF!,COLUMN(#REF!),FALSE)</f>
        <v>#REF!</v>
      </c>
      <c r="G740" s="9" t="e">
        <f>INDEX(#REF!,MATCH(MYRANKS_P[[#This Row],[PLAYERID]],#REF!,0),VLOOKUP(IDSYSTEM,#REF!,3,FALSE))</f>
        <v>#REF!</v>
      </c>
      <c r="H740" s="115" t="e">
        <f>IF(OR(LEAGUE="Mixed",LEAGUE=MYRANKS_P[[#This Row],[LG]]),IFERROR(INDEX(PITCHCSV[],MATCH(MYRANKS_P[[#This Row],[PROJID]],PITCHCSV[playerid],0),P_WCOL),0),0)</f>
        <v>#REF!</v>
      </c>
      <c r="I740" s="115" t="e">
        <f>IF(OR(LEAGUE="Mixed",LEAGUE=MYRANKS_P[[#This Row],[LG]]),IFERROR(INDEX(PITCHCSV[],MATCH(MYRANKS_P[[#This Row],[PROJID]],PITCHCSV[playerid],0),P_SVCOL),0),0)</f>
        <v>#REF!</v>
      </c>
      <c r="J740" s="115" t="e">
        <f>IF(OR(LEAGUE="Mixed",LEAGUE=MYRANKS_P[[#This Row],[LG]]),IFERROR(INDEX(PITCHCSV[],MATCH(MYRANKS_P[[#This Row],[PROJID]],PITCHCSV[playerid],0),P_IPCOL),0),0)</f>
        <v>#REF!</v>
      </c>
      <c r="K740" s="115" t="e">
        <f>IF(OR(LEAGUE="Mixed",LEAGUE=MYRANKS_P[[#This Row],[LG]]),IFERROR(INDEX(PITCHCSV[],MATCH(MYRANKS_P[[#This Row],[PROJID]],PITCHCSV[playerid],0),P_HCOL),0),0)</f>
        <v>#REF!</v>
      </c>
      <c r="L740" s="115" t="e">
        <f>IF(OR(LEAGUE="Mixed",LEAGUE=MYRANKS_P[[#This Row],[LG]]),IFERROR(INDEX(PITCHCSV[],MATCH(MYRANKS_P[[#This Row],[PROJID]],PITCHCSV[playerid],0),P_ERCOL),0),0)</f>
        <v>#REF!</v>
      </c>
      <c r="M740" s="115" t="e">
        <f>IF(OR(LEAGUE="Mixed",LEAGUE=MYRANKS_P[[#This Row],[LG]]),IFERROR(INDEX(PITCHCSV[],MATCH(MYRANKS_P[[#This Row],[PROJID]],PITCHCSV[playerid],0),P_HRCOL),0),0)</f>
        <v>#REF!</v>
      </c>
      <c r="N740" s="115" t="e">
        <f>IF(OR(LEAGUE="Mixed",LEAGUE=MYRANKS_P[[#This Row],[LG]]),IFERROR(INDEX(PITCHCSV[],MATCH(MYRANKS_P[[#This Row],[PROJID]],PITCHCSV[playerid],0),P_SOCOL),0),0)</f>
        <v>#REF!</v>
      </c>
      <c r="O740" s="115" t="e">
        <f>IF(OR(LEAGUE="Mixed",LEAGUE=MYRANKS_P[[#This Row],[LG]]),IFERROR(INDEX(PITCHCSV[],MATCH(MYRANKS_P[[#This Row],[PROJID]],PITCHCSV[playerid],0),P_BBCOL),0),0)</f>
        <v>#REF!</v>
      </c>
      <c r="P740" s="10" t="e">
        <f>IF(OR(LEAGUE="Mixed",LEAGUE=MYRANKS_P[[#This Row],[LG]]),IFERROR(MYRANKS_P[[#This Row],[ER]]*9/MYRANKS_P[[#This Row],[IP]],0),0)</f>
        <v>#REF!</v>
      </c>
      <c r="Q740" s="10" t="e">
        <f>IF(OR(LEAGUE="Mixed",LEAGUE=MYRANKS_P[[#This Row],[LG]]),IFERROR((MYRANKS_P[[#This Row],[BB]]+MYRANKS_P[[#This Row],[H]])/MYRANKS_P[[#This Row],[IP]],0),0)</f>
        <v>#REF!</v>
      </c>
      <c r="R740" s="12" t="e">
        <f>MYRANKS_P[[#This Row],[W]]/SGP_W</f>
        <v>#REF!</v>
      </c>
      <c r="S740" s="12" t="e">
        <f>MYRANKS_P[[#This Row],[SV]]/SGP_SV</f>
        <v>#REF!</v>
      </c>
      <c r="T740" s="12" t="e">
        <f>MYRANKS_P[[#This Row],[SO]]/SGP_K</f>
        <v>#REF!</v>
      </c>
      <c r="U740" s="10" t="e">
        <f>((LGAVG_ER*(NUMPITCHERS-1)+MYRANKS_P[[#This Row],[ER]])*9/((LGAVG_IP*(NUMPITCHERS-1)+MYRANKS_P[[#This Row],[IP]]))-LGAVG_ERA)/SGP_ERA</f>
        <v>#REF!</v>
      </c>
      <c r="V740" s="10" t="e">
        <f>((LGAVG_HBB*(NUMPITCHERS-1)+MYRANKS_P[[#This Row],[BB]]+MYRANKS_P[[#This Row],[H]])/(LGAVG_IP*(NUMPITCHERS-1)+MYRANKS_P[[#This Row],[IP]])-LGAVG_WHIP)/SGP_WHIP</f>
        <v>#REF!</v>
      </c>
      <c r="W740" s="76" t="e">
        <f>MYRANKS_P[[#This Row],[WSGP]]+MYRANKS_P[[#This Row],[SVSGP]]+MYRANKS_P[[#This Row],[SOSGP]]+MYRANKS_P[[#This Row],[ERASGP]]+MYRANKS_P[[#This Row],[WHIPSGP]]</f>
        <v>#REF!</v>
      </c>
      <c r="X740" s="175" t="e">
        <f>RANK(MYRANKS_P[[#This Row],[TTLSGP]],MYRANKS_P[TTLSGP],0)</f>
        <v>#REF!</v>
      </c>
      <c r="Y740" s="76" t="e">
        <f>IF(MYRANKS_P[[#This Row],[RAW_RANK]]&gt;NUM_P,MYRANKS_P[[#This Row],[TTLSGP]],0)</f>
        <v>#REF!</v>
      </c>
      <c r="Z740" s="23" t="e">
        <f>IF(MYRANKS_P[[#This Row],[BENCH_TTLSGP]]=0,"",RANK(MYRANKS_P[[#This Row],[BENCH_TTLSGP]],MYRANKS_P[BENCH_TTLSGP],0))</f>
        <v>#REF!</v>
      </c>
      <c r="AA740" s="23" t="e">
        <f>IF(MYRANKS_P[[#This Row],[RAW_RANK]]=NUM_P,"X","")</f>
        <v>#REF!</v>
      </c>
      <c r="AB740" s="80" t="e">
        <f>VLOOKUP(MYRANKS_P[[#This Row],[POS]],#REF!,COLUMN(#REF!),FALSE)</f>
        <v>#REF!</v>
      </c>
      <c r="AC740" s="12" t="e">
        <f>MYRANKS_P[[#This Row],[TTLSGP]]-MYRANKS_P[[#This Row],[REPL LVL]]</f>
        <v>#REF!</v>
      </c>
      <c r="AD740" s="20" t="e">
        <f>IF(MYRANKS_P[[#This Row],[RAW_RANK]]&lt;=Total_Pitchers_Drafted,MYRANKS_P[[#This Row],[SGP OVER REPL]],0)</f>
        <v>#REF!</v>
      </c>
      <c r="AE740" s="70" t="e">
        <f>MYRANKS_P[[#This Row],[SGP OVER REPL]]*Dollar_Value_Per_Pitcher_SGP+1</f>
        <v>#REF!</v>
      </c>
      <c r="AF740" s="28"/>
      <c r="AG740" s="31" t="e">
        <f>IF(AND(MYRANKS_P[[#This Row],[BENCH_RANK]]&lt;=Total_Pitchers_Drafted,MYRANKS_P[[#This Row],[$ACTUAL]]=""),MYRANKS_P[[#This Row],[USEFULSGP]],0)</f>
        <v>#REF!</v>
      </c>
      <c r="AH740" s="28" t="e">
        <f>IF(MYRANKS_P[[#This Row],[REMAIN_SGP]]=0,0,MYRANKS_P[[#This Row],[REMAIN_SGP]]*Remaining_Dollar_Value_Per_Pitcher_SGP+1)</f>
        <v>#REF!</v>
      </c>
      <c r="AI740" s="122"/>
    </row>
    <row r="741" spans="1:35" x14ac:dyDescent="0.25">
      <c r="A741" s="111" t="s">
        <v>6638</v>
      </c>
      <c r="B741" s="53" t="e">
        <f>VLOOKUP(MYRANKS_P[[#This Row],[PLAYERID]],#REF!,COLUMN(#REF!),FALSE)</f>
        <v>#REF!</v>
      </c>
      <c r="C741" s="53" t="e">
        <f>VLOOKUP(MYRANKS_P[[#This Row],[PLAYERID]],#REF!,COLUMN(#REF!),FALSE)</f>
        <v>#REF!</v>
      </c>
      <c r="D741" s="53" t="e">
        <f>VLOOKUP(MYRANKS_P[[#This Row],[PLAYERID]],#REF!,COLUMN(#REF!),FALSE)</f>
        <v>#REF!</v>
      </c>
      <c r="E741" s="9" t="e">
        <f>VLOOKUP(MYRANKS_P[[#This Row],[PLAYERID]],#REF!,COLUMN(#REF!),FALSE)</f>
        <v>#REF!</v>
      </c>
      <c r="F741" s="53" t="e">
        <f>VLOOKUP(MYRANKS_P[[#This Row],[PLAYERID]],#REF!,COLUMN(#REF!),FALSE)</f>
        <v>#REF!</v>
      </c>
      <c r="G741" s="9" t="e">
        <f>INDEX(#REF!,MATCH(MYRANKS_P[[#This Row],[PLAYERID]],#REF!,0),VLOOKUP(IDSYSTEM,#REF!,3,FALSE))</f>
        <v>#REF!</v>
      </c>
      <c r="H741" s="115" t="e">
        <f>IF(OR(LEAGUE="Mixed",LEAGUE=MYRANKS_P[[#This Row],[LG]]),IFERROR(INDEX(PITCHCSV[],MATCH(MYRANKS_P[[#This Row],[PROJID]],PITCHCSV[playerid],0),P_WCOL),0),0)</f>
        <v>#REF!</v>
      </c>
      <c r="I741" s="115" t="e">
        <f>IF(OR(LEAGUE="Mixed",LEAGUE=MYRANKS_P[[#This Row],[LG]]),IFERROR(INDEX(PITCHCSV[],MATCH(MYRANKS_P[[#This Row],[PROJID]],PITCHCSV[playerid],0),P_SVCOL),0),0)</f>
        <v>#REF!</v>
      </c>
      <c r="J741" s="115" t="e">
        <f>IF(OR(LEAGUE="Mixed",LEAGUE=MYRANKS_P[[#This Row],[LG]]),IFERROR(INDEX(PITCHCSV[],MATCH(MYRANKS_P[[#This Row],[PROJID]],PITCHCSV[playerid],0),P_IPCOL),0),0)</f>
        <v>#REF!</v>
      </c>
      <c r="K741" s="115" t="e">
        <f>IF(OR(LEAGUE="Mixed",LEAGUE=MYRANKS_P[[#This Row],[LG]]),IFERROR(INDEX(PITCHCSV[],MATCH(MYRANKS_P[[#This Row],[PROJID]],PITCHCSV[playerid],0),P_HCOL),0),0)</f>
        <v>#REF!</v>
      </c>
      <c r="L741" s="115" t="e">
        <f>IF(OR(LEAGUE="Mixed",LEAGUE=MYRANKS_P[[#This Row],[LG]]),IFERROR(INDEX(PITCHCSV[],MATCH(MYRANKS_P[[#This Row],[PROJID]],PITCHCSV[playerid],0),P_ERCOL),0),0)</f>
        <v>#REF!</v>
      </c>
      <c r="M741" s="115" t="e">
        <f>IF(OR(LEAGUE="Mixed",LEAGUE=MYRANKS_P[[#This Row],[LG]]),IFERROR(INDEX(PITCHCSV[],MATCH(MYRANKS_P[[#This Row],[PROJID]],PITCHCSV[playerid],0),P_HRCOL),0),0)</f>
        <v>#REF!</v>
      </c>
      <c r="N741" s="115" t="e">
        <f>IF(OR(LEAGUE="Mixed",LEAGUE=MYRANKS_P[[#This Row],[LG]]),IFERROR(INDEX(PITCHCSV[],MATCH(MYRANKS_P[[#This Row],[PROJID]],PITCHCSV[playerid],0),P_SOCOL),0),0)</f>
        <v>#REF!</v>
      </c>
      <c r="O741" s="115" t="e">
        <f>IF(OR(LEAGUE="Mixed",LEAGUE=MYRANKS_P[[#This Row],[LG]]),IFERROR(INDEX(PITCHCSV[],MATCH(MYRANKS_P[[#This Row],[PROJID]],PITCHCSV[playerid],0),P_BBCOL),0),0)</f>
        <v>#REF!</v>
      </c>
      <c r="P741" s="10" t="e">
        <f>IF(OR(LEAGUE="Mixed",LEAGUE=MYRANKS_P[[#This Row],[LG]]),IFERROR(MYRANKS_P[[#This Row],[ER]]*9/MYRANKS_P[[#This Row],[IP]],0),0)</f>
        <v>#REF!</v>
      </c>
      <c r="Q741" s="10" t="e">
        <f>IF(OR(LEAGUE="Mixed",LEAGUE=MYRANKS_P[[#This Row],[LG]]),IFERROR((MYRANKS_P[[#This Row],[BB]]+MYRANKS_P[[#This Row],[H]])/MYRANKS_P[[#This Row],[IP]],0),0)</f>
        <v>#REF!</v>
      </c>
      <c r="R741" s="55" t="e">
        <f>MYRANKS_P[[#This Row],[W]]/SGP_W</f>
        <v>#REF!</v>
      </c>
      <c r="S741" s="54" t="e">
        <f>MYRANKS_P[[#This Row],[SV]]/SGP_SV</f>
        <v>#REF!</v>
      </c>
      <c r="T741" s="55" t="e">
        <f>MYRANKS_P[[#This Row],[SO]]/SGP_K</f>
        <v>#REF!</v>
      </c>
      <c r="U741" s="10" t="e">
        <f>((LGAVG_ER*(NUMPITCHERS-1)+MYRANKS_P[[#This Row],[ER]])*9/((LGAVG_IP*(NUMPITCHERS-1)+MYRANKS_P[[#This Row],[IP]]))-LGAVG_ERA)/SGP_ERA</f>
        <v>#REF!</v>
      </c>
      <c r="V741" s="10" t="e">
        <f>((LGAVG_HBB*(NUMPITCHERS-1)+MYRANKS_P[[#This Row],[BB]]+MYRANKS_P[[#This Row],[H]])/(LGAVG_IP*(NUMPITCHERS-1)+MYRANKS_P[[#This Row],[IP]])-LGAVG_WHIP)/SGP_WHIP</f>
        <v>#REF!</v>
      </c>
      <c r="W741" s="74" t="e">
        <f>MYRANKS_P[[#This Row],[WSGP]]+MYRANKS_P[[#This Row],[SVSGP]]+MYRANKS_P[[#This Row],[SOSGP]]+MYRANKS_P[[#This Row],[ERASGP]]+MYRANKS_P[[#This Row],[WHIPSGP]]</f>
        <v>#REF!</v>
      </c>
      <c r="X741" s="172" t="e">
        <f>RANK(MYRANKS_P[[#This Row],[TTLSGP]],MYRANKS_P[TTLSGP],0)</f>
        <v>#REF!</v>
      </c>
      <c r="Y741" s="74" t="e">
        <f>IF(MYRANKS_P[[#This Row],[RAW_RANK]]&gt;NUM_P,MYRANKS_P[[#This Row],[TTLSGP]],0)</f>
        <v>#REF!</v>
      </c>
      <c r="Z741" s="56" t="e">
        <f>IF(MYRANKS_P[[#This Row],[BENCH_TTLSGP]]=0,"",RANK(MYRANKS_P[[#This Row],[BENCH_TTLSGP]],MYRANKS_P[BENCH_TTLSGP],0))</f>
        <v>#REF!</v>
      </c>
      <c r="AA741" s="56" t="e">
        <f>IF(MYRANKS_P[[#This Row],[RAW_RANK]]=NUM_P,"X","")</f>
        <v>#REF!</v>
      </c>
      <c r="AB741" s="118" t="e">
        <f>VLOOKUP(MYRANKS_P[[#This Row],[POS]],#REF!,COLUMN(#REF!),FALSE)</f>
        <v>#REF!</v>
      </c>
      <c r="AC741" s="57" t="e">
        <f>MYRANKS_P[[#This Row],[TTLSGP]]-MYRANKS_P[[#This Row],[REPL LVL]]</f>
        <v>#REF!</v>
      </c>
      <c r="AD741" s="55" t="e">
        <f>IF(MYRANKS_P[[#This Row],[RAW_RANK]]&lt;=Total_Pitchers_Drafted,MYRANKS_P[[#This Row],[SGP OVER REPL]],0)</f>
        <v>#REF!</v>
      </c>
      <c r="AE741" s="68" t="e">
        <f>MYRANKS_P[[#This Row],[SGP OVER REPL]]*Dollar_Value_Per_Pitcher_SGP+1</f>
        <v>#REF!</v>
      </c>
      <c r="AF741" s="55"/>
      <c r="AG741" s="54" t="e">
        <f>IF(AND(MYRANKS_P[[#This Row],[BENCH_RANK]]&lt;=Total_Pitchers_Drafted,MYRANKS_P[[#This Row],[$ACTUAL]]=""),MYRANKS_P[[#This Row],[USEFULSGP]],0)</f>
        <v>#REF!</v>
      </c>
      <c r="AH741" s="55" t="e">
        <f>IF(MYRANKS_P[[#This Row],[REMAIN_SGP]]=0,0,MYRANKS_P[[#This Row],[REMAIN_SGP]]*Remaining_Dollar_Value_Per_Pitcher_SGP+1)</f>
        <v>#REF!</v>
      </c>
      <c r="AI741" s="122"/>
    </row>
    <row r="742" spans="1:35" x14ac:dyDescent="0.25">
      <c r="A742" s="111" t="s">
        <v>1889</v>
      </c>
      <c r="B742" s="53" t="e">
        <f>VLOOKUP(MYRANKS_P[[#This Row],[PLAYERID]],#REF!,COLUMN(#REF!),FALSE)</f>
        <v>#REF!</v>
      </c>
      <c r="C742" s="53" t="e">
        <f>VLOOKUP(MYRANKS_P[[#This Row],[PLAYERID]],#REF!,COLUMN(#REF!),FALSE)</f>
        <v>#REF!</v>
      </c>
      <c r="D742" s="53" t="e">
        <f>VLOOKUP(MYRANKS_P[[#This Row],[PLAYERID]],#REF!,COLUMN(#REF!),FALSE)</f>
        <v>#REF!</v>
      </c>
      <c r="E742" s="9" t="e">
        <f>VLOOKUP(MYRANKS_P[[#This Row],[PLAYERID]],#REF!,COLUMN(#REF!),FALSE)</f>
        <v>#REF!</v>
      </c>
      <c r="F742" s="53" t="e">
        <f>VLOOKUP(MYRANKS_P[[#This Row],[PLAYERID]],#REF!,COLUMN(#REF!),FALSE)</f>
        <v>#REF!</v>
      </c>
      <c r="G742" s="9" t="e">
        <f>INDEX(#REF!,MATCH(MYRANKS_P[[#This Row],[PLAYERID]],#REF!,0),VLOOKUP(IDSYSTEM,#REF!,3,FALSE))</f>
        <v>#REF!</v>
      </c>
      <c r="H742" s="115" t="e">
        <f>IF(OR(LEAGUE="Mixed",LEAGUE=MYRANKS_P[[#This Row],[LG]]),IFERROR(INDEX(PITCHCSV[],MATCH(MYRANKS_P[[#This Row],[PROJID]],PITCHCSV[playerid],0),P_WCOL),0),0)</f>
        <v>#REF!</v>
      </c>
      <c r="I742" s="115" t="e">
        <f>IF(OR(LEAGUE="Mixed",LEAGUE=MYRANKS_P[[#This Row],[LG]]),IFERROR(INDEX(PITCHCSV[],MATCH(MYRANKS_P[[#This Row],[PROJID]],PITCHCSV[playerid],0),P_SVCOL),0),0)</f>
        <v>#REF!</v>
      </c>
      <c r="J742" s="115" t="e">
        <f>IF(OR(LEAGUE="Mixed",LEAGUE=MYRANKS_P[[#This Row],[LG]]),IFERROR(INDEX(PITCHCSV[],MATCH(MYRANKS_P[[#This Row],[PROJID]],PITCHCSV[playerid],0),P_IPCOL),0),0)</f>
        <v>#REF!</v>
      </c>
      <c r="K742" s="115" t="e">
        <f>IF(OR(LEAGUE="Mixed",LEAGUE=MYRANKS_P[[#This Row],[LG]]),IFERROR(INDEX(PITCHCSV[],MATCH(MYRANKS_P[[#This Row],[PROJID]],PITCHCSV[playerid],0),P_HCOL),0),0)</f>
        <v>#REF!</v>
      </c>
      <c r="L742" s="115" t="e">
        <f>IF(OR(LEAGUE="Mixed",LEAGUE=MYRANKS_P[[#This Row],[LG]]),IFERROR(INDEX(PITCHCSV[],MATCH(MYRANKS_P[[#This Row],[PROJID]],PITCHCSV[playerid],0),P_ERCOL),0),0)</f>
        <v>#REF!</v>
      </c>
      <c r="M742" s="115" t="e">
        <f>IF(OR(LEAGUE="Mixed",LEAGUE=MYRANKS_P[[#This Row],[LG]]),IFERROR(INDEX(PITCHCSV[],MATCH(MYRANKS_P[[#This Row],[PROJID]],PITCHCSV[playerid],0),P_HRCOL),0),0)</f>
        <v>#REF!</v>
      </c>
      <c r="N742" s="115" t="e">
        <f>IF(OR(LEAGUE="Mixed",LEAGUE=MYRANKS_P[[#This Row],[LG]]),IFERROR(INDEX(PITCHCSV[],MATCH(MYRANKS_P[[#This Row],[PROJID]],PITCHCSV[playerid],0),P_SOCOL),0),0)</f>
        <v>#REF!</v>
      </c>
      <c r="O742" s="115" t="e">
        <f>IF(OR(LEAGUE="Mixed",LEAGUE=MYRANKS_P[[#This Row],[LG]]),IFERROR(INDEX(PITCHCSV[],MATCH(MYRANKS_P[[#This Row],[PROJID]],PITCHCSV[playerid],0),P_BBCOL),0),0)</f>
        <v>#REF!</v>
      </c>
      <c r="P742" s="10" t="e">
        <f>IF(OR(LEAGUE="Mixed",LEAGUE=MYRANKS_P[[#This Row],[LG]]),IFERROR(MYRANKS_P[[#This Row],[ER]]*9/MYRANKS_P[[#This Row],[IP]],0),0)</f>
        <v>#REF!</v>
      </c>
      <c r="Q742" s="10" t="e">
        <f>IF(OR(LEAGUE="Mixed",LEAGUE=MYRANKS_P[[#This Row],[LG]]),IFERROR((MYRANKS_P[[#This Row],[BB]]+MYRANKS_P[[#This Row],[H]])/MYRANKS_P[[#This Row],[IP]],0),0)</f>
        <v>#REF!</v>
      </c>
      <c r="R742" s="33" t="e">
        <f>MYRANKS_P[[#This Row],[W]]/SGP_W</f>
        <v>#REF!</v>
      </c>
      <c r="S742" s="35" t="e">
        <f>MYRANKS_P[[#This Row],[SV]]/SGP_SV</f>
        <v>#REF!</v>
      </c>
      <c r="T742" s="33" t="e">
        <f>MYRANKS_P[[#This Row],[SO]]/SGP_K</f>
        <v>#REF!</v>
      </c>
      <c r="U742" s="10" t="e">
        <f>((LGAVG_ER*(NUMPITCHERS-1)+MYRANKS_P[[#This Row],[ER]])*9/((LGAVG_IP*(NUMPITCHERS-1)+MYRANKS_P[[#This Row],[IP]]))-LGAVG_ERA)/SGP_ERA</f>
        <v>#REF!</v>
      </c>
      <c r="V742" s="10" t="e">
        <f>((LGAVG_HBB*(NUMPITCHERS-1)+MYRANKS_P[[#This Row],[BB]]+MYRANKS_P[[#This Row],[H]])/(LGAVG_IP*(NUMPITCHERS-1)+MYRANKS_P[[#This Row],[IP]])-LGAVG_WHIP)/SGP_WHIP</f>
        <v>#REF!</v>
      </c>
      <c r="W742" s="73" t="e">
        <f>MYRANKS_P[[#This Row],[WSGP]]+MYRANKS_P[[#This Row],[SVSGP]]+MYRANKS_P[[#This Row],[SOSGP]]+MYRANKS_P[[#This Row],[ERASGP]]+MYRANKS_P[[#This Row],[WHIPSGP]]</f>
        <v>#REF!</v>
      </c>
      <c r="X742" s="174" t="e">
        <f>RANK(MYRANKS_P[[#This Row],[TTLSGP]],MYRANKS_P[TTLSGP],0)</f>
        <v>#REF!</v>
      </c>
      <c r="Y742" s="73" t="e">
        <f>IF(MYRANKS_P[[#This Row],[RAW_RANK]]&gt;NUM_P,MYRANKS_P[[#This Row],[TTLSGP]],0)</f>
        <v>#REF!</v>
      </c>
      <c r="Z742" s="34" t="e">
        <f>IF(MYRANKS_P[[#This Row],[BENCH_TTLSGP]]=0,"",RANK(MYRANKS_P[[#This Row],[BENCH_TTLSGP]],MYRANKS_P[BENCH_TTLSGP],0))</f>
        <v>#REF!</v>
      </c>
      <c r="AA742" s="34" t="e">
        <f>IF(MYRANKS_P[[#This Row],[RAW_RANK]]=NUM_P,"X","")</f>
        <v>#REF!</v>
      </c>
      <c r="AB742" s="117" t="e">
        <f>VLOOKUP(MYRANKS_P[[#This Row],[POS]],#REF!,COLUMN(#REF!),FALSE)</f>
        <v>#REF!</v>
      </c>
      <c r="AC742" s="142" t="e">
        <f>MYRANKS_P[[#This Row],[TTLSGP]]-MYRANKS_P[[#This Row],[REPL LVL]]</f>
        <v>#REF!</v>
      </c>
      <c r="AD742" s="33" t="e">
        <f>IF(MYRANKS_P[[#This Row],[RAW_RANK]]&lt;=Total_Pitchers_Drafted,MYRANKS_P[[#This Row],[SGP OVER REPL]],0)</f>
        <v>#REF!</v>
      </c>
      <c r="AE742" s="67" t="e">
        <f>MYRANKS_P[[#This Row],[SGP OVER REPL]]*Dollar_Value_Per_Pitcher_SGP+1</f>
        <v>#REF!</v>
      </c>
      <c r="AF742" s="33"/>
      <c r="AG742" s="35" t="e">
        <f>IF(AND(MYRANKS_P[[#This Row],[BENCH_RANK]]&lt;=Total_Pitchers_Drafted,MYRANKS_P[[#This Row],[$ACTUAL]]=""),MYRANKS_P[[#This Row],[USEFULSGP]],0)</f>
        <v>#REF!</v>
      </c>
      <c r="AH742" s="33" t="e">
        <f>IF(MYRANKS_P[[#This Row],[REMAIN_SGP]]=0,0,MYRANKS_P[[#This Row],[REMAIN_SGP]]*Remaining_Dollar_Value_Per_Pitcher_SGP+1)</f>
        <v>#REF!</v>
      </c>
      <c r="AI742" s="122"/>
    </row>
    <row r="743" spans="1:35" x14ac:dyDescent="0.25">
      <c r="A743" s="111" t="s">
        <v>1892</v>
      </c>
      <c r="B743" s="53" t="e">
        <f>VLOOKUP(MYRANKS_P[[#This Row],[PLAYERID]],#REF!,COLUMN(#REF!),FALSE)</f>
        <v>#REF!</v>
      </c>
      <c r="C743" s="53" t="e">
        <f>VLOOKUP(MYRANKS_P[[#This Row],[PLAYERID]],#REF!,COLUMN(#REF!),FALSE)</f>
        <v>#REF!</v>
      </c>
      <c r="D743" s="53" t="e">
        <f>VLOOKUP(MYRANKS_P[[#This Row],[PLAYERID]],#REF!,COLUMN(#REF!),FALSE)</f>
        <v>#REF!</v>
      </c>
      <c r="E743" s="9" t="e">
        <f>VLOOKUP(MYRANKS_P[[#This Row],[PLAYERID]],#REF!,COLUMN(#REF!),FALSE)</f>
        <v>#REF!</v>
      </c>
      <c r="F743" s="53" t="e">
        <f>VLOOKUP(MYRANKS_P[[#This Row],[PLAYERID]],#REF!,COLUMN(#REF!),FALSE)</f>
        <v>#REF!</v>
      </c>
      <c r="G743" s="9" t="e">
        <f>INDEX(#REF!,MATCH(MYRANKS_P[[#This Row],[PLAYERID]],#REF!,0),VLOOKUP(IDSYSTEM,#REF!,3,FALSE))</f>
        <v>#REF!</v>
      </c>
      <c r="H743" s="115" t="e">
        <f>IF(OR(LEAGUE="Mixed",LEAGUE=MYRANKS_P[[#This Row],[LG]]),IFERROR(INDEX(PITCHCSV[],MATCH(MYRANKS_P[[#This Row],[PROJID]],PITCHCSV[playerid],0),P_WCOL),0),0)</f>
        <v>#REF!</v>
      </c>
      <c r="I743" s="115" t="e">
        <f>IF(OR(LEAGUE="Mixed",LEAGUE=MYRANKS_P[[#This Row],[LG]]),IFERROR(INDEX(PITCHCSV[],MATCH(MYRANKS_P[[#This Row],[PROJID]],PITCHCSV[playerid],0),P_SVCOL),0),0)</f>
        <v>#REF!</v>
      </c>
      <c r="J743" s="115" t="e">
        <f>IF(OR(LEAGUE="Mixed",LEAGUE=MYRANKS_P[[#This Row],[LG]]),IFERROR(INDEX(PITCHCSV[],MATCH(MYRANKS_P[[#This Row],[PROJID]],PITCHCSV[playerid],0),P_IPCOL),0),0)</f>
        <v>#REF!</v>
      </c>
      <c r="K743" s="115" t="e">
        <f>IF(OR(LEAGUE="Mixed",LEAGUE=MYRANKS_P[[#This Row],[LG]]),IFERROR(INDEX(PITCHCSV[],MATCH(MYRANKS_P[[#This Row],[PROJID]],PITCHCSV[playerid],0),P_HCOL),0),0)</f>
        <v>#REF!</v>
      </c>
      <c r="L743" s="115" t="e">
        <f>IF(OR(LEAGUE="Mixed",LEAGUE=MYRANKS_P[[#This Row],[LG]]),IFERROR(INDEX(PITCHCSV[],MATCH(MYRANKS_P[[#This Row],[PROJID]],PITCHCSV[playerid],0),P_ERCOL),0),0)</f>
        <v>#REF!</v>
      </c>
      <c r="M743" s="115" t="e">
        <f>IF(OR(LEAGUE="Mixed",LEAGUE=MYRANKS_P[[#This Row],[LG]]),IFERROR(INDEX(PITCHCSV[],MATCH(MYRANKS_P[[#This Row],[PROJID]],PITCHCSV[playerid],0),P_HRCOL),0),0)</f>
        <v>#REF!</v>
      </c>
      <c r="N743" s="115" t="e">
        <f>IF(OR(LEAGUE="Mixed",LEAGUE=MYRANKS_P[[#This Row],[LG]]),IFERROR(INDEX(PITCHCSV[],MATCH(MYRANKS_P[[#This Row],[PROJID]],PITCHCSV[playerid],0),P_SOCOL),0),0)</f>
        <v>#REF!</v>
      </c>
      <c r="O743" s="115" t="e">
        <f>IF(OR(LEAGUE="Mixed",LEAGUE=MYRANKS_P[[#This Row],[LG]]),IFERROR(INDEX(PITCHCSV[],MATCH(MYRANKS_P[[#This Row],[PROJID]],PITCHCSV[playerid],0),P_BBCOL),0),0)</f>
        <v>#REF!</v>
      </c>
      <c r="P743" s="10" t="e">
        <f>IF(OR(LEAGUE="Mixed",LEAGUE=MYRANKS_P[[#This Row],[LG]]),IFERROR(MYRANKS_P[[#This Row],[ER]]*9/MYRANKS_P[[#This Row],[IP]],0),0)</f>
        <v>#REF!</v>
      </c>
      <c r="Q743" s="10" t="e">
        <f>IF(OR(LEAGUE="Mixed",LEAGUE=MYRANKS_P[[#This Row],[LG]]),IFERROR((MYRANKS_P[[#This Row],[BB]]+MYRANKS_P[[#This Row],[H]])/MYRANKS_P[[#This Row],[IP]],0),0)</f>
        <v>#REF!</v>
      </c>
      <c r="R743" s="33" t="e">
        <f>MYRANKS_P[[#This Row],[W]]/SGP_W</f>
        <v>#REF!</v>
      </c>
      <c r="S743" s="35" t="e">
        <f>MYRANKS_P[[#This Row],[SV]]/SGP_SV</f>
        <v>#REF!</v>
      </c>
      <c r="T743" s="33" t="e">
        <f>MYRANKS_P[[#This Row],[SO]]/SGP_K</f>
        <v>#REF!</v>
      </c>
      <c r="U743" s="10" t="e">
        <f>((LGAVG_ER*(NUMPITCHERS-1)+MYRANKS_P[[#This Row],[ER]])*9/((LGAVG_IP*(NUMPITCHERS-1)+MYRANKS_P[[#This Row],[IP]]))-LGAVG_ERA)/SGP_ERA</f>
        <v>#REF!</v>
      </c>
      <c r="V743" s="10" t="e">
        <f>((LGAVG_HBB*(NUMPITCHERS-1)+MYRANKS_P[[#This Row],[BB]]+MYRANKS_P[[#This Row],[H]])/(LGAVG_IP*(NUMPITCHERS-1)+MYRANKS_P[[#This Row],[IP]])-LGAVG_WHIP)/SGP_WHIP</f>
        <v>#REF!</v>
      </c>
      <c r="W743" s="73" t="e">
        <f>MYRANKS_P[[#This Row],[WSGP]]+MYRANKS_P[[#This Row],[SVSGP]]+MYRANKS_P[[#This Row],[SOSGP]]+MYRANKS_P[[#This Row],[ERASGP]]+MYRANKS_P[[#This Row],[WHIPSGP]]</f>
        <v>#REF!</v>
      </c>
      <c r="X743" s="174" t="e">
        <f>RANK(MYRANKS_P[[#This Row],[TTLSGP]],MYRANKS_P[TTLSGP],0)</f>
        <v>#REF!</v>
      </c>
      <c r="Y743" s="73" t="e">
        <f>IF(MYRANKS_P[[#This Row],[RAW_RANK]]&gt;NUM_P,MYRANKS_P[[#This Row],[TTLSGP]],0)</f>
        <v>#REF!</v>
      </c>
      <c r="Z743" s="34" t="e">
        <f>IF(MYRANKS_P[[#This Row],[BENCH_TTLSGP]]=0,"",RANK(MYRANKS_P[[#This Row],[BENCH_TTLSGP]],MYRANKS_P[BENCH_TTLSGP],0))</f>
        <v>#REF!</v>
      </c>
      <c r="AA743" s="34" t="e">
        <f>IF(MYRANKS_P[[#This Row],[RAW_RANK]]=NUM_P,"X","")</f>
        <v>#REF!</v>
      </c>
      <c r="AB743" s="117" t="e">
        <f>VLOOKUP(MYRANKS_P[[#This Row],[POS]],#REF!,COLUMN(#REF!),FALSE)</f>
        <v>#REF!</v>
      </c>
      <c r="AC743" s="142" t="e">
        <f>MYRANKS_P[[#This Row],[TTLSGP]]-MYRANKS_P[[#This Row],[REPL LVL]]</f>
        <v>#REF!</v>
      </c>
      <c r="AD743" s="33" t="e">
        <f>IF(MYRANKS_P[[#This Row],[RAW_RANK]]&lt;=Total_Pitchers_Drafted,MYRANKS_P[[#This Row],[SGP OVER REPL]],0)</f>
        <v>#REF!</v>
      </c>
      <c r="AE743" s="67" t="e">
        <f>MYRANKS_P[[#This Row],[SGP OVER REPL]]*Dollar_Value_Per_Pitcher_SGP+1</f>
        <v>#REF!</v>
      </c>
      <c r="AF743" s="33"/>
      <c r="AG743" s="35" t="e">
        <f>IF(AND(MYRANKS_P[[#This Row],[BENCH_RANK]]&lt;=Total_Pitchers_Drafted,MYRANKS_P[[#This Row],[$ACTUAL]]=""),MYRANKS_P[[#This Row],[USEFULSGP]],0)</f>
        <v>#REF!</v>
      </c>
      <c r="AH743" s="33" t="e">
        <f>IF(MYRANKS_P[[#This Row],[REMAIN_SGP]]=0,0,MYRANKS_P[[#This Row],[REMAIN_SGP]]*Remaining_Dollar_Value_Per_Pitcher_SGP+1)</f>
        <v>#REF!</v>
      </c>
      <c r="AI743" s="122"/>
    </row>
    <row r="744" spans="1:35" x14ac:dyDescent="0.25">
      <c r="A744" s="99" t="s">
        <v>1894</v>
      </c>
      <c r="B744" s="53" t="e">
        <f>VLOOKUP(MYRANKS_P[[#This Row],[PLAYERID]],#REF!,COLUMN(#REF!),FALSE)</f>
        <v>#REF!</v>
      </c>
      <c r="C744" s="53" t="e">
        <f>VLOOKUP(MYRANKS_P[[#This Row],[PLAYERID]],#REF!,COLUMN(#REF!),FALSE)</f>
        <v>#REF!</v>
      </c>
      <c r="D744" s="53" t="e">
        <f>VLOOKUP(MYRANKS_P[[#This Row],[PLAYERID]],#REF!,COLUMN(#REF!),FALSE)</f>
        <v>#REF!</v>
      </c>
      <c r="E744" s="9" t="e">
        <f>VLOOKUP(MYRANKS_P[[#This Row],[PLAYERID]],#REF!,COLUMN(#REF!),FALSE)</f>
        <v>#REF!</v>
      </c>
      <c r="F744" s="53" t="e">
        <f>VLOOKUP(MYRANKS_P[[#This Row],[PLAYERID]],#REF!,COLUMN(#REF!),FALSE)</f>
        <v>#REF!</v>
      </c>
      <c r="G744" s="9" t="e">
        <f>INDEX(#REF!,MATCH(MYRANKS_P[[#This Row],[PLAYERID]],#REF!,0),VLOOKUP(IDSYSTEM,#REF!,3,FALSE))</f>
        <v>#REF!</v>
      </c>
      <c r="H744" s="115" t="e">
        <f>IF(OR(LEAGUE="Mixed",LEAGUE=MYRANKS_P[[#This Row],[LG]]),IFERROR(INDEX(PITCHCSV[],MATCH(MYRANKS_P[[#This Row],[PROJID]],PITCHCSV[playerid],0),P_WCOL),0),0)</f>
        <v>#REF!</v>
      </c>
      <c r="I744" s="115" t="e">
        <f>IF(OR(LEAGUE="Mixed",LEAGUE=MYRANKS_P[[#This Row],[LG]]),IFERROR(INDEX(PITCHCSV[],MATCH(MYRANKS_P[[#This Row],[PROJID]],PITCHCSV[playerid],0),P_SVCOL),0),0)</f>
        <v>#REF!</v>
      </c>
      <c r="J744" s="115" t="e">
        <f>IF(OR(LEAGUE="Mixed",LEAGUE=MYRANKS_P[[#This Row],[LG]]),IFERROR(INDEX(PITCHCSV[],MATCH(MYRANKS_P[[#This Row],[PROJID]],PITCHCSV[playerid],0),P_IPCOL),0),0)</f>
        <v>#REF!</v>
      </c>
      <c r="K744" s="115" t="e">
        <f>IF(OR(LEAGUE="Mixed",LEAGUE=MYRANKS_P[[#This Row],[LG]]),IFERROR(INDEX(PITCHCSV[],MATCH(MYRANKS_P[[#This Row],[PROJID]],PITCHCSV[playerid],0),P_HCOL),0),0)</f>
        <v>#REF!</v>
      </c>
      <c r="L744" s="115" t="e">
        <f>IF(OR(LEAGUE="Mixed",LEAGUE=MYRANKS_P[[#This Row],[LG]]),IFERROR(INDEX(PITCHCSV[],MATCH(MYRANKS_P[[#This Row],[PROJID]],PITCHCSV[playerid],0),P_ERCOL),0),0)</f>
        <v>#REF!</v>
      </c>
      <c r="M744" s="115" t="e">
        <f>IF(OR(LEAGUE="Mixed",LEAGUE=MYRANKS_P[[#This Row],[LG]]),IFERROR(INDEX(PITCHCSV[],MATCH(MYRANKS_P[[#This Row],[PROJID]],PITCHCSV[playerid],0),P_HRCOL),0),0)</f>
        <v>#REF!</v>
      </c>
      <c r="N744" s="115" t="e">
        <f>IF(OR(LEAGUE="Mixed",LEAGUE=MYRANKS_P[[#This Row],[LG]]),IFERROR(INDEX(PITCHCSV[],MATCH(MYRANKS_P[[#This Row],[PROJID]],PITCHCSV[playerid],0),P_SOCOL),0),0)</f>
        <v>#REF!</v>
      </c>
      <c r="O744" s="115" t="e">
        <f>IF(OR(LEAGUE="Mixed",LEAGUE=MYRANKS_P[[#This Row],[LG]]),IFERROR(INDEX(PITCHCSV[],MATCH(MYRANKS_P[[#This Row],[PROJID]],PITCHCSV[playerid],0),P_BBCOL),0),0)</f>
        <v>#REF!</v>
      </c>
      <c r="P744" s="10" t="e">
        <f>IF(OR(LEAGUE="Mixed",LEAGUE=MYRANKS_P[[#This Row],[LG]]),IFERROR(MYRANKS_P[[#This Row],[ER]]*9/MYRANKS_P[[#This Row],[IP]],0),0)</f>
        <v>#REF!</v>
      </c>
      <c r="Q744" s="10" t="e">
        <f>IF(OR(LEAGUE="Mixed",LEAGUE=MYRANKS_P[[#This Row],[LG]]),IFERROR((MYRANKS_P[[#This Row],[BB]]+MYRANKS_P[[#This Row],[H]])/MYRANKS_P[[#This Row],[IP]],0),0)</f>
        <v>#REF!</v>
      </c>
      <c r="R744" s="94" t="e">
        <f>MYRANKS_P[[#This Row],[W]]/SGP_W</f>
        <v>#REF!</v>
      </c>
      <c r="S744" s="94" t="e">
        <f>MYRANKS_P[[#This Row],[SV]]/SGP_SV</f>
        <v>#REF!</v>
      </c>
      <c r="T744" s="94" t="e">
        <f>MYRANKS_P[[#This Row],[SO]]/SGP_K</f>
        <v>#REF!</v>
      </c>
      <c r="U744" s="10" t="e">
        <f>((LGAVG_ER*(NUMPITCHERS-1)+MYRANKS_P[[#This Row],[ER]])*9/((LGAVG_IP*(NUMPITCHERS-1)+MYRANKS_P[[#This Row],[IP]]))-LGAVG_ERA)/SGP_ERA</f>
        <v>#REF!</v>
      </c>
      <c r="V744" s="10" t="e">
        <f>((LGAVG_HBB*(NUMPITCHERS-1)+MYRANKS_P[[#This Row],[BB]]+MYRANKS_P[[#This Row],[H]])/(LGAVG_IP*(NUMPITCHERS-1)+MYRANKS_P[[#This Row],[IP]])-LGAVG_WHIP)/SGP_WHIP</f>
        <v>#REF!</v>
      </c>
      <c r="W744" s="100" t="e">
        <f>MYRANKS_P[[#This Row],[WSGP]]+MYRANKS_P[[#This Row],[SVSGP]]+MYRANKS_P[[#This Row],[SOSGP]]+MYRANKS_P[[#This Row],[ERASGP]]+MYRANKS_P[[#This Row],[WHIPSGP]]</f>
        <v>#REF!</v>
      </c>
      <c r="X744" s="176" t="e">
        <f>RANK(MYRANKS_P[[#This Row],[TTLSGP]],MYRANKS_P[TTLSGP],0)</f>
        <v>#REF!</v>
      </c>
      <c r="Y744" s="100" t="e">
        <f>IF(MYRANKS_P[[#This Row],[RAW_RANK]]&gt;NUM_P,MYRANKS_P[[#This Row],[TTLSGP]],0)</f>
        <v>#REF!</v>
      </c>
      <c r="Z744" s="101" t="e">
        <f>IF(MYRANKS_P[[#This Row],[BENCH_TTLSGP]]=0,"",RANK(MYRANKS_P[[#This Row],[BENCH_TTLSGP]],MYRANKS_P[BENCH_TTLSGP],0))</f>
        <v>#REF!</v>
      </c>
      <c r="AA744" s="101" t="e">
        <f>IF(MYRANKS_P[[#This Row],[RAW_RANK]]=NUM_P,"X","")</f>
        <v>#REF!</v>
      </c>
      <c r="AB744" s="93" t="e">
        <f>VLOOKUP(MYRANKS_P[[#This Row],[POS]],#REF!,COLUMN(#REF!),FALSE)</f>
        <v>#REF!</v>
      </c>
      <c r="AC744" s="95" t="e">
        <f>MYRANKS_P[[#This Row],[TTLSGP]]-MYRANKS_P[[#This Row],[REPL LVL]]</f>
        <v>#REF!</v>
      </c>
      <c r="AD744" s="94" t="e">
        <f>IF(MYRANKS_P[[#This Row],[RAW_RANK]]&lt;=Total_Pitchers_Drafted,MYRANKS_P[[#This Row],[SGP OVER REPL]],0)</f>
        <v>#REF!</v>
      </c>
      <c r="AE744" s="102" t="e">
        <f>MYRANKS_P[[#This Row],[SGP OVER REPL]]*Dollar_Value_Per_Pitcher_SGP+1</f>
        <v>#REF!</v>
      </c>
      <c r="AF744" s="94"/>
      <c r="AG744" s="94" t="e">
        <f>IF(AND(MYRANKS_P[[#This Row],[BENCH_RANK]]&lt;=Total_Pitchers_Drafted,MYRANKS_P[[#This Row],[$ACTUAL]]=""),MYRANKS_P[[#This Row],[USEFULSGP]],0)</f>
        <v>#REF!</v>
      </c>
      <c r="AH744" s="94" t="e">
        <f>IF(MYRANKS_P[[#This Row],[REMAIN_SGP]]=0,0,MYRANKS_P[[#This Row],[REMAIN_SGP]]*Remaining_Dollar_Value_Per_Pitcher_SGP+1)</f>
        <v>#REF!</v>
      </c>
      <c r="AI744" s="122"/>
    </row>
    <row r="745" spans="1:35" x14ac:dyDescent="0.25">
      <c r="A745" s="111" t="s">
        <v>1896</v>
      </c>
      <c r="B745" s="53" t="e">
        <f>VLOOKUP(MYRANKS_P[[#This Row],[PLAYERID]],#REF!,COLUMN(#REF!),FALSE)</f>
        <v>#REF!</v>
      </c>
      <c r="C745" s="53" t="e">
        <f>VLOOKUP(MYRANKS_P[[#This Row],[PLAYERID]],#REF!,COLUMN(#REF!),FALSE)</f>
        <v>#REF!</v>
      </c>
      <c r="D745" s="53" t="e">
        <f>VLOOKUP(MYRANKS_P[[#This Row],[PLAYERID]],#REF!,COLUMN(#REF!),FALSE)</f>
        <v>#REF!</v>
      </c>
      <c r="E745" s="9" t="e">
        <f>VLOOKUP(MYRANKS_P[[#This Row],[PLAYERID]],#REF!,COLUMN(#REF!),FALSE)</f>
        <v>#REF!</v>
      </c>
      <c r="F745" s="53" t="e">
        <f>VLOOKUP(MYRANKS_P[[#This Row],[PLAYERID]],#REF!,COLUMN(#REF!),FALSE)</f>
        <v>#REF!</v>
      </c>
      <c r="G745" s="9" t="e">
        <f>INDEX(#REF!,MATCH(MYRANKS_P[[#This Row],[PLAYERID]],#REF!,0),VLOOKUP(IDSYSTEM,#REF!,3,FALSE))</f>
        <v>#REF!</v>
      </c>
      <c r="H745" s="115" t="e">
        <f>IF(OR(LEAGUE="Mixed",LEAGUE=MYRANKS_P[[#This Row],[LG]]),IFERROR(INDEX(PITCHCSV[],MATCH(MYRANKS_P[[#This Row],[PROJID]],PITCHCSV[playerid],0),P_WCOL),0),0)</f>
        <v>#REF!</v>
      </c>
      <c r="I745" s="115" t="e">
        <f>IF(OR(LEAGUE="Mixed",LEAGUE=MYRANKS_P[[#This Row],[LG]]),IFERROR(INDEX(PITCHCSV[],MATCH(MYRANKS_P[[#This Row],[PROJID]],PITCHCSV[playerid],0),P_SVCOL),0),0)</f>
        <v>#REF!</v>
      </c>
      <c r="J745" s="115" t="e">
        <f>IF(OR(LEAGUE="Mixed",LEAGUE=MYRANKS_P[[#This Row],[LG]]),IFERROR(INDEX(PITCHCSV[],MATCH(MYRANKS_P[[#This Row],[PROJID]],PITCHCSV[playerid],0),P_IPCOL),0),0)</f>
        <v>#REF!</v>
      </c>
      <c r="K745" s="115" t="e">
        <f>IF(OR(LEAGUE="Mixed",LEAGUE=MYRANKS_P[[#This Row],[LG]]),IFERROR(INDEX(PITCHCSV[],MATCH(MYRANKS_P[[#This Row],[PROJID]],PITCHCSV[playerid],0),P_HCOL),0),0)</f>
        <v>#REF!</v>
      </c>
      <c r="L745" s="115" t="e">
        <f>IF(OR(LEAGUE="Mixed",LEAGUE=MYRANKS_P[[#This Row],[LG]]),IFERROR(INDEX(PITCHCSV[],MATCH(MYRANKS_P[[#This Row],[PROJID]],PITCHCSV[playerid],0),P_ERCOL),0),0)</f>
        <v>#REF!</v>
      </c>
      <c r="M745" s="115" t="e">
        <f>IF(OR(LEAGUE="Mixed",LEAGUE=MYRANKS_P[[#This Row],[LG]]),IFERROR(INDEX(PITCHCSV[],MATCH(MYRANKS_P[[#This Row],[PROJID]],PITCHCSV[playerid],0),P_HRCOL),0),0)</f>
        <v>#REF!</v>
      </c>
      <c r="N745" s="115" t="e">
        <f>IF(OR(LEAGUE="Mixed",LEAGUE=MYRANKS_P[[#This Row],[LG]]),IFERROR(INDEX(PITCHCSV[],MATCH(MYRANKS_P[[#This Row],[PROJID]],PITCHCSV[playerid],0),P_SOCOL),0),0)</f>
        <v>#REF!</v>
      </c>
      <c r="O745" s="115" t="e">
        <f>IF(OR(LEAGUE="Mixed",LEAGUE=MYRANKS_P[[#This Row],[LG]]),IFERROR(INDEX(PITCHCSV[],MATCH(MYRANKS_P[[#This Row],[PROJID]],PITCHCSV[playerid],0),P_BBCOL),0),0)</f>
        <v>#REF!</v>
      </c>
      <c r="P745" s="10" t="e">
        <f>IF(OR(LEAGUE="Mixed",LEAGUE=MYRANKS_P[[#This Row],[LG]]),IFERROR(MYRANKS_P[[#This Row],[ER]]*9/MYRANKS_P[[#This Row],[IP]],0),0)</f>
        <v>#REF!</v>
      </c>
      <c r="Q745" s="10" t="e">
        <f>IF(OR(LEAGUE="Mixed",LEAGUE=MYRANKS_P[[#This Row],[LG]]),IFERROR((MYRANKS_P[[#This Row],[BB]]+MYRANKS_P[[#This Row],[H]])/MYRANKS_P[[#This Row],[IP]],0),0)</f>
        <v>#REF!</v>
      </c>
      <c r="R745" s="10" t="e">
        <f>MYRANKS_P[[#This Row],[W]]/SGP_W</f>
        <v>#REF!</v>
      </c>
      <c r="S745" s="10" t="e">
        <f>MYRANKS_P[[#This Row],[SV]]/SGP_SV</f>
        <v>#REF!</v>
      </c>
      <c r="T745" s="10" t="e">
        <f>MYRANKS_P[[#This Row],[SO]]/SGP_K</f>
        <v>#REF!</v>
      </c>
      <c r="U745" s="10" t="e">
        <f>((LGAVG_ER*(NUMPITCHERS-1)+MYRANKS_P[[#This Row],[ER]])*9/((LGAVG_IP*(NUMPITCHERS-1)+MYRANKS_P[[#This Row],[IP]]))-LGAVG_ERA)/SGP_ERA</f>
        <v>#REF!</v>
      </c>
      <c r="V745" s="10" t="e">
        <f>((LGAVG_HBB*(NUMPITCHERS-1)+MYRANKS_P[[#This Row],[BB]]+MYRANKS_P[[#This Row],[H]])/(LGAVG_IP*(NUMPITCHERS-1)+MYRANKS_P[[#This Row],[IP]])-LGAVG_WHIP)/SGP_WHIP</f>
        <v>#REF!</v>
      </c>
      <c r="W745" s="72" t="e">
        <f>MYRANKS_P[[#This Row],[WSGP]]+MYRANKS_P[[#This Row],[SVSGP]]+MYRANKS_P[[#This Row],[SOSGP]]+MYRANKS_P[[#This Row],[ERASGP]]+MYRANKS_P[[#This Row],[WHIPSGP]]</f>
        <v>#REF!</v>
      </c>
      <c r="X745" s="171" t="e">
        <f>RANK(MYRANKS_P[[#This Row],[TTLSGP]],MYRANKS_P[TTLSGP],0)</f>
        <v>#REF!</v>
      </c>
      <c r="Y745" s="72" t="e">
        <f>IF(MYRANKS_P[[#This Row],[RAW_RANK]]&gt;NUM_P,MYRANKS_P[[#This Row],[TTLSGP]],0)</f>
        <v>#REF!</v>
      </c>
      <c r="Z745" s="22" t="e">
        <f>IF(MYRANKS_P[[#This Row],[BENCH_TTLSGP]]=0,"",RANK(MYRANKS_P[[#This Row],[BENCH_TTLSGP]],MYRANKS_P[BENCH_TTLSGP],0))</f>
        <v>#REF!</v>
      </c>
      <c r="AA745" s="22" t="e">
        <f>IF(MYRANKS_P[[#This Row],[RAW_RANK]]=NUM_P,"X","")</f>
        <v>#REF!</v>
      </c>
      <c r="AB745" s="80" t="e">
        <f>VLOOKUP(MYRANKS_P[[#This Row],[POS]],#REF!,COLUMN(#REF!),FALSE)</f>
        <v>#REF!</v>
      </c>
      <c r="AC745" s="12" t="e">
        <f>MYRANKS_P[[#This Row],[TTLSGP]]-MYRANKS_P[[#This Row],[REPL LVL]]</f>
        <v>#REF!</v>
      </c>
      <c r="AD745" s="19" t="e">
        <f>IF(MYRANKS_P[[#This Row],[RAW_RANK]]&lt;=Total_Pitchers_Drafted,MYRANKS_P[[#This Row],[SGP OVER REPL]],0)</f>
        <v>#REF!</v>
      </c>
      <c r="AE745" s="66" t="e">
        <f>MYRANKS_P[[#This Row],[SGP OVER REPL]]*Dollar_Value_Per_Pitcher_SGP+1</f>
        <v>#REF!</v>
      </c>
      <c r="AF745" s="27"/>
      <c r="AG745" s="30" t="e">
        <f>IF(AND(MYRANKS_P[[#This Row],[BENCH_RANK]]&lt;=Total_Pitchers_Drafted,MYRANKS_P[[#This Row],[$ACTUAL]]=""),MYRANKS_P[[#This Row],[USEFULSGP]],0)</f>
        <v>#REF!</v>
      </c>
      <c r="AH745" s="27" t="e">
        <f>IF(MYRANKS_P[[#This Row],[REMAIN_SGP]]=0,0,MYRANKS_P[[#This Row],[REMAIN_SGP]]*Remaining_Dollar_Value_Per_Pitcher_SGP+1)</f>
        <v>#REF!</v>
      </c>
      <c r="AI745" s="122"/>
    </row>
    <row r="746" spans="1:35" x14ac:dyDescent="0.25">
      <c r="A746" s="111" t="s">
        <v>3667</v>
      </c>
      <c r="B746" s="53" t="e">
        <f>VLOOKUP(MYRANKS_P[[#This Row],[PLAYERID]],#REF!,COLUMN(#REF!),FALSE)</f>
        <v>#REF!</v>
      </c>
      <c r="C746" s="53" t="e">
        <f>VLOOKUP(MYRANKS_P[[#This Row],[PLAYERID]],#REF!,COLUMN(#REF!),FALSE)</f>
        <v>#REF!</v>
      </c>
      <c r="D746" s="53" t="e">
        <f>VLOOKUP(MYRANKS_P[[#This Row],[PLAYERID]],#REF!,COLUMN(#REF!),FALSE)</f>
        <v>#REF!</v>
      </c>
      <c r="E746" s="9" t="e">
        <f>VLOOKUP(MYRANKS_P[[#This Row],[PLAYERID]],#REF!,COLUMN(#REF!),FALSE)</f>
        <v>#REF!</v>
      </c>
      <c r="F746" s="53" t="e">
        <f>VLOOKUP(MYRANKS_P[[#This Row],[PLAYERID]],#REF!,COLUMN(#REF!),FALSE)</f>
        <v>#REF!</v>
      </c>
      <c r="G746" s="9" t="e">
        <f>INDEX(#REF!,MATCH(MYRANKS_P[[#This Row],[PLAYERID]],#REF!,0),VLOOKUP(IDSYSTEM,#REF!,3,FALSE))</f>
        <v>#REF!</v>
      </c>
      <c r="H746" s="115" t="e">
        <f>IF(OR(LEAGUE="Mixed",LEAGUE=MYRANKS_P[[#This Row],[LG]]),IFERROR(INDEX(PITCHCSV[],MATCH(MYRANKS_P[[#This Row],[PROJID]],PITCHCSV[playerid],0),P_WCOL),0),0)</f>
        <v>#REF!</v>
      </c>
      <c r="I746" s="115" t="e">
        <f>IF(OR(LEAGUE="Mixed",LEAGUE=MYRANKS_P[[#This Row],[LG]]),IFERROR(INDEX(PITCHCSV[],MATCH(MYRANKS_P[[#This Row],[PROJID]],PITCHCSV[playerid],0),P_SVCOL),0),0)</f>
        <v>#REF!</v>
      </c>
      <c r="J746" s="115" t="e">
        <f>IF(OR(LEAGUE="Mixed",LEAGUE=MYRANKS_P[[#This Row],[LG]]),IFERROR(INDEX(PITCHCSV[],MATCH(MYRANKS_P[[#This Row],[PROJID]],PITCHCSV[playerid],0),P_IPCOL),0),0)</f>
        <v>#REF!</v>
      </c>
      <c r="K746" s="115" t="e">
        <f>IF(OR(LEAGUE="Mixed",LEAGUE=MYRANKS_P[[#This Row],[LG]]),IFERROR(INDEX(PITCHCSV[],MATCH(MYRANKS_P[[#This Row],[PROJID]],PITCHCSV[playerid],0),P_HCOL),0),0)</f>
        <v>#REF!</v>
      </c>
      <c r="L746" s="115" t="e">
        <f>IF(OR(LEAGUE="Mixed",LEAGUE=MYRANKS_P[[#This Row],[LG]]),IFERROR(INDEX(PITCHCSV[],MATCH(MYRANKS_P[[#This Row],[PROJID]],PITCHCSV[playerid],0),P_ERCOL),0),0)</f>
        <v>#REF!</v>
      </c>
      <c r="M746" s="115" t="e">
        <f>IF(OR(LEAGUE="Mixed",LEAGUE=MYRANKS_P[[#This Row],[LG]]),IFERROR(INDEX(PITCHCSV[],MATCH(MYRANKS_P[[#This Row],[PROJID]],PITCHCSV[playerid],0),P_HRCOL),0),0)</f>
        <v>#REF!</v>
      </c>
      <c r="N746" s="115" t="e">
        <f>IF(OR(LEAGUE="Mixed",LEAGUE=MYRANKS_P[[#This Row],[LG]]),IFERROR(INDEX(PITCHCSV[],MATCH(MYRANKS_P[[#This Row],[PROJID]],PITCHCSV[playerid],0),P_SOCOL),0),0)</f>
        <v>#REF!</v>
      </c>
      <c r="O746" s="115" t="e">
        <f>IF(OR(LEAGUE="Mixed",LEAGUE=MYRANKS_P[[#This Row],[LG]]),IFERROR(INDEX(PITCHCSV[],MATCH(MYRANKS_P[[#This Row],[PROJID]],PITCHCSV[playerid],0),P_BBCOL),0),0)</f>
        <v>#REF!</v>
      </c>
      <c r="P746" s="10" t="e">
        <f>IF(OR(LEAGUE="Mixed",LEAGUE=MYRANKS_P[[#This Row],[LG]]),IFERROR(MYRANKS_P[[#This Row],[ER]]*9/MYRANKS_P[[#This Row],[IP]],0),0)</f>
        <v>#REF!</v>
      </c>
      <c r="Q746" s="10" t="e">
        <f>IF(OR(LEAGUE="Mixed",LEAGUE=MYRANKS_P[[#This Row],[LG]]),IFERROR((MYRANKS_P[[#This Row],[BB]]+MYRANKS_P[[#This Row],[H]])/MYRANKS_P[[#This Row],[IP]],0),0)</f>
        <v>#REF!</v>
      </c>
      <c r="R746" s="55" t="e">
        <f>MYRANKS_P[[#This Row],[W]]/SGP_W</f>
        <v>#REF!</v>
      </c>
      <c r="S746" s="54" t="e">
        <f>MYRANKS_P[[#This Row],[SV]]/SGP_SV</f>
        <v>#REF!</v>
      </c>
      <c r="T746" s="55" t="e">
        <f>MYRANKS_P[[#This Row],[SO]]/SGP_K</f>
        <v>#REF!</v>
      </c>
      <c r="U746" s="10" t="e">
        <f>((LGAVG_ER*(NUMPITCHERS-1)+MYRANKS_P[[#This Row],[ER]])*9/((LGAVG_IP*(NUMPITCHERS-1)+MYRANKS_P[[#This Row],[IP]]))-LGAVG_ERA)/SGP_ERA</f>
        <v>#REF!</v>
      </c>
      <c r="V746" s="10" t="e">
        <f>((LGAVG_HBB*(NUMPITCHERS-1)+MYRANKS_P[[#This Row],[BB]]+MYRANKS_P[[#This Row],[H]])/(LGAVG_IP*(NUMPITCHERS-1)+MYRANKS_P[[#This Row],[IP]])-LGAVG_WHIP)/SGP_WHIP</f>
        <v>#REF!</v>
      </c>
      <c r="W746" s="74" t="e">
        <f>MYRANKS_P[[#This Row],[WSGP]]+MYRANKS_P[[#This Row],[SVSGP]]+MYRANKS_P[[#This Row],[SOSGP]]+MYRANKS_P[[#This Row],[ERASGP]]+MYRANKS_P[[#This Row],[WHIPSGP]]</f>
        <v>#REF!</v>
      </c>
      <c r="X746" s="172" t="e">
        <f>RANK(MYRANKS_P[[#This Row],[TTLSGP]],MYRANKS_P[TTLSGP],0)</f>
        <v>#REF!</v>
      </c>
      <c r="Y746" s="74" t="e">
        <f>IF(MYRANKS_P[[#This Row],[RAW_RANK]]&gt;NUM_P,MYRANKS_P[[#This Row],[TTLSGP]],0)</f>
        <v>#REF!</v>
      </c>
      <c r="Z746" s="56" t="e">
        <f>IF(MYRANKS_P[[#This Row],[BENCH_TTLSGP]]=0,"",RANK(MYRANKS_P[[#This Row],[BENCH_TTLSGP]],MYRANKS_P[BENCH_TTLSGP],0))</f>
        <v>#REF!</v>
      </c>
      <c r="AA746" s="56" t="e">
        <f>IF(MYRANKS_P[[#This Row],[RAW_RANK]]=NUM_P,"X","")</f>
        <v>#REF!</v>
      </c>
      <c r="AB746" s="118" t="e">
        <f>VLOOKUP(MYRANKS_P[[#This Row],[POS]],#REF!,COLUMN(#REF!),FALSE)</f>
        <v>#REF!</v>
      </c>
      <c r="AC746" s="119" t="e">
        <f>MYRANKS_P[[#This Row],[TTLSGP]]-MYRANKS_P[[#This Row],[REPL LVL]]</f>
        <v>#REF!</v>
      </c>
      <c r="AD746" s="55" t="e">
        <f>IF(MYRANKS_P[[#This Row],[RAW_RANK]]&lt;=Total_Pitchers_Drafted,MYRANKS_P[[#This Row],[SGP OVER REPL]],0)</f>
        <v>#REF!</v>
      </c>
      <c r="AE746" s="68" t="e">
        <f>MYRANKS_P[[#This Row],[SGP OVER REPL]]*Dollar_Value_Per_Pitcher_SGP+1</f>
        <v>#REF!</v>
      </c>
      <c r="AF746" s="55"/>
      <c r="AG746" s="54" t="e">
        <f>IF(AND(MYRANKS_P[[#This Row],[BENCH_RANK]]&lt;=Total_Pitchers_Drafted,MYRANKS_P[[#This Row],[$ACTUAL]]=""),MYRANKS_P[[#This Row],[USEFULSGP]],0)</f>
        <v>#REF!</v>
      </c>
      <c r="AH746" s="55" t="e">
        <f>IF(MYRANKS_P[[#This Row],[REMAIN_SGP]]=0,0,MYRANKS_P[[#This Row],[REMAIN_SGP]]*Remaining_Dollar_Value_Per_Pitcher_SGP+1)</f>
        <v>#REF!</v>
      </c>
      <c r="AI746" s="122"/>
    </row>
    <row r="747" spans="1:35" x14ac:dyDescent="0.25">
      <c r="A747" s="78" t="s">
        <v>1898</v>
      </c>
      <c r="B747" s="53" t="e">
        <f>VLOOKUP(MYRANKS_P[[#This Row],[PLAYERID]],#REF!,COLUMN(#REF!),FALSE)</f>
        <v>#REF!</v>
      </c>
      <c r="C747" s="53" t="e">
        <f>VLOOKUP(MYRANKS_P[[#This Row],[PLAYERID]],#REF!,COLUMN(#REF!),FALSE)</f>
        <v>#REF!</v>
      </c>
      <c r="D747" s="53" t="e">
        <f>VLOOKUP(MYRANKS_P[[#This Row],[PLAYERID]],#REF!,COLUMN(#REF!),FALSE)</f>
        <v>#REF!</v>
      </c>
      <c r="E747" s="9" t="e">
        <f>VLOOKUP(MYRANKS_P[[#This Row],[PLAYERID]],#REF!,COLUMN(#REF!),FALSE)</f>
        <v>#REF!</v>
      </c>
      <c r="F747" s="53" t="e">
        <f>VLOOKUP(MYRANKS_P[[#This Row],[PLAYERID]],#REF!,COLUMN(#REF!),FALSE)</f>
        <v>#REF!</v>
      </c>
      <c r="G747" s="9" t="e">
        <f>INDEX(#REF!,MATCH(MYRANKS_P[[#This Row],[PLAYERID]],#REF!,0),VLOOKUP(IDSYSTEM,#REF!,3,FALSE))</f>
        <v>#REF!</v>
      </c>
      <c r="H747" s="115" t="e">
        <f>IF(OR(LEAGUE="Mixed",LEAGUE=MYRANKS_P[[#This Row],[LG]]),IFERROR(INDEX(PITCHCSV[],MATCH(MYRANKS_P[[#This Row],[PROJID]],PITCHCSV[playerid],0),P_WCOL),0),0)</f>
        <v>#REF!</v>
      </c>
      <c r="I747" s="115" t="e">
        <f>IF(OR(LEAGUE="Mixed",LEAGUE=MYRANKS_P[[#This Row],[LG]]),IFERROR(INDEX(PITCHCSV[],MATCH(MYRANKS_P[[#This Row],[PROJID]],PITCHCSV[playerid],0),P_SVCOL),0),0)</f>
        <v>#REF!</v>
      </c>
      <c r="J747" s="115" t="e">
        <f>IF(OR(LEAGUE="Mixed",LEAGUE=MYRANKS_P[[#This Row],[LG]]),IFERROR(INDEX(PITCHCSV[],MATCH(MYRANKS_P[[#This Row],[PROJID]],PITCHCSV[playerid],0),P_IPCOL),0),0)</f>
        <v>#REF!</v>
      </c>
      <c r="K747" s="115" t="e">
        <f>IF(OR(LEAGUE="Mixed",LEAGUE=MYRANKS_P[[#This Row],[LG]]),IFERROR(INDEX(PITCHCSV[],MATCH(MYRANKS_P[[#This Row],[PROJID]],PITCHCSV[playerid],0),P_HCOL),0),0)</f>
        <v>#REF!</v>
      </c>
      <c r="L747" s="115" t="e">
        <f>IF(OR(LEAGUE="Mixed",LEAGUE=MYRANKS_P[[#This Row],[LG]]),IFERROR(INDEX(PITCHCSV[],MATCH(MYRANKS_P[[#This Row],[PROJID]],PITCHCSV[playerid],0),P_ERCOL),0),0)</f>
        <v>#REF!</v>
      </c>
      <c r="M747" s="115" t="e">
        <f>IF(OR(LEAGUE="Mixed",LEAGUE=MYRANKS_P[[#This Row],[LG]]),IFERROR(INDEX(PITCHCSV[],MATCH(MYRANKS_P[[#This Row],[PROJID]],PITCHCSV[playerid],0),P_HRCOL),0),0)</f>
        <v>#REF!</v>
      </c>
      <c r="N747" s="115" t="e">
        <f>IF(OR(LEAGUE="Mixed",LEAGUE=MYRANKS_P[[#This Row],[LG]]),IFERROR(INDEX(PITCHCSV[],MATCH(MYRANKS_P[[#This Row],[PROJID]],PITCHCSV[playerid],0),P_SOCOL),0),0)</f>
        <v>#REF!</v>
      </c>
      <c r="O747" s="115" t="e">
        <f>IF(OR(LEAGUE="Mixed",LEAGUE=MYRANKS_P[[#This Row],[LG]]),IFERROR(INDEX(PITCHCSV[],MATCH(MYRANKS_P[[#This Row],[PROJID]],PITCHCSV[playerid],0),P_BBCOL),0),0)</f>
        <v>#REF!</v>
      </c>
      <c r="P747" s="10" t="e">
        <f>IF(OR(LEAGUE="Mixed",LEAGUE=MYRANKS_P[[#This Row],[LG]]),IFERROR(MYRANKS_P[[#This Row],[ER]]*9/MYRANKS_P[[#This Row],[IP]],0),0)</f>
        <v>#REF!</v>
      </c>
      <c r="Q747" s="10" t="e">
        <f>IF(OR(LEAGUE="Mixed",LEAGUE=MYRANKS_P[[#This Row],[LG]]),IFERROR((MYRANKS_P[[#This Row],[BB]]+MYRANKS_P[[#This Row],[H]])/MYRANKS_P[[#This Row],[IP]],0),0)</f>
        <v>#REF!</v>
      </c>
      <c r="R747" s="12" t="e">
        <f>MYRANKS_P[[#This Row],[W]]/SGP_W</f>
        <v>#REF!</v>
      </c>
      <c r="S747" s="12" t="e">
        <f>MYRANKS_P[[#This Row],[SV]]/SGP_SV</f>
        <v>#REF!</v>
      </c>
      <c r="T747" s="12" t="e">
        <f>MYRANKS_P[[#This Row],[SO]]/SGP_K</f>
        <v>#REF!</v>
      </c>
      <c r="U747" s="10" t="e">
        <f>((LGAVG_ER*(NUMPITCHERS-1)+MYRANKS_P[[#This Row],[ER]])*9/((LGAVG_IP*(NUMPITCHERS-1)+MYRANKS_P[[#This Row],[IP]]))-LGAVG_ERA)/SGP_ERA</f>
        <v>#REF!</v>
      </c>
      <c r="V747" s="10" t="e">
        <f>((LGAVG_HBB*(NUMPITCHERS-1)+MYRANKS_P[[#This Row],[BB]]+MYRANKS_P[[#This Row],[H]])/(LGAVG_IP*(NUMPITCHERS-1)+MYRANKS_P[[#This Row],[IP]])-LGAVG_WHIP)/SGP_WHIP</f>
        <v>#REF!</v>
      </c>
      <c r="W747" s="76" t="e">
        <f>MYRANKS_P[[#This Row],[WSGP]]+MYRANKS_P[[#This Row],[SVSGP]]+MYRANKS_P[[#This Row],[SOSGP]]+MYRANKS_P[[#This Row],[ERASGP]]+MYRANKS_P[[#This Row],[WHIPSGP]]</f>
        <v>#REF!</v>
      </c>
      <c r="X747" s="175" t="e">
        <f>RANK(MYRANKS_P[[#This Row],[TTLSGP]],MYRANKS_P[TTLSGP],0)</f>
        <v>#REF!</v>
      </c>
      <c r="Y747" s="76" t="e">
        <f>IF(MYRANKS_P[[#This Row],[RAW_RANK]]&gt;NUM_P,MYRANKS_P[[#This Row],[TTLSGP]],0)</f>
        <v>#REF!</v>
      </c>
      <c r="Z747" s="23" t="e">
        <f>IF(MYRANKS_P[[#This Row],[BENCH_TTLSGP]]=0,"",RANK(MYRANKS_P[[#This Row],[BENCH_TTLSGP]],MYRANKS_P[BENCH_TTLSGP],0))</f>
        <v>#REF!</v>
      </c>
      <c r="AA747" s="23" t="e">
        <f>IF(MYRANKS_P[[#This Row],[RAW_RANK]]=NUM_P,"X","")</f>
        <v>#REF!</v>
      </c>
      <c r="AB747" s="80" t="e">
        <f>VLOOKUP(MYRANKS_P[[#This Row],[POS]],#REF!,COLUMN(#REF!),FALSE)</f>
        <v>#REF!</v>
      </c>
      <c r="AC747" s="81" t="e">
        <f>MYRANKS_P[[#This Row],[TTLSGP]]-MYRANKS_P[[#This Row],[REPL LVL]]</f>
        <v>#REF!</v>
      </c>
      <c r="AD747" s="20" t="e">
        <f>IF(MYRANKS_P[[#This Row],[RAW_RANK]]&lt;=Total_Pitchers_Drafted,MYRANKS_P[[#This Row],[SGP OVER REPL]],0)</f>
        <v>#REF!</v>
      </c>
      <c r="AE747" s="70" t="e">
        <f>MYRANKS_P[[#This Row],[SGP OVER REPL]]*Dollar_Value_Per_Pitcher_SGP+1</f>
        <v>#REF!</v>
      </c>
      <c r="AF747" s="28"/>
      <c r="AG747" s="31" t="e">
        <f>IF(AND(MYRANKS_P[[#This Row],[BENCH_RANK]]&lt;=Total_Pitchers_Drafted,MYRANKS_P[[#This Row],[$ACTUAL]]=""),MYRANKS_P[[#This Row],[USEFULSGP]],0)</f>
        <v>#REF!</v>
      </c>
      <c r="AH747" s="28" t="e">
        <f>IF(MYRANKS_P[[#This Row],[REMAIN_SGP]]=0,0,MYRANKS_P[[#This Row],[REMAIN_SGP]]*Remaining_Dollar_Value_Per_Pitcher_SGP+1)</f>
        <v>#REF!</v>
      </c>
      <c r="AI747" s="122"/>
    </row>
    <row r="748" spans="1:35" x14ac:dyDescent="0.25">
      <c r="A748" s="78" t="s">
        <v>6644</v>
      </c>
      <c r="B748" s="53" t="e">
        <f>VLOOKUP(MYRANKS_P[[#This Row],[PLAYERID]],#REF!,COLUMN(#REF!),FALSE)</f>
        <v>#REF!</v>
      </c>
      <c r="C748" s="53" t="e">
        <f>VLOOKUP(MYRANKS_P[[#This Row],[PLAYERID]],#REF!,COLUMN(#REF!),FALSE)</f>
        <v>#REF!</v>
      </c>
      <c r="D748" s="53" t="e">
        <f>VLOOKUP(MYRANKS_P[[#This Row],[PLAYERID]],#REF!,COLUMN(#REF!),FALSE)</f>
        <v>#REF!</v>
      </c>
      <c r="E748" s="9" t="e">
        <f>VLOOKUP(MYRANKS_P[[#This Row],[PLAYERID]],#REF!,COLUMN(#REF!),FALSE)</f>
        <v>#REF!</v>
      </c>
      <c r="F748" s="53" t="e">
        <f>VLOOKUP(MYRANKS_P[[#This Row],[PLAYERID]],#REF!,COLUMN(#REF!),FALSE)</f>
        <v>#REF!</v>
      </c>
      <c r="G748" s="9" t="e">
        <f>INDEX(#REF!,MATCH(MYRANKS_P[[#This Row],[PLAYERID]],#REF!,0),VLOOKUP(IDSYSTEM,#REF!,3,FALSE))</f>
        <v>#REF!</v>
      </c>
      <c r="H748" s="115" t="e">
        <f>IF(OR(LEAGUE="Mixed",LEAGUE=MYRANKS_P[[#This Row],[LG]]),IFERROR(INDEX(PITCHCSV[],MATCH(MYRANKS_P[[#This Row],[PROJID]],PITCHCSV[playerid],0),P_WCOL),0),0)</f>
        <v>#REF!</v>
      </c>
      <c r="I748" s="115" t="e">
        <f>IF(OR(LEAGUE="Mixed",LEAGUE=MYRANKS_P[[#This Row],[LG]]),IFERROR(INDEX(PITCHCSV[],MATCH(MYRANKS_P[[#This Row],[PROJID]],PITCHCSV[playerid],0),P_SVCOL),0),0)</f>
        <v>#REF!</v>
      </c>
      <c r="J748" s="115" t="e">
        <f>IF(OR(LEAGUE="Mixed",LEAGUE=MYRANKS_P[[#This Row],[LG]]),IFERROR(INDEX(PITCHCSV[],MATCH(MYRANKS_P[[#This Row],[PROJID]],PITCHCSV[playerid],0),P_IPCOL),0),0)</f>
        <v>#REF!</v>
      </c>
      <c r="K748" s="115" t="e">
        <f>IF(OR(LEAGUE="Mixed",LEAGUE=MYRANKS_P[[#This Row],[LG]]),IFERROR(INDEX(PITCHCSV[],MATCH(MYRANKS_P[[#This Row],[PROJID]],PITCHCSV[playerid],0),P_HCOL),0),0)</f>
        <v>#REF!</v>
      </c>
      <c r="L748" s="115" t="e">
        <f>IF(OR(LEAGUE="Mixed",LEAGUE=MYRANKS_P[[#This Row],[LG]]),IFERROR(INDEX(PITCHCSV[],MATCH(MYRANKS_P[[#This Row],[PROJID]],PITCHCSV[playerid],0),P_ERCOL),0),0)</f>
        <v>#REF!</v>
      </c>
      <c r="M748" s="115" t="e">
        <f>IF(OR(LEAGUE="Mixed",LEAGUE=MYRANKS_P[[#This Row],[LG]]),IFERROR(INDEX(PITCHCSV[],MATCH(MYRANKS_P[[#This Row],[PROJID]],PITCHCSV[playerid],0),P_HRCOL),0),0)</f>
        <v>#REF!</v>
      </c>
      <c r="N748" s="115" t="e">
        <f>IF(OR(LEAGUE="Mixed",LEAGUE=MYRANKS_P[[#This Row],[LG]]),IFERROR(INDEX(PITCHCSV[],MATCH(MYRANKS_P[[#This Row],[PROJID]],PITCHCSV[playerid],0),P_SOCOL),0),0)</f>
        <v>#REF!</v>
      </c>
      <c r="O748" s="115" t="e">
        <f>IF(OR(LEAGUE="Mixed",LEAGUE=MYRANKS_P[[#This Row],[LG]]),IFERROR(INDEX(PITCHCSV[],MATCH(MYRANKS_P[[#This Row],[PROJID]],PITCHCSV[playerid],0),P_BBCOL),0),0)</f>
        <v>#REF!</v>
      </c>
      <c r="P748" s="10" t="e">
        <f>IF(OR(LEAGUE="Mixed",LEAGUE=MYRANKS_P[[#This Row],[LG]]),IFERROR(MYRANKS_P[[#This Row],[ER]]*9/MYRANKS_P[[#This Row],[IP]],0),0)</f>
        <v>#REF!</v>
      </c>
      <c r="Q748" s="10" t="e">
        <f>IF(OR(LEAGUE="Mixed",LEAGUE=MYRANKS_P[[#This Row],[LG]]),IFERROR((MYRANKS_P[[#This Row],[BB]]+MYRANKS_P[[#This Row],[H]])/MYRANKS_P[[#This Row],[IP]],0),0)</f>
        <v>#REF!</v>
      </c>
      <c r="R748" s="58" t="e">
        <f>MYRANKS_P[[#This Row],[W]]/SGP_W</f>
        <v>#REF!</v>
      </c>
      <c r="S748" s="57" t="e">
        <f>MYRANKS_P[[#This Row],[SV]]/SGP_SV</f>
        <v>#REF!</v>
      </c>
      <c r="T748" s="58" t="e">
        <f>MYRANKS_P[[#This Row],[SO]]/SGP_K</f>
        <v>#REF!</v>
      </c>
      <c r="U748" s="10" t="e">
        <f>((LGAVG_ER*(NUMPITCHERS-1)+MYRANKS_P[[#This Row],[ER]])*9/((LGAVG_IP*(NUMPITCHERS-1)+MYRANKS_P[[#This Row],[IP]]))-LGAVG_ERA)/SGP_ERA</f>
        <v>#REF!</v>
      </c>
      <c r="V748" s="10" t="e">
        <f>((LGAVG_HBB*(NUMPITCHERS-1)+MYRANKS_P[[#This Row],[BB]]+MYRANKS_P[[#This Row],[H]])/(LGAVG_IP*(NUMPITCHERS-1)+MYRANKS_P[[#This Row],[IP]])-LGAVG_WHIP)/SGP_WHIP</f>
        <v>#REF!</v>
      </c>
      <c r="W748" s="75" t="e">
        <f>MYRANKS_P[[#This Row],[WSGP]]+MYRANKS_P[[#This Row],[SVSGP]]+MYRANKS_P[[#This Row],[SOSGP]]+MYRANKS_P[[#This Row],[ERASGP]]+MYRANKS_P[[#This Row],[WHIPSGP]]</f>
        <v>#REF!</v>
      </c>
      <c r="X748" s="177" t="e">
        <f>RANK(MYRANKS_P[[#This Row],[TTLSGP]],MYRANKS_P[TTLSGP],0)</f>
        <v>#REF!</v>
      </c>
      <c r="Y748" s="75" t="e">
        <f>IF(MYRANKS_P[[#This Row],[RAW_RANK]]&gt;NUM_P,MYRANKS_P[[#This Row],[TTLSGP]],0)</f>
        <v>#REF!</v>
      </c>
      <c r="Z748" s="59" t="e">
        <f>IF(MYRANKS_P[[#This Row],[BENCH_TTLSGP]]=0,"",RANK(MYRANKS_P[[#This Row],[BENCH_TTLSGP]],MYRANKS_P[BENCH_TTLSGP],0))</f>
        <v>#REF!</v>
      </c>
      <c r="AA748" s="59" t="e">
        <f>IF(MYRANKS_P[[#This Row],[RAW_RANK]]=NUM_P,"X","")</f>
        <v>#REF!</v>
      </c>
      <c r="AB748" s="118" t="e">
        <f>VLOOKUP(MYRANKS_P[[#This Row],[POS]],#REF!,COLUMN(#REF!),FALSE)</f>
        <v>#REF!</v>
      </c>
      <c r="AC748" s="57" t="e">
        <f>MYRANKS_P[[#This Row],[TTLSGP]]-MYRANKS_P[[#This Row],[REPL LVL]]</f>
        <v>#REF!</v>
      </c>
      <c r="AD748" s="58" t="e">
        <f>IF(MYRANKS_P[[#This Row],[RAW_RANK]]&lt;=Total_Pitchers_Drafted,MYRANKS_P[[#This Row],[SGP OVER REPL]],0)</f>
        <v>#REF!</v>
      </c>
      <c r="AE748" s="69" t="e">
        <f>MYRANKS_P[[#This Row],[SGP OVER REPL]]*Dollar_Value_Per_Pitcher_SGP+1</f>
        <v>#REF!</v>
      </c>
      <c r="AF748" s="58"/>
      <c r="AG748" s="57" t="e">
        <f>IF(AND(MYRANKS_P[[#This Row],[BENCH_RANK]]&lt;=Total_Pitchers_Drafted,MYRANKS_P[[#This Row],[$ACTUAL]]=""),MYRANKS_P[[#This Row],[USEFULSGP]],0)</f>
        <v>#REF!</v>
      </c>
      <c r="AH748" s="58" t="e">
        <f>IF(MYRANKS_P[[#This Row],[REMAIN_SGP]]=0,0,MYRANKS_P[[#This Row],[REMAIN_SGP]]*Remaining_Dollar_Value_Per_Pitcher_SGP+1)</f>
        <v>#REF!</v>
      </c>
      <c r="AI748" s="122"/>
    </row>
    <row r="749" spans="1:35" x14ac:dyDescent="0.25">
      <c r="A749" s="111" t="s">
        <v>5178</v>
      </c>
      <c r="B749" s="53" t="e">
        <f>VLOOKUP(MYRANKS_P[[#This Row],[PLAYERID]],#REF!,COLUMN(#REF!),FALSE)</f>
        <v>#REF!</v>
      </c>
      <c r="C749" s="53" t="e">
        <f>VLOOKUP(MYRANKS_P[[#This Row],[PLAYERID]],#REF!,COLUMN(#REF!),FALSE)</f>
        <v>#REF!</v>
      </c>
      <c r="D749" s="53" t="e">
        <f>VLOOKUP(MYRANKS_P[[#This Row],[PLAYERID]],#REF!,COLUMN(#REF!),FALSE)</f>
        <v>#REF!</v>
      </c>
      <c r="E749" s="9" t="e">
        <f>VLOOKUP(MYRANKS_P[[#This Row],[PLAYERID]],#REF!,COLUMN(#REF!),FALSE)</f>
        <v>#REF!</v>
      </c>
      <c r="F749" s="53" t="e">
        <f>VLOOKUP(MYRANKS_P[[#This Row],[PLAYERID]],#REF!,COLUMN(#REF!),FALSE)</f>
        <v>#REF!</v>
      </c>
      <c r="G749" s="9" t="e">
        <f>INDEX(#REF!,MATCH(MYRANKS_P[[#This Row],[PLAYERID]],#REF!,0),VLOOKUP(IDSYSTEM,#REF!,3,FALSE))</f>
        <v>#REF!</v>
      </c>
      <c r="H749" s="115" t="e">
        <f>IF(OR(LEAGUE="Mixed",LEAGUE=MYRANKS_P[[#This Row],[LG]]),IFERROR(INDEX(PITCHCSV[],MATCH(MYRANKS_P[[#This Row],[PROJID]],PITCHCSV[playerid],0),P_WCOL),0),0)</f>
        <v>#REF!</v>
      </c>
      <c r="I749" s="115" t="e">
        <f>IF(OR(LEAGUE="Mixed",LEAGUE=MYRANKS_P[[#This Row],[LG]]),IFERROR(INDEX(PITCHCSV[],MATCH(MYRANKS_P[[#This Row],[PROJID]],PITCHCSV[playerid],0),P_SVCOL),0),0)</f>
        <v>#REF!</v>
      </c>
      <c r="J749" s="115" t="e">
        <f>IF(OR(LEAGUE="Mixed",LEAGUE=MYRANKS_P[[#This Row],[LG]]),IFERROR(INDEX(PITCHCSV[],MATCH(MYRANKS_P[[#This Row],[PROJID]],PITCHCSV[playerid],0),P_IPCOL),0),0)</f>
        <v>#REF!</v>
      </c>
      <c r="K749" s="115" t="e">
        <f>IF(OR(LEAGUE="Mixed",LEAGUE=MYRANKS_P[[#This Row],[LG]]),IFERROR(INDEX(PITCHCSV[],MATCH(MYRANKS_P[[#This Row],[PROJID]],PITCHCSV[playerid],0),P_HCOL),0),0)</f>
        <v>#REF!</v>
      </c>
      <c r="L749" s="115" t="e">
        <f>IF(OR(LEAGUE="Mixed",LEAGUE=MYRANKS_P[[#This Row],[LG]]),IFERROR(INDEX(PITCHCSV[],MATCH(MYRANKS_P[[#This Row],[PROJID]],PITCHCSV[playerid],0),P_ERCOL),0),0)</f>
        <v>#REF!</v>
      </c>
      <c r="M749" s="115" t="e">
        <f>IF(OR(LEAGUE="Mixed",LEAGUE=MYRANKS_P[[#This Row],[LG]]),IFERROR(INDEX(PITCHCSV[],MATCH(MYRANKS_P[[#This Row],[PROJID]],PITCHCSV[playerid],0),P_HRCOL),0),0)</f>
        <v>#REF!</v>
      </c>
      <c r="N749" s="115" t="e">
        <f>IF(OR(LEAGUE="Mixed",LEAGUE=MYRANKS_P[[#This Row],[LG]]),IFERROR(INDEX(PITCHCSV[],MATCH(MYRANKS_P[[#This Row],[PROJID]],PITCHCSV[playerid],0),P_SOCOL),0),0)</f>
        <v>#REF!</v>
      </c>
      <c r="O749" s="115" t="e">
        <f>IF(OR(LEAGUE="Mixed",LEAGUE=MYRANKS_P[[#This Row],[LG]]),IFERROR(INDEX(PITCHCSV[],MATCH(MYRANKS_P[[#This Row],[PROJID]],PITCHCSV[playerid],0),P_BBCOL),0),0)</f>
        <v>#REF!</v>
      </c>
      <c r="P749" s="10" t="e">
        <f>IF(OR(LEAGUE="Mixed",LEAGUE=MYRANKS_P[[#This Row],[LG]]),IFERROR(MYRANKS_P[[#This Row],[ER]]*9/MYRANKS_P[[#This Row],[IP]],0),0)</f>
        <v>#REF!</v>
      </c>
      <c r="Q749" s="10" t="e">
        <f>IF(OR(LEAGUE="Mixed",LEAGUE=MYRANKS_P[[#This Row],[LG]]),IFERROR((MYRANKS_P[[#This Row],[BB]]+MYRANKS_P[[#This Row],[H]])/MYRANKS_P[[#This Row],[IP]],0),0)</f>
        <v>#REF!</v>
      </c>
      <c r="R749" s="10" t="e">
        <f>MYRANKS_P[[#This Row],[W]]/SGP_W</f>
        <v>#REF!</v>
      </c>
      <c r="S749" s="10" t="e">
        <f>MYRANKS_P[[#This Row],[SV]]/SGP_SV</f>
        <v>#REF!</v>
      </c>
      <c r="T749" s="10" t="e">
        <f>MYRANKS_P[[#This Row],[SO]]/SGP_K</f>
        <v>#REF!</v>
      </c>
      <c r="U749" s="10" t="e">
        <f>((LGAVG_ER*(NUMPITCHERS-1)+MYRANKS_P[[#This Row],[ER]])*9/((LGAVG_IP*(NUMPITCHERS-1)+MYRANKS_P[[#This Row],[IP]]))-LGAVG_ERA)/SGP_ERA</f>
        <v>#REF!</v>
      </c>
      <c r="V749" s="10" t="e">
        <f>((LGAVG_HBB*(NUMPITCHERS-1)+MYRANKS_P[[#This Row],[BB]]+MYRANKS_P[[#This Row],[H]])/(LGAVG_IP*(NUMPITCHERS-1)+MYRANKS_P[[#This Row],[IP]])-LGAVG_WHIP)/SGP_WHIP</f>
        <v>#REF!</v>
      </c>
      <c r="W749" s="72" t="e">
        <f>MYRANKS_P[[#This Row],[WSGP]]+MYRANKS_P[[#This Row],[SVSGP]]+MYRANKS_P[[#This Row],[SOSGP]]+MYRANKS_P[[#This Row],[ERASGP]]+MYRANKS_P[[#This Row],[WHIPSGP]]</f>
        <v>#REF!</v>
      </c>
      <c r="X749" s="171" t="e">
        <f>RANK(MYRANKS_P[[#This Row],[TTLSGP]],MYRANKS_P[TTLSGP],0)</f>
        <v>#REF!</v>
      </c>
      <c r="Y749" s="72" t="e">
        <f>IF(MYRANKS_P[[#This Row],[RAW_RANK]]&gt;NUM_P,MYRANKS_P[[#This Row],[TTLSGP]],0)</f>
        <v>#REF!</v>
      </c>
      <c r="Z749" s="22" t="e">
        <f>IF(MYRANKS_P[[#This Row],[BENCH_TTLSGP]]=0,"",RANK(MYRANKS_P[[#This Row],[BENCH_TTLSGP]],MYRANKS_P[BENCH_TTLSGP],0))</f>
        <v>#REF!</v>
      </c>
      <c r="AA749" s="22" t="e">
        <f>IF(MYRANKS_P[[#This Row],[RAW_RANK]]=NUM_P,"X","")</f>
        <v>#REF!</v>
      </c>
      <c r="AB749" s="80" t="e">
        <f>VLOOKUP(MYRANKS_P[[#This Row],[POS]],#REF!,COLUMN(#REF!),FALSE)</f>
        <v>#REF!</v>
      </c>
      <c r="AC749" s="12" t="e">
        <f>MYRANKS_P[[#This Row],[TTLSGP]]-MYRANKS_P[[#This Row],[REPL LVL]]</f>
        <v>#REF!</v>
      </c>
      <c r="AD749" s="19" t="e">
        <f>IF(MYRANKS_P[[#This Row],[RAW_RANK]]&lt;=Total_Pitchers_Drafted,MYRANKS_P[[#This Row],[SGP OVER REPL]],0)</f>
        <v>#REF!</v>
      </c>
      <c r="AE749" s="66" t="e">
        <f>MYRANKS_P[[#This Row],[SGP OVER REPL]]*Dollar_Value_Per_Pitcher_SGP+1</f>
        <v>#REF!</v>
      </c>
      <c r="AF749" s="27"/>
      <c r="AG749" s="30" t="e">
        <f>IF(AND(MYRANKS_P[[#This Row],[BENCH_RANK]]&lt;=Total_Pitchers_Drafted,MYRANKS_P[[#This Row],[$ACTUAL]]=""),MYRANKS_P[[#This Row],[USEFULSGP]],0)</f>
        <v>#REF!</v>
      </c>
      <c r="AH749" s="27" t="e">
        <f>IF(MYRANKS_P[[#This Row],[REMAIN_SGP]]=0,0,MYRANKS_P[[#This Row],[REMAIN_SGP]]*Remaining_Dollar_Value_Per_Pitcher_SGP+1)</f>
        <v>#REF!</v>
      </c>
      <c r="AI749" s="122"/>
    </row>
    <row r="750" spans="1:35" x14ac:dyDescent="0.25">
      <c r="A750" s="111" t="s">
        <v>2420</v>
      </c>
      <c r="B750" s="53" t="e">
        <f>VLOOKUP(MYRANKS_P[[#This Row],[PLAYERID]],#REF!,COLUMN(#REF!),FALSE)</f>
        <v>#REF!</v>
      </c>
      <c r="C750" s="53" t="e">
        <f>VLOOKUP(MYRANKS_P[[#This Row],[PLAYERID]],#REF!,COLUMN(#REF!),FALSE)</f>
        <v>#REF!</v>
      </c>
      <c r="D750" s="53" t="e">
        <f>VLOOKUP(MYRANKS_P[[#This Row],[PLAYERID]],#REF!,COLUMN(#REF!),FALSE)</f>
        <v>#REF!</v>
      </c>
      <c r="E750" s="9" t="e">
        <f>VLOOKUP(MYRANKS_P[[#This Row],[PLAYERID]],#REF!,COLUMN(#REF!),FALSE)</f>
        <v>#REF!</v>
      </c>
      <c r="F750" s="53" t="e">
        <f>VLOOKUP(MYRANKS_P[[#This Row],[PLAYERID]],#REF!,COLUMN(#REF!),FALSE)</f>
        <v>#REF!</v>
      </c>
      <c r="G750" s="9" t="e">
        <f>INDEX(#REF!,MATCH(MYRANKS_P[[#This Row],[PLAYERID]],#REF!,0),VLOOKUP(IDSYSTEM,#REF!,3,FALSE))</f>
        <v>#REF!</v>
      </c>
      <c r="H750" s="115" t="e">
        <f>IF(OR(LEAGUE="Mixed",LEAGUE=MYRANKS_P[[#This Row],[LG]]),IFERROR(INDEX(PITCHCSV[],MATCH(MYRANKS_P[[#This Row],[PROJID]],PITCHCSV[playerid],0),P_WCOL),0),0)</f>
        <v>#REF!</v>
      </c>
      <c r="I750" s="115" t="e">
        <f>IF(OR(LEAGUE="Mixed",LEAGUE=MYRANKS_P[[#This Row],[LG]]),IFERROR(INDEX(PITCHCSV[],MATCH(MYRANKS_P[[#This Row],[PROJID]],PITCHCSV[playerid],0),P_SVCOL),0),0)</f>
        <v>#REF!</v>
      </c>
      <c r="J750" s="115" t="e">
        <f>IF(OR(LEAGUE="Mixed",LEAGUE=MYRANKS_P[[#This Row],[LG]]),IFERROR(INDEX(PITCHCSV[],MATCH(MYRANKS_P[[#This Row],[PROJID]],PITCHCSV[playerid],0),P_IPCOL),0),0)</f>
        <v>#REF!</v>
      </c>
      <c r="K750" s="115" t="e">
        <f>IF(OR(LEAGUE="Mixed",LEAGUE=MYRANKS_P[[#This Row],[LG]]),IFERROR(INDEX(PITCHCSV[],MATCH(MYRANKS_P[[#This Row],[PROJID]],PITCHCSV[playerid],0),P_HCOL),0),0)</f>
        <v>#REF!</v>
      </c>
      <c r="L750" s="115" t="e">
        <f>IF(OR(LEAGUE="Mixed",LEAGUE=MYRANKS_P[[#This Row],[LG]]),IFERROR(INDEX(PITCHCSV[],MATCH(MYRANKS_P[[#This Row],[PROJID]],PITCHCSV[playerid],0),P_ERCOL),0),0)</f>
        <v>#REF!</v>
      </c>
      <c r="M750" s="115" t="e">
        <f>IF(OR(LEAGUE="Mixed",LEAGUE=MYRANKS_P[[#This Row],[LG]]),IFERROR(INDEX(PITCHCSV[],MATCH(MYRANKS_P[[#This Row],[PROJID]],PITCHCSV[playerid],0),P_HRCOL),0),0)</f>
        <v>#REF!</v>
      </c>
      <c r="N750" s="115" t="e">
        <f>IF(OR(LEAGUE="Mixed",LEAGUE=MYRANKS_P[[#This Row],[LG]]),IFERROR(INDEX(PITCHCSV[],MATCH(MYRANKS_P[[#This Row],[PROJID]],PITCHCSV[playerid],0),P_SOCOL),0),0)</f>
        <v>#REF!</v>
      </c>
      <c r="O750" s="115" t="e">
        <f>IF(OR(LEAGUE="Mixed",LEAGUE=MYRANKS_P[[#This Row],[LG]]),IFERROR(INDEX(PITCHCSV[],MATCH(MYRANKS_P[[#This Row],[PROJID]],PITCHCSV[playerid],0),P_BBCOL),0),0)</f>
        <v>#REF!</v>
      </c>
      <c r="P750" s="10" t="e">
        <f>IF(OR(LEAGUE="Mixed",LEAGUE=MYRANKS_P[[#This Row],[LG]]),IFERROR(MYRANKS_P[[#This Row],[ER]]*9/MYRANKS_P[[#This Row],[IP]],0),0)</f>
        <v>#REF!</v>
      </c>
      <c r="Q750" s="10" t="e">
        <f>IF(OR(LEAGUE="Mixed",LEAGUE=MYRANKS_P[[#This Row],[LG]]),IFERROR((MYRANKS_P[[#This Row],[BB]]+MYRANKS_P[[#This Row],[H]])/MYRANKS_P[[#This Row],[IP]],0),0)</f>
        <v>#REF!</v>
      </c>
      <c r="R750" s="10" t="e">
        <f>MYRANKS_P[[#This Row],[W]]/SGP_W</f>
        <v>#REF!</v>
      </c>
      <c r="S750" s="10" t="e">
        <f>MYRANKS_P[[#This Row],[SV]]/SGP_SV</f>
        <v>#REF!</v>
      </c>
      <c r="T750" s="10" t="e">
        <f>MYRANKS_P[[#This Row],[SO]]/SGP_K</f>
        <v>#REF!</v>
      </c>
      <c r="U750" s="10" t="e">
        <f>((LGAVG_ER*(NUMPITCHERS-1)+MYRANKS_P[[#This Row],[ER]])*9/((LGAVG_IP*(NUMPITCHERS-1)+MYRANKS_P[[#This Row],[IP]]))-LGAVG_ERA)/SGP_ERA</f>
        <v>#REF!</v>
      </c>
      <c r="V750" s="10" t="e">
        <f>((LGAVG_HBB*(NUMPITCHERS-1)+MYRANKS_P[[#This Row],[BB]]+MYRANKS_P[[#This Row],[H]])/(LGAVG_IP*(NUMPITCHERS-1)+MYRANKS_P[[#This Row],[IP]])-LGAVG_WHIP)/SGP_WHIP</f>
        <v>#REF!</v>
      </c>
      <c r="W750" s="72" t="e">
        <f>MYRANKS_P[[#This Row],[WSGP]]+MYRANKS_P[[#This Row],[SVSGP]]+MYRANKS_P[[#This Row],[SOSGP]]+MYRANKS_P[[#This Row],[ERASGP]]+MYRANKS_P[[#This Row],[WHIPSGP]]</f>
        <v>#REF!</v>
      </c>
      <c r="X750" s="171" t="e">
        <f>RANK(MYRANKS_P[[#This Row],[TTLSGP]],MYRANKS_P[TTLSGP],0)</f>
        <v>#REF!</v>
      </c>
      <c r="Y750" s="72" t="e">
        <f>IF(MYRANKS_P[[#This Row],[RAW_RANK]]&gt;NUM_P,MYRANKS_P[[#This Row],[TTLSGP]],0)</f>
        <v>#REF!</v>
      </c>
      <c r="Z750" s="22" t="e">
        <f>IF(MYRANKS_P[[#This Row],[BENCH_TTLSGP]]=0,"",RANK(MYRANKS_P[[#This Row],[BENCH_TTLSGP]],MYRANKS_P[BENCH_TTLSGP],0))</f>
        <v>#REF!</v>
      </c>
      <c r="AA750" s="22" t="e">
        <f>IF(MYRANKS_P[[#This Row],[RAW_RANK]]=NUM_P,"X","")</f>
        <v>#REF!</v>
      </c>
      <c r="AB750" s="80" t="e">
        <f>VLOOKUP(MYRANKS_P[[#This Row],[POS]],#REF!,COLUMN(#REF!),FALSE)</f>
        <v>#REF!</v>
      </c>
      <c r="AC750" s="81" t="e">
        <f>MYRANKS_P[[#This Row],[TTLSGP]]-MYRANKS_P[[#This Row],[REPL LVL]]</f>
        <v>#REF!</v>
      </c>
      <c r="AD750" s="19" t="e">
        <f>IF(MYRANKS_P[[#This Row],[RAW_RANK]]&lt;=Total_Pitchers_Drafted,MYRANKS_P[[#This Row],[SGP OVER REPL]],0)</f>
        <v>#REF!</v>
      </c>
      <c r="AE750" s="66" t="e">
        <f>MYRANKS_P[[#This Row],[SGP OVER REPL]]*Dollar_Value_Per_Pitcher_SGP+1</f>
        <v>#REF!</v>
      </c>
      <c r="AF750" s="27"/>
      <c r="AG750" s="30" t="e">
        <f>IF(AND(MYRANKS_P[[#This Row],[BENCH_RANK]]&lt;=Total_Pitchers_Drafted,MYRANKS_P[[#This Row],[$ACTUAL]]=""),MYRANKS_P[[#This Row],[USEFULSGP]],0)</f>
        <v>#REF!</v>
      </c>
      <c r="AH750" s="27" t="e">
        <f>IF(MYRANKS_P[[#This Row],[REMAIN_SGP]]=0,0,MYRANKS_P[[#This Row],[REMAIN_SGP]]*Remaining_Dollar_Value_Per_Pitcher_SGP+1)</f>
        <v>#REF!</v>
      </c>
      <c r="AI750" s="122"/>
    </row>
    <row r="751" spans="1:35" x14ac:dyDescent="0.25">
      <c r="A751" s="78" t="s">
        <v>6613</v>
      </c>
      <c r="B751" s="53" t="e">
        <f>VLOOKUP(MYRANKS_P[[#This Row],[PLAYERID]],#REF!,COLUMN(#REF!),FALSE)</f>
        <v>#REF!</v>
      </c>
      <c r="C751" s="53" t="e">
        <f>VLOOKUP(MYRANKS_P[[#This Row],[PLAYERID]],#REF!,COLUMN(#REF!),FALSE)</f>
        <v>#REF!</v>
      </c>
      <c r="D751" s="53" t="e">
        <f>VLOOKUP(MYRANKS_P[[#This Row],[PLAYERID]],#REF!,COLUMN(#REF!),FALSE)</f>
        <v>#REF!</v>
      </c>
      <c r="E751" s="9" t="e">
        <f>VLOOKUP(MYRANKS_P[[#This Row],[PLAYERID]],#REF!,COLUMN(#REF!),FALSE)</f>
        <v>#REF!</v>
      </c>
      <c r="F751" s="53" t="e">
        <f>VLOOKUP(MYRANKS_P[[#This Row],[PLAYERID]],#REF!,COLUMN(#REF!),FALSE)</f>
        <v>#REF!</v>
      </c>
      <c r="G751" s="9" t="e">
        <f>INDEX(#REF!,MATCH(MYRANKS_P[[#This Row],[PLAYERID]],#REF!,0),VLOOKUP(IDSYSTEM,#REF!,3,FALSE))</f>
        <v>#REF!</v>
      </c>
      <c r="H751" s="115" t="e">
        <f>IF(OR(LEAGUE="Mixed",LEAGUE=MYRANKS_P[[#This Row],[LG]]),IFERROR(INDEX(PITCHCSV[],MATCH(MYRANKS_P[[#This Row],[PROJID]],PITCHCSV[playerid],0),P_WCOL),0),0)</f>
        <v>#REF!</v>
      </c>
      <c r="I751" s="115" t="e">
        <f>IF(OR(LEAGUE="Mixed",LEAGUE=MYRANKS_P[[#This Row],[LG]]),IFERROR(INDEX(PITCHCSV[],MATCH(MYRANKS_P[[#This Row],[PROJID]],PITCHCSV[playerid],0),P_SVCOL),0),0)</f>
        <v>#REF!</v>
      </c>
      <c r="J751" s="115" t="e">
        <f>IF(OR(LEAGUE="Mixed",LEAGUE=MYRANKS_P[[#This Row],[LG]]),IFERROR(INDEX(PITCHCSV[],MATCH(MYRANKS_P[[#This Row],[PROJID]],PITCHCSV[playerid],0),P_IPCOL),0),0)</f>
        <v>#REF!</v>
      </c>
      <c r="K751" s="115" t="e">
        <f>IF(OR(LEAGUE="Mixed",LEAGUE=MYRANKS_P[[#This Row],[LG]]),IFERROR(INDEX(PITCHCSV[],MATCH(MYRANKS_P[[#This Row],[PROJID]],PITCHCSV[playerid],0),P_HCOL),0),0)</f>
        <v>#REF!</v>
      </c>
      <c r="L751" s="115" t="e">
        <f>IF(OR(LEAGUE="Mixed",LEAGUE=MYRANKS_P[[#This Row],[LG]]),IFERROR(INDEX(PITCHCSV[],MATCH(MYRANKS_P[[#This Row],[PROJID]],PITCHCSV[playerid],0),P_ERCOL),0),0)</f>
        <v>#REF!</v>
      </c>
      <c r="M751" s="115" t="e">
        <f>IF(OR(LEAGUE="Mixed",LEAGUE=MYRANKS_P[[#This Row],[LG]]),IFERROR(INDEX(PITCHCSV[],MATCH(MYRANKS_P[[#This Row],[PROJID]],PITCHCSV[playerid],0),P_HRCOL),0),0)</f>
        <v>#REF!</v>
      </c>
      <c r="N751" s="115" t="e">
        <f>IF(OR(LEAGUE="Mixed",LEAGUE=MYRANKS_P[[#This Row],[LG]]),IFERROR(INDEX(PITCHCSV[],MATCH(MYRANKS_P[[#This Row],[PROJID]],PITCHCSV[playerid],0),P_SOCOL),0),0)</f>
        <v>#REF!</v>
      </c>
      <c r="O751" s="115" t="e">
        <f>IF(OR(LEAGUE="Mixed",LEAGUE=MYRANKS_P[[#This Row],[LG]]),IFERROR(INDEX(PITCHCSV[],MATCH(MYRANKS_P[[#This Row],[PROJID]],PITCHCSV[playerid],0),P_BBCOL),0),0)</f>
        <v>#REF!</v>
      </c>
      <c r="P751" s="10" t="e">
        <f>IF(OR(LEAGUE="Mixed",LEAGUE=MYRANKS_P[[#This Row],[LG]]),IFERROR(MYRANKS_P[[#This Row],[ER]]*9/MYRANKS_P[[#This Row],[IP]],0),0)</f>
        <v>#REF!</v>
      </c>
      <c r="Q751" s="10" t="e">
        <f>IF(OR(LEAGUE="Mixed",LEAGUE=MYRANKS_P[[#This Row],[LG]]),IFERROR((MYRANKS_P[[#This Row],[BB]]+MYRANKS_P[[#This Row],[H]])/MYRANKS_P[[#This Row],[IP]],0),0)</f>
        <v>#REF!</v>
      </c>
      <c r="R751" s="12" t="e">
        <f>MYRANKS_P[[#This Row],[W]]/SGP_W</f>
        <v>#REF!</v>
      </c>
      <c r="S751" s="12" t="e">
        <f>MYRANKS_P[[#This Row],[SV]]/SGP_SV</f>
        <v>#REF!</v>
      </c>
      <c r="T751" s="12" t="e">
        <f>MYRANKS_P[[#This Row],[SO]]/SGP_K</f>
        <v>#REF!</v>
      </c>
      <c r="U751" s="10" t="e">
        <f>((LGAVG_ER*(NUMPITCHERS-1)+MYRANKS_P[[#This Row],[ER]])*9/((LGAVG_IP*(NUMPITCHERS-1)+MYRANKS_P[[#This Row],[IP]]))-LGAVG_ERA)/SGP_ERA</f>
        <v>#REF!</v>
      </c>
      <c r="V751" s="10" t="e">
        <f>((LGAVG_HBB*(NUMPITCHERS-1)+MYRANKS_P[[#This Row],[BB]]+MYRANKS_P[[#This Row],[H]])/(LGAVG_IP*(NUMPITCHERS-1)+MYRANKS_P[[#This Row],[IP]])-LGAVG_WHIP)/SGP_WHIP</f>
        <v>#REF!</v>
      </c>
      <c r="W751" s="76" t="e">
        <f>MYRANKS_P[[#This Row],[WSGP]]+MYRANKS_P[[#This Row],[SVSGP]]+MYRANKS_P[[#This Row],[SOSGP]]+MYRANKS_P[[#This Row],[ERASGP]]+MYRANKS_P[[#This Row],[WHIPSGP]]</f>
        <v>#REF!</v>
      </c>
      <c r="X751" s="175" t="e">
        <f>RANK(MYRANKS_P[[#This Row],[TTLSGP]],MYRANKS_P[TTLSGP],0)</f>
        <v>#REF!</v>
      </c>
      <c r="Y751" s="76" t="e">
        <f>IF(MYRANKS_P[[#This Row],[RAW_RANK]]&gt;NUM_P,MYRANKS_P[[#This Row],[TTLSGP]],0)</f>
        <v>#REF!</v>
      </c>
      <c r="Z751" s="23" t="e">
        <f>IF(MYRANKS_P[[#This Row],[BENCH_TTLSGP]]=0,"",RANK(MYRANKS_P[[#This Row],[BENCH_TTLSGP]],MYRANKS_P[BENCH_TTLSGP],0))</f>
        <v>#REF!</v>
      </c>
      <c r="AA751" s="23" t="e">
        <f>IF(MYRANKS_P[[#This Row],[RAW_RANK]]=NUM_P,"X","")</f>
        <v>#REF!</v>
      </c>
      <c r="AB751" s="80" t="e">
        <f>VLOOKUP(MYRANKS_P[[#This Row],[POS]],#REF!,COLUMN(#REF!),FALSE)</f>
        <v>#REF!</v>
      </c>
      <c r="AC751" s="81" t="e">
        <f>MYRANKS_P[[#This Row],[TTLSGP]]-MYRANKS_P[[#This Row],[REPL LVL]]</f>
        <v>#REF!</v>
      </c>
      <c r="AD751" s="20" t="e">
        <f>IF(MYRANKS_P[[#This Row],[RAW_RANK]]&lt;=Total_Pitchers_Drafted,MYRANKS_P[[#This Row],[SGP OVER REPL]],0)</f>
        <v>#REF!</v>
      </c>
      <c r="AE751" s="70" t="e">
        <f>MYRANKS_P[[#This Row],[SGP OVER REPL]]*Dollar_Value_Per_Pitcher_SGP+1</f>
        <v>#REF!</v>
      </c>
      <c r="AF751" s="28"/>
      <c r="AG751" s="31" t="e">
        <f>IF(AND(MYRANKS_P[[#This Row],[BENCH_RANK]]&lt;=Total_Pitchers_Drafted,MYRANKS_P[[#This Row],[$ACTUAL]]=""),MYRANKS_P[[#This Row],[USEFULSGP]],0)</f>
        <v>#REF!</v>
      </c>
      <c r="AH751" s="28" t="e">
        <f>IF(MYRANKS_P[[#This Row],[REMAIN_SGP]]=0,0,MYRANKS_P[[#This Row],[REMAIN_SGP]]*Remaining_Dollar_Value_Per_Pitcher_SGP+1)</f>
        <v>#REF!</v>
      </c>
      <c r="AI751" s="122"/>
    </row>
    <row r="752" spans="1:35" x14ac:dyDescent="0.25">
      <c r="A752" s="111" t="s">
        <v>1904</v>
      </c>
      <c r="B752" s="53" t="e">
        <f>VLOOKUP(MYRANKS_P[[#This Row],[PLAYERID]],#REF!,COLUMN(#REF!),FALSE)</f>
        <v>#REF!</v>
      </c>
      <c r="C752" s="53" t="e">
        <f>VLOOKUP(MYRANKS_P[[#This Row],[PLAYERID]],#REF!,COLUMN(#REF!),FALSE)</f>
        <v>#REF!</v>
      </c>
      <c r="D752" s="53" t="e">
        <f>VLOOKUP(MYRANKS_P[[#This Row],[PLAYERID]],#REF!,COLUMN(#REF!),FALSE)</f>
        <v>#REF!</v>
      </c>
      <c r="E752" s="9" t="e">
        <f>VLOOKUP(MYRANKS_P[[#This Row],[PLAYERID]],#REF!,COLUMN(#REF!),FALSE)</f>
        <v>#REF!</v>
      </c>
      <c r="F752" s="53" t="e">
        <f>VLOOKUP(MYRANKS_P[[#This Row],[PLAYERID]],#REF!,COLUMN(#REF!),FALSE)</f>
        <v>#REF!</v>
      </c>
      <c r="G752" s="9" t="e">
        <f>INDEX(#REF!,MATCH(MYRANKS_P[[#This Row],[PLAYERID]],#REF!,0),VLOOKUP(IDSYSTEM,#REF!,3,FALSE))</f>
        <v>#REF!</v>
      </c>
      <c r="H752" s="115" t="e">
        <f>IF(OR(LEAGUE="Mixed",LEAGUE=MYRANKS_P[[#This Row],[LG]]),IFERROR(INDEX(PITCHCSV[],MATCH(MYRANKS_P[[#This Row],[PROJID]],PITCHCSV[playerid],0),P_WCOL),0),0)</f>
        <v>#REF!</v>
      </c>
      <c r="I752" s="115" t="e">
        <f>IF(OR(LEAGUE="Mixed",LEAGUE=MYRANKS_P[[#This Row],[LG]]),IFERROR(INDEX(PITCHCSV[],MATCH(MYRANKS_P[[#This Row],[PROJID]],PITCHCSV[playerid],0),P_SVCOL),0),0)</f>
        <v>#REF!</v>
      </c>
      <c r="J752" s="115" t="e">
        <f>IF(OR(LEAGUE="Mixed",LEAGUE=MYRANKS_P[[#This Row],[LG]]),IFERROR(INDEX(PITCHCSV[],MATCH(MYRANKS_P[[#This Row],[PROJID]],PITCHCSV[playerid],0),P_IPCOL),0),0)</f>
        <v>#REF!</v>
      </c>
      <c r="K752" s="115" t="e">
        <f>IF(OR(LEAGUE="Mixed",LEAGUE=MYRANKS_P[[#This Row],[LG]]),IFERROR(INDEX(PITCHCSV[],MATCH(MYRANKS_P[[#This Row],[PROJID]],PITCHCSV[playerid],0),P_HCOL),0),0)</f>
        <v>#REF!</v>
      </c>
      <c r="L752" s="115" t="e">
        <f>IF(OR(LEAGUE="Mixed",LEAGUE=MYRANKS_P[[#This Row],[LG]]),IFERROR(INDEX(PITCHCSV[],MATCH(MYRANKS_P[[#This Row],[PROJID]],PITCHCSV[playerid],0),P_ERCOL),0),0)</f>
        <v>#REF!</v>
      </c>
      <c r="M752" s="115" t="e">
        <f>IF(OR(LEAGUE="Mixed",LEAGUE=MYRANKS_P[[#This Row],[LG]]),IFERROR(INDEX(PITCHCSV[],MATCH(MYRANKS_P[[#This Row],[PROJID]],PITCHCSV[playerid],0),P_HRCOL),0),0)</f>
        <v>#REF!</v>
      </c>
      <c r="N752" s="115" t="e">
        <f>IF(OR(LEAGUE="Mixed",LEAGUE=MYRANKS_P[[#This Row],[LG]]),IFERROR(INDEX(PITCHCSV[],MATCH(MYRANKS_P[[#This Row],[PROJID]],PITCHCSV[playerid],0),P_SOCOL),0),0)</f>
        <v>#REF!</v>
      </c>
      <c r="O752" s="115" t="e">
        <f>IF(OR(LEAGUE="Mixed",LEAGUE=MYRANKS_P[[#This Row],[LG]]),IFERROR(INDEX(PITCHCSV[],MATCH(MYRANKS_P[[#This Row],[PROJID]],PITCHCSV[playerid],0),P_BBCOL),0),0)</f>
        <v>#REF!</v>
      </c>
      <c r="P752" s="10" t="e">
        <f>IF(OR(LEAGUE="Mixed",LEAGUE=MYRANKS_P[[#This Row],[LG]]),IFERROR(MYRANKS_P[[#This Row],[ER]]*9/MYRANKS_P[[#This Row],[IP]],0),0)</f>
        <v>#REF!</v>
      </c>
      <c r="Q752" s="10" t="e">
        <f>IF(OR(LEAGUE="Mixed",LEAGUE=MYRANKS_P[[#This Row],[LG]]),IFERROR((MYRANKS_P[[#This Row],[BB]]+MYRANKS_P[[#This Row],[H]])/MYRANKS_P[[#This Row],[IP]],0),0)</f>
        <v>#REF!</v>
      </c>
      <c r="R752" s="33" t="e">
        <f>MYRANKS_P[[#This Row],[W]]/SGP_W</f>
        <v>#REF!</v>
      </c>
      <c r="S752" s="35" t="e">
        <f>MYRANKS_P[[#This Row],[SV]]/SGP_SV</f>
        <v>#REF!</v>
      </c>
      <c r="T752" s="33" t="e">
        <f>MYRANKS_P[[#This Row],[SO]]/SGP_K</f>
        <v>#REF!</v>
      </c>
      <c r="U752" s="10" t="e">
        <f>((LGAVG_ER*(NUMPITCHERS-1)+MYRANKS_P[[#This Row],[ER]])*9/((LGAVG_IP*(NUMPITCHERS-1)+MYRANKS_P[[#This Row],[IP]]))-LGAVG_ERA)/SGP_ERA</f>
        <v>#REF!</v>
      </c>
      <c r="V752" s="10" t="e">
        <f>((LGAVG_HBB*(NUMPITCHERS-1)+MYRANKS_P[[#This Row],[BB]]+MYRANKS_P[[#This Row],[H]])/(LGAVG_IP*(NUMPITCHERS-1)+MYRANKS_P[[#This Row],[IP]])-LGAVG_WHIP)/SGP_WHIP</f>
        <v>#REF!</v>
      </c>
      <c r="W752" s="73" t="e">
        <f>MYRANKS_P[[#This Row],[WSGP]]+MYRANKS_P[[#This Row],[SVSGP]]+MYRANKS_P[[#This Row],[SOSGP]]+MYRANKS_P[[#This Row],[ERASGP]]+MYRANKS_P[[#This Row],[WHIPSGP]]</f>
        <v>#REF!</v>
      </c>
      <c r="X752" s="174" t="e">
        <f>RANK(MYRANKS_P[[#This Row],[TTLSGP]],MYRANKS_P[TTLSGP],0)</f>
        <v>#REF!</v>
      </c>
      <c r="Y752" s="73" t="e">
        <f>IF(MYRANKS_P[[#This Row],[RAW_RANK]]&gt;NUM_P,MYRANKS_P[[#This Row],[TTLSGP]],0)</f>
        <v>#REF!</v>
      </c>
      <c r="Z752" s="34" t="e">
        <f>IF(MYRANKS_P[[#This Row],[BENCH_TTLSGP]]=0,"",RANK(MYRANKS_P[[#This Row],[BENCH_TTLSGP]],MYRANKS_P[BENCH_TTLSGP],0))</f>
        <v>#REF!</v>
      </c>
      <c r="AA752" s="34" t="e">
        <f>IF(MYRANKS_P[[#This Row],[RAW_RANK]]=NUM_P,"X","")</f>
        <v>#REF!</v>
      </c>
      <c r="AB752" s="117" t="e">
        <f>VLOOKUP(MYRANKS_P[[#This Row],[POS]],#REF!,COLUMN(#REF!),FALSE)</f>
        <v>#REF!</v>
      </c>
      <c r="AC752" s="36" t="e">
        <f>MYRANKS_P[[#This Row],[TTLSGP]]-MYRANKS_P[[#This Row],[REPL LVL]]</f>
        <v>#REF!</v>
      </c>
      <c r="AD752" s="33" t="e">
        <f>IF(MYRANKS_P[[#This Row],[RAW_RANK]]&lt;=Total_Pitchers_Drafted,MYRANKS_P[[#This Row],[SGP OVER REPL]],0)</f>
        <v>#REF!</v>
      </c>
      <c r="AE752" s="67" t="e">
        <f>MYRANKS_P[[#This Row],[SGP OVER REPL]]*Dollar_Value_Per_Pitcher_SGP+1</f>
        <v>#REF!</v>
      </c>
      <c r="AF752" s="33"/>
      <c r="AG752" s="35" t="e">
        <f>IF(AND(MYRANKS_P[[#This Row],[BENCH_RANK]]&lt;=Total_Pitchers_Drafted,MYRANKS_P[[#This Row],[$ACTUAL]]=""),MYRANKS_P[[#This Row],[USEFULSGP]],0)</f>
        <v>#REF!</v>
      </c>
      <c r="AH752" s="33" t="e">
        <f>IF(MYRANKS_P[[#This Row],[REMAIN_SGP]]=0,0,MYRANKS_P[[#This Row],[REMAIN_SGP]]*Remaining_Dollar_Value_Per_Pitcher_SGP+1)</f>
        <v>#REF!</v>
      </c>
      <c r="AI752" s="122"/>
    </row>
    <row r="753" spans="1:35" x14ac:dyDescent="0.25">
      <c r="A753" s="99" t="s">
        <v>5654</v>
      </c>
      <c r="B753" s="53" t="e">
        <f>VLOOKUP(MYRANKS_P[[#This Row],[PLAYERID]],#REF!,COLUMN(#REF!),FALSE)</f>
        <v>#REF!</v>
      </c>
      <c r="C753" s="53" t="e">
        <f>VLOOKUP(MYRANKS_P[[#This Row],[PLAYERID]],#REF!,COLUMN(#REF!),FALSE)</f>
        <v>#REF!</v>
      </c>
      <c r="D753" s="53" t="e">
        <f>VLOOKUP(MYRANKS_P[[#This Row],[PLAYERID]],#REF!,COLUMN(#REF!),FALSE)</f>
        <v>#REF!</v>
      </c>
      <c r="E753" s="9" t="e">
        <f>VLOOKUP(MYRANKS_P[[#This Row],[PLAYERID]],#REF!,COLUMN(#REF!),FALSE)</f>
        <v>#REF!</v>
      </c>
      <c r="F753" s="53" t="e">
        <f>VLOOKUP(MYRANKS_P[[#This Row],[PLAYERID]],#REF!,COLUMN(#REF!),FALSE)</f>
        <v>#REF!</v>
      </c>
      <c r="G753" s="9" t="e">
        <f>INDEX(#REF!,MATCH(MYRANKS_P[[#This Row],[PLAYERID]],#REF!,0),VLOOKUP(IDSYSTEM,#REF!,3,FALSE))</f>
        <v>#REF!</v>
      </c>
      <c r="H753" s="115" t="e">
        <f>IF(OR(LEAGUE="Mixed",LEAGUE=MYRANKS_P[[#This Row],[LG]]),IFERROR(INDEX(PITCHCSV[],MATCH(MYRANKS_P[[#This Row],[PROJID]],PITCHCSV[playerid],0),P_WCOL),0),0)</f>
        <v>#REF!</v>
      </c>
      <c r="I753" s="115" t="e">
        <f>IF(OR(LEAGUE="Mixed",LEAGUE=MYRANKS_P[[#This Row],[LG]]),IFERROR(INDEX(PITCHCSV[],MATCH(MYRANKS_P[[#This Row],[PROJID]],PITCHCSV[playerid],0),P_SVCOL),0),0)</f>
        <v>#REF!</v>
      </c>
      <c r="J753" s="115" t="e">
        <f>IF(OR(LEAGUE="Mixed",LEAGUE=MYRANKS_P[[#This Row],[LG]]),IFERROR(INDEX(PITCHCSV[],MATCH(MYRANKS_P[[#This Row],[PROJID]],PITCHCSV[playerid],0),P_IPCOL),0),0)</f>
        <v>#REF!</v>
      </c>
      <c r="K753" s="115" t="e">
        <f>IF(OR(LEAGUE="Mixed",LEAGUE=MYRANKS_P[[#This Row],[LG]]),IFERROR(INDEX(PITCHCSV[],MATCH(MYRANKS_P[[#This Row],[PROJID]],PITCHCSV[playerid],0),P_HCOL),0),0)</f>
        <v>#REF!</v>
      </c>
      <c r="L753" s="115" t="e">
        <f>IF(OR(LEAGUE="Mixed",LEAGUE=MYRANKS_P[[#This Row],[LG]]),IFERROR(INDEX(PITCHCSV[],MATCH(MYRANKS_P[[#This Row],[PROJID]],PITCHCSV[playerid],0),P_ERCOL),0),0)</f>
        <v>#REF!</v>
      </c>
      <c r="M753" s="115" t="e">
        <f>IF(OR(LEAGUE="Mixed",LEAGUE=MYRANKS_P[[#This Row],[LG]]),IFERROR(INDEX(PITCHCSV[],MATCH(MYRANKS_P[[#This Row],[PROJID]],PITCHCSV[playerid],0),P_HRCOL),0),0)</f>
        <v>#REF!</v>
      </c>
      <c r="N753" s="115" t="e">
        <f>IF(OR(LEAGUE="Mixed",LEAGUE=MYRANKS_P[[#This Row],[LG]]),IFERROR(INDEX(PITCHCSV[],MATCH(MYRANKS_P[[#This Row],[PROJID]],PITCHCSV[playerid],0),P_SOCOL),0),0)</f>
        <v>#REF!</v>
      </c>
      <c r="O753" s="115" t="e">
        <f>IF(OR(LEAGUE="Mixed",LEAGUE=MYRANKS_P[[#This Row],[LG]]),IFERROR(INDEX(PITCHCSV[],MATCH(MYRANKS_P[[#This Row],[PROJID]],PITCHCSV[playerid],0),P_BBCOL),0),0)</f>
        <v>#REF!</v>
      </c>
      <c r="P753" s="10" t="e">
        <f>IF(OR(LEAGUE="Mixed",LEAGUE=MYRANKS_P[[#This Row],[LG]]),IFERROR(MYRANKS_P[[#This Row],[ER]]*9/MYRANKS_P[[#This Row],[IP]],0),0)</f>
        <v>#REF!</v>
      </c>
      <c r="Q753" s="10" t="e">
        <f>IF(OR(LEAGUE="Mixed",LEAGUE=MYRANKS_P[[#This Row],[LG]]),IFERROR((MYRANKS_P[[#This Row],[BB]]+MYRANKS_P[[#This Row],[H]])/MYRANKS_P[[#This Row],[IP]],0),0)</f>
        <v>#REF!</v>
      </c>
      <c r="R753" s="94" t="e">
        <f>MYRANKS_P[[#This Row],[W]]/SGP_W</f>
        <v>#REF!</v>
      </c>
      <c r="S753" s="94" t="e">
        <f>MYRANKS_P[[#This Row],[SV]]/SGP_SV</f>
        <v>#REF!</v>
      </c>
      <c r="T753" s="94" t="e">
        <f>MYRANKS_P[[#This Row],[SO]]/SGP_K</f>
        <v>#REF!</v>
      </c>
      <c r="U753" s="10" t="e">
        <f>((LGAVG_ER*(NUMPITCHERS-1)+MYRANKS_P[[#This Row],[ER]])*9/((LGAVG_IP*(NUMPITCHERS-1)+MYRANKS_P[[#This Row],[IP]]))-LGAVG_ERA)/SGP_ERA</f>
        <v>#REF!</v>
      </c>
      <c r="V753" s="10" t="e">
        <f>((LGAVG_HBB*(NUMPITCHERS-1)+MYRANKS_P[[#This Row],[BB]]+MYRANKS_P[[#This Row],[H]])/(LGAVG_IP*(NUMPITCHERS-1)+MYRANKS_P[[#This Row],[IP]])-LGAVG_WHIP)/SGP_WHIP</f>
        <v>#REF!</v>
      </c>
      <c r="W753" s="100" t="e">
        <f>MYRANKS_P[[#This Row],[WSGP]]+MYRANKS_P[[#This Row],[SVSGP]]+MYRANKS_P[[#This Row],[SOSGP]]+MYRANKS_P[[#This Row],[ERASGP]]+MYRANKS_P[[#This Row],[WHIPSGP]]</f>
        <v>#REF!</v>
      </c>
      <c r="X753" s="176" t="e">
        <f>RANK(MYRANKS_P[[#This Row],[TTLSGP]],MYRANKS_P[TTLSGP],0)</f>
        <v>#REF!</v>
      </c>
      <c r="Y753" s="100" t="e">
        <f>IF(MYRANKS_P[[#This Row],[RAW_RANK]]&gt;NUM_P,MYRANKS_P[[#This Row],[TTLSGP]],0)</f>
        <v>#REF!</v>
      </c>
      <c r="Z753" s="101" t="e">
        <f>IF(MYRANKS_P[[#This Row],[BENCH_TTLSGP]]=0,"",RANK(MYRANKS_P[[#This Row],[BENCH_TTLSGP]],MYRANKS_P[BENCH_TTLSGP],0))</f>
        <v>#REF!</v>
      </c>
      <c r="AA753" s="101" t="e">
        <f>IF(MYRANKS_P[[#This Row],[RAW_RANK]]=NUM_P,"X","")</f>
        <v>#REF!</v>
      </c>
      <c r="AB753" s="93" t="e">
        <f>VLOOKUP(MYRANKS_P[[#This Row],[POS]],#REF!,COLUMN(#REF!),FALSE)</f>
        <v>#REF!</v>
      </c>
      <c r="AC753" s="95" t="e">
        <f>MYRANKS_P[[#This Row],[TTLSGP]]-MYRANKS_P[[#This Row],[REPL LVL]]</f>
        <v>#REF!</v>
      </c>
      <c r="AD753" s="94" t="e">
        <f>IF(MYRANKS_P[[#This Row],[RAW_RANK]]&lt;=Total_Pitchers_Drafted,MYRANKS_P[[#This Row],[SGP OVER REPL]],0)</f>
        <v>#REF!</v>
      </c>
      <c r="AE753" s="102" t="e">
        <f>MYRANKS_P[[#This Row],[SGP OVER REPL]]*Dollar_Value_Per_Pitcher_SGP+1</f>
        <v>#REF!</v>
      </c>
      <c r="AF753" s="94"/>
      <c r="AG753" s="94" t="e">
        <f>IF(AND(MYRANKS_P[[#This Row],[BENCH_RANK]]&lt;=Total_Pitchers_Drafted,MYRANKS_P[[#This Row],[$ACTUAL]]=""),MYRANKS_P[[#This Row],[USEFULSGP]],0)</f>
        <v>#REF!</v>
      </c>
      <c r="AH753" s="94" t="e">
        <f>IF(MYRANKS_P[[#This Row],[REMAIN_SGP]]=0,0,MYRANKS_P[[#This Row],[REMAIN_SGP]]*Remaining_Dollar_Value_Per_Pitcher_SGP+1)</f>
        <v>#REF!</v>
      </c>
      <c r="AI753" s="122"/>
    </row>
    <row r="754" spans="1:35" x14ac:dyDescent="0.25">
      <c r="A754" s="111" t="s">
        <v>1908</v>
      </c>
      <c r="B754" s="53" t="e">
        <f>VLOOKUP(MYRANKS_P[[#This Row],[PLAYERID]],#REF!,COLUMN(#REF!),FALSE)</f>
        <v>#REF!</v>
      </c>
      <c r="C754" s="53" t="e">
        <f>VLOOKUP(MYRANKS_P[[#This Row],[PLAYERID]],#REF!,COLUMN(#REF!),FALSE)</f>
        <v>#REF!</v>
      </c>
      <c r="D754" s="53" t="e">
        <f>VLOOKUP(MYRANKS_P[[#This Row],[PLAYERID]],#REF!,COLUMN(#REF!),FALSE)</f>
        <v>#REF!</v>
      </c>
      <c r="E754" s="9" t="e">
        <f>VLOOKUP(MYRANKS_P[[#This Row],[PLAYERID]],#REF!,COLUMN(#REF!),FALSE)</f>
        <v>#REF!</v>
      </c>
      <c r="F754" s="53" t="e">
        <f>VLOOKUP(MYRANKS_P[[#This Row],[PLAYERID]],#REF!,COLUMN(#REF!),FALSE)</f>
        <v>#REF!</v>
      </c>
      <c r="G754" s="9" t="e">
        <f>INDEX(#REF!,MATCH(MYRANKS_P[[#This Row],[PLAYERID]],#REF!,0),VLOOKUP(IDSYSTEM,#REF!,3,FALSE))</f>
        <v>#REF!</v>
      </c>
      <c r="H754" s="115" t="e">
        <f>IF(OR(LEAGUE="Mixed",LEAGUE=MYRANKS_P[[#This Row],[LG]]),IFERROR(INDEX(PITCHCSV[],MATCH(MYRANKS_P[[#This Row],[PROJID]],PITCHCSV[playerid],0),P_WCOL),0),0)</f>
        <v>#REF!</v>
      </c>
      <c r="I754" s="115" t="e">
        <f>IF(OR(LEAGUE="Mixed",LEAGUE=MYRANKS_P[[#This Row],[LG]]),IFERROR(INDEX(PITCHCSV[],MATCH(MYRANKS_P[[#This Row],[PROJID]],PITCHCSV[playerid],0),P_SVCOL),0),0)</f>
        <v>#REF!</v>
      </c>
      <c r="J754" s="115" t="e">
        <f>IF(OR(LEAGUE="Mixed",LEAGUE=MYRANKS_P[[#This Row],[LG]]),IFERROR(INDEX(PITCHCSV[],MATCH(MYRANKS_P[[#This Row],[PROJID]],PITCHCSV[playerid],0),P_IPCOL),0),0)</f>
        <v>#REF!</v>
      </c>
      <c r="K754" s="115" t="e">
        <f>IF(OR(LEAGUE="Mixed",LEAGUE=MYRANKS_P[[#This Row],[LG]]),IFERROR(INDEX(PITCHCSV[],MATCH(MYRANKS_P[[#This Row],[PROJID]],PITCHCSV[playerid],0),P_HCOL),0),0)</f>
        <v>#REF!</v>
      </c>
      <c r="L754" s="115" t="e">
        <f>IF(OR(LEAGUE="Mixed",LEAGUE=MYRANKS_P[[#This Row],[LG]]),IFERROR(INDEX(PITCHCSV[],MATCH(MYRANKS_P[[#This Row],[PROJID]],PITCHCSV[playerid],0),P_ERCOL),0),0)</f>
        <v>#REF!</v>
      </c>
      <c r="M754" s="115" t="e">
        <f>IF(OR(LEAGUE="Mixed",LEAGUE=MYRANKS_P[[#This Row],[LG]]),IFERROR(INDEX(PITCHCSV[],MATCH(MYRANKS_P[[#This Row],[PROJID]],PITCHCSV[playerid],0),P_HRCOL),0),0)</f>
        <v>#REF!</v>
      </c>
      <c r="N754" s="115" t="e">
        <f>IF(OR(LEAGUE="Mixed",LEAGUE=MYRANKS_P[[#This Row],[LG]]),IFERROR(INDEX(PITCHCSV[],MATCH(MYRANKS_P[[#This Row],[PROJID]],PITCHCSV[playerid],0),P_SOCOL),0),0)</f>
        <v>#REF!</v>
      </c>
      <c r="O754" s="115" t="e">
        <f>IF(OR(LEAGUE="Mixed",LEAGUE=MYRANKS_P[[#This Row],[LG]]),IFERROR(INDEX(PITCHCSV[],MATCH(MYRANKS_P[[#This Row],[PROJID]],PITCHCSV[playerid],0),P_BBCOL),0),0)</f>
        <v>#REF!</v>
      </c>
      <c r="P754" s="10" t="e">
        <f>IF(OR(LEAGUE="Mixed",LEAGUE=MYRANKS_P[[#This Row],[LG]]),IFERROR(MYRANKS_P[[#This Row],[ER]]*9/MYRANKS_P[[#This Row],[IP]],0),0)</f>
        <v>#REF!</v>
      </c>
      <c r="Q754" s="10" t="e">
        <f>IF(OR(LEAGUE="Mixed",LEAGUE=MYRANKS_P[[#This Row],[LG]]),IFERROR((MYRANKS_P[[#This Row],[BB]]+MYRANKS_P[[#This Row],[H]])/MYRANKS_P[[#This Row],[IP]],0),0)</f>
        <v>#REF!</v>
      </c>
      <c r="R754" s="55" t="e">
        <f>MYRANKS_P[[#This Row],[W]]/SGP_W</f>
        <v>#REF!</v>
      </c>
      <c r="S754" s="54" t="e">
        <f>MYRANKS_P[[#This Row],[SV]]/SGP_SV</f>
        <v>#REF!</v>
      </c>
      <c r="T754" s="55" t="e">
        <f>MYRANKS_P[[#This Row],[SO]]/SGP_K</f>
        <v>#REF!</v>
      </c>
      <c r="U754" s="10" t="e">
        <f>((LGAVG_ER*(NUMPITCHERS-1)+MYRANKS_P[[#This Row],[ER]])*9/((LGAVG_IP*(NUMPITCHERS-1)+MYRANKS_P[[#This Row],[IP]]))-LGAVG_ERA)/SGP_ERA</f>
        <v>#REF!</v>
      </c>
      <c r="V754" s="10" t="e">
        <f>((LGAVG_HBB*(NUMPITCHERS-1)+MYRANKS_P[[#This Row],[BB]]+MYRANKS_P[[#This Row],[H]])/(LGAVG_IP*(NUMPITCHERS-1)+MYRANKS_P[[#This Row],[IP]])-LGAVG_WHIP)/SGP_WHIP</f>
        <v>#REF!</v>
      </c>
      <c r="W754" s="74" t="e">
        <f>MYRANKS_P[[#This Row],[WSGP]]+MYRANKS_P[[#This Row],[SVSGP]]+MYRANKS_P[[#This Row],[SOSGP]]+MYRANKS_P[[#This Row],[ERASGP]]+MYRANKS_P[[#This Row],[WHIPSGP]]</f>
        <v>#REF!</v>
      </c>
      <c r="X754" s="172" t="e">
        <f>RANK(MYRANKS_P[[#This Row],[TTLSGP]],MYRANKS_P[TTLSGP],0)</f>
        <v>#REF!</v>
      </c>
      <c r="Y754" s="74" t="e">
        <f>IF(MYRANKS_P[[#This Row],[RAW_RANK]]&gt;NUM_P,MYRANKS_P[[#This Row],[TTLSGP]],0)</f>
        <v>#REF!</v>
      </c>
      <c r="Z754" s="56" t="e">
        <f>IF(MYRANKS_P[[#This Row],[BENCH_TTLSGP]]=0,"",RANK(MYRANKS_P[[#This Row],[BENCH_TTLSGP]],MYRANKS_P[BENCH_TTLSGP],0))</f>
        <v>#REF!</v>
      </c>
      <c r="AA754" s="56" t="e">
        <f>IF(MYRANKS_P[[#This Row],[RAW_RANK]]=NUM_P,"X","")</f>
        <v>#REF!</v>
      </c>
      <c r="AB754" s="118" t="e">
        <f>VLOOKUP(MYRANKS_P[[#This Row],[POS]],#REF!,COLUMN(#REF!),FALSE)</f>
        <v>#REF!</v>
      </c>
      <c r="AC754" s="57" t="e">
        <f>MYRANKS_P[[#This Row],[TTLSGP]]-MYRANKS_P[[#This Row],[REPL LVL]]</f>
        <v>#REF!</v>
      </c>
      <c r="AD754" s="55" t="e">
        <f>IF(MYRANKS_P[[#This Row],[RAW_RANK]]&lt;=Total_Pitchers_Drafted,MYRANKS_P[[#This Row],[SGP OVER REPL]],0)</f>
        <v>#REF!</v>
      </c>
      <c r="AE754" s="68" t="e">
        <f>MYRANKS_P[[#This Row],[SGP OVER REPL]]*Dollar_Value_Per_Pitcher_SGP+1</f>
        <v>#REF!</v>
      </c>
      <c r="AF754" s="55"/>
      <c r="AG754" s="54" t="e">
        <f>IF(AND(MYRANKS_P[[#This Row],[BENCH_RANK]]&lt;=Total_Pitchers_Drafted,MYRANKS_P[[#This Row],[$ACTUAL]]=""),MYRANKS_P[[#This Row],[USEFULSGP]],0)</f>
        <v>#REF!</v>
      </c>
      <c r="AH754" s="55" t="e">
        <f>IF(MYRANKS_P[[#This Row],[REMAIN_SGP]]=0,0,MYRANKS_P[[#This Row],[REMAIN_SGP]]*Remaining_Dollar_Value_Per_Pitcher_SGP+1)</f>
        <v>#REF!</v>
      </c>
      <c r="AI754" s="122"/>
    </row>
    <row r="755" spans="1:35" x14ac:dyDescent="0.25">
      <c r="A755" s="111" t="s">
        <v>2421</v>
      </c>
      <c r="B755" s="53" t="e">
        <f>VLOOKUP(MYRANKS_P[[#This Row],[PLAYERID]],#REF!,COLUMN(#REF!),FALSE)</f>
        <v>#REF!</v>
      </c>
      <c r="C755" s="53" t="e">
        <f>VLOOKUP(MYRANKS_P[[#This Row],[PLAYERID]],#REF!,COLUMN(#REF!),FALSE)</f>
        <v>#REF!</v>
      </c>
      <c r="D755" s="53" t="e">
        <f>VLOOKUP(MYRANKS_P[[#This Row],[PLAYERID]],#REF!,COLUMN(#REF!),FALSE)</f>
        <v>#REF!</v>
      </c>
      <c r="E755" s="9" t="e">
        <f>VLOOKUP(MYRANKS_P[[#This Row],[PLAYERID]],#REF!,COLUMN(#REF!),FALSE)</f>
        <v>#REF!</v>
      </c>
      <c r="F755" s="53" t="e">
        <f>VLOOKUP(MYRANKS_P[[#This Row],[PLAYERID]],#REF!,COLUMN(#REF!),FALSE)</f>
        <v>#REF!</v>
      </c>
      <c r="G755" s="9" t="e">
        <f>INDEX(#REF!,MATCH(MYRANKS_P[[#This Row],[PLAYERID]],#REF!,0),VLOOKUP(IDSYSTEM,#REF!,3,FALSE))</f>
        <v>#REF!</v>
      </c>
      <c r="H755" s="115" t="e">
        <f>IF(OR(LEAGUE="Mixed",LEAGUE=MYRANKS_P[[#This Row],[LG]]),IFERROR(INDEX(PITCHCSV[],MATCH(MYRANKS_P[[#This Row],[PROJID]],PITCHCSV[playerid],0),P_WCOL),0),0)</f>
        <v>#REF!</v>
      </c>
      <c r="I755" s="115" t="e">
        <f>IF(OR(LEAGUE="Mixed",LEAGUE=MYRANKS_P[[#This Row],[LG]]),IFERROR(INDEX(PITCHCSV[],MATCH(MYRANKS_P[[#This Row],[PROJID]],PITCHCSV[playerid],0),P_SVCOL),0),0)</f>
        <v>#REF!</v>
      </c>
      <c r="J755" s="115" t="e">
        <f>IF(OR(LEAGUE="Mixed",LEAGUE=MYRANKS_P[[#This Row],[LG]]),IFERROR(INDEX(PITCHCSV[],MATCH(MYRANKS_P[[#This Row],[PROJID]],PITCHCSV[playerid],0),P_IPCOL),0),0)</f>
        <v>#REF!</v>
      </c>
      <c r="K755" s="115" t="e">
        <f>IF(OR(LEAGUE="Mixed",LEAGUE=MYRANKS_P[[#This Row],[LG]]),IFERROR(INDEX(PITCHCSV[],MATCH(MYRANKS_P[[#This Row],[PROJID]],PITCHCSV[playerid],0),P_HCOL),0),0)</f>
        <v>#REF!</v>
      </c>
      <c r="L755" s="115" t="e">
        <f>IF(OR(LEAGUE="Mixed",LEAGUE=MYRANKS_P[[#This Row],[LG]]),IFERROR(INDEX(PITCHCSV[],MATCH(MYRANKS_P[[#This Row],[PROJID]],PITCHCSV[playerid],0),P_ERCOL),0),0)</f>
        <v>#REF!</v>
      </c>
      <c r="M755" s="115" t="e">
        <f>IF(OR(LEAGUE="Mixed",LEAGUE=MYRANKS_P[[#This Row],[LG]]),IFERROR(INDEX(PITCHCSV[],MATCH(MYRANKS_P[[#This Row],[PROJID]],PITCHCSV[playerid],0),P_HRCOL),0),0)</f>
        <v>#REF!</v>
      </c>
      <c r="N755" s="115" t="e">
        <f>IF(OR(LEAGUE="Mixed",LEAGUE=MYRANKS_P[[#This Row],[LG]]),IFERROR(INDEX(PITCHCSV[],MATCH(MYRANKS_P[[#This Row],[PROJID]],PITCHCSV[playerid],0),P_SOCOL),0),0)</f>
        <v>#REF!</v>
      </c>
      <c r="O755" s="115" t="e">
        <f>IF(OR(LEAGUE="Mixed",LEAGUE=MYRANKS_P[[#This Row],[LG]]),IFERROR(INDEX(PITCHCSV[],MATCH(MYRANKS_P[[#This Row],[PROJID]],PITCHCSV[playerid],0),P_BBCOL),0),0)</f>
        <v>#REF!</v>
      </c>
      <c r="P755" s="10" t="e">
        <f>IF(OR(LEAGUE="Mixed",LEAGUE=MYRANKS_P[[#This Row],[LG]]),IFERROR(MYRANKS_P[[#This Row],[ER]]*9/MYRANKS_P[[#This Row],[IP]],0),0)</f>
        <v>#REF!</v>
      </c>
      <c r="Q755" s="10" t="e">
        <f>IF(OR(LEAGUE="Mixed",LEAGUE=MYRANKS_P[[#This Row],[LG]]),IFERROR((MYRANKS_P[[#This Row],[BB]]+MYRANKS_P[[#This Row],[H]])/MYRANKS_P[[#This Row],[IP]],0),0)</f>
        <v>#REF!</v>
      </c>
      <c r="R755" s="10" t="e">
        <f>MYRANKS_P[[#This Row],[W]]/SGP_W</f>
        <v>#REF!</v>
      </c>
      <c r="S755" s="10" t="e">
        <f>MYRANKS_P[[#This Row],[SV]]/SGP_SV</f>
        <v>#REF!</v>
      </c>
      <c r="T755" s="10" t="e">
        <f>MYRANKS_P[[#This Row],[SO]]/SGP_K</f>
        <v>#REF!</v>
      </c>
      <c r="U755" s="10" t="e">
        <f>((LGAVG_ER*(NUMPITCHERS-1)+MYRANKS_P[[#This Row],[ER]])*9/((LGAVG_IP*(NUMPITCHERS-1)+MYRANKS_P[[#This Row],[IP]]))-LGAVG_ERA)/SGP_ERA</f>
        <v>#REF!</v>
      </c>
      <c r="V755" s="10" t="e">
        <f>((LGAVG_HBB*(NUMPITCHERS-1)+MYRANKS_P[[#This Row],[BB]]+MYRANKS_P[[#This Row],[H]])/(LGAVG_IP*(NUMPITCHERS-1)+MYRANKS_P[[#This Row],[IP]])-LGAVG_WHIP)/SGP_WHIP</f>
        <v>#REF!</v>
      </c>
      <c r="W755" s="72" t="e">
        <f>MYRANKS_P[[#This Row],[WSGP]]+MYRANKS_P[[#This Row],[SVSGP]]+MYRANKS_P[[#This Row],[SOSGP]]+MYRANKS_P[[#This Row],[ERASGP]]+MYRANKS_P[[#This Row],[WHIPSGP]]</f>
        <v>#REF!</v>
      </c>
      <c r="X755" s="171" t="e">
        <f>RANK(MYRANKS_P[[#This Row],[TTLSGP]],MYRANKS_P[TTLSGP],0)</f>
        <v>#REF!</v>
      </c>
      <c r="Y755" s="72" t="e">
        <f>IF(MYRANKS_P[[#This Row],[RAW_RANK]]&gt;NUM_P,MYRANKS_P[[#This Row],[TTLSGP]],0)</f>
        <v>#REF!</v>
      </c>
      <c r="Z755" s="22" t="e">
        <f>IF(MYRANKS_P[[#This Row],[BENCH_TTLSGP]]=0,"",RANK(MYRANKS_P[[#This Row],[BENCH_TTLSGP]],MYRANKS_P[BENCH_TTLSGP],0))</f>
        <v>#REF!</v>
      </c>
      <c r="AA755" s="22" t="e">
        <f>IF(MYRANKS_P[[#This Row],[RAW_RANK]]=NUM_P,"X","")</f>
        <v>#REF!</v>
      </c>
      <c r="AB755" s="80" t="e">
        <f>VLOOKUP(MYRANKS_P[[#This Row],[POS]],#REF!,COLUMN(#REF!),FALSE)</f>
        <v>#REF!</v>
      </c>
      <c r="AC755" s="81" t="e">
        <f>MYRANKS_P[[#This Row],[TTLSGP]]-MYRANKS_P[[#This Row],[REPL LVL]]</f>
        <v>#REF!</v>
      </c>
      <c r="AD755" s="19" t="e">
        <f>IF(MYRANKS_P[[#This Row],[RAW_RANK]]&lt;=Total_Pitchers_Drafted,MYRANKS_P[[#This Row],[SGP OVER REPL]],0)</f>
        <v>#REF!</v>
      </c>
      <c r="AE755" s="66" t="e">
        <f>MYRANKS_P[[#This Row],[SGP OVER REPL]]*Dollar_Value_Per_Pitcher_SGP+1</f>
        <v>#REF!</v>
      </c>
      <c r="AF755" s="27"/>
      <c r="AG755" s="30" t="e">
        <f>IF(AND(MYRANKS_P[[#This Row],[BENCH_RANK]]&lt;=Total_Pitchers_Drafted,MYRANKS_P[[#This Row],[$ACTUAL]]=""),MYRANKS_P[[#This Row],[USEFULSGP]],0)</f>
        <v>#REF!</v>
      </c>
      <c r="AH755" s="27" t="e">
        <f>IF(MYRANKS_P[[#This Row],[REMAIN_SGP]]=0,0,MYRANKS_P[[#This Row],[REMAIN_SGP]]*Remaining_Dollar_Value_Per_Pitcher_SGP+1)</f>
        <v>#REF!</v>
      </c>
      <c r="AI755" s="122"/>
    </row>
    <row r="756" spans="1:35" x14ac:dyDescent="0.25">
      <c r="A756" s="111" t="s">
        <v>1912</v>
      </c>
      <c r="B756" s="53" t="e">
        <f>VLOOKUP(MYRANKS_P[[#This Row],[PLAYERID]],#REF!,COLUMN(#REF!),FALSE)</f>
        <v>#REF!</v>
      </c>
      <c r="C756" s="53" t="e">
        <f>VLOOKUP(MYRANKS_P[[#This Row],[PLAYERID]],#REF!,COLUMN(#REF!),FALSE)</f>
        <v>#REF!</v>
      </c>
      <c r="D756" s="53" t="e">
        <f>VLOOKUP(MYRANKS_P[[#This Row],[PLAYERID]],#REF!,COLUMN(#REF!),FALSE)</f>
        <v>#REF!</v>
      </c>
      <c r="E756" s="9" t="e">
        <f>VLOOKUP(MYRANKS_P[[#This Row],[PLAYERID]],#REF!,COLUMN(#REF!),FALSE)</f>
        <v>#REF!</v>
      </c>
      <c r="F756" s="53" t="e">
        <f>VLOOKUP(MYRANKS_P[[#This Row],[PLAYERID]],#REF!,COLUMN(#REF!),FALSE)</f>
        <v>#REF!</v>
      </c>
      <c r="G756" s="9" t="e">
        <f>INDEX(#REF!,MATCH(MYRANKS_P[[#This Row],[PLAYERID]],#REF!,0),VLOOKUP(IDSYSTEM,#REF!,3,FALSE))</f>
        <v>#REF!</v>
      </c>
      <c r="H756" s="115" t="e">
        <f>IF(OR(LEAGUE="Mixed",LEAGUE=MYRANKS_P[[#This Row],[LG]]),IFERROR(INDEX(PITCHCSV[],MATCH(MYRANKS_P[[#This Row],[PROJID]],PITCHCSV[playerid],0),P_WCOL),0),0)</f>
        <v>#REF!</v>
      </c>
      <c r="I756" s="115" t="e">
        <f>IF(OR(LEAGUE="Mixed",LEAGUE=MYRANKS_P[[#This Row],[LG]]),IFERROR(INDEX(PITCHCSV[],MATCH(MYRANKS_P[[#This Row],[PROJID]],PITCHCSV[playerid],0),P_SVCOL),0),0)</f>
        <v>#REF!</v>
      </c>
      <c r="J756" s="115" t="e">
        <f>IF(OR(LEAGUE="Mixed",LEAGUE=MYRANKS_P[[#This Row],[LG]]),IFERROR(INDEX(PITCHCSV[],MATCH(MYRANKS_P[[#This Row],[PROJID]],PITCHCSV[playerid],0),P_IPCOL),0),0)</f>
        <v>#REF!</v>
      </c>
      <c r="K756" s="115" t="e">
        <f>IF(OR(LEAGUE="Mixed",LEAGUE=MYRANKS_P[[#This Row],[LG]]),IFERROR(INDEX(PITCHCSV[],MATCH(MYRANKS_P[[#This Row],[PROJID]],PITCHCSV[playerid],0),P_HCOL),0),0)</f>
        <v>#REF!</v>
      </c>
      <c r="L756" s="115" t="e">
        <f>IF(OR(LEAGUE="Mixed",LEAGUE=MYRANKS_P[[#This Row],[LG]]),IFERROR(INDEX(PITCHCSV[],MATCH(MYRANKS_P[[#This Row],[PROJID]],PITCHCSV[playerid],0),P_ERCOL),0),0)</f>
        <v>#REF!</v>
      </c>
      <c r="M756" s="115" t="e">
        <f>IF(OR(LEAGUE="Mixed",LEAGUE=MYRANKS_P[[#This Row],[LG]]),IFERROR(INDEX(PITCHCSV[],MATCH(MYRANKS_P[[#This Row],[PROJID]],PITCHCSV[playerid],0),P_HRCOL),0),0)</f>
        <v>#REF!</v>
      </c>
      <c r="N756" s="115" t="e">
        <f>IF(OR(LEAGUE="Mixed",LEAGUE=MYRANKS_P[[#This Row],[LG]]),IFERROR(INDEX(PITCHCSV[],MATCH(MYRANKS_P[[#This Row],[PROJID]],PITCHCSV[playerid],0),P_SOCOL),0),0)</f>
        <v>#REF!</v>
      </c>
      <c r="O756" s="115" t="e">
        <f>IF(OR(LEAGUE="Mixed",LEAGUE=MYRANKS_P[[#This Row],[LG]]),IFERROR(INDEX(PITCHCSV[],MATCH(MYRANKS_P[[#This Row],[PROJID]],PITCHCSV[playerid],0),P_BBCOL),0),0)</f>
        <v>#REF!</v>
      </c>
      <c r="P756" s="10" t="e">
        <f>IF(OR(LEAGUE="Mixed",LEAGUE=MYRANKS_P[[#This Row],[LG]]),IFERROR(MYRANKS_P[[#This Row],[ER]]*9/MYRANKS_P[[#This Row],[IP]],0),0)</f>
        <v>#REF!</v>
      </c>
      <c r="Q756" s="10" t="e">
        <f>IF(OR(LEAGUE="Mixed",LEAGUE=MYRANKS_P[[#This Row],[LG]]),IFERROR((MYRANKS_P[[#This Row],[BB]]+MYRANKS_P[[#This Row],[H]])/MYRANKS_P[[#This Row],[IP]],0),0)</f>
        <v>#REF!</v>
      </c>
      <c r="R756" s="10" t="e">
        <f>MYRANKS_P[[#This Row],[W]]/SGP_W</f>
        <v>#REF!</v>
      </c>
      <c r="S756" s="10" t="e">
        <f>MYRANKS_P[[#This Row],[SV]]/SGP_SV</f>
        <v>#REF!</v>
      </c>
      <c r="T756" s="10" t="e">
        <f>MYRANKS_P[[#This Row],[SO]]/SGP_K</f>
        <v>#REF!</v>
      </c>
      <c r="U756" s="10" t="e">
        <f>((LGAVG_ER*(NUMPITCHERS-1)+MYRANKS_P[[#This Row],[ER]])*9/((LGAVG_IP*(NUMPITCHERS-1)+MYRANKS_P[[#This Row],[IP]]))-LGAVG_ERA)/SGP_ERA</f>
        <v>#REF!</v>
      </c>
      <c r="V756" s="10" t="e">
        <f>((LGAVG_HBB*(NUMPITCHERS-1)+MYRANKS_P[[#This Row],[BB]]+MYRANKS_P[[#This Row],[H]])/(LGAVG_IP*(NUMPITCHERS-1)+MYRANKS_P[[#This Row],[IP]])-LGAVG_WHIP)/SGP_WHIP</f>
        <v>#REF!</v>
      </c>
      <c r="W756" s="72" t="e">
        <f>MYRANKS_P[[#This Row],[WSGP]]+MYRANKS_P[[#This Row],[SVSGP]]+MYRANKS_P[[#This Row],[SOSGP]]+MYRANKS_P[[#This Row],[ERASGP]]+MYRANKS_P[[#This Row],[WHIPSGP]]</f>
        <v>#REF!</v>
      </c>
      <c r="X756" s="171" t="e">
        <f>RANK(MYRANKS_P[[#This Row],[TTLSGP]],MYRANKS_P[TTLSGP],0)</f>
        <v>#REF!</v>
      </c>
      <c r="Y756" s="72" t="e">
        <f>IF(MYRANKS_P[[#This Row],[RAW_RANK]]&gt;NUM_P,MYRANKS_P[[#This Row],[TTLSGP]],0)</f>
        <v>#REF!</v>
      </c>
      <c r="Z756" s="22" t="e">
        <f>IF(MYRANKS_P[[#This Row],[BENCH_TTLSGP]]=0,"",RANK(MYRANKS_P[[#This Row],[BENCH_TTLSGP]],MYRANKS_P[BENCH_TTLSGP],0))</f>
        <v>#REF!</v>
      </c>
      <c r="AA756" s="22" t="e">
        <f>IF(MYRANKS_P[[#This Row],[RAW_RANK]]=NUM_P,"X","")</f>
        <v>#REF!</v>
      </c>
      <c r="AB756" s="80" t="e">
        <f>VLOOKUP(MYRANKS_P[[#This Row],[POS]],#REF!,COLUMN(#REF!),FALSE)</f>
        <v>#REF!</v>
      </c>
      <c r="AC756" s="81" t="e">
        <f>MYRANKS_P[[#This Row],[TTLSGP]]-MYRANKS_P[[#This Row],[REPL LVL]]</f>
        <v>#REF!</v>
      </c>
      <c r="AD756" s="19" t="e">
        <f>IF(MYRANKS_P[[#This Row],[RAW_RANK]]&lt;=Total_Pitchers_Drafted,MYRANKS_P[[#This Row],[SGP OVER REPL]],0)</f>
        <v>#REF!</v>
      </c>
      <c r="AE756" s="66" t="e">
        <f>MYRANKS_P[[#This Row],[SGP OVER REPL]]*Dollar_Value_Per_Pitcher_SGP+1</f>
        <v>#REF!</v>
      </c>
      <c r="AF756" s="27"/>
      <c r="AG756" s="30" t="e">
        <f>IF(AND(MYRANKS_P[[#This Row],[BENCH_RANK]]&lt;=Total_Pitchers_Drafted,MYRANKS_P[[#This Row],[$ACTUAL]]=""),MYRANKS_P[[#This Row],[USEFULSGP]],0)</f>
        <v>#REF!</v>
      </c>
      <c r="AH756" s="27" t="e">
        <f>IF(MYRANKS_P[[#This Row],[REMAIN_SGP]]=0,0,MYRANKS_P[[#This Row],[REMAIN_SGP]]*Remaining_Dollar_Value_Per_Pitcher_SGP+1)</f>
        <v>#REF!</v>
      </c>
      <c r="AI756" s="122"/>
    </row>
    <row r="757" spans="1:35" x14ac:dyDescent="0.25">
      <c r="A757" s="120" t="s">
        <v>2422</v>
      </c>
      <c r="B757" s="53" t="e">
        <f>VLOOKUP(MYRANKS_P[[#This Row],[PLAYERID]],#REF!,COLUMN(#REF!),FALSE)</f>
        <v>#REF!</v>
      </c>
      <c r="C757" s="53" t="e">
        <f>VLOOKUP(MYRANKS_P[[#This Row],[PLAYERID]],#REF!,COLUMN(#REF!),FALSE)</f>
        <v>#REF!</v>
      </c>
      <c r="D757" s="53" t="e">
        <f>VLOOKUP(MYRANKS_P[[#This Row],[PLAYERID]],#REF!,COLUMN(#REF!),FALSE)</f>
        <v>#REF!</v>
      </c>
      <c r="E757" s="9" t="e">
        <f>VLOOKUP(MYRANKS_P[[#This Row],[PLAYERID]],#REF!,COLUMN(#REF!),FALSE)</f>
        <v>#REF!</v>
      </c>
      <c r="F757" s="53" t="e">
        <f>VLOOKUP(MYRANKS_P[[#This Row],[PLAYERID]],#REF!,COLUMN(#REF!),FALSE)</f>
        <v>#REF!</v>
      </c>
      <c r="G757" s="9" t="e">
        <f>INDEX(#REF!,MATCH(MYRANKS_P[[#This Row],[PLAYERID]],#REF!,0),VLOOKUP(IDSYSTEM,#REF!,3,FALSE))</f>
        <v>#REF!</v>
      </c>
      <c r="H757" s="115" t="e">
        <f>IF(OR(LEAGUE="Mixed",LEAGUE=MYRANKS_P[[#This Row],[LG]]),IFERROR(INDEX(PITCHCSV[],MATCH(MYRANKS_P[[#This Row],[PROJID]],PITCHCSV[playerid],0),P_WCOL),0),0)</f>
        <v>#REF!</v>
      </c>
      <c r="I757" s="115" t="e">
        <f>IF(OR(LEAGUE="Mixed",LEAGUE=MYRANKS_P[[#This Row],[LG]]),IFERROR(INDEX(PITCHCSV[],MATCH(MYRANKS_P[[#This Row],[PROJID]],PITCHCSV[playerid],0),P_SVCOL),0),0)</f>
        <v>#REF!</v>
      </c>
      <c r="J757" s="115" t="e">
        <f>IF(OR(LEAGUE="Mixed",LEAGUE=MYRANKS_P[[#This Row],[LG]]),IFERROR(INDEX(PITCHCSV[],MATCH(MYRANKS_P[[#This Row],[PROJID]],PITCHCSV[playerid],0),P_IPCOL),0),0)</f>
        <v>#REF!</v>
      </c>
      <c r="K757" s="115" t="e">
        <f>IF(OR(LEAGUE="Mixed",LEAGUE=MYRANKS_P[[#This Row],[LG]]),IFERROR(INDEX(PITCHCSV[],MATCH(MYRANKS_P[[#This Row],[PROJID]],PITCHCSV[playerid],0),P_HCOL),0),0)</f>
        <v>#REF!</v>
      </c>
      <c r="L757" s="115" t="e">
        <f>IF(OR(LEAGUE="Mixed",LEAGUE=MYRANKS_P[[#This Row],[LG]]),IFERROR(INDEX(PITCHCSV[],MATCH(MYRANKS_P[[#This Row],[PROJID]],PITCHCSV[playerid],0),P_ERCOL),0),0)</f>
        <v>#REF!</v>
      </c>
      <c r="M757" s="115" t="e">
        <f>IF(OR(LEAGUE="Mixed",LEAGUE=MYRANKS_P[[#This Row],[LG]]),IFERROR(INDEX(PITCHCSV[],MATCH(MYRANKS_P[[#This Row],[PROJID]],PITCHCSV[playerid],0),P_HRCOL),0),0)</f>
        <v>#REF!</v>
      </c>
      <c r="N757" s="115" t="e">
        <f>IF(OR(LEAGUE="Mixed",LEAGUE=MYRANKS_P[[#This Row],[LG]]),IFERROR(INDEX(PITCHCSV[],MATCH(MYRANKS_P[[#This Row],[PROJID]],PITCHCSV[playerid],0),P_SOCOL),0),0)</f>
        <v>#REF!</v>
      </c>
      <c r="O757" s="115" t="e">
        <f>IF(OR(LEAGUE="Mixed",LEAGUE=MYRANKS_P[[#This Row],[LG]]),IFERROR(INDEX(PITCHCSV[],MATCH(MYRANKS_P[[#This Row],[PROJID]],PITCHCSV[playerid],0),P_BBCOL),0),0)</f>
        <v>#REF!</v>
      </c>
      <c r="P757" s="10" t="e">
        <f>IF(OR(LEAGUE="Mixed",LEAGUE=MYRANKS_P[[#This Row],[LG]]),IFERROR(MYRANKS_P[[#This Row],[ER]]*9/MYRANKS_P[[#This Row],[IP]],0),0)</f>
        <v>#REF!</v>
      </c>
      <c r="Q757" s="10" t="e">
        <f>IF(OR(LEAGUE="Mixed",LEAGUE=MYRANKS_P[[#This Row],[LG]]),IFERROR((MYRANKS_P[[#This Row],[BB]]+MYRANKS_P[[#This Row],[H]])/MYRANKS_P[[#This Row],[IP]],0),0)</f>
        <v>#REF!</v>
      </c>
      <c r="R757" s="55" t="e">
        <f>MYRANKS_P[[#This Row],[W]]/SGP_W</f>
        <v>#REF!</v>
      </c>
      <c r="S757" s="54" t="e">
        <f>MYRANKS_P[[#This Row],[SV]]/SGP_SV</f>
        <v>#REF!</v>
      </c>
      <c r="T757" s="55" t="e">
        <f>MYRANKS_P[[#This Row],[SO]]/SGP_K</f>
        <v>#REF!</v>
      </c>
      <c r="U757" s="10" t="e">
        <f>((LGAVG_ER*(NUMPITCHERS-1)+MYRANKS_P[[#This Row],[ER]])*9/((LGAVG_IP*(NUMPITCHERS-1)+MYRANKS_P[[#This Row],[IP]]))-LGAVG_ERA)/SGP_ERA</f>
        <v>#REF!</v>
      </c>
      <c r="V757" s="10" t="e">
        <f>((LGAVG_HBB*(NUMPITCHERS-1)+MYRANKS_P[[#This Row],[BB]]+MYRANKS_P[[#This Row],[H]])/(LGAVG_IP*(NUMPITCHERS-1)+MYRANKS_P[[#This Row],[IP]])-LGAVG_WHIP)/SGP_WHIP</f>
        <v>#REF!</v>
      </c>
      <c r="W757" s="74" t="e">
        <f>MYRANKS_P[[#This Row],[WSGP]]+MYRANKS_P[[#This Row],[SVSGP]]+MYRANKS_P[[#This Row],[SOSGP]]+MYRANKS_P[[#This Row],[ERASGP]]+MYRANKS_P[[#This Row],[WHIPSGP]]</f>
        <v>#REF!</v>
      </c>
      <c r="X757" s="172" t="e">
        <f>RANK(MYRANKS_P[[#This Row],[TTLSGP]],MYRANKS_P[TTLSGP],0)</f>
        <v>#REF!</v>
      </c>
      <c r="Y757" s="74" t="e">
        <f>IF(MYRANKS_P[[#This Row],[RAW_RANK]]&gt;NUM_P,MYRANKS_P[[#This Row],[TTLSGP]],0)</f>
        <v>#REF!</v>
      </c>
      <c r="Z757" s="56" t="e">
        <f>IF(MYRANKS_P[[#This Row],[BENCH_TTLSGP]]=0,"",RANK(MYRANKS_P[[#This Row],[BENCH_TTLSGP]],MYRANKS_P[BENCH_TTLSGP],0))</f>
        <v>#REF!</v>
      </c>
      <c r="AA757" s="56" t="e">
        <f>IF(MYRANKS_P[[#This Row],[RAW_RANK]]=NUM_P,"X","")</f>
        <v>#REF!</v>
      </c>
      <c r="AB757" s="118" t="e">
        <f>VLOOKUP(MYRANKS_P[[#This Row],[POS]],#REF!,COLUMN(#REF!),FALSE)</f>
        <v>#REF!</v>
      </c>
      <c r="AC757" s="119" t="e">
        <f>MYRANKS_P[[#This Row],[TTLSGP]]-MYRANKS_P[[#This Row],[REPL LVL]]</f>
        <v>#REF!</v>
      </c>
      <c r="AD757" s="55" t="e">
        <f>IF(MYRANKS_P[[#This Row],[RAW_RANK]]&lt;=Total_Pitchers_Drafted,MYRANKS_P[[#This Row],[SGP OVER REPL]],0)</f>
        <v>#REF!</v>
      </c>
      <c r="AE757" s="68" t="e">
        <f>MYRANKS_P[[#This Row],[SGP OVER REPL]]*Dollar_Value_Per_Pitcher_SGP+1</f>
        <v>#REF!</v>
      </c>
      <c r="AF757" s="55"/>
      <c r="AG757" s="54" t="e">
        <f>IF(AND(MYRANKS_P[[#This Row],[BENCH_RANK]]&lt;=Total_Pitchers_Drafted,MYRANKS_P[[#This Row],[$ACTUAL]]=""),MYRANKS_P[[#This Row],[USEFULSGP]],0)</f>
        <v>#REF!</v>
      </c>
      <c r="AH757" s="55" t="e">
        <f>IF(MYRANKS_P[[#This Row],[REMAIN_SGP]]=0,0,MYRANKS_P[[#This Row],[REMAIN_SGP]]*Remaining_Dollar_Value_Per_Pitcher_SGP+1)</f>
        <v>#REF!</v>
      </c>
      <c r="AI757" s="122"/>
    </row>
    <row r="758" spans="1:35" x14ac:dyDescent="0.25">
      <c r="A758" s="78" t="s">
        <v>1915</v>
      </c>
      <c r="B758" s="53" t="e">
        <f>VLOOKUP(MYRANKS_P[[#This Row],[PLAYERID]],#REF!,COLUMN(#REF!),FALSE)</f>
        <v>#REF!</v>
      </c>
      <c r="C758" s="53" t="e">
        <f>VLOOKUP(MYRANKS_P[[#This Row],[PLAYERID]],#REF!,COLUMN(#REF!),FALSE)</f>
        <v>#REF!</v>
      </c>
      <c r="D758" s="53" t="e">
        <f>VLOOKUP(MYRANKS_P[[#This Row],[PLAYERID]],#REF!,COLUMN(#REF!),FALSE)</f>
        <v>#REF!</v>
      </c>
      <c r="E758" s="9" t="e">
        <f>VLOOKUP(MYRANKS_P[[#This Row],[PLAYERID]],#REF!,COLUMN(#REF!),FALSE)</f>
        <v>#REF!</v>
      </c>
      <c r="F758" s="53" t="e">
        <f>VLOOKUP(MYRANKS_P[[#This Row],[PLAYERID]],#REF!,COLUMN(#REF!),FALSE)</f>
        <v>#REF!</v>
      </c>
      <c r="G758" s="9" t="e">
        <f>INDEX(#REF!,MATCH(MYRANKS_P[[#This Row],[PLAYERID]],#REF!,0),VLOOKUP(IDSYSTEM,#REF!,3,FALSE))</f>
        <v>#REF!</v>
      </c>
      <c r="H758" s="115" t="e">
        <f>IF(OR(LEAGUE="Mixed",LEAGUE=MYRANKS_P[[#This Row],[LG]]),IFERROR(INDEX(PITCHCSV[],MATCH(MYRANKS_P[[#This Row],[PROJID]],PITCHCSV[playerid],0),P_WCOL),0),0)</f>
        <v>#REF!</v>
      </c>
      <c r="I758" s="115" t="e">
        <f>IF(OR(LEAGUE="Mixed",LEAGUE=MYRANKS_P[[#This Row],[LG]]),IFERROR(INDEX(PITCHCSV[],MATCH(MYRANKS_P[[#This Row],[PROJID]],PITCHCSV[playerid],0),P_SVCOL),0),0)</f>
        <v>#REF!</v>
      </c>
      <c r="J758" s="115" t="e">
        <f>IF(OR(LEAGUE="Mixed",LEAGUE=MYRANKS_P[[#This Row],[LG]]),IFERROR(INDEX(PITCHCSV[],MATCH(MYRANKS_P[[#This Row],[PROJID]],PITCHCSV[playerid],0),P_IPCOL),0),0)</f>
        <v>#REF!</v>
      </c>
      <c r="K758" s="115" t="e">
        <f>IF(OR(LEAGUE="Mixed",LEAGUE=MYRANKS_P[[#This Row],[LG]]),IFERROR(INDEX(PITCHCSV[],MATCH(MYRANKS_P[[#This Row],[PROJID]],PITCHCSV[playerid],0),P_HCOL),0),0)</f>
        <v>#REF!</v>
      </c>
      <c r="L758" s="115" t="e">
        <f>IF(OR(LEAGUE="Mixed",LEAGUE=MYRANKS_P[[#This Row],[LG]]),IFERROR(INDEX(PITCHCSV[],MATCH(MYRANKS_P[[#This Row],[PROJID]],PITCHCSV[playerid],0),P_ERCOL),0),0)</f>
        <v>#REF!</v>
      </c>
      <c r="M758" s="115" t="e">
        <f>IF(OR(LEAGUE="Mixed",LEAGUE=MYRANKS_P[[#This Row],[LG]]),IFERROR(INDEX(PITCHCSV[],MATCH(MYRANKS_P[[#This Row],[PROJID]],PITCHCSV[playerid],0),P_HRCOL),0),0)</f>
        <v>#REF!</v>
      </c>
      <c r="N758" s="115" t="e">
        <f>IF(OR(LEAGUE="Mixed",LEAGUE=MYRANKS_P[[#This Row],[LG]]),IFERROR(INDEX(PITCHCSV[],MATCH(MYRANKS_P[[#This Row],[PROJID]],PITCHCSV[playerid],0),P_SOCOL),0),0)</f>
        <v>#REF!</v>
      </c>
      <c r="O758" s="115" t="e">
        <f>IF(OR(LEAGUE="Mixed",LEAGUE=MYRANKS_P[[#This Row],[LG]]),IFERROR(INDEX(PITCHCSV[],MATCH(MYRANKS_P[[#This Row],[PROJID]],PITCHCSV[playerid],0),P_BBCOL),0),0)</f>
        <v>#REF!</v>
      </c>
      <c r="P758" s="10" t="e">
        <f>IF(OR(LEAGUE="Mixed",LEAGUE=MYRANKS_P[[#This Row],[LG]]),IFERROR(MYRANKS_P[[#This Row],[ER]]*9/MYRANKS_P[[#This Row],[IP]],0),0)</f>
        <v>#REF!</v>
      </c>
      <c r="Q758" s="10" t="e">
        <f>IF(OR(LEAGUE="Mixed",LEAGUE=MYRANKS_P[[#This Row],[LG]]),IFERROR((MYRANKS_P[[#This Row],[BB]]+MYRANKS_P[[#This Row],[H]])/MYRANKS_P[[#This Row],[IP]],0),0)</f>
        <v>#REF!</v>
      </c>
      <c r="R758" s="12" t="e">
        <f>MYRANKS_P[[#This Row],[W]]/SGP_W</f>
        <v>#REF!</v>
      </c>
      <c r="S758" s="12" t="e">
        <f>MYRANKS_P[[#This Row],[SV]]/SGP_SV</f>
        <v>#REF!</v>
      </c>
      <c r="T758" s="12" t="e">
        <f>MYRANKS_P[[#This Row],[SO]]/SGP_K</f>
        <v>#REF!</v>
      </c>
      <c r="U758" s="10" t="e">
        <f>((LGAVG_ER*(NUMPITCHERS-1)+MYRANKS_P[[#This Row],[ER]])*9/((LGAVG_IP*(NUMPITCHERS-1)+MYRANKS_P[[#This Row],[IP]]))-LGAVG_ERA)/SGP_ERA</f>
        <v>#REF!</v>
      </c>
      <c r="V758" s="10" t="e">
        <f>((LGAVG_HBB*(NUMPITCHERS-1)+MYRANKS_P[[#This Row],[BB]]+MYRANKS_P[[#This Row],[H]])/(LGAVG_IP*(NUMPITCHERS-1)+MYRANKS_P[[#This Row],[IP]])-LGAVG_WHIP)/SGP_WHIP</f>
        <v>#REF!</v>
      </c>
      <c r="W758" s="76" t="e">
        <f>MYRANKS_P[[#This Row],[WSGP]]+MYRANKS_P[[#This Row],[SVSGP]]+MYRANKS_P[[#This Row],[SOSGP]]+MYRANKS_P[[#This Row],[ERASGP]]+MYRANKS_P[[#This Row],[WHIPSGP]]</f>
        <v>#REF!</v>
      </c>
      <c r="X758" s="175" t="e">
        <f>RANK(MYRANKS_P[[#This Row],[TTLSGP]],MYRANKS_P[TTLSGP],0)</f>
        <v>#REF!</v>
      </c>
      <c r="Y758" s="76" t="e">
        <f>IF(MYRANKS_P[[#This Row],[RAW_RANK]]&gt;NUM_P,MYRANKS_P[[#This Row],[TTLSGP]],0)</f>
        <v>#REF!</v>
      </c>
      <c r="Z758" s="23" t="e">
        <f>IF(MYRANKS_P[[#This Row],[BENCH_TTLSGP]]=0,"",RANK(MYRANKS_P[[#This Row],[BENCH_TTLSGP]],MYRANKS_P[BENCH_TTLSGP],0))</f>
        <v>#REF!</v>
      </c>
      <c r="AA758" s="23" t="e">
        <f>IF(MYRANKS_P[[#This Row],[RAW_RANK]]=NUM_P,"X","")</f>
        <v>#REF!</v>
      </c>
      <c r="AB758" s="80" t="e">
        <f>VLOOKUP(MYRANKS_P[[#This Row],[POS]],#REF!,COLUMN(#REF!),FALSE)</f>
        <v>#REF!</v>
      </c>
      <c r="AC758" s="81" t="e">
        <f>MYRANKS_P[[#This Row],[TTLSGP]]-MYRANKS_P[[#This Row],[REPL LVL]]</f>
        <v>#REF!</v>
      </c>
      <c r="AD758" s="20" t="e">
        <f>IF(MYRANKS_P[[#This Row],[RAW_RANK]]&lt;=Total_Pitchers_Drafted,MYRANKS_P[[#This Row],[SGP OVER REPL]],0)</f>
        <v>#REF!</v>
      </c>
      <c r="AE758" s="70" t="e">
        <f>MYRANKS_P[[#This Row],[SGP OVER REPL]]*Dollar_Value_Per_Pitcher_SGP+1</f>
        <v>#REF!</v>
      </c>
      <c r="AF758" s="28"/>
      <c r="AG758" s="31" t="e">
        <f>IF(AND(MYRANKS_P[[#This Row],[BENCH_RANK]]&lt;=Total_Pitchers_Drafted,MYRANKS_P[[#This Row],[$ACTUAL]]=""),MYRANKS_P[[#This Row],[USEFULSGP]],0)</f>
        <v>#REF!</v>
      </c>
      <c r="AH758" s="28" t="e">
        <f>IF(MYRANKS_P[[#This Row],[REMAIN_SGP]]=0,0,MYRANKS_P[[#This Row],[REMAIN_SGP]]*Remaining_Dollar_Value_Per_Pitcher_SGP+1)</f>
        <v>#REF!</v>
      </c>
      <c r="AI758" s="122"/>
    </row>
    <row r="759" spans="1:35" x14ac:dyDescent="0.25">
      <c r="A759" s="120" t="s">
        <v>1920</v>
      </c>
      <c r="B759" s="53" t="e">
        <f>VLOOKUP(MYRANKS_P[[#This Row],[PLAYERID]],#REF!,COLUMN(#REF!),FALSE)</f>
        <v>#REF!</v>
      </c>
      <c r="C759" s="53" t="e">
        <f>VLOOKUP(MYRANKS_P[[#This Row],[PLAYERID]],#REF!,COLUMN(#REF!),FALSE)</f>
        <v>#REF!</v>
      </c>
      <c r="D759" s="53" t="e">
        <f>VLOOKUP(MYRANKS_P[[#This Row],[PLAYERID]],#REF!,COLUMN(#REF!),FALSE)</f>
        <v>#REF!</v>
      </c>
      <c r="E759" s="9" t="e">
        <f>VLOOKUP(MYRANKS_P[[#This Row],[PLAYERID]],#REF!,COLUMN(#REF!),FALSE)</f>
        <v>#REF!</v>
      </c>
      <c r="F759" s="53" t="e">
        <f>VLOOKUP(MYRANKS_P[[#This Row],[PLAYERID]],#REF!,COLUMN(#REF!),FALSE)</f>
        <v>#REF!</v>
      </c>
      <c r="G759" s="9" t="e">
        <f>INDEX(#REF!,MATCH(MYRANKS_P[[#This Row],[PLAYERID]],#REF!,0),VLOOKUP(IDSYSTEM,#REF!,3,FALSE))</f>
        <v>#REF!</v>
      </c>
      <c r="H759" s="115" t="e">
        <f>IF(OR(LEAGUE="Mixed",LEAGUE=MYRANKS_P[[#This Row],[LG]]),IFERROR(INDEX(PITCHCSV[],MATCH(MYRANKS_P[[#This Row],[PROJID]],PITCHCSV[playerid],0),P_WCOL),0),0)</f>
        <v>#REF!</v>
      </c>
      <c r="I759" s="115" t="e">
        <f>IF(OR(LEAGUE="Mixed",LEAGUE=MYRANKS_P[[#This Row],[LG]]),IFERROR(INDEX(PITCHCSV[],MATCH(MYRANKS_P[[#This Row],[PROJID]],PITCHCSV[playerid],0),P_SVCOL),0),0)</f>
        <v>#REF!</v>
      </c>
      <c r="J759" s="115" t="e">
        <f>IF(OR(LEAGUE="Mixed",LEAGUE=MYRANKS_P[[#This Row],[LG]]),IFERROR(INDEX(PITCHCSV[],MATCH(MYRANKS_P[[#This Row],[PROJID]],PITCHCSV[playerid],0),P_IPCOL),0),0)</f>
        <v>#REF!</v>
      </c>
      <c r="K759" s="115" t="e">
        <f>IF(OR(LEAGUE="Mixed",LEAGUE=MYRANKS_P[[#This Row],[LG]]),IFERROR(INDEX(PITCHCSV[],MATCH(MYRANKS_P[[#This Row],[PROJID]],PITCHCSV[playerid],0),P_HCOL),0),0)</f>
        <v>#REF!</v>
      </c>
      <c r="L759" s="115" t="e">
        <f>IF(OR(LEAGUE="Mixed",LEAGUE=MYRANKS_P[[#This Row],[LG]]),IFERROR(INDEX(PITCHCSV[],MATCH(MYRANKS_P[[#This Row],[PROJID]],PITCHCSV[playerid],0),P_ERCOL),0),0)</f>
        <v>#REF!</v>
      </c>
      <c r="M759" s="115" t="e">
        <f>IF(OR(LEAGUE="Mixed",LEAGUE=MYRANKS_P[[#This Row],[LG]]),IFERROR(INDEX(PITCHCSV[],MATCH(MYRANKS_P[[#This Row],[PROJID]],PITCHCSV[playerid],0),P_HRCOL),0),0)</f>
        <v>#REF!</v>
      </c>
      <c r="N759" s="115" t="e">
        <f>IF(OR(LEAGUE="Mixed",LEAGUE=MYRANKS_P[[#This Row],[LG]]),IFERROR(INDEX(PITCHCSV[],MATCH(MYRANKS_P[[#This Row],[PROJID]],PITCHCSV[playerid],0),P_SOCOL),0),0)</f>
        <v>#REF!</v>
      </c>
      <c r="O759" s="115" t="e">
        <f>IF(OR(LEAGUE="Mixed",LEAGUE=MYRANKS_P[[#This Row],[LG]]),IFERROR(INDEX(PITCHCSV[],MATCH(MYRANKS_P[[#This Row],[PROJID]],PITCHCSV[playerid],0),P_BBCOL),0),0)</f>
        <v>#REF!</v>
      </c>
      <c r="P759" s="10" t="e">
        <f>IF(OR(LEAGUE="Mixed",LEAGUE=MYRANKS_P[[#This Row],[LG]]),IFERROR(MYRANKS_P[[#This Row],[ER]]*9/MYRANKS_P[[#This Row],[IP]],0),0)</f>
        <v>#REF!</v>
      </c>
      <c r="Q759" s="10" t="e">
        <f>IF(OR(LEAGUE="Mixed",LEAGUE=MYRANKS_P[[#This Row],[LG]]),IFERROR((MYRANKS_P[[#This Row],[BB]]+MYRANKS_P[[#This Row],[H]])/MYRANKS_P[[#This Row],[IP]],0),0)</f>
        <v>#REF!</v>
      </c>
      <c r="R759" s="10" t="e">
        <f>MYRANKS_P[[#This Row],[W]]/SGP_W</f>
        <v>#REF!</v>
      </c>
      <c r="S759" s="10" t="e">
        <f>MYRANKS_P[[#This Row],[SV]]/SGP_SV</f>
        <v>#REF!</v>
      </c>
      <c r="T759" s="10" t="e">
        <f>MYRANKS_P[[#This Row],[SO]]/SGP_K</f>
        <v>#REF!</v>
      </c>
      <c r="U759" s="10" t="e">
        <f>((LGAVG_ER*(NUMPITCHERS-1)+MYRANKS_P[[#This Row],[ER]])*9/((LGAVG_IP*(NUMPITCHERS-1)+MYRANKS_P[[#This Row],[IP]]))-LGAVG_ERA)/SGP_ERA</f>
        <v>#REF!</v>
      </c>
      <c r="V759" s="10" t="e">
        <f>((LGAVG_HBB*(NUMPITCHERS-1)+MYRANKS_P[[#This Row],[BB]]+MYRANKS_P[[#This Row],[H]])/(LGAVG_IP*(NUMPITCHERS-1)+MYRANKS_P[[#This Row],[IP]])-LGAVG_WHIP)/SGP_WHIP</f>
        <v>#REF!</v>
      </c>
      <c r="W759" s="72" t="e">
        <f>MYRANKS_P[[#This Row],[WSGP]]+MYRANKS_P[[#This Row],[SVSGP]]+MYRANKS_P[[#This Row],[SOSGP]]+MYRANKS_P[[#This Row],[ERASGP]]+MYRANKS_P[[#This Row],[WHIPSGP]]</f>
        <v>#REF!</v>
      </c>
      <c r="X759" s="171" t="e">
        <f>RANK(MYRANKS_P[[#This Row],[TTLSGP]],MYRANKS_P[TTLSGP],0)</f>
        <v>#REF!</v>
      </c>
      <c r="Y759" s="72" t="e">
        <f>IF(MYRANKS_P[[#This Row],[RAW_RANK]]&gt;NUM_P,MYRANKS_P[[#This Row],[TTLSGP]],0)</f>
        <v>#REF!</v>
      </c>
      <c r="Z759" s="22" t="e">
        <f>IF(MYRANKS_P[[#This Row],[BENCH_TTLSGP]]=0,"",RANK(MYRANKS_P[[#This Row],[BENCH_TTLSGP]],MYRANKS_P[BENCH_TTLSGP],0))</f>
        <v>#REF!</v>
      </c>
      <c r="AA759" s="22" t="e">
        <f>IF(MYRANKS_P[[#This Row],[RAW_RANK]]=NUM_P,"X","")</f>
        <v>#REF!</v>
      </c>
      <c r="AB759" s="80" t="e">
        <f>VLOOKUP(MYRANKS_P[[#This Row],[POS]],#REF!,COLUMN(#REF!),FALSE)</f>
        <v>#REF!</v>
      </c>
      <c r="AC759" s="12" t="e">
        <f>MYRANKS_P[[#This Row],[TTLSGP]]-MYRANKS_P[[#This Row],[REPL LVL]]</f>
        <v>#REF!</v>
      </c>
      <c r="AD759" s="19" t="e">
        <f>IF(MYRANKS_P[[#This Row],[RAW_RANK]]&lt;=Total_Pitchers_Drafted,MYRANKS_P[[#This Row],[SGP OVER REPL]],0)</f>
        <v>#REF!</v>
      </c>
      <c r="AE759" s="66" t="e">
        <f>MYRANKS_P[[#This Row],[SGP OVER REPL]]*Dollar_Value_Per_Pitcher_SGP+1</f>
        <v>#REF!</v>
      </c>
      <c r="AF759" s="27"/>
      <c r="AG759" s="30" t="e">
        <f>IF(AND(MYRANKS_P[[#This Row],[BENCH_RANK]]&lt;=Total_Pitchers_Drafted,MYRANKS_P[[#This Row],[$ACTUAL]]=""),MYRANKS_P[[#This Row],[USEFULSGP]],0)</f>
        <v>#REF!</v>
      </c>
      <c r="AH759" s="27" t="e">
        <f>IF(MYRANKS_P[[#This Row],[REMAIN_SGP]]=0,0,MYRANKS_P[[#This Row],[REMAIN_SGP]]*Remaining_Dollar_Value_Per_Pitcher_SGP+1)</f>
        <v>#REF!</v>
      </c>
      <c r="AI759" s="122"/>
    </row>
    <row r="760" spans="1:35" x14ac:dyDescent="0.25">
      <c r="A760" s="111" t="s">
        <v>6622</v>
      </c>
      <c r="B760" s="53" t="e">
        <f>VLOOKUP(MYRANKS_P[[#This Row],[PLAYERID]],#REF!,COLUMN(#REF!),FALSE)</f>
        <v>#REF!</v>
      </c>
      <c r="C760" s="53" t="e">
        <f>VLOOKUP(MYRANKS_P[[#This Row],[PLAYERID]],#REF!,COLUMN(#REF!),FALSE)</f>
        <v>#REF!</v>
      </c>
      <c r="D760" s="53" t="e">
        <f>VLOOKUP(MYRANKS_P[[#This Row],[PLAYERID]],#REF!,COLUMN(#REF!),FALSE)</f>
        <v>#REF!</v>
      </c>
      <c r="E760" s="9" t="e">
        <f>VLOOKUP(MYRANKS_P[[#This Row],[PLAYERID]],#REF!,COLUMN(#REF!),FALSE)</f>
        <v>#REF!</v>
      </c>
      <c r="F760" s="53" t="e">
        <f>VLOOKUP(MYRANKS_P[[#This Row],[PLAYERID]],#REF!,COLUMN(#REF!),FALSE)</f>
        <v>#REF!</v>
      </c>
      <c r="G760" s="9" t="e">
        <f>INDEX(#REF!,MATCH(MYRANKS_P[[#This Row],[PLAYERID]],#REF!,0),VLOOKUP(IDSYSTEM,#REF!,3,FALSE))</f>
        <v>#REF!</v>
      </c>
      <c r="H760" s="115" t="e">
        <f>IF(OR(LEAGUE="Mixed",LEAGUE=MYRANKS_P[[#This Row],[LG]]),IFERROR(INDEX(PITCHCSV[],MATCH(MYRANKS_P[[#This Row],[PROJID]],PITCHCSV[playerid],0),P_WCOL),0),0)</f>
        <v>#REF!</v>
      </c>
      <c r="I760" s="115" t="e">
        <f>IF(OR(LEAGUE="Mixed",LEAGUE=MYRANKS_P[[#This Row],[LG]]),IFERROR(INDEX(PITCHCSV[],MATCH(MYRANKS_P[[#This Row],[PROJID]],PITCHCSV[playerid],0),P_SVCOL),0),0)</f>
        <v>#REF!</v>
      </c>
      <c r="J760" s="115" t="e">
        <f>IF(OR(LEAGUE="Mixed",LEAGUE=MYRANKS_P[[#This Row],[LG]]),IFERROR(INDEX(PITCHCSV[],MATCH(MYRANKS_P[[#This Row],[PROJID]],PITCHCSV[playerid],0),P_IPCOL),0),0)</f>
        <v>#REF!</v>
      </c>
      <c r="K760" s="115" t="e">
        <f>IF(OR(LEAGUE="Mixed",LEAGUE=MYRANKS_P[[#This Row],[LG]]),IFERROR(INDEX(PITCHCSV[],MATCH(MYRANKS_P[[#This Row],[PROJID]],PITCHCSV[playerid],0),P_HCOL),0),0)</f>
        <v>#REF!</v>
      </c>
      <c r="L760" s="115" t="e">
        <f>IF(OR(LEAGUE="Mixed",LEAGUE=MYRANKS_P[[#This Row],[LG]]),IFERROR(INDEX(PITCHCSV[],MATCH(MYRANKS_P[[#This Row],[PROJID]],PITCHCSV[playerid],0),P_ERCOL),0),0)</f>
        <v>#REF!</v>
      </c>
      <c r="M760" s="115" t="e">
        <f>IF(OR(LEAGUE="Mixed",LEAGUE=MYRANKS_P[[#This Row],[LG]]),IFERROR(INDEX(PITCHCSV[],MATCH(MYRANKS_P[[#This Row],[PROJID]],PITCHCSV[playerid],0),P_HRCOL),0),0)</f>
        <v>#REF!</v>
      </c>
      <c r="N760" s="115" t="e">
        <f>IF(OR(LEAGUE="Mixed",LEAGUE=MYRANKS_P[[#This Row],[LG]]),IFERROR(INDEX(PITCHCSV[],MATCH(MYRANKS_P[[#This Row],[PROJID]],PITCHCSV[playerid],0),P_SOCOL),0),0)</f>
        <v>#REF!</v>
      </c>
      <c r="O760" s="115" t="e">
        <f>IF(OR(LEAGUE="Mixed",LEAGUE=MYRANKS_P[[#This Row],[LG]]),IFERROR(INDEX(PITCHCSV[],MATCH(MYRANKS_P[[#This Row],[PROJID]],PITCHCSV[playerid],0),P_BBCOL),0),0)</f>
        <v>#REF!</v>
      </c>
      <c r="P760" s="10" t="e">
        <f>IF(OR(LEAGUE="Mixed",LEAGUE=MYRANKS_P[[#This Row],[LG]]),IFERROR(MYRANKS_P[[#This Row],[ER]]*9/MYRANKS_P[[#This Row],[IP]],0),0)</f>
        <v>#REF!</v>
      </c>
      <c r="Q760" s="10" t="e">
        <f>IF(OR(LEAGUE="Mixed",LEAGUE=MYRANKS_P[[#This Row],[LG]]),IFERROR((MYRANKS_P[[#This Row],[BB]]+MYRANKS_P[[#This Row],[H]])/MYRANKS_P[[#This Row],[IP]],0),0)</f>
        <v>#REF!</v>
      </c>
      <c r="R760" s="10" t="e">
        <f>MYRANKS_P[[#This Row],[W]]/SGP_W</f>
        <v>#REF!</v>
      </c>
      <c r="S760" s="10" t="e">
        <f>MYRANKS_P[[#This Row],[SV]]/SGP_SV</f>
        <v>#REF!</v>
      </c>
      <c r="T760" s="10" t="e">
        <f>MYRANKS_P[[#This Row],[SO]]/SGP_K</f>
        <v>#REF!</v>
      </c>
      <c r="U760" s="10" t="e">
        <f>((LGAVG_ER*(NUMPITCHERS-1)+MYRANKS_P[[#This Row],[ER]])*9/((LGAVG_IP*(NUMPITCHERS-1)+MYRANKS_P[[#This Row],[IP]]))-LGAVG_ERA)/SGP_ERA</f>
        <v>#REF!</v>
      </c>
      <c r="V760" s="10" t="e">
        <f>((LGAVG_HBB*(NUMPITCHERS-1)+MYRANKS_P[[#This Row],[BB]]+MYRANKS_P[[#This Row],[H]])/(LGAVG_IP*(NUMPITCHERS-1)+MYRANKS_P[[#This Row],[IP]])-LGAVG_WHIP)/SGP_WHIP</f>
        <v>#REF!</v>
      </c>
      <c r="W760" s="72" t="e">
        <f>MYRANKS_P[[#This Row],[WSGP]]+MYRANKS_P[[#This Row],[SVSGP]]+MYRANKS_P[[#This Row],[SOSGP]]+MYRANKS_P[[#This Row],[ERASGP]]+MYRANKS_P[[#This Row],[WHIPSGP]]</f>
        <v>#REF!</v>
      </c>
      <c r="X760" s="171" t="e">
        <f>RANK(MYRANKS_P[[#This Row],[TTLSGP]],MYRANKS_P[TTLSGP],0)</f>
        <v>#REF!</v>
      </c>
      <c r="Y760" s="72" t="e">
        <f>IF(MYRANKS_P[[#This Row],[RAW_RANK]]&gt;NUM_P,MYRANKS_P[[#This Row],[TTLSGP]],0)</f>
        <v>#REF!</v>
      </c>
      <c r="Z760" s="22" t="e">
        <f>IF(MYRANKS_P[[#This Row],[BENCH_TTLSGP]]=0,"",RANK(MYRANKS_P[[#This Row],[BENCH_TTLSGP]],MYRANKS_P[BENCH_TTLSGP],0))</f>
        <v>#REF!</v>
      </c>
      <c r="AA760" s="22" t="e">
        <f>IF(MYRANKS_P[[#This Row],[RAW_RANK]]=NUM_P,"X","")</f>
        <v>#REF!</v>
      </c>
      <c r="AB760" s="80" t="e">
        <f>VLOOKUP(MYRANKS_P[[#This Row],[POS]],#REF!,COLUMN(#REF!),FALSE)</f>
        <v>#REF!</v>
      </c>
      <c r="AC760" s="81" t="e">
        <f>MYRANKS_P[[#This Row],[TTLSGP]]-MYRANKS_P[[#This Row],[REPL LVL]]</f>
        <v>#REF!</v>
      </c>
      <c r="AD760" s="19" t="e">
        <f>IF(MYRANKS_P[[#This Row],[RAW_RANK]]&lt;=Total_Pitchers_Drafted,MYRANKS_P[[#This Row],[SGP OVER REPL]],0)</f>
        <v>#REF!</v>
      </c>
      <c r="AE760" s="66" t="e">
        <f>MYRANKS_P[[#This Row],[SGP OVER REPL]]*Dollar_Value_Per_Pitcher_SGP+1</f>
        <v>#REF!</v>
      </c>
      <c r="AF760" s="27"/>
      <c r="AG760" s="30" t="e">
        <f>IF(AND(MYRANKS_P[[#This Row],[BENCH_RANK]]&lt;=Total_Pitchers_Drafted,MYRANKS_P[[#This Row],[$ACTUAL]]=""),MYRANKS_P[[#This Row],[USEFULSGP]],0)</f>
        <v>#REF!</v>
      </c>
      <c r="AH760" s="27" t="e">
        <f>IF(MYRANKS_P[[#This Row],[REMAIN_SGP]]=0,0,MYRANKS_P[[#This Row],[REMAIN_SGP]]*Remaining_Dollar_Value_Per_Pitcher_SGP+1)</f>
        <v>#REF!</v>
      </c>
      <c r="AI760" s="122"/>
    </row>
    <row r="761" spans="1:35" x14ac:dyDescent="0.25">
      <c r="A761" s="111" t="s">
        <v>1925</v>
      </c>
      <c r="B761" s="53" t="e">
        <f>VLOOKUP(MYRANKS_P[[#This Row],[PLAYERID]],#REF!,COLUMN(#REF!),FALSE)</f>
        <v>#REF!</v>
      </c>
      <c r="C761" s="53" t="e">
        <f>VLOOKUP(MYRANKS_P[[#This Row],[PLAYERID]],#REF!,COLUMN(#REF!),FALSE)</f>
        <v>#REF!</v>
      </c>
      <c r="D761" s="53" t="e">
        <f>VLOOKUP(MYRANKS_P[[#This Row],[PLAYERID]],#REF!,COLUMN(#REF!),FALSE)</f>
        <v>#REF!</v>
      </c>
      <c r="E761" s="9" t="e">
        <f>VLOOKUP(MYRANKS_P[[#This Row],[PLAYERID]],#REF!,COLUMN(#REF!),FALSE)</f>
        <v>#REF!</v>
      </c>
      <c r="F761" s="53" t="e">
        <f>VLOOKUP(MYRANKS_P[[#This Row],[PLAYERID]],#REF!,COLUMN(#REF!),FALSE)</f>
        <v>#REF!</v>
      </c>
      <c r="G761" s="9" t="e">
        <f>INDEX(#REF!,MATCH(MYRANKS_P[[#This Row],[PLAYERID]],#REF!,0),VLOOKUP(IDSYSTEM,#REF!,3,FALSE))</f>
        <v>#REF!</v>
      </c>
      <c r="H761" s="115" t="e">
        <f>IF(OR(LEAGUE="Mixed",LEAGUE=MYRANKS_P[[#This Row],[LG]]),IFERROR(INDEX(PITCHCSV[],MATCH(MYRANKS_P[[#This Row],[PROJID]],PITCHCSV[playerid],0),P_WCOL),0),0)</f>
        <v>#REF!</v>
      </c>
      <c r="I761" s="115" t="e">
        <f>IF(OR(LEAGUE="Mixed",LEAGUE=MYRANKS_P[[#This Row],[LG]]),IFERROR(INDEX(PITCHCSV[],MATCH(MYRANKS_P[[#This Row],[PROJID]],PITCHCSV[playerid],0),P_SVCOL),0),0)</f>
        <v>#REF!</v>
      </c>
      <c r="J761" s="115" t="e">
        <f>IF(OR(LEAGUE="Mixed",LEAGUE=MYRANKS_P[[#This Row],[LG]]),IFERROR(INDEX(PITCHCSV[],MATCH(MYRANKS_P[[#This Row],[PROJID]],PITCHCSV[playerid],0),P_IPCOL),0),0)</f>
        <v>#REF!</v>
      </c>
      <c r="K761" s="115" t="e">
        <f>IF(OR(LEAGUE="Mixed",LEAGUE=MYRANKS_P[[#This Row],[LG]]),IFERROR(INDEX(PITCHCSV[],MATCH(MYRANKS_P[[#This Row],[PROJID]],PITCHCSV[playerid],0),P_HCOL),0),0)</f>
        <v>#REF!</v>
      </c>
      <c r="L761" s="115" t="e">
        <f>IF(OR(LEAGUE="Mixed",LEAGUE=MYRANKS_P[[#This Row],[LG]]),IFERROR(INDEX(PITCHCSV[],MATCH(MYRANKS_P[[#This Row],[PROJID]],PITCHCSV[playerid],0),P_ERCOL),0),0)</f>
        <v>#REF!</v>
      </c>
      <c r="M761" s="115" t="e">
        <f>IF(OR(LEAGUE="Mixed",LEAGUE=MYRANKS_P[[#This Row],[LG]]),IFERROR(INDEX(PITCHCSV[],MATCH(MYRANKS_P[[#This Row],[PROJID]],PITCHCSV[playerid],0),P_HRCOL),0),0)</f>
        <v>#REF!</v>
      </c>
      <c r="N761" s="115" t="e">
        <f>IF(OR(LEAGUE="Mixed",LEAGUE=MYRANKS_P[[#This Row],[LG]]),IFERROR(INDEX(PITCHCSV[],MATCH(MYRANKS_P[[#This Row],[PROJID]],PITCHCSV[playerid],0),P_SOCOL),0),0)</f>
        <v>#REF!</v>
      </c>
      <c r="O761" s="115" t="e">
        <f>IF(OR(LEAGUE="Mixed",LEAGUE=MYRANKS_P[[#This Row],[LG]]),IFERROR(INDEX(PITCHCSV[],MATCH(MYRANKS_P[[#This Row],[PROJID]],PITCHCSV[playerid],0),P_BBCOL),0),0)</f>
        <v>#REF!</v>
      </c>
      <c r="P761" s="10" t="e">
        <f>IF(OR(LEAGUE="Mixed",LEAGUE=MYRANKS_P[[#This Row],[LG]]),IFERROR(MYRANKS_P[[#This Row],[ER]]*9/MYRANKS_P[[#This Row],[IP]],0),0)</f>
        <v>#REF!</v>
      </c>
      <c r="Q761" s="10" t="e">
        <f>IF(OR(LEAGUE="Mixed",LEAGUE=MYRANKS_P[[#This Row],[LG]]),IFERROR((MYRANKS_P[[#This Row],[BB]]+MYRANKS_P[[#This Row],[H]])/MYRANKS_P[[#This Row],[IP]],0),0)</f>
        <v>#REF!</v>
      </c>
      <c r="R761" s="10" t="e">
        <f>MYRANKS_P[[#This Row],[W]]/SGP_W</f>
        <v>#REF!</v>
      </c>
      <c r="S761" s="10" t="e">
        <f>MYRANKS_P[[#This Row],[SV]]/SGP_SV</f>
        <v>#REF!</v>
      </c>
      <c r="T761" s="10" t="e">
        <f>MYRANKS_P[[#This Row],[SO]]/SGP_K</f>
        <v>#REF!</v>
      </c>
      <c r="U761" s="10" t="e">
        <f>((LGAVG_ER*(NUMPITCHERS-1)+MYRANKS_P[[#This Row],[ER]])*9/((LGAVG_IP*(NUMPITCHERS-1)+MYRANKS_P[[#This Row],[IP]]))-LGAVG_ERA)/SGP_ERA</f>
        <v>#REF!</v>
      </c>
      <c r="V761" s="10" t="e">
        <f>((LGAVG_HBB*(NUMPITCHERS-1)+MYRANKS_P[[#This Row],[BB]]+MYRANKS_P[[#This Row],[H]])/(LGAVG_IP*(NUMPITCHERS-1)+MYRANKS_P[[#This Row],[IP]])-LGAVG_WHIP)/SGP_WHIP</f>
        <v>#REF!</v>
      </c>
      <c r="W761" s="72" t="e">
        <f>MYRANKS_P[[#This Row],[WSGP]]+MYRANKS_P[[#This Row],[SVSGP]]+MYRANKS_P[[#This Row],[SOSGP]]+MYRANKS_P[[#This Row],[ERASGP]]+MYRANKS_P[[#This Row],[WHIPSGP]]</f>
        <v>#REF!</v>
      </c>
      <c r="X761" s="171" t="e">
        <f>RANK(MYRANKS_P[[#This Row],[TTLSGP]],MYRANKS_P[TTLSGP],0)</f>
        <v>#REF!</v>
      </c>
      <c r="Y761" s="72" t="e">
        <f>IF(MYRANKS_P[[#This Row],[RAW_RANK]]&gt;NUM_P,MYRANKS_P[[#This Row],[TTLSGP]],0)</f>
        <v>#REF!</v>
      </c>
      <c r="Z761" s="22" t="e">
        <f>IF(MYRANKS_P[[#This Row],[BENCH_TTLSGP]]=0,"",RANK(MYRANKS_P[[#This Row],[BENCH_TTLSGP]],MYRANKS_P[BENCH_TTLSGP],0))</f>
        <v>#REF!</v>
      </c>
      <c r="AA761" s="22" t="e">
        <f>IF(MYRANKS_P[[#This Row],[RAW_RANK]]=NUM_P,"X","")</f>
        <v>#REF!</v>
      </c>
      <c r="AB761" s="80" t="e">
        <f>VLOOKUP(MYRANKS_P[[#This Row],[POS]],#REF!,COLUMN(#REF!),FALSE)</f>
        <v>#REF!</v>
      </c>
      <c r="AC761" s="81" t="e">
        <f>MYRANKS_P[[#This Row],[TTLSGP]]-MYRANKS_P[[#This Row],[REPL LVL]]</f>
        <v>#REF!</v>
      </c>
      <c r="AD761" s="19" t="e">
        <f>IF(MYRANKS_P[[#This Row],[RAW_RANK]]&lt;=Total_Pitchers_Drafted,MYRANKS_P[[#This Row],[SGP OVER REPL]],0)</f>
        <v>#REF!</v>
      </c>
      <c r="AE761" s="66" t="e">
        <f>MYRANKS_P[[#This Row],[SGP OVER REPL]]*Dollar_Value_Per_Pitcher_SGP+1</f>
        <v>#REF!</v>
      </c>
      <c r="AF761" s="27"/>
      <c r="AG761" s="30" t="e">
        <f>IF(AND(MYRANKS_P[[#This Row],[BENCH_RANK]]&lt;=Total_Pitchers_Drafted,MYRANKS_P[[#This Row],[$ACTUAL]]=""),MYRANKS_P[[#This Row],[USEFULSGP]],0)</f>
        <v>#REF!</v>
      </c>
      <c r="AH761" s="27" t="e">
        <f>IF(MYRANKS_P[[#This Row],[REMAIN_SGP]]=0,0,MYRANKS_P[[#This Row],[REMAIN_SGP]]*Remaining_Dollar_Value_Per_Pitcher_SGP+1)</f>
        <v>#REF!</v>
      </c>
      <c r="AI761" s="122"/>
    </row>
    <row r="762" spans="1:35" x14ac:dyDescent="0.25">
      <c r="A762" s="123" t="s">
        <v>1926</v>
      </c>
      <c r="B762" s="53" t="e">
        <f>VLOOKUP(MYRANKS_P[[#This Row],[PLAYERID]],#REF!,COLUMN(#REF!),FALSE)</f>
        <v>#REF!</v>
      </c>
      <c r="C762" s="53" t="e">
        <f>VLOOKUP(MYRANKS_P[[#This Row],[PLAYERID]],#REF!,COLUMN(#REF!),FALSE)</f>
        <v>#REF!</v>
      </c>
      <c r="D762" s="53" t="e">
        <f>VLOOKUP(MYRANKS_P[[#This Row],[PLAYERID]],#REF!,COLUMN(#REF!),FALSE)</f>
        <v>#REF!</v>
      </c>
      <c r="E762" s="9" t="e">
        <f>VLOOKUP(MYRANKS_P[[#This Row],[PLAYERID]],#REF!,COLUMN(#REF!),FALSE)</f>
        <v>#REF!</v>
      </c>
      <c r="F762" s="53" t="e">
        <f>VLOOKUP(MYRANKS_P[[#This Row],[PLAYERID]],#REF!,COLUMN(#REF!),FALSE)</f>
        <v>#REF!</v>
      </c>
      <c r="G762" s="9" t="e">
        <f>INDEX(#REF!,MATCH(MYRANKS_P[[#This Row],[PLAYERID]],#REF!,0),VLOOKUP(IDSYSTEM,#REF!,3,FALSE))</f>
        <v>#REF!</v>
      </c>
      <c r="H762" s="115" t="e">
        <f>IF(OR(LEAGUE="Mixed",LEAGUE=MYRANKS_P[[#This Row],[LG]]),IFERROR(INDEX(PITCHCSV[],MATCH(MYRANKS_P[[#This Row],[PROJID]],PITCHCSV[playerid],0),P_WCOL),0),0)</f>
        <v>#REF!</v>
      </c>
      <c r="I762" s="115" t="e">
        <f>IF(OR(LEAGUE="Mixed",LEAGUE=MYRANKS_P[[#This Row],[LG]]),IFERROR(INDEX(PITCHCSV[],MATCH(MYRANKS_P[[#This Row],[PROJID]],PITCHCSV[playerid],0),P_SVCOL),0),0)</f>
        <v>#REF!</v>
      </c>
      <c r="J762" s="115" t="e">
        <f>IF(OR(LEAGUE="Mixed",LEAGUE=MYRANKS_P[[#This Row],[LG]]),IFERROR(INDEX(PITCHCSV[],MATCH(MYRANKS_P[[#This Row],[PROJID]],PITCHCSV[playerid],0),P_IPCOL),0),0)</f>
        <v>#REF!</v>
      </c>
      <c r="K762" s="115" t="e">
        <f>IF(OR(LEAGUE="Mixed",LEAGUE=MYRANKS_P[[#This Row],[LG]]),IFERROR(INDEX(PITCHCSV[],MATCH(MYRANKS_P[[#This Row],[PROJID]],PITCHCSV[playerid],0),P_HCOL),0),0)</f>
        <v>#REF!</v>
      </c>
      <c r="L762" s="115" t="e">
        <f>IF(OR(LEAGUE="Mixed",LEAGUE=MYRANKS_P[[#This Row],[LG]]),IFERROR(INDEX(PITCHCSV[],MATCH(MYRANKS_P[[#This Row],[PROJID]],PITCHCSV[playerid],0),P_ERCOL),0),0)</f>
        <v>#REF!</v>
      </c>
      <c r="M762" s="115" t="e">
        <f>IF(OR(LEAGUE="Mixed",LEAGUE=MYRANKS_P[[#This Row],[LG]]),IFERROR(INDEX(PITCHCSV[],MATCH(MYRANKS_P[[#This Row],[PROJID]],PITCHCSV[playerid],0),P_HRCOL),0),0)</f>
        <v>#REF!</v>
      </c>
      <c r="N762" s="115" t="e">
        <f>IF(OR(LEAGUE="Mixed",LEAGUE=MYRANKS_P[[#This Row],[LG]]),IFERROR(INDEX(PITCHCSV[],MATCH(MYRANKS_P[[#This Row],[PROJID]],PITCHCSV[playerid],0),P_SOCOL),0),0)</f>
        <v>#REF!</v>
      </c>
      <c r="O762" s="115" t="e">
        <f>IF(OR(LEAGUE="Mixed",LEAGUE=MYRANKS_P[[#This Row],[LG]]),IFERROR(INDEX(PITCHCSV[],MATCH(MYRANKS_P[[#This Row],[PROJID]],PITCHCSV[playerid],0),P_BBCOL),0),0)</f>
        <v>#REF!</v>
      </c>
      <c r="P762" s="10" t="e">
        <f>IF(OR(LEAGUE="Mixed",LEAGUE=MYRANKS_P[[#This Row],[LG]]),IFERROR(MYRANKS_P[[#This Row],[ER]]*9/MYRANKS_P[[#This Row],[IP]],0),0)</f>
        <v>#REF!</v>
      </c>
      <c r="Q762" s="10" t="e">
        <f>IF(OR(LEAGUE="Mixed",LEAGUE=MYRANKS_P[[#This Row],[LG]]),IFERROR((MYRANKS_P[[#This Row],[BB]]+MYRANKS_P[[#This Row],[H]])/MYRANKS_P[[#This Row],[IP]],0),0)</f>
        <v>#REF!</v>
      </c>
      <c r="R762" s="12" t="e">
        <f>MYRANKS_P[[#This Row],[W]]/SGP_W</f>
        <v>#REF!</v>
      </c>
      <c r="S762" s="12" t="e">
        <f>MYRANKS_P[[#This Row],[SV]]/SGP_SV</f>
        <v>#REF!</v>
      </c>
      <c r="T762" s="12" t="e">
        <f>MYRANKS_P[[#This Row],[SO]]/SGP_K</f>
        <v>#REF!</v>
      </c>
      <c r="U762" s="10" t="e">
        <f>((LGAVG_ER*(NUMPITCHERS-1)+MYRANKS_P[[#This Row],[ER]])*9/((LGAVG_IP*(NUMPITCHERS-1)+MYRANKS_P[[#This Row],[IP]]))-LGAVG_ERA)/SGP_ERA</f>
        <v>#REF!</v>
      </c>
      <c r="V762" s="10" t="e">
        <f>((LGAVG_HBB*(NUMPITCHERS-1)+MYRANKS_P[[#This Row],[BB]]+MYRANKS_P[[#This Row],[H]])/(LGAVG_IP*(NUMPITCHERS-1)+MYRANKS_P[[#This Row],[IP]])-LGAVG_WHIP)/SGP_WHIP</f>
        <v>#REF!</v>
      </c>
      <c r="W762" s="76" t="e">
        <f>MYRANKS_P[[#This Row],[WSGP]]+MYRANKS_P[[#This Row],[SVSGP]]+MYRANKS_P[[#This Row],[SOSGP]]+MYRANKS_P[[#This Row],[ERASGP]]+MYRANKS_P[[#This Row],[WHIPSGP]]</f>
        <v>#REF!</v>
      </c>
      <c r="X762" s="175" t="e">
        <f>RANK(MYRANKS_P[[#This Row],[TTLSGP]],MYRANKS_P[TTLSGP],0)</f>
        <v>#REF!</v>
      </c>
      <c r="Y762" s="76" t="e">
        <f>IF(MYRANKS_P[[#This Row],[RAW_RANK]]&gt;NUM_P,MYRANKS_P[[#This Row],[TTLSGP]],0)</f>
        <v>#REF!</v>
      </c>
      <c r="Z762" s="23" t="e">
        <f>IF(MYRANKS_P[[#This Row],[BENCH_TTLSGP]]=0,"",RANK(MYRANKS_P[[#This Row],[BENCH_TTLSGP]],MYRANKS_P[BENCH_TTLSGP],0))</f>
        <v>#REF!</v>
      </c>
      <c r="AA762" s="23" t="e">
        <f>IF(MYRANKS_P[[#This Row],[RAW_RANK]]=NUM_P,"X","")</f>
        <v>#REF!</v>
      </c>
      <c r="AB762" s="80" t="e">
        <f>VLOOKUP(MYRANKS_P[[#This Row],[POS]],#REF!,COLUMN(#REF!),FALSE)</f>
        <v>#REF!</v>
      </c>
      <c r="AC762" s="81" t="e">
        <f>MYRANKS_P[[#This Row],[TTLSGP]]-MYRANKS_P[[#This Row],[REPL LVL]]</f>
        <v>#REF!</v>
      </c>
      <c r="AD762" s="20" t="e">
        <f>IF(MYRANKS_P[[#This Row],[RAW_RANK]]&lt;=Total_Pitchers_Drafted,MYRANKS_P[[#This Row],[SGP OVER REPL]],0)</f>
        <v>#REF!</v>
      </c>
      <c r="AE762" s="70" t="e">
        <f>MYRANKS_P[[#This Row],[SGP OVER REPL]]*Dollar_Value_Per_Pitcher_SGP+1</f>
        <v>#REF!</v>
      </c>
      <c r="AF762" s="28"/>
      <c r="AG762" s="31" t="e">
        <f>IF(AND(MYRANKS_P[[#This Row],[BENCH_RANK]]&lt;=Total_Pitchers_Drafted,MYRANKS_P[[#This Row],[$ACTUAL]]=""),MYRANKS_P[[#This Row],[USEFULSGP]],0)</f>
        <v>#REF!</v>
      </c>
      <c r="AH762" s="28" t="e">
        <f>IF(MYRANKS_P[[#This Row],[REMAIN_SGP]]=0,0,MYRANKS_P[[#This Row],[REMAIN_SGP]]*Remaining_Dollar_Value_Per_Pitcher_SGP+1)</f>
        <v>#REF!</v>
      </c>
      <c r="AI762" s="122"/>
    </row>
    <row r="763" spans="1:35" x14ac:dyDescent="0.25">
      <c r="A763" s="78" t="s">
        <v>1928</v>
      </c>
      <c r="B763" s="53" t="e">
        <f>VLOOKUP(MYRANKS_P[[#This Row],[PLAYERID]],#REF!,COLUMN(#REF!),FALSE)</f>
        <v>#REF!</v>
      </c>
      <c r="C763" s="53" t="e">
        <f>VLOOKUP(MYRANKS_P[[#This Row],[PLAYERID]],#REF!,COLUMN(#REF!),FALSE)</f>
        <v>#REF!</v>
      </c>
      <c r="D763" s="53" t="e">
        <f>VLOOKUP(MYRANKS_P[[#This Row],[PLAYERID]],#REF!,COLUMN(#REF!),FALSE)</f>
        <v>#REF!</v>
      </c>
      <c r="E763" s="9" t="e">
        <f>VLOOKUP(MYRANKS_P[[#This Row],[PLAYERID]],#REF!,COLUMN(#REF!),FALSE)</f>
        <v>#REF!</v>
      </c>
      <c r="F763" s="53" t="e">
        <f>VLOOKUP(MYRANKS_P[[#This Row],[PLAYERID]],#REF!,COLUMN(#REF!),FALSE)</f>
        <v>#REF!</v>
      </c>
      <c r="G763" s="9" t="e">
        <f>INDEX(#REF!,MATCH(MYRANKS_P[[#This Row],[PLAYERID]],#REF!,0),VLOOKUP(IDSYSTEM,#REF!,3,FALSE))</f>
        <v>#REF!</v>
      </c>
      <c r="H763" s="115" t="e">
        <f>IF(OR(LEAGUE="Mixed",LEAGUE=MYRANKS_P[[#This Row],[LG]]),IFERROR(INDEX(PITCHCSV[],MATCH(MYRANKS_P[[#This Row],[PROJID]],PITCHCSV[playerid],0),P_WCOL),0),0)</f>
        <v>#REF!</v>
      </c>
      <c r="I763" s="115" t="e">
        <f>IF(OR(LEAGUE="Mixed",LEAGUE=MYRANKS_P[[#This Row],[LG]]),IFERROR(INDEX(PITCHCSV[],MATCH(MYRANKS_P[[#This Row],[PROJID]],PITCHCSV[playerid],0),P_SVCOL),0),0)</f>
        <v>#REF!</v>
      </c>
      <c r="J763" s="115" t="e">
        <f>IF(OR(LEAGUE="Mixed",LEAGUE=MYRANKS_P[[#This Row],[LG]]),IFERROR(INDEX(PITCHCSV[],MATCH(MYRANKS_P[[#This Row],[PROJID]],PITCHCSV[playerid],0),P_IPCOL),0),0)</f>
        <v>#REF!</v>
      </c>
      <c r="K763" s="115" t="e">
        <f>IF(OR(LEAGUE="Mixed",LEAGUE=MYRANKS_P[[#This Row],[LG]]),IFERROR(INDEX(PITCHCSV[],MATCH(MYRANKS_P[[#This Row],[PROJID]],PITCHCSV[playerid],0),P_HCOL),0),0)</f>
        <v>#REF!</v>
      </c>
      <c r="L763" s="115" t="e">
        <f>IF(OR(LEAGUE="Mixed",LEAGUE=MYRANKS_P[[#This Row],[LG]]),IFERROR(INDEX(PITCHCSV[],MATCH(MYRANKS_P[[#This Row],[PROJID]],PITCHCSV[playerid],0),P_ERCOL),0),0)</f>
        <v>#REF!</v>
      </c>
      <c r="M763" s="115" t="e">
        <f>IF(OR(LEAGUE="Mixed",LEAGUE=MYRANKS_P[[#This Row],[LG]]),IFERROR(INDEX(PITCHCSV[],MATCH(MYRANKS_P[[#This Row],[PROJID]],PITCHCSV[playerid],0),P_HRCOL),0),0)</f>
        <v>#REF!</v>
      </c>
      <c r="N763" s="115" t="e">
        <f>IF(OR(LEAGUE="Mixed",LEAGUE=MYRANKS_P[[#This Row],[LG]]),IFERROR(INDEX(PITCHCSV[],MATCH(MYRANKS_P[[#This Row],[PROJID]],PITCHCSV[playerid],0),P_SOCOL),0),0)</f>
        <v>#REF!</v>
      </c>
      <c r="O763" s="115" t="e">
        <f>IF(OR(LEAGUE="Mixed",LEAGUE=MYRANKS_P[[#This Row],[LG]]),IFERROR(INDEX(PITCHCSV[],MATCH(MYRANKS_P[[#This Row],[PROJID]],PITCHCSV[playerid],0),P_BBCOL),0),0)</f>
        <v>#REF!</v>
      </c>
      <c r="P763" s="10" t="e">
        <f>IF(OR(LEAGUE="Mixed",LEAGUE=MYRANKS_P[[#This Row],[LG]]),IFERROR(MYRANKS_P[[#This Row],[ER]]*9/MYRANKS_P[[#This Row],[IP]],0),0)</f>
        <v>#REF!</v>
      </c>
      <c r="Q763" s="10" t="e">
        <f>IF(OR(LEAGUE="Mixed",LEAGUE=MYRANKS_P[[#This Row],[LG]]),IFERROR((MYRANKS_P[[#This Row],[BB]]+MYRANKS_P[[#This Row],[H]])/MYRANKS_P[[#This Row],[IP]],0),0)</f>
        <v>#REF!</v>
      </c>
      <c r="R763" s="12" t="e">
        <f>MYRANKS_P[[#This Row],[W]]/SGP_W</f>
        <v>#REF!</v>
      </c>
      <c r="S763" s="12" t="e">
        <f>MYRANKS_P[[#This Row],[SV]]/SGP_SV</f>
        <v>#REF!</v>
      </c>
      <c r="T763" s="12" t="e">
        <f>MYRANKS_P[[#This Row],[SO]]/SGP_K</f>
        <v>#REF!</v>
      </c>
      <c r="U763" s="10" t="e">
        <f>((LGAVG_ER*(NUMPITCHERS-1)+MYRANKS_P[[#This Row],[ER]])*9/((LGAVG_IP*(NUMPITCHERS-1)+MYRANKS_P[[#This Row],[IP]]))-LGAVG_ERA)/SGP_ERA</f>
        <v>#REF!</v>
      </c>
      <c r="V763" s="10" t="e">
        <f>((LGAVG_HBB*(NUMPITCHERS-1)+MYRANKS_P[[#This Row],[BB]]+MYRANKS_P[[#This Row],[H]])/(LGAVG_IP*(NUMPITCHERS-1)+MYRANKS_P[[#This Row],[IP]])-LGAVG_WHIP)/SGP_WHIP</f>
        <v>#REF!</v>
      </c>
      <c r="W763" s="76" t="e">
        <f>MYRANKS_P[[#This Row],[WSGP]]+MYRANKS_P[[#This Row],[SVSGP]]+MYRANKS_P[[#This Row],[SOSGP]]+MYRANKS_P[[#This Row],[ERASGP]]+MYRANKS_P[[#This Row],[WHIPSGP]]</f>
        <v>#REF!</v>
      </c>
      <c r="X763" s="175" t="e">
        <f>RANK(MYRANKS_P[[#This Row],[TTLSGP]],MYRANKS_P[TTLSGP],0)</f>
        <v>#REF!</v>
      </c>
      <c r="Y763" s="76" t="e">
        <f>IF(MYRANKS_P[[#This Row],[RAW_RANK]]&gt;NUM_P,MYRANKS_P[[#This Row],[TTLSGP]],0)</f>
        <v>#REF!</v>
      </c>
      <c r="Z763" s="23" t="e">
        <f>IF(MYRANKS_P[[#This Row],[BENCH_TTLSGP]]=0,"",RANK(MYRANKS_P[[#This Row],[BENCH_TTLSGP]],MYRANKS_P[BENCH_TTLSGP],0))</f>
        <v>#REF!</v>
      </c>
      <c r="AA763" s="23" t="e">
        <f>IF(MYRANKS_P[[#This Row],[RAW_RANK]]=NUM_P,"X","")</f>
        <v>#REF!</v>
      </c>
      <c r="AB763" s="80" t="e">
        <f>VLOOKUP(MYRANKS_P[[#This Row],[POS]],#REF!,COLUMN(#REF!),FALSE)</f>
        <v>#REF!</v>
      </c>
      <c r="AC763" s="12" t="e">
        <f>MYRANKS_P[[#This Row],[TTLSGP]]-MYRANKS_P[[#This Row],[REPL LVL]]</f>
        <v>#REF!</v>
      </c>
      <c r="AD763" s="20" t="e">
        <f>IF(MYRANKS_P[[#This Row],[RAW_RANK]]&lt;=Total_Pitchers_Drafted,MYRANKS_P[[#This Row],[SGP OVER REPL]],0)</f>
        <v>#REF!</v>
      </c>
      <c r="AE763" s="70" t="e">
        <f>MYRANKS_P[[#This Row],[SGP OVER REPL]]*Dollar_Value_Per_Pitcher_SGP+1</f>
        <v>#REF!</v>
      </c>
      <c r="AF763" s="28"/>
      <c r="AG763" s="31" t="e">
        <f>IF(AND(MYRANKS_P[[#This Row],[BENCH_RANK]]&lt;=Total_Pitchers_Drafted,MYRANKS_P[[#This Row],[$ACTUAL]]=""),MYRANKS_P[[#This Row],[USEFULSGP]],0)</f>
        <v>#REF!</v>
      </c>
      <c r="AH763" s="28" t="e">
        <f>IF(MYRANKS_P[[#This Row],[REMAIN_SGP]]=0,0,MYRANKS_P[[#This Row],[REMAIN_SGP]]*Remaining_Dollar_Value_Per_Pitcher_SGP+1)</f>
        <v>#REF!</v>
      </c>
      <c r="AI763" s="122"/>
    </row>
    <row r="764" spans="1:35" x14ac:dyDescent="0.25">
      <c r="A764" s="98" t="s">
        <v>1931</v>
      </c>
      <c r="B764" s="53" t="e">
        <f>VLOOKUP(MYRANKS_P[[#This Row],[PLAYERID]],#REF!,COLUMN(#REF!),FALSE)</f>
        <v>#REF!</v>
      </c>
      <c r="C764" s="53" t="e">
        <f>VLOOKUP(MYRANKS_P[[#This Row],[PLAYERID]],#REF!,COLUMN(#REF!),FALSE)</f>
        <v>#REF!</v>
      </c>
      <c r="D764" s="53" t="e">
        <f>VLOOKUP(MYRANKS_P[[#This Row],[PLAYERID]],#REF!,COLUMN(#REF!),FALSE)</f>
        <v>#REF!</v>
      </c>
      <c r="E764" s="9" t="e">
        <f>VLOOKUP(MYRANKS_P[[#This Row],[PLAYERID]],#REF!,COLUMN(#REF!),FALSE)</f>
        <v>#REF!</v>
      </c>
      <c r="F764" s="53" t="e">
        <f>VLOOKUP(MYRANKS_P[[#This Row],[PLAYERID]],#REF!,COLUMN(#REF!),FALSE)</f>
        <v>#REF!</v>
      </c>
      <c r="G764" s="9" t="e">
        <f>INDEX(#REF!,MATCH(MYRANKS_P[[#This Row],[PLAYERID]],#REF!,0),VLOOKUP(IDSYSTEM,#REF!,3,FALSE))</f>
        <v>#REF!</v>
      </c>
      <c r="H764" s="128" t="e">
        <f>IF(OR(LEAGUE="Mixed",LEAGUE=MYRANKS_P[[#This Row],[LG]]),IFERROR(INDEX(PITCHCSV[],MATCH(MYRANKS_P[[#This Row],[PROJID]],PITCHCSV[playerid],0),P_WCOL),0),0)</f>
        <v>#REF!</v>
      </c>
      <c r="I764" s="128" t="e">
        <f>IF(OR(LEAGUE="Mixed",LEAGUE=MYRANKS_P[[#This Row],[LG]]),IFERROR(INDEX(PITCHCSV[],MATCH(MYRANKS_P[[#This Row],[PROJID]],PITCHCSV[playerid],0),P_SVCOL),0),0)</f>
        <v>#REF!</v>
      </c>
      <c r="J764" s="128" t="e">
        <f>IF(OR(LEAGUE="Mixed",LEAGUE=MYRANKS_P[[#This Row],[LG]]),IFERROR(INDEX(PITCHCSV[],MATCH(MYRANKS_P[[#This Row],[PROJID]],PITCHCSV[playerid],0),P_IPCOL),0),0)</f>
        <v>#REF!</v>
      </c>
      <c r="K764" s="128" t="e">
        <f>IF(OR(LEAGUE="Mixed",LEAGUE=MYRANKS_P[[#This Row],[LG]]),IFERROR(INDEX(PITCHCSV[],MATCH(MYRANKS_P[[#This Row],[PROJID]],PITCHCSV[playerid],0),P_HCOL),0),0)</f>
        <v>#REF!</v>
      </c>
      <c r="L764" s="128" t="e">
        <f>IF(OR(LEAGUE="Mixed",LEAGUE=MYRANKS_P[[#This Row],[LG]]),IFERROR(INDEX(PITCHCSV[],MATCH(MYRANKS_P[[#This Row],[PROJID]],PITCHCSV[playerid],0),P_ERCOL),0),0)</f>
        <v>#REF!</v>
      </c>
      <c r="M764" s="128" t="e">
        <f>IF(OR(LEAGUE="Mixed",LEAGUE=MYRANKS_P[[#This Row],[LG]]),IFERROR(INDEX(PITCHCSV[],MATCH(MYRANKS_P[[#This Row],[PROJID]],PITCHCSV[playerid],0),P_HRCOL),0),0)</f>
        <v>#REF!</v>
      </c>
      <c r="N764" s="128" t="e">
        <f>IF(OR(LEAGUE="Mixed",LEAGUE=MYRANKS_P[[#This Row],[LG]]),IFERROR(INDEX(PITCHCSV[],MATCH(MYRANKS_P[[#This Row],[PROJID]],PITCHCSV[playerid],0),P_SOCOL),0),0)</f>
        <v>#REF!</v>
      </c>
      <c r="O764" s="128" t="e">
        <f>IF(OR(LEAGUE="Mixed",LEAGUE=MYRANKS_P[[#This Row],[LG]]),IFERROR(INDEX(PITCHCSV[],MATCH(MYRANKS_P[[#This Row],[PROJID]],PITCHCSV[playerid],0),P_BBCOL),0),0)</f>
        <v>#REF!</v>
      </c>
      <c r="P764" s="87" t="e">
        <f>IF(OR(LEAGUE="Mixed",LEAGUE=MYRANKS_P[[#This Row],[LG]]),IFERROR(MYRANKS_P[[#This Row],[ER]]*9/MYRANKS_P[[#This Row],[IP]],0),0)</f>
        <v>#REF!</v>
      </c>
      <c r="Q764" s="87" t="e">
        <f>IF(OR(LEAGUE="Mixed",LEAGUE=MYRANKS_P[[#This Row],[LG]]),IFERROR((MYRANKS_P[[#This Row],[BB]]+MYRANKS_P[[#This Row],[H]])/MYRANKS_P[[#This Row],[IP]],0),0)</f>
        <v>#REF!</v>
      </c>
      <c r="R764" s="87" t="e">
        <f>MYRANKS_P[[#This Row],[W]]/SGP_W</f>
        <v>#REF!</v>
      </c>
      <c r="S764" s="87" t="e">
        <f>MYRANKS_P[[#This Row],[SV]]/SGP_SV</f>
        <v>#REF!</v>
      </c>
      <c r="T764" s="87" t="e">
        <f>MYRANKS_P[[#This Row],[SO]]/SGP_K</f>
        <v>#REF!</v>
      </c>
      <c r="U764" s="87" t="e">
        <f>((LGAVG_ER*(NUMPITCHERS-1)+MYRANKS_P[[#This Row],[ER]])*9/((LGAVG_IP*(NUMPITCHERS-1)+MYRANKS_P[[#This Row],[IP]]))-LGAVG_ERA)/SGP_ERA</f>
        <v>#REF!</v>
      </c>
      <c r="V764" s="87" t="e">
        <f>((LGAVG_HBB*(NUMPITCHERS-1)+MYRANKS_P[[#This Row],[BB]]+MYRANKS_P[[#This Row],[H]])/(LGAVG_IP*(NUMPITCHERS-1)+MYRANKS_P[[#This Row],[IP]])-LGAVG_WHIP)/SGP_WHIP</f>
        <v>#REF!</v>
      </c>
      <c r="W764" s="92" t="e">
        <f>MYRANKS_P[[#This Row],[WSGP]]+MYRANKS_P[[#This Row],[SVSGP]]+MYRANKS_P[[#This Row],[SOSGP]]+MYRANKS_P[[#This Row],[ERASGP]]+MYRANKS_P[[#This Row],[WHIPSGP]]</f>
        <v>#REF!</v>
      </c>
      <c r="X764" s="173" t="e">
        <f>RANK(MYRANKS_P[[#This Row],[TTLSGP]],MYRANKS_P[TTLSGP],0)</f>
        <v>#REF!</v>
      </c>
      <c r="Y764" s="92" t="e">
        <f>IF(MYRANKS_P[[#This Row],[RAW_RANK]]&gt;NUM_P,MYRANKS_P[[#This Row],[TTLSGP]],0)</f>
        <v>#REF!</v>
      </c>
      <c r="Z764" s="96" t="e">
        <f>IF(MYRANKS_P[[#This Row],[BENCH_TTLSGP]]=0,"",RANK(MYRANKS_P[[#This Row],[BENCH_TTLSGP]],MYRANKS_P[BENCH_TTLSGP],0))</f>
        <v>#REF!</v>
      </c>
      <c r="AA764" s="96" t="e">
        <f>IF(MYRANKS_P[[#This Row],[RAW_RANK]]=NUM_P,"X","")</f>
        <v>#REF!</v>
      </c>
      <c r="AB764" s="93" t="e">
        <f>VLOOKUP(MYRANKS_P[[#This Row],[POS]],#REF!,COLUMN(#REF!),FALSE)</f>
        <v>#REF!</v>
      </c>
      <c r="AC764" s="94" t="e">
        <f>MYRANKS_P[[#This Row],[TTLSGP]]-MYRANKS_P[[#This Row],[REPL LVL]]</f>
        <v>#REF!</v>
      </c>
      <c r="AD764" s="87" t="e">
        <f>IF(MYRANKS_P[[#This Row],[RAW_RANK]]&lt;=Total_Pitchers_Drafted,MYRANKS_P[[#This Row],[SGP OVER REPL]],0)</f>
        <v>#REF!</v>
      </c>
      <c r="AE764" s="97" t="e">
        <f>MYRANKS_P[[#This Row],[SGP OVER REPL]]*Dollar_Value_Per_Pitcher_SGP+1</f>
        <v>#REF!</v>
      </c>
      <c r="AF764" s="87"/>
      <c r="AG764" s="87" t="e">
        <f>IF(AND(MYRANKS_P[[#This Row],[BENCH_RANK]]&lt;=Total_Pitchers_Drafted,MYRANKS_P[[#This Row],[$ACTUAL]]=""),MYRANKS_P[[#This Row],[USEFULSGP]],0)</f>
        <v>#REF!</v>
      </c>
      <c r="AH764" s="87" t="e">
        <f>IF(MYRANKS_P[[#This Row],[REMAIN_SGP]]=0,0,MYRANKS_P[[#This Row],[REMAIN_SGP]]*Remaining_Dollar_Value_Per_Pitcher_SGP+1)</f>
        <v>#REF!</v>
      </c>
      <c r="AI764" s="122"/>
    </row>
    <row r="765" spans="1:35" x14ac:dyDescent="0.25">
      <c r="A765" s="98" t="s">
        <v>1932</v>
      </c>
      <c r="B765" s="53" t="e">
        <f>VLOOKUP(MYRANKS_P[[#This Row],[PLAYERID]],#REF!,COLUMN(#REF!),FALSE)</f>
        <v>#REF!</v>
      </c>
      <c r="C765" s="53" t="e">
        <f>VLOOKUP(MYRANKS_P[[#This Row],[PLAYERID]],#REF!,COLUMN(#REF!),FALSE)</f>
        <v>#REF!</v>
      </c>
      <c r="D765" s="53" t="e">
        <f>VLOOKUP(MYRANKS_P[[#This Row],[PLAYERID]],#REF!,COLUMN(#REF!),FALSE)</f>
        <v>#REF!</v>
      </c>
      <c r="E765" s="9" t="e">
        <f>VLOOKUP(MYRANKS_P[[#This Row],[PLAYERID]],#REF!,COLUMN(#REF!),FALSE)</f>
        <v>#REF!</v>
      </c>
      <c r="F765" s="53" t="e">
        <f>VLOOKUP(MYRANKS_P[[#This Row],[PLAYERID]],#REF!,COLUMN(#REF!),FALSE)</f>
        <v>#REF!</v>
      </c>
      <c r="G765" s="9" t="e">
        <f>INDEX(#REF!,MATCH(MYRANKS_P[[#This Row],[PLAYERID]],#REF!,0),VLOOKUP(IDSYSTEM,#REF!,3,FALSE))</f>
        <v>#REF!</v>
      </c>
      <c r="H765" s="128" t="e">
        <f>IF(OR(LEAGUE="Mixed",LEAGUE=MYRANKS_P[[#This Row],[LG]]),IFERROR(INDEX(PITCHCSV[],MATCH(MYRANKS_P[[#This Row],[PROJID]],PITCHCSV[playerid],0),P_WCOL),0),0)</f>
        <v>#REF!</v>
      </c>
      <c r="I765" s="128" t="e">
        <f>IF(OR(LEAGUE="Mixed",LEAGUE=MYRANKS_P[[#This Row],[LG]]),IFERROR(INDEX(PITCHCSV[],MATCH(MYRANKS_P[[#This Row],[PROJID]],PITCHCSV[playerid],0),P_SVCOL),0),0)</f>
        <v>#REF!</v>
      </c>
      <c r="J765" s="128" t="e">
        <f>IF(OR(LEAGUE="Mixed",LEAGUE=MYRANKS_P[[#This Row],[LG]]),IFERROR(INDEX(PITCHCSV[],MATCH(MYRANKS_P[[#This Row],[PROJID]],PITCHCSV[playerid],0),P_IPCOL),0),0)</f>
        <v>#REF!</v>
      </c>
      <c r="K765" s="128" t="e">
        <f>IF(OR(LEAGUE="Mixed",LEAGUE=MYRANKS_P[[#This Row],[LG]]),IFERROR(INDEX(PITCHCSV[],MATCH(MYRANKS_P[[#This Row],[PROJID]],PITCHCSV[playerid],0),P_HCOL),0),0)</f>
        <v>#REF!</v>
      </c>
      <c r="L765" s="128" t="e">
        <f>IF(OR(LEAGUE="Mixed",LEAGUE=MYRANKS_P[[#This Row],[LG]]),IFERROR(INDEX(PITCHCSV[],MATCH(MYRANKS_P[[#This Row],[PROJID]],PITCHCSV[playerid],0),P_ERCOL),0),0)</f>
        <v>#REF!</v>
      </c>
      <c r="M765" s="128" t="e">
        <f>IF(OR(LEAGUE="Mixed",LEAGUE=MYRANKS_P[[#This Row],[LG]]),IFERROR(INDEX(PITCHCSV[],MATCH(MYRANKS_P[[#This Row],[PROJID]],PITCHCSV[playerid],0),P_HRCOL),0),0)</f>
        <v>#REF!</v>
      </c>
      <c r="N765" s="128" t="e">
        <f>IF(OR(LEAGUE="Mixed",LEAGUE=MYRANKS_P[[#This Row],[LG]]),IFERROR(INDEX(PITCHCSV[],MATCH(MYRANKS_P[[#This Row],[PROJID]],PITCHCSV[playerid],0),P_SOCOL),0),0)</f>
        <v>#REF!</v>
      </c>
      <c r="O765" s="128" t="e">
        <f>IF(OR(LEAGUE="Mixed",LEAGUE=MYRANKS_P[[#This Row],[LG]]),IFERROR(INDEX(PITCHCSV[],MATCH(MYRANKS_P[[#This Row],[PROJID]],PITCHCSV[playerid],0),P_BBCOL),0),0)</f>
        <v>#REF!</v>
      </c>
      <c r="P765" s="87" t="e">
        <f>IF(OR(LEAGUE="Mixed",LEAGUE=MYRANKS_P[[#This Row],[LG]]),IFERROR(MYRANKS_P[[#This Row],[ER]]*9/MYRANKS_P[[#This Row],[IP]],0),0)</f>
        <v>#REF!</v>
      </c>
      <c r="Q765" s="87" t="e">
        <f>IF(OR(LEAGUE="Mixed",LEAGUE=MYRANKS_P[[#This Row],[LG]]),IFERROR((MYRANKS_P[[#This Row],[BB]]+MYRANKS_P[[#This Row],[H]])/MYRANKS_P[[#This Row],[IP]],0),0)</f>
        <v>#REF!</v>
      </c>
      <c r="R765" s="87" t="e">
        <f>MYRANKS_P[[#This Row],[W]]/SGP_W</f>
        <v>#REF!</v>
      </c>
      <c r="S765" s="87" t="e">
        <f>MYRANKS_P[[#This Row],[SV]]/SGP_SV</f>
        <v>#REF!</v>
      </c>
      <c r="T765" s="87" t="e">
        <f>MYRANKS_P[[#This Row],[SO]]/SGP_K</f>
        <v>#REF!</v>
      </c>
      <c r="U765" s="87" t="e">
        <f>((LGAVG_ER*(NUMPITCHERS-1)+MYRANKS_P[[#This Row],[ER]])*9/((LGAVG_IP*(NUMPITCHERS-1)+MYRANKS_P[[#This Row],[IP]]))-LGAVG_ERA)/SGP_ERA</f>
        <v>#REF!</v>
      </c>
      <c r="V765" s="87" t="e">
        <f>((LGAVG_HBB*(NUMPITCHERS-1)+MYRANKS_P[[#This Row],[BB]]+MYRANKS_P[[#This Row],[H]])/(LGAVG_IP*(NUMPITCHERS-1)+MYRANKS_P[[#This Row],[IP]])-LGAVG_WHIP)/SGP_WHIP</f>
        <v>#REF!</v>
      </c>
      <c r="W765" s="92" t="e">
        <f>MYRANKS_P[[#This Row],[WSGP]]+MYRANKS_P[[#This Row],[SVSGP]]+MYRANKS_P[[#This Row],[SOSGP]]+MYRANKS_P[[#This Row],[ERASGP]]+MYRANKS_P[[#This Row],[WHIPSGP]]</f>
        <v>#REF!</v>
      </c>
      <c r="X765" s="173" t="e">
        <f>RANK(MYRANKS_P[[#This Row],[TTLSGP]],MYRANKS_P[TTLSGP],0)</f>
        <v>#REF!</v>
      </c>
      <c r="Y765" s="92" t="e">
        <f>IF(MYRANKS_P[[#This Row],[RAW_RANK]]&gt;NUM_P,MYRANKS_P[[#This Row],[TTLSGP]],0)</f>
        <v>#REF!</v>
      </c>
      <c r="Z765" s="96" t="e">
        <f>IF(MYRANKS_P[[#This Row],[BENCH_TTLSGP]]=0,"",RANK(MYRANKS_P[[#This Row],[BENCH_TTLSGP]],MYRANKS_P[BENCH_TTLSGP],0))</f>
        <v>#REF!</v>
      </c>
      <c r="AA765" s="96" t="e">
        <f>IF(MYRANKS_P[[#This Row],[RAW_RANK]]=NUM_P,"X","")</f>
        <v>#REF!</v>
      </c>
      <c r="AB765" s="93" t="e">
        <f>VLOOKUP(MYRANKS_P[[#This Row],[POS]],#REF!,COLUMN(#REF!),FALSE)</f>
        <v>#REF!</v>
      </c>
      <c r="AC765" s="95" t="e">
        <f>MYRANKS_P[[#This Row],[TTLSGP]]-MYRANKS_P[[#This Row],[REPL LVL]]</f>
        <v>#REF!</v>
      </c>
      <c r="AD765" s="87" t="e">
        <f>IF(MYRANKS_P[[#This Row],[RAW_RANK]]&lt;=Total_Pitchers_Drafted,MYRANKS_P[[#This Row],[SGP OVER REPL]],0)</f>
        <v>#REF!</v>
      </c>
      <c r="AE765" s="97" t="e">
        <f>MYRANKS_P[[#This Row],[SGP OVER REPL]]*Dollar_Value_Per_Pitcher_SGP+1</f>
        <v>#REF!</v>
      </c>
      <c r="AF765" s="87"/>
      <c r="AG765" s="87" t="e">
        <f>IF(AND(MYRANKS_P[[#This Row],[BENCH_RANK]]&lt;=Total_Pitchers_Drafted,MYRANKS_P[[#This Row],[$ACTUAL]]=""),MYRANKS_P[[#This Row],[USEFULSGP]],0)</f>
        <v>#REF!</v>
      </c>
      <c r="AH765" s="87" t="e">
        <f>IF(MYRANKS_P[[#This Row],[REMAIN_SGP]]=0,0,MYRANKS_P[[#This Row],[REMAIN_SGP]]*Remaining_Dollar_Value_Per_Pitcher_SGP+1)</f>
        <v>#REF!</v>
      </c>
      <c r="AI765" s="122"/>
    </row>
    <row r="766" spans="1:35" x14ac:dyDescent="0.25">
      <c r="A766" s="98" t="s">
        <v>1933</v>
      </c>
      <c r="B766" s="53" t="e">
        <f>VLOOKUP(MYRANKS_P[[#This Row],[PLAYERID]],#REF!,COLUMN(#REF!),FALSE)</f>
        <v>#REF!</v>
      </c>
      <c r="C766" s="53" t="e">
        <f>VLOOKUP(MYRANKS_P[[#This Row],[PLAYERID]],#REF!,COLUMN(#REF!),FALSE)</f>
        <v>#REF!</v>
      </c>
      <c r="D766" s="53" t="e">
        <f>VLOOKUP(MYRANKS_P[[#This Row],[PLAYERID]],#REF!,COLUMN(#REF!),FALSE)</f>
        <v>#REF!</v>
      </c>
      <c r="E766" s="9" t="e">
        <f>VLOOKUP(MYRANKS_P[[#This Row],[PLAYERID]],#REF!,COLUMN(#REF!),FALSE)</f>
        <v>#REF!</v>
      </c>
      <c r="F766" s="53" t="e">
        <f>VLOOKUP(MYRANKS_P[[#This Row],[PLAYERID]],#REF!,COLUMN(#REF!),FALSE)</f>
        <v>#REF!</v>
      </c>
      <c r="G766" s="9" t="e">
        <f>INDEX(#REF!,MATCH(MYRANKS_P[[#This Row],[PLAYERID]],#REF!,0),VLOOKUP(IDSYSTEM,#REF!,3,FALSE))</f>
        <v>#REF!</v>
      </c>
      <c r="H766" s="115" t="e">
        <f>IF(OR(LEAGUE="Mixed",LEAGUE=MYRANKS_P[[#This Row],[LG]]),IFERROR(INDEX(PITCHCSV[],MATCH(MYRANKS_P[[#This Row],[PROJID]],PITCHCSV[playerid],0),P_WCOL),0),0)</f>
        <v>#REF!</v>
      </c>
      <c r="I766" s="115" t="e">
        <f>IF(OR(LEAGUE="Mixed",LEAGUE=MYRANKS_P[[#This Row],[LG]]),IFERROR(INDEX(PITCHCSV[],MATCH(MYRANKS_P[[#This Row],[PROJID]],PITCHCSV[playerid],0),P_SVCOL),0),0)</f>
        <v>#REF!</v>
      </c>
      <c r="J766" s="115" t="e">
        <f>IF(OR(LEAGUE="Mixed",LEAGUE=MYRANKS_P[[#This Row],[LG]]),IFERROR(INDEX(PITCHCSV[],MATCH(MYRANKS_P[[#This Row],[PROJID]],PITCHCSV[playerid],0),P_IPCOL),0),0)</f>
        <v>#REF!</v>
      </c>
      <c r="K766" s="115" t="e">
        <f>IF(OR(LEAGUE="Mixed",LEAGUE=MYRANKS_P[[#This Row],[LG]]),IFERROR(INDEX(PITCHCSV[],MATCH(MYRANKS_P[[#This Row],[PROJID]],PITCHCSV[playerid],0),P_HCOL),0),0)</f>
        <v>#REF!</v>
      </c>
      <c r="L766" s="115" t="e">
        <f>IF(OR(LEAGUE="Mixed",LEAGUE=MYRANKS_P[[#This Row],[LG]]),IFERROR(INDEX(PITCHCSV[],MATCH(MYRANKS_P[[#This Row],[PROJID]],PITCHCSV[playerid],0),P_ERCOL),0),0)</f>
        <v>#REF!</v>
      </c>
      <c r="M766" s="115" t="e">
        <f>IF(OR(LEAGUE="Mixed",LEAGUE=MYRANKS_P[[#This Row],[LG]]),IFERROR(INDEX(PITCHCSV[],MATCH(MYRANKS_P[[#This Row],[PROJID]],PITCHCSV[playerid],0),P_HRCOL),0),0)</f>
        <v>#REF!</v>
      </c>
      <c r="N766" s="115" t="e">
        <f>IF(OR(LEAGUE="Mixed",LEAGUE=MYRANKS_P[[#This Row],[LG]]),IFERROR(INDEX(PITCHCSV[],MATCH(MYRANKS_P[[#This Row],[PROJID]],PITCHCSV[playerid],0),P_SOCOL),0),0)</f>
        <v>#REF!</v>
      </c>
      <c r="O766" s="115" t="e">
        <f>IF(OR(LEAGUE="Mixed",LEAGUE=MYRANKS_P[[#This Row],[LG]]),IFERROR(INDEX(PITCHCSV[],MATCH(MYRANKS_P[[#This Row],[PROJID]],PITCHCSV[playerid],0),P_BBCOL),0),0)</f>
        <v>#REF!</v>
      </c>
      <c r="P766" s="10" t="e">
        <f>IF(OR(LEAGUE="Mixed",LEAGUE=MYRANKS_P[[#This Row],[LG]]),IFERROR(MYRANKS_P[[#This Row],[ER]]*9/MYRANKS_P[[#This Row],[IP]],0),0)</f>
        <v>#REF!</v>
      </c>
      <c r="Q766" s="10" t="e">
        <f>IF(OR(LEAGUE="Mixed",LEAGUE=MYRANKS_P[[#This Row],[LG]]),IFERROR((MYRANKS_P[[#This Row],[BB]]+MYRANKS_P[[#This Row],[H]])/MYRANKS_P[[#This Row],[IP]],0),0)</f>
        <v>#REF!</v>
      </c>
      <c r="R766" s="87" t="e">
        <f>MYRANKS_P[[#This Row],[W]]/SGP_W</f>
        <v>#REF!</v>
      </c>
      <c r="S766" s="87" t="e">
        <f>MYRANKS_P[[#This Row],[SV]]/SGP_SV</f>
        <v>#REF!</v>
      </c>
      <c r="T766" s="87" t="e">
        <f>MYRANKS_P[[#This Row],[SO]]/SGP_K</f>
        <v>#REF!</v>
      </c>
      <c r="U766" s="10" t="e">
        <f>((LGAVG_ER*(NUMPITCHERS-1)+MYRANKS_P[[#This Row],[ER]])*9/((LGAVG_IP*(NUMPITCHERS-1)+MYRANKS_P[[#This Row],[IP]]))-LGAVG_ERA)/SGP_ERA</f>
        <v>#REF!</v>
      </c>
      <c r="V766" s="10" t="e">
        <f>((LGAVG_HBB*(NUMPITCHERS-1)+MYRANKS_P[[#This Row],[BB]]+MYRANKS_P[[#This Row],[H]])/(LGAVG_IP*(NUMPITCHERS-1)+MYRANKS_P[[#This Row],[IP]])-LGAVG_WHIP)/SGP_WHIP</f>
        <v>#REF!</v>
      </c>
      <c r="W766" s="92" t="e">
        <f>MYRANKS_P[[#This Row],[WSGP]]+MYRANKS_P[[#This Row],[SVSGP]]+MYRANKS_P[[#This Row],[SOSGP]]+MYRANKS_P[[#This Row],[ERASGP]]+MYRANKS_P[[#This Row],[WHIPSGP]]</f>
        <v>#REF!</v>
      </c>
      <c r="X766" s="173" t="e">
        <f>RANK(MYRANKS_P[[#This Row],[TTLSGP]],MYRANKS_P[TTLSGP],0)</f>
        <v>#REF!</v>
      </c>
      <c r="Y766" s="92" t="e">
        <f>IF(MYRANKS_P[[#This Row],[RAW_RANK]]&gt;NUM_P,MYRANKS_P[[#This Row],[TTLSGP]],0)</f>
        <v>#REF!</v>
      </c>
      <c r="Z766" s="96" t="e">
        <f>IF(MYRANKS_P[[#This Row],[BENCH_TTLSGP]]=0,"",RANK(MYRANKS_P[[#This Row],[BENCH_TTLSGP]],MYRANKS_P[BENCH_TTLSGP],0))</f>
        <v>#REF!</v>
      </c>
      <c r="AA766" s="96" t="e">
        <f>IF(MYRANKS_P[[#This Row],[RAW_RANK]]=NUM_P,"X","")</f>
        <v>#REF!</v>
      </c>
      <c r="AB766" s="93" t="e">
        <f>VLOOKUP(MYRANKS_P[[#This Row],[POS]],#REF!,COLUMN(#REF!),FALSE)</f>
        <v>#REF!</v>
      </c>
      <c r="AC766" s="95" t="e">
        <f>MYRANKS_P[[#This Row],[TTLSGP]]-MYRANKS_P[[#This Row],[REPL LVL]]</f>
        <v>#REF!</v>
      </c>
      <c r="AD766" s="87" t="e">
        <f>IF(MYRANKS_P[[#This Row],[RAW_RANK]]&lt;=Total_Pitchers_Drafted,MYRANKS_P[[#This Row],[SGP OVER REPL]],0)</f>
        <v>#REF!</v>
      </c>
      <c r="AE766" s="97" t="e">
        <f>MYRANKS_P[[#This Row],[SGP OVER REPL]]*Dollar_Value_Per_Pitcher_SGP+1</f>
        <v>#REF!</v>
      </c>
      <c r="AF766" s="87"/>
      <c r="AG766" s="87" t="e">
        <f>IF(AND(MYRANKS_P[[#This Row],[BENCH_RANK]]&lt;=Total_Pitchers_Drafted,MYRANKS_P[[#This Row],[$ACTUAL]]=""),MYRANKS_P[[#This Row],[USEFULSGP]],0)</f>
        <v>#REF!</v>
      </c>
      <c r="AH766" s="87" t="e">
        <f>IF(MYRANKS_P[[#This Row],[REMAIN_SGP]]=0,0,MYRANKS_P[[#This Row],[REMAIN_SGP]]*Remaining_Dollar_Value_Per_Pitcher_SGP+1)</f>
        <v>#REF!</v>
      </c>
      <c r="AI766" s="122"/>
    </row>
    <row r="767" spans="1:35" x14ac:dyDescent="0.25">
      <c r="A767" s="78" t="s">
        <v>1934</v>
      </c>
      <c r="B767" s="53" t="e">
        <f>VLOOKUP(MYRANKS_P[[#This Row],[PLAYERID]],#REF!,COLUMN(#REF!),FALSE)</f>
        <v>#REF!</v>
      </c>
      <c r="C767" s="53" t="e">
        <f>VLOOKUP(MYRANKS_P[[#This Row],[PLAYERID]],#REF!,COLUMN(#REF!),FALSE)</f>
        <v>#REF!</v>
      </c>
      <c r="D767" s="53" t="e">
        <f>VLOOKUP(MYRANKS_P[[#This Row],[PLAYERID]],#REF!,COLUMN(#REF!),FALSE)</f>
        <v>#REF!</v>
      </c>
      <c r="E767" s="9" t="e">
        <f>VLOOKUP(MYRANKS_P[[#This Row],[PLAYERID]],#REF!,COLUMN(#REF!),FALSE)</f>
        <v>#REF!</v>
      </c>
      <c r="F767" s="53" t="e">
        <f>VLOOKUP(MYRANKS_P[[#This Row],[PLAYERID]],#REF!,COLUMN(#REF!),FALSE)</f>
        <v>#REF!</v>
      </c>
      <c r="G767" s="9" t="e">
        <f>INDEX(#REF!,MATCH(MYRANKS_P[[#This Row],[PLAYERID]],#REF!,0),VLOOKUP(IDSYSTEM,#REF!,3,FALSE))</f>
        <v>#REF!</v>
      </c>
      <c r="H767" s="115" t="e">
        <f>IF(OR(LEAGUE="Mixed",LEAGUE=MYRANKS_P[[#This Row],[LG]]),IFERROR(INDEX(PITCHCSV[],MATCH(MYRANKS_P[[#This Row],[PROJID]],PITCHCSV[playerid],0),P_WCOL),0),0)</f>
        <v>#REF!</v>
      </c>
      <c r="I767" s="115" t="e">
        <f>IF(OR(LEAGUE="Mixed",LEAGUE=MYRANKS_P[[#This Row],[LG]]),IFERROR(INDEX(PITCHCSV[],MATCH(MYRANKS_P[[#This Row],[PROJID]],PITCHCSV[playerid],0),P_SVCOL),0),0)</f>
        <v>#REF!</v>
      </c>
      <c r="J767" s="115" t="e">
        <f>IF(OR(LEAGUE="Mixed",LEAGUE=MYRANKS_P[[#This Row],[LG]]),IFERROR(INDEX(PITCHCSV[],MATCH(MYRANKS_P[[#This Row],[PROJID]],PITCHCSV[playerid],0),P_IPCOL),0),0)</f>
        <v>#REF!</v>
      </c>
      <c r="K767" s="115" t="e">
        <f>IF(OR(LEAGUE="Mixed",LEAGUE=MYRANKS_P[[#This Row],[LG]]),IFERROR(INDEX(PITCHCSV[],MATCH(MYRANKS_P[[#This Row],[PROJID]],PITCHCSV[playerid],0),P_HCOL),0),0)</f>
        <v>#REF!</v>
      </c>
      <c r="L767" s="115" t="e">
        <f>IF(OR(LEAGUE="Mixed",LEAGUE=MYRANKS_P[[#This Row],[LG]]),IFERROR(INDEX(PITCHCSV[],MATCH(MYRANKS_P[[#This Row],[PROJID]],PITCHCSV[playerid],0),P_ERCOL),0),0)</f>
        <v>#REF!</v>
      </c>
      <c r="M767" s="115" t="e">
        <f>IF(OR(LEAGUE="Mixed",LEAGUE=MYRANKS_P[[#This Row],[LG]]),IFERROR(INDEX(PITCHCSV[],MATCH(MYRANKS_P[[#This Row],[PROJID]],PITCHCSV[playerid],0),P_HRCOL),0),0)</f>
        <v>#REF!</v>
      </c>
      <c r="N767" s="115" t="e">
        <f>IF(OR(LEAGUE="Mixed",LEAGUE=MYRANKS_P[[#This Row],[LG]]),IFERROR(INDEX(PITCHCSV[],MATCH(MYRANKS_P[[#This Row],[PROJID]],PITCHCSV[playerid],0),P_SOCOL),0),0)</f>
        <v>#REF!</v>
      </c>
      <c r="O767" s="115" t="e">
        <f>IF(OR(LEAGUE="Mixed",LEAGUE=MYRANKS_P[[#This Row],[LG]]),IFERROR(INDEX(PITCHCSV[],MATCH(MYRANKS_P[[#This Row],[PROJID]],PITCHCSV[playerid],0),P_BBCOL),0),0)</f>
        <v>#REF!</v>
      </c>
      <c r="P767" s="10" t="e">
        <f>IF(OR(LEAGUE="Mixed",LEAGUE=MYRANKS_P[[#This Row],[LG]]),IFERROR(MYRANKS_P[[#This Row],[ER]]*9/MYRANKS_P[[#This Row],[IP]],0),0)</f>
        <v>#REF!</v>
      </c>
      <c r="Q767" s="10" t="e">
        <f>IF(OR(LEAGUE="Mixed",LEAGUE=MYRANKS_P[[#This Row],[LG]]),IFERROR((MYRANKS_P[[#This Row],[BB]]+MYRANKS_P[[#This Row],[H]])/MYRANKS_P[[#This Row],[IP]],0),0)</f>
        <v>#REF!</v>
      </c>
      <c r="R767" s="12" t="e">
        <f>MYRANKS_P[[#This Row],[W]]/SGP_W</f>
        <v>#REF!</v>
      </c>
      <c r="S767" s="12" t="e">
        <f>MYRANKS_P[[#This Row],[SV]]/SGP_SV</f>
        <v>#REF!</v>
      </c>
      <c r="T767" s="12" t="e">
        <f>MYRANKS_P[[#This Row],[SO]]/SGP_K</f>
        <v>#REF!</v>
      </c>
      <c r="U767" s="10" t="e">
        <f>((LGAVG_ER*(NUMPITCHERS-1)+MYRANKS_P[[#This Row],[ER]])*9/((LGAVG_IP*(NUMPITCHERS-1)+MYRANKS_P[[#This Row],[IP]]))-LGAVG_ERA)/SGP_ERA</f>
        <v>#REF!</v>
      </c>
      <c r="V767" s="10" t="e">
        <f>((LGAVG_HBB*(NUMPITCHERS-1)+MYRANKS_P[[#This Row],[BB]]+MYRANKS_P[[#This Row],[H]])/(LGAVG_IP*(NUMPITCHERS-1)+MYRANKS_P[[#This Row],[IP]])-LGAVG_WHIP)/SGP_WHIP</f>
        <v>#REF!</v>
      </c>
      <c r="W767" s="76" t="e">
        <f>MYRANKS_P[[#This Row],[WSGP]]+MYRANKS_P[[#This Row],[SVSGP]]+MYRANKS_P[[#This Row],[SOSGP]]+MYRANKS_P[[#This Row],[ERASGP]]+MYRANKS_P[[#This Row],[WHIPSGP]]</f>
        <v>#REF!</v>
      </c>
      <c r="X767" s="175" t="e">
        <f>RANK(MYRANKS_P[[#This Row],[TTLSGP]],MYRANKS_P[TTLSGP],0)</f>
        <v>#REF!</v>
      </c>
      <c r="Y767" s="76" t="e">
        <f>IF(MYRANKS_P[[#This Row],[RAW_RANK]]&gt;NUM_P,MYRANKS_P[[#This Row],[TTLSGP]],0)</f>
        <v>#REF!</v>
      </c>
      <c r="Z767" s="23" t="e">
        <f>IF(MYRANKS_P[[#This Row],[BENCH_TTLSGP]]=0,"",RANK(MYRANKS_P[[#This Row],[BENCH_TTLSGP]],MYRANKS_P[BENCH_TTLSGP],0))</f>
        <v>#REF!</v>
      </c>
      <c r="AA767" s="23" t="e">
        <f>IF(MYRANKS_P[[#This Row],[RAW_RANK]]=NUM_P,"X","")</f>
        <v>#REF!</v>
      </c>
      <c r="AB767" s="80" t="e">
        <f>VLOOKUP(MYRANKS_P[[#This Row],[POS]],#REF!,COLUMN(#REF!),FALSE)</f>
        <v>#REF!</v>
      </c>
      <c r="AC767" s="81" t="e">
        <f>MYRANKS_P[[#This Row],[TTLSGP]]-MYRANKS_P[[#This Row],[REPL LVL]]</f>
        <v>#REF!</v>
      </c>
      <c r="AD767" s="20" t="e">
        <f>IF(MYRANKS_P[[#This Row],[RAW_RANK]]&lt;=Total_Pitchers_Drafted,MYRANKS_P[[#This Row],[SGP OVER REPL]],0)</f>
        <v>#REF!</v>
      </c>
      <c r="AE767" s="70" t="e">
        <f>MYRANKS_P[[#This Row],[SGP OVER REPL]]*Dollar_Value_Per_Pitcher_SGP+1</f>
        <v>#REF!</v>
      </c>
      <c r="AF767" s="28"/>
      <c r="AG767" s="31" t="e">
        <f>IF(AND(MYRANKS_P[[#This Row],[BENCH_RANK]]&lt;=Total_Pitchers_Drafted,MYRANKS_P[[#This Row],[$ACTUAL]]=""),MYRANKS_P[[#This Row],[USEFULSGP]],0)</f>
        <v>#REF!</v>
      </c>
      <c r="AH767" s="28" t="e">
        <f>IF(MYRANKS_P[[#This Row],[REMAIN_SGP]]=0,0,MYRANKS_P[[#This Row],[REMAIN_SGP]]*Remaining_Dollar_Value_Per_Pitcher_SGP+1)</f>
        <v>#REF!</v>
      </c>
      <c r="AI767" s="122"/>
    </row>
    <row r="768" spans="1:35" x14ac:dyDescent="0.25">
      <c r="A768" s="99" t="s">
        <v>1936</v>
      </c>
      <c r="B768" s="53" t="e">
        <f>VLOOKUP(MYRANKS_P[[#This Row],[PLAYERID]],#REF!,COLUMN(#REF!),FALSE)</f>
        <v>#REF!</v>
      </c>
      <c r="C768" s="53" t="e">
        <f>VLOOKUP(MYRANKS_P[[#This Row],[PLAYERID]],#REF!,COLUMN(#REF!),FALSE)</f>
        <v>#REF!</v>
      </c>
      <c r="D768" s="53" t="e">
        <f>VLOOKUP(MYRANKS_P[[#This Row],[PLAYERID]],#REF!,COLUMN(#REF!),FALSE)</f>
        <v>#REF!</v>
      </c>
      <c r="E768" s="9" t="e">
        <f>VLOOKUP(MYRANKS_P[[#This Row],[PLAYERID]],#REF!,COLUMN(#REF!),FALSE)</f>
        <v>#REF!</v>
      </c>
      <c r="F768" s="53" t="e">
        <f>VLOOKUP(MYRANKS_P[[#This Row],[PLAYERID]],#REF!,COLUMN(#REF!),FALSE)</f>
        <v>#REF!</v>
      </c>
      <c r="G768" s="9" t="e">
        <f>INDEX(#REF!,MATCH(MYRANKS_P[[#This Row],[PLAYERID]],#REF!,0),VLOOKUP(IDSYSTEM,#REF!,3,FALSE))</f>
        <v>#REF!</v>
      </c>
      <c r="H768" s="128" t="e">
        <f>IF(OR(LEAGUE="Mixed",LEAGUE=MYRANKS_P[[#This Row],[LG]]),IFERROR(INDEX(PITCHCSV[],MATCH(MYRANKS_P[[#This Row],[PROJID]],PITCHCSV[playerid],0),P_WCOL),0),0)</f>
        <v>#REF!</v>
      </c>
      <c r="I768" s="128" t="e">
        <f>IF(OR(LEAGUE="Mixed",LEAGUE=MYRANKS_P[[#This Row],[LG]]),IFERROR(INDEX(PITCHCSV[],MATCH(MYRANKS_P[[#This Row],[PROJID]],PITCHCSV[playerid],0),P_SVCOL),0),0)</f>
        <v>#REF!</v>
      </c>
      <c r="J768" s="128" t="e">
        <f>IF(OR(LEAGUE="Mixed",LEAGUE=MYRANKS_P[[#This Row],[LG]]),IFERROR(INDEX(PITCHCSV[],MATCH(MYRANKS_P[[#This Row],[PROJID]],PITCHCSV[playerid],0),P_IPCOL),0),0)</f>
        <v>#REF!</v>
      </c>
      <c r="K768" s="128" t="e">
        <f>IF(OR(LEAGUE="Mixed",LEAGUE=MYRANKS_P[[#This Row],[LG]]),IFERROR(INDEX(PITCHCSV[],MATCH(MYRANKS_P[[#This Row],[PROJID]],PITCHCSV[playerid],0),P_HCOL),0),0)</f>
        <v>#REF!</v>
      </c>
      <c r="L768" s="128" t="e">
        <f>IF(OR(LEAGUE="Mixed",LEAGUE=MYRANKS_P[[#This Row],[LG]]),IFERROR(INDEX(PITCHCSV[],MATCH(MYRANKS_P[[#This Row],[PROJID]],PITCHCSV[playerid],0),P_ERCOL),0),0)</f>
        <v>#REF!</v>
      </c>
      <c r="M768" s="128" t="e">
        <f>IF(OR(LEAGUE="Mixed",LEAGUE=MYRANKS_P[[#This Row],[LG]]),IFERROR(INDEX(PITCHCSV[],MATCH(MYRANKS_P[[#This Row],[PROJID]],PITCHCSV[playerid],0),P_HRCOL),0),0)</f>
        <v>#REF!</v>
      </c>
      <c r="N768" s="128" t="e">
        <f>IF(OR(LEAGUE="Mixed",LEAGUE=MYRANKS_P[[#This Row],[LG]]),IFERROR(INDEX(PITCHCSV[],MATCH(MYRANKS_P[[#This Row],[PROJID]],PITCHCSV[playerid],0),P_SOCOL),0),0)</f>
        <v>#REF!</v>
      </c>
      <c r="O768" s="128" t="e">
        <f>IF(OR(LEAGUE="Mixed",LEAGUE=MYRANKS_P[[#This Row],[LG]]),IFERROR(INDEX(PITCHCSV[],MATCH(MYRANKS_P[[#This Row],[PROJID]],PITCHCSV[playerid],0),P_BBCOL),0),0)</f>
        <v>#REF!</v>
      </c>
      <c r="P768" s="87" t="e">
        <f>IF(OR(LEAGUE="Mixed",LEAGUE=MYRANKS_P[[#This Row],[LG]]),IFERROR(MYRANKS_P[[#This Row],[ER]]*9/MYRANKS_P[[#This Row],[IP]],0),0)</f>
        <v>#REF!</v>
      </c>
      <c r="Q768" s="87" t="e">
        <f>IF(OR(LEAGUE="Mixed",LEAGUE=MYRANKS_P[[#This Row],[LG]]),IFERROR((MYRANKS_P[[#This Row],[BB]]+MYRANKS_P[[#This Row],[H]])/MYRANKS_P[[#This Row],[IP]],0),0)</f>
        <v>#REF!</v>
      </c>
      <c r="R768" s="94" t="e">
        <f>MYRANKS_P[[#This Row],[W]]/SGP_W</f>
        <v>#REF!</v>
      </c>
      <c r="S768" s="94" t="e">
        <f>MYRANKS_P[[#This Row],[SV]]/SGP_SV</f>
        <v>#REF!</v>
      </c>
      <c r="T768" s="94" t="e">
        <f>MYRANKS_P[[#This Row],[SO]]/SGP_K</f>
        <v>#REF!</v>
      </c>
      <c r="U768" s="87" t="e">
        <f>((LGAVG_ER*(NUMPITCHERS-1)+MYRANKS_P[[#This Row],[ER]])*9/((LGAVG_IP*(NUMPITCHERS-1)+MYRANKS_P[[#This Row],[IP]]))-LGAVG_ERA)/SGP_ERA</f>
        <v>#REF!</v>
      </c>
      <c r="V768" s="87" t="e">
        <f>((LGAVG_HBB*(NUMPITCHERS-1)+MYRANKS_P[[#This Row],[BB]]+MYRANKS_P[[#This Row],[H]])/(LGAVG_IP*(NUMPITCHERS-1)+MYRANKS_P[[#This Row],[IP]])-LGAVG_WHIP)/SGP_WHIP</f>
        <v>#REF!</v>
      </c>
      <c r="W768" s="100" t="e">
        <f>MYRANKS_P[[#This Row],[WSGP]]+MYRANKS_P[[#This Row],[SVSGP]]+MYRANKS_P[[#This Row],[SOSGP]]+MYRANKS_P[[#This Row],[ERASGP]]+MYRANKS_P[[#This Row],[WHIPSGP]]</f>
        <v>#REF!</v>
      </c>
      <c r="X768" s="176" t="e">
        <f>RANK(MYRANKS_P[[#This Row],[TTLSGP]],MYRANKS_P[TTLSGP],0)</f>
        <v>#REF!</v>
      </c>
      <c r="Y768" s="100" t="e">
        <f>IF(MYRANKS_P[[#This Row],[RAW_RANK]]&gt;NUM_P,MYRANKS_P[[#This Row],[TTLSGP]],0)</f>
        <v>#REF!</v>
      </c>
      <c r="Z768" s="101" t="e">
        <f>IF(MYRANKS_P[[#This Row],[BENCH_TTLSGP]]=0,"",RANK(MYRANKS_P[[#This Row],[BENCH_TTLSGP]],MYRANKS_P[BENCH_TTLSGP],0))</f>
        <v>#REF!</v>
      </c>
      <c r="AA768" s="101" t="e">
        <f>IF(MYRANKS_P[[#This Row],[RAW_RANK]]=NUM_P,"X","")</f>
        <v>#REF!</v>
      </c>
      <c r="AB768" s="93" t="e">
        <f>VLOOKUP(MYRANKS_P[[#This Row],[POS]],#REF!,COLUMN(#REF!),FALSE)</f>
        <v>#REF!</v>
      </c>
      <c r="AC768" s="94" t="e">
        <f>MYRANKS_P[[#This Row],[TTLSGP]]-MYRANKS_P[[#This Row],[REPL LVL]]</f>
        <v>#REF!</v>
      </c>
      <c r="AD768" s="94" t="e">
        <f>IF(MYRANKS_P[[#This Row],[RAW_RANK]]&lt;=Total_Pitchers_Drafted,MYRANKS_P[[#This Row],[SGP OVER REPL]],0)</f>
        <v>#REF!</v>
      </c>
      <c r="AE768" s="102" t="e">
        <f>MYRANKS_P[[#This Row],[SGP OVER REPL]]*Dollar_Value_Per_Pitcher_SGP+1</f>
        <v>#REF!</v>
      </c>
      <c r="AF768" s="94"/>
      <c r="AG768" s="94" t="e">
        <f>IF(AND(MYRANKS_P[[#This Row],[BENCH_RANK]]&lt;=Total_Pitchers_Drafted,MYRANKS_P[[#This Row],[$ACTUAL]]=""),MYRANKS_P[[#This Row],[USEFULSGP]],0)</f>
        <v>#REF!</v>
      </c>
      <c r="AH768" s="94" t="e">
        <f>IF(MYRANKS_P[[#This Row],[REMAIN_SGP]]=0,0,MYRANKS_P[[#This Row],[REMAIN_SGP]]*Remaining_Dollar_Value_Per_Pitcher_SGP+1)</f>
        <v>#REF!</v>
      </c>
      <c r="AI768" s="122"/>
    </row>
    <row r="769" spans="1:35" x14ac:dyDescent="0.25">
      <c r="A769" s="78" t="s">
        <v>1944</v>
      </c>
      <c r="B769" s="53" t="e">
        <f>VLOOKUP(MYRANKS_P[[#This Row],[PLAYERID]],#REF!,COLUMN(#REF!),FALSE)</f>
        <v>#REF!</v>
      </c>
      <c r="C769" s="53" t="e">
        <f>VLOOKUP(MYRANKS_P[[#This Row],[PLAYERID]],#REF!,COLUMN(#REF!),FALSE)</f>
        <v>#REF!</v>
      </c>
      <c r="D769" s="53" t="e">
        <f>VLOOKUP(MYRANKS_P[[#This Row],[PLAYERID]],#REF!,COLUMN(#REF!),FALSE)</f>
        <v>#REF!</v>
      </c>
      <c r="E769" s="9" t="e">
        <f>VLOOKUP(MYRANKS_P[[#This Row],[PLAYERID]],#REF!,COLUMN(#REF!),FALSE)</f>
        <v>#REF!</v>
      </c>
      <c r="F769" s="53" t="e">
        <f>VLOOKUP(MYRANKS_P[[#This Row],[PLAYERID]],#REF!,COLUMN(#REF!),FALSE)</f>
        <v>#REF!</v>
      </c>
      <c r="G769" s="9" t="e">
        <f>INDEX(#REF!,MATCH(MYRANKS_P[[#This Row],[PLAYERID]],#REF!,0),VLOOKUP(IDSYSTEM,#REF!,3,FALSE))</f>
        <v>#REF!</v>
      </c>
      <c r="H769" s="136" t="e">
        <f>IF(OR(LEAGUE="Mixed",LEAGUE=MYRANKS_P[[#This Row],[LG]]),IFERROR(INDEX(PITCHCSV[],MATCH(MYRANKS_P[[#This Row],[PROJID]],PITCHCSV[playerid],0),P_WCOL),0),0)</f>
        <v>#REF!</v>
      </c>
      <c r="I769" s="138" t="e">
        <f>IF(OR(LEAGUE="Mixed",LEAGUE=MYRANKS_P[[#This Row],[LG]]),IFERROR(INDEX(PITCHCSV[],MATCH(MYRANKS_P[[#This Row],[PROJID]],PITCHCSV[playerid],0),P_SVCOL),0),0)</f>
        <v>#REF!</v>
      </c>
      <c r="J769" s="138" t="e">
        <f>IF(OR(LEAGUE="Mixed",LEAGUE=MYRANKS_P[[#This Row],[LG]]),IFERROR(INDEX(PITCHCSV[],MATCH(MYRANKS_P[[#This Row],[PROJID]],PITCHCSV[playerid],0),P_IPCOL),0),0)</f>
        <v>#REF!</v>
      </c>
      <c r="K769" s="138" t="e">
        <f>IF(OR(LEAGUE="Mixed",LEAGUE=MYRANKS_P[[#This Row],[LG]]),IFERROR(INDEX(PITCHCSV[],MATCH(MYRANKS_P[[#This Row],[PROJID]],PITCHCSV[playerid],0),P_HCOL),0),0)</f>
        <v>#REF!</v>
      </c>
      <c r="L769" s="138" t="e">
        <f>IF(OR(LEAGUE="Mixed",LEAGUE=MYRANKS_P[[#This Row],[LG]]),IFERROR(INDEX(PITCHCSV[],MATCH(MYRANKS_P[[#This Row],[PROJID]],PITCHCSV[playerid],0),P_ERCOL),0),0)</f>
        <v>#REF!</v>
      </c>
      <c r="M769" s="138" t="e">
        <f>IF(OR(LEAGUE="Mixed",LEAGUE=MYRANKS_P[[#This Row],[LG]]),IFERROR(INDEX(PITCHCSV[],MATCH(MYRANKS_P[[#This Row],[PROJID]],PITCHCSV[playerid],0),P_HRCOL),0),0)</f>
        <v>#REF!</v>
      </c>
      <c r="N769" s="138" t="e">
        <f>IF(OR(LEAGUE="Mixed",LEAGUE=MYRANKS_P[[#This Row],[LG]]),IFERROR(INDEX(PITCHCSV[],MATCH(MYRANKS_P[[#This Row],[PROJID]],PITCHCSV[playerid],0),P_SOCOL),0),0)</f>
        <v>#REF!</v>
      </c>
      <c r="O769" s="138" t="e">
        <f>IF(OR(LEAGUE="Mixed",LEAGUE=MYRANKS_P[[#This Row],[LG]]),IFERROR(INDEX(PITCHCSV[],MATCH(MYRANKS_P[[#This Row],[PROJID]],PITCHCSV[playerid],0),P_BBCOL),0),0)</f>
        <v>#REF!</v>
      </c>
      <c r="P769" s="80" t="e">
        <f>IF(OR(LEAGUE="Mixed",LEAGUE=MYRANKS_P[[#This Row],[LG]]),IFERROR(MYRANKS_P[[#This Row],[ER]]*9/MYRANKS_P[[#This Row],[IP]],0),0)</f>
        <v>#REF!</v>
      </c>
      <c r="Q769" s="12" t="e">
        <f>IF(OR(LEAGUE="Mixed",LEAGUE=MYRANKS_P[[#This Row],[LG]]),IFERROR((MYRANKS_P[[#This Row],[BB]]+MYRANKS_P[[#This Row],[H]])/MYRANKS_P[[#This Row],[IP]],0),0)</f>
        <v>#REF!</v>
      </c>
      <c r="R769" s="12" t="e">
        <f>MYRANKS_P[[#This Row],[W]]/SGP_W</f>
        <v>#REF!</v>
      </c>
      <c r="S769" s="12" t="e">
        <f>MYRANKS_P[[#This Row],[SV]]/SGP_SV</f>
        <v>#REF!</v>
      </c>
      <c r="T769" s="12" t="e">
        <f>MYRANKS_P[[#This Row],[SO]]/SGP_K</f>
        <v>#REF!</v>
      </c>
      <c r="U769" s="12" t="e">
        <f>((LGAVG_ER*(NUMPITCHERS-1)+MYRANKS_P[[#This Row],[ER]])*9/((LGAVG_IP*(NUMPITCHERS-1)+MYRANKS_P[[#This Row],[IP]]))-LGAVG_ERA)/SGP_ERA</f>
        <v>#REF!</v>
      </c>
      <c r="V769" s="141" t="e">
        <f>((LGAVG_HBB*(NUMPITCHERS-1)+MYRANKS_P[[#This Row],[BB]]+MYRANKS_P[[#This Row],[H]])/(LGAVG_IP*(NUMPITCHERS-1)+MYRANKS_P[[#This Row],[IP]])-LGAVG_WHIP)/SGP_WHIP</f>
        <v>#REF!</v>
      </c>
      <c r="W769" s="76" t="e">
        <f>MYRANKS_P[[#This Row],[WSGP]]+MYRANKS_P[[#This Row],[SVSGP]]+MYRANKS_P[[#This Row],[SOSGP]]+MYRANKS_P[[#This Row],[ERASGP]]+MYRANKS_P[[#This Row],[WHIPSGP]]</f>
        <v>#REF!</v>
      </c>
      <c r="X769" s="175" t="e">
        <f>RANK(MYRANKS_P[[#This Row],[TTLSGP]],MYRANKS_P[TTLSGP],0)</f>
        <v>#REF!</v>
      </c>
      <c r="Y769" s="76" t="e">
        <f>IF(MYRANKS_P[[#This Row],[RAW_RANK]]&gt;NUM_P,MYRANKS_P[[#This Row],[TTLSGP]],0)</f>
        <v>#REF!</v>
      </c>
      <c r="Z769" s="23" t="e">
        <f>IF(MYRANKS_P[[#This Row],[BENCH_TTLSGP]]=0,"",RANK(MYRANKS_P[[#This Row],[BENCH_TTLSGP]],MYRANKS_P[BENCH_TTLSGP],0))</f>
        <v>#REF!</v>
      </c>
      <c r="AA769" s="23" t="e">
        <f>IF(MYRANKS_P[[#This Row],[RAW_RANK]]=NUM_P,"X","")</f>
        <v>#REF!</v>
      </c>
      <c r="AB769" s="80" t="e">
        <f>VLOOKUP(MYRANKS_P[[#This Row],[POS]],#REF!,COLUMN(#REF!),FALSE)</f>
        <v>#REF!</v>
      </c>
      <c r="AC769" s="12" t="e">
        <f>MYRANKS_P[[#This Row],[TTLSGP]]-MYRANKS_P[[#This Row],[REPL LVL]]</f>
        <v>#REF!</v>
      </c>
      <c r="AD769" s="20" t="e">
        <f>IF(MYRANKS_P[[#This Row],[RAW_RANK]]&lt;=Total_Pitchers_Drafted,MYRANKS_P[[#This Row],[SGP OVER REPL]],0)</f>
        <v>#REF!</v>
      </c>
      <c r="AE769" s="70" t="e">
        <f>MYRANKS_P[[#This Row],[SGP OVER REPL]]*Dollar_Value_Per_Pitcher_SGP+1</f>
        <v>#REF!</v>
      </c>
      <c r="AF769" s="28"/>
      <c r="AG769" s="31" t="e">
        <f>IF(AND(MYRANKS_P[[#This Row],[BENCH_RANK]]&lt;=Total_Pitchers_Drafted,MYRANKS_P[[#This Row],[$ACTUAL]]=""),MYRANKS_P[[#This Row],[USEFULSGP]],0)</f>
        <v>#REF!</v>
      </c>
      <c r="AH769" s="28" t="e">
        <f>IF(MYRANKS_P[[#This Row],[REMAIN_SGP]]=0,0,MYRANKS_P[[#This Row],[REMAIN_SGP]]*Remaining_Dollar_Value_Per_Pitcher_SGP+1)</f>
        <v>#REF!</v>
      </c>
      <c r="AI769" s="94"/>
    </row>
    <row r="770" spans="1:35" x14ac:dyDescent="0.25">
      <c r="A770" s="111" t="s">
        <v>2429</v>
      </c>
      <c r="B770" s="53" t="e">
        <f>VLOOKUP(MYRANKS_P[[#This Row],[PLAYERID]],#REF!,COLUMN(#REF!),FALSE)</f>
        <v>#REF!</v>
      </c>
      <c r="C770" s="53" t="e">
        <f>VLOOKUP(MYRANKS_P[[#This Row],[PLAYERID]],#REF!,COLUMN(#REF!),FALSE)</f>
        <v>#REF!</v>
      </c>
      <c r="D770" s="53" t="e">
        <f>VLOOKUP(MYRANKS_P[[#This Row],[PLAYERID]],#REF!,COLUMN(#REF!),FALSE)</f>
        <v>#REF!</v>
      </c>
      <c r="E770" s="9" t="e">
        <f>VLOOKUP(MYRANKS_P[[#This Row],[PLAYERID]],#REF!,COLUMN(#REF!),FALSE)</f>
        <v>#REF!</v>
      </c>
      <c r="F770" s="53" t="e">
        <f>VLOOKUP(MYRANKS_P[[#This Row],[PLAYERID]],#REF!,COLUMN(#REF!),FALSE)</f>
        <v>#REF!</v>
      </c>
      <c r="G770" s="9" t="e">
        <f>INDEX(#REF!,MATCH(MYRANKS_P[[#This Row],[PLAYERID]],#REF!,0),VLOOKUP(IDSYSTEM,#REF!,3,FALSE))</f>
        <v>#REF!</v>
      </c>
      <c r="H770" s="115" t="e">
        <f>IF(OR(LEAGUE="Mixed",LEAGUE=MYRANKS_P[[#This Row],[LG]]),IFERROR(INDEX(PITCHCSV[],MATCH(MYRANKS_P[[#This Row],[PROJID]],PITCHCSV[playerid],0),P_WCOL),0),0)</f>
        <v>#REF!</v>
      </c>
      <c r="I770" s="137" t="e">
        <f>IF(OR(LEAGUE="Mixed",LEAGUE=MYRANKS_P[[#This Row],[LG]]),IFERROR(INDEX(PITCHCSV[],MATCH(MYRANKS_P[[#This Row],[PROJID]],PITCHCSV[playerid],0),P_SVCOL),0),0)</f>
        <v>#REF!</v>
      </c>
      <c r="J770" s="137" t="e">
        <f>IF(OR(LEAGUE="Mixed",LEAGUE=MYRANKS_P[[#This Row],[LG]]),IFERROR(INDEX(PITCHCSV[],MATCH(MYRANKS_P[[#This Row],[PROJID]],PITCHCSV[playerid],0),P_IPCOL),0),0)</f>
        <v>#REF!</v>
      </c>
      <c r="K770" s="137" t="e">
        <f>IF(OR(LEAGUE="Mixed",LEAGUE=MYRANKS_P[[#This Row],[LG]]),IFERROR(INDEX(PITCHCSV[],MATCH(MYRANKS_P[[#This Row],[PROJID]],PITCHCSV[playerid],0),P_HCOL),0),0)</f>
        <v>#REF!</v>
      </c>
      <c r="L770" s="137" t="e">
        <f>IF(OR(LEAGUE="Mixed",LEAGUE=MYRANKS_P[[#This Row],[LG]]),IFERROR(INDEX(PITCHCSV[],MATCH(MYRANKS_P[[#This Row],[PROJID]],PITCHCSV[playerid],0),P_ERCOL),0),0)</f>
        <v>#REF!</v>
      </c>
      <c r="M770" s="137" t="e">
        <f>IF(OR(LEAGUE="Mixed",LEAGUE=MYRANKS_P[[#This Row],[LG]]),IFERROR(INDEX(PITCHCSV[],MATCH(MYRANKS_P[[#This Row],[PROJID]],PITCHCSV[playerid],0),P_HRCOL),0),0)</f>
        <v>#REF!</v>
      </c>
      <c r="N770" s="137" t="e">
        <f>IF(OR(LEAGUE="Mixed",LEAGUE=MYRANKS_P[[#This Row],[LG]]),IFERROR(INDEX(PITCHCSV[],MATCH(MYRANKS_P[[#This Row],[PROJID]],PITCHCSV[playerid],0),P_SOCOL),0),0)</f>
        <v>#REF!</v>
      </c>
      <c r="O770" s="137" t="e">
        <f>IF(OR(LEAGUE="Mixed",LEAGUE=MYRANKS_P[[#This Row],[LG]]),IFERROR(INDEX(PITCHCSV[],MATCH(MYRANKS_P[[#This Row],[PROJID]],PITCHCSV[playerid],0),P_BBCOL),0),0)</f>
        <v>#REF!</v>
      </c>
      <c r="P770" s="139" t="e">
        <f>IF(OR(LEAGUE="Mixed",LEAGUE=MYRANKS_P[[#This Row],[LG]]),IFERROR(MYRANKS_P[[#This Row],[ER]]*9/MYRANKS_P[[#This Row],[IP]],0),0)</f>
        <v>#REF!</v>
      </c>
      <c r="Q770" s="10" t="e">
        <f>IF(OR(LEAGUE="Mixed",LEAGUE=MYRANKS_P[[#This Row],[LG]]),IFERROR((MYRANKS_P[[#This Row],[BB]]+MYRANKS_P[[#This Row],[H]])/MYRANKS_P[[#This Row],[IP]],0),0)</f>
        <v>#REF!</v>
      </c>
      <c r="R770" s="10" t="e">
        <f>MYRANKS_P[[#This Row],[W]]/SGP_W</f>
        <v>#REF!</v>
      </c>
      <c r="S770" s="10" t="e">
        <f>MYRANKS_P[[#This Row],[SV]]/SGP_SV</f>
        <v>#REF!</v>
      </c>
      <c r="T770" s="10" t="e">
        <f>MYRANKS_P[[#This Row],[SO]]/SGP_K</f>
        <v>#REF!</v>
      </c>
      <c r="U770" s="10" t="e">
        <f>((LGAVG_ER*(NUMPITCHERS-1)+MYRANKS_P[[#This Row],[ER]])*9/((LGAVG_IP*(NUMPITCHERS-1)+MYRANKS_P[[#This Row],[IP]]))-LGAVG_ERA)/SGP_ERA</f>
        <v>#REF!</v>
      </c>
      <c r="V770" s="140" t="e">
        <f>((LGAVG_HBB*(NUMPITCHERS-1)+MYRANKS_P[[#This Row],[BB]]+MYRANKS_P[[#This Row],[H]])/(LGAVG_IP*(NUMPITCHERS-1)+MYRANKS_P[[#This Row],[IP]])-LGAVG_WHIP)/SGP_WHIP</f>
        <v>#REF!</v>
      </c>
      <c r="W770" s="72" t="e">
        <f>MYRANKS_P[[#This Row],[WSGP]]+MYRANKS_P[[#This Row],[SVSGP]]+MYRANKS_P[[#This Row],[SOSGP]]+MYRANKS_P[[#This Row],[ERASGP]]+MYRANKS_P[[#This Row],[WHIPSGP]]</f>
        <v>#REF!</v>
      </c>
      <c r="X770" s="171" t="e">
        <f>RANK(MYRANKS_P[[#This Row],[TTLSGP]],MYRANKS_P[TTLSGP],0)</f>
        <v>#REF!</v>
      </c>
      <c r="Y770" s="72" t="e">
        <f>IF(MYRANKS_P[[#This Row],[RAW_RANK]]&gt;NUM_P,MYRANKS_P[[#This Row],[TTLSGP]],0)</f>
        <v>#REF!</v>
      </c>
      <c r="Z770" s="22" t="e">
        <f>IF(MYRANKS_P[[#This Row],[BENCH_TTLSGP]]=0,"",RANK(MYRANKS_P[[#This Row],[BENCH_TTLSGP]],MYRANKS_P[BENCH_TTLSGP],0))</f>
        <v>#REF!</v>
      </c>
      <c r="AA770" s="22" t="e">
        <f>IF(MYRANKS_P[[#This Row],[RAW_RANK]]=NUM_P,"X","")</f>
        <v>#REF!</v>
      </c>
      <c r="AB770" s="80" t="e">
        <f>VLOOKUP(MYRANKS_P[[#This Row],[POS]],#REF!,COLUMN(#REF!),FALSE)</f>
        <v>#REF!</v>
      </c>
      <c r="AC770" s="12" t="e">
        <f>MYRANKS_P[[#This Row],[TTLSGP]]-MYRANKS_P[[#This Row],[REPL LVL]]</f>
        <v>#REF!</v>
      </c>
      <c r="AD770" s="19" t="e">
        <f>IF(MYRANKS_P[[#This Row],[RAW_RANK]]&lt;=Total_Pitchers_Drafted,MYRANKS_P[[#This Row],[SGP OVER REPL]],0)</f>
        <v>#REF!</v>
      </c>
      <c r="AE770" s="66" t="e">
        <f>MYRANKS_P[[#This Row],[SGP OVER REPL]]*Dollar_Value_Per_Pitcher_SGP+1</f>
        <v>#REF!</v>
      </c>
      <c r="AF770" s="27"/>
      <c r="AG770" s="30" t="e">
        <f>IF(AND(MYRANKS_P[[#This Row],[BENCH_RANK]]&lt;=Total_Pitchers_Drafted,MYRANKS_P[[#This Row],[$ACTUAL]]=""),MYRANKS_P[[#This Row],[USEFULSGP]],0)</f>
        <v>#REF!</v>
      </c>
      <c r="AH770" s="27" t="e">
        <f>IF(MYRANKS_P[[#This Row],[REMAIN_SGP]]=0,0,MYRANKS_P[[#This Row],[REMAIN_SGP]]*Remaining_Dollar_Value_Per_Pitcher_SGP+1)</f>
        <v>#REF!</v>
      </c>
      <c r="AI770" s="87"/>
    </row>
    <row r="771" spans="1:35" x14ac:dyDescent="0.25">
      <c r="A771" s="111" t="s">
        <v>1954</v>
      </c>
      <c r="B771" s="53" t="e">
        <f>VLOOKUP(MYRANKS_P[[#This Row],[PLAYERID]],#REF!,COLUMN(#REF!),FALSE)</f>
        <v>#REF!</v>
      </c>
      <c r="C771" s="53" t="e">
        <f>VLOOKUP(MYRANKS_P[[#This Row],[PLAYERID]],#REF!,COLUMN(#REF!),FALSE)</f>
        <v>#REF!</v>
      </c>
      <c r="D771" s="53" t="e">
        <f>VLOOKUP(MYRANKS_P[[#This Row],[PLAYERID]],#REF!,COLUMN(#REF!),FALSE)</f>
        <v>#REF!</v>
      </c>
      <c r="E771" s="9" t="e">
        <f>VLOOKUP(MYRANKS_P[[#This Row],[PLAYERID]],#REF!,COLUMN(#REF!),FALSE)</f>
        <v>#REF!</v>
      </c>
      <c r="F771" s="53" t="e">
        <f>VLOOKUP(MYRANKS_P[[#This Row],[PLAYERID]],#REF!,COLUMN(#REF!),FALSE)</f>
        <v>#REF!</v>
      </c>
      <c r="G771" s="9" t="e">
        <f>INDEX(#REF!,MATCH(MYRANKS_P[[#This Row],[PLAYERID]],#REF!,0),VLOOKUP(IDSYSTEM,#REF!,3,FALSE))</f>
        <v>#REF!</v>
      </c>
      <c r="H771" s="115" t="e">
        <f>IF(OR(LEAGUE="Mixed",LEAGUE=MYRANKS_P[[#This Row],[LG]]),IFERROR(INDEX(PITCHCSV[],MATCH(MYRANKS_P[[#This Row],[PROJID]],PITCHCSV[playerid],0),P_WCOL),0),0)</f>
        <v>#REF!</v>
      </c>
      <c r="I771" s="137" t="e">
        <f>IF(OR(LEAGUE="Mixed",LEAGUE=MYRANKS_P[[#This Row],[LG]]),IFERROR(INDEX(PITCHCSV[],MATCH(MYRANKS_P[[#This Row],[PROJID]],PITCHCSV[playerid],0),P_SVCOL),0),0)</f>
        <v>#REF!</v>
      </c>
      <c r="J771" s="137" t="e">
        <f>IF(OR(LEAGUE="Mixed",LEAGUE=MYRANKS_P[[#This Row],[LG]]),IFERROR(INDEX(PITCHCSV[],MATCH(MYRANKS_P[[#This Row],[PROJID]],PITCHCSV[playerid],0),P_IPCOL),0),0)</f>
        <v>#REF!</v>
      </c>
      <c r="K771" s="137" t="e">
        <f>IF(OR(LEAGUE="Mixed",LEAGUE=MYRANKS_P[[#This Row],[LG]]),IFERROR(INDEX(PITCHCSV[],MATCH(MYRANKS_P[[#This Row],[PROJID]],PITCHCSV[playerid],0),P_HCOL),0),0)</f>
        <v>#REF!</v>
      </c>
      <c r="L771" s="137" t="e">
        <f>IF(OR(LEAGUE="Mixed",LEAGUE=MYRANKS_P[[#This Row],[LG]]),IFERROR(INDEX(PITCHCSV[],MATCH(MYRANKS_P[[#This Row],[PROJID]],PITCHCSV[playerid],0),P_ERCOL),0),0)</f>
        <v>#REF!</v>
      </c>
      <c r="M771" s="137" t="e">
        <f>IF(OR(LEAGUE="Mixed",LEAGUE=MYRANKS_P[[#This Row],[LG]]),IFERROR(INDEX(PITCHCSV[],MATCH(MYRANKS_P[[#This Row],[PROJID]],PITCHCSV[playerid],0),P_HRCOL),0),0)</f>
        <v>#REF!</v>
      </c>
      <c r="N771" s="137" t="e">
        <f>IF(OR(LEAGUE="Mixed",LEAGUE=MYRANKS_P[[#This Row],[LG]]),IFERROR(INDEX(PITCHCSV[],MATCH(MYRANKS_P[[#This Row],[PROJID]],PITCHCSV[playerid],0),P_SOCOL),0),0)</f>
        <v>#REF!</v>
      </c>
      <c r="O771" s="137" t="e">
        <f>IF(OR(LEAGUE="Mixed",LEAGUE=MYRANKS_P[[#This Row],[LG]]),IFERROR(INDEX(PITCHCSV[],MATCH(MYRANKS_P[[#This Row],[PROJID]],PITCHCSV[playerid],0),P_BBCOL),0),0)</f>
        <v>#REF!</v>
      </c>
      <c r="P771" s="139" t="e">
        <f>IF(OR(LEAGUE="Mixed",LEAGUE=MYRANKS_P[[#This Row],[LG]]),IFERROR(MYRANKS_P[[#This Row],[ER]]*9/MYRANKS_P[[#This Row],[IP]],0),0)</f>
        <v>#REF!</v>
      </c>
      <c r="Q771" s="10" t="e">
        <f>IF(OR(LEAGUE="Mixed",LEAGUE=MYRANKS_P[[#This Row],[LG]]),IFERROR((MYRANKS_P[[#This Row],[BB]]+MYRANKS_P[[#This Row],[H]])/MYRANKS_P[[#This Row],[IP]],0),0)</f>
        <v>#REF!</v>
      </c>
      <c r="R771" s="10" t="e">
        <f>MYRANKS_P[[#This Row],[W]]/SGP_W</f>
        <v>#REF!</v>
      </c>
      <c r="S771" s="10" t="e">
        <f>MYRANKS_P[[#This Row],[SV]]/SGP_SV</f>
        <v>#REF!</v>
      </c>
      <c r="T771" s="10" t="e">
        <f>MYRANKS_P[[#This Row],[SO]]/SGP_K</f>
        <v>#REF!</v>
      </c>
      <c r="U771" s="10" t="e">
        <f>((LGAVG_ER*(NUMPITCHERS-1)+MYRANKS_P[[#This Row],[ER]])*9/((LGAVG_IP*(NUMPITCHERS-1)+MYRANKS_P[[#This Row],[IP]]))-LGAVG_ERA)/SGP_ERA</f>
        <v>#REF!</v>
      </c>
      <c r="V771" s="140" t="e">
        <f>((LGAVG_HBB*(NUMPITCHERS-1)+MYRANKS_P[[#This Row],[BB]]+MYRANKS_P[[#This Row],[H]])/(LGAVG_IP*(NUMPITCHERS-1)+MYRANKS_P[[#This Row],[IP]])-LGAVG_WHIP)/SGP_WHIP</f>
        <v>#REF!</v>
      </c>
      <c r="W771" s="72" t="e">
        <f>MYRANKS_P[[#This Row],[WSGP]]+MYRANKS_P[[#This Row],[SVSGP]]+MYRANKS_P[[#This Row],[SOSGP]]+MYRANKS_P[[#This Row],[ERASGP]]+MYRANKS_P[[#This Row],[WHIPSGP]]</f>
        <v>#REF!</v>
      </c>
      <c r="X771" s="171" t="e">
        <f>RANK(MYRANKS_P[[#This Row],[TTLSGP]],MYRANKS_P[TTLSGP],0)</f>
        <v>#REF!</v>
      </c>
      <c r="Y771" s="72" t="e">
        <f>IF(MYRANKS_P[[#This Row],[RAW_RANK]]&gt;NUM_P,MYRANKS_P[[#This Row],[TTLSGP]],0)</f>
        <v>#REF!</v>
      </c>
      <c r="Z771" s="22" t="e">
        <f>IF(MYRANKS_P[[#This Row],[BENCH_TTLSGP]]=0,"",RANK(MYRANKS_P[[#This Row],[BENCH_TTLSGP]],MYRANKS_P[BENCH_TTLSGP],0))</f>
        <v>#REF!</v>
      </c>
      <c r="AA771" s="22" t="e">
        <f>IF(MYRANKS_P[[#This Row],[RAW_RANK]]=NUM_P,"X","")</f>
        <v>#REF!</v>
      </c>
      <c r="AB771" s="80" t="e">
        <f>VLOOKUP(MYRANKS_P[[#This Row],[POS]],#REF!,COLUMN(#REF!),FALSE)</f>
        <v>#REF!</v>
      </c>
      <c r="AC771" s="81" t="e">
        <f>MYRANKS_P[[#This Row],[TTLSGP]]-MYRANKS_P[[#This Row],[REPL LVL]]</f>
        <v>#REF!</v>
      </c>
      <c r="AD771" s="19" t="e">
        <f>IF(MYRANKS_P[[#This Row],[RAW_RANK]]&lt;=Total_Pitchers_Drafted,MYRANKS_P[[#This Row],[SGP OVER REPL]],0)</f>
        <v>#REF!</v>
      </c>
      <c r="AE771" s="66" t="e">
        <f>MYRANKS_P[[#This Row],[SGP OVER REPL]]*Dollar_Value_Per_Pitcher_SGP+1</f>
        <v>#REF!</v>
      </c>
      <c r="AF771" s="27"/>
      <c r="AG771" s="30" t="e">
        <f>IF(AND(MYRANKS_P[[#This Row],[BENCH_RANK]]&lt;=Total_Pitchers_Drafted,MYRANKS_P[[#This Row],[$ACTUAL]]=""),MYRANKS_P[[#This Row],[USEFULSGP]],0)</f>
        <v>#REF!</v>
      </c>
      <c r="AH771" s="27" t="e">
        <f>IF(MYRANKS_P[[#This Row],[REMAIN_SGP]]=0,0,MYRANKS_P[[#This Row],[REMAIN_SGP]]*Remaining_Dollar_Value_Per_Pitcher_SGP+1)</f>
        <v>#REF!</v>
      </c>
      <c r="AI771" s="87"/>
    </row>
    <row r="772" spans="1:35" x14ac:dyDescent="0.25">
      <c r="A772" s="99" t="s">
        <v>2430</v>
      </c>
      <c r="B772" s="53" t="e">
        <f>VLOOKUP(MYRANKS_P[[#This Row],[PLAYERID]],#REF!,COLUMN(#REF!),FALSE)</f>
        <v>#REF!</v>
      </c>
      <c r="C772" s="53" t="e">
        <f>VLOOKUP(MYRANKS_P[[#This Row],[PLAYERID]],#REF!,COLUMN(#REF!),FALSE)</f>
        <v>#REF!</v>
      </c>
      <c r="D772" s="53" t="e">
        <f>VLOOKUP(MYRANKS_P[[#This Row],[PLAYERID]],#REF!,COLUMN(#REF!),FALSE)</f>
        <v>#REF!</v>
      </c>
      <c r="E772" s="9" t="e">
        <f>VLOOKUP(MYRANKS_P[[#This Row],[PLAYERID]],#REF!,COLUMN(#REF!),FALSE)</f>
        <v>#REF!</v>
      </c>
      <c r="F772" s="53" t="e">
        <f>VLOOKUP(MYRANKS_P[[#This Row],[PLAYERID]],#REF!,COLUMN(#REF!),FALSE)</f>
        <v>#REF!</v>
      </c>
      <c r="G772" s="9" t="e">
        <f>INDEX(#REF!,MATCH(MYRANKS_P[[#This Row],[PLAYERID]],#REF!,0),VLOOKUP(IDSYSTEM,#REF!,3,FALSE))</f>
        <v>#REF!</v>
      </c>
      <c r="H772" s="136" t="e">
        <f>IF(OR(LEAGUE="Mixed",LEAGUE=MYRANKS_P[[#This Row],[LG]]),IFERROR(INDEX(PITCHCSV[],MATCH(MYRANKS_P[[#This Row],[PROJID]],PITCHCSV[playerid],0),P_WCOL),0),0)</f>
        <v>#REF!</v>
      </c>
      <c r="I772" s="138" t="e">
        <f>IF(OR(LEAGUE="Mixed",LEAGUE=MYRANKS_P[[#This Row],[LG]]),IFERROR(INDEX(PITCHCSV[],MATCH(MYRANKS_P[[#This Row],[PROJID]],PITCHCSV[playerid],0),P_SVCOL),0),0)</f>
        <v>#REF!</v>
      </c>
      <c r="J772" s="138" t="e">
        <f>IF(OR(LEAGUE="Mixed",LEAGUE=MYRANKS_P[[#This Row],[LG]]),IFERROR(INDEX(PITCHCSV[],MATCH(MYRANKS_P[[#This Row],[PROJID]],PITCHCSV[playerid],0),P_IPCOL),0),0)</f>
        <v>#REF!</v>
      </c>
      <c r="K772" s="138" t="e">
        <f>IF(OR(LEAGUE="Mixed",LEAGUE=MYRANKS_P[[#This Row],[LG]]),IFERROR(INDEX(PITCHCSV[],MATCH(MYRANKS_P[[#This Row],[PROJID]],PITCHCSV[playerid],0),P_HCOL),0),0)</f>
        <v>#REF!</v>
      </c>
      <c r="L772" s="138" t="e">
        <f>IF(OR(LEAGUE="Mixed",LEAGUE=MYRANKS_P[[#This Row],[LG]]),IFERROR(INDEX(PITCHCSV[],MATCH(MYRANKS_P[[#This Row],[PROJID]],PITCHCSV[playerid],0),P_ERCOL),0),0)</f>
        <v>#REF!</v>
      </c>
      <c r="M772" s="138" t="e">
        <f>IF(OR(LEAGUE="Mixed",LEAGUE=MYRANKS_P[[#This Row],[LG]]),IFERROR(INDEX(PITCHCSV[],MATCH(MYRANKS_P[[#This Row],[PROJID]],PITCHCSV[playerid],0),P_HRCOL),0),0)</f>
        <v>#REF!</v>
      </c>
      <c r="N772" s="138" t="e">
        <f>IF(OR(LEAGUE="Mixed",LEAGUE=MYRANKS_P[[#This Row],[LG]]),IFERROR(INDEX(PITCHCSV[],MATCH(MYRANKS_P[[#This Row],[PROJID]],PITCHCSV[playerid],0),P_SOCOL),0),0)</f>
        <v>#REF!</v>
      </c>
      <c r="O772" s="138" t="e">
        <f>IF(OR(LEAGUE="Mixed",LEAGUE=MYRANKS_P[[#This Row],[LG]]),IFERROR(INDEX(PITCHCSV[],MATCH(MYRANKS_P[[#This Row],[PROJID]],PITCHCSV[playerid],0),P_BBCOL),0),0)</f>
        <v>#REF!</v>
      </c>
      <c r="P772" s="80" t="e">
        <f>IF(OR(LEAGUE="Mixed",LEAGUE=MYRANKS_P[[#This Row],[LG]]),IFERROR(MYRANKS_P[[#This Row],[ER]]*9/MYRANKS_P[[#This Row],[IP]],0),0)</f>
        <v>#REF!</v>
      </c>
      <c r="Q772" s="12" t="e">
        <f>IF(OR(LEAGUE="Mixed",LEAGUE=MYRANKS_P[[#This Row],[LG]]),IFERROR((MYRANKS_P[[#This Row],[BB]]+MYRANKS_P[[#This Row],[H]])/MYRANKS_P[[#This Row],[IP]],0),0)</f>
        <v>#REF!</v>
      </c>
      <c r="R772" s="94" t="e">
        <f>MYRANKS_P[[#This Row],[W]]/SGP_W</f>
        <v>#REF!</v>
      </c>
      <c r="S772" s="94" t="e">
        <f>MYRANKS_P[[#This Row],[SV]]/SGP_SV</f>
        <v>#REF!</v>
      </c>
      <c r="T772" s="94" t="e">
        <f>MYRANKS_P[[#This Row],[SO]]/SGP_K</f>
        <v>#REF!</v>
      </c>
      <c r="U772" s="12" t="e">
        <f>((LGAVG_ER*(NUMPITCHERS-1)+MYRANKS_P[[#This Row],[ER]])*9/((LGAVG_IP*(NUMPITCHERS-1)+MYRANKS_P[[#This Row],[IP]]))-LGAVG_ERA)/SGP_ERA</f>
        <v>#REF!</v>
      </c>
      <c r="V772" s="141" t="e">
        <f>((LGAVG_HBB*(NUMPITCHERS-1)+MYRANKS_P[[#This Row],[BB]]+MYRANKS_P[[#This Row],[H]])/(LGAVG_IP*(NUMPITCHERS-1)+MYRANKS_P[[#This Row],[IP]])-LGAVG_WHIP)/SGP_WHIP</f>
        <v>#REF!</v>
      </c>
      <c r="W772" s="100" t="e">
        <f>MYRANKS_P[[#This Row],[WSGP]]+MYRANKS_P[[#This Row],[SVSGP]]+MYRANKS_P[[#This Row],[SOSGP]]+MYRANKS_P[[#This Row],[ERASGP]]+MYRANKS_P[[#This Row],[WHIPSGP]]</f>
        <v>#REF!</v>
      </c>
      <c r="X772" s="176" t="e">
        <f>RANK(MYRANKS_P[[#This Row],[TTLSGP]],MYRANKS_P[TTLSGP],0)</f>
        <v>#REF!</v>
      </c>
      <c r="Y772" s="100" t="e">
        <f>IF(MYRANKS_P[[#This Row],[RAW_RANK]]&gt;NUM_P,MYRANKS_P[[#This Row],[TTLSGP]],0)</f>
        <v>#REF!</v>
      </c>
      <c r="Z772" s="101" t="e">
        <f>IF(MYRANKS_P[[#This Row],[BENCH_TTLSGP]]=0,"",RANK(MYRANKS_P[[#This Row],[BENCH_TTLSGP]],MYRANKS_P[BENCH_TTLSGP],0))</f>
        <v>#REF!</v>
      </c>
      <c r="AA772" s="101" t="e">
        <f>IF(MYRANKS_P[[#This Row],[RAW_RANK]]=NUM_P,"X","")</f>
        <v>#REF!</v>
      </c>
      <c r="AB772" s="93" t="e">
        <f>VLOOKUP(MYRANKS_P[[#This Row],[POS]],#REF!,COLUMN(#REF!),FALSE)</f>
        <v>#REF!</v>
      </c>
      <c r="AC772" s="95" t="e">
        <f>MYRANKS_P[[#This Row],[TTLSGP]]-MYRANKS_P[[#This Row],[REPL LVL]]</f>
        <v>#REF!</v>
      </c>
      <c r="AD772" s="94" t="e">
        <f>IF(MYRANKS_P[[#This Row],[RAW_RANK]]&lt;=Total_Pitchers_Drafted,MYRANKS_P[[#This Row],[SGP OVER REPL]],0)</f>
        <v>#REF!</v>
      </c>
      <c r="AE772" s="102" t="e">
        <f>MYRANKS_P[[#This Row],[SGP OVER REPL]]*Dollar_Value_Per_Pitcher_SGP+1</f>
        <v>#REF!</v>
      </c>
      <c r="AF772" s="94"/>
      <c r="AG772" s="94" t="e">
        <f>IF(AND(MYRANKS_P[[#This Row],[BENCH_RANK]]&lt;=Total_Pitchers_Drafted,MYRANKS_P[[#This Row],[$ACTUAL]]=""),MYRANKS_P[[#This Row],[USEFULSGP]],0)</f>
        <v>#REF!</v>
      </c>
      <c r="AH772" s="94" t="e">
        <f>IF(MYRANKS_P[[#This Row],[REMAIN_SGP]]=0,0,MYRANKS_P[[#This Row],[REMAIN_SGP]]*Remaining_Dollar_Value_Per_Pitcher_SGP+1)</f>
        <v>#REF!</v>
      </c>
      <c r="AI772" s="94"/>
    </row>
    <row r="773" spans="1:35" x14ac:dyDescent="0.25">
      <c r="A773" s="78" t="s">
        <v>1964</v>
      </c>
      <c r="B773" s="53" t="e">
        <f>VLOOKUP(MYRANKS_P[[#This Row],[PLAYERID]],#REF!,COLUMN(#REF!),FALSE)</f>
        <v>#REF!</v>
      </c>
      <c r="C773" s="53" t="e">
        <f>VLOOKUP(MYRANKS_P[[#This Row],[PLAYERID]],#REF!,COLUMN(#REF!),FALSE)</f>
        <v>#REF!</v>
      </c>
      <c r="D773" s="53" t="e">
        <f>VLOOKUP(MYRANKS_P[[#This Row],[PLAYERID]],#REF!,COLUMN(#REF!),FALSE)</f>
        <v>#REF!</v>
      </c>
      <c r="E773" s="9" t="e">
        <f>VLOOKUP(MYRANKS_P[[#This Row],[PLAYERID]],#REF!,COLUMN(#REF!),FALSE)</f>
        <v>#REF!</v>
      </c>
      <c r="F773" s="53" t="e">
        <f>VLOOKUP(MYRANKS_P[[#This Row],[PLAYERID]],#REF!,COLUMN(#REF!),FALSE)</f>
        <v>#REF!</v>
      </c>
      <c r="G773" s="9" t="e">
        <f>INDEX(#REF!,MATCH(MYRANKS_P[[#This Row],[PLAYERID]],#REF!,0),VLOOKUP(IDSYSTEM,#REF!,3,FALSE))</f>
        <v>#REF!</v>
      </c>
      <c r="H773" s="136" t="e">
        <f>IF(OR(LEAGUE="Mixed",LEAGUE=MYRANKS_P[[#This Row],[LG]]),IFERROR(INDEX(PITCHCSV[],MATCH(MYRANKS_P[[#This Row],[PROJID]],PITCHCSV[playerid],0),P_WCOL),0),0)</f>
        <v>#REF!</v>
      </c>
      <c r="I773" s="138" t="e">
        <f>IF(OR(LEAGUE="Mixed",LEAGUE=MYRANKS_P[[#This Row],[LG]]),IFERROR(INDEX(PITCHCSV[],MATCH(MYRANKS_P[[#This Row],[PROJID]],PITCHCSV[playerid],0),P_SVCOL),0),0)</f>
        <v>#REF!</v>
      </c>
      <c r="J773" s="138" t="e">
        <f>IF(OR(LEAGUE="Mixed",LEAGUE=MYRANKS_P[[#This Row],[LG]]),IFERROR(INDEX(PITCHCSV[],MATCH(MYRANKS_P[[#This Row],[PROJID]],PITCHCSV[playerid],0),P_IPCOL),0),0)</f>
        <v>#REF!</v>
      </c>
      <c r="K773" s="138" t="e">
        <f>IF(OR(LEAGUE="Mixed",LEAGUE=MYRANKS_P[[#This Row],[LG]]),IFERROR(INDEX(PITCHCSV[],MATCH(MYRANKS_P[[#This Row],[PROJID]],PITCHCSV[playerid],0),P_HCOL),0),0)</f>
        <v>#REF!</v>
      </c>
      <c r="L773" s="138" t="e">
        <f>IF(OR(LEAGUE="Mixed",LEAGUE=MYRANKS_P[[#This Row],[LG]]),IFERROR(INDEX(PITCHCSV[],MATCH(MYRANKS_P[[#This Row],[PROJID]],PITCHCSV[playerid],0),P_ERCOL),0),0)</f>
        <v>#REF!</v>
      </c>
      <c r="M773" s="138" t="e">
        <f>IF(OR(LEAGUE="Mixed",LEAGUE=MYRANKS_P[[#This Row],[LG]]),IFERROR(INDEX(PITCHCSV[],MATCH(MYRANKS_P[[#This Row],[PROJID]],PITCHCSV[playerid],0),P_HRCOL),0),0)</f>
        <v>#REF!</v>
      </c>
      <c r="N773" s="138" t="e">
        <f>IF(OR(LEAGUE="Mixed",LEAGUE=MYRANKS_P[[#This Row],[LG]]),IFERROR(INDEX(PITCHCSV[],MATCH(MYRANKS_P[[#This Row],[PROJID]],PITCHCSV[playerid],0),P_SOCOL),0),0)</f>
        <v>#REF!</v>
      </c>
      <c r="O773" s="138" t="e">
        <f>IF(OR(LEAGUE="Mixed",LEAGUE=MYRANKS_P[[#This Row],[LG]]),IFERROR(INDEX(PITCHCSV[],MATCH(MYRANKS_P[[#This Row],[PROJID]],PITCHCSV[playerid],0),P_BBCOL),0),0)</f>
        <v>#REF!</v>
      </c>
      <c r="P773" s="80" t="e">
        <f>IF(OR(LEAGUE="Mixed",LEAGUE=MYRANKS_P[[#This Row],[LG]]),IFERROR(MYRANKS_P[[#This Row],[ER]]*9/MYRANKS_P[[#This Row],[IP]],0),0)</f>
        <v>#REF!</v>
      </c>
      <c r="Q773" s="12" t="e">
        <f>IF(OR(LEAGUE="Mixed",LEAGUE=MYRANKS_P[[#This Row],[LG]]),IFERROR((MYRANKS_P[[#This Row],[BB]]+MYRANKS_P[[#This Row],[H]])/MYRANKS_P[[#This Row],[IP]],0),0)</f>
        <v>#REF!</v>
      </c>
      <c r="R773" s="12" t="e">
        <f>MYRANKS_P[[#This Row],[W]]/SGP_W</f>
        <v>#REF!</v>
      </c>
      <c r="S773" s="12" t="e">
        <f>MYRANKS_P[[#This Row],[SV]]/SGP_SV</f>
        <v>#REF!</v>
      </c>
      <c r="T773" s="12" t="e">
        <f>MYRANKS_P[[#This Row],[SO]]/SGP_K</f>
        <v>#REF!</v>
      </c>
      <c r="U773" s="12" t="e">
        <f>((LGAVG_ER*(NUMPITCHERS-1)+MYRANKS_P[[#This Row],[ER]])*9/((LGAVG_IP*(NUMPITCHERS-1)+MYRANKS_P[[#This Row],[IP]]))-LGAVG_ERA)/SGP_ERA</f>
        <v>#REF!</v>
      </c>
      <c r="V773" s="141" t="e">
        <f>((LGAVG_HBB*(NUMPITCHERS-1)+MYRANKS_P[[#This Row],[BB]]+MYRANKS_P[[#This Row],[H]])/(LGAVG_IP*(NUMPITCHERS-1)+MYRANKS_P[[#This Row],[IP]])-LGAVG_WHIP)/SGP_WHIP</f>
        <v>#REF!</v>
      </c>
      <c r="W773" s="76" t="e">
        <f>MYRANKS_P[[#This Row],[WSGP]]+MYRANKS_P[[#This Row],[SVSGP]]+MYRANKS_P[[#This Row],[SOSGP]]+MYRANKS_P[[#This Row],[ERASGP]]+MYRANKS_P[[#This Row],[WHIPSGP]]</f>
        <v>#REF!</v>
      </c>
      <c r="X773" s="175" t="e">
        <f>RANK(MYRANKS_P[[#This Row],[TTLSGP]],MYRANKS_P[TTLSGP],0)</f>
        <v>#REF!</v>
      </c>
      <c r="Y773" s="76" t="e">
        <f>IF(MYRANKS_P[[#This Row],[RAW_RANK]]&gt;NUM_P,MYRANKS_P[[#This Row],[TTLSGP]],0)</f>
        <v>#REF!</v>
      </c>
      <c r="Z773" s="23" t="e">
        <f>IF(MYRANKS_P[[#This Row],[BENCH_TTLSGP]]=0,"",RANK(MYRANKS_P[[#This Row],[BENCH_TTLSGP]],MYRANKS_P[BENCH_TTLSGP],0))</f>
        <v>#REF!</v>
      </c>
      <c r="AA773" s="23" t="e">
        <f>IF(MYRANKS_P[[#This Row],[RAW_RANK]]=NUM_P,"X","")</f>
        <v>#REF!</v>
      </c>
      <c r="AB773" s="80" t="e">
        <f>VLOOKUP(MYRANKS_P[[#This Row],[POS]],#REF!,COLUMN(#REF!),FALSE)</f>
        <v>#REF!</v>
      </c>
      <c r="AC773" s="12" t="e">
        <f>MYRANKS_P[[#This Row],[TTLSGP]]-MYRANKS_P[[#This Row],[REPL LVL]]</f>
        <v>#REF!</v>
      </c>
      <c r="AD773" s="20" t="e">
        <f>IF(MYRANKS_P[[#This Row],[RAW_RANK]]&lt;=Total_Pitchers_Drafted,MYRANKS_P[[#This Row],[SGP OVER REPL]],0)</f>
        <v>#REF!</v>
      </c>
      <c r="AE773" s="70" t="e">
        <f>MYRANKS_P[[#This Row],[SGP OVER REPL]]*Dollar_Value_Per_Pitcher_SGP+1</f>
        <v>#REF!</v>
      </c>
      <c r="AF773" s="28"/>
      <c r="AG773" s="31" t="e">
        <f>IF(AND(MYRANKS_P[[#This Row],[BENCH_RANK]]&lt;=Total_Pitchers_Drafted,MYRANKS_P[[#This Row],[$ACTUAL]]=""),MYRANKS_P[[#This Row],[USEFULSGP]],0)</f>
        <v>#REF!</v>
      </c>
      <c r="AH773" s="28" t="e">
        <f>IF(MYRANKS_P[[#This Row],[REMAIN_SGP]]=0,0,MYRANKS_P[[#This Row],[REMAIN_SGP]]*Remaining_Dollar_Value_Per_Pitcher_SGP+1)</f>
        <v>#REF!</v>
      </c>
      <c r="AI773" s="94"/>
    </row>
    <row r="774" spans="1:35" x14ac:dyDescent="0.25">
      <c r="A774" s="78" t="s">
        <v>1966</v>
      </c>
      <c r="B774" s="53" t="e">
        <f>VLOOKUP(MYRANKS_P[[#This Row],[PLAYERID]],#REF!,COLUMN(#REF!),FALSE)</f>
        <v>#REF!</v>
      </c>
      <c r="C774" s="53" t="e">
        <f>VLOOKUP(MYRANKS_P[[#This Row],[PLAYERID]],#REF!,COLUMN(#REF!),FALSE)</f>
        <v>#REF!</v>
      </c>
      <c r="D774" s="53" t="e">
        <f>VLOOKUP(MYRANKS_P[[#This Row],[PLAYERID]],#REF!,COLUMN(#REF!),FALSE)</f>
        <v>#REF!</v>
      </c>
      <c r="E774" s="9" t="e">
        <f>VLOOKUP(MYRANKS_P[[#This Row],[PLAYERID]],#REF!,COLUMN(#REF!),FALSE)</f>
        <v>#REF!</v>
      </c>
      <c r="F774" s="53" t="e">
        <f>VLOOKUP(MYRANKS_P[[#This Row],[PLAYERID]],#REF!,COLUMN(#REF!),FALSE)</f>
        <v>#REF!</v>
      </c>
      <c r="G774" s="9" t="e">
        <f>INDEX(#REF!,MATCH(MYRANKS_P[[#This Row],[PLAYERID]],#REF!,0),VLOOKUP(IDSYSTEM,#REF!,3,FALSE))</f>
        <v>#REF!</v>
      </c>
      <c r="H774" s="136" t="e">
        <f>IF(OR(LEAGUE="Mixed",LEAGUE=MYRANKS_P[[#This Row],[LG]]),IFERROR(INDEX(PITCHCSV[],MATCH(MYRANKS_P[[#This Row],[PROJID]],PITCHCSV[playerid],0),P_WCOL),0),0)</f>
        <v>#REF!</v>
      </c>
      <c r="I774" s="138" t="e">
        <f>IF(OR(LEAGUE="Mixed",LEAGUE=MYRANKS_P[[#This Row],[LG]]),IFERROR(INDEX(PITCHCSV[],MATCH(MYRANKS_P[[#This Row],[PROJID]],PITCHCSV[playerid],0),P_SVCOL),0),0)</f>
        <v>#REF!</v>
      </c>
      <c r="J774" s="138" t="e">
        <f>IF(OR(LEAGUE="Mixed",LEAGUE=MYRANKS_P[[#This Row],[LG]]),IFERROR(INDEX(PITCHCSV[],MATCH(MYRANKS_P[[#This Row],[PROJID]],PITCHCSV[playerid],0),P_IPCOL),0),0)</f>
        <v>#REF!</v>
      </c>
      <c r="K774" s="138" t="e">
        <f>IF(OR(LEAGUE="Mixed",LEAGUE=MYRANKS_P[[#This Row],[LG]]),IFERROR(INDEX(PITCHCSV[],MATCH(MYRANKS_P[[#This Row],[PROJID]],PITCHCSV[playerid],0),P_HCOL),0),0)</f>
        <v>#REF!</v>
      </c>
      <c r="L774" s="138" t="e">
        <f>IF(OR(LEAGUE="Mixed",LEAGUE=MYRANKS_P[[#This Row],[LG]]),IFERROR(INDEX(PITCHCSV[],MATCH(MYRANKS_P[[#This Row],[PROJID]],PITCHCSV[playerid],0),P_ERCOL),0),0)</f>
        <v>#REF!</v>
      </c>
      <c r="M774" s="138" t="e">
        <f>IF(OR(LEAGUE="Mixed",LEAGUE=MYRANKS_P[[#This Row],[LG]]),IFERROR(INDEX(PITCHCSV[],MATCH(MYRANKS_P[[#This Row],[PROJID]],PITCHCSV[playerid],0),P_HRCOL),0),0)</f>
        <v>#REF!</v>
      </c>
      <c r="N774" s="138" t="e">
        <f>IF(OR(LEAGUE="Mixed",LEAGUE=MYRANKS_P[[#This Row],[LG]]),IFERROR(INDEX(PITCHCSV[],MATCH(MYRANKS_P[[#This Row],[PROJID]],PITCHCSV[playerid],0),P_SOCOL),0),0)</f>
        <v>#REF!</v>
      </c>
      <c r="O774" s="138" t="e">
        <f>IF(OR(LEAGUE="Mixed",LEAGUE=MYRANKS_P[[#This Row],[LG]]),IFERROR(INDEX(PITCHCSV[],MATCH(MYRANKS_P[[#This Row],[PROJID]],PITCHCSV[playerid],0),P_BBCOL),0),0)</f>
        <v>#REF!</v>
      </c>
      <c r="P774" s="80" t="e">
        <f>IF(OR(LEAGUE="Mixed",LEAGUE=MYRANKS_P[[#This Row],[LG]]),IFERROR(MYRANKS_P[[#This Row],[ER]]*9/MYRANKS_P[[#This Row],[IP]],0),0)</f>
        <v>#REF!</v>
      </c>
      <c r="Q774" s="12" t="e">
        <f>IF(OR(LEAGUE="Mixed",LEAGUE=MYRANKS_P[[#This Row],[LG]]),IFERROR((MYRANKS_P[[#This Row],[BB]]+MYRANKS_P[[#This Row],[H]])/MYRANKS_P[[#This Row],[IP]],0),0)</f>
        <v>#REF!</v>
      </c>
      <c r="R774" s="12" t="e">
        <f>MYRANKS_P[[#This Row],[W]]/SGP_W</f>
        <v>#REF!</v>
      </c>
      <c r="S774" s="12" t="e">
        <f>MYRANKS_P[[#This Row],[SV]]/SGP_SV</f>
        <v>#REF!</v>
      </c>
      <c r="T774" s="12" t="e">
        <f>MYRANKS_P[[#This Row],[SO]]/SGP_K</f>
        <v>#REF!</v>
      </c>
      <c r="U774" s="12" t="e">
        <f>((LGAVG_ER*(NUMPITCHERS-1)+MYRANKS_P[[#This Row],[ER]])*9/((LGAVG_IP*(NUMPITCHERS-1)+MYRANKS_P[[#This Row],[IP]]))-LGAVG_ERA)/SGP_ERA</f>
        <v>#REF!</v>
      </c>
      <c r="V774" s="141" t="e">
        <f>((LGAVG_HBB*(NUMPITCHERS-1)+MYRANKS_P[[#This Row],[BB]]+MYRANKS_P[[#This Row],[H]])/(LGAVG_IP*(NUMPITCHERS-1)+MYRANKS_P[[#This Row],[IP]])-LGAVG_WHIP)/SGP_WHIP</f>
        <v>#REF!</v>
      </c>
      <c r="W774" s="76" t="e">
        <f>MYRANKS_P[[#This Row],[WSGP]]+MYRANKS_P[[#This Row],[SVSGP]]+MYRANKS_P[[#This Row],[SOSGP]]+MYRANKS_P[[#This Row],[ERASGP]]+MYRANKS_P[[#This Row],[WHIPSGP]]</f>
        <v>#REF!</v>
      </c>
      <c r="X774" s="175" t="e">
        <f>RANK(MYRANKS_P[[#This Row],[TTLSGP]],MYRANKS_P[TTLSGP],0)</f>
        <v>#REF!</v>
      </c>
      <c r="Y774" s="76" t="e">
        <f>IF(MYRANKS_P[[#This Row],[RAW_RANK]]&gt;NUM_P,MYRANKS_P[[#This Row],[TTLSGP]],0)</f>
        <v>#REF!</v>
      </c>
      <c r="Z774" s="23" t="e">
        <f>IF(MYRANKS_P[[#This Row],[BENCH_TTLSGP]]=0,"",RANK(MYRANKS_P[[#This Row],[BENCH_TTLSGP]],MYRANKS_P[BENCH_TTLSGP],0))</f>
        <v>#REF!</v>
      </c>
      <c r="AA774" s="23" t="e">
        <f>IF(MYRANKS_P[[#This Row],[RAW_RANK]]=NUM_P,"X","")</f>
        <v>#REF!</v>
      </c>
      <c r="AB774" s="80" t="e">
        <f>VLOOKUP(MYRANKS_P[[#This Row],[POS]],#REF!,COLUMN(#REF!),FALSE)</f>
        <v>#REF!</v>
      </c>
      <c r="AC774" s="12" t="e">
        <f>MYRANKS_P[[#This Row],[TTLSGP]]-MYRANKS_P[[#This Row],[REPL LVL]]</f>
        <v>#REF!</v>
      </c>
      <c r="AD774" s="20" t="e">
        <f>IF(MYRANKS_P[[#This Row],[RAW_RANK]]&lt;=Total_Pitchers_Drafted,MYRANKS_P[[#This Row],[SGP OVER REPL]],0)</f>
        <v>#REF!</v>
      </c>
      <c r="AE774" s="70" t="e">
        <f>MYRANKS_P[[#This Row],[SGP OVER REPL]]*Dollar_Value_Per_Pitcher_SGP+1</f>
        <v>#REF!</v>
      </c>
      <c r="AF774" s="28"/>
      <c r="AG774" s="31" t="e">
        <f>IF(AND(MYRANKS_P[[#This Row],[BENCH_RANK]]&lt;=Total_Pitchers_Drafted,MYRANKS_P[[#This Row],[$ACTUAL]]=""),MYRANKS_P[[#This Row],[USEFULSGP]],0)</f>
        <v>#REF!</v>
      </c>
      <c r="AH774" s="28" t="e">
        <f>IF(MYRANKS_P[[#This Row],[REMAIN_SGP]]=0,0,MYRANKS_P[[#This Row],[REMAIN_SGP]]*Remaining_Dollar_Value_Per_Pitcher_SGP+1)</f>
        <v>#REF!</v>
      </c>
      <c r="AI774" s="94"/>
    </row>
    <row r="775" spans="1:35" x14ac:dyDescent="0.25">
      <c r="A775" s="78" t="s">
        <v>2434</v>
      </c>
      <c r="B775" s="53" t="e">
        <f>VLOOKUP(MYRANKS_P[[#This Row],[PLAYERID]],#REF!,COLUMN(#REF!),FALSE)</f>
        <v>#REF!</v>
      </c>
      <c r="C775" s="53" t="e">
        <f>VLOOKUP(MYRANKS_P[[#This Row],[PLAYERID]],#REF!,COLUMN(#REF!),FALSE)</f>
        <v>#REF!</v>
      </c>
      <c r="D775" s="53" t="e">
        <f>VLOOKUP(MYRANKS_P[[#This Row],[PLAYERID]],#REF!,COLUMN(#REF!),FALSE)</f>
        <v>#REF!</v>
      </c>
      <c r="E775" s="9" t="e">
        <f>VLOOKUP(MYRANKS_P[[#This Row],[PLAYERID]],#REF!,COLUMN(#REF!),FALSE)</f>
        <v>#REF!</v>
      </c>
      <c r="F775" s="53" t="e">
        <f>VLOOKUP(MYRANKS_P[[#This Row],[PLAYERID]],#REF!,COLUMN(#REF!),FALSE)</f>
        <v>#REF!</v>
      </c>
      <c r="G775" s="9" t="e">
        <f>INDEX(#REF!,MATCH(MYRANKS_P[[#This Row],[PLAYERID]],#REF!,0),VLOOKUP(IDSYSTEM,#REF!,3,FALSE))</f>
        <v>#REF!</v>
      </c>
      <c r="H775" s="136" t="e">
        <f>IF(OR(LEAGUE="Mixed",LEAGUE=MYRANKS_P[[#This Row],[LG]]),IFERROR(INDEX(PITCHCSV[],MATCH(MYRANKS_P[[#This Row],[PROJID]],PITCHCSV[playerid],0),P_WCOL),0),0)</f>
        <v>#REF!</v>
      </c>
      <c r="I775" s="138" t="e">
        <f>IF(OR(LEAGUE="Mixed",LEAGUE=MYRANKS_P[[#This Row],[LG]]),IFERROR(INDEX(PITCHCSV[],MATCH(MYRANKS_P[[#This Row],[PROJID]],PITCHCSV[playerid],0),P_SVCOL),0),0)</f>
        <v>#REF!</v>
      </c>
      <c r="J775" s="138" t="e">
        <f>IF(OR(LEAGUE="Mixed",LEAGUE=MYRANKS_P[[#This Row],[LG]]),IFERROR(INDEX(PITCHCSV[],MATCH(MYRANKS_P[[#This Row],[PROJID]],PITCHCSV[playerid],0),P_IPCOL),0),0)</f>
        <v>#REF!</v>
      </c>
      <c r="K775" s="138" t="e">
        <f>IF(OR(LEAGUE="Mixed",LEAGUE=MYRANKS_P[[#This Row],[LG]]),IFERROR(INDEX(PITCHCSV[],MATCH(MYRANKS_P[[#This Row],[PROJID]],PITCHCSV[playerid],0),P_HCOL),0),0)</f>
        <v>#REF!</v>
      </c>
      <c r="L775" s="138" t="e">
        <f>IF(OR(LEAGUE="Mixed",LEAGUE=MYRANKS_P[[#This Row],[LG]]),IFERROR(INDEX(PITCHCSV[],MATCH(MYRANKS_P[[#This Row],[PROJID]],PITCHCSV[playerid],0),P_ERCOL),0),0)</f>
        <v>#REF!</v>
      </c>
      <c r="M775" s="138" t="e">
        <f>IF(OR(LEAGUE="Mixed",LEAGUE=MYRANKS_P[[#This Row],[LG]]),IFERROR(INDEX(PITCHCSV[],MATCH(MYRANKS_P[[#This Row],[PROJID]],PITCHCSV[playerid],0),P_HRCOL),0),0)</f>
        <v>#REF!</v>
      </c>
      <c r="N775" s="138" t="e">
        <f>IF(OR(LEAGUE="Mixed",LEAGUE=MYRANKS_P[[#This Row],[LG]]),IFERROR(INDEX(PITCHCSV[],MATCH(MYRANKS_P[[#This Row],[PROJID]],PITCHCSV[playerid],0),P_SOCOL),0),0)</f>
        <v>#REF!</v>
      </c>
      <c r="O775" s="138" t="e">
        <f>IF(OR(LEAGUE="Mixed",LEAGUE=MYRANKS_P[[#This Row],[LG]]),IFERROR(INDEX(PITCHCSV[],MATCH(MYRANKS_P[[#This Row],[PROJID]],PITCHCSV[playerid],0),P_BBCOL),0),0)</f>
        <v>#REF!</v>
      </c>
      <c r="P775" s="80" t="e">
        <f>IF(OR(LEAGUE="Mixed",LEAGUE=MYRANKS_P[[#This Row],[LG]]),IFERROR(MYRANKS_P[[#This Row],[ER]]*9/MYRANKS_P[[#This Row],[IP]],0),0)</f>
        <v>#REF!</v>
      </c>
      <c r="Q775" s="12" t="e">
        <f>IF(OR(LEAGUE="Mixed",LEAGUE=MYRANKS_P[[#This Row],[LG]]),IFERROR((MYRANKS_P[[#This Row],[BB]]+MYRANKS_P[[#This Row],[H]])/MYRANKS_P[[#This Row],[IP]],0),0)</f>
        <v>#REF!</v>
      </c>
      <c r="R775" s="58" t="e">
        <f>MYRANKS_P[[#This Row],[W]]/SGP_W</f>
        <v>#REF!</v>
      </c>
      <c r="S775" s="57" t="e">
        <f>MYRANKS_P[[#This Row],[SV]]/SGP_SV</f>
        <v>#REF!</v>
      </c>
      <c r="T775" s="58" t="e">
        <f>MYRANKS_P[[#This Row],[SO]]/SGP_K</f>
        <v>#REF!</v>
      </c>
      <c r="U775" s="12" t="e">
        <f>((LGAVG_ER*(NUMPITCHERS-1)+MYRANKS_P[[#This Row],[ER]])*9/((LGAVG_IP*(NUMPITCHERS-1)+MYRANKS_P[[#This Row],[IP]]))-LGAVG_ERA)/SGP_ERA</f>
        <v>#REF!</v>
      </c>
      <c r="V775" s="141" t="e">
        <f>((LGAVG_HBB*(NUMPITCHERS-1)+MYRANKS_P[[#This Row],[BB]]+MYRANKS_P[[#This Row],[H]])/(LGAVG_IP*(NUMPITCHERS-1)+MYRANKS_P[[#This Row],[IP]])-LGAVG_WHIP)/SGP_WHIP</f>
        <v>#REF!</v>
      </c>
      <c r="W775" s="75" t="e">
        <f>MYRANKS_P[[#This Row],[WSGP]]+MYRANKS_P[[#This Row],[SVSGP]]+MYRANKS_P[[#This Row],[SOSGP]]+MYRANKS_P[[#This Row],[ERASGP]]+MYRANKS_P[[#This Row],[WHIPSGP]]</f>
        <v>#REF!</v>
      </c>
      <c r="X775" s="177" t="e">
        <f>RANK(MYRANKS_P[[#This Row],[TTLSGP]],MYRANKS_P[TTLSGP],0)</f>
        <v>#REF!</v>
      </c>
      <c r="Y775" s="75" t="e">
        <f>IF(MYRANKS_P[[#This Row],[RAW_RANK]]&gt;NUM_P,MYRANKS_P[[#This Row],[TTLSGP]],0)</f>
        <v>#REF!</v>
      </c>
      <c r="Z775" s="59" t="e">
        <f>IF(MYRANKS_P[[#This Row],[BENCH_TTLSGP]]=0,"",RANK(MYRANKS_P[[#This Row],[BENCH_TTLSGP]],MYRANKS_P[BENCH_TTLSGP],0))</f>
        <v>#REF!</v>
      </c>
      <c r="AA775" s="59" t="e">
        <f>IF(MYRANKS_P[[#This Row],[RAW_RANK]]=NUM_P,"X","")</f>
        <v>#REF!</v>
      </c>
      <c r="AB775" s="118" t="e">
        <f>VLOOKUP(MYRANKS_P[[#This Row],[POS]],#REF!,COLUMN(#REF!),FALSE)</f>
        <v>#REF!</v>
      </c>
      <c r="AC775" s="57" t="e">
        <f>MYRANKS_P[[#This Row],[TTLSGP]]-MYRANKS_P[[#This Row],[REPL LVL]]</f>
        <v>#REF!</v>
      </c>
      <c r="AD775" s="58" t="e">
        <f>IF(MYRANKS_P[[#This Row],[RAW_RANK]]&lt;=Total_Pitchers_Drafted,MYRANKS_P[[#This Row],[SGP OVER REPL]],0)</f>
        <v>#REF!</v>
      </c>
      <c r="AE775" s="69" t="e">
        <f>MYRANKS_P[[#This Row],[SGP OVER REPL]]*Dollar_Value_Per_Pitcher_SGP+1</f>
        <v>#REF!</v>
      </c>
      <c r="AF775" s="58"/>
      <c r="AG775" s="57" t="e">
        <f>IF(AND(MYRANKS_P[[#This Row],[BENCH_RANK]]&lt;=Total_Pitchers_Drafted,MYRANKS_P[[#This Row],[$ACTUAL]]=""),MYRANKS_P[[#This Row],[USEFULSGP]],0)</f>
        <v>#REF!</v>
      </c>
      <c r="AH775" s="58" t="e">
        <f>IF(MYRANKS_P[[#This Row],[REMAIN_SGP]]=0,0,MYRANKS_P[[#This Row],[REMAIN_SGP]]*Remaining_Dollar_Value_Per_Pitcher_SGP+1)</f>
        <v>#REF!</v>
      </c>
      <c r="AI775" s="94"/>
    </row>
    <row r="776" spans="1:35" x14ac:dyDescent="0.25">
      <c r="A776" s="78" t="s">
        <v>1973</v>
      </c>
      <c r="B776" s="53" t="e">
        <f>VLOOKUP(MYRANKS_P[[#This Row],[PLAYERID]],#REF!,COLUMN(#REF!),FALSE)</f>
        <v>#REF!</v>
      </c>
      <c r="C776" s="53" t="e">
        <f>VLOOKUP(MYRANKS_P[[#This Row],[PLAYERID]],#REF!,COLUMN(#REF!),FALSE)</f>
        <v>#REF!</v>
      </c>
      <c r="D776" s="53" t="e">
        <f>VLOOKUP(MYRANKS_P[[#This Row],[PLAYERID]],#REF!,COLUMN(#REF!),FALSE)</f>
        <v>#REF!</v>
      </c>
      <c r="E776" s="9" t="e">
        <f>VLOOKUP(MYRANKS_P[[#This Row],[PLAYERID]],#REF!,COLUMN(#REF!),FALSE)</f>
        <v>#REF!</v>
      </c>
      <c r="F776" s="53" t="e">
        <f>VLOOKUP(MYRANKS_P[[#This Row],[PLAYERID]],#REF!,COLUMN(#REF!),FALSE)</f>
        <v>#REF!</v>
      </c>
      <c r="G776" s="9" t="e">
        <f>INDEX(#REF!,MATCH(MYRANKS_P[[#This Row],[PLAYERID]],#REF!,0),VLOOKUP(IDSYSTEM,#REF!,3,FALSE))</f>
        <v>#REF!</v>
      </c>
      <c r="H776" s="136" t="e">
        <f>IF(OR(LEAGUE="Mixed",LEAGUE=MYRANKS_P[[#This Row],[LG]]),IFERROR(INDEX(PITCHCSV[],MATCH(MYRANKS_P[[#This Row],[PROJID]],PITCHCSV[playerid],0),P_WCOL),0),0)</f>
        <v>#REF!</v>
      </c>
      <c r="I776" s="138" t="e">
        <f>IF(OR(LEAGUE="Mixed",LEAGUE=MYRANKS_P[[#This Row],[LG]]),IFERROR(INDEX(PITCHCSV[],MATCH(MYRANKS_P[[#This Row],[PROJID]],PITCHCSV[playerid],0),P_SVCOL),0),0)</f>
        <v>#REF!</v>
      </c>
      <c r="J776" s="138" t="e">
        <f>IF(OR(LEAGUE="Mixed",LEAGUE=MYRANKS_P[[#This Row],[LG]]),IFERROR(INDEX(PITCHCSV[],MATCH(MYRANKS_P[[#This Row],[PROJID]],PITCHCSV[playerid],0),P_IPCOL),0),0)</f>
        <v>#REF!</v>
      </c>
      <c r="K776" s="138" t="e">
        <f>IF(OR(LEAGUE="Mixed",LEAGUE=MYRANKS_P[[#This Row],[LG]]),IFERROR(INDEX(PITCHCSV[],MATCH(MYRANKS_P[[#This Row],[PROJID]],PITCHCSV[playerid],0),P_HCOL),0),0)</f>
        <v>#REF!</v>
      </c>
      <c r="L776" s="138" t="e">
        <f>IF(OR(LEAGUE="Mixed",LEAGUE=MYRANKS_P[[#This Row],[LG]]),IFERROR(INDEX(PITCHCSV[],MATCH(MYRANKS_P[[#This Row],[PROJID]],PITCHCSV[playerid],0),P_ERCOL),0),0)</f>
        <v>#REF!</v>
      </c>
      <c r="M776" s="138" t="e">
        <f>IF(OR(LEAGUE="Mixed",LEAGUE=MYRANKS_P[[#This Row],[LG]]),IFERROR(INDEX(PITCHCSV[],MATCH(MYRANKS_P[[#This Row],[PROJID]],PITCHCSV[playerid],0),P_HRCOL),0),0)</f>
        <v>#REF!</v>
      </c>
      <c r="N776" s="138" t="e">
        <f>IF(OR(LEAGUE="Mixed",LEAGUE=MYRANKS_P[[#This Row],[LG]]),IFERROR(INDEX(PITCHCSV[],MATCH(MYRANKS_P[[#This Row],[PROJID]],PITCHCSV[playerid],0),P_SOCOL),0),0)</f>
        <v>#REF!</v>
      </c>
      <c r="O776" s="138" t="e">
        <f>IF(OR(LEAGUE="Mixed",LEAGUE=MYRANKS_P[[#This Row],[LG]]),IFERROR(INDEX(PITCHCSV[],MATCH(MYRANKS_P[[#This Row],[PROJID]],PITCHCSV[playerid],0),P_BBCOL),0),0)</f>
        <v>#REF!</v>
      </c>
      <c r="P776" s="80" t="e">
        <f>IF(OR(LEAGUE="Mixed",LEAGUE=MYRANKS_P[[#This Row],[LG]]),IFERROR(MYRANKS_P[[#This Row],[ER]]*9/MYRANKS_P[[#This Row],[IP]],0),0)</f>
        <v>#REF!</v>
      </c>
      <c r="Q776" s="12" t="e">
        <f>IF(OR(LEAGUE="Mixed",LEAGUE=MYRANKS_P[[#This Row],[LG]]),IFERROR((MYRANKS_P[[#This Row],[BB]]+MYRANKS_P[[#This Row],[H]])/MYRANKS_P[[#This Row],[IP]],0),0)</f>
        <v>#REF!</v>
      </c>
      <c r="R776" s="12" t="e">
        <f>MYRANKS_P[[#This Row],[W]]/SGP_W</f>
        <v>#REF!</v>
      </c>
      <c r="S776" s="12" t="e">
        <f>MYRANKS_P[[#This Row],[SV]]/SGP_SV</f>
        <v>#REF!</v>
      </c>
      <c r="T776" s="12" t="e">
        <f>MYRANKS_P[[#This Row],[SO]]/SGP_K</f>
        <v>#REF!</v>
      </c>
      <c r="U776" s="12" t="e">
        <f>((LGAVG_ER*(NUMPITCHERS-1)+MYRANKS_P[[#This Row],[ER]])*9/((LGAVG_IP*(NUMPITCHERS-1)+MYRANKS_P[[#This Row],[IP]]))-LGAVG_ERA)/SGP_ERA</f>
        <v>#REF!</v>
      </c>
      <c r="V776" s="141" t="e">
        <f>((LGAVG_HBB*(NUMPITCHERS-1)+MYRANKS_P[[#This Row],[BB]]+MYRANKS_P[[#This Row],[H]])/(LGAVG_IP*(NUMPITCHERS-1)+MYRANKS_P[[#This Row],[IP]])-LGAVG_WHIP)/SGP_WHIP</f>
        <v>#REF!</v>
      </c>
      <c r="W776" s="76" t="e">
        <f>MYRANKS_P[[#This Row],[WSGP]]+MYRANKS_P[[#This Row],[SVSGP]]+MYRANKS_P[[#This Row],[SOSGP]]+MYRANKS_P[[#This Row],[ERASGP]]+MYRANKS_P[[#This Row],[WHIPSGP]]</f>
        <v>#REF!</v>
      </c>
      <c r="X776" s="175" t="e">
        <f>RANK(MYRANKS_P[[#This Row],[TTLSGP]],MYRANKS_P[TTLSGP],0)</f>
        <v>#REF!</v>
      </c>
      <c r="Y776" s="76" t="e">
        <f>IF(MYRANKS_P[[#This Row],[RAW_RANK]]&gt;NUM_P,MYRANKS_P[[#This Row],[TTLSGP]],0)</f>
        <v>#REF!</v>
      </c>
      <c r="Z776" s="23" t="e">
        <f>IF(MYRANKS_P[[#This Row],[BENCH_TTLSGP]]=0,"",RANK(MYRANKS_P[[#This Row],[BENCH_TTLSGP]],MYRANKS_P[BENCH_TTLSGP],0))</f>
        <v>#REF!</v>
      </c>
      <c r="AA776" s="23" t="e">
        <f>IF(MYRANKS_P[[#This Row],[RAW_RANK]]=NUM_P,"X","")</f>
        <v>#REF!</v>
      </c>
      <c r="AB776" s="80" t="e">
        <f>VLOOKUP(MYRANKS_P[[#This Row],[POS]],#REF!,COLUMN(#REF!),FALSE)</f>
        <v>#REF!</v>
      </c>
      <c r="AC776" s="12" t="e">
        <f>MYRANKS_P[[#This Row],[TTLSGP]]-MYRANKS_P[[#This Row],[REPL LVL]]</f>
        <v>#REF!</v>
      </c>
      <c r="AD776" s="20" t="e">
        <f>IF(MYRANKS_P[[#This Row],[RAW_RANK]]&lt;=Total_Pitchers_Drafted,MYRANKS_P[[#This Row],[SGP OVER REPL]],0)</f>
        <v>#REF!</v>
      </c>
      <c r="AE776" s="70" t="e">
        <f>MYRANKS_P[[#This Row],[SGP OVER REPL]]*Dollar_Value_Per_Pitcher_SGP+1</f>
        <v>#REF!</v>
      </c>
      <c r="AF776" s="28"/>
      <c r="AG776" s="31" t="e">
        <f>IF(AND(MYRANKS_P[[#This Row],[BENCH_RANK]]&lt;=Total_Pitchers_Drafted,MYRANKS_P[[#This Row],[$ACTUAL]]=""),MYRANKS_P[[#This Row],[USEFULSGP]],0)</f>
        <v>#REF!</v>
      </c>
      <c r="AH776" s="28" t="e">
        <f>IF(MYRANKS_P[[#This Row],[REMAIN_SGP]]=0,0,MYRANKS_P[[#This Row],[REMAIN_SGP]]*Remaining_Dollar_Value_Per_Pitcher_SGP+1)</f>
        <v>#REF!</v>
      </c>
      <c r="AI776" s="94"/>
    </row>
    <row r="777" spans="1:35" x14ac:dyDescent="0.25">
      <c r="A777" s="111" t="s">
        <v>1976</v>
      </c>
      <c r="B777" s="53" t="e">
        <f>VLOOKUP(MYRANKS_P[[#This Row],[PLAYERID]],#REF!,COLUMN(#REF!),FALSE)</f>
        <v>#REF!</v>
      </c>
      <c r="C777" s="53" t="e">
        <f>VLOOKUP(MYRANKS_P[[#This Row],[PLAYERID]],#REF!,COLUMN(#REF!),FALSE)</f>
        <v>#REF!</v>
      </c>
      <c r="D777" s="53" t="e">
        <f>VLOOKUP(MYRANKS_P[[#This Row],[PLAYERID]],#REF!,COLUMN(#REF!),FALSE)</f>
        <v>#REF!</v>
      </c>
      <c r="E777" s="9" t="e">
        <f>VLOOKUP(MYRANKS_P[[#This Row],[PLAYERID]],#REF!,COLUMN(#REF!),FALSE)</f>
        <v>#REF!</v>
      </c>
      <c r="F777" s="53" t="e">
        <f>VLOOKUP(MYRANKS_P[[#This Row],[PLAYERID]],#REF!,COLUMN(#REF!),FALSE)</f>
        <v>#REF!</v>
      </c>
      <c r="G777" s="9" t="e">
        <f>INDEX(#REF!,MATCH(MYRANKS_P[[#This Row],[PLAYERID]],#REF!,0),VLOOKUP(IDSYSTEM,#REF!,3,FALSE))</f>
        <v>#REF!</v>
      </c>
      <c r="H777" s="115" t="e">
        <f>IF(OR(LEAGUE="Mixed",LEAGUE=MYRANKS_P[[#This Row],[LG]]),IFERROR(INDEX(PITCHCSV[],MATCH(MYRANKS_P[[#This Row],[PROJID]],PITCHCSV[playerid],0),P_WCOL),0),0)</f>
        <v>#REF!</v>
      </c>
      <c r="I777" s="137" t="e">
        <f>IF(OR(LEAGUE="Mixed",LEAGUE=MYRANKS_P[[#This Row],[LG]]),IFERROR(INDEX(PITCHCSV[],MATCH(MYRANKS_P[[#This Row],[PROJID]],PITCHCSV[playerid],0),P_SVCOL),0),0)</f>
        <v>#REF!</v>
      </c>
      <c r="J777" s="137" t="e">
        <f>IF(OR(LEAGUE="Mixed",LEAGUE=MYRANKS_P[[#This Row],[LG]]),IFERROR(INDEX(PITCHCSV[],MATCH(MYRANKS_P[[#This Row],[PROJID]],PITCHCSV[playerid],0),P_IPCOL),0),0)</f>
        <v>#REF!</v>
      </c>
      <c r="K777" s="137" t="e">
        <f>IF(OR(LEAGUE="Mixed",LEAGUE=MYRANKS_P[[#This Row],[LG]]),IFERROR(INDEX(PITCHCSV[],MATCH(MYRANKS_P[[#This Row],[PROJID]],PITCHCSV[playerid],0),P_HCOL),0),0)</f>
        <v>#REF!</v>
      </c>
      <c r="L777" s="137" t="e">
        <f>IF(OR(LEAGUE="Mixed",LEAGUE=MYRANKS_P[[#This Row],[LG]]),IFERROR(INDEX(PITCHCSV[],MATCH(MYRANKS_P[[#This Row],[PROJID]],PITCHCSV[playerid],0),P_ERCOL),0),0)</f>
        <v>#REF!</v>
      </c>
      <c r="M777" s="137" t="e">
        <f>IF(OR(LEAGUE="Mixed",LEAGUE=MYRANKS_P[[#This Row],[LG]]),IFERROR(INDEX(PITCHCSV[],MATCH(MYRANKS_P[[#This Row],[PROJID]],PITCHCSV[playerid],0),P_HRCOL),0),0)</f>
        <v>#REF!</v>
      </c>
      <c r="N777" s="137" t="e">
        <f>IF(OR(LEAGUE="Mixed",LEAGUE=MYRANKS_P[[#This Row],[LG]]),IFERROR(INDEX(PITCHCSV[],MATCH(MYRANKS_P[[#This Row],[PROJID]],PITCHCSV[playerid],0),P_SOCOL),0),0)</f>
        <v>#REF!</v>
      </c>
      <c r="O777" s="137" t="e">
        <f>IF(OR(LEAGUE="Mixed",LEAGUE=MYRANKS_P[[#This Row],[LG]]),IFERROR(INDEX(PITCHCSV[],MATCH(MYRANKS_P[[#This Row],[PROJID]],PITCHCSV[playerid],0),P_BBCOL),0),0)</f>
        <v>#REF!</v>
      </c>
      <c r="P777" s="139" t="e">
        <f>IF(OR(LEAGUE="Mixed",LEAGUE=MYRANKS_P[[#This Row],[LG]]),IFERROR(MYRANKS_P[[#This Row],[ER]]*9/MYRANKS_P[[#This Row],[IP]],0),0)</f>
        <v>#REF!</v>
      </c>
      <c r="Q777" s="10" t="e">
        <f>IF(OR(LEAGUE="Mixed",LEAGUE=MYRANKS_P[[#This Row],[LG]]),IFERROR((MYRANKS_P[[#This Row],[BB]]+MYRANKS_P[[#This Row],[H]])/MYRANKS_P[[#This Row],[IP]],0),0)</f>
        <v>#REF!</v>
      </c>
      <c r="R777" s="10" t="e">
        <f>MYRANKS_P[[#This Row],[W]]/SGP_W</f>
        <v>#REF!</v>
      </c>
      <c r="S777" s="10" t="e">
        <f>MYRANKS_P[[#This Row],[SV]]/SGP_SV</f>
        <v>#REF!</v>
      </c>
      <c r="T777" s="10" t="e">
        <f>MYRANKS_P[[#This Row],[SO]]/SGP_K</f>
        <v>#REF!</v>
      </c>
      <c r="U777" s="10" t="e">
        <f>((LGAVG_ER*(NUMPITCHERS-1)+MYRANKS_P[[#This Row],[ER]])*9/((LGAVG_IP*(NUMPITCHERS-1)+MYRANKS_P[[#This Row],[IP]]))-LGAVG_ERA)/SGP_ERA</f>
        <v>#REF!</v>
      </c>
      <c r="V777" s="140" t="e">
        <f>((LGAVG_HBB*(NUMPITCHERS-1)+MYRANKS_P[[#This Row],[BB]]+MYRANKS_P[[#This Row],[H]])/(LGAVG_IP*(NUMPITCHERS-1)+MYRANKS_P[[#This Row],[IP]])-LGAVG_WHIP)/SGP_WHIP</f>
        <v>#REF!</v>
      </c>
      <c r="W777" s="72" t="e">
        <f>MYRANKS_P[[#This Row],[WSGP]]+MYRANKS_P[[#This Row],[SVSGP]]+MYRANKS_P[[#This Row],[SOSGP]]+MYRANKS_P[[#This Row],[ERASGP]]+MYRANKS_P[[#This Row],[WHIPSGP]]</f>
        <v>#REF!</v>
      </c>
      <c r="X777" s="171" t="e">
        <f>RANK(MYRANKS_P[[#This Row],[TTLSGP]],MYRANKS_P[TTLSGP],0)</f>
        <v>#REF!</v>
      </c>
      <c r="Y777" s="72" t="e">
        <f>IF(MYRANKS_P[[#This Row],[RAW_RANK]]&gt;NUM_P,MYRANKS_P[[#This Row],[TTLSGP]],0)</f>
        <v>#REF!</v>
      </c>
      <c r="Z777" s="22" t="e">
        <f>IF(MYRANKS_P[[#This Row],[BENCH_TTLSGP]]=0,"",RANK(MYRANKS_P[[#This Row],[BENCH_TTLSGP]],MYRANKS_P[BENCH_TTLSGP],0))</f>
        <v>#REF!</v>
      </c>
      <c r="AA777" s="22" t="e">
        <f>IF(MYRANKS_P[[#This Row],[RAW_RANK]]=NUM_P,"X","")</f>
        <v>#REF!</v>
      </c>
      <c r="AB777" s="80" t="e">
        <f>VLOOKUP(MYRANKS_P[[#This Row],[POS]],#REF!,COLUMN(#REF!),FALSE)</f>
        <v>#REF!</v>
      </c>
      <c r="AC777" s="12" t="e">
        <f>MYRANKS_P[[#This Row],[TTLSGP]]-MYRANKS_P[[#This Row],[REPL LVL]]</f>
        <v>#REF!</v>
      </c>
      <c r="AD777" s="19" t="e">
        <f>IF(MYRANKS_P[[#This Row],[RAW_RANK]]&lt;=Total_Pitchers_Drafted,MYRANKS_P[[#This Row],[SGP OVER REPL]],0)</f>
        <v>#REF!</v>
      </c>
      <c r="AE777" s="66" t="e">
        <f>MYRANKS_P[[#This Row],[SGP OVER REPL]]*Dollar_Value_Per_Pitcher_SGP+1</f>
        <v>#REF!</v>
      </c>
      <c r="AF777" s="27"/>
      <c r="AG777" s="30" t="e">
        <f>IF(AND(MYRANKS_P[[#This Row],[BENCH_RANK]]&lt;=Total_Pitchers_Drafted,MYRANKS_P[[#This Row],[$ACTUAL]]=""),MYRANKS_P[[#This Row],[USEFULSGP]],0)</f>
        <v>#REF!</v>
      </c>
      <c r="AH777" s="27" t="e">
        <f>IF(MYRANKS_P[[#This Row],[REMAIN_SGP]]=0,0,MYRANKS_P[[#This Row],[REMAIN_SGP]]*Remaining_Dollar_Value_Per_Pitcher_SGP+1)</f>
        <v>#REF!</v>
      </c>
      <c r="AI777" s="87"/>
    </row>
    <row r="778" spans="1:35" x14ac:dyDescent="0.25">
      <c r="A778" s="78" t="s">
        <v>1978</v>
      </c>
      <c r="B778" s="53" t="e">
        <f>VLOOKUP(MYRANKS_P[[#This Row],[PLAYERID]],#REF!,COLUMN(#REF!),FALSE)</f>
        <v>#REF!</v>
      </c>
      <c r="C778" s="53" t="e">
        <f>VLOOKUP(MYRANKS_P[[#This Row],[PLAYERID]],#REF!,COLUMN(#REF!),FALSE)</f>
        <v>#REF!</v>
      </c>
      <c r="D778" s="53" t="e">
        <f>VLOOKUP(MYRANKS_P[[#This Row],[PLAYERID]],#REF!,COLUMN(#REF!),FALSE)</f>
        <v>#REF!</v>
      </c>
      <c r="E778" s="9" t="e">
        <f>VLOOKUP(MYRANKS_P[[#This Row],[PLAYERID]],#REF!,COLUMN(#REF!),FALSE)</f>
        <v>#REF!</v>
      </c>
      <c r="F778" s="53" t="e">
        <f>VLOOKUP(MYRANKS_P[[#This Row],[PLAYERID]],#REF!,COLUMN(#REF!),FALSE)</f>
        <v>#REF!</v>
      </c>
      <c r="G778" s="9" t="e">
        <f>INDEX(#REF!,MATCH(MYRANKS_P[[#This Row],[PLAYERID]],#REF!,0),VLOOKUP(IDSYSTEM,#REF!,3,FALSE))</f>
        <v>#REF!</v>
      </c>
      <c r="H778" s="136" t="e">
        <f>IF(OR(LEAGUE="Mixed",LEAGUE=MYRANKS_P[[#This Row],[LG]]),IFERROR(INDEX(PITCHCSV[],MATCH(MYRANKS_P[[#This Row],[PROJID]],PITCHCSV[playerid],0),P_WCOL),0),0)</f>
        <v>#REF!</v>
      </c>
      <c r="I778" s="138" t="e">
        <f>IF(OR(LEAGUE="Mixed",LEAGUE=MYRANKS_P[[#This Row],[LG]]),IFERROR(INDEX(PITCHCSV[],MATCH(MYRANKS_P[[#This Row],[PROJID]],PITCHCSV[playerid],0),P_SVCOL),0),0)</f>
        <v>#REF!</v>
      </c>
      <c r="J778" s="138" t="e">
        <f>IF(OR(LEAGUE="Mixed",LEAGUE=MYRANKS_P[[#This Row],[LG]]),IFERROR(INDEX(PITCHCSV[],MATCH(MYRANKS_P[[#This Row],[PROJID]],PITCHCSV[playerid],0),P_IPCOL),0),0)</f>
        <v>#REF!</v>
      </c>
      <c r="K778" s="138" t="e">
        <f>IF(OR(LEAGUE="Mixed",LEAGUE=MYRANKS_P[[#This Row],[LG]]),IFERROR(INDEX(PITCHCSV[],MATCH(MYRANKS_P[[#This Row],[PROJID]],PITCHCSV[playerid],0),P_HCOL),0),0)</f>
        <v>#REF!</v>
      </c>
      <c r="L778" s="138" t="e">
        <f>IF(OR(LEAGUE="Mixed",LEAGUE=MYRANKS_P[[#This Row],[LG]]),IFERROR(INDEX(PITCHCSV[],MATCH(MYRANKS_P[[#This Row],[PROJID]],PITCHCSV[playerid],0),P_ERCOL),0),0)</f>
        <v>#REF!</v>
      </c>
      <c r="M778" s="138" t="e">
        <f>IF(OR(LEAGUE="Mixed",LEAGUE=MYRANKS_P[[#This Row],[LG]]),IFERROR(INDEX(PITCHCSV[],MATCH(MYRANKS_P[[#This Row],[PROJID]],PITCHCSV[playerid],0),P_HRCOL),0),0)</f>
        <v>#REF!</v>
      </c>
      <c r="N778" s="138" t="e">
        <f>IF(OR(LEAGUE="Mixed",LEAGUE=MYRANKS_P[[#This Row],[LG]]),IFERROR(INDEX(PITCHCSV[],MATCH(MYRANKS_P[[#This Row],[PROJID]],PITCHCSV[playerid],0),P_SOCOL),0),0)</f>
        <v>#REF!</v>
      </c>
      <c r="O778" s="138" t="e">
        <f>IF(OR(LEAGUE="Mixed",LEAGUE=MYRANKS_P[[#This Row],[LG]]),IFERROR(INDEX(PITCHCSV[],MATCH(MYRANKS_P[[#This Row],[PROJID]],PITCHCSV[playerid],0),P_BBCOL),0),0)</f>
        <v>#REF!</v>
      </c>
      <c r="P778" s="80" t="e">
        <f>IF(OR(LEAGUE="Mixed",LEAGUE=MYRANKS_P[[#This Row],[LG]]),IFERROR(MYRANKS_P[[#This Row],[ER]]*9/MYRANKS_P[[#This Row],[IP]],0),0)</f>
        <v>#REF!</v>
      </c>
      <c r="Q778" s="12" t="e">
        <f>IF(OR(LEAGUE="Mixed",LEAGUE=MYRANKS_P[[#This Row],[LG]]),IFERROR((MYRANKS_P[[#This Row],[BB]]+MYRANKS_P[[#This Row],[H]])/MYRANKS_P[[#This Row],[IP]],0),0)</f>
        <v>#REF!</v>
      </c>
      <c r="R778" s="12" t="e">
        <f>MYRANKS_P[[#This Row],[W]]/SGP_W</f>
        <v>#REF!</v>
      </c>
      <c r="S778" s="12" t="e">
        <f>MYRANKS_P[[#This Row],[SV]]/SGP_SV</f>
        <v>#REF!</v>
      </c>
      <c r="T778" s="12" t="e">
        <f>MYRANKS_P[[#This Row],[SO]]/SGP_K</f>
        <v>#REF!</v>
      </c>
      <c r="U778" s="12" t="e">
        <f>((LGAVG_ER*(NUMPITCHERS-1)+MYRANKS_P[[#This Row],[ER]])*9/((LGAVG_IP*(NUMPITCHERS-1)+MYRANKS_P[[#This Row],[IP]]))-LGAVG_ERA)/SGP_ERA</f>
        <v>#REF!</v>
      </c>
      <c r="V778" s="141" t="e">
        <f>((LGAVG_HBB*(NUMPITCHERS-1)+MYRANKS_P[[#This Row],[BB]]+MYRANKS_P[[#This Row],[H]])/(LGAVG_IP*(NUMPITCHERS-1)+MYRANKS_P[[#This Row],[IP]])-LGAVG_WHIP)/SGP_WHIP</f>
        <v>#REF!</v>
      </c>
      <c r="W778" s="76" t="e">
        <f>MYRANKS_P[[#This Row],[WSGP]]+MYRANKS_P[[#This Row],[SVSGP]]+MYRANKS_P[[#This Row],[SOSGP]]+MYRANKS_P[[#This Row],[ERASGP]]+MYRANKS_P[[#This Row],[WHIPSGP]]</f>
        <v>#REF!</v>
      </c>
      <c r="X778" s="175" t="e">
        <f>RANK(MYRANKS_P[[#This Row],[TTLSGP]],MYRANKS_P[TTLSGP],0)</f>
        <v>#REF!</v>
      </c>
      <c r="Y778" s="76" t="e">
        <f>IF(MYRANKS_P[[#This Row],[RAW_RANK]]&gt;NUM_P,MYRANKS_P[[#This Row],[TTLSGP]],0)</f>
        <v>#REF!</v>
      </c>
      <c r="Z778" s="23" t="e">
        <f>IF(MYRANKS_P[[#This Row],[BENCH_TTLSGP]]=0,"",RANK(MYRANKS_P[[#This Row],[BENCH_TTLSGP]],MYRANKS_P[BENCH_TTLSGP],0))</f>
        <v>#REF!</v>
      </c>
      <c r="AA778" s="23" t="e">
        <f>IF(MYRANKS_P[[#This Row],[RAW_RANK]]=NUM_P,"X","")</f>
        <v>#REF!</v>
      </c>
      <c r="AB778" s="80" t="e">
        <f>VLOOKUP(MYRANKS_P[[#This Row],[POS]],#REF!,COLUMN(#REF!),FALSE)</f>
        <v>#REF!</v>
      </c>
      <c r="AC778" s="81" t="e">
        <f>MYRANKS_P[[#This Row],[TTLSGP]]-MYRANKS_P[[#This Row],[REPL LVL]]</f>
        <v>#REF!</v>
      </c>
      <c r="AD778" s="20" t="e">
        <f>IF(MYRANKS_P[[#This Row],[RAW_RANK]]&lt;=Total_Pitchers_Drafted,MYRANKS_P[[#This Row],[SGP OVER REPL]],0)</f>
        <v>#REF!</v>
      </c>
      <c r="AE778" s="70" t="e">
        <f>MYRANKS_P[[#This Row],[SGP OVER REPL]]*Dollar_Value_Per_Pitcher_SGP+1</f>
        <v>#REF!</v>
      </c>
      <c r="AF778" s="28"/>
      <c r="AG778" s="31" t="e">
        <f>IF(AND(MYRANKS_P[[#This Row],[BENCH_RANK]]&lt;=Total_Pitchers_Drafted,MYRANKS_P[[#This Row],[$ACTUAL]]=""),MYRANKS_P[[#This Row],[USEFULSGP]],0)</f>
        <v>#REF!</v>
      </c>
      <c r="AH778" s="28" t="e">
        <f>IF(MYRANKS_P[[#This Row],[REMAIN_SGP]]=0,0,MYRANKS_P[[#This Row],[REMAIN_SGP]]*Remaining_Dollar_Value_Per_Pitcher_SGP+1)</f>
        <v>#REF!</v>
      </c>
      <c r="AI778" s="94"/>
    </row>
    <row r="779" spans="1:35" x14ac:dyDescent="0.25">
      <c r="A779" s="78" t="s">
        <v>1980</v>
      </c>
      <c r="B779" s="53" t="e">
        <f>VLOOKUP(MYRANKS_P[[#This Row],[PLAYERID]],#REF!,COLUMN(#REF!),FALSE)</f>
        <v>#REF!</v>
      </c>
      <c r="C779" s="53" t="e">
        <f>VLOOKUP(MYRANKS_P[[#This Row],[PLAYERID]],#REF!,COLUMN(#REF!),FALSE)</f>
        <v>#REF!</v>
      </c>
      <c r="D779" s="53" t="e">
        <f>VLOOKUP(MYRANKS_P[[#This Row],[PLAYERID]],#REF!,COLUMN(#REF!),FALSE)</f>
        <v>#REF!</v>
      </c>
      <c r="E779" s="9" t="e">
        <f>VLOOKUP(MYRANKS_P[[#This Row],[PLAYERID]],#REF!,COLUMN(#REF!),FALSE)</f>
        <v>#REF!</v>
      </c>
      <c r="F779" s="53" t="e">
        <f>VLOOKUP(MYRANKS_P[[#This Row],[PLAYERID]],#REF!,COLUMN(#REF!),FALSE)</f>
        <v>#REF!</v>
      </c>
      <c r="G779" s="9" t="e">
        <f>INDEX(#REF!,MATCH(MYRANKS_P[[#This Row],[PLAYERID]],#REF!,0),VLOOKUP(IDSYSTEM,#REF!,3,FALSE))</f>
        <v>#REF!</v>
      </c>
      <c r="H779" s="136" t="e">
        <f>IF(OR(LEAGUE="Mixed",LEAGUE=MYRANKS_P[[#This Row],[LG]]),IFERROR(INDEX(PITCHCSV[],MATCH(MYRANKS_P[[#This Row],[PROJID]],PITCHCSV[playerid],0),P_WCOL),0),0)</f>
        <v>#REF!</v>
      </c>
      <c r="I779" s="138" t="e">
        <f>IF(OR(LEAGUE="Mixed",LEAGUE=MYRANKS_P[[#This Row],[LG]]),IFERROR(INDEX(PITCHCSV[],MATCH(MYRANKS_P[[#This Row],[PROJID]],PITCHCSV[playerid],0),P_SVCOL),0),0)</f>
        <v>#REF!</v>
      </c>
      <c r="J779" s="138" t="e">
        <f>IF(OR(LEAGUE="Mixed",LEAGUE=MYRANKS_P[[#This Row],[LG]]),IFERROR(INDEX(PITCHCSV[],MATCH(MYRANKS_P[[#This Row],[PROJID]],PITCHCSV[playerid],0),P_IPCOL),0),0)</f>
        <v>#REF!</v>
      </c>
      <c r="K779" s="138" t="e">
        <f>IF(OR(LEAGUE="Mixed",LEAGUE=MYRANKS_P[[#This Row],[LG]]),IFERROR(INDEX(PITCHCSV[],MATCH(MYRANKS_P[[#This Row],[PROJID]],PITCHCSV[playerid],0),P_HCOL),0),0)</f>
        <v>#REF!</v>
      </c>
      <c r="L779" s="138" t="e">
        <f>IF(OR(LEAGUE="Mixed",LEAGUE=MYRANKS_P[[#This Row],[LG]]),IFERROR(INDEX(PITCHCSV[],MATCH(MYRANKS_P[[#This Row],[PROJID]],PITCHCSV[playerid],0),P_ERCOL),0),0)</f>
        <v>#REF!</v>
      </c>
      <c r="M779" s="138" t="e">
        <f>IF(OR(LEAGUE="Mixed",LEAGUE=MYRANKS_P[[#This Row],[LG]]),IFERROR(INDEX(PITCHCSV[],MATCH(MYRANKS_P[[#This Row],[PROJID]],PITCHCSV[playerid],0),P_HRCOL),0),0)</f>
        <v>#REF!</v>
      </c>
      <c r="N779" s="138" t="e">
        <f>IF(OR(LEAGUE="Mixed",LEAGUE=MYRANKS_P[[#This Row],[LG]]),IFERROR(INDEX(PITCHCSV[],MATCH(MYRANKS_P[[#This Row],[PROJID]],PITCHCSV[playerid],0),P_SOCOL),0),0)</f>
        <v>#REF!</v>
      </c>
      <c r="O779" s="138" t="e">
        <f>IF(OR(LEAGUE="Mixed",LEAGUE=MYRANKS_P[[#This Row],[LG]]),IFERROR(INDEX(PITCHCSV[],MATCH(MYRANKS_P[[#This Row],[PROJID]],PITCHCSV[playerid],0),P_BBCOL),0),0)</f>
        <v>#REF!</v>
      </c>
      <c r="P779" s="80" t="e">
        <f>IF(OR(LEAGUE="Mixed",LEAGUE=MYRANKS_P[[#This Row],[LG]]),IFERROR(MYRANKS_P[[#This Row],[ER]]*9/MYRANKS_P[[#This Row],[IP]],0),0)</f>
        <v>#REF!</v>
      </c>
      <c r="Q779" s="12" t="e">
        <f>IF(OR(LEAGUE="Mixed",LEAGUE=MYRANKS_P[[#This Row],[LG]]),IFERROR((MYRANKS_P[[#This Row],[BB]]+MYRANKS_P[[#This Row],[H]])/MYRANKS_P[[#This Row],[IP]],0),0)</f>
        <v>#REF!</v>
      </c>
      <c r="R779" s="12" t="e">
        <f>MYRANKS_P[[#This Row],[W]]/SGP_W</f>
        <v>#REF!</v>
      </c>
      <c r="S779" s="12" t="e">
        <f>MYRANKS_P[[#This Row],[SV]]/SGP_SV</f>
        <v>#REF!</v>
      </c>
      <c r="T779" s="12" t="e">
        <f>MYRANKS_P[[#This Row],[SO]]/SGP_K</f>
        <v>#REF!</v>
      </c>
      <c r="U779" s="12" t="e">
        <f>((LGAVG_ER*(NUMPITCHERS-1)+MYRANKS_P[[#This Row],[ER]])*9/((LGAVG_IP*(NUMPITCHERS-1)+MYRANKS_P[[#This Row],[IP]]))-LGAVG_ERA)/SGP_ERA</f>
        <v>#REF!</v>
      </c>
      <c r="V779" s="141" t="e">
        <f>((LGAVG_HBB*(NUMPITCHERS-1)+MYRANKS_P[[#This Row],[BB]]+MYRANKS_P[[#This Row],[H]])/(LGAVG_IP*(NUMPITCHERS-1)+MYRANKS_P[[#This Row],[IP]])-LGAVG_WHIP)/SGP_WHIP</f>
        <v>#REF!</v>
      </c>
      <c r="W779" s="76" t="e">
        <f>MYRANKS_P[[#This Row],[WSGP]]+MYRANKS_P[[#This Row],[SVSGP]]+MYRANKS_P[[#This Row],[SOSGP]]+MYRANKS_P[[#This Row],[ERASGP]]+MYRANKS_P[[#This Row],[WHIPSGP]]</f>
        <v>#REF!</v>
      </c>
      <c r="X779" s="175" t="e">
        <f>RANK(MYRANKS_P[[#This Row],[TTLSGP]],MYRANKS_P[TTLSGP],0)</f>
        <v>#REF!</v>
      </c>
      <c r="Y779" s="76" t="e">
        <f>IF(MYRANKS_P[[#This Row],[RAW_RANK]]&gt;NUM_P,MYRANKS_P[[#This Row],[TTLSGP]],0)</f>
        <v>#REF!</v>
      </c>
      <c r="Z779" s="23" t="e">
        <f>IF(MYRANKS_P[[#This Row],[BENCH_TTLSGP]]=0,"",RANK(MYRANKS_P[[#This Row],[BENCH_TTLSGP]],MYRANKS_P[BENCH_TTLSGP],0))</f>
        <v>#REF!</v>
      </c>
      <c r="AA779" s="23" t="e">
        <f>IF(MYRANKS_P[[#This Row],[RAW_RANK]]=NUM_P,"X","")</f>
        <v>#REF!</v>
      </c>
      <c r="AB779" s="80" t="e">
        <f>VLOOKUP(MYRANKS_P[[#This Row],[POS]],#REF!,COLUMN(#REF!),FALSE)</f>
        <v>#REF!</v>
      </c>
      <c r="AC779" s="12" t="e">
        <f>MYRANKS_P[[#This Row],[TTLSGP]]-MYRANKS_P[[#This Row],[REPL LVL]]</f>
        <v>#REF!</v>
      </c>
      <c r="AD779" s="20" t="e">
        <f>IF(MYRANKS_P[[#This Row],[RAW_RANK]]&lt;=Total_Pitchers_Drafted,MYRANKS_P[[#This Row],[SGP OVER REPL]],0)</f>
        <v>#REF!</v>
      </c>
      <c r="AE779" s="70" t="e">
        <f>MYRANKS_P[[#This Row],[SGP OVER REPL]]*Dollar_Value_Per_Pitcher_SGP+1</f>
        <v>#REF!</v>
      </c>
      <c r="AF779" s="28"/>
      <c r="AG779" s="31" t="e">
        <f>IF(AND(MYRANKS_P[[#This Row],[BENCH_RANK]]&lt;=Total_Pitchers_Drafted,MYRANKS_P[[#This Row],[$ACTUAL]]=""),MYRANKS_P[[#This Row],[USEFULSGP]],0)</f>
        <v>#REF!</v>
      </c>
      <c r="AH779" s="28" t="e">
        <f>IF(MYRANKS_P[[#This Row],[REMAIN_SGP]]=0,0,MYRANKS_P[[#This Row],[REMAIN_SGP]]*Remaining_Dollar_Value_Per_Pitcher_SGP+1)</f>
        <v>#REF!</v>
      </c>
      <c r="AI779" s="94"/>
    </row>
    <row r="780" spans="1:35" x14ac:dyDescent="0.25">
      <c r="A780" s="78" t="s">
        <v>1986</v>
      </c>
      <c r="B780" s="53" t="e">
        <f>VLOOKUP(MYRANKS_P[[#This Row],[PLAYERID]],#REF!,COLUMN(#REF!),FALSE)</f>
        <v>#REF!</v>
      </c>
      <c r="C780" s="53" t="e">
        <f>VLOOKUP(MYRANKS_P[[#This Row],[PLAYERID]],#REF!,COLUMN(#REF!),FALSE)</f>
        <v>#REF!</v>
      </c>
      <c r="D780" s="53" t="e">
        <f>VLOOKUP(MYRANKS_P[[#This Row],[PLAYERID]],#REF!,COLUMN(#REF!),FALSE)</f>
        <v>#REF!</v>
      </c>
      <c r="E780" s="9" t="e">
        <f>VLOOKUP(MYRANKS_P[[#This Row],[PLAYERID]],#REF!,COLUMN(#REF!),FALSE)</f>
        <v>#REF!</v>
      </c>
      <c r="F780" s="53" t="e">
        <f>VLOOKUP(MYRANKS_P[[#This Row],[PLAYERID]],#REF!,COLUMN(#REF!),FALSE)</f>
        <v>#REF!</v>
      </c>
      <c r="G780" s="9" t="e">
        <f>INDEX(#REF!,MATCH(MYRANKS_P[[#This Row],[PLAYERID]],#REF!,0),VLOOKUP(IDSYSTEM,#REF!,3,FALSE))</f>
        <v>#REF!</v>
      </c>
      <c r="H780" s="136" t="e">
        <f>IF(OR(LEAGUE="Mixed",LEAGUE=MYRANKS_P[[#This Row],[LG]]),IFERROR(INDEX(PITCHCSV[],MATCH(MYRANKS_P[[#This Row],[PROJID]],PITCHCSV[playerid],0),P_WCOL),0),0)</f>
        <v>#REF!</v>
      </c>
      <c r="I780" s="138" t="e">
        <f>IF(OR(LEAGUE="Mixed",LEAGUE=MYRANKS_P[[#This Row],[LG]]),IFERROR(INDEX(PITCHCSV[],MATCH(MYRANKS_P[[#This Row],[PROJID]],PITCHCSV[playerid],0),P_SVCOL),0),0)</f>
        <v>#REF!</v>
      </c>
      <c r="J780" s="138" t="e">
        <f>IF(OR(LEAGUE="Mixed",LEAGUE=MYRANKS_P[[#This Row],[LG]]),IFERROR(INDEX(PITCHCSV[],MATCH(MYRANKS_P[[#This Row],[PROJID]],PITCHCSV[playerid],0),P_IPCOL),0),0)</f>
        <v>#REF!</v>
      </c>
      <c r="K780" s="138" t="e">
        <f>IF(OR(LEAGUE="Mixed",LEAGUE=MYRANKS_P[[#This Row],[LG]]),IFERROR(INDEX(PITCHCSV[],MATCH(MYRANKS_P[[#This Row],[PROJID]],PITCHCSV[playerid],0),P_HCOL),0),0)</f>
        <v>#REF!</v>
      </c>
      <c r="L780" s="138" t="e">
        <f>IF(OR(LEAGUE="Mixed",LEAGUE=MYRANKS_P[[#This Row],[LG]]),IFERROR(INDEX(PITCHCSV[],MATCH(MYRANKS_P[[#This Row],[PROJID]],PITCHCSV[playerid],0),P_ERCOL),0),0)</f>
        <v>#REF!</v>
      </c>
      <c r="M780" s="138" t="e">
        <f>IF(OR(LEAGUE="Mixed",LEAGUE=MYRANKS_P[[#This Row],[LG]]),IFERROR(INDEX(PITCHCSV[],MATCH(MYRANKS_P[[#This Row],[PROJID]],PITCHCSV[playerid],0),P_HRCOL),0),0)</f>
        <v>#REF!</v>
      </c>
      <c r="N780" s="138" t="e">
        <f>IF(OR(LEAGUE="Mixed",LEAGUE=MYRANKS_P[[#This Row],[LG]]),IFERROR(INDEX(PITCHCSV[],MATCH(MYRANKS_P[[#This Row],[PROJID]],PITCHCSV[playerid],0),P_SOCOL),0),0)</f>
        <v>#REF!</v>
      </c>
      <c r="O780" s="138" t="e">
        <f>IF(OR(LEAGUE="Mixed",LEAGUE=MYRANKS_P[[#This Row],[LG]]),IFERROR(INDEX(PITCHCSV[],MATCH(MYRANKS_P[[#This Row],[PROJID]],PITCHCSV[playerid],0),P_BBCOL),0),0)</f>
        <v>#REF!</v>
      </c>
      <c r="P780" s="80" t="e">
        <f>IF(OR(LEAGUE="Mixed",LEAGUE=MYRANKS_P[[#This Row],[LG]]),IFERROR(MYRANKS_P[[#This Row],[ER]]*9/MYRANKS_P[[#This Row],[IP]],0),0)</f>
        <v>#REF!</v>
      </c>
      <c r="Q780" s="12" t="e">
        <f>IF(OR(LEAGUE="Mixed",LEAGUE=MYRANKS_P[[#This Row],[LG]]),IFERROR((MYRANKS_P[[#This Row],[BB]]+MYRANKS_P[[#This Row],[H]])/MYRANKS_P[[#This Row],[IP]],0),0)</f>
        <v>#REF!</v>
      </c>
      <c r="R780" s="58" t="e">
        <f>MYRANKS_P[[#This Row],[W]]/SGP_W</f>
        <v>#REF!</v>
      </c>
      <c r="S780" s="57" t="e">
        <f>MYRANKS_P[[#This Row],[SV]]/SGP_SV</f>
        <v>#REF!</v>
      </c>
      <c r="T780" s="58" t="e">
        <f>MYRANKS_P[[#This Row],[SO]]/SGP_K</f>
        <v>#REF!</v>
      </c>
      <c r="U780" s="12" t="e">
        <f>((LGAVG_ER*(NUMPITCHERS-1)+MYRANKS_P[[#This Row],[ER]])*9/((LGAVG_IP*(NUMPITCHERS-1)+MYRANKS_P[[#This Row],[IP]]))-LGAVG_ERA)/SGP_ERA</f>
        <v>#REF!</v>
      </c>
      <c r="V780" s="141" t="e">
        <f>((LGAVG_HBB*(NUMPITCHERS-1)+MYRANKS_P[[#This Row],[BB]]+MYRANKS_P[[#This Row],[H]])/(LGAVG_IP*(NUMPITCHERS-1)+MYRANKS_P[[#This Row],[IP]])-LGAVG_WHIP)/SGP_WHIP</f>
        <v>#REF!</v>
      </c>
      <c r="W780" s="75" t="e">
        <f>MYRANKS_P[[#This Row],[WSGP]]+MYRANKS_P[[#This Row],[SVSGP]]+MYRANKS_P[[#This Row],[SOSGP]]+MYRANKS_P[[#This Row],[ERASGP]]+MYRANKS_P[[#This Row],[WHIPSGP]]</f>
        <v>#REF!</v>
      </c>
      <c r="X780" s="177" t="e">
        <f>RANK(MYRANKS_P[[#This Row],[TTLSGP]],MYRANKS_P[TTLSGP],0)</f>
        <v>#REF!</v>
      </c>
      <c r="Y780" s="75" t="e">
        <f>IF(MYRANKS_P[[#This Row],[RAW_RANK]]&gt;NUM_P,MYRANKS_P[[#This Row],[TTLSGP]],0)</f>
        <v>#REF!</v>
      </c>
      <c r="Z780" s="59" t="e">
        <f>IF(MYRANKS_P[[#This Row],[BENCH_TTLSGP]]=0,"",RANK(MYRANKS_P[[#This Row],[BENCH_TTLSGP]],MYRANKS_P[BENCH_TTLSGP],0))</f>
        <v>#REF!</v>
      </c>
      <c r="AA780" s="59" t="e">
        <f>IF(MYRANKS_P[[#This Row],[RAW_RANK]]=NUM_P,"X","")</f>
        <v>#REF!</v>
      </c>
      <c r="AB780" s="118" t="e">
        <f>VLOOKUP(MYRANKS_P[[#This Row],[POS]],#REF!,COLUMN(#REF!),FALSE)</f>
        <v>#REF!</v>
      </c>
      <c r="AC780" s="57" t="e">
        <f>MYRANKS_P[[#This Row],[TTLSGP]]-MYRANKS_P[[#This Row],[REPL LVL]]</f>
        <v>#REF!</v>
      </c>
      <c r="AD780" s="58" t="e">
        <f>IF(MYRANKS_P[[#This Row],[RAW_RANK]]&lt;=Total_Pitchers_Drafted,MYRANKS_P[[#This Row],[SGP OVER REPL]],0)</f>
        <v>#REF!</v>
      </c>
      <c r="AE780" s="69" t="e">
        <f>MYRANKS_P[[#This Row],[SGP OVER REPL]]*Dollar_Value_Per_Pitcher_SGP+1</f>
        <v>#REF!</v>
      </c>
      <c r="AF780" s="58"/>
      <c r="AG780" s="57" t="e">
        <f>IF(AND(MYRANKS_P[[#This Row],[BENCH_RANK]]&lt;=Total_Pitchers_Drafted,MYRANKS_P[[#This Row],[$ACTUAL]]=""),MYRANKS_P[[#This Row],[USEFULSGP]],0)</f>
        <v>#REF!</v>
      </c>
      <c r="AH780" s="58" t="e">
        <f>IF(MYRANKS_P[[#This Row],[REMAIN_SGP]]=0,0,MYRANKS_P[[#This Row],[REMAIN_SGP]]*Remaining_Dollar_Value_Per_Pitcher_SGP+1)</f>
        <v>#REF!</v>
      </c>
      <c r="AI780" s="94"/>
    </row>
    <row r="781" spans="1:35" x14ac:dyDescent="0.25">
      <c r="A781" s="78" t="s">
        <v>2435</v>
      </c>
      <c r="B781" s="53" t="e">
        <f>VLOOKUP(MYRANKS_P[[#This Row],[PLAYERID]],#REF!,COLUMN(#REF!),FALSE)</f>
        <v>#REF!</v>
      </c>
      <c r="C781" s="53" t="e">
        <f>VLOOKUP(MYRANKS_P[[#This Row],[PLAYERID]],#REF!,COLUMN(#REF!),FALSE)</f>
        <v>#REF!</v>
      </c>
      <c r="D781" s="53" t="e">
        <f>VLOOKUP(MYRANKS_P[[#This Row],[PLAYERID]],#REF!,COLUMN(#REF!),FALSE)</f>
        <v>#REF!</v>
      </c>
      <c r="E781" s="9" t="e">
        <f>VLOOKUP(MYRANKS_P[[#This Row],[PLAYERID]],#REF!,COLUMN(#REF!),FALSE)</f>
        <v>#REF!</v>
      </c>
      <c r="F781" s="53" t="e">
        <f>VLOOKUP(MYRANKS_P[[#This Row],[PLAYERID]],#REF!,COLUMN(#REF!),FALSE)</f>
        <v>#REF!</v>
      </c>
      <c r="G781" s="9" t="e">
        <f>INDEX(#REF!,MATCH(MYRANKS_P[[#This Row],[PLAYERID]],#REF!,0),VLOOKUP(IDSYSTEM,#REF!,3,FALSE))</f>
        <v>#REF!</v>
      </c>
      <c r="H781" s="136" t="e">
        <f>IF(OR(LEAGUE="Mixed",LEAGUE=MYRANKS_P[[#This Row],[LG]]),IFERROR(INDEX(PITCHCSV[],MATCH(MYRANKS_P[[#This Row],[PROJID]],PITCHCSV[playerid],0),P_WCOL),0),0)</f>
        <v>#REF!</v>
      </c>
      <c r="I781" s="138" t="e">
        <f>IF(OR(LEAGUE="Mixed",LEAGUE=MYRANKS_P[[#This Row],[LG]]),IFERROR(INDEX(PITCHCSV[],MATCH(MYRANKS_P[[#This Row],[PROJID]],PITCHCSV[playerid],0),P_SVCOL),0),0)</f>
        <v>#REF!</v>
      </c>
      <c r="J781" s="138" t="e">
        <f>IF(OR(LEAGUE="Mixed",LEAGUE=MYRANKS_P[[#This Row],[LG]]),IFERROR(INDEX(PITCHCSV[],MATCH(MYRANKS_P[[#This Row],[PROJID]],PITCHCSV[playerid],0),P_IPCOL),0),0)</f>
        <v>#REF!</v>
      </c>
      <c r="K781" s="138" t="e">
        <f>IF(OR(LEAGUE="Mixed",LEAGUE=MYRANKS_P[[#This Row],[LG]]),IFERROR(INDEX(PITCHCSV[],MATCH(MYRANKS_P[[#This Row],[PROJID]],PITCHCSV[playerid],0),P_HCOL),0),0)</f>
        <v>#REF!</v>
      </c>
      <c r="L781" s="138" t="e">
        <f>IF(OR(LEAGUE="Mixed",LEAGUE=MYRANKS_P[[#This Row],[LG]]),IFERROR(INDEX(PITCHCSV[],MATCH(MYRANKS_P[[#This Row],[PROJID]],PITCHCSV[playerid],0),P_ERCOL),0),0)</f>
        <v>#REF!</v>
      </c>
      <c r="M781" s="138" t="e">
        <f>IF(OR(LEAGUE="Mixed",LEAGUE=MYRANKS_P[[#This Row],[LG]]),IFERROR(INDEX(PITCHCSV[],MATCH(MYRANKS_P[[#This Row],[PROJID]],PITCHCSV[playerid],0),P_HRCOL),0),0)</f>
        <v>#REF!</v>
      </c>
      <c r="N781" s="138" t="e">
        <f>IF(OR(LEAGUE="Mixed",LEAGUE=MYRANKS_P[[#This Row],[LG]]),IFERROR(INDEX(PITCHCSV[],MATCH(MYRANKS_P[[#This Row],[PROJID]],PITCHCSV[playerid],0),P_SOCOL),0),0)</f>
        <v>#REF!</v>
      </c>
      <c r="O781" s="138" t="e">
        <f>IF(OR(LEAGUE="Mixed",LEAGUE=MYRANKS_P[[#This Row],[LG]]),IFERROR(INDEX(PITCHCSV[],MATCH(MYRANKS_P[[#This Row],[PROJID]],PITCHCSV[playerid],0),P_BBCOL),0),0)</f>
        <v>#REF!</v>
      </c>
      <c r="P781" s="80" t="e">
        <f>IF(OR(LEAGUE="Mixed",LEAGUE=MYRANKS_P[[#This Row],[LG]]),IFERROR(MYRANKS_P[[#This Row],[ER]]*9/MYRANKS_P[[#This Row],[IP]],0),0)</f>
        <v>#REF!</v>
      </c>
      <c r="Q781" s="12" t="e">
        <f>IF(OR(LEAGUE="Mixed",LEAGUE=MYRANKS_P[[#This Row],[LG]]),IFERROR((MYRANKS_P[[#This Row],[BB]]+MYRANKS_P[[#This Row],[H]])/MYRANKS_P[[#This Row],[IP]],0),0)</f>
        <v>#REF!</v>
      </c>
      <c r="R781" s="58" t="e">
        <f>MYRANKS_P[[#This Row],[W]]/SGP_W</f>
        <v>#REF!</v>
      </c>
      <c r="S781" s="57" t="e">
        <f>MYRANKS_P[[#This Row],[SV]]/SGP_SV</f>
        <v>#REF!</v>
      </c>
      <c r="T781" s="58" t="e">
        <f>MYRANKS_P[[#This Row],[SO]]/SGP_K</f>
        <v>#REF!</v>
      </c>
      <c r="U781" s="12" t="e">
        <f>((LGAVG_ER*(NUMPITCHERS-1)+MYRANKS_P[[#This Row],[ER]])*9/((LGAVG_IP*(NUMPITCHERS-1)+MYRANKS_P[[#This Row],[IP]]))-LGAVG_ERA)/SGP_ERA</f>
        <v>#REF!</v>
      </c>
      <c r="V781" s="141" t="e">
        <f>((LGAVG_HBB*(NUMPITCHERS-1)+MYRANKS_P[[#This Row],[BB]]+MYRANKS_P[[#This Row],[H]])/(LGAVG_IP*(NUMPITCHERS-1)+MYRANKS_P[[#This Row],[IP]])-LGAVG_WHIP)/SGP_WHIP</f>
        <v>#REF!</v>
      </c>
      <c r="W781" s="75" t="e">
        <f>MYRANKS_P[[#This Row],[WSGP]]+MYRANKS_P[[#This Row],[SVSGP]]+MYRANKS_P[[#This Row],[SOSGP]]+MYRANKS_P[[#This Row],[ERASGP]]+MYRANKS_P[[#This Row],[WHIPSGP]]</f>
        <v>#REF!</v>
      </c>
      <c r="X781" s="177" t="e">
        <f>RANK(MYRANKS_P[[#This Row],[TTLSGP]],MYRANKS_P[TTLSGP],0)</f>
        <v>#REF!</v>
      </c>
      <c r="Y781" s="75" t="e">
        <f>IF(MYRANKS_P[[#This Row],[RAW_RANK]]&gt;NUM_P,MYRANKS_P[[#This Row],[TTLSGP]],0)</f>
        <v>#REF!</v>
      </c>
      <c r="Z781" s="59" t="e">
        <f>IF(MYRANKS_P[[#This Row],[BENCH_TTLSGP]]=0,"",RANK(MYRANKS_P[[#This Row],[BENCH_TTLSGP]],MYRANKS_P[BENCH_TTLSGP],0))</f>
        <v>#REF!</v>
      </c>
      <c r="AA781" s="59" t="e">
        <f>IF(MYRANKS_P[[#This Row],[RAW_RANK]]=NUM_P,"X","")</f>
        <v>#REF!</v>
      </c>
      <c r="AB781" s="118" t="e">
        <f>VLOOKUP(MYRANKS_P[[#This Row],[POS]],#REF!,COLUMN(#REF!),FALSE)</f>
        <v>#REF!</v>
      </c>
      <c r="AC781" s="57" t="e">
        <f>MYRANKS_P[[#This Row],[TTLSGP]]-MYRANKS_P[[#This Row],[REPL LVL]]</f>
        <v>#REF!</v>
      </c>
      <c r="AD781" s="58" t="e">
        <f>IF(MYRANKS_P[[#This Row],[RAW_RANK]]&lt;=Total_Pitchers_Drafted,MYRANKS_P[[#This Row],[SGP OVER REPL]],0)</f>
        <v>#REF!</v>
      </c>
      <c r="AE781" s="69" t="e">
        <f>MYRANKS_P[[#This Row],[SGP OVER REPL]]*Dollar_Value_Per_Pitcher_SGP+1</f>
        <v>#REF!</v>
      </c>
      <c r="AF781" s="58"/>
      <c r="AG781" s="57" t="e">
        <f>IF(AND(MYRANKS_P[[#This Row],[BENCH_RANK]]&lt;=Total_Pitchers_Drafted,MYRANKS_P[[#This Row],[$ACTUAL]]=""),MYRANKS_P[[#This Row],[USEFULSGP]],0)</f>
        <v>#REF!</v>
      </c>
      <c r="AH781" s="58" t="e">
        <f>IF(MYRANKS_P[[#This Row],[REMAIN_SGP]]=0,0,MYRANKS_P[[#This Row],[REMAIN_SGP]]*Remaining_Dollar_Value_Per_Pitcher_SGP+1)</f>
        <v>#REF!</v>
      </c>
      <c r="AI781" s="94"/>
    </row>
    <row r="782" spans="1:35" x14ac:dyDescent="0.25">
      <c r="A782" s="111" t="s">
        <v>6656</v>
      </c>
      <c r="B782" s="53" t="e">
        <f>VLOOKUP(MYRANKS_P[[#This Row],[PLAYERID]],#REF!,COLUMN(#REF!),FALSE)</f>
        <v>#REF!</v>
      </c>
      <c r="C782" s="53" t="e">
        <f>VLOOKUP(MYRANKS_P[[#This Row],[PLAYERID]],#REF!,COLUMN(#REF!),FALSE)</f>
        <v>#REF!</v>
      </c>
      <c r="D782" s="53" t="e">
        <f>VLOOKUP(MYRANKS_P[[#This Row],[PLAYERID]],#REF!,COLUMN(#REF!),FALSE)</f>
        <v>#REF!</v>
      </c>
      <c r="E782" s="9" t="e">
        <f>VLOOKUP(MYRANKS_P[[#This Row],[PLAYERID]],#REF!,COLUMN(#REF!),FALSE)</f>
        <v>#REF!</v>
      </c>
      <c r="F782" s="53" t="e">
        <f>VLOOKUP(MYRANKS_P[[#This Row],[PLAYERID]],#REF!,COLUMN(#REF!),FALSE)</f>
        <v>#REF!</v>
      </c>
      <c r="G782" s="9" t="e">
        <f>INDEX(#REF!,MATCH(MYRANKS_P[[#This Row],[PLAYERID]],#REF!,0),VLOOKUP(IDSYSTEM,#REF!,3,FALSE))</f>
        <v>#REF!</v>
      </c>
      <c r="H782" s="115" t="e">
        <f>IF(OR(LEAGUE="Mixed",LEAGUE=MYRANKS_P[[#This Row],[LG]]),IFERROR(INDEX(PITCHCSV[],MATCH(MYRANKS_P[[#This Row],[PROJID]],PITCHCSV[playerid],0),P_WCOL),0),0)</f>
        <v>#REF!</v>
      </c>
      <c r="I782" s="137" t="e">
        <f>IF(OR(LEAGUE="Mixed",LEAGUE=MYRANKS_P[[#This Row],[LG]]),IFERROR(INDEX(PITCHCSV[],MATCH(MYRANKS_P[[#This Row],[PROJID]],PITCHCSV[playerid],0),P_SVCOL),0),0)</f>
        <v>#REF!</v>
      </c>
      <c r="J782" s="137" t="e">
        <f>IF(OR(LEAGUE="Mixed",LEAGUE=MYRANKS_P[[#This Row],[LG]]),IFERROR(INDEX(PITCHCSV[],MATCH(MYRANKS_P[[#This Row],[PROJID]],PITCHCSV[playerid],0),P_IPCOL),0),0)</f>
        <v>#REF!</v>
      </c>
      <c r="K782" s="137" t="e">
        <f>IF(OR(LEAGUE="Mixed",LEAGUE=MYRANKS_P[[#This Row],[LG]]),IFERROR(INDEX(PITCHCSV[],MATCH(MYRANKS_P[[#This Row],[PROJID]],PITCHCSV[playerid],0),P_HCOL),0),0)</f>
        <v>#REF!</v>
      </c>
      <c r="L782" s="137" t="e">
        <f>IF(OR(LEAGUE="Mixed",LEAGUE=MYRANKS_P[[#This Row],[LG]]),IFERROR(INDEX(PITCHCSV[],MATCH(MYRANKS_P[[#This Row],[PROJID]],PITCHCSV[playerid],0),P_ERCOL),0),0)</f>
        <v>#REF!</v>
      </c>
      <c r="M782" s="137" t="e">
        <f>IF(OR(LEAGUE="Mixed",LEAGUE=MYRANKS_P[[#This Row],[LG]]),IFERROR(INDEX(PITCHCSV[],MATCH(MYRANKS_P[[#This Row],[PROJID]],PITCHCSV[playerid],0),P_HRCOL),0),0)</f>
        <v>#REF!</v>
      </c>
      <c r="N782" s="137" t="e">
        <f>IF(OR(LEAGUE="Mixed",LEAGUE=MYRANKS_P[[#This Row],[LG]]),IFERROR(INDEX(PITCHCSV[],MATCH(MYRANKS_P[[#This Row],[PROJID]],PITCHCSV[playerid],0),P_SOCOL),0),0)</f>
        <v>#REF!</v>
      </c>
      <c r="O782" s="137" t="e">
        <f>IF(OR(LEAGUE="Mixed",LEAGUE=MYRANKS_P[[#This Row],[LG]]),IFERROR(INDEX(PITCHCSV[],MATCH(MYRANKS_P[[#This Row],[PROJID]],PITCHCSV[playerid],0),P_BBCOL),0),0)</f>
        <v>#REF!</v>
      </c>
      <c r="P782" s="139" t="e">
        <f>IF(OR(LEAGUE="Mixed",LEAGUE=MYRANKS_P[[#This Row],[LG]]),IFERROR(MYRANKS_P[[#This Row],[ER]]*9/MYRANKS_P[[#This Row],[IP]],0),0)</f>
        <v>#REF!</v>
      </c>
      <c r="Q782" s="10" t="e">
        <f>IF(OR(LEAGUE="Mixed",LEAGUE=MYRANKS_P[[#This Row],[LG]]),IFERROR((MYRANKS_P[[#This Row],[BB]]+MYRANKS_P[[#This Row],[H]])/MYRANKS_P[[#This Row],[IP]],0),0)</f>
        <v>#REF!</v>
      </c>
      <c r="R782" s="10" t="e">
        <f>MYRANKS_P[[#This Row],[W]]/SGP_W</f>
        <v>#REF!</v>
      </c>
      <c r="S782" s="10" t="e">
        <f>MYRANKS_P[[#This Row],[SV]]/SGP_SV</f>
        <v>#REF!</v>
      </c>
      <c r="T782" s="10" t="e">
        <f>MYRANKS_P[[#This Row],[SO]]/SGP_K</f>
        <v>#REF!</v>
      </c>
      <c r="U782" s="10" t="e">
        <f>((LGAVG_ER*(NUMPITCHERS-1)+MYRANKS_P[[#This Row],[ER]])*9/((LGAVG_IP*(NUMPITCHERS-1)+MYRANKS_P[[#This Row],[IP]]))-LGAVG_ERA)/SGP_ERA</f>
        <v>#REF!</v>
      </c>
      <c r="V782" s="140" t="e">
        <f>((LGAVG_HBB*(NUMPITCHERS-1)+MYRANKS_P[[#This Row],[BB]]+MYRANKS_P[[#This Row],[H]])/(LGAVG_IP*(NUMPITCHERS-1)+MYRANKS_P[[#This Row],[IP]])-LGAVG_WHIP)/SGP_WHIP</f>
        <v>#REF!</v>
      </c>
      <c r="W782" s="72" t="e">
        <f>MYRANKS_P[[#This Row],[WSGP]]+MYRANKS_P[[#This Row],[SVSGP]]+MYRANKS_P[[#This Row],[SOSGP]]+MYRANKS_P[[#This Row],[ERASGP]]+MYRANKS_P[[#This Row],[WHIPSGP]]</f>
        <v>#REF!</v>
      </c>
      <c r="X782" s="171" t="e">
        <f>RANK(MYRANKS_P[[#This Row],[TTLSGP]],MYRANKS_P[TTLSGP],0)</f>
        <v>#REF!</v>
      </c>
      <c r="Y782" s="72" t="e">
        <f>IF(MYRANKS_P[[#This Row],[RAW_RANK]]&gt;NUM_P,MYRANKS_P[[#This Row],[TTLSGP]],0)</f>
        <v>#REF!</v>
      </c>
      <c r="Z782" s="22" t="e">
        <f>IF(MYRANKS_P[[#This Row],[BENCH_TTLSGP]]=0,"",RANK(MYRANKS_P[[#This Row],[BENCH_TTLSGP]],MYRANKS_P[BENCH_TTLSGP],0))</f>
        <v>#REF!</v>
      </c>
      <c r="AA782" s="22" t="e">
        <f>IF(MYRANKS_P[[#This Row],[RAW_RANK]]=NUM_P,"X","")</f>
        <v>#REF!</v>
      </c>
      <c r="AB782" s="80" t="e">
        <f>VLOOKUP(MYRANKS_P[[#This Row],[POS]],#REF!,COLUMN(#REF!),FALSE)</f>
        <v>#REF!</v>
      </c>
      <c r="AC782" s="12" t="e">
        <f>MYRANKS_P[[#This Row],[TTLSGP]]-MYRANKS_P[[#This Row],[REPL LVL]]</f>
        <v>#REF!</v>
      </c>
      <c r="AD782" s="19" t="e">
        <f>IF(MYRANKS_P[[#This Row],[RAW_RANK]]&lt;=Total_Pitchers_Drafted,MYRANKS_P[[#This Row],[SGP OVER REPL]],0)</f>
        <v>#REF!</v>
      </c>
      <c r="AE782" s="66" t="e">
        <f>MYRANKS_P[[#This Row],[SGP OVER REPL]]*Dollar_Value_Per_Pitcher_SGP+1</f>
        <v>#REF!</v>
      </c>
      <c r="AF782" s="27"/>
      <c r="AG782" s="30" t="e">
        <f>IF(AND(MYRANKS_P[[#This Row],[BENCH_RANK]]&lt;=Total_Pitchers_Drafted,MYRANKS_P[[#This Row],[$ACTUAL]]=""),MYRANKS_P[[#This Row],[USEFULSGP]],0)</f>
        <v>#REF!</v>
      </c>
      <c r="AH782" s="27" t="e">
        <f>IF(MYRANKS_P[[#This Row],[REMAIN_SGP]]=0,0,MYRANKS_P[[#This Row],[REMAIN_SGP]]*Remaining_Dollar_Value_Per_Pitcher_SGP+1)</f>
        <v>#REF!</v>
      </c>
      <c r="AI782" s="87"/>
    </row>
    <row r="783" spans="1:35" x14ac:dyDescent="0.25">
      <c r="A783" s="78" t="s">
        <v>2436</v>
      </c>
      <c r="B783" s="53" t="e">
        <f>VLOOKUP(MYRANKS_P[[#This Row],[PLAYERID]],#REF!,COLUMN(#REF!),FALSE)</f>
        <v>#REF!</v>
      </c>
      <c r="C783" s="53" t="e">
        <f>VLOOKUP(MYRANKS_P[[#This Row],[PLAYERID]],#REF!,COLUMN(#REF!),FALSE)</f>
        <v>#REF!</v>
      </c>
      <c r="D783" s="53" t="e">
        <f>VLOOKUP(MYRANKS_P[[#This Row],[PLAYERID]],#REF!,COLUMN(#REF!),FALSE)</f>
        <v>#REF!</v>
      </c>
      <c r="E783" s="9" t="e">
        <f>VLOOKUP(MYRANKS_P[[#This Row],[PLAYERID]],#REF!,COLUMN(#REF!),FALSE)</f>
        <v>#REF!</v>
      </c>
      <c r="F783" s="53" t="e">
        <f>VLOOKUP(MYRANKS_P[[#This Row],[PLAYERID]],#REF!,COLUMN(#REF!),FALSE)</f>
        <v>#REF!</v>
      </c>
      <c r="G783" s="9" t="e">
        <f>INDEX(#REF!,MATCH(MYRANKS_P[[#This Row],[PLAYERID]],#REF!,0),VLOOKUP(IDSYSTEM,#REF!,3,FALSE))</f>
        <v>#REF!</v>
      </c>
      <c r="H783" s="136" t="e">
        <f>IF(OR(LEAGUE="Mixed",LEAGUE=MYRANKS_P[[#This Row],[LG]]),IFERROR(INDEX(PITCHCSV[],MATCH(MYRANKS_P[[#This Row],[PROJID]],PITCHCSV[playerid],0),P_WCOL),0),0)</f>
        <v>#REF!</v>
      </c>
      <c r="I783" s="138" t="e">
        <f>IF(OR(LEAGUE="Mixed",LEAGUE=MYRANKS_P[[#This Row],[LG]]),IFERROR(INDEX(PITCHCSV[],MATCH(MYRANKS_P[[#This Row],[PROJID]],PITCHCSV[playerid],0),P_SVCOL),0),0)</f>
        <v>#REF!</v>
      </c>
      <c r="J783" s="138" t="e">
        <f>IF(OR(LEAGUE="Mixed",LEAGUE=MYRANKS_P[[#This Row],[LG]]),IFERROR(INDEX(PITCHCSV[],MATCH(MYRANKS_P[[#This Row],[PROJID]],PITCHCSV[playerid],0),P_IPCOL),0),0)</f>
        <v>#REF!</v>
      </c>
      <c r="K783" s="138" t="e">
        <f>IF(OR(LEAGUE="Mixed",LEAGUE=MYRANKS_P[[#This Row],[LG]]),IFERROR(INDEX(PITCHCSV[],MATCH(MYRANKS_P[[#This Row],[PROJID]],PITCHCSV[playerid],0),P_HCOL),0),0)</f>
        <v>#REF!</v>
      </c>
      <c r="L783" s="138" t="e">
        <f>IF(OR(LEAGUE="Mixed",LEAGUE=MYRANKS_P[[#This Row],[LG]]),IFERROR(INDEX(PITCHCSV[],MATCH(MYRANKS_P[[#This Row],[PROJID]],PITCHCSV[playerid],0),P_ERCOL),0),0)</f>
        <v>#REF!</v>
      </c>
      <c r="M783" s="138" t="e">
        <f>IF(OR(LEAGUE="Mixed",LEAGUE=MYRANKS_P[[#This Row],[LG]]),IFERROR(INDEX(PITCHCSV[],MATCH(MYRANKS_P[[#This Row],[PROJID]],PITCHCSV[playerid],0),P_HRCOL),0),0)</f>
        <v>#REF!</v>
      </c>
      <c r="N783" s="138" t="e">
        <f>IF(OR(LEAGUE="Mixed",LEAGUE=MYRANKS_P[[#This Row],[LG]]),IFERROR(INDEX(PITCHCSV[],MATCH(MYRANKS_P[[#This Row],[PROJID]],PITCHCSV[playerid],0),P_SOCOL),0),0)</f>
        <v>#REF!</v>
      </c>
      <c r="O783" s="138" t="e">
        <f>IF(OR(LEAGUE="Mixed",LEAGUE=MYRANKS_P[[#This Row],[LG]]),IFERROR(INDEX(PITCHCSV[],MATCH(MYRANKS_P[[#This Row],[PROJID]],PITCHCSV[playerid],0),P_BBCOL),0),0)</f>
        <v>#REF!</v>
      </c>
      <c r="P783" s="80" t="e">
        <f>IF(OR(LEAGUE="Mixed",LEAGUE=MYRANKS_P[[#This Row],[LG]]),IFERROR(MYRANKS_P[[#This Row],[ER]]*9/MYRANKS_P[[#This Row],[IP]],0),0)</f>
        <v>#REF!</v>
      </c>
      <c r="Q783" s="12" t="e">
        <f>IF(OR(LEAGUE="Mixed",LEAGUE=MYRANKS_P[[#This Row],[LG]]),IFERROR((MYRANKS_P[[#This Row],[BB]]+MYRANKS_P[[#This Row],[H]])/MYRANKS_P[[#This Row],[IP]],0),0)</f>
        <v>#REF!</v>
      </c>
      <c r="R783" s="12" t="e">
        <f>MYRANKS_P[[#This Row],[W]]/SGP_W</f>
        <v>#REF!</v>
      </c>
      <c r="S783" s="12" t="e">
        <f>MYRANKS_P[[#This Row],[SV]]/SGP_SV</f>
        <v>#REF!</v>
      </c>
      <c r="T783" s="12" t="e">
        <f>MYRANKS_P[[#This Row],[SO]]/SGP_K</f>
        <v>#REF!</v>
      </c>
      <c r="U783" s="12" t="e">
        <f>((LGAVG_ER*(NUMPITCHERS-1)+MYRANKS_P[[#This Row],[ER]])*9/((LGAVG_IP*(NUMPITCHERS-1)+MYRANKS_P[[#This Row],[IP]]))-LGAVG_ERA)/SGP_ERA</f>
        <v>#REF!</v>
      </c>
      <c r="V783" s="141" t="e">
        <f>((LGAVG_HBB*(NUMPITCHERS-1)+MYRANKS_P[[#This Row],[BB]]+MYRANKS_P[[#This Row],[H]])/(LGAVG_IP*(NUMPITCHERS-1)+MYRANKS_P[[#This Row],[IP]])-LGAVG_WHIP)/SGP_WHIP</f>
        <v>#REF!</v>
      </c>
      <c r="W783" s="76" t="e">
        <f>MYRANKS_P[[#This Row],[WSGP]]+MYRANKS_P[[#This Row],[SVSGP]]+MYRANKS_P[[#This Row],[SOSGP]]+MYRANKS_P[[#This Row],[ERASGP]]+MYRANKS_P[[#This Row],[WHIPSGP]]</f>
        <v>#REF!</v>
      </c>
      <c r="X783" s="175" t="e">
        <f>RANK(MYRANKS_P[[#This Row],[TTLSGP]],MYRANKS_P[TTLSGP],0)</f>
        <v>#REF!</v>
      </c>
      <c r="Y783" s="76" t="e">
        <f>IF(MYRANKS_P[[#This Row],[RAW_RANK]]&gt;NUM_P,MYRANKS_P[[#This Row],[TTLSGP]],0)</f>
        <v>#REF!</v>
      </c>
      <c r="Z783" s="23" t="e">
        <f>IF(MYRANKS_P[[#This Row],[BENCH_TTLSGP]]=0,"",RANK(MYRANKS_P[[#This Row],[BENCH_TTLSGP]],MYRANKS_P[BENCH_TTLSGP],0))</f>
        <v>#REF!</v>
      </c>
      <c r="AA783" s="23" t="e">
        <f>IF(MYRANKS_P[[#This Row],[RAW_RANK]]=NUM_P,"X","")</f>
        <v>#REF!</v>
      </c>
      <c r="AB783" s="80" t="e">
        <f>VLOOKUP(MYRANKS_P[[#This Row],[POS]],#REF!,COLUMN(#REF!),FALSE)</f>
        <v>#REF!</v>
      </c>
      <c r="AC783" s="81" t="e">
        <f>MYRANKS_P[[#This Row],[TTLSGP]]-MYRANKS_P[[#This Row],[REPL LVL]]</f>
        <v>#REF!</v>
      </c>
      <c r="AD783" s="20" t="e">
        <f>IF(MYRANKS_P[[#This Row],[RAW_RANK]]&lt;=Total_Pitchers_Drafted,MYRANKS_P[[#This Row],[SGP OVER REPL]],0)</f>
        <v>#REF!</v>
      </c>
      <c r="AE783" s="70" t="e">
        <f>MYRANKS_P[[#This Row],[SGP OVER REPL]]*Dollar_Value_Per_Pitcher_SGP+1</f>
        <v>#REF!</v>
      </c>
      <c r="AF783" s="28"/>
      <c r="AG783" s="31" t="e">
        <f>IF(AND(MYRANKS_P[[#This Row],[BENCH_RANK]]&lt;=Total_Pitchers_Drafted,MYRANKS_P[[#This Row],[$ACTUAL]]=""),MYRANKS_P[[#This Row],[USEFULSGP]],0)</f>
        <v>#REF!</v>
      </c>
      <c r="AH783" s="28" t="e">
        <f>IF(MYRANKS_P[[#This Row],[REMAIN_SGP]]=0,0,MYRANKS_P[[#This Row],[REMAIN_SGP]]*Remaining_Dollar_Value_Per_Pitcher_SGP+1)</f>
        <v>#REF!</v>
      </c>
      <c r="AI783" s="94"/>
    </row>
    <row r="784" spans="1:35" x14ac:dyDescent="0.25">
      <c r="A784" s="78" t="s">
        <v>4908</v>
      </c>
      <c r="B784" s="53" t="e">
        <f>VLOOKUP(MYRANKS_P[[#This Row],[PLAYERID]],#REF!,COLUMN(#REF!),FALSE)</f>
        <v>#REF!</v>
      </c>
      <c r="C784" s="53" t="e">
        <f>VLOOKUP(MYRANKS_P[[#This Row],[PLAYERID]],#REF!,COLUMN(#REF!),FALSE)</f>
        <v>#REF!</v>
      </c>
      <c r="D784" s="53" t="e">
        <f>VLOOKUP(MYRANKS_P[[#This Row],[PLAYERID]],#REF!,COLUMN(#REF!),FALSE)</f>
        <v>#REF!</v>
      </c>
      <c r="E784" s="9" t="e">
        <f>VLOOKUP(MYRANKS_P[[#This Row],[PLAYERID]],#REF!,COLUMN(#REF!),FALSE)</f>
        <v>#REF!</v>
      </c>
      <c r="F784" s="53" t="e">
        <f>VLOOKUP(MYRANKS_P[[#This Row],[PLAYERID]],#REF!,COLUMN(#REF!),FALSE)</f>
        <v>#REF!</v>
      </c>
      <c r="G784" s="9" t="e">
        <f>INDEX(#REF!,MATCH(MYRANKS_P[[#This Row],[PLAYERID]],#REF!,0),VLOOKUP(IDSYSTEM,#REF!,3,FALSE))</f>
        <v>#REF!</v>
      </c>
      <c r="H784" s="136" t="e">
        <f>IF(OR(LEAGUE="Mixed",LEAGUE=MYRANKS_P[[#This Row],[LG]]),IFERROR(INDEX(PITCHCSV[],MATCH(MYRANKS_P[[#This Row],[PROJID]],PITCHCSV[playerid],0),P_WCOL),0),0)</f>
        <v>#REF!</v>
      </c>
      <c r="I784" s="138" t="e">
        <f>IF(OR(LEAGUE="Mixed",LEAGUE=MYRANKS_P[[#This Row],[LG]]),IFERROR(INDEX(PITCHCSV[],MATCH(MYRANKS_P[[#This Row],[PROJID]],PITCHCSV[playerid],0),P_SVCOL),0),0)</f>
        <v>#REF!</v>
      </c>
      <c r="J784" s="138" t="e">
        <f>IF(OR(LEAGUE="Mixed",LEAGUE=MYRANKS_P[[#This Row],[LG]]),IFERROR(INDEX(PITCHCSV[],MATCH(MYRANKS_P[[#This Row],[PROJID]],PITCHCSV[playerid],0),P_IPCOL),0),0)</f>
        <v>#REF!</v>
      </c>
      <c r="K784" s="138" t="e">
        <f>IF(OR(LEAGUE="Mixed",LEAGUE=MYRANKS_P[[#This Row],[LG]]),IFERROR(INDEX(PITCHCSV[],MATCH(MYRANKS_P[[#This Row],[PROJID]],PITCHCSV[playerid],0),P_HCOL),0),0)</f>
        <v>#REF!</v>
      </c>
      <c r="L784" s="138" t="e">
        <f>IF(OR(LEAGUE="Mixed",LEAGUE=MYRANKS_P[[#This Row],[LG]]),IFERROR(INDEX(PITCHCSV[],MATCH(MYRANKS_P[[#This Row],[PROJID]],PITCHCSV[playerid],0),P_ERCOL),0),0)</f>
        <v>#REF!</v>
      </c>
      <c r="M784" s="138" t="e">
        <f>IF(OR(LEAGUE="Mixed",LEAGUE=MYRANKS_P[[#This Row],[LG]]),IFERROR(INDEX(PITCHCSV[],MATCH(MYRANKS_P[[#This Row],[PROJID]],PITCHCSV[playerid],0),P_HRCOL),0),0)</f>
        <v>#REF!</v>
      </c>
      <c r="N784" s="138" t="e">
        <f>IF(OR(LEAGUE="Mixed",LEAGUE=MYRANKS_P[[#This Row],[LG]]),IFERROR(INDEX(PITCHCSV[],MATCH(MYRANKS_P[[#This Row],[PROJID]],PITCHCSV[playerid],0),P_SOCOL),0),0)</f>
        <v>#REF!</v>
      </c>
      <c r="O784" s="138" t="e">
        <f>IF(OR(LEAGUE="Mixed",LEAGUE=MYRANKS_P[[#This Row],[LG]]),IFERROR(INDEX(PITCHCSV[],MATCH(MYRANKS_P[[#This Row],[PROJID]],PITCHCSV[playerid],0),P_BBCOL),0),0)</f>
        <v>#REF!</v>
      </c>
      <c r="P784" s="80" t="e">
        <f>IF(OR(LEAGUE="Mixed",LEAGUE=MYRANKS_P[[#This Row],[LG]]),IFERROR(MYRANKS_P[[#This Row],[ER]]*9/MYRANKS_P[[#This Row],[IP]],0),0)</f>
        <v>#REF!</v>
      </c>
      <c r="Q784" s="12" t="e">
        <f>IF(OR(LEAGUE="Mixed",LEAGUE=MYRANKS_P[[#This Row],[LG]]),IFERROR((MYRANKS_P[[#This Row],[BB]]+MYRANKS_P[[#This Row],[H]])/MYRANKS_P[[#This Row],[IP]],0),0)</f>
        <v>#REF!</v>
      </c>
      <c r="R784" s="12" t="e">
        <f>MYRANKS_P[[#This Row],[W]]/SGP_W</f>
        <v>#REF!</v>
      </c>
      <c r="S784" s="12" t="e">
        <f>MYRANKS_P[[#This Row],[SV]]/SGP_SV</f>
        <v>#REF!</v>
      </c>
      <c r="T784" s="12" t="e">
        <f>MYRANKS_P[[#This Row],[SO]]/SGP_K</f>
        <v>#REF!</v>
      </c>
      <c r="U784" s="12" t="e">
        <f>((LGAVG_ER*(NUMPITCHERS-1)+MYRANKS_P[[#This Row],[ER]])*9/((LGAVG_IP*(NUMPITCHERS-1)+MYRANKS_P[[#This Row],[IP]]))-LGAVG_ERA)/SGP_ERA</f>
        <v>#REF!</v>
      </c>
      <c r="V784" s="141" t="e">
        <f>((LGAVG_HBB*(NUMPITCHERS-1)+MYRANKS_P[[#This Row],[BB]]+MYRANKS_P[[#This Row],[H]])/(LGAVG_IP*(NUMPITCHERS-1)+MYRANKS_P[[#This Row],[IP]])-LGAVG_WHIP)/SGP_WHIP</f>
        <v>#REF!</v>
      </c>
      <c r="W784" s="76" t="e">
        <f>MYRANKS_P[[#This Row],[WSGP]]+MYRANKS_P[[#This Row],[SVSGP]]+MYRANKS_P[[#This Row],[SOSGP]]+MYRANKS_P[[#This Row],[ERASGP]]+MYRANKS_P[[#This Row],[WHIPSGP]]</f>
        <v>#REF!</v>
      </c>
      <c r="X784" s="175" t="e">
        <f>RANK(MYRANKS_P[[#This Row],[TTLSGP]],MYRANKS_P[TTLSGP],0)</f>
        <v>#REF!</v>
      </c>
      <c r="Y784" s="76" t="e">
        <f>IF(MYRANKS_P[[#This Row],[RAW_RANK]]&gt;NUM_P,MYRANKS_P[[#This Row],[TTLSGP]],0)</f>
        <v>#REF!</v>
      </c>
      <c r="Z784" s="23" t="e">
        <f>IF(MYRANKS_P[[#This Row],[BENCH_TTLSGP]]=0,"",RANK(MYRANKS_P[[#This Row],[BENCH_TTLSGP]],MYRANKS_P[BENCH_TTLSGP],0))</f>
        <v>#REF!</v>
      </c>
      <c r="AA784" s="23" t="e">
        <f>IF(MYRANKS_P[[#This Row],[RAW_RANK]]=NUM_P,"X","")</f>
        <v>#REF!</v>
      </c>
      <c r="AB784" s="80" t="e">
        <f>VLOOKUP(MYRANKS_P[[#This Row],[POS]],#REF!,COLUMN(#REF!),FALSE)</f>
        <v>#REF!</v>
      </c>
      <c r="AC784" s="12" t="e">
        <f>MYRANKS_P[[#This Row],[TTLSGP]]-MYRANKS_P[[#This Row],[REPL LVL]]</f>
        <v>#REF!</v>
      </c>
      <c r="AD784" s="20" t="e">
        <f>IF(MYRANKS_P[[#This Row],[RAW_RANK]]&lt;=Total_Pitchers_Drafted,MYRANKS_P[[#This Row],[SGP OVER REPL]],0)</f>
        <v>#REF!</v>
      </c>
      <c r="AE784" s="70" t="e">
        <f>MYRANKS_P[[#This Row],[SGP OVER REPL]]*Dollar_Value_Per_Pitcher_SGP+1</f>
        <v>#REF!</v>
      </c>
      <c r="AF784" s="28"/>
      <c r="AG784" s="31" t="e">
        <f>IF(AND(MYRANKS_P[[#This Row],[BENCH_RANK]]&lt;=Total_Pitchers_Drafted,MYRANKS_P[[#This Row],[$ACTUAL]]=""),MYRANKS_P[[#This Row],[USEFULSGP]],0)</f>
        <v>#REF!</v>
      </c>
      <c r="AH784" s="28" t="e">
        <f>IF(MYRANKS_P[[#This Row],[REMAIN_SGP]]=0,0,MYRANKS_P[[#This Row],[REMAIN_SGP]]*Remaining_Dollar_Value_Per_Pitcher_SGP+1)</f>
        <v>#REF!</v>
      </c>
      <c r="AI784" s="94"/>
    </row>
    <row r="785" spans="1:35" x14ac:dyDescent="0.25">
      <c r="A785" s="78" t="s">
        <v>2438</v>
      </c>
      <c r="B785" s="53" t="e">
        <f>VLOOKUP(MYRANKS_P[[#This Row],[PLAYERID]],#REF!,COLUMN(#REF!),FALSE)</f>
        <v>#REF!</v>
      </c>
      <c r="C785" s="53" t="e">
        <f>VLOOKUP(MYRANKS_P[[#This Row],[PLAYERID]],#REF!,COLUMN(#REF!),FALSE)</f>
        <v>#REF!</v>
      </c>
      <c r="D785" s="53" t="e">
        <f>VLOOKUP(MYRANKS_P[[#This Row],[PLAYERID]],#REF!,COLUMN(#REF!),FALSE)</f>
        <v>#REF!</v>
      </c>
      <c r="E785" s="9" t="e">
        <f>VLOOKUP(MYRANKS_P[[#This Row],[PLAYERID]],#REF!,COLUMN(#REF!),FALSE)</f>
        <v>#REF!</v>
      </c>
      <c r="F785" s="53" t="e">
        <f>VLOOKUP(MYRANKS_P[[#This Row],[PLAYERID]],#REF!,COLUMN(#REF!),FALSE)</f>
        <v>#REF!</v>
      </c>
      <c r="G785" s="9" t="e">
        <f>INDEX(#REF!,MATCH(MYRANKS_P[[#This Row],[PLAYERID]],#REF!,0),VLOOKUP(IDSYSTEM,#REF!,3,FALSE))</f>
        <v>#REF!</v>
      </c>
      <c r="H785" s="136" t="e">
        <f>IF(OR(LEAGUE="Mixed",LEAGUE=MYRANKS_P[[#This Row],[LG]]),IFERROR(INDEX(PITCHCSV[],MATCH(MYRANKS_P[[#This Row],[PROJID]],PITCHCSV[playerid],0),P_WCOL),0),0)</f>
        <v>#REF!</v>
      </c>
      <c r="I785" s="138" t="e">
        <f>IF(OR(LEAGUE="Mixed",LEAGUE=MYRANKS_P[[#This Row],[LG]]),IFERROR(INDEX(PITCHCSV[],MATCH(MYRANKS_P[[#This Row],[PROJID]],PITCHCSV[playerid],0),P_SVCOL),0),0)</f>
        <v>#REF!</v>
      </c>
      <c r="J785" s="138" t="e">
        <f>IF(OR(LEAGUE="Mixed",LEAGUE=MYRANKS_P[[#This Row],[LG]]),IFERROR(INDEX(PITCHCSV[],MATCH(MYRANKS_P[[#This Row],[PROJID]],PITCHCSV[playerid],0),P_IPCOL),0),0)</f>
        <v>#REF!</v>
      </c>
      <c r="K785" s="138" t="e">
        <f>IF(OR(LEAGUE="Mixed",LEAGUE=MYRANKS_P[[#This Row],[LG]]),IFERROR(INDEX(PITCHCSV[],MATCH(MYRANKS_P[[#This Row],[PROJID]],PITCHCSV[playerid],0),P_HCOL),0),0)</f>
        <v>#REF!</v>
      </c>
      <c r="L785" s="138" t="e">
        <f>IF(OR(LEAGUE="Mixed",LEAGUE=MYRANKS_P[[#This Row],[LG]]),IFERROR(INDEX(PITCHCSV[],MATCH(MYRANKS_P[[#This Row],[PROJID]],PITCHCSV[playerid],0),P_ERCOL),0),0)</f>
        <v>#REF!</v>
      </c>
      <c r="M785" s="138" t="e">
        <f>IF(OR(LEAGUE="Mixed",LEAGUE=MYRANKS_P[[#This Row],[LG]]),IFERROR(INDEX(PITCHCSV[],MATCH(MYRANKS_P[[#This Row],[PROJID]],PITCHCSV[playerid],0),P_HRCOL),0),0)</f>
        <v>#REF!</v>
      </c>
      <c r="N785" s="138" t="e">
        <f>IF(OR(LEAGUE="Mixed",LEAGUE=MYRANKS_P[[#This Row],[LG]]),IFERROR(INDEX(PITCHCSV[],MATCH(MYRANKS_P[[#This Row],[PROJID]],PITCHCSV[playerid],0),P_SOCOL),0),0)</f>
        <v>#REF!</v>
      </c>
      <c r="O785" s="138" t="e">
        <f>IF(OR(LEAGUE="Mixed",LEAGUE=MYRANKS_P[[#This Row],[LG]]),IFERROR(INDEX(PITCHCSV[],MATCH(MYRANKS_P[[#This Row],[PROJID]],PITCHCSV[playerid],0),P_BBCOL),0),0)</f>
        <v>#REF!</v>
      </c>
      <c r="P785" s="80" t="e">
        <f>IF(OR(LEAGUE="Mixed",LEAGUE=MYRANKS_P[[#This Row],[LG]]),IFERROR(MYRANKS_P[[#This Row],[ER]]*9/MYRANKS_P[[#This Row],[IP]],0),0)</f>
        <v>#REF!</v>
      </c>
      <c r="Q785" s="12" t="e">
        <f>IF(OR(LEAGUE="Mixed",LEAGUE=MYRANKS_P[[#This Row],[LG]]),IFERROR((MYRANKS_P[[#This Row],[BB]]+MYRANKS_P[[#This Row],[H]])/MYRANKS_P[[#This Row],[IP]],0),0)</f>
        <v>#REF!</v>
      </c>
      <c r="R785" s="12" t="e">
        <f>MYRANKS_P[[#This Row],[W]]/SGP_W</f>
        <v>#REF!</v>
      </c>
      <c r="S785" s="12" t="e">
        <f>MYRANKS_P[[#This Row],[SV]]/SGP_SV</f>
        <v>#REF!</v>
      </c>
      <c r="T785" s="12" t="e">
        <f>MYRANKS_P[[#This Row],[SO]]/SGP_K</f>
        <v>#REF!</v>
      </c>
      <c r="U785" s="12" t="e">
        <f>((LGAVG_ER*(NUMPITCHERS-1)+MYRANKS_P[[#This Row],[ER]])*9/((LGAVG_IP*(NUMPITCHERS-1)+MYRANKS_P[[#This Row],[IP]]))-LGAVG_ERA)/SGP_ERA</f>
        <v>#REF!</v>
      </c>
      <c r="V785" s="141" t="e">
        <f>((LGAVG_HBB*(NUMPITCHERS-1)+MYRANKS_P[[#This Row],[BB]]+MYRANKS_P[[#This Row],[H]])/(LGAVG_IP*(NUMPITCHERS-1)+MYRANKS_P[[#This Row],[IP]])-LGAVG_WHIP)/SGP_WHIP</f>
        <v>#REF!</v>
      </c>
      <c r="W785" s="76" t="e">
        <f>MYRANKS_P[[#This Row],[WSGP]]+MYRANKS_P[[#This Row],[SVSGP]]+MYRANKS_P[[#This Row],[SOSGP]]+MYRANKS_P[[#This Row],[ERASGP]]+MYRANKS_P[[#This Row],[WHIPSGP]]</f>
        <v>#REF!</v>
      </c>
      <c r="X785" s="175" t="e">
        <f>RANK(MYRANKS_P[[#This Row],[TTLSGP]],MYRANKS_P[TTLSGP],0)</f>
        <v>#REF!</v>
      </c>
      <c r="Y785" s="76" t="e">
        <f>IF(MYRANKS_P[[#This Row],[RAW_RANK]]&gt;NUM_P,MYRANKS_P[[#This Row],[TTLSGP]],0)</f>
        <v>#REF!</v>
      </c>
      <c r="Z785" s="23" t="e">
        <f>IF(MYRANKS_P[[#This Row],[BENCH_TTLSGP]]=0,"",RANK(MYRANKS_P[[#This Row],[BENCH_TTLSGP]],MYRANKS_P[BENCH_TTLSGP],0))</f>
        <v>#REF!</v>
      </c>
      <c r="AA785" s="23" t="e">
        <f>IF(MYRANKS_P[[#This Row],[RAW_RANK]]=NUM_P,"X","")</f>
        <v>#REF!</v>
      </c>
      <c r="AB785" s="80" t="e">
        <f>VLOOKUP(MYRANKS_P[[#This Row],[POS]],#REF!,COLUMN(#REF!),FALSE)</f>
        <v>#REF!</v>
      </c>
      <c r="AC785" s="12" t="e">
        <f>MYRANKS_P[[#This Row],[TTLSGP]]-MYRANKS_P[[#This Row],[REPL LVL]]</f>
        <v>#REF!</v>
      </c>
      <c r="AD785" s="20" t="e">
        <f>IF(MYRANKS_P[[#This Row],[RAW_RANK]]&lt;=Total_Pitchers_Drafted,MYRANKS_P[[#This Row],[SGP OVER REPL]],0)</f>
        <v>#REF!</v>
      </c>
      <c r="AE785" s="70" t="e">
        <f>MYRANKS_P[[#This Row],[SGP OVER REPL]]*Dollar_Value_Per_Pitcher_SGP+1</f>
        <v>#REF!</v>
      </c>
      <c r="AF785" s="28"/>
      <c r="AG785" s="31" t="e">
        <f>IF(AND(MYRANKS_P[[#This Row],[BENCH_RANK]]&lt;=Total_Pitchers_Drafted,MYRANKS_P[[#This Row],[$ACTUAL]]=""),MYRANKS_P[[#This Row],[USEFULSGP]],0)</f>
        <v>#REF!</v>
      </c>
      <c r="AH785" s="28" t="e">
        <f>IF(MYRANKS_P[[#This Row],[REMAIN_SGP]]=0,0,MYRANKS_P[[#This Row],[REMAIN_SGP]]*Remaining_Dollar_Value_Per_Pitcher_SGP+1)</f>
        <v>#REF!</v>
      </c>
      <c r="AI785" s="94"/>
    </row>
    <row r="786" spans="1:35" x14ac:dyDescent="0.25">
      <c r="A786" s="111" t="s">
        <v>1997</v>
      </c>
      <c r="B786" s="53" t="e">
        <f>VLOOKUP(MYRANKS_P[[#This Row],[PLAYERID]],#REF!,COLUMN(#REF!),FALSE)</f>
        <v>#REF!</v>
      </c>
      <c r="C786" s="53" t="e">
        <f>VLOOKUP(MYRANKS_P[[#This Row],[PLAYERID]],#REF!,COLUMN(#REF!),FALSE)</f>
        <v>#REF!</v>
      </c>
      <c r="D786" s="53" t="e">
        <f>VLOOKUP(MYRANKS_P[[#This Row],[PLAYERID]],#REF!,COLUMN(#REF!),FALSE)</f>
        <v>#REF!</v>
      </c>
      <c r="E786" s="9" t="e">
        <f>VLOOKUP(MYRANKS_P[[#This Row],[PLAYERID]],#REF!,COLUMN(#REF!),FALSE)</f>
        <v>#REF!</v>
      </c>
      <c r="F786" s="53" t="e">
        <f>VLOOKUP(MYRANKS_P[[#This Row],[PLAYERID]],#REF!,COLUMN(#REF!),FALSE)</f>
        <v>#REF!</v>
      </c>
      <c r="G786" s="9" t="e">
        <f>INDEX(#REF!,MATCH(MYRANKS_P[[#This Row],[PLAYERID]],#REF!,0),VLOOKUP(IDSYSTEM,#REF!,3,FALSE))</f>
        <v>#REF!</v>
      </c>
      <c r="H786" s="115" t="e">
        <f>IF(OR(LEAGUE="Mixed",LEAGUE=MYRANKS_P[[#This Row],[LG]]),IFERROR(INDEX(PITCHCSV[],MATCH(MYRANKS_P[[#This Row],[PROJID]],PITCHCSV[playerid],0),P_WCOL),0),0)</f>
        <v>#REF!</v>
      </c>
      <c r="I786" s="137" t="e">
        <f>IF(OR(LEAGUE="Mixed",LEAGUE=MYRANKS_P[[#This Row],[LG]]),IFERROR(INDEX(PITCHCSV[],MATCH(MYRANKS_P[[#This Row],[PROJID]],PITCHCSV[playerid],0),P_SVCOL),0),0)</f>
        <v>#REF!</v>
      </c>
      <c r="J786" s="137" t="e">
        <f>IF(OR(LEAGUE="Mixed",LEAGUE=MYRANKS_P[[#This Row],[LG]]),IFERROR(INDEX(PITCHCSV[],MATCH(MYRANKS_P[[#This Row],[PROJID]],PITCHCSV[playerid],0),P_IPCOL),0),0)</f>
        <v>#REF!</v>
      </c>
      <c r="K786" s="137" t="e">
        <f>IF(OR(LEAGUE="Mixed",LEAGUE=MYRANKS_P[[#This Row],[LG]]),IFERROR(INDEX(PITCHCSV[],MATCH(MYRANKS_P[[#This Row],[PROJID]],PITCHCSV[playerid],0),P_HCOL),0),0)</f>
        <v>#REF!</v>
      </c>
      <c r="L786" s="137" t="e">
        <f>IF(OR(LEAGUE="Mixed",LEAGUE=MYRANKS_P[[#This Row],[LG]]),IFERROR(INDEX(PITCHCSV[],MATCH(MYRANKS_P[[#This Row],[PROJID]],PITCHCSV[playerid],0),P_ERCOL),0),0)</f>
        <v>#REF!</v>
      </c>
      <c r="M786" s="137" t="e">
        <f>IF(OR(LEAGUE="Mixed",LEAGUE=MYRANKS_P[[#This Row],[LG]]),IFERROR(INDEX(PITCHCSV[],MATCH(MYRANKS_P[[#This Row],[PROJID]],PITCHCSV[playerid],0),P_HRCOL),0),0)</f>
        <v>#REF!</v>
      </c>
      <c r="N786" s="137" t="e">
        <f>IF(OR(LEAGUE="Mixed",LEAGUE=MYRANKS_P[[#This Row],[LG]]),IFERROR(INDEX(PITCHCSV[],MATCH(MYRANKS_P[[#This Row],[PROJID]],PITCHCSV[playerid],0),P_SOCOL),0),0)</f>
        <v>#REF!</v>
      </c>
      <c r="O786" s="137" t="e">
        <f>IF(OR(LEAGUE="Mixed",LEAGUE=MYRANKS_P[[#This Row],[LG]]),IFERROR(INDEX(PITCHCSV[],MATCH(MYRANKS_P[[#This Row],[PROJID]],PITCHCSV[playerid],0),P_BBCOL),0),0)</f>
        <v>#REF!</v>
      </c>
      <c r="P786" s="139" t="e">
        <f>IF(OR(LEAGUE="Mixed",LEAGUE=MYRANKS_P[[#This Row],[LG]]),IFERROR(MYRANKS_P[[#This Row],[ER]]*9/MYRANKS_P[[#This Row],[IP]],0),0)</f>
        <v>#REF!</v>
      </c>
      <c r="Q786" s="10" t="e">
        <f>IF(OR(LEAGUE="Mixed",LEAGUE=MYRANKS_P[[#This Row],[LG]]),IFERROR((MYRANKS_P[[#This Row],[BB]]+MYRANKS_P[[#This Row],[H]])/MYRANKS_P[[#This Row],[IP]],0),0)</f>
        <v>#REF!</v>
      </c>
      <c r="R786" s="10" t="e">
        <f>MYRANKS_P[[#This Row],[W]]/SGP_W</f>
        <v>#REF!</v>
      </c>
      <c r="S786" s="10" t="e">
        <f>MYRANKS_P[[#This Row],[SV]]/SGP_SV</f>
        <v>#REF!</v>
      </c>
      <c r="T786" s="10" t="e">
        <f>MYRANKS_P[[#This Row],[SO]]/SGP_K</f>
        <v>#REF!</v>
      </c>
      <c r="U786" s="10" t="e">
        <f>((LGAVG_ER*(NUMPITCHERS-1)+MYRANKS_P[[#This Row],[ER]])*9/((LGAVG_IP*(NUMPITCHERS-1)+MYRANKS_P[[#This Row],[IP]]))-LGAVG_ERA)/SGP_ERA</f>
        <v>#REF!</v>
      </c>
      <c r="V786" s="140" t="e">
        <f>((LGAVG_HBB*(NUMPITCHERS-1)+MYRANKS_P[[#This Row],[BB]]+MYRANKS_P[[#This Row],[H]])/(LGAVG_IP*(NUMPITCHERS-1)+MYRANKS_P[[#This Row],[IP]])-LGAVG_WHIP)/SGP_WHIP</f>
        <v>#REF!</v>
      </c>
      <c r="W786" s="72" t="e">
        <f>MYRANKS_P[[#This Row],[WSGP]]+MYRANKS_P[[#This Row],[SVSGP]]+MYRANKS_P[[#This Row],[SOSGP]]+MYRANKS_P[[#This Row],[ERASGP]]+MYRANKS_P[[#This Row],[WHIPSGP]]</f>
        <v>#REF!</v>
      </c>
      <c r="X786" s="171" t="e">
        <f>RANK(MYRANKS_P[[#This Row],[TTLSGP]],MYRANKS_P[TTLSGP],0)</f>
        <v>#REF!</v>
      </c>
      <c r="Y786" s="72" t="e">
        <f>IF(MYRANKS_P[[#This Row],[RAW_RANK]]&gt;NUM_P,MYRANKS_P[[#This Row],[TTLSGP]],0)</f>
        <v>#REF!</v>
      </c>
      <c r="Z786" s="22" t="e">
        <f>IF(MYRANKS_P[[#This Row],[BENCH_TTLSGP]]=0,"",RANK(MYRANKS_P[[#This Row],[BENCH_TTLSGP]],MYRANKS_P[BENCH_TTLSGP],0))</f>
        <v>#REF!</v>
      </c>
      <c r="AA786" s="22" t="e">
        <f>IF(MYRANKS_P[[#This Row],[RAW_RANK]]=NUM_P,"X","")</f>
        <v>#REF!</v>
      </c>
      <c r="AB786" s="80" t="e">
        <f>VLOOKUP(MYRANKS_P[[#This Row],[POS]],#REF!,COLUMN(#REF!),FALSE)</f>
        <v>#REF!</v>
      </c>
      <c r="AC786" s="12" t="e">
        <f>MYRANKS_P[[#This Row],[TTLSGP]]-MYRANKS_P[[#This Row],[REPL LVL]]</f>
        <v>#REF!</v>
      </c>
      <c r="AD786" s="19" t="e">
        <f>IF(MYRANKS_P[[#This Row],[RAW_RANK]]&lt;=Total_Pitchers_Drafted,MYRANKS_P[[#This Row],[SGP OVER REPL]],0)</f>
        <v>#REF!</v>
      </c>
      <c r="AE786" s="66" t="e">
        <f>MYRANKS_P[[#This Row],[SGP OVER REPL]]*Dollar_Value_Per_Pitcher_SGP+1</f>
        <v>#REF!</v>
      </c>
      <c r="AF786" s="27"/>
      <c r="AG786" s="30" t="e">
        <f>IF(AND(MYRANKS_P[[#This Row],[BENCH_RANK]]&lt;=Total_Pitchers_Drafted,MYRANKS_P[[#This Row],[$ACTUAL]]=""),MYRANKS_P[[#This Row],[USEFULSGP]],0)</f>
        <v>#REF!</v>
      </c>
      <c r="AH786" s="27" t="e">
        <f>IF(MYRANKS_P[[#This Row],[REMAIN_SGP]]=0,0,MYRANKS_P[[#This Row],[REMAIN_SGP]]*Remaining_Dollar_Value_Per_Pitcher_SGP+1)</f>
        <v>#REF!</v>
      </c>
      <c r="AI786" s="87"/>
    </row>
    <row r="787" spans="1:35" x14ac:dyDescent="0.25">
      <c r="A787" s="99" t="s">
        <v>2002</v>
      </c>
      <c r="B787" s="53" t="e">
        <f>VLOOKUP(MYRANKS_P[[#This Row],[PLAYERID]],#REF!,COLUMN(#REF!),FALSE)</f>
        <v>#REF!</v>
      </c>
      <c r="C787" s="53" t="e">
        <f>VLOOKUP(MYRANKS_P[[#This Row],[PLAYERID]],#REF!,COLUMN(#REF!),FALSE)</f>
        <v>#REF!</v>
      </c>
      <c r="D787" s="53" t="e">
        <f>VLOOKUP(MYRANKS_P[[#This Row],[PLAYERID]],#REF!,COLUMN(#REF!),FALSE)</f>
        <v>#REF!</v>
      </c>
      <c r="E787" s="9" t="e">
        <f>VLOOKUP(MYRANKS_P[[#This Row],[PLAYERID]],#REF!,COLUMN(#REF!),FALSE)</f>
        <v>#REF!</v>
      </c>
      <c r="F787" s="53" t="e">
        <f>VLOOKUP(MYRANKS_P[[#This Row],[PLAYERID]],#REF!,COLUMN(#REF!),FALSE)</f>
        <v>#REF!</v>
      </c>
      <c r="G787" s="9" t="e">
        <f>INDEX(#REF!,MATCH(MYRANKS_P[[#This Row],[PLAYERID]],#REF!,0),VLOOKUP(IDSYSTEM,#REF!,3,FALSE))</f>
        <v>#REF!</v>
      </c>
      <c r="H787" s="132" t="e">
        <f>IF(OR(LEAGUE="Mixed",LEAGUE=MYRANKS_P[[#This Row],[LG]]),IFERROR(INDEX(PITCHCSV[],MATCH(MYRANKS_P[[#This Row],[PROJID]],PITCHCSV[playerid],0),P_WCOL),0),0)</f>
        <v>#REF!</v>
      </c>
      <c r="I787" s="133" t="e">
        <f>IF(OR(LEAGUE="Mixed",LEAGUE=MYRANKS_P[[#This Row],[LG]]),IFERROR(INDEX(PITCHCSV[],MATCH(MYRANKS_P[[#This Row],[PROJID]],PITCHCSV[playerid],0),P_SVCOL),0),0)</f>
        <v>#REF!</v>
      </c>
      <c r="J787" s="133" t="e">
        <f>IF(OR(LEAGUE="Mixed",LEAGUE=MYRANKS_P[[#This Row],[LG]]),IFERROR(INDEX(PITCHCSV[],MATCH(MYRANKS_P[[#This Row],[PROJID]],PITCHCSV[playerid],0),P_IPCOL),0),0)</f>
        <v>#REF!</v>
      </c>
      <c r="K787" s="133" t="e">
        <f>IF(OR(LEAGUE="Mixed",LEAGUE=MYRANKS_P[[#This Row],[LG]]),IFERROR(INDEX(PITCHCSV[],MATCH(MYRANKS_P[[#This Row],[PROJID]],PITCHCSV[playerid],0),P_HCOL),0),0)</f>
        <v>#REF!</v>
      </c>
      <c r="L787" s="133" t="e">
        <f>IF(OR(LEAGUE="Mixed",LEAGUE=MYRANKS_P[[#This Row],[LG]]),IFERROR(INDEX(PITCHCSV[],MATCH(MYRANKS_P[[#This Row],[PROJID]],PITCHCSV[playerid],0),P_ERCOL),0),0)</f>
        <v>#REF!</v>
      </c>
      <c r="M787" s="133" t="e">
        <f>IF(OR(LEAGUE="Mixed",LEAGUE=MYRANKS_P[[#This Row],[LG]]),IFERROR(INDEX(PITCHCSV[],MATCH(MYRANKS_P[[#This Row],[PROJID]],PITCHCSV[playerid],0),P_HRCOL),0),0)</f>
        <v>#REF!</v>
      </c>
      <c r="N787" s="133" t="e">
        <f>IF(OR(LEAGUE="Mixed",LEAGUE=MYRANKS_P[[#This Row],[LG]]),IFERROR(INDEX(PITCHCSV[],MATCH(MYRANKS_P[[#This Row],[PROJID]],PITCHCSV[playerid],0),P_SOCOL),0),0)</f>
        <v>#REF!</v>
      </c>
      <c r="O787" s="133" t="e">
        <f>IF(OR(LEAGUE="Mixed",LEAGUE=MYRANKS_P[[#This Row],[LG]]),IFERROR(INDEX(PITCHCSV[],MATCH(MYRANKS_P[[#This Row],[PROJID]],PITCHCSV[playerid],0),P_BBCOL),0),0)</f>
        <v>#REF!</v>
      </c>
      <c r="P787" s="93" t="e">
        <f>IF(OR(LEAGUE="Mixed",LEAGUE=MYRANKS_P[[#This Row],[LG]]),IFERROR(MYRANKS_P[[#This Row],[ER]]*9/MYRANKS_P[[#This Row],[IP]],0),0)</f>
        <v>#REF!</v>
      </c>
      <c r="Q787" s="94" t="e">
        <f>IF(OR(LEAGUE="Mixed",LEAGUE=MYRANKS_P[[#This Row],[LG]]),IFERROR((MYRANKS_P[[#This Row],[BB]]+MYRANKS_P[[#This Row],[H]])/MYRANKS_P[[#This Row],[IP]],0),0)</f>
        <v>#REF!</v>
      </c>
      <c r="R787" s="94" t="e">
        <f>MYRANKS_P[[#This Row],[W]]/SGP_W</f>
        <v>#REF!</v>
      </c>
      <c r="S787" s="94" t="e">
        <f>MYRANKS_P[[#This Row],[SV]]/SGP_SV</f>
        <v>#REF!</v>
      </c>
      <c r="T787" s="94" t="e">
        <f>MYRANKS_P[[#This Row],[SO]]/SGP_K</f>
        <v>#REF!</v>
      </c>
      <c r="U787" s="94" t="e">
        <f>((LGAVG_ER*(NUMPITCHERS-1)+MYRANKS_P[[#This Row],[ER]])*9/((LGAVG_IP*(NUMPITCHERS-1)+MYRANKS_P[[#This Row],[IP]]))-LGAVG_ERA)/SGP_ERA</f>
        <v>#REF!</v>
      </c>
      <c r="V787" s="134" t="e">
        <f>((LGAVG_HBB*(NUMPITCHERS-1)+MYRANKS_P[[#This Row],[BB]]+MYRANKS_P[[#This Row],[H]])/(LGAVG_IP*(NUMPITCHERS-1)+MYRANKS_P[[#This Row],[IP]])-LGAVG_WHIP)/SGP_WHIP</f>
        <v>#REF!</v>
      </c>
      <c r="W787" s="100" t="e">
        <f>MYRANKS_P[[#This Row],[WSGP]]+MYRANKS_P[[#This Row],[SVSGP]]+MYRANKS_P[[#This Row],[SOSGP]]+MYRANKS_P[[#This Row],[ERASGP]]+MYRANKS_P[[#This Row],[WHIPSGP]]</f>
        <v>#REF!</v>
      </c>
      <c r="X787" s="176" t="e">
        <f>RANK(MYRANKS_P[[#This Row],[TTLSGP]],MYRANKS_P[TTLSGP],0)</f>
        <v>#REF!</v>
      </c>
      <c r="Y787" s="100" t="e">
        <f>IF(MYRANKS_P[[#This Row],[RAW_RANK]]&gt;NUM_P,MYRANKS_P[[#This Row],[TTLSGP]],0)</f>
        <v>#REF!</v>
      </c>
      <c r="Z787" s="101" t="e">
        <f>IF(MYRANKS_P[[#This Row],[BENCH_TTLSGP]]=0,"",RANK(MYRANKS_P[[#This Row],[BENCH_TTLSGP]],MYRANKS_P[BENCH_TTLSGP],0))</f>
        <v>#REF!</v>
      </c>
      <c r="AA787" s="101" t="e">
        <f>IF(MYRANKS_P[[#This Row],[RAW_RANK]]=NUM_P,"X","")</f>
        <v>#REF!</v>
      </c>
      <c r="AB787" s="93" t="e">
        <f>VLOOKUP(MYRANKS_P[[#This Row],[POS]],#REF!,COLUMN(#REF!),FALSE)</f>
        <v>#REF!</v>
      </c>
      <c r="AC787" s="95" t="e">
        <f>MYRANKS_P[[#This Row],[TTLSGP]]-MYRANKS_P[[#This Row],[REPL LVL]]</f>
        <v>#REF!</v>
      </c>
      <c r="AD787" s="94" t="e">
        <f>IF(MYRANKS_P[[#This Row],[RAW_RANK]]&lt;=Total_Pitchers_Drafted,MYRANKS_P[[#This Row],[SGP OVER REPL]],0)</f>
        <v>#REF!</v>
      </c>
      <c r="AE787" s="102" t="e">
        <f>MYRANKS_P[[#This Row],[SGP OVER REPL]]*Dollar_Value_Per_Pitcher_SGP+1</f>
        <v>#REF!</v>
      </c>
      <c r="AF787" s="94"/>
      <c r="AG787" s="94" t="e">
        <f>IF(AND(MYRANKS_P[[#This Row],[BENCH_RANK]]&lt;=Total_Pitchers_Drafted,MYRANKS_P[[#This Row],[$ACTUAL]]=""),MYRANKS_P[[#This Row],[USEFULSGP]],0)</f>
        <v>#REF!</v>
      </c>
      <c r="AH787" s="94" t="e">
        <f>IF(MYRANKS_P[[#This Row],[REMAIN_SGP]]=0,0,MYRANKS_P[[#This Row],[REMAIN_SGP]]*Remaining_Dollar_Value_Per_Pitcher_SGP+1)</f>
        <v>#REF!</v>
      </c>
      <c r="AI787" s="94"/>
    </row>
    <row r="788" spans="1:35" x14ac:dyDescent="0.25">
      <c r="A788" s="98" t="s">
        <v>2004</v>
      </c>
      <c r="B788" s="53" t="e">
        <f>VLOOKUP(MYRANKS_P[[#This Row],[PLAYERID]],#REF!,COLUMN(#REF!),FALSE)</f>
        <v>#REF!</v>
      </c>
      <c r="C788" s="53" t="e">
        <f>VLOOKUP(MYRANKS_P[[#This Row],[PLAYERID]],#REF!,COLUMN(#REF!),FALSE)</f>
        <v>#REF!</v>
      </c>
      <c r="D788" s="53" t="e">
        <f>VLOOKUP(MYRANKS_P[[#This Row],[PLAYERID]],#REF!,COLUMN(#REF!),FALSE)</f>
        <v>#REF!</v>
      </c>
      <c r="E788" s="9" t="e">
        <f>VLOOKUP(MYRANKS_P[[#This Row],[PLAYERID]],#REF!,COLUMN(#REF!),FALSE)</f>
        <v>#REF!</v>
      </c>
      <c r="F788" s="53" t="e">
        <f>VLOOKUP(MYRANKS_P[[#This Row],[PLAYERID]],#REF!,COLUMN(#REF!),FALSE)</f>
        <v>#REF!</v>
      </c>
      <c r="G788" s="9" t="e">
        <f>INDEX(#REF!,MATCH(MYRANKS_P[[#This Row],[PLAYERID]],#REF!,0),VLOOKUP(IDSYSTEM,#REF!,3,FALSE))</f>
        <v>#REF!</v>
      </c>
      <c r="H788" s="128" t="e">
        <f>IF(OR(LEAGUE="Mixed",LEAGUE=MYRANKS_P[[#This Row],[LG]]),IFERROR(INDEX(PITCHCSV[],MATCH(MYRANKS_P[[#This Row],[PROJID]],PITCHCSV[playerid],0),P_WCOL),0),0)</f>
        <v>#REF!</v>
      </c>
      <c r="I788" s="129" t="e">
        <f>IF(OR(LEAGUE="Mixed",LEAGUE=MYRANKS_P[[#This Row],[LG]]),IFERROR(INDEX(PITCHCSV[],MATCH(MYRANKS_P[[#This Row],[PROJID]],PITCHCSV[playerid],0),P_SVCOL),0),0)</f>
        <v>#REF!</v>
      </c>
      <c r="J788" s="129" t="e">
        <f>IF(OR(LEAGUE="Mixed",LEAGUE=MYRANKS_P[[#This Row],[LG]]),IFERROR(INDEX(PITCHCSV[],MATCH(MYRANKS_P[[#This Row],[PROJID]],PITCHCSV[playerid],0),P_IPCOL),0),0)</f>
        <v>#REF!</v>
      </c>
      <c r="K788" s="129" t="e">
        <f>IF(OR(LEAGUE="Mixed",LEAGUE=MYRANKS_P[[#This Row],[LG]]),IFERROR(INDEX(PITCHCSV[],MATCH(MYRANKS_P[[#This Row],[PROJID]],PITCHCSV[playerid],0),P_HCOL),0),0)</f>
        <v>#REF!</v>
      </c>
      <c r="L788" s="129" t="e">
        <f>IF(OR(LEAGUE="Mixed",LEAGUE=MYRANKS_P[[#This Row],[LG]]),IFERROR(INDEX(PITCHCSV[],MATCH(MYRANKS_P[[#This Row],[PROJID]],PITCHCSV[playerid],0),P_ERCOL),0),0)</f>
        <v>#REF!</v>
      </c>
      <c r="M788" s="129" t="e">
        <f>IF(OR(LEAGUE="Mixed",LEAGUE=MYRANKS_P[[#This Row],[LG]]),IFERROR(INDEX(PITCHCSV[],MATCH(MYRANKS_P[[#This Row],[PROJID]],PITCHCSV[playerid],0),P_HRCOL),0),0)</f>
        <v>#REF!</v>
      </c>
      <c r="N788" s="129" t="e">
        <f>IF(OR(LEAGUE="Mixed",LEAGUE=MYRANKS_P[[#This Row],[LG]]),IFERROR(INDEX(PITCHCSV[],MATCH(MYRANKS_P[[#This Row],[PROJID]],PITCHCSV[playerid],0),P_SOCOL),0),0)</f>
        <v>#REF!</v>
      </c>
      <c r="O788" s="129" t="e">
        <f>IF(OR(LEAGUE="Mixed",LEAGUE=MYRANKS_P[[#This Row],[LG]]),IFERROR(INDEX(PITCHCSV[],MATCH(MYRANKS_P[[#This Row],[PROJID]],PITCHCSV[playerid],0),P_BBCOL),0),0)</f>
        <v>#REF!</v>
      </c>
      <c r="P788" s="130" t="e">
        <f>IF(OR(LEAGUE="Mixed",LEAGUE=MYRANKS_P[[#This Row],[LG]]),IFERROR(MYRANKS_P[[#This Row],[ER]]*9/MYRANKS_P[[#This Row],[IP]],0),0)</f>
        <v>#REF!</v>
      </c>
      <c r="Q788" s="87" t="e">
        <f>IF(OR(LEAGUE="Mixed",LEAGUE=MYRANKS_P[[#This Row],[LG]]),IFERROR((MYRANKS_P[[#This Row],[BB]]+MYRANKS_P[[#This Row],[H]])/MYRANKS_P[[#This Row],[IP]],0),0)</f>
        <v>#REF!</v>
      </c>
      <c r="R788" s="87" t="e">
        <f>MYRANKS_P[[#This Row],[W]]/SGP_W</f>
        <v>#REF!</v>
      </c>
      <c r="S788" s="87" t="e">
        <f>MYRANKS_P[[#This Row],[SV]]/SGP_SV</f>
        <v>#REF!</v>
      </c>
      <c r="T788" s="87" t="e">
        <f>MYRANKS_P[[#This Row],[SO]]/SGP_K</f>
        <v>#REF!</v>
      </c>
      <c r="U788" s="87" t="e">
        <f>((LGAVG_ER*(NUMPITCHERS-1)+MYRANKS_P[[#This Row],[ER]])*9/((LGAVG_IP*(NUMPITCHERS-1)+MYRANKS_P[[#This Row],[IP]]))-LGAVG_ERA)/SGP_ERA</f>
        <v>#REF!</v>
      </c>
      <c r="V788" s="131" t="e">
        <f>((LGAVG_HBB*(NUMPITCHERS-1)+MYRANKS_P[[#This Row],[BB]]+MYRANKS_P[[#This Row],[H]])/(LGAVG_IP*(NUMPITCHERS-1)+MYRANKS_P[[#This Row],[IP]])-LGAVG_WHIP)/SGP_WHIP</f>
        <v>#REF!</v>
      </c>
      <c r="W788" s="92" t="e">
        <f>MYRANKS_P[[#This Row],[WSGP]]+MYRANKS_P[[#This Row],[SVSGP]]+MYRANKS_P[[#This Row],[SOSGP]]+MYRANKS_P[[#This Row],[ERASGP]]+MYRANKS_P[[#This Row],[WHIPSGP]]</f>
        <v>#REF!</v>
      </c>
      <c r="X788" s="173" t="e">
        <f>RANK(MYRANKS_P[[#This Row],[TTLSGP]],MYRANKS_P[TTLSGP],0)</f>
        <v>#REF!</v>
      </c>
      <c r="Y788" s="92" t="e">
        <f>IF(MYRANKS_P[[#This Row],[RAW_RANK]]&gt;NUM_P,MYRANKS_P[[#This Row],[TTLSGP]],0)</f>
        <v>#REF!</v>
      </c>
      <c r="Z788" s="96" t="e">
        <f>IF(MYRANKS_P[[#This Row],[BENCH_TTLSGP]]=0,"",RANK(MYRANKS_P[[#This Row],[BENCH_TTLSGP]],MYRANKS_P[BENCH_TTLSGP],0))</f>
        <v>#REF!</v>
      </c>
      <c r="AA788" s="96" t="e">
        <f>IF(MYRANKS_P[[#This Row],[RAW_RANK]]=NUM_P,"X","")</f>
        <v>#REF!</v>
      </c>
      <c r="AB788" s="93" t="e">
        <f>VLOOKUP(MYRANKS_P[[#This Row],[POS]],#REF!,COLUMN(#REF!),FALSE)</f>
        <v>#REF!</v>
      </c>
      <c r="AC788" s="94" t="e">
        <f>MYRANKS_P[[#This Row],[TTLSGP]]-MYRANKS_P[[#This Row],[REPL LVL]]</f>
        <v>#REF!</v>
      </c>
      <c r="AD788" s="87" t="e">
        <f>IF(MYRANKS_P[[#This Row],[RAW_RANK]]&lt;=Total_Pitchers_Drafted,MYRANKS_P[[#This Row],[SGP OVER REPL]],0)</f>
        <v>#REF!</v>
      </c>
      <c r="AE788" s="97" t="e">
        <f>MYRANKS_P[[#This Row],[SGP OVER REPL]]*Dollar_Value_Per_Pitcher_SGP+1</f>
        <v>#REF!</v>
      </c>
      <c r="AF788" s="87"/>
      <c r="AG788" s="87" t="e">
        <f>IF(AND(MYRANKS_P[[#This Row],[BENCH_RANK]]&lt;=Total_Pitchers_Drafted,MYRANKS_P[[#This Row],[$ACTUAL]]=""),MYRANKS_P[[#This Row],[USEFULSGP]],0)</f>
        <v>#REF!</v>
      </c>
      <c r="AH788" s="87" t="e">
        <f>IF(MYRANKS_P[[#This Row],[REMAIN_SGP]]=0,0,MYRANKS_P[[#This Row],[REMAIN_SGP]]*Remaining_Dollar_Value_Per_Pitcher_SGP+1)</f>
        <v>#REF!</v>
      </c>
      <c r="AI788" s="87"/>
    </row>
    <row r="789" spans="1:35" x14ac:dyDescent="0.25">
      <c r="A789" s="78" t="s">
        <v>2006</v>
      </c>
      <c r="B789" s="53" t="e">
        <f>VLOOKUP(MYRANKS_P[[#This Row],[PLAYERID]],#REF!,COLUMN(#REF!),FALSE)</f>
        <v>#REF!</v>
      </c>
      <c r="C789" s="53" t="e">
        <f>VLOOKUP(MYRANKS_P[[#This Row],[PLAYERID]],#REF!,COLUMN(#REF!),FALSE)</f>
        <v>#REF!</v>
      </c>
      <c r="D789" s="53" t="e">
        <f>VLOOKUP(MYRANKS_P[[#This Row],[PLAYERID]],#REF!,COLUMN(#REF!),FALSE)</f>
        <v>#REF!</v>
      </c>
      <c r="E789" s="9" t="e">
        <f>VLOOKUP(MYRANKS_P[[#This Row],[PLAYERID]],#REF!,COLUMN(#REF!),FALSE)</f>
        <v>#REF!</v>
      </c>
      <c r="F789" s="53" t="e">
        <f>VLOOKUP(MYRANKS_P[[#This Row],[PLAYERID]],#REF!,COLUMN(#REF!),FALSE)</f>
        <v>#REF!</v>
      </c>
      <c r="G789" s="9" t="e">
        <f>INDEX(#REF!,MATCH(MYRANKS_P[[#This Row],[PLAYERID]],#REF!,0),VLOOKUP(IDSYSTEM,#REF!,3,FALSE))</f>
        <v>#REF!</v>
      </c>
      <c r="H789" s="136" t="e">
        <f>IF(OR(LEAGUE="Mixed",LEAGUE=MYRANKS_P[[#This Row],[LG]]),IFERROR(INDEX(PITCHCSV[],MATCH(MYRANKS_P[[#This Row],[PROJID]],PITCHCSV[playerid],0),P_WCOL),0),0)</f>
        <v>#REF!</v>
      </c>
      <c r="I789" s="138" t="e">
        <f>IF(OR(LEAGUE="Mixed",LEAGUE=MYRANKS_P[[#This Row],[LG]]),IFERROR(INDEX(PITCHCSV[],MATCH(MYRANKS_P[[#This Row],[PROJID]],PITCHCSV[playerid],0),P_SVCOL),0),0)</f>
        <v>#REF!</v>
      </c>
      <c r="J789" s="138" t="e">
        <f>IF(OR(LEAGUE="Mixed",LEAGUE=MYRANKS_P[[#This Row],[LG]]),IFERROR(INDEX(PITCHCSV[],MATCH(MYRANKS_P[[#This Row],[PROJID]],PITCHCSV[playerid],0),P_IPCOL),0),0)</f>
        <v>#REF!</v>
      </c>
      <c r="K789" s="138" t="e">
        <f>IF(OR(LEAGUE="Mixed",LEAGUE=MYRANKS_P[[#This Row],[LG]]),IFERROR(INDEX(PITCHCSV[],MATCH(MYRANKS_P[[#This Row],[PROJID]],PITCHCSV[playerid],0),P_HCOL),0),0)</f>
        <v>#REF!</v>
      </c>
      <c r="L789" s="138" t="e">
        <f>IF(OR(LEAGUE="Mixed",LEAGUE=MYRANKS_P[[#This Row],[LG]]),IFERROR(INDEX(PITCHCSV[],MATCH(MYRANKS_P[[#This Row],[PROJID]],PITCHCSV[playerid],0),P_ERCOL),0),0)</f>
        <v>#REF!</v>
      </c>
      <c r="M789" s="138" t="e">
        <f>IF(OR(LEAGUE="Mixed",LEAGUE=MYRANKS_P[[#This Row],[LG]]),IFERROR(INDEX(PITCHCSV[],MATCH(MYRANKS_P[[#This Row],[PROJID]],PITCHCSV[playerid],0),P_HRCOL),0),0)</f>
        <v>#REF!</v>
      </c>
      <c r="N789" s="138" t="e">
        <f>IF(OR(LEAGUE="Mixed",LEAGUE=MYRANKS_P[[#This Row],[LG]]),IFERROR(INDEX(PITCHCSV[],MATCH(MYRANKS_P[[#This Row],[PROJID]],PITCHCSV[playerid],0),P_SOCOL),0),0)</f>
        <v>#REF!</v>
      </c>
      <c r="O789" s="138" t="e">
        <f>IF(OR(LEAGUE="Mixed",LEAGUE=MYRANKS_P[[#This Row],[LG]]),IFERROR(INDEX(PITCHCSV[],MATCH(MYRANKS_P[[#This Row],[PROJID]],PITCHCSV[playerid],0),P_BBCOL),0),0)</f>
        <v>#REF!</v>
      </c>
      <c r="P789" s="80" t="e">
        <f>IF(OR(LEAGUE="Mixed",LEAGUE=MYRANKS_P[[#This Row],[LG]]),IFERROR(MYRANKS_P[[#This Row],[ER]]*9/MYRANKS_P[[#This Row],[IP]],0),0)</f>
        <v>#REF!</v>
      </c>
      <c r="Q789" s="12" t="e">
        <f>IF(OR(LEAGUE="Mixed",LEAGUE=MYRANKS_P[[#This Row],[LG]]),IFERROR((MYRANKS_P[[#This Row],[BB]]+MYRANKS_P[[#This Row],[H]])/MYRANKS_P[[#This Row],[IP]],0),0)</f>
        <v>#REF!</v>
      </c>
      <c r="R789" s="12" t="e">
        <f>MYRANKS_P[[#This Row],[W]]/SGP_W</f>
        <v>#REF!</v>
      </c>
      <c r="S789" s="12" t="e">
        <f>MYRANKS_P[[#This Row],[SV]]/SGP_SV</f>
        <v>#REF!</v>
      </c>
      <c r="T789" s="12" t="e">
        <f>MYRANKS_P[[#This Row],[SO]]/SGP_K</f>
        <v>#REF!</v>
      </c>
      <c r="U789" s="12" t="e">
        <f>((LGAVG_ER*(NUMPITCHERS-1)+MYRANKS_P[[#This Row],[ER]])*9/((LGAVG_IP*(NUMPITCHERS-1)+MYRANKS_P[[#This Row],[IP]]))-LGAVG_ERA)/SGP_ERA</f>
        <v>#REF!</v>
      </c>
      <c r="V789" s="141" t="e">
        <f>((LGAVG_HBB*(NUMPITCHERS-1)+MYRANKS_P[[#This Row],[BB]]+MYRANKS_P[[#This Row],[H]])/(LGAVG_IP*(NUMPITCHERS-1)+MYRANKS_P[[#This Row],[IP]])-LGAVG_WHIP)/SGP_WHIP</f>
        <v>#REF!</v>
      </c>
      <c r="W789" s="76" t="e">
        <f>MYRANKS_P[[#This Row],[WSGP]]+MYRANKS_P[[#This Row],[SVSGP]]+MYRANKS_P[[#This Row],[SOSGP]]+MYRANKS_P[[#This Row],[ERASGP]]+MYRANKS_P[[#This Row],[WHIPSGP]]</f>
        <v>#REF!</v>
      </c>
      <c r="X789" s="175" t="e">
        <f>RANK(MYRANKS_P[[#This Row],[TTLSGP]],MYRANKS_P[TTLSGP],0)</f>
        <v>#REF!</v>
      </c>
      <c r="Y789" s="76" t="e">
        <f>IF(MYRANKS_P[[#This Row],[RAW_RANK]]&gt;NUM_P,MYRANKS_P[[#This Row],[TTLSGP]],0)</f>
        <v>#REF!</v>
      </c>
      <c r="Z789" s="23" t="e">
        <f>IF(MYRANKS_P[[#This Row],[BENCH_TTLSGP]]=0,"",RANK(MYRANKS_P[[#This Row],[BENCH_TTLSGP]],MYRANKS_P[BENCH_TTLSGP],0))</f>
        <v>#REF!</v>
      </c>
      <c r="AA789" s="23" t="e">
        <f>IF(MYRANKS_P[[#This Row],[RAW_RANK]]=NUM_P,"X","")</f>
        <v>#REF!</v>
      </c>
      <c r="AB789" s="80" t="e">
        <f>VLOOKUP(MYRANKS_P[[#This Row],[POS]],#REF!,COLUMN(#REF!),FALSE)</f>
        <v>#REF!</v>
      </c>
      <c r="AC789" s="81" t="e">
        <f>MYRANKS_P[[#This Row],[TTLSGP]]-MYRANKS_P[[#This Row],[REPL LVL]]</f>
        <v>#REF!</v>
      </c>
      <c r="AD789" s="20" t="e">
        <f>IF(MYRANKS_P[[#This Row],[RAW_RANK]]&lt;=Total_Pitchers_Drafted,MYRANKS_P[[#This Row],[SGP OVER REPL]],0)</f>
        <v>#REF!</v>
      </c>
      <c r="AE789" s="70" t="e">
        <f>MYRANKS_P[[#This Row],[SGP OVER REPL]]*Dollar_Value_Per_Pitcher_SGP+1</f>
        <v>#REF!</v>
      </c>
      <c r="AF789" s="28"/>
      <c r="AG789" s="31" t="e">
        <f>IF(AND(MYRANKS_P[[#This Row],[BENCH_RANK]]&lt;=Total_Pitchers_Drafted,MYRANKS_P[[#This Row],[$ACTUAL]]=""),MYRANKS_P[[#This Row],[USEFULSGP]],0)</f>
        <v>#REF!</v>
      </c>
      <c r="AH789" s="28" t="e">
        <f>IF(MYRANKS_P[[#This Row],[REMAIN_SGP]]=0,0,MYRANKS_P[[#This Row],[REMAIN_SGP]]*Remaining_Dollar_Value_Per_Pitcher_SGP+1)</f>
        <v>#REF!</v>
      </c>
      <c r="AI789" s="94"/>
    </row>
    <row r="790" spans="1:35" x14ac:dyDescent="0.25">
      <c r="A790" s="111" t="s">
        <v>2441</v>
      </c>
      <c r="B790" s="53" t="e">
        <f>VLOOKUP(MYRANKS_P[[#This Row],[PLAYERID]],#REF!,COLUMN(#REF!),FALSE)</f>
        <v>#REF!</v>
      </c>
      <c r="C790" s="53" t="e">
        <f>VLOOKUP(MYRANKS_P[[#This Row],[PLAYERID]],#REF!,COLUMN(#REF!),FALSE)</f>
        <v>#REF!</v>
      </c>
      <c r="D790" s="53" t="e">
        <f>VLOOKUP(MYRANKS_P[[#This Row],[PLAYERID]],#REF!,COLUMN(#REF!),FALSE)</f>
        <v>#REF!</v>
      </c>
      <c r="E790" s="9" t="e">
        <f>VLOOKUP(MYRANKS_P[[#This Row],[PLAYERID]],#REF!,COLUMN(#REF!),FALSE)</f>
        <v>#REF!</v>
      </c>
      <c r="F790" s="53" t="e">
        <f>VLOOKUP(MYRANKS_P[[#This Row],[PLAYERID]],#REF!,COLUMN(#REF!),FALSE)</f>
        <v>#REF!</v>
      </c>
      <c r="G790" s="9" t="e">
        <f>INDEX(#REF!,MATCH(MYRANKS_P[[#This Row],[PLAYERID]],#REF!,0),VLOOKUP(IDSYSTEM,#REF!,3,FALSE))</f>
        <v>#REF!</v>
      </c>
      <c r="H790" s="115" t="e">
        <f>IF(OR(LEAGUE="Mixed",LEAGUE=MYRANKS_P[[#This Row],[LG]]),IFERROR(INDEX(PITCHCSV[],MATCH(MYRANKS_P[[#This Row],[PROJID]],PITCHCSV[playerid],0),P_WCOL),0),0)</f>
        <v>#REF!</v>
      </c>
      <c r="I790" s="137" t="e">
        <f>IF(OR(LEAGUE="Mixed",LEAGUE=MYRANKS_P[[#This Row],[LG]]),IFERROR(INDEX(PITCHCSV[],MATCH(MYRANKS_P[[#This Row],[PROJID]],PITCHCSV[playerid],0),P_SVCOL),0),0)</f>
        <v>#REF!</v>
      </c>
      <c r="J790" s="137" t="e">
        <f>IF(OR(LEAGUE="Mixed",LEAGUE=MYRANKS_P[[#This Row],[LG]]),IFERROR(INDEX(PITCHCSV[],MATCH(MYRANKS_P[[#This Row],[PROJID]],PITCHCSV[playerid],0),P_IPCOL),0),0)</f>
        <v>#REF!</v>
      </c>
      <c r="K790" s="137" t="e">
        <f>IF(OR(LEAGUE="Mixed",LEAGUE=MYRANKS_P[[#This Row],[LG]]),IFERROR(INDEX(PITCHCSV[],MATCH(MYRANKS_P[[#This Row],[PROJID]],PITCHCSV[playerid],0),P_HCOL),0),0)</f>
        <v>#REF!</v>
      </c>
      <c r="L790" s="137" t="e">
        <f>IF(OR(LEAGUE="Mixed",LEAGUE=MYRANKS_P[[#This Row],[LG]]),IFERROR(INDEX(PITCHCSV[],MATCH(MYRANKS_P[[#This Row],[PROJID]],PITCHCSV[playerid],0),P_ERCOL),0),0)</f>
        <v>#REF!</v>
      </c>
      <c r="M790" s="137" t="e">
        <f>IF(OR(LEAGUE="Mixed",LEAGUE=MYRANKS_P[[#This Row],[LG]]),IFERROR(INDEX(PITCHCSV[],MATCH(MYRANKS_P[[#This Row],[PROJID]],PITCHCSV[playerid],0),P_HRCOL),0),0)</f>
        <v>#REF!</v>
      </c>
      <c r="N790" s="137" t="e">
        <f>IF(OR(LEAGUE="Mixed",LEAGUE=MYRANKS_P[[#This Row],[LG]]),IFERROR(INDEX(PITCHCSV[],MATCH(MYRANKS_P[[#This Row],[PROJID]],PITCHCSV[playerid],0),P_SOCOL),0),0)</f>
        <v>#REF!</v>
      </c>
      <c r="O790" s="137" t="e">
        <f>IF(OR(LEAGUE="Mixed",LEAGUE=MYRANKS_P[[#This Row],[LG]]),IFERROR(INDEX(PITCHCSV[],MATCH(MYRANKS_P[[#This Row],[PROJID]],PITCHCSV[playerid],0),P_BBCOL),0),0)</f>
        <v>#REF!</v>
      </c>
      <c r="P790" s="139" t="e">
        <f>IF(OR(LEAGUE="Mixed",LEAGUE=MYRANKS_P[[#This Row],[LG]]),IFERROR(MYRANKS_P[[#This Row],[ER]]*9/MYRANKS_P[[#This Row],[IP]],0),0)</f>
        <v>#REF!</v>
      </c>
      <c r="Q790" s="10" t="e">
        <f>IF(OR(LEAGUE="Mixed",LEAGUE=MYRANKS_P[[#This Row],[LG]]),IFERROR((MYRANKS_P[[#This Row],[BB]]+MYRANKS_P[[#This Row],[H]])/MYRANKS_P[[#This Row],[IP]],0),0)</f>
        <v>#REF!</v>
      </c>
      <c r="R790" s="10" t="e">
        <f>MYRANKS_P[[#This Row],[W]]/SGP_W</f>
        <v>#REF!</v>
      </c>
      <c r="S790" s="10" t="e">
        <f>MYRANKS_P[[#This Row],[SV]]/SGP_SV</f>
        <v>#REF!</v>
      </c>
      <c r="T790" s="10" t="e">
        <f>MYRANKS_P[[#This Row],[SO]]/SGP_K</f>
        <v>#REF!</v>
      </c>
      <c r="U790" s="10" t="e">
        <f>((LGAVG_ER*(NUMPITCHERS-1)+MYRANKS_P[[#This Row],[ER]])*9/((LGAVG_IP*(NUMPITCHERS-1)+MYRANKS_P[[#This Row],[IP]]))-LGAVG_ERA)/SGP_ERA</f>
        <v>#REF!</v>
      </c>
      <c r="V790" s="140" t="e">
        <f>((LGAVG_HBB*(NUMPITCHERS-1)+MYRANKS_P[[#This Row],[BB]]+MYRANKS_P[[#This Row],[H]])/(LGAVG_IP*(NUMPITCHERS-1)+MYRANKS_P[[#This Row],[IP]])-LGAVG_WHIP)/SGP_WHIP</f>
        <v>#REF!</v>
      </c>
      <c r="W790" s="72" t="e">
        <f>MYRANKS_P[[#This Row],[WSGP]]+MYRANKS_P[[#This Row],[SVSGP]]+MYRANKS_P[[#This Row],[SOSGP]]+MYRANKS_P[[#This Row],[ERASGP]]+MYRANKS_P[[#This Row],[WHIPSGP]]</f>
        <v>#REF!</v>
      </c>
      <c r="X790" s="171" t="e">
        <f>RANK(MYRANKS_P[[#This Row],[TTLSGP]],MYRANKS_P[TTLSGP],0)</f>
        <v>#REF!</v>
      </c>
      <c r="Y790" s="72" t="e">
        <f>IF(MYRANKS_P[[#This Row],[RAW_RANK]]&gt;NUM_P,MYRANKS_P[[#This Row],[TTLSGP]],0)</f>
        <v>#REF!</v>
      </c>
      <c r="Z790" s="22" t="e">
        <f>IF(MYRANKS_P[[#This Row],[BENCH_TTLSGP]]=0,"",RANK(MYRANKS_P[[#This Row],[BENCH_TTLSGP]],MYRANKS_P[BENCH_TTLSGP],0))</f>
        <v>#REF!</v>
      </c>
      <c r="AA790" s="22" t="e">
        <f>IF(MYRANKS_P[[#This Row],[RAW_RANK]]=NUM_P,"X","")</f>
        <v>#REF!</v>
      </c>
      <c r="AB790" s="80" t="e">
        <f>VLOOKUP(MYRANKS_P[[#This Row],[POS]],#REF!,COLUMN(#REF!),FALSE)</f>
        <v>#REF!</v>
      </c>
      <c r="AC790" s="12" t="e">
        <f>MYRANKS_P[[#This Row],[TTLSGP]]-MYRANKS_P[[#This Row],[REPL LVL]]</f>
        <v>#REF!</v>
      </c>
      <c r="AD790" s="19" t="e">
        <f>IF(MYRANKS_P[[#This Row],[RAW_RANK]]&lt;=Total_Pitchers_Drafted,MYRANKS_P[[#This Row],[SGP OVER REPL]],0)</f>
        <v>#REF!</v>
      </c>
      <c r="AE790" s="66" t="e">
        <f>MYRANKS_P[[#This Row],[SGP OVER REPL]]*Dollar_Value_Per_Pitcher_SGP+1</f>
        <v>#REF!</v>
      </c>
      <c r="AF790" s="27"/>
      <c r="AG790" s="30" t="e">
        <f>IF(AND(MYRANKS_P[[#This Row],[BENCH_RANK]]&lt;=Total_Pitchers_Drafted,MYRANKS_P[[#This Row],[$ACTUAL]]=""),MYRANKS_P[[#This Row],[USEFULSGP]],0)</f>
        <v>#REF!</v>
      </c>
      <c r="AH790" s="27" t="e">
        <f>IF(MYRANKS_P[[#This Row],[REMAIN_SGP]]=0,0,MYRANKS_P[[#This Row],[REMAIN_SGP]]*Remaining_Dollar_Value_Per_Pitcher_SGP+1)</f>
        <v>#REF!</v>
      </c>
      <c r="AI790" s="87"/>
    </row>
    <row r="791" spans="1:35" x14ac:dyDescent="0.25">
      <c r="A791" s="99" t="s">
        <v>2015</v>
      </c>
      <c r="B791" s="53" t="e">
        <f>VLOOKUP(MYRANKS_P[[#This Row],[PLAYERID]],#REF!,COLUMN(#REF!),FALSE)</f>
        <v>#REF!</v>
      </c>
      <c r="C791" s="53" t="e">
        <f>VLOOKUP(MYRANKS_P[[#This Row],[PLAYERID]],#REF!,COLUMN(#REF!),FALSE)</f>
        <v>#REF!</v>
      </c>
      <c r="D791" s="53" t="e">
        <f>VLOOKUP(MYRANKS_P[[#This Row],[PLAYERID]],#REF!,COLUMN(#REF!),FALSE)</f>
        <v>#REF!</v>
      </c>
      <c r="E791" s="9" t="e">
        <f>VLOOKUP(MYRANKS_P[[#This Row],[PLAYERID]],#REF!,COLUMN(#REF!),FALSE)</f>
        <v>#REF!</v>
      </c>
      <c r="F791" s="53" t="e">
        <f>VLOOKUP(MYRANKS_P[[#This Row],[PLAYERID]],#REF!,COLUMN(#REF!),FALSE)</f>
        <v>#REF!</v>
      </c>
      <c r="G791" s="9" t="e">
        <f>INDEX(#REF!,MATCH(MYRANKS_P[[#This Row],[PLAYERID]],#REF!,0),VLOOKUP(IDSYSTEM,#REF!,3,FALSE))</f>
        <v>#REF!</v>
      </c>
      <c r="H791" s="132" t="e">
        <f>IF(OR(LEAGUE="Mixed",LEAGUE=MYRANKS_P[[#This Row],[LG]]),IFERROR(INDEX(PITCHCSV[],MATCH(MYRANKS_P[[#This Row],[PROJID]],PITCHCSV[playerid],0),P_WCOL),0),0)</f>
        <v>#REF!</v>
      </c>
      <c r="I791" s="133" t="e">
        <f>IF(OR(LEAGUE="Mixed",LEAGUE=MYRANKS_P[[#This Row],[LG]]),IFERROR(INDEX(PITCHCSV[],MATCH(MYRANKS_P[[#This Row],[PROJID]],PITCHCSV[playerid],0),P_SVCOL),0),0)</f>
        <v>#REF!</v>
      </c>
      <c r="J791" s="133" t="e">
        <f>IF(OR(LEAGUE="Mixed",LEAGUE=MYRANKS_P[[#This Row],[LG]]),IFERROR(INDEX(PITCHCSV[],MATCH(MYRANKS_P[[#This Row],[PROJID]],PITCHCSV[playerid],0),P_IPCOL),0),0)</f>
        <v>#REF!</v>
      </c>
      <c r="K791" s="133" t="e">
        <f>IF(OR(LEAGUE="Mixed",LEAGUE=MYRANKS_P[[#This Row],[LG]]),IFERROR(INDEX(PITCHCSV[],MATCH(MYRANKS_P[[#This Row],[PROJID]],PITCHCSV[playerid],0),P_HCOL),0),0)</f>
        <v>#REF!</v>
      </c>
      <c r="L791" s="133" t="e">
        <f>IF(OR(LEAGUE="Mixed",LEAGUE=MYRANKS_P[[#This Row],[LG]]),IFERROR(INDEX(PITCHCSV[],MATCH(MYRANKS_P[[#This Row],[PROJID]],PITCHCSV[playerid],0),P_ERCOL),0),0)</f>
        <v>#REF!</v>
      </c>
      <c r="M791" s="133" t="e">
        <f>IF(OR(LEAGUE="Mixed",LEAGUE=MYRANKS_P[[#This Row],[LG]]),IFERROR(INDEX(PITCHCSV[],MATCH(MYRANKS_P[[#This Row],[PROJID]],PITCHCSV[playerid],0),P_HRCOL),0),0)</f>
        <v>#REF!</v>
      </c>
      <c r="N791" s="133" t="e">
        <f>IF(OR(LEAGUE="Mixed",LEAGUE=MYRANKS_P[[#This Row],[LG]]),IFERROR(INDEX(PITCHCSV[],MATCH(MYRANKS_P[[#This Row],[PROJID]],PITCHCSV[playerid],0),P_SOCOL),0),0)</f>
        <v>#REF!</v>
      </c>
      <c r="O791" s="133" t="e">
        <f>IF(OR(LEAGUE="Mixed",LEAGUE=MYRANKS_P[[#This Row],[LG]]),IFERROR(INDEX(PITCHCSV[],MATCH(MYRANKS_P[[#This Row],[PROJID]],PITCHCSV[playerid],0),P_BBCOL),0),0)</f>
        <v>#REF!</v>
      </c>
      <c r="P791" s="93" t="e">
        <f>IF(OR(LEAGUE="Mixed",LEAGUE=MYRANKS_P[[#This Row],[LG]]),IFERROR(MYRANKS_P[[#This Row],[ER]]*9/MYRANKS_P[[#This Row],[IP]],0),0)</f>
        <v>#REF!</v>
      </c>
      <c r="Q791" s="94" t="e">
        <f>IF(OR(LEAGUE="Mixed",LEAGUE=MYRANKS_P[[#This Row],[LG]]),IFERROR((MYRANKS_P[[#This Row],[BB]]+MYRANKS_P[[#This Row],[H]])/MYRANKS_P[[#This Row],[IP]],0),0)</f>
        <v>#REF!</v>
      </c>
      <c r="R791" s="94" t="e">
        <f>MYRANKS_P[[#This Row],[W]]/SGP_W</f>
        <v>#REF!</v>
      </c>
      <c r="S791" s="94" t="e">
        <f>MYRANKS_P[[#This Row],[SV]]/SGP_SV</f>
        <v>#REF!</v>
      </c>
      <c r="T791" s="94" t="e">
        <f>MYRANKS_P[[#This Row],[SO]]/SGP_K</f>
        <v>#REF!</v>
      </c>
      <c r="U791" s="94" t="e">
        <f>((LGAVG_ER*(NUMPITCHERS-1)+MYRANKS_P[[#This Row],[ER]])*9/((LGAVG_IP*(NUMPITCHERS-1)+MYRANKS_P[[#This Row],[IP]]))-LGAVG_ERA)/SGP_ERA</f>
        <v>#REF!</v>
      </c>
      <c r="V791" s="134" t="e">
        <f>((LGAVG_HBB*(NUMPITCHERS-1)+MYRANKS_P[[#This Row],[BB]]+MYRANKS_P[[#This Row],[H]])/(LGAVG_IP*(NUMPITCHERS-1)+MYRANKS_P[[#This Row],[IP]])-LGAVG_WHIP)/SGP_WHIP</f>
        <v>#REF!</v>
      </c>
      <c r="W791" s="100" t="e">
        <f>MYRANKS_P[[#This Row],[WSGP]]+MYRANKS_P[[#This Row],[SVSGP]]+MYRANKS_P[[#This Row],[SOSGP]]+MYRANKS_P[[#This Row],[ERASGP]]+MYRANKS_P[[#This Row],[WHIPSGP]]</f>
        <v>#REF!</v>
      </c>
      <c r="X791" s="176" t="e">
        <f>RANK(MYRANKS_P[[#This Row],[TTLSGP]],MYRANKS_P[TTLSGP],0)</f>
        <v>#REF!</v>
      </c>
      <c r="Y791" s="100" t="e">
        <f>IF(MYRANKS_P[[#This Row],[RAW_RANK]]&gt;NUM_P,MYRANKS_P[[#This Row],[TTLSGP]],0)</f>
        <v>#REF!</v>
      </c>
      <c r="Z791" s="101" t="e">
        <f>IF(MYRANKS_P[[#This Row],[BENCH_TTLSGP]]=0,"",RANK(MYRANKS_P[[#This Row],[BENCH_TTLSGP]],MYRANKS_P[BENCH_TTLSGP],0))</f>
        <v>#REF!</v>
      </c>
      <c r="AA791" s="101" t="e">
        <f>IF(MYRANKS_P[[#This Row],[RAW_RANK]]=NUM_P,"X","")</f>
        <v>#REF!</v>
      </c>
      <c r="AB791" s="93" t="e">
        <f>VLOOKUP(MYRANKS_P[[#This Row],[POS]],#REF!,COLUMN(#REF!),FALSE)</f>
        <v>#REF!</v>
      </c>
      <c r="AC791" s="95" t="e">
        <f>MYRANKS_P[[#This Row],[TTLSGP]]-MYRANKS_P[[#This Row],[REPL LVL]]</f>
        <v>#REF!</v>
      </c>
      <c r="AD791" s="94" t="e">
        <f>IF(MYRANKS_P[[#This Row],[RAW_RANK]]&lt;=Total_Pitchers_Drafted,MYRANKS_P[[#This Row],[SGP OVER REPL]],0)</f>
        <v>#REF!</v>
      </c>
      <c r="AE791" s="102" t="e">
        <f>MYRANKS_P[[#This Row],[SGP OVER REPL]]*Dollar_Value_Per_Pitcher_SGP+1</f>
        <v>#REF!</v>
      </c>
      <c r="AF791" s="94"/>
      <c r="AG791" s="94" t="e">
        <f>IF(AND(MYRANKS_P[[#This Row],[BENCH_RANK]]&lt;=Total_Pitchers_Drafted,MYRANKS_P[[#This Row],[$ACTUAL]]=""),MYRANKS_P[[#This Row],[USEFULSGP]],0)</f>
        <v>#REF!</v>
      </c>
      <c r="AH791" s="94" t="e">
        <f>IF(MYRANKS_P[[#This Row],[REMAIN_SGP]]=0,0,MYRANKS_P[[#This Row],[REMAIN_SGP]]*Remaining_Dollar_Value_Per_Pitcher_SGP+1)</f>
        <v>#REF!</v>
      </c>
      <c r="AI791" s="94"/>
    </row>
    <row r="792" spans="1:35" x14ac:dyDescent="0.25">
      <c r="A792" s="98" t="s">
        <v>6581</v>
      </c>
      <c r="B792" s="53" t="e">
        <f>VLOOKUP(MYRANKS_P[[#This Row],[PLAYERID]],#REF!,COLUMN(#REF!),FALSE)</f>
        <v>#REF!</v>
      </c>
      <c r="C792" s="53" t="e">
        <f>VLOOKUP(MYRANKS_P[[#This Row],[PLAYERID]],#REF!,COLUMN(#REF!),FALSE)</f>
        <v>#REF!</v>
      </c>
      <c r="D792" s="53" t="e">
        <f>VLOOKUP(MYRANKS_P[[#This Row],[PLAYERID]],#REF!,COLUMN(#REF!),FALSE)</f>
        <v>#REF!</v>
      </c>
      <c r="E792" s="9" t="e">
        <f>VLOOKUP(MYRANKS_P[[#This Row],[PLAYERID]],#REF!,COLUMN(#REF!),FALSE)</f>
        <v>#REF!</v>
      </c>
      <c r="F792" s="53" t="e">
        <f>VLOOKUP(MYRANKS_P[[#This Row],[PLAYERID]],#REF!,COLUMN(#REF!),FALSE)</f>
        <v>#REF!</v>
      </c>
      <c r="G792" s="9" t="e">
        <f>INDEX(#REF!,MATCH(MYRANKS_P[[#This Row],[PLAYERID]],#REF!,0),VLOOKUP(IDSYSTEM,#REF!,3,FALSE))</f>
        <v>#REF!</v>
      </c>
      <c r="H792" s="128" t="e">
        <f>IF(OR(LEAGUE="Mixed",LEAGUE=MYRANKS_P[[#This Row],[LG]]),IFERROR(INDEX(PITCHCSV[],MATCH(MYRANKS_P[[#This Row],[PROJID]],PITCHCSV[playerid],0),P_WCOL),0),0)</f>
        <v>#REF!</v>
      </c>
      <c r="I792" s="129" t="e">
        <f>IF(OR(LEAGUE="Mixed",LEAGUE=MYRANKS_P[[#This Row],[LG]]),IFERROR(INDEX(PITCHCSV[],MATCH(MYRANKS_P[[#This Row],[PROJID]],PITCHCSV[playerid],0),P_SVCOL),0),0)</f>
        <v>#REF!</v>
      </c>
      <c r="J792" s="129" t="e">
        <f>IF(OR(LEAGUE="Mixed",LEAGUE=MYRANKS_P[[#This Row],[LG]]),IFERROR(INDEX(PITCHCSV[],MATCH(MYRANKS_P[[#This Row],[PROJID]],PITCHCSV[playerid],0),P_IPCOL),0),0)</f>
        <v>#REF!</v>
      </c>
      <c r="K792" s="129" t="e">
        <f>IF(OR(LEAGUE="Mixed",LEAGUE=MYRANKS_P[[#This Row],[LG]]),IFERROR(INDEX(PITCHCSV[],MATCH(MYRANKS_P[[#This Row],[PROJID]],PITCHCSV[playerid],0),P_HCOL),0),0)</f>
        <v>#REF!</v>
      </c>
      <c r="L792" s="129" t="e">
        <f>IF(OR(LEAGUE="Mixed",LEAGUE=MYRANKS_P[[#This Row],[LG]]),IFERROR(INDEX(PITCHCSV[],MATCH(MYRANKS_P[[#This Row],[PROJID]],PITCHCSV[playerid],0),P_ERCOL),0),0)</f>
        <v>#REF!</v>
      </c>
      <c r="M792" s="129" t="e">
        <f>IF(OR(LEAGUE="Mixed",LEAGUE=MYRANKS_P[[#This Row],[LG]]),IFERROR(INDEX(PITCHCSV[],MATCH(MYRANKS_P[[#This Row],[PROJID]],PITCHCSV[playerid],0),P_HRCOL),0),0)</f>
        <v>#REF!</v>
      </c>
      <c r="N792" s="129" t="e">
        <f>IF(OR(LEAGUE="Mixed",LEAGUE=MYRANKS_P[[#This Row],[LG]]),IFERROR(INDEX(PITCHCSV[],MATCH(MYRANKS_P[[#This Row],[PROJID]],PITCHCSV[playerid],0),P_SOCOL),0),0)</f>
        <v>#REF!</v>
      </c>
      <c r="O792" s="129" t="e">
        <f>IF(OR(LEAGUE="Mixed",LEAGUE=MYRANKS_P[[#This Row],[LG]]),IFERROR(INDEX(PITCHCSV[],MATCH(MYRANKS_P[[#This Row],[PROJID]],PITCHCSV[playerid],0),P_BBCOL),0),0)</f>
        <v>#REF!</v>
      </c>
      <c r="P792" s="130" t="e">
        <f>IF(OR(LEAGUE="Mixed",LEAGUE=MYRANKS_P[[#This Row],[LG]]),IFERROR(MYRANKS_P[[#This Row],[ER]]*9/MYRANKS_P[[#This Row],[IP]],0),0)</f>
        <v>#REF!</v>
      </c>
      <c r="Q792" s="87" t="e">
        <f>IF(OR(LEAGUE="Mixed",LEAGUE=MYRANKS_P[[#This Row],[LG]]),IFERROR((MYRANKS_P[[#This Row],[BB]]+MYRANKS_P[[#This Row],[H]])/MYRANKS_P[[#This Row],[IP]],0),0)</f>
        <v>#REF!</v>
      </c>
      <c r="R792" s="87" t="e">
        <f>MYRANKS_P[[#This Row],[W]]/SGP_W</f>
        <v>#REF!</v>
      </c>
      <c r="S792" s="87" t="e">
        <f>MYRANKS_P[[#This Row],[SV]]/SGP_SV</f>
        <v>#REF!</v>
      </c>
      <c r="T792" s="87" t="e">
        <f>MYRANKS_P[[#This Row],[SO]]/SGP_K</f>
        <v>#REF!</v>
      </c>
      <c r="U792" s="87" t="e">
        <f>((LGAVG_ER*(NUMPITCHERS-1)+MYRANKS_P[[#This Row],[ER]])*9/((LGAVG_IP*(NUMPITCHERS-1)+MYRANKS_P[[#This Row],[IP]]))-LGAVG_ERA)/SGP_ERA</f>
        <v>#REF!</v>
      </c>
      <c r="V792" s="131" t="e">
        <f>((LGAVG_HBB*(NUMPITCHERS-1)+MYRANKS_P[[#This Row],[BB]]+MYRANKS_P[[#This Row],[H]])/(LGAVG_IP*(NUMPITCHERS-1)+MYRANKS_P[[#This Row],[IP]])-LGAVG_WHIP)/SGP_WHIP</f>
        <v>#REF!</v>
      </c>
      <c r="W792" s="92" t="e">
        <f>MYRANKS_P[[#This Row],[WSGP]]+MYRANKS_P[[#This Row],[SVSGP]]+MYRANKS_P[[#This Row],[SOSGP]]+MYRANKS_P[[#This Row],[ERASGP]]+MYRANKS_P[[#This Row],[WHIPSGP]]</f>
        <v>#REF!</v>
      </c>
      <c r="X792" s="173" t="e">
        <f>RANK(MYRANKS_P[[#This Row],[TTLSGP]],MYRANKS_P[TTLSGP],0)</f>
        <v>#REF!</v>
      </c>
      <c r="Y792" s="92" t="e">
        <f>IF(MYRANKS_P[[#This Row],[RAW_RANK]]&gt;NUM_P,MYRANKS_P[[#This Row],[TTLSGP]],0)</f>
        <v>#REF!</v>
      </c>
      <c r="Z792" s="96" t="e">
        <f>IF(MYRANKS_P[[#This Row],[BENCH_TTLSGP]]=0,"",RANK(MYRANKS_P[[#This Row],[BENCH_TTLSGP]],MYRANKS_P[BENCH_TTLSGP],0))</f>
        <v>#REF!</v>
      </c>
      <c r="AA792" s="96" t="e">
        <f>IF(MYRANKS_P[[#This Row],[RAW_RANK]]=NUM_P,"X","")</f>
        <v>#REF!</v>
      </c>
      <c r="AB792" s="93" t="e">
        <f>VLOOKUP(MYRANKS_P[[#This Row],[POS]],#REF!,COLUMN(#REF!),FALSE)</f>
        <v>#REF!</v>
      </c>
      <c r="AC792" s="94" t="e">
        <f>MYRANKS_P[[#This Row],[TTLSGP]]-MYRANKS_P[[#This Row],[REPL LVL]]</f>
        <v>#REF!</v>
      </c>
      <c r="AD792" s="87" t="e">
        <f>IF(MYRANKS_P[[#This Row],[RAW_RANK]]&lt;=Total_Pitchers_Drafted,MYRANKS_P[[#This Row],[SGP OVER REPL]],0)</f>
        <v>#REF!</v>
      </c>
      <c r="AE792" s="97" t="e">
        <f>MYRANKS_P[[#This Row],[SGP OVER REPL]]*Dollar_Value_Per_Pitcher_SGP+1</f>
        <v>#REF!</v>
      </c>
      <c r="AF792" s="87"/>
      <c r="AG792" s="87" t="e">
        <f>IF(AND(MYRANKS_P[[#This Row],[BENCH_RANK]]&lt;=Total_Pitchers_Drafted,MYRANKS_P[[#This Row],[$ACTUAL]]=""),MYRANKS_P[[#This Row],[USEFULSGP]],0)</f>
        <v>#REF!</v>
      </c>
      <c r="AH792" s="87" t="e">
        <f>IF(MYRANKS_P[[#This Row],[REMAIN_SGP]]=0,0,MYRANKS_P[[#This Row],[REMAIN_SGP]]*Remaining_Dollar_Value_Per_Pitcher_SGP+1)</f>
        <v>#REF!</v>
      </c>
      <c r="AI792" s="87"/>
    </row>
    <row r="793" spans="1:35" x14ac:dyDescent="0.25">
      <c r="A793" s="78" t="s">
        <v>2021</v>
      </c>
      <c r="B793" s="53" t="e">
        <f>VLOOKUP(MYRANKS_P[[#This Row],[PLAYERID]],#REF!,COLUMN(#REF!),FALSE)</f>
        <v>#REF!</v>
      </c>
      <c r="C793" s="53" t="e">
        <f>VLOOKUP(MYRANKS_P[[#This Row],[PLAYERID]],#REF!,COLUMN(#REF!),FALSE)</f>
        <v>#REF!</v>
      </c>
      <c r="D793" s="53" t="e">
        <f>VLOOKUP(MYRANKS_P[[#This Row],[PLAYERID]],#REF!,COLUMN(#REF!),FALSE)</f>
        <v>#REF!</v>
      </c>
      <c r="E793" s="9" t="e">
        <f>VLOOKUP(MYRANKS_P[[#This Row],[PLAYERID]],#REF!,COLUMN(#REF!),FALSE)</f>
        <v>#REF!</v>
      </c>
      <c r="F793" s="53" t="e">
        <f>VLOOKUP(MYRANKS_P[[#This Row],[PLAYERID]],#REF!,COLUMN(#REF!),FALSE)</f>
        <v>#REF!</v>
      </c>
      <c r="G793" s="9" t="e">
        <f>INDEX(#REF!,MATCH(MYRANKS_P[[#This Row],[PLAYERID]],#REF!,0),VLOOKUP(IDSYSTEM,#REF!,3,FALSE))</f>
        <v>#REF!</v>
      </c>
      <c r="H793" s="136" t="e">
        <f>IF(OR(LEAGUE="Mixed",LEAGUE=MYRANKS_P[[#This Row],[LG]]),IFERROR(INDEX(PITCHCSV[],MATCH(MYRANKS_P[[#This Row],[PROJID]],PITCHCSV[playerid],0),P_WCOL),0),0)</f>
        <v>#REF!</v>
      </c>
      <c r="I793" s="138" t="e">
        <f>IF(OR(LEAGUE="Mixed",LEAGUE=MYRANKS_P[[#This Row],[LG]]),IFERROR(INDEX(PITCHCSV[],MATCH(MYRANKS_P[[#This Row],[PROJID]],PITCHCSV[playerid],0),P_SVCOL),0),0)</f>
        <v>#REF!</v>
      </c>
      <c r="J793" s="138" t="e">
        <f>IF(OR(LEAGUE="Mixed",LEAGUE=MYRANKS_P[[#This Row],[LG]]),IFERROR(INDEX(PITCHCSV[],MATCH(MYRANKS_P[[#This Row],[PROJID]],PITCHCSV[playerid],0),P_IPCOL),0),0)</f>
        <v>#REF!</v>
      </c>
      <c r="K793" s="138" t="e">
        <f>IF(OR(LEAGUE="Mixed",LEAGUE=MYRANKS_P[[#This Row],[LG]]),IFERROR(INDEX(PITCHCSV[],MATCH(MYRANKS_P[[#This Row],[PROJID]],PITCHCSV[playerid],0),P_HCOL),0),0)</f>
        <v>#REF!</v>
      </c>
      <c r="L793" s="138" t="e">
        <f>IF(OR(LEAGUE="Mixed",LEAGUE=MYRANKS_P[[#This Row],[LG]]),IFERROR(INDEX(PITCHCSV[],MATCH(MYRANKS_P[[#This Row],[PROJID]],PITCHCSV[playerid],0),P_ERCOL),0),0)</f>
        <v>#REF!</v>
      </c>
      <c r="M793" s="138" t="e">
        <f>IF(OR(LEAGUE="Mixed",LEAGUE=MYRANKS_P[[#This Row],[LG]]),IFERROR(INDEX(PITCHCSV[],MATCH(MYRANKS_P[[#This Row],[PROJID]],PITCHCSV[playerid],0),P_HRCOL),0),0)</f>
        <v>#REF!</v>
      </c>
      <c r="N793" s="138" t="e">
        <f>IF(OR(LEAGUE="Mixed",LEAGUE=MYRANKS_P[[#This Row],[LG]]),IFERROR(INDEX(PITCHCSV[],MATCH(MYRANKS_P[[#This Row],[PROJID]],PITCHCSV[playerid],0),P_SOCOL),0),0)</f>
        <v>#REF!</v>
      </c>
      <c r="O793" s="138" t="e">
        <f>IF(OR(LEAGUE="Mixed",LEAGUE=MYRANKS_P[[#This Row],[LG]]),IFERROR(INDEX(PITCHCSV[],MATCH(MYRANKS_P[[#This Row],[PROJID]],PITCHCSV[playerid],0),P_BBCOL),0),0)</f>
        <v>#REF!</v>
      </c>
      <c r="P793" s="80" t="e">
        <f>IF(OR(LEAGUE="Mixed",LEAGUE=MYRANKS_P[[#This Row],[LG]]),IFERROR(MYRANKS_P[[#This Row],[ER]]*9/MYRANKS_P[[#This Row],[IP]],0),0)</f>
        <v>#REF!</v>
      </c>
      <c r="Q793" s="12" t="e">
        <f>IF(OR(LEAGUE="Mixed",LEAGUE=MYRANKS_P[[#This Row],[LG]]),IFERROR((MYRANKS_P[[#This Row],[BB]]+MYRANKS_P[[#This Row],[H]])/MYRANKS_P[[#This Row],[IP]],0),0)</f>
        <v>#REF!</v>
      </c>
      <c r="R793" s="12" t="e">
        <f>MYRANKS_P[[#This Row],[W]]/SGP_W</f>
        <v>#REF!</v>
      </c>
      <c r="S793" s="12" t="e">
        <f>MYRANKS_P[[#This Row],[SV]]/SGP_SV</f>
        <v>#REF!</v>
      </c>
      <c r="T793" s="12" t="e">
        <f>MYRANKS_P[[#This Row],[SO]]/SGP_K</f>
        <v>#REF!</v>
      </c>
      <c r="U793" s="12" t="e">
        <f>((LGAVG_ER*(NUMPITCHERS-1)+MYRANKS_P[[#This Row],[ER]])*9/((LGAVG_IP*(NUMPITCHERS-1)+MYRANKS_P[[#This Row],[IP]]))-LGAVG_ERA)/SGP_ERA</f>
        <v>#REF!</v>
      </c>
      <c r="V793" s="141" t="e">
        <f>((LGAVG_HBB*(NUMPITCHERS-1)+MYRANKS_P[[#This Row],[BB]]+MYRANKS_P[[#This Row],[H]])/(LGAVG_IP*(NUMPITCHERS-1)+MYRANKS_P[[#This Row],[IP]])-LGAVG_WHIP)/SGP_WHIP</f>
        <v>#REF!</v>
      </c>
      <c r="W793" s="76" t="e">
        <f>MYRANKS_P[[#This Row],[WSGP]]+MYRANKS_P[[#This Row],[SVSGP]]+MYRANKS_P[[#This Row],[SOSGP]]+MYRANKS_P[[#This Row],[ERASGP]]+MYRANKS_P[[#This Row],[WHIPSGP]]</f>
        <v>#REF!</v>
      </c>
      <c r="X793" s="175" t="e">
        <f>RANK(MYRANKS_P[[#This Row],[TTLSGP]],MYRANKS_P[TTLSGP],0)</f>
        <v>#REF!</v>
      </c>
      <c r="Y793" s="76" t="e">
        <f>IF(MYRANKS_P[[#This Row],[RAW_RANK]]&gt;NUM_P,MYRANKS_P[[#This Row],[TTLSGP]],0)</f>
        <v>#REF!</v>
      </c>
      <c r="Z793" s="23" t="e">
        <f>IF(MYRANKS_P[[#This Row],[BENCH_TTLSGP]]=0,"",RANK(MYRANKS_P[[#This Row],[BENCH_TTLSGP]],MYRANKS_P[BENCH_TTLSGP],0))</f>
        <v>#REF!</v>
      </c>
      <c r="AA793" s="23" t="e">
        <f>IF(MYRANKS_P[[#This Row],[RAW_RANK]]=NUM_P,"X","")</f>
        <v>#REF!</v>
      </c>
      <c r="AB793" s="80" t="e">
        <f>VLOOKUP(MYRANKS_P[[#This Row],[POS]],#REF!,COLUMN(#REF!),FALSE)</f>
        <v>#REF!</v>
      </c>
      <c r="AC793" s="81" t="e">
        <f>MYRANKS_P[[#This Row],[TTLSGP]]-MYRANKS_P[[#This Row],[REPL LVL]]</f>
        <v>#REF!</v>
      </c>
      <c r="AD793" s="20" t="e">
        <f>IF(MYRANKS_P[[#This Row],[RAW_RANK]]&lt;=Total_Pitchers_Drafted,MYRANKS_P[[#This Row],[SGP OVER REPL]],0)</f>
        <v>#REF!</v>
      </c>
      <c r="AE793" s="70" t="e">
        <f>MYRANKS_P[[#This Row],[SGP OVER REPL]]*Dollar_Value_Per_Pitcher_SGP+1</f>
        <v>#REF!</v>
      </c>
      <c r="AF793" s="28"/>
      <c r="AG793" s="31" t="e">
        <f>IF(AND(MYRANKS_P[[#This Row],[BENCH_RANK]]&lt;=Total_Pitchers_Drafted,MYRANKS_P[[#This Row],[$ACTUAL]]=""),MYRANKS_P[[#This Row],[USEFULSGP]],0)</f>
        <v>#REF!</v>
      </c>
      <c r="AH793" s="28" t="e">
        <f>IF(MYRANKS_P[[#This Row],[REMAIN_SGP]]=0,0,MYRANKS_P[[#This Row],[REMAIN_SGP]]*Remaining_Dollar_Value_Per_Pitcher_SGP+1)</f>
        <v>#REF!</v>
      </c>
      <c r="AI793" s="94"/>
    </row>
    <row r="794" spans="1:35" x14ac:dyDescent="0.25">
      <c r="A794" s="98" t="s">
        <v>4535</v>
      </c>
      <c r="B794" s="53" t="e">
        <f>VLOOKUP(MYRANKS_P[[#This Row],[PLAYERID]],#REF!,COLUMN(#REF!),FALSE)</f>
        <v>#REF!</v>
      </c>
      <c r="C794" s="53" t="e">
        <f>VLOOKUP(MYRANKS_P[[#This Row],[PLAYERID]],#REF!,COLUMN(#REF!),FALSE)</f>
        <v>#REF!</v>
      </c>
      <c r="D794" s="53" t="e">
        <f>VLOOKUP(MYRANKS_P[[#This Row],[PLAYERID]],#REF!,COLUMN(#REF!),FALSE)</f>
        <v>#REF!</v>
      </c>
      <c r="E794" s="9" t="e">
        <f>VLOOKUP(MYRANKS_P[[#This Row],[PLAYERID]],#REF!,COLUMN(#REF!),FALSE)</f>
        <v>#REF!</v>
      </c>
      <c r="F794" s="53" t="e">
        <f>VLOOKUP(MYRANKS_P[[#This Row],[PLAYERID]],#REF!,COLUMN(#REF!),FALSE)</f>
        <v>#REF!</v>
      </c>
      <c r="G794" s="9" t="e">
        <f>INDEX(#REF!,MATCH(MYRANKS_P[[#This Row],[PLAYERID]],#REF!,0),VLOOKUP(IDSYSTEM,#REF!,3,FALSE))</f>
        <v>#REF!</v>
      </c>
      <c r="H794" s="115" t="e">
        <f>IF(OR(LEAGUE="Mixed",LEAGUE=MYRANKS_P[[#This Row],[LG]]),IFERROR(INDEX(PITCHCSV[],MATCH(MYRANKS_P[[#This Row],[PROJID]],PITCHCSV[playerid],0),P_WCOL),0),0)</f>
        <v>#REF!</v>
      </c>
      <c r="I794" s="137" t="e">
        <f>IF(OR(LEAGUE="Mixed",LEAGUE=MYRANKS_P[[#This Row],[LG]]),IFERROR(INDEX(PITCHCSV[],MATCH(MYRANKS_P[[#This Row],[PROJID]],PITCHCSV[playerid],0),P_SVCOL),0),0)</f>
        <v>#REF!</v>
      </c>
      <c r="J794" s="137" t="e">
        <f>IF(OR(LEAGUE="Mixed",LEAGUE=MYRANKS_P[[#This Row],[LG]]),IFERROR(INDEX(PITCHCSV[],MATCH(MYRANKS_P[[#This Row],[PROJID]],PITCHCSV[playerid],0),P_IPCOL),0),0)</f>
        <v>#REF!</v>
      </c>
      <c r="K794" s="137" t="e">
        <f>IF(OR(LEAGUE="Mixed",LEAGUE=MYRANKS_P[[#This Row],[LG]]),IFERROR(INDEX(PITCHCSV[],MATCH(MYRANKS_P[[#This Row],[PROJID]],PITCHCSV[playerid],0),P_HCOL),0),0)</f>
        <v>#REF!</v>
      </c>
      <c r="L794" s="137" t="e">
        <f>IF(OR(LEAGUE="Mixed",LEAGUE=MYRANKS_P[[#This Row],[LG]]),IFERROR(INDEX(PITCHCSV[],MATCH(MYRANKS_P[[#This Row],[PROJID]],PITCHCSV[playerid],0),P_ERCOL),0),0)</f>
        <v>#REF!</v>
      </c>
      <c r="M794" s="137" t="e">
        <f>IF(OR(LEAGUE="Mixed",LEAGUE=MYRANKS_P[[#This Row],[LG]]),IFERROR(INDEX(PITCHCSV[],MATCH(MYRANKS_P[[#This Row],[PROJID]],PITCHCSV[playerid],0),P_HRCOL),0),0)</f>
        <v>#REF!</v>
      </c>
      <c r="N794" s="137" t="e">
        <f>IF(OR(LEAGUE="Mixed",LEAGUE=MYRANKS_P[[#This Row],[LG]]),IFERROR(INDEX(PITCHCSV[],MATCH(MYRANKS_P[[#This Row],[PROJID]],PITCHCSV[playerid],0),P_SOCOL),0),0)</f>
        <v>#REF!</v>
      </c>
      <c r="O794" s="137" t="e">
        <f>IF(OR(LEAGUE="Mixed",LEAGUE=MYRANKS_P[[#This Row],[LG]]),IFERROR(INDEX(PITCHCSV[],MATCH(MYRANKS_P[[#This Row],[PROJID]],PITCHCSV[playerid],0),P_BBCOL),0),0)</f>
        <v>#REF!</v>
      </c>
      <c r="P794" s="139" t="e">
        <f>IF(OR(LEAGUE="Mixed",LEAGUE=MYRANKS_P[[#This Row],[LG]]),IFERROR(MYRANKS_P[[#This Row],[ER]]*9/MYRANKS_P[[#This Row],[IP]],0),0)</f>
        <v>#REF!</v>
      </c>
      <c r="Q794" s="10" t="e">
        <f>IF(OR(LEAGUE="Mixed",LEAGUE=MYRANKS_P[[#This Row],[LG]]),IFERROR((MYRANKS_P[[#This Row],[BB]]+MYRANKS_P[[#This Row],[H]])/MYRANKS_P[[#This Row],[IP]],0),0)</f>
        <v>#REF!</v>
      </c>
      <c r="R794" s="87" t="e">
        <f>MYRANKS_P[[#This Row],[W]]/SGP_W</f>
        <v>#REF!</v>
      </c>
      <c r="S794" s="87" t="e">
        <f>MYRANKS_P[[#This Row],[SV]]/SGP_SV</f>
        <v>#REF!</v>
      </c>
      <c r="T794" s="87" t="e">
        <f>MYRANKS_P[[#This Row],[SO]]/SGP_K</f>
        <v>#REF!</v>
      </c>
      <c r="U794" s="10" t="e">
        <f>((LGAVG_ER*(NUMPITCHERS-1)+MYRANKS_P[[#This Row],[ER]])*9/((LGAVG_IP*(NUMPITCHERS-1)+MYRANKS_P[[#This Row],[IP]]))-LGAVG_ERA)/SGP_ERA</f>
        <v>#REF!</v>
      </c>
      <c r="V794" s="140" t="e">
        <f>((LGAVG_HBB*(NUMPITCHERS-1)+MYRANKS_P[[#This Row],[BB]]+MYRANKS_P[[#This Row],[H]])/(LGAVG_IP*(NUMPITCHERS-1)+MYRANKS_P[[#This Row],[IP]])-LGAVG_WHIP)/SGP_WHIP</f>
        <v>#REF!</v>
      </c>
      <c r="W794" s="92" t="e">
        <f>MYRANKS_P[[#This Row],[WSGP]]+MYRANKS_P[[#This Row],[SVSGP]]+MYRANKS_P[[#This Row],[SOSGP]]+MYRANKS_P[[#This Row],[ERASGP]]+MYRANKS_P[[#This Row],[WHIPSGP]]</f>
        <v>#REF!</v>
      </c>
      <c r="X794" s="173" t="e">
        <f>RANK(MYRANKS_P[[#This Row],[TTLSGP]],MYRANKS_P[TTLSGP],0)</f>
        <v>#REF!</v>
      </c>
      <c r="Y794" s="92" t="e">
        <f>IF(MYRANKS_P[[#This Row],[RAW_RANK]]&gt;NUM_P,MYRANKS_P[[#This Row],[TTLSGP]],0)</f>
        <v>#REF!</v>
      </c>
      <c r="Z794" s="96" t="e">
        <f>IF(MYRANKS_P[[#This Row],[BENCH_TTLSGP]]=0,"",RANK(MYRANKS_P[[#This Row],[BENCH_TTLSGP]],MYRANKS_P[BENCH_TTLSGP],0))</f>
        <v>#REF!</v>
      </c>
      <c r="AA794" s="96" t="e">
        <f>IF(MYRANKS_P[[#This Row],[RAW_RANK]]=NUM_P,"X","")</f>
        <v>#REF!</v>
      </c>
      <c r="AB794" s="93" t="e">
        <f>VLOOKUP(MYRANKS_P[[#This Row],[POS]],#REF!,COLUMN(#REF!),FALSE)</f>
        <v>#REF!</v>
      </c>
      <c r="AC794" s="94" t="e">
        <f>MYRANKS_P[[#This Row],[TTLSGP]]-MYRANKS_P[[#This Row],[REPL LVL]]</f>
        <v>#REF!</v>
      </c>
      <c r="AD794" s="87" t="e">
        <f>IF(MYRANKS_P[[#This Row],[RAW_RANK]]&lt;=Total_Pitchers_Drafted,MYRANKS_P[[#This Row],[SGP OVER REPL]],0)</f>
        <v>#REF!</v>
      </c>
      <c r="AE794" s="97" t="e">
        <f>MYRANKS_P[[#This Row],[SGP OVER REPL]]*Dollar_Value_Per_Pitcher_SGP+1</f>
        <v>#REF!</v>
      </c>
      <c r="AF794" s="87"/>
      <c r="AG794" s="87" t="e">
        <f>IF(AND(MYRANKS_P[[#This Row],[BENCH_RANK]]&lt;=Total_Pitchers_Drafted,MYRANKS_P[[#This Row],[$ACTUAL]]=""),MYRANKS_P[[#This Row],[USEFULSGP]],0)</f>
        <v>#REF!</v>
      </c>
      <c r="AH794" s="87" t="e">
        <f>IF(MYRANKS_P[[#This Row],[REMAIN_SGP]]=0,0,MYRANKS_P[[#This Row],[REMAIN_SGP]]*Remaining_Dollar_Value_Per_Pitcher_SGP+1)</f>
        <v>#REF!</v>
      </c>
      <c r="AI794" s="87"/>
    </row>
    <row r="795" spans="1:35" x14ac:dyDescent="0.25">
      <c r="A795" s="111" t="s">
        <v>2024</v>
      </c>
      <c r="B795" s="53" t="e">
        <f>VLOOKUP(MYRANKS_P[[#This Row],[PLAYERID]],#REF!,COLUMN(#REF!),FALSE)</f>
        <v>#REF!</v>
      </c>
      <c r="C795" s="53" t="e">
        <f>VLOOKUP(MYRANKS_P[[#This Row],[PLAYERID]],#REF!,COLUMN(#REF!),FALSE)</f>
        <v>#REF!</v>
      </c>
      <c r="D795" s="53" t="e">
        <f>VLOOKUP(MYRANKS_P[[#This Row],[PLAYERID]],#REF!,COLUMN(#REF!),FALSE)</f>
        <v>#REF!</v>
      </c>
      <c r="E795" s="9" t="e">
        <f>VLOOKUP(MYRANKS_P[[#This Row],[PLAYERID]],#REF!,COLUMN(#REF!),FALSE)</f>
        <v>#REF!</v>
      </c>
      <c r="F795" s="53" t="e">
        <f>VLOOKUP(MYRANKS_P[[#This Row],[PLAYERID]],#REF!,COLUMN(#REF!),FALSE)</f>
        <v>#REF!</v>
      </c>
      <c r="G795" s="9" t="e">
        <f>INDEX(#REF!,MATCH(MYRANKS_P[[#This Row],[PLAYERID]],#REF!,0),VLOOKUP(IDSYSTEM,#REF!,3,FALSE))</f>
        <v>#REF!</v>
      </c>
      <c r="H795" s="115" t="e">
        <f>IF(OR(LEAGUE="Mixed",LEAGUE=MYRANKS_P[[#This Row],[LG]]),IFERROR(INDEX(PITCHCSV[],MATCH(MYRANKS_P[[#This Row],[PROJID]],PITCHCSV[playerid],0),P_WCOL),0),0)</f>
        <v>#REF!</v>
      </c>
      <c r="I795" s="137" t="e">
        <f>IF(OR(LEAGUE="Mixed",LEAGUE=MYRANKS_P[[#This Row],[LG]]),IFERROR(INDEX(PITCHCSV[],MATCH(MYRANKS_P[[#This Row],[PROJID]],PITCHCSV[playerid],0),P_SVCOL),0),0)</f>
        <v>#REF!</v>
      </c>
      <c r="J795" s="137" t="e">
        <f>IF(OR(LEAGUE="Mixed",LEAGUE=MYRANKS_P[[#This Row],[LG]]),IFERROR(INDEX(PITCHCSV[],MATCH(MYRANKS_P[[#This Row],[PROJID]],PITCHCSV[playerid],0),P_IPCOL),0),0)</f>
        <v>#REF!</v>
      </c>
      <c r="K795" s="137" t="e">
        <f>IF(OR(LEAGUE="Mixed",LEAGUE=MYRANKS_P[[#This Row],[LG]]),IFERROR(INDEX(PITCHCSV[],MATCH(MYRANKS_P[[#This Row],[PROJID]],PITCHCSV[playerid],0),P_HCOL),0),0)</f>
        <v>#REF!</v>
      </c>
      <c r="L795" s="137" t="e">
        <f>IF(OR(LEAGUE="Mixed",LEAGUE=MYRANKS_P[[#This Row],[LG]]),IFERROR(INDEX(PITCHCSV[],MATCH(MYRANKS_P[[#This Row],[PROJID]],PITCHCSV[playerid],0),P_ERCOL),0),0)</f>
        <v>#REF!</v>
      </c>
      <c r="M795" s="137" t="e">
        <f>IF(OR(LEAGUE="Mixed",LEAGUE=MYRANKS_P[[#This Row],[LG]]),IFERROR(INDEX(PITCHCSV[],MATCH(MYRANKS_P[[#This Row],[PROJID]],PITCHCSV[playerid],0),P_HRCOL),0),0)</f>
        <v>#REF!</v>
      </c>
      <c r="N795" s="137" t="e">
        <f>IF(OR(LEAGUE="Mixed",LEAGUE=MYRANKS_P[[#This Row],[LG]]),IFERROR(INDEX(PITCHCSV[],MATCH(MYRANKS_P[[#This Row],[PROJID]],PITCHCSV[playerid],0),P_SOCOL),0),0)</f>
        <v>#REF!</v>
      </c>
      <c r="O795" s="137" t="e">
        <f>IF(OR(LEAGUE="Mixed",LEAGUE=MYRANKS_P[[#This Row],[LG]]),IFERROR(INDEX(PITCHCSV[],MATCH(MYRANKS_P[[#This Row],[PROJID]],PITCHCSV[playerid],0),P_BBCOL),0),0)</f>
        <v>#REF!</v>
      </c>
      <c r="P795" s="139" t="e">
        <f>IF(OR(LEAGUE="Mixed",LEAGUE=MYRANKS_P[[#This Row],[LG]]),IFERROR(MYRANKS_P[[#This Row],[ER]]*9/MYRANKS_P[[#This Row],[IP]],0),0)</f>
        <v>#REF!</v>
      </c>
      <c r="Q795" s="10" t="e">
        <f>IF(OR(LEAGUE="Mixed",LEAGUE=MYRANKS_P[[#This Row],[LG]]),IFERROR((MYRANKS_P[[#This Row],[BB]]+MYRANKS_P[[#This Row],[H]])/MYRANKS_P[[#This Row],[IP]],0),0)</f>
        <v>#REF!</v>
      </c>
      <c r="R795" s="10" t="e">
        <f>MYRANKS_P[[#This Row],[W]]/SGP_W</f>
        <v>#REF!</v>
      </c>
      <c r="S795" s="10" t="e">
        <f>MYRANKS_P[[#This Row],[SV]]/SGP_SV</f>
        <v>#REF!</v>
      </c>
      <c r="T795" s="10" t="e">
        <f>MYRANKS_P[[#This Row],[SO]]/SGP_K</f>
        <v>#REF!</v>
      </c>
      <c r="U795" s="10" t="e">
        <f>((LGAVG_ER*(NUMPITCHERS-1)+MYRANKS_P[[#This Row],[ER]])*9/((LGAVG_IP*(NUMPITCHERS-1)+MYRANKS_P[[#This Row],[IP]]))-LGAVG_ERA)/SGP_ERA</f>
        <v>#REF!</v>
      </c>
      <c r="V795" s="140" t="e">
        <f>((LGAVG_HBB*(NUMPITCHERS-1)+MYRANKS_P[[#This Row],[BB]]+MYRANKS_P[[#This Row],[H]])/(LGAVG_IP*(NUMPITCHERS-1)+MYRANKS_P[[#This Row],[IP]])-LGAVG_WHIP)/SGP_WHIP</f>
        <v>#REF!</v>
      </c>
      <c r="W795" s="72" t="e">
        <f>MYRANKS_P[[#This Row],[WSGP]]+MYRANKS_P[[#This Row],[SVSGP]]+MYRANKS_P[[#This Row],[SOSGP]]+MYRANKS_P[[#This Row],[ERASGP]]+MYRANKS_P[[#This Row],[WHIPSGP]]</f>
        <v>#REF!</v>
      </c>
      <c r="X795" s="171" t="e">
        <f>RANK(MYRANKS_P[[#This Row],[TTLSGP]],MYRANKS_P[TTLSGP],0)</f>
        <v>#REF!</v>
      </c>
      <c r="Y795" s="72" t="e">
        <f>IF(MYRANKS_P[[#This Row],[RAW_RANK]]&gt;NUM_P,MYRANKS_P[[#This Row],[TTLSGP]],0)</f>
        <v>#REF!</v>
      </c>
      <c r="Z795" s="22" t="e">
        <f>IF(MYRANKS_P[[#This Row],[BENCH_TTLSGP]]=0,"",RANK(MYRANKS_P[[#This Row],[BENCH_TTLSGP]],MYRANKS_P[BENCH_TTLSGP],0))</f>
        <v>#REF!</v>
      </c>
      <c r="AA795" s="22" t="e">
        <f>IF(MYRANKS_P[[#This Row],[RAW_RANK]]=NUM_P,"X","")</f>
        <v>#REF!</v>
      </c>
      <c r="AB795" s="80" t="e">
        <f>VLOOKUP(MYRANKS_P[[#This Row],[POS]],#REF!,COLUMN(#REF!),FALSE)</f>
        <v>#REF!</v>
      </c>
      <c r="AC795" s="81" t="e">
        <f>MYRANKS_P[[#This Row],[TTLSGP]]-MYRANKS_P[[#This Row],[REPL LVL]]</f>
        <v>#REF!</v>
      </c>
      <c r="AD795" s="19" t="e">
        <f>IF(MYRANKS_P[[#This Row],[RAW_RANK]]&lt;=Total_Pitchers_Drafted,MYRANKS_P[[#This Row],[SGP OVER REPL]],0)</f>
        <v>#REF!</v>
      </c>
      <c r="AE795" s="66" t="e">
        <f>MYRANKS_P[[#This Row],[SGP OVER REPL]]*Dollar_Value_Per_Pitcher_SGP+1</f>
        <v>#REF!</v>
      </c>
      <c r="AF795" s="27"/>
      <c r="AG795" s="30" t="e">
        <f>IF(AND(MYRANKS_P[[#This Row],[BENCH_RANK]]&lt;=Total_Pitchers_Drafted,MYRANKS_P[[#This Row],[$ACTUAL]]=""),MYRANKS_P[[#This Row],[USEFULSGP]],0)</f>
        <v>#REF!</v>
      </c>
      <c r="AH795" s="27" t="e">
        <f>IF(MYRANKS_P[[#This Row],[REMAIN_SGP]]=0,0,MYRANKS_P[[#This Row],[REMAIN_SGP]]*Remaining_Dollar_Value_Per_Pitcher_SGP+1)</f>
        <v>#REF!</v>
      </c>
      <c r="AI795" s="87"/>
    </row>
    <row r="796" spans="1:35" x14ac:dyDescent="0.25">
      <c r="A796" s="111" t="s">
        <v>2026</v>
      </c>
      <c r="B796" s="53" t="e">
        <f>VLOOKUP(MYRANKS_P[[#This Row],[PLAYERID]],#REF!,COLUMN(#REF!),FALSE)</f>
        <v>#REF!</v>
      </c>
      <c r="C796" s="53" t="e">
        <f>VLOOKUP(MYRANKS_P[[#This Row],[PLAYERID]],#REF!,COLUMN(#REF!),FALSE)</f>
        <v>#REF!</v>
      </c>
      <c r="D796" s="53" t="e">
        <f>VLOOKUP(MYRANKS_P[[#This Row],[PLAYERID]],#REF!,COLUMN(#REF!),FALSE)</f>
        <v>#REF!</v>
      </c>
      <c r="E796" s="9" t="e">
        <f>VLOOKUP(MYRANKS_P[[#This Row],[PLAYERID]],#REF!,COLUMN(#REF!),FALSE)</f>
        <v>#REF!</v>
      </c>
      <c r="F796" s="53" t="e">
        <f>VLOOKUP(MYRANKS_P[[#This Row],[PLAYERID]],#REF!,COLUMN(#REF!),FALSE)</f>
        <v>#REF!</v>
      </c>
      <c r="G796" s="9" t="e">
        <f>INDEX(#REF!,MATCH(MYRANKS_P[[#This Row],[PLAYERID]],#REF!,0),VLOOKUP(IDSYSTEM,#REF!,3,FALSE))</f>
        <v>#REF!</v>
      </c>
      <c r="H796" s="115" t="e">
        <f>IF(OR(LEAGUE="Mixed",LEAGUE=MYRANKS_P[[#This Row],[LG]]),IFERROR(INDEX(PITCHCSV[],MATCH(MYRANKS_P[[#This Row],[PROJID]],PITCHCSV[playerid],0),P_WCOL),0),0)</f>
        <v>#REF!</v>
      </c>
      <c r="I796" s="137" t="e">
        <f>IF(OR(LEAGUE="Mixed",LEAGUE=MYRANKS_P[[#This Row],[LG]]),IFERROR(INDEX(PITCHCSV[],MATCH(MYRANKS_P[[#This Row],[PROJID]],PITCHCSV[playerid],0),P_SVCOL),0),0)</f>
        <v>#REF!</v>
      </c>
      <c r="J796" s="137" t="e">
        <f>IF(OR(LEAGUE="Mixed",LEAGUE=MYRANKS_P[[#This Row],[LG]]),IFERROR(INDEX(PITCHCSV[],MATCH(MYRANKS_P[[#This Row],[PROJID]],PITCHCSV[playerid],0),P_IPCOL),0),0)</f>
        <v>#REF!</v>
      </c>
      <c r="K796" s="137" t="e">
        <f>IF(OR(LEAGUE="Mixed",LEAGUE=MYRANKS_P[[#This Row],[LG]]),IFERROR(INDEX(PITCHCSV[],MATCH(MYRANKS_P[[#This Row],[PROJID]],PITCHCSV[playerid],0),P_HCOL),0),0)</f>
        <v>#REF!</v>
      </c>
      <c r="L796" s="137" t="e">
        <f>IF(OR(LEAGUE="Mixed",LEAGUE=MYRANKS_P[[#This Row],[LG]]),IFERROR(INDEX(PITCHCSV[],MATCH(MYRANKS_P[[#This Row],[PROJID]],PITCHCSV[playerid],0),P_ERCOL),0),0)</f>
        <v>#REF!</v>
      </c>
      <c r="M796" s="137" t="e">
        <f>IF(OR(LEAGUE="Mixed",LEAGUE=MYRANKS_P[[#This Row],[LG]]),IFERROR(INDEX(PITCHCSV[],MATCH(MYRANKS_P[[#This Row],[PROJID]],PITCHCSV[playerid],0),P_HRCOL),0),0)</f>
        <v>#REF!</v>
      </c>
      <c r="N796" s="137" t="e">
        <f>IF(OR(LEAGUE="Mixed",LEAGUE=MYRANKS_P[[#This Row],[LG]]),IFERROR(INDEX(PITCHCSV[],MATCH(MYRANKS_P[[#This Row],[PROJID]],PITCHCSV[playerid],0),P_SOCOL),0),0)</f>
        <v>#REF!</v>
      </c>
      <c r="O796" s="137" t="e">
        <f>IF(OR(LEAGUE="Mixed",LEAGUE=MYRANKS_P[[#This Row],[LG]]),IFERROR(INDEX(PITCHCSV[],MATCH(MYRANKS_P[[#This Row],[PROJID]],PITCHCSV[playerid],0),P_BBCOL),0),0)</f>
        <v>#REF!</v>
      </c>
      <c r="P796" s="139" t="e">
        <f>IF(OR(LEAGUE="Mixed",LEAGUE=MYRANKS_P[[#This Row],[LG]]),IFERROR(MYRANKS_P[[#This Row],[ER]]*9/MYRANKS_P[[#This Row],[IP]],0),0)</f>
        <v>#REF!</v>
      </c>
      <c r="Q796" s="10" t="e">
        <f>IF(OR(LEAGUE="Mixed",LEAGUE=MYRANKS_P[[#This Row],[LG]]),IFERROR((MYRANKS_P[[#This Row],[BB]]+MYRANKS_P[[#This Row],[H]])/MYRANKS_P[[#This Row],[IP]],0),0)</f>
        <v>#REF!</v>
      </c>
      <c r="R796" s="10" t="e">
        <f>MYRANKS_P[[#This Row],[W]]/SGP_W</f>
        <v>#REF!</v>
      </c>
      <c r="S796" s="10" t="e">
        <f>MYRANKS_P[[#This Row],[SV]]/SGP_SV</f>
        <v>#REF!</v>
      </c>
      <c r="T796" s="10" t="e">
        <f>MYRANKS_P[[#This Row],[SO]]/SGP_K</f>
        <v>#REF!</v>
      </c>
      <c r="U796" s="10" t="e">
        <f>((LGAVG_ER*(NUMPITCHERS-1)+MYRANKS_P[[#This Row],[ER]])*9/((LGAVG_IP*(NUMPITCHERS-1)+MYRANKS_P[[#This Row],[IP]]))-LGAVG_ERA)/SGP_ERA</f>
        <v>#REF!</v>
      </c>
      <c r="V796" s="140" t="e">
        <f>((LGAVG_HBB*(NUMPITCHERS-1)+MYRANKS_P[[#This Row],[BB]]+MYRANKS_P[[#This Row],[H]])/(LGAVG_IP*(NUMPITCHERS-1)+MYRANKS_P[[#This Row],[IP]])-LGAVG_WHIP)/SGP_WHIP</f>
        <v>#REF!</v>
      </c>
      <c r="W796" s="72" t="e">
        <f>MYRANKS_P[[#This Row],[WSGP]]+MYRANKS_P[[#This Row],[SVSGP]]+MYRANKS_P[[#This Row],[SOSGP]]+MYRANKS_P[[#This Row],[ERASGP]]+MYRANKS_P[[#This Row],[WHIPSGP]]</f>
        <v>#REF!</v>
      </c>
      <c r="X796" s="171" t="e">
        <f>RANK(MYRANKS_P[[#This Row],[TTLSGP]],MYRANKS_P[TTLSGP],0)</f>
        <v>#REF!</v>
      </c>
      <c r="Y796" s="72" t="e">
        <f>IF(MYRANKS_P[[#This Row],[RAW_RANK]]&gt;NUM_P,MYRANKS_P[[#This Row],[TTLSGP]],0)</f>
        <v>#REF!</v>
      </c>
      <c r="Z796" s="22" t="e">
        <f>IF(MYRANKS_P[[#This Row],[BENCH_TTLSGP]]=0,"",RANK(MYRANKS_P[[#This Row],[BENCH_TTLSGP]],MYRANKS_P[BENCH_TTLSGP],0))</f>
        <v>#REF!</v>
      </c>
      <c r="AA796" s="22" t="e">
        <f>IF(MYRANKS_P[[#This Row],[RAW_RANK]]=NUM_P,"X","")</f>
        <v>#REF!</v>
      </c>
      <c r="AB796" s="80" t="e">
        <f>VLOOKUP(MYRANKS_P[[#This Row],[POS]],#REF!,COLUMN(#REF!),FALSE)</f>
        <v>#REF!</v>
      </c>
      <c r="AC796" s="81" t="e">
        <f>MYRANKS_P[[#This Row],[TTLSGP]]-MYRANKS_P[[#This Row],[REPL LVL]]</f>
        <v>#REF!</v>
      </c>
      <c r="AD796" s="19" t="e">
        <f>IF(MYRANKS_P[[#This Row],[RAW_RANK]]&lt;=Total_Pitchers_Drafted,MYRANKS_P[[#This Row],[SGP OVER REPL]],0)</f>
        <v>#REF!</v>
      </c>
      <c r="AE796" s="66" t="e">
        <f>MYRANKS_P[[#This Row],[SGP OVER REPL]]*Dollar_Value_Per_Pitcher_SGP+1</f>
        <v>#REF!</v>
      </c>
      <c r="AF796" s="27"/>
      <c r="AG796" s="30" t="e">
        <f>IF(AND(MYRANKS_P[[#This Row],[BENCH_RANK]]&lt;=Total_Pitchers_Drafted,MYRANKS_P[[#This Row],[$ACTUAL]]=""),MYRANKS_P[[#This Row],[USEFULSGP]],0)</f>
        <v>#REF!</v>
      </c>
      <c r="AH796" s="27" t="e">
        <f>IF(MYRANKS_P[[#This Row],[REMAIN_SGP]]=0,0,MYRANKS_P[[#This Row],[REMAIN_SGP]]*Remaining_Dollar_Value_Per_Pitcher_SGP+1)</f>
        <v>#REF!</v>
      </c>
      <c r="AI796" s="87"/>
    </row>
    <row r="797" spans="1:35" x14ac:dyDescent="0.25">
      <c r="A797" s="111" t="s">
        <v>2032</v>
      </c>
      <c r="B797" s="53" t="e">
        <f>VLOOKUP(MYRANKS_P[[#This Row],[PLAYERID]],#REF!,COLUMN(#REF!),FALSE)</f>
        <v>#REF!</v>
      </c>
      <c r="C797" s="53" t="e">
        <f>VLOOKUP(MYRANKS_P[[#This Row],[PLAYERID]],#REF!,COLUMN(#REF!),FALSE)</f>
        <v>#REF!</v>
      </c>
      <c r="D797" s="53" t="e">
        <f>VLOOKUP(MYRANKS_P[[#This Row],[PLAYERID]],#REF!,COLUMN(#REF!),FALSE)</f>
        <v>#REF!</v>
      </c>
      <c r="E797" s="9" t="e">
        <f>VLOOKUP(MYRANKS_P[[#This Row],[PLAYERID]],#REF!,COLUMN(#REF!),FALSE)</f>
        <v>#REF!</v>
      </c>
      <c r="F797" s="53" t="e">
        <f>VLOOKUP(MYRANKS_P[[#This Row],[PLAYERID]],#REF!,COLUMN(#REF!),FALSE)</f>
        <v>#REF!</v>
      </c>
      <c r="G797" s="9" t="e">
        <f>INDEX(#REF!,MATCH(MYRANKS_P[[#This Row],[PLAYERID]],#REF!,0),VLOOKUP(IDSYSTEM,#REF!,3,FALSE))</f>
        <v>#REF!</v>
      </c>
      <c r="H797" s="115" t="e">
        <f>IF(OR(LEAGUE="Mixed",LEAGUE=MYRANKS_P[[#This Row],[LG]]),IFERROR(INDEX(PITCHCSV[],MATCH(MYRANKS_P[[#This Row],[PROJID]],PITCHCSV[playerid],0),P_WCOL),0),0)</f>
        <v>#REF!</v>
      </c>
      <c r="I797" s="137" t="e">
        <f>IF(OR(LEAGUE="Mixed",LEAGUE=MYRANKS_P[[#This Row],[LG]]),IFERROR(INDEX(PITCHCSV[],MATCH(MYRANKS_P[[#This Row],[PROJID]],PITCHCSV[playerid],0),P_SVCOL),0),0)</f>
        <v>#REF!</v>
      </c>
      <c r="J797" s="137" t="e">
        <f>IF(OR(LEAGUE="Mixed",LEAGUE=MYRANKS_P[[#This Row],[LG]]),IFERROR(INDEX(PITCHCSV[],MATCH(MYRANKS_P[[#This Row],[PROJID]],PITCHCSV[playerid],0),P_IPCOL),0),0)</f>
        <v>#REF!</v>
      </c>
      <c r="K797" s="137" t="e">
        <f>IF(OR(LEAGUE="Mixed",LEAGUE=MYRANKS_P[[#This Row],[LG]]),IFERROR(INDEX(PITCHCSV[],MATCH(MYRANKS_P[[#This Row],[PROJID]],PITCHCSV[playerid],0),P_HCOL),0),0)</f>
        <v>#REF!</v>
      </c>
      <c r="L797" s="137" t="e">
        <f>IF(OR(LEAGUE="Mixed",LEAGUE=MYRANKS_P[[#This Row],[LG]]),IFERROR(INDEX(PITCHCSV[],MATCH(MYRANKS_P[[#This Row],[PROJID]],PITCHCSV[playerid],0),P_ERCOL),0),0)</f>
        <v>#REF!</v>
      </c>
      <c r="M797" s="137" t="e">
        <f>IF(OR(LEAGUE="Mixed",LEAGUE=MYRANKS_P[[#This Row],[LG]]),IFERROR(INDEX(PITCHCSV[],MATCH(MYRANKS_P[[#This Row],[PROJID]],PITCHCSV[playerid],0),P_HRCOL),0),0)</f>
        <v>#REF!</v>
      </c>
      <c r="N797" s="137" t="e">
        <f>IF(OR(LEAGUE="Mixed",LEAGUE=MYRANKS_P[[#This Row],[LG]]),IFERROR(INDEX(PITCHCSV[],MATCH(MYRANKS_P[[#This Row],[PROJID]],PITCHCSV[playerid],0),P_SOCOL),0),0)</f>
        <v>#REF!</v>
      </c>
      <c r="O797" s="137" t="e">
        <f>IF(OR(LEAGUE="Mixed",LEAGUE=MYRANKS_P[[#This Row],[LG]]),IFERROR(INDEX(PITCHCSV[],MATCH(MYRANKS_P[[#This Row],[PROJID]],PITCHCSV[playerid],0),P_BBCOL),0),0)</f>
        <v>#REF!</v>
      </c>
      <c r="P797" s="139" t="e">
        <f>IF(OR(LEAGUE="Mixed",LEAGUE=MYRANKS_P[[#This Row],[LG]]),IFERROR(MYRANKS_P[[#This Row],[ER]]*9/MYRANKS_P[[#This Row],[IP]],0),0)</f>
        <v>#REF!</v>
      </c>
      <c r="Q797" s="10" t="e">
        <f>IF(OR(LEAGUE="Mixed",LEAGUE=MYRANKS_P[[#This Row],[LG]]),IFERROR((MYRANKS_P[[#This Row],[BB]]+MYRANKS_P[[#This Row],[H]])/MYRANKS_P[[#This Row],[IP]],0),0)</f>
        <v>#REF!</v>
      </c>
      <c r="R797" s="55" t="e">
        <f>MYRANKS_P[[#This Row],[W]]/SGP_W</f>
        <v>#REF!</v>
      </c>
      <c r="S797" s="54" t="e">
        <f>MYRANKS_P[[#This Row],[SV]]/SGP_SV</f>
        <v>#REF!</v>
      </c>
      <c r="T797" s="55" t="e">
        <f>MYRANKS_P[[#This Row],[SO]]/SGP_K</f>
        <v>#REF!</v>
      </c>
      <c r="U797" s="10" t="e">
        <f>((LGAVG_ER*(NUMPITCHERS-1)+MYRANKS_P[[#This Row],[ER]])*9/((LGAVG_IP*(NUMPITCHERS-1)+MYRANKS_P[[#This Row],[IP]]))-LGAVG_ERA)/SGP_ERA</f>
        <v>#REF!</v>
      </c>
      <c r="V797" s="140" t="e">
        <f>((LGAVG_HBB*(NUMPITCHERS-1)+MYRANKS_P[[#This Row],[BB]]+MYRANKS_P[[#This Row],[H]])/(LGAVG_IP*(NUMPITCHERS-1)+MYRANKS_P[[#This Row],[IP]])-LGAVG_WHIP)/SGP_WHIP</f>
        <v>#REF!</v>
      </c>
      <c r="W797" s="74" t="e">
        <f>MYRANKS_P[[#This Row],[WSGP]]+MYRANKS_P[[#This Row],[SVSGP]]+MYRANKS_P[[#This Row],[SOSGP]]+MYRANKS_P[[#This Row],[ERASGP]]+MYRANKS_P[[#This Row],[WHIPSGP]]</f>
        <v>#REF!</v>
      </c>
      <c r="X797" s="172" t="e">
        <f>RANK(MYRANKS_P[[#This Row],[TTLSGP]],MYRANKS_P[TTLSGP],0)</f>
        <v>#REF!</v>
      </c>
      <c r="Y797" s="74" t="e">
        <f>IF(MYRANKS_P[[#This Row],[RAW_RANK]]&gt;NUM_P,MYRANKS_P[[#This Row],[TTLSGP]],0)</f>
        <v>#REF!</v>
      </c>
      <c r="Z797" s="56" t="e">
        <f>IF(MYRANKS_P[[#This Row],[BENCH_TTLSGP]]=0,"",RANK(MYRANKS_P[[#This Row],[BENCH_TTLSGP]],MYRANKS_P[BENCH_TTLSGP],0))</f>
        <v>#REF!</v>
      </c>
      <c r="AA797" s="56" t="e">
        <f>IF(MYRANKS_P[[#This Row],[RAW_RANK]]=NUM_P,"X","")</f>
        <v>#REF!</v>
      </c>
      <c r="AB797" s="118" t="e">
        <f>VLOOKUP(MYRANKS_P[[#This Row],[POS]],#REF!,COLUMN(#REF!),FALSE)</f>
        <v>#REF!</v>
      </c>
      <c r="AC797" s="119" t="e">
        <f>MYRANKS_P[[#This Row],[TTLSGP]]-MYRANKS_P[[#This Row],[REPL LVL]]</f>
        <v>#REF!</v>
      </c>
      <c r="AD797" s="55" t="e">
        <f>IF(MYRANKS_P[[#This Row],[RAW_RANK]]&lt;=Total_Pitchers_Drafted,MYRANKS_P[[#This Row],[SGP OVER REPL]],0)</f>
        <v>#REF!</v>
      </c>
      <c r="AE797" s="68" t="e">
        <f>MYRANKS_P[[#This Row],[SGP OVER REPL]]*Dollar_Value_Per_Pitcher_SGP+1</f>
        <v>#REF!</v>
      </c>
      <c r="AF797" s="55"/>
      <c r="AG797" s="54" t="e">
        <f>IF(AND(MYRANKS_P[[#This Row],[BENCH_RANK]]&lt;=Total_Pitchers_Drafted,MYRANKS_P[[#This Row],[$ACTUAL]]=""),MYRANKS_P[[#This Row],[USEFULSGP]],0)</f>
        <v>#REF!</v>
      </c>
      <c r="AH797" s="55" t="e">
        <f>IF(MYRANKS_P[[#This Row],[REMAIN_SGP]]=0,0,MYRANKS_P[[#This Row],[REMAIN_SGP]]*Remaining_Dollar_Value_Per_Pitcher_SGP+1)</f>
        <v>#REF!</v>
      </c>
      <c r="AI797" s="87"/>
    </row>
    <row r="798" spans="1:35" x14ac:dyDescent="0.25">
      <c r="A798" s="123" t="s">
        <v>2034</v>
      </c>
      <c r="B798" s="53" t="e">
        <f>VLOOKUP(MYRANKS_P[[#This Row],[PLAYERID]],#REF!,COLUMN(#REF!),FALSE)</f>
        <v>#REF!</v>
      </c>
      <c r="C798" s="53" t="e">
        <f>VLOOKUP(MYRANKS_P[[#This Row],[PLAYERID]],#REF!,COLUMN(#REF!),FALSE)</f>
        <v>#REF!</v>
      </c>
      <c r="D798" s="53" t="e">
        <f>VLOOKUP(MYRANKS_P[[#This Row],[PLAYERID]],#REF!,COLUMN(#REF!),FALSE)</f>
        <v>#REF!</v>
      </c>
      <c r="E798" s="9" t="e">
        <f>VLOOKUP(MYRANKS_P[[#This Row],[PLAYERID]],#REF!,COLUMN(#REF!),FALSE)</f>
        <v>#REF!</v>
      </c>
      <c r="F798" s="53" t="e">
        <f>VLOOKUP(MYRANKS_P[[#This Row],[PLAYERID]],#REF!,COLUMN(#REF!),FALSE)</f>
        <v>#REF!</v>
      </c>
      <c r="G798" s="9" t="e">
        <f>INDEX(#REF!,MATCH(MYRANKS_P[[#This Row],[PLAYERID]],#REF!,0),VLOOKUP(IDSYSTEM,#REF!,3,FALSE))</f>
        <v>#REF!</v>
      </c>
      <c r="H798" s="136" t="e">
        <f>IF(OR(LEAGUE="Mixed",LEAGUE=MYRANKS_P[[#This Row],[LG]]),IFERROR(INDEX(PITCHCSV[],MATCH(MYRANKS_P[[#This Row],[PROJID]],PITCHCSV[playerid],0),P_WCOL),0),0)</f>
        <v>#REF!</v>
      </c>
      <c r="I798" s="138" t="e">
        <f>IF(OR(LEAGUE="Mixed",LEAGUE=MYRANKS_P[[#This Row],[LG]]),IFERROR(INDEX(PITCHCSV[],MATCH(MYRANKS_P[[#This Row],[PROJID]],PITCHCSV[playerid],0),P_SVCOL),0),0)</f>
        <v>#REF!</v>
      </c>
      <c r="J798" s="138" t="e">
        <f>IF(OR(LEAGUE="Mixed",LEAGUE=MYRANKS_P[[#This Row],[LG]]),IFERROR(INDEX(PITCHCSV[],MATCH(MYRANKS_P[[#This Row],[PROJID]],PITCHCSV[playerid],0),P_IPCOL),0),0)</f>
        <v>#REF!</v>
      </c>
      <c r="K798" s="138" t="e">
        <f>IF(OR(LEAGUE="Mixed",LEAGUE=MYRANKS_P[[#This Row],[LG]]),IFERROR(INDEX(PITCHCSV[],MATCH(MYRANKS_P[[#This Row],[PROJID]],PITCHCSV[playerid],0),P_HCOL),0),0)</f>
        <v>#REF!</v>
      </c>
      <c r="L798" s="138" t="e">
        <f>IF(OR(LEAGUE="Mixed",LEAGUE=MYRANKS_P[[#This Row],[LG]]),IFERROR(INDEX(PITCHCSV[],MATCH(MYRANKS_P[[#This Row],[PROJID]],PITCHCSV[playerid],0),P_ERCOL),0),0)</f>
        <v>#REF!</v>
      </c>
      <c r="M798" s="138" t="e">
        <f>IF(OR(LEAGUE="Mixed",LEAGUE=MYRANKS_P[[#This Row],[LG]]),IFERROR(INDEX(PITCHCSV[],MATCH(MYRANKS_P[[#This Row],[PROJID]],PITCHCSV[playerid],0),P_HRCOL),0),0)</f>
        <v>#REF!</v>
      </c>
      <c r="N798" s="138" t="e">
        <f>IF(OR(LEAGUE="Mixed",LEAGUE=MYRANKS_P[[#This Row],[LG]]),IFERROR(INDEX(PITCHCSV[],MATCH(MYRANKS_P[[#This Row],[PROJID]],PITCHCSV[playerid],0),P_SOCOL),0),0)</f>
        <v>#REF!</v>
      </c>
      <c r="O798" s="138" t="e">
        <f>IF(OR(LEAGUE="Mixed",LEAGUE=MYRANKS_P[[#This Row],[LG]]),IFERROR(INDEX(PITCHCSV[],MATCH(MYRANKS_P[[#This Row],[PROJID]],PITCHCSV[playerid],0),P_BBCOL),0),0)</f>
        <v>#REF!</v>
      </c>
      <c r="P798" s="80" t="e">
        <f>IF(OR(LEAGUE="Mixed",LEAGUE=MYRANKS_P[[#This Row],[LG]]),IFERROR(MYRANKS_P[[#This Row],[ER]]*9/MYRANKS_P[[#This Row],[IP]],0),0)</f>
        <v>#REF!</v>
      </c>
      <c r="Q798" s="12" t="e">
        <f>IF(OR(LEAGUE="Mixed",LEAGUE=MYRANKS_P[[#This Row],[LG]]),IFERROR((MYRANKS_P[[#This Row],[BB]]+MYRANKS_P[[#This Row],[H]])/MYRANKS_P[[#This Row],[IP]],0),0)</f>
        <v>#REF!</v>
      </c>
      <c r="R798" s="58" t="e">
        <f>MYRANKS_P[[#This Row],[W]]/SGP_W</f>
        <v>#REF!</v>
      </c>
      <c r="S798" s="57" t="e">
        <f>MYRANKS_P[[#This Row],[SV]]/SGP_SV</f>
        <v>#REF!</v>
      </c>
      <c r="T798" s="58" t="e">
        <f>MYRANKS_P[[#This Row],[SO]]/SGP_K</f>
        <v>#REF!</v>
      </c>
      <c r="U798" s="12" t="e">
        <f>((LGAVG_ER*(NUMPITCHERS-1)+MYRANKS_P[[#This Row],[ER]])*9/((LGAVG_IP*(NUMPITCHERS-1)+MYRANKS_P[[#This Row],[IP]]))-LGAVG_ERA)/SGP_ERA</f>
        <v>#REF!</v>
      </c>
      <c r="V798" s="141" t="e">
        <f>((LGAVG_HBB*(NUMPITCHERS-1)+MYRANKS_P[[#This Row],[BB]]+MYRANKS_P[[#This Row],[H]])/(LGAVG_IP*(NUMPITCHERS-1)+MYRANKS_P[[#This Row],[IP]])-LGAVG_WHIP)/SGP_WHIP</f>
        <v>#REF!</v>
      </c>
      <c r="W798" s="75" t="e">
        <f>MYRANKS_P[[#This Row],[WSGP]]+MYRANKS_P[[#This Row],[SVSGP]]+MYRANKS_P[[#This Row],[SOSGP]]+MYRANKS_P[[#This Row],[ERASGP]]+MYRANKS_P[[#This Row],[WHIPSGP]]</f>
        <v>#REF!</v>
      </c>
      <c r="X798" s="177" t="e">
        <f>RANK(MYRANKS_P[[#This Row],[TTLSGP]],MYRANKS_P[TTLSGP],0)</f>
        <v>#REF!</v>
      </c>
      <c r="Y798" s="75" t="e">
        <f>IF(MYRANKS_P[[#This Row],[RAW_RANK]]&gt;NUM_P,MYRANKS_P[[#This Row],[TTLSGP]],0)</f>
        <v>#REF!</v>
      </c>
      <c r="Z798" s="59" t="e">
        <f>IF(MYRANKS_P[[#This Row],[BENCH_TTLSGP]]=0,"",RANK(MYRANKS_P[[#This Row],[BENCH_TTLSGP]],MYRANKS_P[BENCH_TTLSGP],0))</f>
        <v>#REF!</v>
      </c>
      <c r="AA798" s="59" t="e">
        <f>IF(MYRANKS_P[[#This Row],[RAW_RANK]]=NUM_P,"X","")</f>
        <v>#REF!</v>
      </c>
      <c r="AB798" s="118" t="e">
        <f>VLOOKUP(MYRANKS_P[[#This Row],[POS]],#REF!,COLUMN(#REF!),FALSE)</f>
        <v>#REF!</v>
      </c>
      <c r="AC798" s="119" t="e">
        <f>MYRANKS_P[[#This Row],[TTLSGP]]-MYRANKS_P[[#This Row],[REPL LVL]]</f>
        <v>#REF!</v>
      </c>
      <c r="AD798" s="58" t="e">
        <f>IF(MYRANKS_P[[#This Row],[RAW_RANK]]&lt;=Total_Pitchers_Drafted,MYRANKS_P[[#This Row],[SGP OVER REPL]],0)</f>
        <v>#REF!</v>
      </c>
      <c r="AE798" s="69" t="e">
        <f>MYRANKS_P[[#This Row],[SGP OVER REPL]]*Dollar_Value_Per_Pitcher_SGP+1</f>
        <v>#REF!</v>
      </c>
      <c r="AF798" s="58"/>
      <c r="AG798" s="57" t="e">
        <f>IF(AND(MYRANKS_P[[#This Row],[BENCH_RANK]]&lt;=Total_Pitchers_Drafted,MYRANKS_P[[#This Row],[$ACTUAL]]=""),MYRANKS_P[[#This Row],[USEFULSGP]],0)</f>
        <v>#REF!</v>
      </c>
      <c r="AH798" s="58" t="e">
        <f>IF(MYRANKS_P[[#This Row],[REMAIN_SGP]]=0,0,MYRANKS_P[[#This Row],[REMAIN_SGP]]*Remaining_Dollar_Value_Per_Pitcher_SGP+1)</f>
        <v>#REF!</v>
      </c>
      <c r="AI798" s="94"/>
    </row>
    <row r="799" spans="1:35" x14ac:dyDescent="0.25">
      <c r="A799" s="111" t="s">
        <v>2039</v>
      </c>
      <c r="B799" s="53" t="e">
        <f>VLOOKUP(MYRANKS_P[[#This Row],[PLAYERID]],#REF!,COLUMN(#REF!),FALSE)</f>
        <v>#REF!</v>
      </c>
      <c r="C799" s="53" t="e">
        <f>VLOOKUP(MYRANKS_P[[#This Row],[PLAYERID]],#REF!,COLUMN(#REF!),FALSE)</f>
        <v>#REF!</v>
      </c>
      <c r="D799" s="53" t="e">
        <f>VLOOKUP(MYRANKS_P[[#This Row],[PLAYERID]],#REF!,COLUMN(#REF!),FALSE)</f>
        <v>#REF!</v>
      </c>
      <c r="E799" s="9" t="e">
        <f>VLOOKUP(MYRANKS_P[[#This Row],[PLAYERID]],#REF!,COLUMN(#REF!),FALSE)</f>
        <v>#REF!</v>
      </c>
      <c r="F799" s="53" t="e">
        <f>VLOOKUP(MYRANKS_P[[#This Row],[PLAYERID]],#REF!,COLUMN(#REF!),FALSE)</f>
        <v>#REF!</v>
      </c>
      <c r="G799" s="9" t="e">
        <f>INDEX(#REF!,MATCH(MYRANKS_P[[#This Row],[PLAYERID]],#REF!,0),VLOOKUP(IDSYSTEM,#REF!,3,FALSE))</f>
        <v>#REF!</v>
      </c>
      <c r="H799" s="115" t="e">
        <f>IF(OR(LEAGUE="Mixed",LEAGUE=MYRANKS_P[[#This Row],[LG]]),IFERROR(INDEX(PITCHCSV[],MATCH(MYRANKS_P[[#This Row],[PROJID]],PITCHCSV[playerid],0),P_WCOL),0),0)</f>
        <v>#REF!</v>
      </c>
      <c r="I799" s="137" t="e">
        <f>IF(OR(LEAGUE="Mixed",LEAGUE=MYRANKS_P[[#This Row],[LG]]),IFERROR(INDEX(PITCHCSV[],MATCH(MYRANKS_P[[#This Row],[PROJID]],PITCHCSV[playerid],0),P_SVCOL),0),0)</f>
        <v>#REF!</v>
      </c>
      <c r="J799" s="137" t="e">
        <f>IF(OR(LEAGUE="Mixed",LEAGUE=MYRANKS_P[[#This Row],[LG]]),IFERROR(INDEX(PITCHCSV[],MATCH(MYRANKS_P[[#This Row],[PROJID]],PITCHCSV[playerid],0),P_IPCOL),0),0)</f>
        <v>#REF!</v>
      </c>
      <c r="K799" s="137" t="e">
        <f>IF(OR(LEAGUE="Mixed",LEAGUE=MYRANKS_P[[#This Row],[LG]]),IFERROR(INDEX(PITCHCSV[],MATCH(MYRANKS_P[[#This Row],[PROJID]],PITCHCSV[playerid],0),P_HCOL),0),0)</f>
        <v>#REF!</v>
      </c>
      <c r="L799" s="137" t="e">
        <f>IF(OR(LEAGUE="Mixed",LEAGUE=MYRANKS_P[[#This Row],[LG]]),IFERROR(INDEX(PITCHCSV[],MATCH(MYRANKS_P[[#This Row],[PROJID]],PITCHCSV[playerid],0),P_ERCOL),0),0)</f>
        <v>#REF!</v>
      </c>
      <c r="M799" s="137" t="e">
        <f>IF(OR(LEAGUE="Mixed",LEAGUE=MYRANKS_P[[#This Row],[LG]]),IFERROR(INDEX(PITCHCSV[],MATCH(MYRANKS_P[[#This Row],[PROJID]],PITCHCSV[playerid],0),P_HRCOL),0),0)</f>
        <v>#REF!</v>
      </c>
      <c r="N799" s="137" t="e">
        <f>IF(OR(LEAGUE="Mixed",LEAGUE=MYRANKS_P[[#This Row],[LG]]),IFERROR(INDEX(PITCHCSV[],MATCH(MYRANKS_P[[#This Row],[PROJID]],PITCHCSV[playerid],0),P_SOCOL),0),0)</f>
        <v>#REF!</v>
      </c>
      <c r="O799" s="137" t="e">
        <f>IF(OR(LEAGUE="Mixed",LEAGUE=MYRANKS_P[[#This Row],[LG]]),IFERROR(INDEX(PITCHCSV[],MATCH(MYRANKS_P[[#This Row],[PROJID]],PITCHCSV[playerid],0),P_BBCOL),0),0)</f>
        <v>#REF!</v>
      </c>
      <c r="P799" s="139" t="e">
        <f>IF(OR(LEAGUE="Mixed",LEAGUE=MYRANKS_P[[#This Row],[LG]]),IFERROR(MYRANKS_P[[#This Row],[ER]]*9/MYRANKS_P[[#This Row],[IP]],0),0)</f>
        <v>#REF!</v>
      </c>
      <c r="Q799" s="10" t="e">
        <f>IF(OR(LEAGUE="Mixed",LEAGUE=MYRANKS_P[[#This Row],[LG]]),IFERROR((MYRANKS_P[[#This Row],[BB]]+MYRANKS_P[[#This Row],[H]])/MYRANKS_P[[#This Row],[IP]],0),0)</f>
        <v>#REF!</v>
      </c>
      <c r="R799" s="10" t="e">
        <f>MYRANKS_P[[#This Row],[W]]/SGP_W</f>
        <v>#REF!</v>
      </c>
      <c r="S799" s="10" t="e">
        <f>MYRANKS_P[[#This Row],[SV]]/SGP_SV</f>
        <v>#REF!</v>
      </c>
      <c r="T799" s="10" t="e">
        <f>MYRANKS_P[[#This Row],[SO]]/SGP_K</f>
        <v>#REF!</v>
      </c>
      <c r="U799" s="10" t="e">
        <f>((LGAVG_ER*(NUMPITCHERS-1)+MYRANKS_P[[#This Row],[ER]])*9/((LGAVG_IP*(NUMPITCHERS-1)+MYRANKS_P[[#This Row],[IP]]))-LGAVG_ERA)/SGP_ERA</f>
        <v>#REF!</v>
      </c>
      <c r="V799" s="140" t="e">
        <f>((LGAVG_HBB*(NUMPITCHERS-1)+MYRANKS_P[[#This Row],[BB]]+MYRANKS_P[[#This Row],[H]])/(LGAVG_IP*(NUMPITCHERS-1)+MYRANKS_P[[#This Row],[IP]])-LGAVG_WHIP)/SGP_WHIP</f>
        <v>#REF!</v>
      </c>
      <c r="W799" s="72" t="e">
        <f>MYRANKS_P[[#This Row],[WSGP]]+MYRANKS_P[[#This Row],[SVSGP]]+MYRANKS_P[[#This Row],[SOSGP]]+MYRANKS_P[[#This Row],[ERASGP]]+MYRANKS_P[[#This Row],[WHIPSGP]]</f>
        <v>#REF!</v>
      </c>
      <c r="X799" s="171" t="e">
        <f>RANK(MYRANKS_P[[#This Row],[TTLSGP]],MYRANKS_P[TTLSGP],0)</f>
        <v>#REF!</v>
      </c>
      <c r="Y799" s="72" t="e">
        <f>IF(MYRANKS_P[[#This Row],[RAW_RANK]]&gt;NUM_P,MYRANKS_P[[#This Row],[TTLSGP]],0)</f>
        <v>#REF!</v>
      </c>
      <c r="Z799" s="22" t="e">
        <f>IF(MYRANKS_P[[#This Row],[BENCH_TTLSGP]]=0,"",RANK(MYRANKS_P[[#This Row],[BENCH_TTLSGP]],MYRANKS_P[BENCH_TTLSGP],0))</f>
        <v>#REF!</v>
      </c>
      <c r="AA799" s="22" t="e">
        <f>IF(MYRANKS_P[[#This Row],[RAW_RANK]]=NUM_P,"X","")</f>
        <v>#REF!</v>
      </c>
      <c r="AB799" s="80" t="e">
        <f>VLOOKUP(MYRANKS_P[[#This Row],[POS]],#REF!,COLUMN(#REF!),FALSE)</f>
        <v>#REF!</v>
      </c>
      <c r="AC799" s="12" t="e">
        <f>MYRANKS_P[[#This Row],[TTLSGP]]-MYRANKS_P[[#This Row],[REPL LVL]]</f>
        <v>#REF!</v>
      </c>
      <c r="AD799" s="19" t="e">
        <f>IF(MYRANKS_P[[#This Row],[RAW_RANK]]&lt;=Total_Pitchers_Drafted,MYRANKS_P[[#This Row],[SGP OVER REPL]],0)</f>
        <v>#REF!</v>
      </c>
      <c r="AE799" s="66" t="e">
        <f>MYRANKS_P[[#This Row],[SGP OVER REPL]]*Dollar_Value_Per_Pitcher_SGP+1</f>
        <v>#REF!</v>
      </c>
      <c r="AF799" s="27"/>
      <c r="AG799" s="30" t="e">
        <f>IF(AND(MYRANKS_P[[#This Row],[BENCH_RANK]]&lt;=Total_Pitchers_Drafted,MYRANKS_P[[#This Row],[$ACTUAL]]=""),MYRANKS_P[[#This Row],[USEFULSGP]],0)</f>
        <v>#REF!</v>
      </c>
      <c r="AH799" s="27" t="e">
        <f>IF(MYRANKS_P[[#This Row],[REMAIN_SGP]]=0,0,MYRANKS_P[[#This Row],[REMAIN_SGP]]*Remaining_Dollar_Value_Per_Pitcher_SGP+1)</f>
        <v>#REF!</v>
      </c>
      <c r="AI799" s="87"/>
    </row>
    <row r="800" spans="1:35" x14ac:dyDescent="0.25">
      <c r="A800" s="123" t="s">
        <v>6580</v>
      </c>
      <c r="B800" s="53" t="e">
        <f>VLOOKUP(MYRANKS_P[[#This Row],[PLAYERID]],#REF!,COLUMN(#REF!),FALSE)</f>
        <v>#REF!</v>
      </c>
      <c r="C800" s="53" t="e">
        <f>VLOOKUP(MYRANKS_P[[#This Row],[PLAYERID]],#REF!,COLUMN(#REF!),FALSE)</f>
        <v>#REF!</v>
      </c>
      <c r="D800" s="53" t="e">
        <f>VLOOKUP(MYRANKS_P[[#This Row],[PLAYERID]],#REF!,COLUMN(#REF!),FALSE)</f>
        <v>#REF!</v>
      </c>
      <c r="E800" s="9" t="e">
        <f>VLOOKUP(MYRANKS_P[[#This Row],[PLAYERID]],#REF!,COLUMN(#REF!),FALSE)</f>
        <v>#REF!</v>
      </c>
      <c r="F800" s="53" t="e">
        <f>VLOOKUP(MYRANKS_P[[#This Row],[PLAYERID]],#REF!,COLUMN(#REF!),FALSE)</f>
        <v>#REF!</v>
      </c>
      <c r="G800" s="9" t="e">
        <f>INDEX(#REF!,MATCH(MYRANKS_P[[#This Row],[PLAYERID]],#REF!,0),VLOOKUP(IDSYSTEM,#REF!,3,FALSE))</f>
        <v>#REF!</v>
      </c>
      <c r="H800" s="136" t="e">
        <f>IF(OR(LEAGUE="Mixed",LEAGUE=MYRANKS_P[[#This Row],[LG]]),IFERROR(INDEX(PITCHCSV[],MATCH(MYRANKS_P[[#This Row],[PROJID]],PITCHCSV[playerid],0),P_WCOL),0),0)</f>
        <v>#REF!</v>
      </c>
      <c r="I800" s="138" t="e">
        <f>IF(OR(LEAGUE="Mixed",LEAGUE=MYRANKS_P[[#This Row],[LG]]),IFERROR(INDEX(PITCHCSV[],MATCH(MYRANKS_P[[#This Row],[PROJID]],PITCHCSV[playerid],0),P_SVCOL),0),0)</f>
        <v>#REF!</v>
      </c>
      <c r="J800" s="138" t="e">
        <f>IF(OR(LEAGUE="Mixed",LEAGUE=MYRANKS_P[[#This Row],[LG]]),IFERROR(INDEX(PITCHCSV[],MATCH(MYRANKS_P[[#This Row],[PROJID]],PITCHCSV[playerid],0),P_IPCOL),0),0)</f>
        <v>#REF!</v>
      </c>
      <c r="K800" s="138" t="e">
        <f>IF(OR(LEAGUE="Mixed",LEAGUE=MYRANKS_P[[#This Row],[LG]]),IFERROR(INDEX(PITCHCSV[],MATCH(MYRANKS_P[[#This Row],[PROJID]],PITCHCSV[playerid],0),P_HCOL),0),0)</f>
        <v>#REF!</v>
      </c>
      <c r="L800" s="138" t="e">
        <f>IF(OR(LEAGUE="Mixed",LEAGUE=MYRANKS_P[[#This Row],[LG]]),IFERROR(INDEX(PITCHCSV[],MATCH(MYRANKS_P[[#This Row],[PROJID]],PITCHCSV[playerid],0),P_ERCOL),0),0)</f>
        <v>#REF!</v>
      </c>
      <c r="M800" s="138" t="e">
        <f>IF(OR(LEAGUE="Mixed",LEAGUE=MYRANKS_P[[#This Row],[LG]]),IFERROR(INDEX(PITCHCSV[],MATCH(MYRANKS_P[[#This Row],[PROJID]],PITCHCSV[playerid],0),P_HRCOL),0),0)</f>
        <v>#REF!</v>
      </c>
      <c r="N800" s="138" t="e">
        <f>IF(OR(LEAGUE="Mixed",LEAGUE=MYRANKS_P[[#This Row],[LG]]),IFERROR(INDEX(PITCHCSV[],MATCH(MYRANKS_P[[#This Row],[PROJID]],PITCHCSV[playerid],0),P_SOCOL),0),0)</f>
        <v>#REF!</v>
      </c>
      <c r="O800" s="138" t="e">
        <f>IF(OR(LEAGUE="Mixed",LEAGUE=MYRANKS_P[[#This Row],[LG]]),IFERROR(INDEX(PITCHCSV[],MATCH(MYRANKS_P[[#This Row],[PROJID]],PITCHCSV[playerid],0),P_BBCOL),0),0)</f>
        <v>#REF!</v>
      </c>
      <c r="P800" s="80" t="e">
        <f>IF(OR(LEAGUE="Mixed",LEAGUE=MYRANKS_P[[#This Row],[LG]]),IFERROR(MYRANKS_P[[#This Row],[ER]]*9/MYRANKS_P[[#This Row],[IP]],0),0)</f>
        <v>#REF!</v>
      </c>
      <c r="Q800" s="12" t="e">
        <f>IF(OR(LEAGUE="Mixed",LEAGUE=MYRANKS_P[[#This Row],[LG]]),IFERROR((MYRANKS_P[[#This Row],[BB]]+MYRANKS_P[[#This Row],[H]])/MYRANKS_P[[#This Row],[IP]],0),0)</f>
        <v>#REF!</v>
      </c>
      <c r="R800" s="12" t="e">
        <f>MYRANKS_P[[#This Row],[W]]/SGP_W</f>
        <v>#REF!</v>
      </c>
      <c r="S800" s="12" t="e">
        <f>MYRANKS_P[[#This Row],[SV]]/SGP_SV</f>
        <v>#REF!</v>
      </c>
      <c r="T800" s="12" t="e">
        <f>MYRANKS_P[[#This Row],[SO]]/SGP_K</f>
        <v>#REF!</v>
      </c>
      <c r="U800" s="12" t="e">
        <f>((LGAVG_ER*(NUMPITCHERS-1)+MYRANKS_P[[#This Row],[ER]])*9/((LGAVG_IP*(NUMPITCHERS-1)+MYRANKS_P[[#This Row],[IP]]))-LGAVG_ERA)/SGP_ERA</f>
        <v>#REF!</v>
      </c>
      <c r="V800" s="141" t="e">
        <f>((LGAVG_HBB*(NUMPITCHERS-1)+MYRANKS_P[[#This Row],[BB]]+MYRANKS_P[[#This Row],[H]])/(LGAVG_IP*(NUMPITCHERS-1)+MYRANKS_P[[#This Row],[IP]])-LGAVG_WHIP)/SGP_WHIP</f>
        <v>#REF!</v>
      </c>
      <c r="W800" s="76" t="e">
        <f>MYRANKS_P[[#This Row],[WSGP]]+MYRANKS_P[[#This Row],[SVSGP]]+MYRANKS_P[[#This Row],[SOSGP]]+MYRANKS_P[[#This Row],[ERASGP]]+MYRANKS_P[[#This Row],[WHIPSGP]]</f>
        <v>#REF!</v>
      </c>
      <c r="X800" s="175" t="e">
        <f>RANK(MYRANKS_P[[#This Row],[TTLSGP]],MYRANKS_P[TTLSGP],0)</f>
        <v>#REF!</v>
      </c>
      <c r="Y800" s="76" t="e">
        <f>IF(MYRANKS_P[[#This Row],[RAW_RANK]]&gt;NUM_P,MYRANKS_P[[#This Row],[TTLSGP]],0)</f>
        <v>#REF!</v>
      </c>
      <c r="Z800" s="23" t="e">
        <f>IF(MYRANKS_P[[#This Row],[BENCH_TTLSGP]]=0,"",RANK(MYRANKS_P[[#This Row],[BENCH_TTLSGP]],MYRANKS_P[BENCH_TTLSGP],0))</f>
        <v>#REF!</v>
      </c>
      <c r="AA800" s="23" t="e">
        <f>IF(MYRANKS_P[[#This Row],[RAW_RANK]]=NUM_P,"X","")</f>
        <v>#REF!</v>
      </c>
      <c r="AB800" s="80" t="e">
        <f>VLOOKUP(MYRANKS_P[[#This Row],[POS]],#REF!,COLUMN(#REF!),FALSE)</f>
        <v>#REF!</v>
      </c>
      <c r="AC800" s="81" t="e">
        <f>MYRANKS_P[[#This Row],[TTLSGP]]-MYRANKS_P[[#This Row],[REPL LVL]]</f>
        <v>#REF!</v>
      </c>
      <c r="AD800" s="20" t="e">
        <f>IF(MYRANKS_P[[#This Row],[RAW_RANK]]&lt;=Total_Pitchers_Drafted,MYRANKS_P[[#This Row],[SGP OVER REPL]],0)</f>
        <v>#REF!</v>
      </c>
      <c r="AE800" s="70" t="e">
        <f>MYRANKS_P[[#This Row],[SGP OVER REPL]]*Dollar_Value_Per_Pitcher_SGP+1</f>
        <v>#REF!</v>
      </c>
      <c r="AF800" s="28"/>
      <c r="AG800" s="31" t="e">
        <f>IF(AND(MYRANKS_P[[#This Row],[BENCH_RANK]]&lt;=Total_Pitchers_Drafted,MYRANKS_P[[#This Row],[$ACTUAL]]=""),MYRANKS_P[[#This Row],[USEFULSGP]],0)</f>
        <v>#REF!</v>
      </c>
      <c r="AH800" s="28" t="e">
        <f>IF(MYRANKS_P[[#This Row],[REMAIN_SGP]]=0,0,MYRANKS_P[[#This Row],[REMAIN_SGP]]*Remaining_Dollar_Value_Per_Pitcher_SGP+1)</f>
        <v>#REF!</v>
      </c>
      <c r="AI800" s="94"/>
    </row>
    <row r="801" spans="1:35" x14ac:dyDescent="0.25">
      <c r="A801" s="78" t="s">
        <v>2042</v>
      </c>
      <c r="B801" s="53" t="e">
        <f>VLOOKUP(MYRANKS_P[[#This Row],[PLAYERID]],#REF!,COLUMN(#REF!),FALSE)</f>
        <v>#REF!</v>
      </c>
      <c r="C801" s="53" t="e">
        <f>VLOOKUP(MYRANKS_P[[#This Row],[PLAYERID]],#REF!,COLUMN(#REF!),FALSE)</f>
        <v>#REF!</v>
      </c>
      <c r="D801" s="53" t="e">
        <f>VLOOKUP(MYRANKS_P[[#This Row],[PLAYERID]],#REF!,COLUMN(#REF!),FALSE)</f>
        <v>#REF!</v>
      </c>
      <c r="E801" s="9" t="e">
        <f>VLOOKUP(MYRANKS_P[[#This Row],[PLAYERID]],#REF!,COLUMN(#REF!),FALSE)</f>
        <v>#REF!</v>
      </c>
      <c r="F801" s="53" t="e">
        <f>VLOOKUP(MYRANKS_P[[#This Row],[PLAYERID]],#REF!,COLUMN(#REF!),FALSE)</f>
        <v>#REF!</v>
      </c>
      <c r="G801" s="9" t="e">
        <f>INDEX(#REF!,MATCH(MYRANKS_P[[#This Row],[PLAYERID]],#REF!,0),VLOOKUP(IDSYSTEM,#REF!,3,FALSE))</f>
        <v>#REF!</v>
      </c>
      <c r="H801" s="136" t="e">
        <f>IF(OR(LEAGUE="Mixed",LEAGUE=MYRANKS_P[[#This Row],[LG]]),IFERROR(INDEX(PITCHCSV[],MATCH(MYRANKS_P[[#This Row],[PROJID]],PITCHCSV[playerid],0),P_WCOL),0),0)</f>
        <v>#REF!</v>
      </c>
      <c r="I801" s="138" t="e">
        <f>IF(OR(LEAGUE="Mixed",LEAGUE=MYRANKS_P[[#This Row],[LG]]),IFERROR(INDEX(PITCHCSV[],MATCH(MYRANKS_P[[#This Row],[PROJID]],PITCHCSV[playerid],0),P_SVCOL),0),0)</f>
        <v>#REF!</v>
      </c>
      <c r="J801" s="138" t="e">
        <f>IF(OR(LEAGUE="Mixed",LEAGUE=MYRANKS_P[[#This Row],[LG]]),IFERROR(INDEX(PITCHCSV[],MATCH(MYRANKS_P[[#This Row],[PROJID]],PITCHCSV[playerid],0),P_IPCOL),0),0)</f>
        <v>#REF!</v>
      </c>
      <c r="K801" s="138" t="e">
        <f>IF(OR(LEAGUE="Mixed",LEAGUE=MYRANKS_P[[#This Row],[LG]]),IFERROR(INDEX(PITCHCSV[],MATCH(MYRANKS_P[[#This Row],[PROJID]],PITCHCSV[playerid],0),P_HCOL),0),0)</f>
        <v>#REF!</v>
      </c>
      <c r="L801" s="138" t="e">
        <f>IF(OR(LEAGUE="Mixed",LEAGUE=MYRANKS_P[[#This Row],[LG]]),IFERROR(INDEX(PITCHCSV[],MATCH(MYRANKS_P[[#This Row],[PROJID]],PITCHCSV[playerid],0),P_ERCOL),0),0)</f>
        <v>#REF!</v>
      </c>
      <c r="M801" s="138" t="e">
        <f>IF(OR(LEAGUE="Mixed",LEAGUE=MYRANKS_P[[#This Row],[LG]]),IFERROR(INDEX(PITCHCSV[],MATCH(MYRANKS_P[[#This Row],[PROJID]],PITCHCSV[playerid],0),P_HRCOL),0),0)</f>
        <v>#REF!</v>
      </c>
      <c r="N801" s="138" t="e">
        <f>IF(OR(LEAGUE="Mixed",LEAGUE=MYRANKS_P[[#This Row],[LG]]),IFERROR(INDEX(PITCHCSV[],MATCH(MYRANKS_P[[#This Row],[PROJID]],PITCHCSV[playerid],0),P_SOCOL),0),0)</f>
        <v>#REF!</v>
      </c>
      <c r="O801" s="138" t="e">
        <f>IF(OR(LEAGUE="Mixed",LEAGUE=MYRANKS_P[[#This Row],[LG]]),IFERROR(INDEX(PITCHCSV[],MATCH(MYRANKS_P[[#This Row],[PROJID]],PITCHCSV[playerid],0),P_BBCOL),0),0)</f>
        <v>#REF!</v>
      </c>
      <c r="P801" s="80" t="e">
        <f>IF(OR(LEAGUE="Mixed",LEAGUE=MYRANKS_P[[#This Row],[LG]]),IFERROR(MYRANKS_P[[#This Row],[ER]]*9/MYRANKS_P[[#This Row],[IP]],0),0)</f>
        <v>#REF!</v>
      </c>
      <c r="Q801" s="12" t="e">
        <f>IF(OR(LEAGUE="Mixed",LEAGUE=MYRANKS_P[[#This Row],[LG]]),IFERROR((MYRANKS_P[[#This Row],[BB]]+MYRANKS_P[[#This Row],[H]])/MYRANKS_P[[#This Row],[IP]],0),0)</f>
        <v>#REF!</v>
      </c>
      <c r="R801" s="58" t="e">
        <f>MYRANKS_P[[#This Row],[W]]/SGP_W</f>
        <v>#REF!</v>
      </c>
      <c r="S801" s="57" t="e">
        <f>MYRANKS_P[[#This Row],[SV]]/SGP_SV</f>
        <v>#REF!</v>
      </c>
      <c r="T801" s="58" t="e">
        <f>MYRANKS_P[[#This Row],[SO]]/SGP_K</f>
        <v>#REF!</v>
      </c>
      <c r="U801" s="12" t="e">
        <f>((LGAVG_ER*(NUMPITCHERS-1)+MYRANKS_P[[#This Row],[ER]])*9/((LGAVG_IP*(NUMPITCHERS-1)+MYRANKS_P[[#This Row],[IP]]))-LGAVG_ERA)/SGP_ERA</f>
        <v>#REF!</v>
      </c>
      <c r="V801" s="141" t="e">
        <f>((LGAVG_HBB*(NUMPITCHERS-1)+MYRANKS_P[[#This Row],[BB]]+MYRANKS_P[[#This Row],[H]])/(LGAVG_IP*(NUMPITCHERS-1)+MYRANKS_P[[#This Row],[IP]])-LGAVG_WHIP)/SGP_WHIP</f>
        <v>#REF!</v>
      </c>
      <c r="W801" s="75" t="e">
        <f>MYRANKS_P[[#This Row],[WSGP]]+MYRANKS_P[[#This Row],[SVSGP]]+MYRANKS_P[[#This Row],[SOSGP]]+MYRANKS_P[[#This Row],[ERASGP]]+MYRANKS_P[[#This Row],[WHIPSGP]]</f>
        <v>#REF!</v>
      </c>
      <c r="X801" s="177" t="e">
        <f>RANK(MYRANKS_P[[#This Row],[TTLSGP]],MYRANKS_P[TTLSGP],0)</f>
        <v>#REF!</v>
      </c>
      <c r="Y801" s="75" t="e">
        <f>IF(MYRANKS_P[[#This Row],[RAW_RANK]]&gt;NUM_P,MYRANKS_P[[#This Row],[TTLSGP]],0)</f>
        <v>#REF!</v>
      </c>
      <c r="Z801" s="59" t="e">
        <f>IF(MYRANKS_P[[#This Row],[BENCH_TTLSGP]]=0,"",RANK(MYRANKS_P[[#This Row],[BENCH_TTLSGP]],MYRANKS_P[BENCH_TTLSGP],0))</f>
        <v>#REF!</v>
      </c>
      <c r="AA801" s="59" t="e">
        <f>IF(MYRANKS_P[[#This Row],[RAW_RANK]]=NUM_P,"X","")</f>
        <v>#REF!</v>
      </c>
      <c r="AB801" s="118" t="e">
        <f>VLOOKUP(MYRANKS_P[[#This Row],[POS]],#REF!,COLUMN(#REF!),FALSE)</f>
        <v>#REF!</v>
      </c>
      <c r="AC801" s="57" t="e">
        <f>MYRANKS_P[[#This Row],[TTLSGP]]-MYRANKS_P[[#This Row],[REPL LVL]]</f>
        <v>#REF!</v>
      </c>
      <c r="AD801" s="58" t="e">
        <f>IF(MYRANKS_P[[#This Row],[RAW_RANK]]&lt;=Total_Pitchers_Drafted,MYRANKS_P[[#This Row],[SGP OVER REPL]],0)</f>
        <v>#REF!</v>
      </c>
      <c r="AE801" s="69" t="e">
        <f>MYRANKS_P[[#This Row],[SGP OVER REPL]]*Dollar_Value_Per_Pitcher_SGP+1</f>
        <v>#REF!</v>
      </c>
      <c r="AF801" s="58"/>
      <c r="AG801" s="57" t="e">
        <f>IF(AND(MYRANKS_P[[#This Row],[BENCH_RANK]]&lt;=Total_Pitchers_Drafted,MYRANKS_P[[#This Row],[$ACTUAL]]=""),MYRANKS_P[[#This Row],[USEFULSGP]],0)</f>
        <v>#REF!</v>
      </c>
      <c r="AH801" s="58" t="e">
        <f>IF(MYRANKS_P[[#This Row],[REMAIN_SGP]]=0,0,MYRANKS_P[[#This Row],[REMAIN_SGP]]*Remaining_Dollar_Value_Per_Pitcher_SGP+1)</f>
        <v>#REF!</v>
      </c>
      <c r="AI801" s="94"/>
    </row>
    <row r="802" spans="1:35" x14ac:dyDescent="0.25">
      <c r="A802" s="78" t="s">
        <v>2447</v>
      </c>
      <c r="B802" s="53" t="e">
        <f>VLOOKUP(MYRANKS_P[[#This Row],[PLAYERID]],#REF!,COLUMN(#REF!),FALSE)</f>
        <v>#REF!</v>
      </c>
      <c r="C802" s="53" t="e">
        <f>VLOOKUP(MYRANKS_P[[#This Row],[PLAYERID]],#REF!,COLUMN(#REF!),FALSE)</f>
        <v>#REF!</v>
      </c>
      <c r="D802" s="53" t="e">
        <f>VLOOKUP(MYRANKS_P[[#This Row],[PLAYERID]],#REF!,COLUMN(#REF!),FALSE)</f>
        <v>#REF!</v>
      </c>
      <c r="E802" s="9" t="e">
        <f>VLOOKUP(MYRANKS_P[[#This Row],[PLAYERID]],#REF!,COLUMN(#REF!),FALSE)</f>
        <v>#REF!</v>
      </c>
      <c r="F802" s="53" t="e">
        <f>VLOOKUP(MYRANKS_P[[#This Row],[PLAYERID]],#REF!,COLUMN(#REF!),FALSE)</f>
        <v>#REF!</v>
      </c>
      <c r="G802" s="9" t="e">
        <f>INDEX(#REF!,MATCH(MYRANKS_P[[#This Row],[PLAYERID]],#REF!,0),VLOOKUP(IDSYSTEM,#REF!,3,FALSE))</f>
        <v>#REF!</v>
      </c>
      <c r="H802" s="136" t="e">
        <f>IF(OR(LEAGUE="Mixed",LEAGUE=MYRANKS_P[[#This Row],[LG]]),IFERROR(INDEX(PITCHCSV[],MATCH(MYRANKS_P[[#This Row],[PROJID]],PITCHCSV[playerid],0),P_WCOL),0),0)</f>
        <v>#REF!</v>
      </c>
      <c r="I802" s="138" t="e">
        <f>IF(OR(LEAGUE="Mixed",LEAGUE=MYRANKS_P[[#This Row],[LG]]),IFERROR(INDEX(PITCHCSV[],MATCH(MYRANKS_P[[#This Row],[PROJID]],PITCHCSV[playerid],0),P_SVCOL),0),0)</f>
        <v>#REF!</v>
      </c>
      <c r="J802" s="138" t="e">
        <f>IF(OR(LEAGUE="Mixed",LEAGUE=MYRANKS_P[[#This Row],[LG]]),IFERROR(INDEX(PITCHCSV[],MATCH(MYRANKS_P[[#This Row],[PROJID]],PITCHCSV[playerid],0),P_IPCOL),0),0)</f>
        <v>#REF!</v>
      </c>
      <c r="K802" s="138" t="e">
        <f>IF(OR(LEAGUE="Mixed",LEAGUE=MYRANKS_P[[#This Row],[LG]]),IFERROR(INDEX(PITCHCSV[],MATCH(MYRANKS_P[[#This Row],[PROJID]],PITCHCSV[playerid],0),P_HCOL),0),0)</f>
        <v>#REF!</v>
      </c>
      <c r="L802" s="138" t="e">
        <f>IF(OR(LEAGUE="Mixed",LEAGUE=MYRANKS_P[[#This Row],[LG]]),IFERROR(INDEX(PITCHCSV[],MATCH(MYRANKS_P[[#This Row],[PROJID]],PITCHCSV[playerid],0),P_ERCOL),0),0)</f>
        <v>#REF!</v>
      </c>
      <c r="M802" s="138" t="e">
        <f>IF(OR(LEAGUE="Mixed",LEAGUE=MYRANKS_P[[#This Row],[LG]]),IFERROR(INDEX(PITCHCSV[],MATCH(MYRANKS_P[[#This Row],[PROJID]],PITCHCSV[playerid],0),P_HRCOL),0),0)</f>
        <v>#REF!</v>
      </c>
      <c r="N802" s="138" t="e">
        <f>IF(OR(LEAGUE="Mixed",LEAGUE=MYRANKS_P[[#This Row],[LG]]),IFERROR(INDEX(PITCHCSV[],MATCH(MYRANKS_P[[#This Row],[PROJID]],PITCHCSV[playerid],0),P_SOCOL),0),0)</f>
        <v>#REF!</v>
      </c>
      <c r="O802" s="138" t="e">
        <f>IF(OR(LEAGUE="Mixed",LEAGUE=MYRANKS_P[[#This Row],[LG]]),IFERROR(INDEX(PITCHCSV[],MATCH(MYRANKS_P[[#This Row],[PROJID]],PITCHCSV[playerid],0),P_BBCOL),0),0)</f>
        <v>#REF!</v>
      </c>
      <c r="P802" s="80" t="e">
        <f>IF(OR(LEAGUE="Mixed",LEAGUE=MYRANKS_P[[#This Row],[LG]]),IFERROR(MYRANKS_P[[#This Row],[ER]]*9/MYRANKS_P[[#This Row],[IP]],0),0)</f>
        <v>#REF!</v>
      </c>
      <c r="Q802" s="12" t="e">
        <f>IF(OR(LEAGUE="Mixed",LEAGUE=MYRANKS_P[[#This Row],[LG]]),IFERROR((MYRANKS_P[[#This Row],[BB]]+MYRANKS_P[[#This Row],[H]])/MYRANKS_P[[#This Row],[IP]],0),0)</f>
        <v>#REF!</v>
      </c>
      <c r="R802" s="58" t="e">
        <f>MYRANKS_P[[#This Row],[W]]/SGP_W</f>
        <v>#REF!</v>
      </c>
      <c r="S802" s="57" t="e">
        <f>MYRANKS_P[[#This Row],[SV]]/SGP_SV</f>
        <v>#REF!</v>
      </c>
      <c r="T802" s="58" t="e">
        <f>MYRANKS_P[[#This Row],[SO]]/SGP_K</f>
        <v>#REF!</v>
      </c>
      <c r="U802" s="12" t="e">
        <f>((LGAVG_ER*(NUMPITCHERS-1)+MYRANKS_P[[#This Row],[ER]])*9/((LGAVG_IP*(NUMPITCHERS-1)+MYRANKS_P[[#This Row],[IP]]))-LGAVG_ERA)/SGP_ERA</f>
        <v>#REF!</v>
      </c>
      <c r="V802" s="141" t="e">
        <f>((LGAVG_HBB*(NUMPITCHERS-1)+MYRANKS_P[[#This Row],[BB]]+MYRANKS_P[[#This Row],[H]])/(LGAVG_IP*(NUMPITCHERS-1)+MYRANKS_P[[#This Row],[IP]])-LGAVG_WHIP)/SGP_WHIP</f>
        <v>#REF!</v>
      </c>
      <c r="W802" s="75" t="e">
        <f>MYRANKS_P[[#This Row],[WSGP]]+MYRANKS_P[[#This Row],[SVSGP]]+MYRANKS_P[[#This Row],[SOSGP]]+MYRANKS_P[[#This Row],[ERASGP]]+MYRANKS_P[[#This Row],[WHIPSGP]]</f>
        <v>#REF!</v>
      </c>
      <c r="X802" s="177" t="e">
        <f>RANK(MYRANKS_P[[#This Row],[TTLSGP]],MYRANKS_P[TTLSGP],0)</f>
        <v>#REF!</v>
      </c>
      <c r="Y802" s="75" t="e">
        <f>IF(MYRANKS_P[[#This Row],[RAW_RANK]]&gt;NUM_P,MYRANKS_P[[#This Row],[TTLSGP]],0)</f>
        <v>#REF!</v>
      </c>
      <c r="Z802" s="59" t="e">
        <f>IF(MYRANKS_P[[#This Row],[BENCH_TTLSGP]]=0,"",RANK(MYRANKS_P[[#This Row],[BENCH_TTLSGP]],MYRANKS_P[BENCH_TTLSGP],0))</f>
        <v>#REF!</v>
      </c>
      <c r="AA802" s="59" t="e">
        <f>IF(MYRANKS_P[[#This Row],[RAW_RANK]]=NUM_P,"X","")</f>
        <v>#REF!</v>
      </c>
      <c r="AB802" s="118" t="e">
        <f>VLOOKUP(MYRANKS_P[[#This Row],[POS]],#REF!,COLUMN(#REF!),FALSE)</f>
        <v>#REF!</v>
      </c>
      <c r="AC802" s="57" t="e">
        <f>MYRANKS_P[[#This Row],[TTLSGP]]-MYRANKS_P[[#This Row],[REPL LVL]]</f>
        <v>#REF!</v>
      </c>
      <c r="AD802" s="58" t="e">
        <f>IF(MYRANKS_P[[#This Row],[RAW_RANK]]&lt;=Total_Pitchers_Drafted,MYRANKS_P[[#This Row],[SGP OVER REPL]],0)</f>
        <v>#REF!</v>
      </c>
      <c r="AE802" s="69" t="e">
        <f>MYRANKS_P[[#This Row],[SGP OVER REPL]]*Dollar_Value_Per_Pitcher_SGP+1</f>
        <v>#REF!</v>
      </c>
      <c r="AF802" s="58"/>
      <c r="AG802" s="57" t="e">
        <f>IF(AND(MYRANKS_P[[#This Row],[BENCH_RANK]]&lt;=Total_Pitchers_Drafted,MYRANKS_P[[#This Row],[$ACTUAL]]=""),MYRANKS_P[[#This Row],[USEFULSGP]],0)</f>
        <v>#REF!</v>
      </c>
      <c r="AH802" s="58" t="e">
        <f>IF(MYRANKS_P[[#This Row],[REMAIN_SGP]]=0,0,MYRANKS_P[[#This Row],[REMAIN_SGP]]*Remaining_Dollar_Value_Per_Pitcher_SGP+1)</f>
        <v>#REF!</v>
      </c>
      <c r="AI802" s="94"/>
    </row>
    <row r="803" spans="1:35" x14ac:dyDescent="0.25">
      <c r="A803" s="78" t="s">
        <v>6266</v>
      </c>
      <c r="B803" s="53" t="e">
        <f>VLOOKUP(MYRANKS_P[[#This Row],[PLAYERID]],#REF!,COLUMN(#REF!),FALSE)</f>
        <v>#REF!</v>
      </c>
      <c r="C803" s="53" t="e">
        <f>VLOOKUP(MYRANKS_P[[#This Row],[PLAYERID]],#REF!,COLUMN(#REF!),FALSE)</f>
        <v>#REF!</v>
      </c>
      <c r="D803" s="53" t="e">
        <f>VLOOKUP(MYRANKS_P[[#This Row],[PLAYERID]],#REF!,COLUMN(#REF!),FALSE)</f>
        <v>#REF!</v>
      </c>
      <c r="E803" s="9" t="e">
        <f>VLOOKUP(MYRANKS_P[[#This Row],[PLAYERID]],#REF!,COLUMN(#REF!),FALSE)</f>
        <v>#REF!</v>
      </c>
      <c r="F803" s="53" t="e">
        <f>VLOOKUP(MYRANKS_P[[#This Row],[PLAYERID]],#REF!,COLUMN(#REF!),FALSE)</f>
        <v>#REF!</v>
      </c>
      <c r="G803" s="9" t="e">
        <f>INDEX(#REF!,MATCH(MYRANKS_P[[#This Row],[PLAYERID]],#REF!,0),VLOOKUP(IDSYSTEM,#REF!,3,FALSE))</f>
        <v>#REF!</v>
      </c>
      <c r="H803" s="136" t="e">
        <f>IF(OR(LEAGUE="Mixed",LEAGUE=MYRANKS_P[[#This Row],[LG]]),IFERROR(INDEX(PITCHCSV[],MATCH(MYRANKS_P[[#This Row],[PROJID]],PITCHCSV[playerid],0),P_WCOL),0),0)</f>
        <v>#REF!</v>
      </c>
      <c r="I803" s="138" t="e">
        <f>IF(OR(LEAGUE="Mixed",LEAGUE=MYRANKS_P[[#This Row],[LG]]),IFERROR(INDEX(PITCHCSV[],MATCH(MYRANKS_P[[#This Row],[PROJID]],PITCHCSV[playerid],0),P_SVCOL),0),0)</f>
        <v>#REF!</v>
      </c>
      <c r="J803" s="138" t="e">
        <f>IF(OR(LEAGUE="Mixed",LEAGUE=MYRANKS_P[[#This Row],[LG]]),IFERROR(INDEX(PITCHCSV[],MATCH(MYRANKS_P[[#This Row],[PROJID]],PITCHCSV[playerid],0),P_IPCOL),0),0)</f>
        <v>#REF!</v>
      </c>
      <c r="K803" s="138" t="e">
        <f>IF(OR(LEAGUE="Mixed",LEAGUE=MYRANKS_P[[#This Row],[LG]]),IFERROR(INDEX(PITCHCSV[],MATCH(MYRANKS_P[[#This Row],[PROJID]],PITCHCSV[playerid],0),P_HCOL),0),0)</f>
        <v>#REF!</v>
      </c>
      <c r="L803" s="138" t="e">
        <f>IF(OR(LEAGUE="Mixed",LEAGUE=MYRANKS_P[[#This Row],[LG]]),IFERROR(INDEX(PITCHCSV[],MATCH(MYRANKS_P[[#This Row],[PROJID]],PITCHCSV[playerid],0),P_ERCOL),0),0)</f>
        <v>#REF!</v>
      </c>
      <c r="M803" s="138" t="e">
        <f>IF(OR(LEAGUE="Mixed",LEAGUE=MYRANKS_P[[#This Row],[LG]]),IFERROR(INDEX(PITCHCSV[],MATCH(MYRANKS_P[[#This Row],[PROJID]],PITCHCSV[playerid],0),P_HRCOL),0),0)</f>
        <v>#REF!</v>
      </c>
      <c r="N803" s="138" t="e">
        <f>IF(OR(LEAGUE="Mixed",LEAGUE=MYRANKS_P[[#This Row],[LG]]),IFERROR(INDEX(PITCHCSV[],MATCH(MYRANKS_P[[#This Row],[PROJID]],PITCHCSV[playerid],0),P_SOCOL),0),0)</f>
        <v>#REF!</v>
      </c>
      <c r="O803" s="138" t="e">
        <f>IF(OR(LEAGUE="Mixed",LEAGUE=MYRANKS_P[[#This Row],[LG]]),IFERROR(INDEX(PITCHCSV[],MATCH(MYRANKS_P[[#This Row],[PROJID]],PITCHCSV[playerid],0),P_BBCOL),0),0)</f>
        <v>#REF!</v>
      </c>
      <c r="P803" s="80" t="e">
        <f>IF(OR(LEAGUE="Mixed",LEAGUE=MYRANKS_P[[#This Row],[LG]]),IFERROR(MYRANKS_P[[#This Row],[ER]]*9/MYRANKS_P[[#This Row],[IP]],0),0)</f>
        <v>#REF!</v>
      </c>
      <c r="Q803" s="12" t="e">
        <f>IF(OR(LEAGUE="Mixed",LEAGUE=MYRANKS_P[[#This Row],[LG]]),IFERROR((MYRANKS_P[[#This Row],[BB]]+MYRANKS_P[[#This Row],[H]])/MYRANKS_P[[#This Row],[IP]],0),0)</f>
        <v>#REF!</v>
      </c>
      <c r="R803" s="12" t="e">
        <f>MYRANKS_P[[#This Row],[W]]/SGP_W</f>
        <v>#REF!</v>
      </c>
      <c r="S803" s="12" t="e">
        <f>MYRANKS_P[[#This Row],[SV]]/SGP_SV</f>
        <v>#REF!</v>
      </c>
      <c r="T803" s="12" t="e">
        <f>MYRANKS_P[[#This Row],[SO]]/SGP_K</f>
        <v>#REF!</v>
      </c>
      <c r="U803" s="12" t="e">
        <f>((LGAVG_ER*(NUMPITCHERS-1)+MYRANKS_P[[#This Row],[ER]])*9/((LGAVG_IP*(NUMPITCHERS-1)+MYRANKS_P[[#This Row],[IP]]))-LGAVG_ERA)/SGP_ERA</f>
        <v>#REF!</v>
      </c>
      <c r="V803" s="141" t="e">
        <f>((LGAVG_HBB*(NUMPITCHERS-1)+MYRANKS_P[[#This Row],[BB]]+MYRANKS_P[[#This Row],[H]])/(LGAVG_IP*(NUMPITCHERS-1)+MYRANKS_P[[#This Row],[IP]])-LGAVG_WHIP)/SGP_WHIP</f>
        <v>#REF!</v>
      </c>
      <c r="W803" s="76" t="e">
        <f>MYRANKS_P[[#This Row],[WSGP]]+MYRANKS_P[[#This Row],[SVSGP]]+MYRANKS_P[[#This Row],[SOSGP]]+MYRANKS_P[[#This Row],[ERASGP]]+MYRANKS_P[[#This Row],[WHIPSGP]]</f>
        <v>#REF!</v>
      </c>
      <c r="X803" s="175" t="e">
        <f>RANK(MYRANKS_P[[#This Row],[TTLSGP]],MYRANKS_P[TTLSGP],0)</f>
        <v>#REF!</v>
      </c>
      <c r="Y803" s="76" t="e">
        <f>IF(MYRANKS_P[[#This Row],[RAW_RANK]]&gt;NUM_P,MYRANKS_P[[#This Row],[TTLSGP]],0)</f>
        <v>#REF!</v>
      </c>
      <c r="Z803" s="23" t="e">
        <f>IF(MYRANKS_P[[#This Row],[BENCH_TTLSGP]]=0,"",RANK(MYRANKS_P[[#This Row],[BENCH_TTLSGP]],MYRANKS_P[BENCH_TTLSGP],0))</f>
        <v>#REF!</v>
      </c>
      <c r="AA803" s="23" t="e">
        <f>IF(MYRANKS_P[[#This Row],[RAW_RANK]]=NUM_P,"X","")</f>
        <v>#REF!</v>
      </c>
      <c r="AB803" s="80" t="e">
        <f>VLOOKUP(MYRANKS_P[[#This Row],[POS]],#REF!,COLUMN(#REF!),FALSE)</f>
        <v>#REF!</v>
      </c>
      <c r="AC803" s="12" t="e">
        <f>MYRANKS_P[[#This Row],[TTLSGP]]-MYRANKS_P[[#This Row],[REPL LVL]]</f>
        <v>#REF!</v>
      </c>
      <c r="AD803" s="20" t="e">
        <f>IF(MYRANKS_P[[#This Row],[RAW_RANK]]&lt;=Total_Pitchers_Drafted,MYRANKS_P[[#This Row],[SGP OVER REPL]],0)</f>
        <v>#REF!</v>
      </c>
      <c r="AE803" s="70" t="e">
        <f>MYRANKS_P[[#This Row],[SGP OVER REPL]]*Dollar_Value_Per_Pitcher_SGP+1</f>
        <v>#REF!</v>
      </c>
      <c r="AF803" s="28"/>
      <c r="AG803" s="31" t="e">
        <f>IF(AND(MYRANKS_P[[#This Row],[BENCH_RANK]]&lt;=Total_Pitchers_Drafted,MYRANKS_P[[#This Row],[$ACTUAL]]=""),MYRANKS_P[[#This Row],[USEFULSGP]],0)</f>
        <v>#REF!</v>
      </c>
      <c r="AH803" s="28" t="e">
        <f>IF(MYRANKS_P[[#This Row],[REMAIN_SGP]]=0,0,MYRANKS_P[[#This Row],[REMAIN_SGP]]*Remaining_Dollar_Value_Per_Pitcher_SGP+1)</f>
        <v>#REF!</v>
      </c>
      <c r="AI803" s="94"/>
    </row>
    <row r="804" spans="1:35" x14ac:dyDescent="0.25">
      <c r="A804" s="111" t="s">
        <v>2043</v>
      </c>
      <c r="B804" s="53" t="e">
        <f>VLOOKUP(MYRANKS_P[[#This Row],[PLAYERID]],#REF!,COLUMN(#REF!),FALSE)</f>
        <v>#REF!</v>
      </c>
      <c r="C804" s="53" t="e">
        <f>VLOOKUP(MYRANKS_P[[#This Row],[PLAYERID]],#REF!,COLUMN(#REF!),FALSE)</f>
        <v>#REF!</v>
      </c>
      <c r="D804" s="53" t="e">
        <f>VLOOKUP(MYRANKS_P[[#This Row],[PLAYERID]],#REF!,COLUMN(#REF!),FALSE)</f>
        <v>#REF!</v>
      </c>
      <c r="E804" s="9" t="e">
        <f>VLOOKUP(MYRANKS_P[[#This Row],[PLAYERID]],#REF!,COLUMN(#REF!),FALSE)</f>
        <v>#REF!</v>
      </c>
      <c r="F804" s="53" t="e">
        <f>VLOOKUP(MYRANKS_P[[#This Row],[PLAYERID]],#REF!,COLUMN(#REF!),FALSE)</f>
        <v>#REF!</v>
      </c>
      <c r="G804" s="9" t="e">
        <f>INDEX(#REF!,MATCH(MYRANKS_P[[#This Row],[PLAYERID]],#REF!,0),VLOOKUP(IDSYSTEM,#REF!,3,FALSE))</f>
        <v>#REF!</v>
      </c>
      <c r="H804" s="115" t="e">
        <f>IF(OR(LEAGUE="Mixed",LEAGUE=MYRANKS_P[[#This Row],[LG]]),IFERROR(INDEX(PITCHCSV[],MATCH(MYRANKS_P[[#This Row],[PROJID]],PITCHCSV[playerid],0),P_WCOL),0),0)</f>
        <v>#REF!</v>
      </c>
      <c r="I804" s="137" t="e">
        <f>IF(OR(LEAGUE="Mixed",LEAGUE=MYRANKS_P[[#This Row],[LG]]),IFERROR(INDEX(PITCHCSV[],MATCH(MYRANKS_P[[#This Row],[PROJID]],PITCHCSV[playerid],0),P_SVCOL),0),0)</f>
        <v>#REF!</v>
      </c>
      <c r="J804" s="137" t="e">
        <f>IF(OR(LEAGUE="Mixed",LEAGUE=MYRANKS_P[[#This Row],[LG]]),IFERROR(INDEX(PITCHCSV[],MATCH(MYRANKS_P[[#This Row],[PROJID]],PITCHCSV[playerid],0),P_IPCOL),0),0)</f>
        <v>#REF!</v>
      </c>
      <c r="K804" s="137" t="e">
        <f>IF(OR(LEAGUE="Mixed",LEAGUE=MYRANKS_P[[#This Row],[LG]]),IFERROR(INDEX(PITCHCSV[],MATCH(MYRANKS_P[[#This Row],[PROJID]],PITCHCSV[playerid],0),P_HCOL),0),0)</f>
        <v>#REF!</v>
      </c>
      <c r="L804" s="137" t="e">
        <f>IF(OR(LEAGUE="Mixed",LEAGUE=MYRANKS_P[[#This Row],[LG]]),IFERROR(INDEX(PITCHCSV[],MATCH(MYRANKS_P[[#This Row],[PROJID]],PITCHCSV[playerid],0),P_ERCOL),0),0)</f>
        <v>#REF!</v>
      </c>
      <c r="M804" s="137" t="e">
        <f>IF(OR(LEAGUE="Mixed",LEAGUE=MYRANKS_P[[#This Row],[LG]]),IFERROR(INDEX(PITCHCSV[],MATCH(MYRANKS_P[[#This Row],[PROJID]],PITCHCSV[playerid],0),P_HRCOL),0),0)</f>
        <v>#REF!</v>
      </c>
      <c r="N804" s="137" t="e">
        <f>IF(OR(LEAGUE="Mixed",LEAGUE=MYRANKS_P[[#This Row],[LG]]),IFERROR(INDEX(PITCHCSV[],MATCH(MYRANKS_P[[#This Row],[PROJID]],PITCHCSV[playerid],0),P_SOCOL),0),0)</f>
        <v>#REF!</v>
      </c>
      <c r="O804" s="137" t="e">
        <f>IF(OR(LEAGUE="Mixed",LEAGUE=MYRANKS_P[[#This Row],[LG]]),IFERROR(INDEX(PITCHCSV[],MATCH(MYRANKS_P[[#This Row],[PROJID]],PITCHCSV[playerid],0),P_BBCOL),0),0)</f>
        <v>#REF!</v>
      </c>
      <c r="P804" s="139" t="e">
        <f>IF(OR(LEAGUE="Mixed",LEAGUE=MYRANKS_P[[#This Row],[LG]]),IFERROR(MYRANKS_P[[#This Row],[ER]]*9/MYRANKS_P[[#This Row],[IP]],0),0)</f>
        <v>#REF!</v>
      </c>
      <c r="Q804" s="10" t="e">
        <f>IF(OR(LEAGUE="Mixed",LEAGUE=MYRANKS_P[[#This Row],[LG]]),IFERROR((MYRANKS_P[[#This Row],[BB]]+MYRANKS_P[[#This Row],[H]])/MYRANKS_P[[#This Row],[IP]],0),0)</f>
        <v>#REF!</v>
      </c>
      <c r="R804" s="55" t="e">
        <f>MYRANKS_P[[#This Row],[W]]/SGP_W</f>
        <v>#REF!</v>
      </c>
      <c r="S804" s="54" t="e">
        <f>MYRANKS_P[[#This Row],[SV]]/SGP_SV</f>
        <v>#REF!</v>
      </c>
      <c r="T804" s="55" t="e">
        <f>MYRANKS_P[[#This Row],[SO]]/SGP_K</f>
        <v>#REF!</v>
      </c>
      <c r="U804" s="10" t="e">
        <f>((LGAVG_ER*(NUMPITCHERS-1)+MYRANKS_P[[#This Row],[ER]])*9/((LGAVG_IP*(NUMPITCHERS-1)+MYRANKS_P[[#This Row],[IP]]))-LGAVG_ERA)/SGP_ERA</f>
        <v>#REF!</v>
      </c>
      <c r="V804" s="140" t="e">
        <f>((LGAVG_HBB*(NUMPITCHERS-1)+MYRANKS_P[[#This Row],[BB]]+MYRANKS_P[[#This Row],[H]])/(LGAVG_IP*(NUMPITCHERS-1)+MYRANKS_P[[#This Row],[IP]])-LGAVG_WHIP)/SGP_WHIP</f>
        <v>#REF!</v>
      </c>
      <c r="W804" s="74" t="e">
        <f>MYRANKS_P[[#This Row],[WSGP]]+MYRANKS_P[[#This Row],[SVSGP]]+MYRANKS_P[[#This Row],[SOSGP]]+MYRANKS_P[[#This Row],[ERASGP]]+MYRANKS_P[[#This Row],[WHIPSGP]]</f>
        <v>#REF!</v>
      </c>
      <c r="X804" s="172" t="e">
        <f>RANK(MYRANKS_P[[#This Row],[TTLSGP]],MYRANKS_P[TTLSGP],0)</f>
        <v>#REF!</v>
      </c>
      <c r="Y804" s="74" t="e">
        <f>IF(MYRANKS_P[[#This Row],[RAW_RANK]]&gt;NUM_P,MYRANKS_P[[#This Row],[TTLSGP]],0)</f>
        <v>#REF!</v>
      </c>
      <c r="Z804" s="56" t="e">
        <f>IF(MYRANKS_P[[#This Row],[BENCH_TTLSGP]]=0,"",RANK(MYRANKS_P[[#This Row],[BENCH_TTLSGP]],MYRANKS_P[BENCH_TTLSGP],0))</f>
        <v>#REF!</v>
      </c>
      <c r="AA804" s="56" t="e">
        <f>IF(MYRANKS_P[[#This Row],[RAW_RANK]]=NUM_P,"X","")</f>
        <v>#REF!</v>
      </c>
      <c r="AB804" s="118" t="e">
        <f>VLOOKUP(MYRANKS_P[[#This Row],[POS]],#REF!,COLUMN(#REF!),FALSE)</f>
        <v>#REF!</v>
      </c>
      <c r="AC804" s="57" t="e">
        <f>MYRANKS_P[[#This Row],[TTLSGP]]-MYRANKS_P[[#This Row],[REPL LVL]]</f>
        <v>#REF!</v>
      </c>
      <c r="AD804" s="55" t="e">
        <f>IF(MYRANKS_P[[#This Row],[RAW_RANK]]&lt;=Total_Pitchers_Drafted,MYRANKS_P[[#This Row],[SGP OVER REPL]],0)</f>
        <v>#REF!</v>
      </c>
      <c r="AE804" s="68" t="e">
        <f>MYRANKS_P[[#This Row],[SGP OVER REPL]]*Dollar_Value_Per_Pitcher_SGP+1</f>
        <v>#REF!</v>
      </c>
      <c r="AF804" s="55"/>
      <c r="AG804" s="54" t="e">
        <f>IF(AND(MYRANKS_P[[#This Row],[BENCH_RANK]]&lt;=Total_Pitchers_Drafted,MYRANKS_P[[#This Row],[$ACTUAL]]=""),MYRANKS_P[[#This Row],[USEFULSGP]],0)</f>
        <v>#REF!</v>
      </c>
      <c r="AH804" s="55" t="e">
        <f>IF(MYRANKS_P[[#This Row],[REMAIN_SGP]]=0,0,MYRANKS_P[[#This Row],[REMAIN_SGP]]*Remaining_Dollar_Value_Per_Pitcher_SGP+1)</f>
        <v>#REF!</v>
      </c>
      <c r="AI804" s="87"/>
    </row>
    <row r="805" spans="1:35" x14ac:dyDescent="0.25">
      <c r="A805" s="123" t="s">
        <v>2045</v>
      </c>
      <c r="B805" s="53" t="e">
        <f>VLOOKUP(MYRANKS_P[[#This Row],[PLAYERID]],#REF!,COLUMN(#REF!),FALSE)</f>
        <v>#REF!</v>
      </c>
      <c r="C805" s="53" t="e">
        <f>VLOOKUP(MYRANKS_P[[#This Row],[PLAYERID]],#REF!,COLUMN(#REF!),FALSE)</f>
        <v>#REF!</v>
      </c>
      <c r="D805" s="53" t="e">
        <f>VLOOKUP(MYRANKS_P[[#This Row],[PLAYERID]],#REF!,COLUMN(#REF!),FALSE)</f>
        <v>#REF!</v>
      </c>
      <c r="E805" s="9" t="e">
        <f>VLOOKUP(MYRANKS_P[[#This Row],[PLAYERID]],#REF!,COLUMN(#REF!),FALSE)</f>
        <v>#REF!</v>
      </c>
      <c r="F805" s="53" t="e">
        <f>VLOOKUP(MYRANKS_P[[#This Row],[PLAYERID]],#REF!,COLUMN(#REF!),FALSE)</f>
        <v>#REF!</v>
      </c>
      <c r="G805" s="9" t="e">
        <f>INDEX(#REF!,MATCH(MYRANKS_P[[#This Row],[PLAYERID]],#REF!,0),VLOOKUP(IDSYSTEM,#REF!,3,FALSE))</f>
        <v>#REF!</v>
      </c>
      <c r="H805" s="136" t="e">
        <f>IF(OR(LEAGUE="Mixed",LEAGUE=MYRANKS_P[[#This Row],[LG]]),IFERROR(INDEX(PITCHCSV[],MATCH(MYRANKS_P[[#This Row],[PROJID]],PITCHCSV[playerid],0),P_WCOL),0),0)</f>
        <v>#REF!</v>
      </c>
      <c r="I805" s="138" t="e">
        <f>IF(OR(LEAGUE="Mixed",LEAGUE=MYRANKS_P[[#This Row],[LG]]),IFERROR(INDEX(PITCHCSV[],MATCH(MYRANKS_P[[#This Row],[PROJID]],PITCHCSV[playerid],0),P_SVCOL),0),0)</f>
        <v>#REF!</v>
      </c>
      <c r="J805" s="138" t="e">
        <f>IF(OR(LEAGUE="Mixed",LEAGUE=MYRANKS_P[[#This Row],[LG]]),IFERROR(INDEX(PITCHCSV[],MATCH(MYRANKS_P[[#This Row],[PROJID]],PITCHCSV[playerid],0),P_IPCOL),0),0)</f>
        <v>#REF!</v>
      </c>
      <c r="K805" s="138" t="e">
        <f>IF(OR(LEAGUE="Mixed",LEAGUE=MYRANKS_P[[#This Row],[LG]]),IFERROR(INDEX(PITCHCSV[],MATCH(MYRANKS_P[[#This Row],[PROJID]],PITCHCSV[playerid],0),P_HCOL),0),0)</f>
        <v>#REF!</v>
      </c>
      <c r="L805" s="138" t="e">
        <f>IF(OR(LEAGUE="Mixed",LEAGUE=MYRANKS_P[[#This Row],[LG]]),IFERROR(INDEX(PITCHCSV[],MATCH(MYRANKS_P[[#This Row],[PROJID]],PITCHCSV[playerid],0),P_ERCOL),0),0)</f>
        <v>#REF!</v>
      </c>
      <c r="M805" s="138" t="e">
        <f>IF(OR(LEAGUE="Mixed",LEAGUE=MYRANKS_P[[#This Row],[LG]]),IFERROR(INDEX(PITCHCSV[],MATCH(MYRANKS_P[[#This Row],[PROJID]],PITCHCSV[playerid],0),P_HRCOL),0),0)</f>
        <v>#REF!</v>
      </c>
      <c r="N805" s="138" t="e">
        <f>IF(OR(LEAGUE="Mixed",LEAGUE=MYRANKS_P[[#This Row],[LG]]),IFERROR(INDEX(PITCHCSV[],MATCH(MYRANKS_P[[#This Row],[PROJID]],PITCHCSV[playerid],0),P_SOCOL),0),0)</f>
        <v>#REF!</v>
      </c>
      <c r="O805" s="138" t="e">
        <f>IF(OR(LEAGUE="Mixed",LEAGUE=MYRANKS_P[[#This Row],[LG]]),IFERROR(INDEX(PITCHCSV[],MATCH(MYRANKS_P[[#This Row],[PROJID]],PITCHCSV[playerid],0),P_BBCOL),0),0)</f>
        <v>#REF!</v>
      </c>
      <c r="P805" s="80" t="e">
        <f>IF(OR(LEAGUE="Mixed",LEAGUE=MYRANKS_P[[#This Row],[LG]]),IFERROR(MYRANKS_P[[#This Row],[ER]]*9/MYRANKS_P[[#This Row],[IP]],0),0)</f>
        <v>#REF!</v>
      </c>
      <c r="Q805" s="12" t="e">
        <f>IF(OR(LEAGUE="Mixed",LEAGUE=MYRANKS_P[[#This Row],[LG]]),IFERROR((MYRANKS_P[[#This Row],[BB]]+MYRANKS_P[[#This Row],[H]])/MYRANKS_P[[#This Row],[IP]],0),0)</f>
        <v>#REF!</v>
      </c>
      <c r="R805" s="12" t="e">
        <f>MYRANKS_P[[#This Row],[W]]/SGP_W</f>
        <v>#REF!</v>
      </c>
      <c r="S805" s="12" t="e">
        <f>MYRANKS_P[[#This Row],[SV]]/SGP_SV</f>
        <v>#REF!</v>
      </c>
      <c r="T805" s="12" t="e">
        <f>MYRANKS_P[[#This Row],[SO]]/SGP_K</f>
        <v>#REF!</v>
      </c>
      <c r="U805" s="12" t="e">
        <f>((LGAVG_ER*(NUMPITCHERS-1)+MYRANKS_P[[#This Row],[ER]])*9/((LGAVG_IP*(NUMPITCHERS-1)+MYRANKS_P[[#This Row],[IP]]))-LGAVG_ERA)/SGP_ERA</f>
        <v>#REF!</v>
      </c>
      <c r="V805" s="141" t="e">
        <f>((LGAVG_HBB*(NUMPITCHERS-1)+MYRANKS_P[[#This Row],[BB]]+MYRANKS_P[[#This Row],[H]])/(LGAVG_IP*(NUMPITCHERS-1)+MYRANKS_P[[#This Row],[IP]])-LGAVG_WHIP)/SGP_WHIP</f>
        <v>#REF!</v>
      </c>
      <c r="W805" s="76" t="e">
        <f>MYRANKS_P[[#This Row],[WSGP]]+MYRANKS_P[[#This Row],[SVSGP]]+MYRANKS_P[[#This Row],[SOSGP]]+MYRANKS_P[[#This Row],[ERASGP]]+MYRANKS_P[[#This Row],[WHIPSGP]]</f>
        <v>#REF!</v>
      </c>
      <c r="X805" s="175" t="e">
        <f>RANK(MYRANKS_P[[#This Row],[TTLSGP]],MYRANKS_P[TTLSGP],0)</f>
        <v>#REF!</v>
      </c>
      <c r="Y805" s="76" t="e">
        <f>IF(MYRANKS_P[[#This Row],[RAW_RANK]]&gt;NUM_P,MYRANKS_P[[#This Row],[TTLSGP]],0)</f>
        <v>#REF!</v>
      </c>
      <c r="Z805" s="23" t="e">
        <f>IF(MYRANKS_P[[#This Row],[BENCH_TTLSGP]]=0,"",RANK(MYRANKS_P[[#This Row],[BENCH_TTLSGP]],MYRANKS_P[BENCH_TTLSGP],0))</f>
        <v>#REF!</v>
      </c>
      <c r="AA805" s="23" t="e">
        <f>IF(MYRANKS_P[[#This Row],[RAW_RANK]]=NUM_P,"X","")</f>
        <v>#REF!</v>
      </c>
      <c r="AB805" s="80" t="e">
        <f>VLOOKUP(MYRANKS_P[[#This Row],[POS]],#REF!,COLUMN(#REF!),FALSE)</f>
        <v>#REF!</v>
      </c>
      <c r="AC805" s="81" t="e">
        <f>MYRANKS_P[[#This Row],[TTLSGP]]-MYRANKS_P[[#This Row],[REPL LVL]]</f>
        <v>#REF!</v>
      </c>
      <c r="AD805" s="20" t="e">
        <f>IF(MYRANKS_P[[#This Row],[RAW_RANK]]&lt;=Total_Pitchers_Drafted,MYRANKS_P[[#This Row],[SGP OVER REPL]],0)</f>
        <v>#REF!</v>
      </c>
      <c r="AE805" s="70" t="e">
        <f>MYRANKS_P[[#This Row],[SGP OVER REPL]]*Dollar_Value_Per_Pitcher_SGP+1</f>
        <v>#REF!</v>
      </c>
      <c r="AF805" s="28"/>
      <c r="AG805" s="31" t="e">
        <f>IF(AND(MYRANKS_P[[#This Row],[BENCH_RANK]]&lt;=Total_Pitchers_Drafted,MYRANKS_P[[#This Row],[$ACTUAL]]=""),MYRANKS_P[[#This Row],[USEFULSGP]],0)</f>
        <v>#REF!</v>
      </c>
      <c r="AH805" s="28" t="e">
        <f>IF(MYRANKS_P[[#This Row],[REMAIN_SGP]]=0,0,MYRANKS_P[[#This Row],[REMAIN_SGP]]*Remaining_Dollar_Value_Per_Pitcher_SGP+1)</f>
        <v>#REF!</v>
      </c>
      <c r="AI805" s="94"/>
    </row>
    <row r="806" spans="1:35" x14ac:dyDescent="0.25">
      <c r="A806" s="98" t="s">
        <v>2053</v>
      </c>
      <c r="B806" s="53" t="e">
        <f>VLOOKUP(MYRANKS_P[[#This Row],[PLAYERID]],#REF!,COLUMN(#REF!),FALSE)</f>
        <v>#REF!</v>
      </c>
      <c r="C806" s="53" t="e">
        <f>VLOOKUP(MYRANKS_P[[#This Row],[PLAYERID]],#REF!,COLUMN(#REF!),FALSE)</f>
        <v>#REF!</v>
      </c>
      <c r="D806" s="53" t="e">
        <f>VLOOKUP(MYRANKS_P[[#This Row],[PLAYERID]],#REF!,COLUMN(#REF!),FALSE)</f>
        <v>#REF!</v>
      </c>
      <c r="E806" s="9" t="e">
        <f>VLOOKUP(MYRANKS_P[[#This Row],[PLAYERID]],#REF!,COLUMN(#REF!),FALSE)</f>
        <v>#REF!</v>
      </c>
      <c r="F806" s="53" t="e">
        <f>VLOOKUP(MYRANKS_P[[#This Row],[PLAYERID]],#REF!,COLUMN(#REF!),FALSE)</f>
        <v>#REF!</v>
      </c>
      <c r="G806" s="9" t="e">
        <f>INDEX(#REF!,MATCH(MYRANKS_P[[#This Row],[PLAYERID]],#REF!,0),VLOOKUP(IDSYSTEM,#REF!,3,FALSE))</f>
        <v>#REF!</v>
      </c>
      <c r="H806" s="128" t="e">
        <f>IF(OR(LEAGUE="Mixed",LEAGUE=MYRANKS_P[[#This Row],[LG]]),IFERROR(INDEX(PITCHCSV[],MATCH(MYRANKS_P[[#This Row],[PROJID]],PITCHCSV[playerid],0),P_WCOL),0),0)</f>
        <v>#REF!</v>
      </c>
      <c r="I806" s="129" t="e">
        <f>IF(OR(LEAGUE="Mixed",LEAGUE=MYRANKS_P[[#This Row],[LG]]),IFERROR(INDEX(PITCHCSV[],MATCH(MYRANKS_P[[#This Row],[PROJID]],PITCHCSV[playerid],0),P_SVCOL),0),0)</f>
        <v>#REF!</v>
      </c>
      <c r="J806" s="129" t="e">
        <f>IF(OR(LEAGUE="Mixed",LEAGUE=MYRANKS_P[[#This Row],[LG]]),IFERROR(INDEX(PITCHCSV[],MATCH(MYRANKS_P[[#This Row],[PROJID]],PITCHCSV[playerid],0),P_IPCOL),0),0)</f>
        <v>#REF!</v>
      </c>
      <c r="K806" s="129" t="e">
        <f>IF(OR(LEAGUE="Mixed",LEAGUE=MYRANKS_P[[#This Row],[LG]]),IFERROR(INDEX(PITCHCSV[],MATCH(MYRANKS_P[[#This Row],[PROJID]],PITCHCSV[playerid],0),P_HCOL),0),0)</f>
        <v>#REF!</v>
      </c>
      <c r="L806" s="129" t="e">
        <f>IF(OR(LEAGUE="Mixed",LEAGUE=MYRANKS_P[[#This Row],[LG]]),IFERROR(INDEX(PITCHCSV[],MATCH(MYRANKS_P[[#This Row],[PROJID]],PITCHCSV[playerid],0),P_ERCOL),0),0)</f>
        <v>#REF!</v>
      </c>
      <c r="M806" s="129" t="e">
        <f>IF(OR(LEAGUE="Mixed",LEAGUE=MYRANKS_P[[#This Row],[LG]]),IFERROR(INDEX(PITCHCSV[],MATCH(MYRANKS_P[[#This Row],[PROJID]],PITCHCSV[playerid],0),P_HRCOL),0),0)</f>
        <v>#REF!</v>
      </c>
      <c r="N806" s="129" t="e">
        <f>IF(OR(LEAGUE="Mixed",LEAGUE=MYRANKS_P[[#This Row],[LG]]),IFERROR(INDEX(PITCHCSV[],MATCH(MYRANKS_P[[#This Row],[PROJID]],PITCHCSV[playerid],0),P_SOCOL),0),0)</f>
        <v>#REF!</v>
      </c>
      <c r="O806" s="129" t="e">
        <f>IF(OR(LEAGUE="Mixed",LEAGUE=MYRANKS_P[[#This Row],[LG]]),IFERROR(INDEX(PITCHCSV[],MATCH(MYRANKS_P[[#This Row],[PROJID]],PITCHCSV[playerid],0),P_BBCOL),0),0)</f>
        <v>#REF!</v>
      </c>
      <c r="P806" s="130" t="e">
        <f>IF(OR(LEAGUE="Mixed",LEAGUE=MYRANKS_P[[#This Row],[LG]]),IFERROR(MYRANKS_P[[#This Row],[ER]]*9/MYRANKS_P[[#This Row],[IP]],0),0)</f>
        <v>#REF!</v>
      </c>
      <c r="Q806" s="87" t="e">
        <f>IF(OR(LEAGUE="Mixed",LEAGUE=MYRANKS_P[[#This Row],[LG]]),IFERROR((MYRANKS_P[[#This Row],[BB]]+MYRANKS_P[[#This Row],[H]])/MYRANKS_P[[#This Row],[IP]],0),0)</f>
        <v>#REF!</v>
      </c>
      <c r="R806" s="87" t="e">
        <f>MYRANKS_P[[#This Row],[W]]/SGP_W</f>
        <v>#REF!</v>
      </c>
      <c r="S806" s="87" t="e">
        <f>MYRANKS_P[[#This Row],[SV]]/SGP_SV</f>
        <v>#REF!</v>
      </c>
      <c r="T806" s="87" t="e">
        <f>MYRANKS_P[[#This Row],[SO]]/SGP_K</f>
        <v>#REF!</v>
      </c>
      <c r="U806" s="87" t="e">
        <f>((LGAVG_ER*(NUMPITCHERS-1)+MYRANKS_P[[#This Row],[ER]])*9/((LGAVG_IP*(NUMPITCHERS-1)+MYRANKS_P[[#This Row],[IP]]))-LGAVG_ERA)/SGP_ERA</f>
        <v>#REF!</v>
      </c>
      <c r="V806" s="131" t="e">
        <f>((LGAVG_HBB*(NUMPITCHERS-1)+MYRANKS_P[[#This Row],[BB]]+MYRANKS_P[[#This Row],[H]])/(LGAVG_IP*(NUMPITCHERS-1)+MYRANKS_P[[#This Row],[IP]])-LGAVG_WHIP)/SGP_WHIP</f>
        <v>#REF!</v>
      </c>
      <c r="W806" s="92" t="e">
        <f>MYRANKS_P[[#This Row],[WSGP]]+MYRANKS_P[[#This Row],[SVSGP]]+MYRANKS_P[[#This Row],[SOSGP]]+MYRANKS_P[[#This Row],[ERASGP]]+MYRANKS_P[[#This Row],[WHIPSGP]]</f>
        <v>#REF!</v>
      </c>
      <c r="X806" s="173" t="e">
        <f>RANK(MYRANKS_P[[#This Row],[TTLSGP]],MYRANKS_P[TTLSGP],0)</f>
        <v>#REF!</v>
      </c>
      <c r="Y806" s="92" t="e">
        <f>IF(MYRANKS_P[[#This Row],[RAW_RANK]]&gt;NUM_P,MYRANKS_P[[#This Row],[TTLSGP]],0)</f>
        <v>#REF!</v>
      </c>
      <c r="Z806" s="96" t="e">
        <f>IF(MYRANKS_P[[#This Row],[BENCH_TTLSGP]]=0,"",RANK(MYRANKS_P[[#This Row],[BENCH_TTLSGP]],MYRANKS_P[BENCH_TTLSGP],0))</f>
        <v>#REF!</v>
      </c>
      <c r="AA806" s="96" t="e">
        <f>IF(MYRANKS_P[[#This Row],[RAW_RANK]]=NUM_P,"X","")</f>
        <v>#REF!</v>
      </c>
      <c r="AB806" s="93" t="e">
        <f>VLOOKUP(MYRANKS_P[[#This Row],[POS]],#REF!,COLUMN(#REF!),FALSE)</f>
        <v>#REF!</v>
      </c>
      <c r="AC806" s="94" t="e">
        <f>MYRANKS_P[[#This Row],[TTLSGP]]-MYRANKS_P[[#This Row],[REPL LVL]]</f>
        <v>#REF!</v>
      </c>
      <c r="AD806" s="87" t="e">
        <f>IF(MYRANKS_P[[#This Row],[RAW_RANK]]&lt;=Total_Pitchers_Drafted,MYRANKS_P[[#This Row],[SGP OVER REPL]],0)</f>
        <v>#REF!</v>
      </c>
      <c r="AE806" s="97" t="e">
        <f>MYRANKS_P[[#This Row],[SGP OVER REPL]]*Dollar_Value_Per_Pitcher_SGP+1</f>
        <v>#REF!</v>
      </c>
      <c r="AF806" s="87"/>
      <c r="AG806" s="87" t="e">
        <f>IF(AND(MYRANKS_P[[#This Row],[BENCH_RANK]]&lt;=Total_Pitchers_Drafted,MYRANKS_P[[#This Row],[$ACTUAL]]=""),MYRANKS_P[[#This Row],[USEFULSGP]],0)</f>
        <v>#REF!</v>
      </c>
      <c r="AH806" s="87" t="e">
        <f>IF(MYRANKS_P[[#This Row],[REMAIN_SGP]]=0,0,MYRANKS_P[[#This Row],[REMAIN_SGP]]*Remaining_Dollar_Value_Per_Pitcher_SGP+1)</f>
        <v>#REF!</v>
      </c>
      <c r="AI806" s="87"/>
    </row>
    <row r="807" spans="1:35" x14ac:dyDescent="0.25">
      <c r="A807" s="111" t="s">
        <v>2054</v>
      </c>
      <c r="B807" s="53" t="e">
        <f>VLOOKUP(MYRANKS_P[[#This Row],[PLAYERID]],#REF!,COLUMN(#REF!),FALSE)</f>
        <v>#REF!</v>
      </c>
      <c r="C807" s="53" t="e">
        <f>VLOOKUP(MYRANKS_P[[#This Row],[PLAYERID]],#REF!,COLUMN(#REF!),FALSE)</f>
        <v>#REF!</v>
      </c>
      <c r="D807" s="53" t="e">
        <f>VLOOKUP(MYRANKS_P[[#This Row],[PLAYERID]],#REF!,COLUMN(#REF!),FALSE)</f>
        <v>#REF!</v>
      </c>
      <c r="E807" s="9" t="e">
        <f>VLOOKUP(MYRANKS_P[[#This Row],[PLAYERID]],#REF!,COLUMN(#REF!),FALSE)</f>
        <v>#REF!</v>
      </c>
      <c r="F807" s="53" t="e">
        <f>VLOOKUP(MYRANKS_P[[#This Row],[PLAYERID]],#REF!,COLUMN(#REF!),FALSE)</f>
        <v>#REF!</v>
      </c>
      <c r="G807" s="9" t="e">
        <f>INDEX(#REF!,MATCH(MYRANKS_P[[#This Row],[PLAYERID]],#REF!,0),VLOOKUP(IDSYSTEM,#REF!,3,FALSE))</f>
        <v>#REF!</v>
      </c>
      <c r="H807" s="115" t="e">
        <f>IF(OR(LEAGUE="Mixed",LEAGUE=MYRANKS_P[[#This Row],[LG]]),IFERROR(INDEX(PITCHCSV[],MATCH(MYRANKS_P[[#This Row],[PROJID]],PITCHCSV[playerid],0),P_WCOL),0),0)</f>
        <v>#REF!</v>
      </c>
      <c r="I807" s="137" t="e">
        <f>IF(OR(LEAGUE="Mixed",LEAGUE=MYRANKS_P[[#This Row],[LG]]),IFERROR(INDEX(PITCHCSV[],MATCH(MYRANKS_P[[#This Row],[PROJID]],PITCHCSV[playerid],0),P_SVCOL),0),0)</f>
        <v>#REF!</v>
      </c>
      <c r="J807" s="137" t="e">
        <f>IF(OR(LEAGUE="Mixed",LEAGUE=MYRANKS_P[[#This Row],[LG]]),IFERROR(INDEX(PITCHCSV[],MATCH(MYRANKS_P[[#This Row],[PROJID]],PITCHCSV[playerid],0),P_IPCOL),0),0)</f>
        <v>#REF!</v>
      </c>
      <c r="K807" s="137" t="e">
        <f>IF(OR(LEAGUE="Mixed",LEAGUE=MYRANKS_P[[#This Row],[LG]]),IFERROR(INDEX(PITCHCSV[],MATCH(MYRANKS_P[[#This Row],[PROJID]],PITCHCSV[playerid],0),P_HCOL),0),0)</f>
        <v>#REF!</v>
      </c>
      <c r="L807" s="137" t="e">
        <f>IF(OR(LEAGUE="Mixed",LEAGUE=MYRANKS_P[[#This Row],[LG]]),IFERROR(INDEX(PITCHCSV[],MATCH(MYRANKS_P[[#This Row],[PROJID]],PITCHCSV[playerid],0),P_ERCOL),0),0)</f>
        <v>#REF!</v>
      </c>
      <c r="M807" s="137" t="e">
        <f>IF(OR(LEAGUE="Mixed",LEAGUE=MYRANKS_P[[#This Row],[LG]]),IFERROR(INDEX(PITCHCSV[],MATCH(MYRANKS_P[[#This Row],[PROJID]],PITCHCSV[playerid],0),P_HRCOL),0),0)</f>
        <v>#REF!</v>
      </c>
      <c r="N807" s="137" t="e">
        <f>IF(OR(LEAGUE="Mixed",LEAGUE=MYRANKS_P[[#This Row],[LG]]),IFERROR(INDEX(PITCHCSV[],MATCH(MYRANKS_P[[#This Row],[PROJID]],PITCHCSV[playerid],0),P_SOCOL),0),0)</f>
        <v>#REF!</v>
      </c>
      <c r="O807" s="137" t="e">
        <f>IF(OR(LEAGUE="Mixed",LEAGUE=MYRANKS_P[[#This Row],[LG]]),IFERROR(INDEX(PITCHCSV[],MATCH(MYRANKS_P[[#This Row],[PROJID]],PITCHCSV[playerid],0),P_BBCOL),0),0)</f>
        <v>#REF!</v>
      </c>
      <c r="P807" s="139" t="e">
        <f>IF(OR(LEAGUE="Mixed",LEAGUE=MYRANKS_P[[#This Row],[LG]]),IFERROR(MYRANKS_P[[#This Row],[ER]]*9/MYRANKS_P[[#This Row],[IP]],0),0)</f>
        <v>#REF!</v>
      </c>
      <c r="Q807" s="10" t="e">
        <f>IF(OR(LEAGUE="Mixed",LEAGUE=MYRANKS_P[[#This Row],[LG]]),IFERROR((MYRANKS_P[[#This Row],[BB]]+MYRANKS_P[[#This Row],[H]])/MYRANKS_P[[#This Row],[IP]],0),0)</f>
        <v>#REF!</v>
      </c>
      <c r="R807" s="10" t="e">
        <f>MYRANKS_P[[#This Row],[W]]/SGP_W</f>
        <v>#REF!</v>
      </c>
      <c r="S807" s="10" t="e">
        <f>MYRANKS_P[[#This Row],[SV]]/SGP_SV</f>
        <v>#REF!</v>
      </c>
      <c r="T807" s="10" t="e">
        <f>MYRANKS_P[[#This Row],[SO]]/SGP_K</f>
        <v>#REF!</v>
      </c>
      <c r="U807" s="10" t="e">
        <f>((LGAVG_ER*(NUMPITCHERS-1)+MYRANKS_P[[#This Row],[ER]])*9/((LGAVG_IP*(NUMPITCHERS-1)+MYRANKS_P[[#This Row],[IP]]))-LGAVG_ERA)/SGP_ERA</f>
        <v>#REF!</v>
      </c>
      <c r="V807" s="140" t="e">
        <f>((LGAVG_HBB*(NUMPITCHERS-1)+MYRANKS_P[[#This Row],[BB]]+MYRANKS_P[[#This Row],[H]])/(LGAVG_IP*(NUMPITCHERS-1)+MYRANKS_P[[#This Row],[IP]])-LGAVG_WHIP)/SGP_WHIP</f>
        <v>#REF!</v>
      </c>
      <c r="W807" s="72" t="e">
        <f>MYRANKS_P[[#This Row],[WSGP]]+MYRANKS_P[[#This Row],[SVSGP]]+MYRANKS_P[[#This Row],[SOSGP]]+MYRANKS_P[[#This Row],[ERASGP]]+MYRANKS_P[[#This Row],[WHIPSGP]]</f>
        <v>#REF!</v>
      </c>
      <c r="X807" s="171" t="e">
        <f>RANK(MYRANKS_P[[#This Row],[TTLSGP]],MYRANKS_P[TTLSGP],0)</f>
        <v>#REF!</v>
      </c>
      <c r="Y807" s="72" t="e">
        <f>IF(MYRANKS_P[[#This Row],[RAW_RANK]]&gt;NUM_P,MYRANKS_P[[#This Row],[TTLSGP]],0)</f>
        <v>#REF!</v>
      </c>
      <c r="Z807" s="22" t="e">
        <f>IF(MYRANKS_P[[#This Row],[BENCH_TTLSGP]]=0,"",RANK(MYRANKS_P[[#This Row],[BENCH_TTLSGP]],MYRANKS_P[BENCH_TTLSGP],0))</f>
        <v>#REF!</v>
      </c>
      <c r="AA807" s="22" t="e">
        <f>IF(MYRANKS_P[[#This Row],[RAW_RANK]]=NUM_P,"X","")</f>
        <v>#REF!</v>
      </c>
      <c r="AB807" s="80" t="e">
        <f>VLOOKUP(MYRANKS_P[[#This Row],[POS]],#REF!,COLUMN(#REF!),FALSE)</f>
        <v>#REF!</v>
      </c>
      <c r="AC807" s="81" t="e">
        <f>MYRANKS_P[[#This Row],[TTLSGP]]-MYRANKS_P[[#This Row],[REPL LVL]]</f>
        <v>#REF!</v>
      </c>
      <c r="AD807" s="19" t="e">
        <f>IF(MYRANKS_P[[#This Row],[RAW_RANK]]&lt;=Total_Pitchers_Drafted,MYRANKS_P[[#This Row],[SGP OVER REPL]],0)</f>
        <v>#REF!</v>
      </c>
      <c r="AE807" s="66" t="e">
        <f>MYRANKS_P[[#This Row],[SGP OVER REPL]]*Dollar_Value_Per_Pitcher_SGP+1</f>
        <v>#REF!</v>
      </c>
      <c r="AF807" s="27"/>
      <c r="AG807" s="30" t="e">
        <f>IF(AND(MYRANKS_P[[#This Row],[BENCH_RANK]]&lt;=Total_Pitchers_Drafted,MYRANKS_P[[#This Row],[$ACTUAL]]=""),MYRANKS_P[[#This Row],[USEFULSGP]],0)</f>
        <v>#REF!</v>
      </c>
      <c r="AH807" s="27" t="e">
        <f>IF(MYRANKS_P[[#This Row],[REMAIN_SGP]]=0,0,MYRANKS_P[[#This Row],[REMAIN_SGP]]*Remaining_Dollar_Value_Per_Pitcher_SGP+1)</f>
        <v>#REF!</v>
      </c>
      <c r="AI807" s="87"/>
    </row>
    <row r="808" spans="1:35" x14ac:dyDescent="0.25">
      <c r="A808" s="111" t="s">
        <v>2057</v>
      </c>
      <c r="B808" s="53" t="e">
        <f>VLOOKUP(MYRANKS_P[[#This Row],[PLAYERID]],#REF!,COLUMN(#REF!),FALSE)</f>
        <v>#REF!</v>
      </c>
      <c r="C808" s="53" t="e">
        <f>VLOOKUP(MYRANKS_P[[#This Row],[PLAYERID]],#REF!,COLUMN(#REF!),FALSE)</f>
        <v>#REF!</v>
      </c>
      <c r="D808" s="53" t="e">
        <f>VLOOKUP(MYRANKS_P[[#This Row],[PLAYERID]],#REF!,COLUMN(#REF!),FALSE)</f>
        <v>#REF!</v>
      </c>
      <c r="E808" s="9" t="e">
        <f>VLOOKUP(MYRANKS_P[[#This Row],[PLAYERID]],#REF!,COLUMN(#REF!),FALSE)</f>
        <v>#REF!</v>
      </c>
      <c r="F808" s="53" t="e">
        <f>VLOOKUP(MYRANKS_P[[#This Row],[PLAYERID]],#REF!,COLUMN(#REF!),FALSE)</f>
        <v>#REF!</v>
      </c>
      <c r="G808" s="9" t="e">
        <f>INDEX(#REF!,MATCH(MYRANKS_P[[#This Row],[PLAYERID]],#REF!,0),VLOOKUP(IDSYSTEM,#REF!,3,FALSE))</f>
        <v>#REF!</v>
      </c>
      <c r="H808" s="115" t="e">
        <f>IF(OR(LEAGUE="Mixed",LEAGUE=MYRANKS_P[[#This Row],[LG]]),IFERROR(INDEX(PITCHCSV[],MATCH(MYRANKS_P[[#This Row],[PROJID]],PITCHCSV[playerid],0),P_WCOL),0),0)</f>
        <v>#REF!</v>
      </c>
      <c r="I808" s="137" t="e">
        <f>IF(OR(LEAGUE="Mixed",LEAGUE=MYRANKS_P[[#This Row],[LG]]),IFERROR(INDEX(PITCHCSV[],MATCH(MYRANKS_P[[#This Row],[PROJID]],PITCHCSV[playerid],0),P_SVCOL),0),0)</f>
        <v>#REF!</v>
      </c>
      <c r="J808" s="137" t="e">
        <f>IF(OR(LEAGUE="Mixed",LEAGUE=MYRANKS_P[[#This Row],[LG]]),IFERROR(INDEX(PITCHCSV[],MATCH(MYRANKS_P[[#This Row],[PROJID]],PITCHCSV[playerid],0),P_IPCOL),0),0)</f>
        <v>#REF!</v>
      </c>
      <c r="K808" s="137" t="e">
        <f>IF(OR(LEAGUE="Mixed",LEAGUE=MYRANKS_P[[#This Row],[LG]]),IFERROR(INDEX(PITCHCSV[],MATCH(MYRANKS_P[[#This Row],[PROJID]],PITCHCSV[playerid],0),P_HCOL),0),0)</f>
        <v>#REF!</v>
      </c>
      <c r="L808" s="137" t="e">
        <f>IF(OR(LEAGUE="Mixed",LEAGUE=MYRANKS_P[[#This Row],[LG]]),IFERROR(INDEX(PITCHCSV[],MATCH(MYRANKS_P[[#This Row],[PROJID]],PITCHCSV[playerid],0),P_ERCOL),0),0)</f>
        <v>#REF!</v>
      </c>
      <c r="M808" s="137" t="e">
        <f>IF(OR(LEAGUE="Mixed",LEAGUE=MYRANKS_P[[#This Row],[LG]]),IFERROR(INDEX(PITCHCSV[],MATCH(MYRANKS_P[[#This Row],[PROJID]],PITCHCSV[playerid],0),P_HRCOL),0),0)</f>
        <v>#REF!</v>
      </c>
      <c r="N808" s="137" t="e">
        <f>IF(OR(LEAGUE="Mixed",LEAGUE=MYRANKS_P[[#This Row],[LG]]),IFERROR(INDEX(PITCHCSV[],MATCH(MYRANKS_P[[#This Row],[PROJID]],PITCHCSV[playerid],0),P_SOCOL),0),0)</f>
        <v>#REF!</v>
      </c>
      <c r="O808" s="137" t="e">
        <f>IF(OR(LEAGUE="Mixed",LEAGUE=MYRANKS_P[[#This Row],[LG]]),IFERROR(INDEX(PITCHCSV[],MATCH(MYRANKS_P[[#This Row],[PROJID]],PITCHCSV[playerid],0),P_BBCOL),0),0)</f>
        <v>#REF!</v>
      </c>
      <c r="P808" s="139" t="e">
        <f>IF(OR(LEAGUE="Mixed",LEAGUE=MYRANKS_P[[#This Row],[LG]]),IFERROR(MYRANKS_P[[#This Row],[ER]]*9/MYRANKS_P[[#This Row],[IP]],0),0)</f>
        <v>#REF!</v>
      </c>
      <c r="Q808" s="10" t="e">
        <f>IF(OR(LEAGUE="Mixed",LEAGUE=MYRANKS_P[[#This Row],[LG]]),IFERROR((MYRANKS_P[[#This Row],[BB]]+MYRANKS_P[[#This Row],[H]])/MYRANKS_P[[#This Row],[IP]],0),0)</f>
        <v>#REF!</v>
      </c>
      <c r="R808" s="10" t="e">
        <f>MYRANKS_P[[#This Row],[W]]/SGP_W</f>
        <v>#REF!</v>
      </c>
      <c r="S808" s="10" t="e">
        <f>MYRANKS_P[[#This Row],[SV]]/SGP_SV</f>
        <v>#REF!</v>
      </c>
      <c r="T808" s="10" t="e">
        <f>MYRANKS_P[[#This Row],[SO]]/SGP_K</f>
        <v>#REF!</v>
      </c>
      <c r="U808" s="10" t="e">
        <f>((LGAVG_ER*(NUMPITCHERS-1)+MYRANKS_P[[#This Row],[ER]])*9/((LGAVG_IP*(NUMPITCHERS-1)+MYRANKS_P[[#This Row],[IP]]))-LGAVG_ERA)/SGP_ERA</f>
        <v>#REF!</v>
      </c>
      <c r="V808" s="140" t="e">
        <f>((LGAVG_HBB*(NUMPITCHERS-1)+MYRANKS_P[[#This Row],[BB]]+MYRANKS_P[[#This Row],[H]])/(LGAVG_IP*(NUMPITCHERS-1)+MYRANKS_P[[#This Row],[IP]])-LGAVG_WHIP)/SGP_WHIP</f>
        <v>#REF!</v>
      </c>
      <c r="W808" s="72" t="e">
        <f>MYRANKS_P[[#This Row],[WSGP]]+MYRANKS_P[[#This Row],[SVSGP]]+MYRANKS_P[[#This Row],[SOSGP]]+MYRANKS_P[[#This Row],[ERASGP]]+MYRANKS_P[[#This Row],[WHIPSGP]]</f>
        <v>#REF!</v>
      </c>
      <c r="X808" s="171" t="e">
        <f>RANK(MYRANKS_P[[#This Row],[TTLSGP]],MYRANKS_P[TTLSGP],0)</f>
        <v>#REF!</v>
      </c>
      <c r="Y808" s="72" t="e">
        <f>IF(MYRANKS_P[[#This Row],[RAW_RANK]]&gt;NUM_P,MYRANKS_P[[#This Row],[TTLSGP]],0)</f>
        <v>#REF!</v>
      </c>
      <c r="Z808" s="22" t="e">
        <f>IF(MYRANKS_P[[#This Row],[BENCH_TTLSGP]]=0,"",RANK(MYRANKS_P[[#This Row],[BENCH_TTLSGP]],MYRANKS_P[BENCH_TTLSGP],0))</f>
        <v>#REF!</v>
      </c>
      <c r="AA808" s="22" t="e">
        <f>IF(MYRANKS_P[[#This Row],[RAW_RANK]]=NUM_P,"X","")</f>
        <v>#REF!</v>
      </c>
      <c r="AB808" s="80" t="e">
        <f>VLOOKUP(MYRANKS_P[[#This Row],[POS]],#REF!,COLUMN(#REF!),FALSE)</f>
        <v>#REF!</v>
      </c>
      <c r="AC808" s="81" t="e">
        <f>MYRANKS_P[[#This Row],[TTLSGP]]-MYRANKS_P[[#This Row],[REPL LVL]]</f>
        <v>#REF!</v>
      </c>
      <c r="AD808" s="19" t="e">
        <f>IF(MYRANKS_P[[#This Row],[RAW_RANK]]&lt;=Total_Pitchers_Drafted,MYRANKS_P[[#This Row],[SGP OVER REPL]],0)</f>
        <v>#REF!</v>
      </c>
      <c r="AE808" s="66" t="e">
        <f>MYRANKS_P[[#This Row],[SGP OVER REPL]]*Dollar_Value_Per_Pitcher_SGP+1</f>
        <v>#REF!</v>
      </c>
      <c r="AF808" s="27"/>
      <c r="AG808" s="30" t="e">
        <f>IF(AND(MYRANKS_P[[#This Row],[BENCH_RANK]]&lt;=Total_Pitchers_Drafted,MYRANKS_P[[#This Row],[$ACTUAL]]=""),MYRANKS_P[[#This Row],[USEFULSGP]],0)</f>
        <v>#REF!</v>
      </c>
      <c r="AH808" s="27" t="e">
        <f>IF(MYRANKS_P[[#This Row],[REMAIN_SGP]]=0,0,MYRANKS_P[[#This Row],[REMAIN_SGP]]*Remaining_Dollar_Value_Per_Pitcher_SGP+1)</f>
        <v>#REF!</v>
      </c>
      <c r="AI808" s="87"/>
    </row>
    <row r="809" spans="1:35" x14ac:dyDescent="0.25">
      <c r="A809" s="120" t="s">
        <v>2059</v>
      </c>
      <c r="B809" s="53" t="e">
        <f>VLOOKUP(MYRANKS_P[[#This Row],[PLAYERID]],#REF!,COLUMN(#REF!),FALSE)</f>
        <v>#REF!</v>
      </c>
      <c r="C809" s="53" t="e">
        <f>VLOOKUP(MYRANKS_P[[#This Row],[PLAYERID]],#REF!,COLUMN(#REF!),FALSE)</f>
        <v>#REF!</v>
      </c>
      <c r="D809" s="53" t="e">
        <f>VLOOKUP(MYRANKS_P[[#This Row],[PLAYERID]],#REF!,COLUMN(#REF!),FALSE)</f>
        <v>#REF!</v>
      </c>
      <c r="E809" s="9" t="e">
        <f>VLOOKUP(MYRANKS_P[[#This Row],[PLAYERID]],#REF!,COLUMN(#REF!),FALSE)</f>
        <v>#REF!</v>
      </c>
      <c r="F809" s="53" t="e">
        <f>VLOOKUP(MYRANKS_P[[#This Row],[PLAYERID]],#REF!,COLUMN(#REF!),FALSE)</f>
        <v>#REF!</v>
      </c>
      <c r="G809" s="9" t="e">
        <f>INDEX(#REF!,MATCH(MYRANKS_P[[#This Row],[PLAYERID]],#REF!,0),VLOOKUP(IDSYSTEM,#REF!,3,FALSE))</f>
        <v>#REF!</v>
      </c>
      <c r="H809" s="115" t="e">
        <f>IF(OR(LEAGUE="Mixed",LEAGUE=MYRANKS_P[[#This Row],[LG]]),IFERROR(INDEX(PITCHCSV[],MATCH(MYRANKS_P[[#This Row],[PROJID]],PITCHCSV[playerid],0),P_WCOL),0),0)</f>
        <v>#REF!</v>
      </c>
      <c r="I809" s="137" t="e">
        <f>IF(OR(LEAGUE="Mixed",LEAGUE=MYRANKS_P[[#This Row],[LG]]),IFERROR(INDEX(PITCHCSV[],MATCH(MYRANKS_P[[#This Row],[PROJID]],PITCHCSV[playerid],0),P_SVCOL),0),0)</f>
        <v>#REF!</v>
      </c>
      <c r="J809" s="137" t="e">
        <f>IF(OR(LEAGUE="Mixed",LEAGUE=MYRANKS_P[[#This Row],[LG]]),IFERROR(INDEX(PITCHCSV[],MATCH(MYRANKS_P[[#This Row],[PROJID]],PITCHCSV[playerid],0),P_IPCOL),0),0)</f>
        <v>#REF!</v>
      </c>
      <c r="K809" s="137" t="e">
        <f>IF(OR(LEAGUE="Mixed",LEAGUE=MYRANKS_P[[#This Row],[LG]]),IFERROR(INDEX(PITCHCSV[],MATCH(MYRANKS_P[[#This Row],[PROJID]],PITCHCSV[playerid],0),P_HCOL),0),0)</f>
        <v>#REF!</v>
      </c>
      <c r="L809" s="137" t="e">
        <f>IF(OR(LEAGUE="Mixed",LEAGUE=MYRANKS_P[[#This Row],[LG]]),IFERROR(INDEX(PITCHCSV[],MATCH(MYRANKS_P[[#This Row],[PROJID]],PITCHCSV[playerid],0),P_ERCOL),0),0)</f>
        <v>#REF!</v>
      </c>
      <c r="M809" s="137" t="e">
        <f>IF(OR(LEAGUE="Mixed",LEAGUE=MYRANKS_P[[#This Row],[LG]]),IFERROR(INDEX(PITCHCSV[],MATCH(MYRANKS_P[[#This Row],[PROJID]],PITCHCSV[playerid],0),P_HRCOL),0),0)</f>
        <v>#REF!</v>
      </c>
      <c r="N809" s="137" t="e">
        <f>IF(OR(LEAGUE="Mixed",LEAGUE=MYRANKS_P[[#This Row],[LG]]),IFERROR(INDEX(PITCHCSV[],MATCH(MYRANKS_P[[#This Row],[PROJID]],PITCHCSV[playerid],0),P_SOCOL),0),0)</f>
        <v>#REF!</v>
      </c>
      <c r="O809" s="137" t="e">
        <f>IF(OR(LEAGUE="Mixed",LEAGUE=MYRANKS_P[[#This Row],[LG]]),IFERROR(INDEX(PITCHCSV[],MATCH(MYRANKS_P[[#This Row],[PROJID]],PITCHCSV[playerid],0),P_BBCOL),0),0)</f>
        <v>#REF!</v>
      </c>
      <c r="P809" s="139" t="e">
        <f>IF(OR(LEAGUE="Mixed",LEAGUE=MYRANKS_P[[#This Row],[LG]]),IFERROR(MYRANKS_P[[#This Row],[ER]]*9/MYRANKS_P[[#This Row],[IP]],0),0)</f>
        <v>#REF!</v>
      </c>
      <c r="Q809" s="10" t="e">
        <f>IF(OR(LEAGUE="Mixed",LEAGUE=MYRANKS_P[[#This Row],[LG]]),IFERROR((MYRANKS_P[[#This Row],[BB]]+MYRANKS_P[[#This Row],[H]])/MYRANKS_P[[#This Row],[IP]],0),0)</f>
        <v>#REF!</v>
      </c>
      <c r="R809" s="10" t="e">
        <f>MYRANKS_P[[#This Row],[W]]/SGP_W</f>
        <v>#REF!</v>
      </c>
      <c r="S809" s="10" t="e">
        <f>MYRANKS_P[[#This Row],[SV]]/SGP_SV</f>
        <v>#REF!</v>
      </c>
      <c r="T809" s="10" t="e">
        <f>MYRANKS_P[[#This Row],[SO]]/SGP_K</f>
        <v>#REF!</v>
      </c>
      <c r="U809" s="10" t="e">
        <f>((LGAVG_ER*(NUMPITCHERS-1)+MYRANKS_P[[#This Row],[ER]])*9/((LGAVG_IP*(NUMPITCHERS-1)+MYRANKS_P[[#This Row],[IP]]))-LGAVG_ERA)/SGP_ERA</f>
        <v>#REF!</v>
      </c>
      <c r="V809" s="140" t="e">
        <f>((LGAVG_HBB*(NUMPITCHERS-1)+MYRANKS_P[[#This Row],[BB]]+MYRANKS_P[[#This Row],[H]])/(LGAVG_IP*(NUMPITCHERS-1)+MYRANKS_P[[#This Row],[IP]])-LGAVG_WHIP)/SGP_WHIP</f>
        <v>#REF!</v>
      </c>
      <c r="W809" s="72" t="e">
        <f>MYRANKS_P[[#This Row],[WSGP]]+MYRANKS_P[[#This Row],[SVSGP]]+MYRANKS_P[[#This Row],[SOSGP]]+MYRANKS_P[[#This Row],[ERASGP]]+MYRANKS_P[[#This Row],[WHIPSGP]]</f>
        <v>#REF!</v>
      </c>
      <c r="X809" s="171" t="e">
        <f>RANK(MYRANKS_P[[#This Row],[TTLSGP]],MYRANKS_P[TTLSGP],0)</f>
        <v>#REF!</v>
      </c>
      <c r="Y809" s="72" t="e">
        <f>IF(MYRANKS_P[[#This Row],[RAW_RANK]]&gt;NUM_P,MYRANKS_P[[#This Row],[TTLSGP]],0)</f>
        <v>#REF!</v>
      </c>
      <c r="Z809" s="22" t="e">
        <f>IF(MYRANKS_P[[#This Row],[BENCH_TTLSGP]]=0,"",RANK(MYRANKS_P[[#This Row],[BENCH_TTLSGP]],MYRANKS_P[BENCH_TTLSGP],0))</f>
        <v>#REF!</v>
      </c>
      <c r="AA809" s="22" t="e">
        <f>IF(MYRANKS_P[[#This Row],[RAW_RANK]]=NUM_P,"X","")</f>
        <v>#REF!</v>
      </c>
      <c r="AB809" s="80" t="e">
        <f>VLOOKUP(MYRANKS_P[[#This Row],[POS]],#REF!,COLUMN(#REF!),FALSE)</f>
        <v>#REF!</v>
      </c>
      <c r="AC809" s="81" t="e">
        <f>MYRANKS_P[[#This Row],[TTLSGP]]-MYRANKS_P[[#This Row],[REPL LVL]]</f>
        <v>#REF!</v>
      </c>
      <c r="AD809" s="19" t="e">
        <f>IF(MYRANKS_P[[#This Row],[RAW_RANK]]&lt;=Total_Pitchers_Drafted,MYRANKS_P[[#This Row],[SGP OVER REPL]],0)</f>
        <v>#REF!</v>
      </c>
      <c r="AE809" s="66" t="e">
        <f>MYRANKS_P[[#This Row],[SGP OVER REPL]]*Dollar_Value_Per_Pitcher_SGP+1</f>
        <v>#REF!</v>
      </c>
      <c r="AF809" s="27"/>
      <c r="AG809" s="30" t="e">
        <f>IF(AND(MYRANKS_P[[#This Row],[BENCH_RANK]]&lt;=Total_Pitchers_Drafted,MYRANKS_P[[#This Row],[$ACTUAL]]=""),MYRANKS_P[[#This Row],[USEFULSGP]],0)</f>
        <v>#REF!</v>
      </c>
      <c r="AH809" s="27" t="e">
        <f>IF(MYRANKS_P[[#This Row],[REMAIN_SGP]]=0,0,MYRANKS_P[[#This Row],[REMAIN_SGP]]*Remaining_Dollar_Value_Per_Pitcher_SGP+1)</f>
        <v>#REF!</v>
      </c>
      <c r="AI809" s="87"/>
    </row>
    <row r="810" spans="1:35" x14ac:dyDescent="0.25">
      <c r="A810" s="111" t="s">
        <v>2060</v>
      </c>
      <c r="B810" s="53" t="e">
        <f>VLOOKUP(MYRANKS_P[[#This Row],[PLAYERID]],#REF!,COLUMN(#REF!),FALSE)</f>
        <v>#REF!</v>
      </c>
      <c r="C810" s="53" t="e">
        <f>VLOOKUP(MYRANKS_P[[#This Row],[PLAYERID]],#REF!,COLUMN(#REF!),FALSE)</f>
        <v>#REF!</v>
      </c>
      <c r="D810" s="53" t="e">
        <f>VLOOKUP(MYRANKS_P[[#This Row],[PLAYERID]],#REF!,COLUMN(#REF!),FALSE)</f>
        <v>#REF!</v>
      </c>
      <c r="E810" s="9" t="e">
        <f>VLOOKUP(MYRANKS_P[[#This Row],[PLAYERID]],#REF!,COLUMN(#REF!),FALSE)</f>
        <v>#REF!</v>
      </c>
      <c r="F810" s="53" t="e">
        <f>VLOOKUP(MYRANKS_P[[#This Row],[PLAYERID]],#REF!,COLUMN(#REF!),FALSE)</f>
        <v>#REF!</v>
      </c>
      <c r="G810" s="9" t="e">
        <f>INDEX(#REF!,MATCH(MYRANKS_P[[#This Row],[PLAYERID]],#REF!,0),VLOOKUP(IDSYSTEM,#REF!,3,FALSE))</f>
        <v>#REF!</v>
      </c>
      <c r="H810" s="115" t="e">
        <f>IF(OR(LEAGUE="Mixed",LEAGUE=MYRANKS_P[[#This Row],[LG]]),IFERROR(INDEX(PITCHCSV[],MATCH(MYRANKS_P[[#This Row],[PROJID]],PITCHCSV[playerid],0),P_WCOL),0),0)</f>
        <v>#REF!</v>
      </c>
      <c r="I810" s="137" t="e">
        <f>IF(OR(LEAGUE="Mixed",LEAGUE=MYRANKS_P[[#This Row],[LG]]),IFERROR(INDEX(PITCHCSV[],MATCH(MYRANKS_P[[#This Row],[PROJID]],PITCHCSV[playerid],0),P_SVCOL),0),0)</f>
        <v>#REF!</v>
      </c>
      <c r="J810" s="137" t="e">
        <f>IF(OR(LEAGUE="Mixed",LEAGUE=MYRANKS_P[[#This Row],[LG]]),IFERROR(INDEX(PITCHCSV[],MATCH(MYRANKS_P[[#This Row],[PROJID]],PITCHCSV[playerid],0),P_IPCOL),0),0)</f>
        <v>#REF!</v>
      </c>
      <c r="K810" s="137" t="e">
        <f>IF(OR(LEAGUE="Mixed",LEAGUE=MYRANKS_P[[#This Row],[LG]]),IFERROR(INDEX(PITCHCSV[],MATCH(MYRANKS_P[[#This Row],[PROJID]],PITCHCSV[playerid],0),P_HCOL),0),0)</f>
        <v>#REF!</v>
      </c>
      <c r="L810" s="137" t="e">
        <f>IF(OR(LEAGUE="Mixed",LEAGUE=MYRANKS_P[[#This Row],[LG]]),IFERROR(INDEX(PITCHCSV[],MATCH(MYRANKS_P[[#This Row],[PROJID]],PITCHCSV[playerid],0),P_ERCOL),0),0)</f>
        <v>#REF!</v>
      </c>
      <c r="M810" s="137" t="e">
        <f>IF(OR(LEAGUE="Mixed",LEAGUE=MYRANKS_P[[#This Row],[LG]]),IFERROR(INDEX(PITCHCSV[],MATCH(MYRANKS_P[[#This Row],[PROJID]],PITCHCSV[playerid],0),P_HRCOL),0),0)</f>
        <v>#REF!</v>
      </c>
      <c r="N810" s="137" t="e">
        <f>IF(OR(LEAGUE="Mixed",LEAGUE=MYRANKS_P[[#This Row],[LG]]),IFERROR(INDEX(PITCHCSV[],MATCH(MYRANKS_P[[#This Row],[PROJID]],PITCHCSV[playerid],0),P_SOCOL),0),0)</f>
        <v>#REF!</v>
      </c>
      <c r="O810" s="137" t="e">
        <f>IF(OR(LEAGUE="Mixed",LEAGUE=MYRANKS_P[[#This Row],[LG]]),IFERROR(INDEX(PITCHCSV[],MATCH(MYRANKS_P[[#This Row],[PROJID]],PITCHCSV[playerid],0),P_BBCOL),0),0)</f>
        <v>#REF!</v>
      </c>
      <c r="P810" s="139" t="e">
        <f>IF(OR(LEAGUE="Mixed",LEAGUE=MYRANKS_P[[#This Row],[LG]]),IFERROR(MYRANKS_P[[#This Row],[ER]]*9/MYRANKS_P[[#This Row],[IP]],0),0)</f>
        <v>#REF!</v>
      </c>
      <c r="Q810" s="10" t="e">
        <f>IF(OR(LEAGUE="Mixed",LEAGUE=MYRANKS_P[[#This Row],[LG]]),IFERROR((MYRANKS_P[[#This Row],[BB]]+MYRANKS_P[[#This Row],[H]])/MYRANKS_P[[#This Row],[IP]],0),0)</f>
        <v>#REF!</v>
      </c>
      <c r="R810" s="10" t="e">
        <f>MYRANKS_P[[#This Row],[W]]/SGP_W</f>
        <v>#REF!</v>
      </c>
      <c r="S810" s="10" t="e">
        <f>MYRANKS_P[[#This Row],[SV]]/SGP_SV</f>
        <v>#REF!</v>
      </c>
      <c r="T810" s="10" t="e">
        <f>MYRANKS_P[[#This Row],[SO]]/SGP_K</f>
        <v>#REF!</v>
      </c>
      <c r="U810" s="10" t="e">
        <f>((LGAVG_ER*(NUMPITCHERS-1)+MYRANKS_P[[#This Row],[ER]])*9/((LGAVG_IP*(NUMPITCHERS-1)+MYRANKS_P[[#This Row],[IP]]))-LGAVG_ERA)/SGP_ERA</f>
        <v>#REF!</v>
      </c>
      <c r="V810" s="140" t="e">
        <f>((LGAVG_HBB*(NUMPITCHERS-1)+MYRANKS_P[[#This Row],[BB]]+MYRANKS_P[[#This Row],[H]])/(LGAVG_IP*(NUMPITCHERS-1)+MYRANKS_P[[#This Row],[IP]])-LGAVG_WHIP)/SGP_WHIP</f>
        <v>#REF!</v>
      </c>
      <c r="W810" s="72" t="e">
        <f>MYRANKS_P[[#This Row],[WSGP]]+MYRANKS_P[[#This Row],[SVSGP]]+MYRANKS_P[[#This Row],[SOSGP]]+MYRANKS_P[[#This Row],[ERASGP]]+MYRANKS_P[[#This Row],[WHIPSGP]]</f>
        <v>#REF!</v>
      </c>
      <c r="X810" s="171" t="e">
        <f>RANK(MYRANKS_P[[#This Row],[TTLSGP]],MYRANKS_P[TTLSGP],0)</f>
        <v>#REF!</v>
      </c>
      <c r="Y810" s="72" t="e">
        <f>IF(MYRANKS_P[[#This Row],[RAW_RANK]]&gt;NUM_P,MYRANKS_P[[#This Row],[TTLSGP]],0)</f>
        <v>#REF!</v>
      </c>
      <c r="Z810" s="22" t="e">
        <f>IF(MYRANKS_P[[#This Row],[BENCH_TTLSGP]]=0,"",RANK(MYRANKS_P[[#This Row],[BENCH_TTLSGP]],MYRANKS_P[BENCH_TTLSGP],0))</f>
        <v>#REF!</v>
      </c>
      <c r="AA810" s="22" t="e">
        <f>IF(MYRANKS_P[[#This Row],[RAW_RANK]]=NUM_P,"X","")</f>
        <v>#REF!</v>
      </c>
      <c r="AB810" s="80" t="e">
        <f>VLOOKUP(MYRANKS_P[[#This Row],[POS]],#REF!,COLUMN(#REF!),FALSE)</f>
        <v>#REF!</v>
      </c>
      <c r="AC810" s="81" t="e">
        <f>MYRANKS_P[[#This Row],[TTLSGP]]-MYRANKS_P[[#This Row],[REPL LVL]]</f>
        <v>#REF!</v>
      </c>
      <c r="AD810" s="19" t="e">
        <f>IF(MYRANKS_P[[#This Row],[RAW_RANK]]&lt;=Total_Pitchers_Drafted,MYRANKS_P[[#This Row],[SGP OVER REPL]],0)</f>
        <v>#REF!</v>
      </c>
      <c r="AE810" s="66" t="e">
        <f>MYRANKS_P[[#This Row],[SGP OVER REPL]]*Dollar_Value_Per_Pitcher_SGP+1</f>
        <v>#REF!</v>
      </c>
      <c r="AF810" s="27"/>
      <c r="AG810" s="30" t="e">
        <f>IF(AND(MYRANKS_P[[#This Row],[BENCH_RANK]]&lt;=Total_Pitchers_Drafted,MYRANKS_P[[#This Row],[$ACTUAL]]=""),MYRANKS_P[[#This Row],[USEFULSGP]],0)</f>
        <v>#REF!</v>
      </c>
      <c r="AH810" s="27" t="e">
        <f>IF(MYRANKS_P[[#This Row],[REMAIN_SGP]]=0,0,MYRANKS_P[[#This Row],[REMAIN_SGP]]*Remaining_Dollar_Value_Per_Pitcher_SGP+1)</f>
        <v>#REF!</v>
      </c>
      <c r="AI810" s="87"/>
    </row>
    <row r="811" spans="1:35" x14ac:dyDescent="0.25">
      <c r="A811" s="111" t="s">
        <v>2062</v>
      </c>
      <c r="B811" s="53" t="e">
        <f>VLOOKUP(MYRANKS_P[[#This Row],[PLAYERID]],#REF!,COLUMN(#REF!),FALSE)</f>
        <v>#REF!</v>
      </c>
      <c r="C811" s="53" t="e">
        <f>VLOOKUP(MYRANKS_P[[#This Row],[PLAYERID]],#REF!,COLUMN(#REF!),FALSE)</f>
        <v>#REF!</v>
      </c>
      <c r="D811" s="53" t="e">
        <f>VLOOKUP(MYRANKS_P[[#This Row],[PLAYERID]],#REF!,COLUMN(#REF!),FALSE)</f>
        <v>#REF!</v>
      </c>
      <c r="E811" s="9" t="e">
        <f>VLOOKUP(MYRANKS_P[[#This Row],[PLAYERID]],#REF!,COLUMN(#REF!),FALSE)</f>
        <v>#REF!</v>
      </c>
      <c r="F811" s="53" t="e">
        <f>VLOOKUP(MYRANKS_P[[#This Row],[PLAYERID]],#REF!,COLUMN(#REF!),FALSE)</f>
        <v>#REF!</v>
      </c>
      <c r="G811" s="9" t="e">
        <f>INDEX(#REF!,MATCH(MYRANKS_P[[#This Row],[PLAYERID]],#REF!,0),VLOOKUP(IDSYSTEM,#REF!,3,FALSE))</f>
        <v>#REF!</v>
      </c>
      <c r="H811" s="115" t="e">
        <f>IF(OR(LEAGUE="Mixed",LEAGUE=MYRANKS_P[[#This Row],[LG]]),IFERROR(INDEX(PITCHCSV[],MATCH(MYRANKS_P[[#This Row],[PROJID]],PITCHCSV[playerid],0),P_WCOL),0),0)</f>
        <v>#REF!</v>
      </c>
      <c r="I811" s="137" t="e">
        <f>IF(OR(LEAGUE="Mixed",LEAGUE=MYRANKS_P[[#This Row],[LG]]),IFERROR(INDEX(PITCHCSV[],MATCH(MYRANKS_P[[#This Row],[PROJID]],PITCHCSV[playerid],0),P_SVCOL),0),0)</f>
        <v>#REF!</v>
      </c>
      <c r="J811" s="137" t="e">
        <f>IF(OR(LEAGUE="Mixed",LEAGUE=MYRANKS_P[[#This Row],[LG]]),IFERROR(INDEX(PITCHCSV[],MATCH(MYRANKS_P[[#This Row],[PROJID]],PITCHCSV[playerid],0),P_IPCOL),0),0)</f>
        <v>#REF!</v>
      </c>
      <c r="K811" s="137" t="e">
        <f>IF(OR(LEAGUE="Mixed",LEAGUE=MYRANKS_P[[#This Row],[LG]]),IFERROR(INDEX(PITCHCSV[],MATCH(MYRANKS_P[[#This Row],[PROJID]],PITCHCSV[playerid],0),P_HCOL),0),0)</f>
        <v>#REF!</v>
      </c>
      <c r="L811" s="137" t="e">
        <f>IF(OR(LEAGUE="Mixed",LEAGUE=MYRANKS_P[[#This Row],[LG]]),IFERROR(INDEX(PITCHCSV[],MATCH(MYRANKS_P[[#This Row],[PROJID]],PITCHCSV[playerid],0),P_ERCOL),0),0)</f>
        <v>#REF!</v>
      </c>
      <c r="M811" s="137" t="e">
        <f>IF(OR(LEAGUE="Mixed",LEAGUE=MYRANKS_P[[#This Row],[LG]]),IFERROR(INDEX(PITCHCSV[],MATCH(MYRANKS_P[[#This Row],[PROJID]],PITCHCSV[playerid],0),P_HRCOL),0),0)</f>
        <v>#REF!</v>
      </c>
      <c r="N811" s="137" t="e">
        <f>IF(OR(LEAGUE="Mixed",LEAGUE=MYRANKS_P[[#This Row],[LG]]),IFERROR(INDEX(PITCHCSV[],MATCH(MYRANKS_P[[#This Row],[PROJID]],PITCHCSV[playerid],0),P_SOCOL),0),0)</f>
        <v>#REF!</v>
      </c>
      <c r="O811" s="137" t="e">
        <f>IF(OR(LEAGUE="Mixed",LEAGUE=MYRANKS_P[[#This Row],[LG]]),IFERROR(INDEX(PITCHCSV[],MATCH(MYRANKS_P[[#This Row],[PROJID]],PITCHCSV[playerid],0),P_BBCOL),0),0)</f>
        <v>#REF!</v>
      </c>
      <c r="P811" s="139" t="e">
        <f>IF(OR(LEAGUE="Mixed",LEAGUE=MYRANKS_P[[#This Row],[LG]]),IFERROR(MYRANKS_P[[#This Row],[ER]]*9/MYRANKS_P[[#This Row],[IP]],0),0)</f>
        <v>#REF!</v>
      </c>
      <c r="Q811" s="10" t="e">
        <f>IF(OR(LEAGUE="Mixed",LEAGUE=MYRANKS_P[[#This Row],[LG]]),IFERROR((MYRANKS_P[[#This Row],[BB]]+MYRANKS_P[[#This Row],[H]])/MYRANKS_P[[#This Row],[IP]],0),0)</f>
        <v>#REF!</v>
      </c>
      <c r="R811" s="10" t="e">
        <f>MYRANKS_P[[#This Row],[W]]/SGP_W</f>
        <v>#REF!</v>
      </c>
      <c r="S811" s="10" t="e">
        <f>MYRANKS_P[[#This Row],[SV]]/SGP_SV</f>
        <v>#REF!</v>
      </c>
      <c r="T811" s="10" t="e">
        <f>MYRANKS_P[[#This Row],[SO]]/SGP_K</f>
        <v>#REF!</v>
      </c>
      <c r="U811" s="10" t="e">
        <f>((LGAVG_ER*(NUMPITCHERS-1)+MYRANKS_P[[#This Row],[ER]])*9/((LGAVG_IP*(NUMPITCHERS-1)+MYRANKS_P[[#This Row],[IP]]))-LGAVG_ERA)/SGP_ERA</f>
        <v>#REF!</v>
      </c>
      <c r="V811" s="140" t="e">
        <f>((LGAVG_HBB*(NUMPITCHERS-1)+MYRANKS_P[[#This Row],[BB]]+MYRANKS_P[[#This Row],[H]])/(LGAVG_IP*(NUMPITCHERS-1)+MYRANKS_P[[#This Row],[IP]])-LGAVG_WHIP)/SGP_WHIP</f>
        <v>#REF!</v>
      </c>
      <c r="W811" s="72" t="e">
        <f>MYRANKS_P[[#This Row],[WSGP]]+MYRANKS_P[[#This Row],[SVSGP]]+MYRANKS_P[[#This Row],[SOSGP]]+MYRANKS_P[[#This Row],[ERASGP]]+MYRANKS_P[[#This Row],[WHIPSGP]]</f>
        <v>#REF!</v>
      </c>
      <c r="X811" s="171" t="e">
        <f>RANK(MYRANKS_P[[#This Row],[TTLSGP]],MYRANKS_P[TTLSGP],0)</f>
        <v>#REF!</v>
      </c>
      <c r="Y811" s="72" t="e">
        <f>IF(MYRANKS_P[[#This Row],[RAW_RANK]]&gt;NUM_P,MYRANKS_P[[#This Row],[TTLSGP]],0)</f>
        <v>#REF!</v>
      </c>
      <c r="Z811" s="22" t="e">
        <f>IF(MYRANKS_P[[#This Row],[BENCH_TTLSGP]]=0,"",RANK(MYRANKS_P[[#This Row],[BENCH_TTLSGP]],MYRANKS_P[BENCH_TTLSGP],0))</f>
        <v>#REF!</v>
      </c>
      <c r="AA811" s="22" t="e">
        <f>IF(MYRANKS_P[[#This Row],[RAW_RANK]]=NUM_P,"X","")</f>
        <v>#REF!</v>
      </c>
      <c r="AB811" s="80" t="e">
        <f>VLOOKUP(MYRANKS_P[[#This Row],[POS]],#REF!,COLUMN(#REF!),FALSE)</f>
        <v>#REF!</v>
      </c>
      <c r="AC811" s="81" t="e">
        <f>MYRANKS_P[[#This Row],[TTLSGP]]-MYRANKS_P[[#This Row],[REPL LVL]]</f>
        <v>#REF!</v>
      </c>
      <c r="AD811" s="19" t="e">
        <f>IF(MYRANKS_P[[#This Row],[RAW_RANK]]&lt;=Total_Pitchers_Drafted,MYRANKS_P[[#This Row],[SGP OVER REPL]],0)</f>
        <v>#REF!</v>
      </c>
      <c r="AE811" s="66" t="e">
        <f>MYRANKS_P[[#This Row],[SGP OVER REPL]]*Dollar_Value_Per_Pitcher_SGP+1</f>
        <v>#REF!</v>
      </c>
      <c r="AF811" s="27"/>
      <c r="AG811" s="30" t="e">
        <f>IF(AND(MYRANKS_P[[#This Row],[BENCH_RANK]]&lt;=Total_Pitchers_Drafted,MYRANKS_P[[#This Row],[$ACTUAL]]=""),MYRANKS_P[[#This Row],[USEFULSGP]],0)</f>
        <v>#REF!</v>
      </c>
      <c r="AH811" s="27" t="e">
        <f>IF(MYRANKS_P[[#This Row],[REMAIN_SGP]]=0,0,MYRANKS_P[[#This Row],[REMAIN_SGP]]*Remaining_Dollar_Value_Per_Pitcher_SGP+1)</f>
        <v>#REF!</v>
      </c>
      <c r="AI811" s="87"/>
    </row>
    <row r="812" spans="1:35" x14ac:dyDescent="0.25">
      <c r="A812" s="99" t="s">
        <v>2252</v>
      </c>
      <c r="B812" s="53" t="e">
        <f>VLOOKUP(MYRANKS_P[[#This Row],[PLAYERID]],#REF!,COLUMN(#REF!),FALSE)</f>
        <v>#REF!</v>
      </c>
      <c r="C812" s="53" t="e">
        <f>VLOOKUP(MYRANKS_P[[#This Row],[PLAYERID]],#REF!,COLUMN(#REF!),FALSE)</f>
        <v>#REF!</v>
      </c>
      <c r="D812" s="53" t="e">
        <f>VLOOKUP(MYRANKS_P[[#This Row],[PLAYERID]],#REF!,COLUMN(#REF!),FALSE)</f>
        <v>#REF!</v>
      </c>
      <c r="E812" s="9" t="e">
        <f>VLOOKUP(MYRANKS_P[[#This Row],[PLAYERID]],#REF!,COLUMN(#REF!),FALSE)</f>
        <v>#REF!</v>
      </c>
      <c r="F812" s="53" t="e">
        <f>VLOOKUP(MYRANKS_P[[#This Row],[PLAYERID]],#REF!,COLUMN(#REF!),FALSE)</f>
        <v>#REF!</v>
      </c>
      <c r="G812" s="9" t="e">
        <f>INDEX(#REF!,MATCH(MYRANKS_P[[#This Row],[PLAYERID]],#REF!,0),VLOOKUP(IDSYSTEM,#REF!,3,FALSE))</f>
        <v>#REF!</v>
      </c>
      <c r="H812" s="132" t="e">
        <f>IF(OR(LEAGUE="Mixed",LEAGUE=MYRANKS_P[[#This Row],[LG]]),IFERROR(INDEX(PITCHCSV[],MATCH(MYRANKS_P[[#This Row],[PROJID]],PITCHCSV[playerid],0),P_WCOL),0),0)</f>
        <v>#REF!</v>
      </c>
      <c r="I812" s="133" t="e">
        <f>IF(OR(LEAGUE="Mixed",LEAGUE=MYRANKS_P[[#This Row],[LG]]),IFERROR(INDEX(PITCHCSV[],MATCH(MYRANKS_P[[#This Row],[PROJID]],PITCHCSV[playerid],0),P_SVCOL),0),0)</f>
        <v>#REF!</v>
      </c>
      <c r="J812" s="133" t="e">
        <f>IF(OR(LEAGUE="Mixed",LEAGUE=MYRANKS_P[[#This Row],[LG]]),IFERROR(INDEX(PITCHCSV[],MATCH(MYRANKS_P[[#This Row],[PROJID]],PITCHCSV[playerid],0),P_IPCOL),0),0)</f>
        <v>#REF!</v>
      </c>
      <c r="K812" s="133" t="e">
        <f>IF(OR(LEAGUE="Mixed",LEAGUE=MYRANKS_P[[#This Row],[LG]]),IFERROR(INDEX(PITCHCSV[],MATCH(MYRANKS_P[[#This Row],[PROJID]],PITCHCSV[playerid],0),P_HCOL),0),0)</f>
        <v>#REF!</v>
      </c>
      <c r="L812" s="133" t="e">
        <f>IF(OR(LEAGUE="Mixed",LEAGUE=MYRANKS_P[[#This Row],[LG]]),IFERROR(INDEX(PITCHCSV[],MATCH(MYRANKS_P[[#This Row],[PROJID]],PITCHCSV[playerid],0),P_ERCOL),0),0)</f>
        <v>#REF!</v>
      </c>
      <c r="M812" s="133" t="e">
        <f>IF(OR(LEAGUE="Mixed",LEAGUE=MYRANKS_P[[#This Row],[LG]]),IFERROR(INDEX(PITCHCSV[],MATCH(MYRANKS_P[[#This Row],[PROJID]],PITCHCSV[playerid],0),P_HRCOL),0),0)</f>
        <v>#REF!</v>
      </c>
      <c r="N812" s="133" t="e">
        <f>IF(OR(LEAGUE="Mixed",LEAGUE=MYRANKS_P[[#This Row],[LG]]),IFERROR(INDEX(PITCHCSV[],MATCH(MYRANKS_P[[#This Row],[PROJID]],PITCHCSV[playerid],0),P_SOCOL),0),0)</f>
        <v>#REF!</v>
      </c>
      <c r="O812" s="133" t="e">
        <f>IF(OR(LEAGUE="Mixed",LEAGUE=MYRANKS_P[[#This Row],[LG]]),IFERROR(INDEX(PITCHCSV[],MATCH(MYRANKS_P[[#This Row],[PROJID]],PITCHCSV[playerid],0),P_BBCOL),0),0)</f>
        <v>#REF!</v>
      </c>
      <c r="P812" s="93" t="e">
        <f>IF(OR(LEAGUE="Mixed",LEAGUE=MYRANKS_P[[#This Row],[LG]]),IFERROR(MYRANKS_P[[#This Row],[ER]]*9/MYRANKS_P[[#This Row],[IP]],0),0)</f>
        <v>#REF!</v>
      </c>
      <c r="Q812" s="94" t="e">
        <f>IF(OR(LEAGUE="Mixed",LEAGUE=MYRANKS_P[[#This Row],[LG]]),IFERROR((MYRANKS_P[[#This Row],[BB]]+MYRANKS_P[[#This Row],[H]])/MYRANKS_P[[#This Row],[IP]],0),0)</f>
        <v>#REF!</v>
      </c>
      <c r="R812" s="94" t="e">
        <f>MYRANKS_P[[#This Row],[W]]/SGP_W</f>
        <v>#REF!</v>
      </c>
      <c r="S812" s="94" t="e">
        <f>MYRANKS_P[[#This Row],[SV]]/SGP_SV</f>
        <v>#REF!</v>
      </c>
      <c r="T812" s="94" t="e">
        <f>MYRANKS_P[[#This Row],[SO]]/SGP_K</f>
        <v>#REF!</v>
      </c>
      <c r="U812" s="94" t="e">
        <f>((LGAVG_ER*(NUMPITCHERS-1)+MYRANKS_P[[#This Row],[ER]])*9/((LGAVG_IP*(NUMPITCHERS-1)+MYRANKS_P[[#This Row],[IP]]))-LGAVG_ERA)/SGP_ERA</f>
        <v>#REF!</v>
      </c>
      <c r="V812" s="134" t="e">
        <f>((LGAVG_HBB*(NUMPITCHERS-1)+MYRANKS_P[[#This Row],[BB]]+MYRANKS_P[[#This Row],[H]])/(LGAVG_IP*(NUMPITCHERS-1)+MYRANKS_P[[#This Row],[IP]])-LGAVG_WHIP)/SGP_WHIP</f>
        <v>#REF!</v>
      </c>
      <c r="W812" s="100" t="e">
        <f>MYRANKS_P[[#This Row],[WSGP]]+MYRANKS_P[[#This Row],[SVSGP]]+MYRANKS_P[[#This Row],[SOSGP]]+MYRANKS_P[[#This Row],[ERASGP]]+MYRANKS_P[[#This Row],[WHIPSGP]]</f>
        <v>#REF!</v>
      </c>
      <c r="X812" s="176" t="e">
        <f>RANK(MYRANKS_P[[#This Row],[TTLSGP]],MYRANKS_P[TTLSGP],0)</f>
        <v>#REF!</v>
      </c>
      <c r="Y812" s="100" t="e">
        <f>IF(MYRANKS_P[[#This Row],[RAW_RANK]]&gt;NUM_P,MYRANKS_P[[#This Row],[TTLSGP]],0)</f>
        <v>#REF!</v>
      </c>
      <c r="Z812" s="101" t="e">
        <f>IF(MYRANKS_P[[#This Row],[BENCH_TTLSGP]]=0,"",RANK(MYRANKS_P[[#This Row],[BENCH_TTLSGP]],MYRANKS_P[BENCH_TTLSGP],0))</f>
        <v>#REF!</v>
      </c>
      <c r="AA812" s="101" t="e">
        <f>IF(MYRANKS_P[[#This Row],[RAW_RANK]]=NUM_P,"X","")</f>
        <v>#REF!</v>
      </c>
      <c r="AB812" s="93" t="e">
        <f>VLOOKUP(MYRANKS_P[[#This Row],[POS]],#REF!,COLUMN(#REF!),FALSE)</f>
        <v>#REF!</v>
      </c>
      <c r="AC812" s="95" t="e">
        <f>MYRANKS_P[[#This Row],[TTLSGP]]-MYRANKS_P[[#This Row],[REPL LVL]]</f>
        <v>#REF!</v>
      </c>
      <c r="AD812" s="94" t="e">
        <f>IF(MYRANKS_P[[#This Row],[RAW_RANK]]&lt;=Total_Pitchers_Drafted,MYRANKS_P[[#This Row],[SGP OVER REPL]],0)</f>
        <v>#REF!</v>
      </c>
      <c r="AE812" s="102" t="e">
        <f>MYRANKS_P[[#This Row],[SGP OVER REPL]]*Dollar_Value_Per_Pitcher_SGP+1</f>
        <v>#REF!</v>
      </c>
      <c r="AF812" s="94"/>
      <c r="AG812" s="94" t="e">
        <f>IF(AND(MYRANKS_P[[#This Row],[BENCH_RANK]]&lt;=Total_Pitchers_Drafted,MYRANKS_P[[#This Row],[$ACTUAL]]=""),MYRANKS_P[[#This Row],[USEFULSGP]],0)</f>
        <v>#REF!</v>
      </c>
      <c r="AH812" s="94" t="e">
        <f>IF(MYRANKS_P[[#This Row],[REMAIN_SGP]]=0,0,MYRANKS_P[[#This Row],[REMAIN_SGP]]*Remaining_Dollar_Value_Per_Pitcher_SGP+1)</f>
        <v>#REF!</v>
      </c>
      <c r="AI812" s="94"/>
    </row>
    <row r="813" spans="1:35" x14ac:dyDescent="0.25">
      <c r="A813" s="78" t="s">
        <v>2454</v>
      </c>
      <c r="B813" s="53" t="e">
        <f>VLOOKUP(MYRANKS_P[[#This Row],[PLAYERID]],#REF!,COLUMN(#REF!),FALSE)</f>
        <v>#REF!</v>
      </c>
      <c r="C813" s="53" t="e">
        <f>VLOOKUP(MYRANKS_P[[#This Row],[PLAYERID]],#REF!,COLUMN(#REF!),FALSE)</f>
        <v>#REF!</v>
      </c>
      <c r="D813" s="53" t="e">
        <f>VLOOKUP(MYRANKS_P[[#This Row],[PLAYERID]],#REF!,COLUMN(#REF!),FALSE)</f>
        <v>#REF!</v>
      </c>
      <c r="E813" s="9" t="e">
        <f>VLOOKUP(MYRANKS_P[[#This Row],[PLAYERID]],#REF!,COLUMN(#REF!),FALSE)</f>
        <v>#REF!</v>
      </c>
      <c r="F813" s="53" t="e">
        <f>VLOOKUP(MYRANKS_P[[#This Row],[PLAYERID]],#REF!,COLUMN(#REF!),FALSE)</f>
        <v>#REF!</v>
      </c>
      <c r="G813" s="9" t="e">
        <f>INDEX(#REF!,MATCH(MYRANKS_P[[#This Row],[PLAYERID]],#REF!,0),VLOOKUP(IDSYSTEM,#REF!,3,FALSE))</f>
        <v>#REF!</v>
      </c>
      <c r="H813" s="136" t="e">
        <f>IF(OR(LEAGUE="Mixed",LEAGUE=MYRANKS_P[[#This Row],[LG]]),IFERROR(INDEX(PITCHCSV[],MATCH(MYRANKS_P[[#This Row],[PROJID]],PITCHCSV[playerid],0),P_WCOL),0),0)</f>
        <v>#REF!</v>
      </c>
      <c r="I813" s="138" t="e">
        <f>IF(OR(LEAGUE="Mixed",LEAGUE=MYRANKS_P[[#This Row],[LG]]),IFERROR(INDEX(PITCHCSV[],MATCH(MYRANKS_P[[#This Row],[PROJID]],PITCHCSV[playerid],0),P_SVCOL),0),0)</f>
        <v>#REF!</v>
      </c>
      <c r="J813" s="138" t="e">
        <f>IF(OR(LEAGUE="Mixed",LEAGUE=MYRANKS_P[[#This Row],[LG]]),IFERROR(INDEX(PITCHCSV[],MATCH(MYRANKS_P[[#This Row],[PROJID]],PITCHCSV[playerid],0),P_IPCOL),0),0)</f>
        <v>#REF!</v>
      </c>
      <c r="K813" s="138" t="e">
        <f>IF(OR(LEAGUE="Mixed",LEAGUE=MYRANKS_P[[#This Row],[LG]]),IFERROR(INDEX(PITCHCSV[],MATCH(MYRANKS_P[[#This Row],[PROJID]],PITCHCSV[playerid],0),P_HCOL),0),0)</f>
        <v>#REF!</v>
      </c>
      <c r="L813" s="138" t="e">
        <f>IF(OR(LEAGUE="Mixed",LEAGUE=MYRANKS_P[[#This Row],[LG]]),IFERROR(INDEX(PITCHCSV[],MATCH(MYRANKS_P[[#This Row],[PROJID]],PITCHCSV[playerid],0),P_ERCOL),0),0)</f>
        <v>#REF!</v>
      </c>
      <c r="M813" s="138" t="e">
        <f>IF(OR(LEAGUE="Mixed",LEAGUE=MYRANKS_P[[#This Row],[LG]]),IFERROR(INDEX(PITCHCSV[],MATCH(MYRANKS_P[[#This Row],[PROJID]],PITCHCSV[playerid],0),P_HRCOL),0),0)</f>
        <v>#REF!</v>
      </c>
      <c r="N813" s="138" t="e">
        <f>IF(OR(LEAGUE="Mixed",LEAGUE=MYRANKS_P[[#This Row],[LG]]),IFERROR(INDEX(PITCHCSV[],MATCH(MYRANKS_P[[#This Row],[PROJID]],PITCHCSV[playerid],0),P_SOCOL),0),0)</f>
        <v>#REF!</v>
      </c>
      <c r="O813" s="138" t="e">
        <f>IF(OR(LEAGUE="Mixed",LEAGUE=MYRANKS_P[[#This Row],[LG]]),IFERROR(INDEX(PITCHCSV[],MATCH(MYRANKS_P[[#This Row],[PROJID]],PITCHCSV[playerid],0),P_BBCOL),0),0)</f>
        <v>#REF!</v>
      </c>
      <c r="P813" s="80" t="e">
        <f>IF(OR(LEAGUE="Mixed",LEAGUE=MYRANKS_P[[#This Row],[LG]]),IFERROR(MYRANKS_P[[#This Row],[ER]]*9/MYRANKS_P[[#This Row],[IP]],0),0)</f>
        <v>#REF!</v>
      </c>
      <c r="Q813" s="12" t="e">
        <f>IF(OR(LEAGUE="Mixed",LEAGUE=MYRANKS_P[[#This Row],[LG]]),IFERROR((MYRANKS_P[[#This Row],[BB]]+MYRANKS_P[[#This Row],[H]])/MYRANKS_P[[#This Row],[IP]],0),0)</f>
        <v>#REF!</v>
      </c>
      <c r="R813" s="58" t="e">
        <f>MYRANKS_P[[#This Row],[W]]/SGP_W</f>
        <v>#REF!</v>
      </c>
      <c r="S813" s="57" t="e">
        <f>MYRANKS_P[[#This Row],[SV]]/SGP_SV</f>
        <v>#REF!</v>
      </c>
      <c r="T813" s="58" t="e">
        <f>MYRANKS_P[[#This Row],[SO]]/SGP_K</f>
        <v>#REF!</v>
      </c>
      <c r="U813" s="12" t="e">
        <f>((LGAVG_ER*(NUMPITCHERS-1)+MYRANKS_P[[#This Row],[ER]])*9/((LGAVG_IP*(NUMPITCHERS-1)+MYRANKS_P[[#This Row],[IP]]))-LGAVG_ERA)/SGP_ERA</f>
        <v>#REF!</v>
      </c>
      <c r="V813" s="141" t="e">
        <f>((LGAVG_HBB*(NUMPITCHERS-1)+MYRANKS_P[[#This Row],[BB]]+MYRANKS_P[[#This Row],[H]])/(LGAVG_IP*(NUMPITCHERS-1)+MYRANKS_P[[#This Row],[IP]])-LGAVG_WHIP)/SGP_WHIP</f>
        <v>#REF!</v>
      </c>
      <c r="W813" s="75" t="e">
        <f>MYRANKS_P[[#This Row],[WSGP]]+MYRANKS_P[[#This Row],[SVSGP]]+MYRANKS_P[[#This Row],[SOSGP]]+MYRANKS_P[[#This Row],[ERASGP]]+MYRANKS_P[[#This Row],[WHIPSGP]]</f>
        <v>#REF!</v>
      </c>
      <c r="X813" s="177" t="e">
        <f>RANK(MYRANKS_P[[#This Row],[TTLSGP]],MYRANKS_P[TTLSGP],0)</f>
        <v>#REF!</v>
      </c>
      <c r="Y813" s="75" t="e">
        <f>IF(MYRANKS_P[[#This Row],[RAW_RANK]]&gt;NUM_P,MYRANKS_P[[#This Row],[TTLSGP]],0)</f>
        <v>#REF!</v>
      </c>
      <c r="Z813" s="59" t="e">
        <f>IF(MYRANKS_P[[#This Row],[BENCH_TTLSGP]]=0,"",RANK(MYRANKS_P[[#This Row],[BENCH_TTLSGP]],MYRANKS_P[BENCH_TTLSGP],0))</f>
        <v>#REF!</v>
      </c>
      <c r="AA813" s="59" t="e">
        <f>IF(MYRANKS_P[[#This Row],[RAW_RANK]]=NUM_P,"X","")</f>
        <v>#REF!</v>
      </c>
      <c r="AB813" s="118" t="e">
        <f>VLOOKUP(MYRANKS_P[[#This Row],[POS]],#REF!,COLUMN(#REF!),FALSE)</f>
        <v>#REF!</v>
      </c>
      <c r="AC813" s="57" t="e">
        <f>MYRANKS_P[[#This Row],[TTLSGP]]-MYRANKS_P[[#This Row],[REPL LVL]]</f>
        <v>#REF!</v>
      </c>
      <c r="AD813" s="58" t="e">
        <f>IF(MYRANKS_P[[#This Row],[RAW_RANK]]&lt;=Total_Pitchers_Drafted,MYRANKS_P[[#This Row],[SGP OVER REPL]],0)</f>
        <v>#REF!</v>
      </c>
      <c r="AE813" s="69" t="e">
        <f>MYRANKS_P[[#This Row],[SGP OVER REPL]]*Dollar_Value_Per_Pitcher_SGP+1</f>
        <v>#REF!</v>
      </c>
      <c r="AF813" s="58"/>
      <c r="AG813" s="57" t="e">
        <f>IF(AND(MYRANKS_P[[#This Row],[BENCH_RANK]]&lt;=Total_Pitchers_Drafted,MYRANKS_P[[#This Row],[$ACTUAL]]=""),MYRANKS_P[[#This Row],[USEFULSGP]],0)</f>
        <v>#REF!</v>
      </c>
      <c r="AH813" s="58" t="e">
        <f>IF(MYRANKS_P[[#This Row],[REMAIN_SGP]]=0,0,MYRANKS_P[[#This Row],[REMAIN_SGP]]*Remaining_Dollar_Value_Per_Pitcher_SGP+1)</f>
        <v>#REF!</v>
      </c>
      <c r="AI813" s="94"/>
    </row>
    <row r="814" spans="1:35" x14ac:dyDescent="0.25">
      <c r="A814" s="78" t="s">
        <v>2080</v>
      </c>
      <c r="B814" s="53" t="e">
        <f>VLOOKUP(MYRANKS_P[[#This Row],[PLAYERID]],#REF!,COLUMN(#REF!),FALSE)</f>
        <v>#REF!</v>
      </c>
      <c r="C814" s="53" t="e">
        <f>VLOOKUP(MYRANKS_P[[#This Row],[PLAYERID]],#REF!,COLUMN(#REF!),FALSE)</f>
        <v>#REF!</v>
      </c>
      <c r="D814" s="53" t="e">
        <f>VLOOKUP(MYRANKS_P[[#This Row],[PLAYERID]],#REF!,COLUMN(#REF!),FALSE)</f>
        <v>#REF!</v>
      </c>
      <c r="E814" s="9" t="e">
        <f>VLOOKUP(MYRANKS_P[[#This Row],[PLAYERID]],#REF!,COLUMN(#REF!),FALSE)</f>
        <v>#REF!</v>
      </c>
      <c r="F814" s="53" t="e">
        <f>VLOOKUP(MYRANKS_P[[#This Row],[PLAYERID]],#REF!,COLUMN(#REF!),FALSE)</f>
        <v>#REF!</v>
      </c>
      <c r="G814" s="32" t="e">
        <f>INDEX(#REF!,MATCH(MYRANKS_P[[#This Row],[PLAYERID]],#REF!,0),VLOOKUP(IDSYSTEM,#REF!,3,FALSE))</f>
        <v>#REF!</v>
      </c>
      <c r="H814" s="166" t="e">
        <f>IF(OR(LEAGUE="Mixed",LEAGUE=MYRANKS_P[[#This Row],[LG]]),IFERROR(INDEX(PITCHCSV[],MATCH(MYRANKS_P[[#This Row],[PROJID]],PITCHCSV[playerid],0),P_WCOL),0),0)</f>
        <v>#REF!</v>
      </c>
      <c r="I814" s="167" t="e">
        <f>IF(OR(LEAGUE="Mixed",LEAGUE=MYRANKS_P[[#This Row],[LG]]),IFERROR(INDEX(PITCHCSV[],MATCH(MYRANKS_P[[#This Row],[PROJID]],PITCHCSV[playerid],0),P_SVCOL),0),0)</f>
        <v>#REF!</v>
      </c>
      <c r="J814" s="167" t="e">
        <f>IF(OR(LEAGUE="Mixed",LEAGUE=MYRANKS_P[[#This Row],[LG]]),IFERROR(INDEX(PITCHCSV[],MATCH(MYRANKS_P[[#This Row],[PROJID]],PITCHCSV[playerid],0),P_IPCOL),0),0)</f>
        <v>#REF!</v>
      </c>
      <c r="K814" s="167" t="e">
        <f>IF(OR(LEAGUE="Mixed",LEAGUE=MYRANKS_P[[#This Row],[LG]]),IFERROR(INDEX(PITCHCSV[],MATCH(MYRANKS_P[[#This Row],[PROJID]],PITCHCSV[playerid],0),P_HCOL),0),0)</f>
        <v>#REF!</v>
      </c>
      <c r="L814" s="167" t="e">
        <f>IF(OR(LEAGUE="Mixed",LEAGUE=MYRANKS_P[[#This Row],[LG]]),IFERROR(INDEX(PITCHCSV[],MATCH(MYRANKS_P[[#This Row],[PROJID]],PITCHCSV[playerid],0),P_ERCOL),0),0)</f>
        <v>#REF!</v>
      </c>
      <c r="M814" s="167" t="e">
        <f>IF(OR(LEAGUE="Mixed",LEAGUE=MYRANKS_P[[#This Row],[LG]]),IFERROR(INDEX(PITCHCSV[],MATCH(MYRANKS_P[[#This Row],[PROJID]],PITCHCSV[playerid],0),P_HRCOL),0),0)</f>
        <v>#REF!</v>
      </c>
      <c r="N814" s="167" t="e">
        <f>IF(OR(LEAGUE="Mixed",LEAGUE=MYRANKS_P[[#This Row],[LG]]),IFERROR(INDEX(PITCHCSV[],MATCH(MYRANKS_P[[#This Row],[PROJID]],PITCHCSV[playerid],0),P_SOCOL),0),0)</f>
        <v>#REF!</v>
      </c>
      <c r="O814" s="167" t="e">
        <f>IF(OR(LEAGUE="Mixed",LEAGUE=MYRANKS_P[[#This Row],[LG]]),IFERROR(INDEX(PITCHCSV[],MATCH(MYRANKS_P[[#This Row],[PROJID]],PITCHCSV[playerid],0),P_BBCOL),0),0)</f>
        <v>#REF!</v>
      </c>
      <c r="P814" s="135" t="e">
        <f>IF(OR(LEAGUE="Mixed",LEAGUE=MYRANKS_P[[#This Row],[LG]]),IFERROR(MYRANKS_P[[#This Row],[ER]]*9/MYRANKS_P[[#This Row],[IP]],0),0)</f>
        <v>#REF!</v>
      </c>
      <c r="Q814" s="37" t="e">
        <f>IF(OR(LEAGUE="Mixed",LEAGUE=MYRANKS_P[[#This Row],[LG]]),IFERROR((MYRANKS_P[[#This Row],[BB]]+MYRANKS_P[[#This Row],[H]])/MYRANKS_P[[#This Row],[IP]],0),0)</f>
        <v>#REF!</v>
      </c>
      <c r="R814" s="37" t="e">
        <f>MYRANKS_P[[#This Row],[W]]/SGP_W</f>
        <v>#REF!</v>
      </c>
      <c r="S814" s="37" t="e">
        <f>MYRANKS_P[[#This Row],[SV]]/SGP_SV</f>
        <v>#REF!</v>
      </c>
      <c r="T814" s="37" t="e">
        <f>MYRANKS_P[[#This Row],[SO]]/SGP_K</f>
        <v>#REF!</v>
      </c>
      <c r="U814" s="37" t="e">
        <f>((LGAVG_ER*(NUMPITCHERS-1)+MYRANKS_P[[#This Row],[ER]])*9/((LGAVG_IP*(NUMPITCHERS-1)+MYRANKS_P[[#This Row],[IP]]))-LGAVG_ERA)/SGP_ERA</f>
        <v>#REF!</v>
      </c>
      <c r="V814" s="168" t="e">
        <f>((LGAVG_HBB*(NUMPITCHERS-1)+MYRANKS_P[[#This Row],[BB]]+MYRANKS_P[[#This Row],[H]])/(LGAVG_IP*(NUMPITCHERS-1)+MYRANKS_P[[#This Row],[IP]])-LGAVG_WHIP)/SGP_WHIP</f>
        <v>#REF!</v>
      </c>
      <c r="W814" s="77" t="e">
        <f>MYRANKS_P[[#This Row],[WSGP]]+MYRANKS_P[[#This Row],[SVSGP]]+MYRANKS_P[[#This Row],[SOSGP]]+MYRANKS_P[[#This Row],[ERASGP]]+MYRANKS_P[[#This Row],[WHIPSGP]]</f>
        <v>#REF!</v>
      </c>
      <c r="X814" s="178" t="e">
        <f>RANK(MYRANKS_P[[#This Row],[TTLSGP]],MYRANKS_P[TTLSGP],0)</f>
        <v>#REF!</v>
      </c>
      <c r="Y814" s="77" t="e">
        <f>IF(MYRANKS_P[[#This Row],[RAW_RANK]]&gt;NUM_P,MYRANKS_P[[#This Row],[TTLSGP]],0)</f>
        <v>#REF!</v>
      </c>
      <c r="Z814" s="38" t="e">
        <f>IF(MYRANKS_P[[#This Row],[BENCH_TTLSGP]]=0,"",RANK(MYRANKS_P[[#This Row],[BENCH_TTLSGP]],MYRANKS_P[BENCH_TTLSGP],0))</f>
        <v>#REF!</v>
      </c>
      <c r="AA814" s="38" t="e">
        <f>IF(MYRANKS_P[[#This Row],[RAW_RANK]]=NUM_P,"X","")</f>
        <v>#REF!</v>
      </c>
      <c r="AB814" s="135" t="e">
        <f>VLOOKUP(MYRANKS_P[[#This Row],[POS]],#REF!,COLUMN(#REF!),FALSE)</f>
        <v>#REF!</v>
      </c>
      <c r="AC814" s="37" t="e">
        <f>MYRANKS_P[[#This Row],[TTLSGP]]-MYRANKS_P[[#This Row],[REPL LVL]]</f>
        <v>#REF!</v>
      </c>
      <c r="AD814" s="37" t="e">
        <f>IF(MYRANKS_P[[#This Row],[RAW_RANK]]&lt;=Total_Pitchers_Drafted,MYRANKS_P[[#This Row],[SGP OVER REPL]],0)</f>
        <v>#REF!</v>
      </c>
      <c r="AE814" s="71" t="e">
        <f>MYRANKS_P[[#This Row],[SGP OVER REPL]]*Dollar_Value_Per_Pitcher_SGP+1</f>
        <v>#REF!</v>
      </c>
      <c r="AF814" s="37"/>
      <c r="AG814" s="37" t="e">
        <f>IF(AND(MYRANKS_P[[#This Row],[BENCH_RANK]]&lt;=Total_Pitchers_Drafted,MYRANKS_P[[#This Row],[$ACTUAL]]=""),MYRANKS_P[[#This Row],[USEFULSGP]],0)</f>
        <v>#REF!</v>
      </c>
      <c r="AH814" s="37" t="e">
        <f>IF(MYRANKS_P[[#This Row],[REMAIN_SGP]]=0,0,MYRANKS_P[[#This Row],[REMAIN_SGP]]*Remaining_Dollar_Value_Per_Pitcher_SGP+1)</f>
        <v>#REF!</v>
      </c>
      <c r="AI814" s="37"/>
    </row>
    <row r="815" spans="1:35" x14ac:dyDescent="0.25">
      <c r="A815" s="78" t="s">
        <v>2082</v>
      </c>
      <c r="B815" s="53" t="e">
        <f>VLOOKUP(MYRANKS_P[[#This Row],[PLAYERID]],#REF!,COLUMN(#REF!),FALSE)</f>
        <v>#REF!</v>
      </c>
      <c r="C815" s="53" t="e">
        <f>VLOOKUP(MYRANKS_P[[#This Row],[PLAYERID]],#REF!,COLUMN(#REF!),FALSE)</f>
        <v>#REF!</v>
      </c>
      <c r="D815" s="53" t="e">
        <f>VLOOKUP(MYRANKS_P[[#This Row],[PLAYERID]],#REF!,COLUMN(#REF!),FALSE)</f>
        <v>#REF!</v>
      </c>
      <c r="E815" s="9" t="e">
        <f>VLOOKUP(MYRANKS_P[[#This Row],[PLAYERID]],#REF!,COLUMN(#REF!),FALSE)</f>
        <v>#REF!</v>
      </c>
      <c r="F815" s="53" t="e">
        <f>VLOOKUP(MYRANKS_P[[#This Row],[PLAYERID]],#REF!,COLUMN(#REF!),FALSE)</f>
        <v>#REF!</v>
      </c>
      <c r="G815" s="32" t="e">
        <f>INDEX(#REF!,MATCH(MYRANKS_P[[#This Row],[PLAYERID]],#REF!,0),VLOOKUP(IDSYSTEM,#REF!,3,FALSE))</f>
        <v>#REF!</v>
      </c>
      <c r="H815" s="166" t="e">
        <f>IF(OR(LEAGUE="Mixed",LEAGUE=MYRANKS_P[[#This Row],[LG]]),IFERROR(INDEX(PITCHCSV[],MATCH(MYRANKS_P[[#This Row],[PROJID]],PITCHCSV[playerid],0),P_WCOL),0),0)</f>
        <v>#REF!</v>
      </c>
      <c r="I815" s="167" t="e">
        <f>IF(OR(LEAGUE="Mixed",LEAGUE=MYRANKS_P[[#This Row],[LG]]),IFERROR(INDEX(PITCHCSV[],MATCH(MYRANKS_P[[#This Row],[PROJID]],PITCHCSV[playerid],0),P_SVCOL),0),0)</f>
        <v>#REF!</v>
      </c>
      <c r="J815" s="167" t="e">
        <f>IF(OR(LEAGUE="Mixed",LEAGUE=MYRANKS_P[[#This Row],[LG]]),IFERROR(INDEX(PITCHCSV[],MATCH(MYRANKS_P[[#This Row],[PROJID]],PITCHCSV[playerid],0),P_IPCOL),0),0)</f>
        <v>#REF!</v>
      </c>
      <c r="K815" s="167" t="e">
        <f>IF(OR(LEAGUE="Mixed",LEAGUE=MYRANKS_P[[#This Row],[LG]]),IFERROR(INDEX(PITCHCSV[],MATCH(MYRANKS_P[[#This Row],[PROJID]],PITCHCSV[playerid],0),P_HCOL),0),0)</f>
        <v>#REF!</v>
      </c>
      <c r="L815" s="167" t="e">
        <f>IF(OR(LEAGUE="Mixed",LEAGUE=MYRANKS_P[[#This Row],[LG]]),IFERROR(INDEX(PITCHCSV[],MATCH(MYRANKS_P[[#This Row],[PROJID]],PITCHCSV[playerid],0),P_ERCOL),0),0)</f>
        <v>#REF!</v>
      </c>
      <c r="M815" s="167" t="e">
        <f>IF(OR(LEAGUE="Mixed",LEAGUE=MYRANKS_P[[#This Row],[LG]]),IFERROR(INDEX(PITCHCSV[],MATCH(MYRANKS_P[[#This Row],[PROJID]],PITCHCSV[playerid],0),P_HRCOL),0),0)</f>
        <v>#REF!</v>
      </c>
      <c r="N815" s="167" t="e">
        <f>IF(OR(LEAGUE="Mixed",LEAGUE=MYRANKS_P[[#This Row],[LG]]),IFERROR(INDEX(PITCHCSV[],MATCH(MYRANKS_P[[#This Row],[PROJID]],PITCHCSV[playerid],0),P_SOCOL),0),0)</f>
        <v>#REF!</v>
      </c>
      <c r="O815" s="167" t="e">
        <f>IF(OR(LEAGUE="Mixed",LEAGUE=MYRANKS_P[[#This Row],[LG]]),IFERROR(INDEX(PITCHCSV[],MATCH(MYRANKS_P[[#This Row],[PROJID]],PITCHCSV[playerid],0),P_BBCOL),0),0)</f>
        <v>#REF!</v>
      </c>
      <c r="P815" s="135" t="e">
        <f>IF(OR(LEAGUE="Mixed",LEAGUE=MYRANKS_P[[#This Row],[LG]]),IFERROR(MYRANKS_P[[#This Row],[ER]]*9/MYRANKS_P[[#This Row],[IP]],0),0)</f>
        <v>#REF!</v>
      </c>
      <c r="Q815" s="37" t="e">
        <f>IF(OR(LEAGUE="Mixed",LEAGUE=MYRANKS_P[[#This Row],[LG]]),IFERROR((MYRANKS_P[[#This Row],[BB]]+MYRANKS_P[[#This Row],[H]])/MYRANKS_P[[#This Row],[IP]],0),0)</f>
        <v>#REF!</v>
      </c>
      <c r="R815" s="37" t="e">
        <f>MYRANKS_P[[#This Row],[W]]/SGP_W</f>
        <v>#REF!</v>
      </c>
      <c r="S815" s="37" t="e">
        <f>MYRANKS_P[[#This Row],[SV]]/SGP_SV</f>
        <v>#REF!</v>
      </c>
      <c r="T815" s="37" t="e">
        <f>MYRANKS_P[[#This Row],[SO]]/SGP_K</f>
        <v>#REF!</v>
      </c>
      <c r="U815" s="37" t="e">
        <f>((LGAVG_ER*(NUMPITCHERS-1)+MYRANKS_P[[#This Row],[ER]])*9/((LGAVG_IP*(NUMPITCHERS-1)+MYRANKS_P[[#This Row],[IP]]))-LGAVG_ERA)/SGP_ERA</f>
        <v>#REF!</v>
      </c>
      <c r="V815" s="168" t="e">
        <f>((LGAVG_HBB*(NUMPITCHERS-1)+MYRANKS_P[[#This Row],[BB]]+MYRANKS_P[[#This Row],[H]])/(LGAVG_IP*(NUMPITCHERS-1)+MYRANKS_P[[#This Row],[IP]])-LGAVG_WHIP)/SGP_WHIP</f>
        <v>#REF!</v>
      </c>
      <c r="W815" s="77" t="e">
        <f>MYRANKS_P[[#This Row],[WSGP]]+MYRANKS_P[[#This Row],[SVSGP]]+MYRANKS_P[[#This Row],[SOSGP]]+MYRANKS_P[[#This Row],[ERASGP]]+MYRANKS_P[[#This Row],[WHIPSGP]]</f>
        <v>#REF!</v>
      </c>
      <c r="X815" s="178" t="e">
        <f>RANK(MYRANKS_P[[#This Row],[TTLSGP]],MYRANKS_P[TTLSGP],0)</f>
        <v>#REF!</v>
      </c>
      <c r="Y815" s="77" t="e">
        <f>IF(MYRANKS_P[[#This Row],[RAW_RANK]]&gt;NUM_P,MYRANKS_P[[#This Row],[TTLSGP]],0)</f>
        <v>#REF!</v>
      </c>
      <c r="Z815" s="38" t="e">
        <f>IF(MYRANKS_P[[#This Row],[BENCH_TTLSGP]]=0,"",RANK(MYRANKS_P[[#This Row],[BENCH_TTLSGP]],MYRANKS_P[BENCH_TTLSGP],0))</f>
        <v>#REF!</v>
      </c>
      <c r="AA815" s="38" t="e">
        <f>IF(MYRANKS_P[[#This Row],[RAW_RANK]]=NUM_P,"X","")</f>
        <v>#REF!</v>
      </c>
      <c r="AB815" s="135" t="e">
        <f>VLOOKUP(MYRANKS_P[[#This Row],[POS]],#REF!,COLUMN(#REF!),FALSE)</f>
        <v>#REF!</v>
      </c>
      <c r="AC815" s="37" t="e">
        <f>MYRANKS_P[[#This Row],[TTLSGP]]-MYRANKS_P[[#This Row],[REPL LVL]]</f>
        <v>#REF!</v>
      </c>
      <c r="AD815" s="37" t="e">
        <f>IF(MYRANKS_P[[#This Row],[RAW_RANK]]&lt;=Total_Pitchers_Drafted,MYRANKS_P[[#This Row],[SGP OVER REPL]],0)</f>
        <v>#REF!</v>
      </c>
      <c r="AE815" s="71" t="e">
        <f>MYRANKS_P[[#This Row],[SGP OVER REPL]]*Dollar_Value_Per_Pitcher_SGP+1</f>
        <v>#REF!</v>
      </c>
      <c r="AF815" s="37"/>
      <c r="AG815" s="37" t="e">
        <f>IF(AND(MYRANKS_P[[#This Row],[BENCH_RANK]]&lt;=Total_Pitchers_Drafted,MYRANKS_P[[#This Row],[$ACTUAL]]=""),MYRANKS_P[[#This Row],[USEFULSGP]],0)</f>
        <v>#REF!</v>
      </c>
      <c r="AH815" s="37" t="e">
        <f>IF(MYRANKS_P[[#This Row],[REMAIN_SGP]]=0,0,MYRANKS_P[[#This Row],[REMAIN_SGP]]*Remaining_Dollar_Value_Per_Pitcher_SGP+1)</f>
        <v>#REF!</v>
      </c>
      <c r="AI815" s="37"/>
    </row>
    <row r="816" spans="1:35" x14ac:dyDescent="0.25">
      <c r="A816" s="111" t="s">
        <v>2085</v>
      </c>
      <c r="B816" s="53" t="e">
        <f>VLOOKUP(MYRANKS_P[[#This Row],[PLAYERID]],#REF!,COLUMN(#REF!),FALSE)</f>
        <v>#REF!</v>
      </c>
      <c r="C816" s="53" t="e">
        <f>VLOOKUP(MYRANKS_P[[#This Row],[PLAYERID]],#REF!,COLUMN(#REF!),FALSE)</f>
        <v>#REF!</v>
      </c>
      <c r="D816" s="53" t="e">
        <f>VLOOKUP(MYRANKS_P[[#This Row],[PLAYERID]],#REF!,COLUMN(#REF!),FALSE)</f>
        <v>#REF!</v>
      </c>
      <c r="E816" s="9" t="e">
        <f>VLOOKUP(MYRANKS_P[[#This Row],[PLAYERID]],#REF!,COLUMN(#REF!),FALSE)</f>
        <v>#REF!</v>
      </c>
      <c r="F816" s="53" t="e">
        <f>VLOOKUP(MYRANKS_P[[#This Row],[PLAYERID]],#REF!,COLUMN(#REF!),FALSE)</f>
        <v>#REF!</v>
      </c>
      <c r="G816" s="32" t="e">
        <f>INDEX(#REF!,MATCH(MYRANKS_P[[#This Row],[PLAYERID]],#REF!,0),VLOOKUP(IDSYSTEM,#REF!,3,FALSE))</f>
        <v>#REF!</v>
      </c>
      <c r="H816" s="155" t="e">
        <f>IF(OR(LEAGUE="Mixed",LEAGUE=MYRANKS_P[[#This Row],[LG]]),IFERROR(INDEX(PITCHCSV[],MATCH(MYRANKS_P[[#This Row],[PROJID]],PITCHCSV[playerid],0),P_WCOL),0),0)</f>
        <v>#REF!</v>
      </c>
      <c r="I816" s="153" t="e">
        <f>IF(OR(LEAGUE="Mixed",LEAGUE=MYRANKS_P[[#This Row],[LG]]),IFERROR(INDEX(PITCHCSV[],MATCH(MYRANKS_P[[#This Row],[PROJID]],PITCHCSV[playerid],0),P_SVCOL),0),0)</f>
        <v>#REF!</v>
      </c>
      <c r="J816" s="153" t="e">
        <f>IF(OR(LEAGUE="Mixed",LEAGUE=MYRANKS_P[[#This Row],[LG]]),IFERROR(INDEX(PITCHCSV[],MATCH(MYRANKS_P[[#This Row],[PROJID]],PITCHCSV[playerid],0),P_IPCOL),0),0)</f>
        <v>#REF!</v>
      </c>
      <c r="K816" s="153" t="e">
        <f>IF(OR(LEAGUE="Mixed",LEAGUE=MYRANKS_P[[#This Row],[LG]]),IFERROR(INDEX(PITCHCSV[],MATCH(MYRANKS_P[[#This Row],[PROJID]],PITCHCSV[playerid],0),P_HCOL),0),0)</f>
        <v>#REF!</v>
      </c>
      <c r="L816" s="153" t="e">
        <f>IF(OR(LEAGUE="Mixed",LEAGUE=MYRANKS_P[[#This Row],[LG]]),IFERROR(INDEX(PITCHCSV[],MATCH(MYRANKS_P[[#This Row],[PROJID]],PITCHCSV[playerid],0),P_ERCOL),0),0)</f>
        <v>#REF!</v>
      </c>
      <c r="M816" s="153" t="e">
        <f>IF(OR(LEAGUE="Mixed",LEAGUE=MYRANKS_P[[#This Row],[LG]]),IFERROR(INDEX(PITCHCSV[],MATCH(MYRANKS_P[[#This Row],[PROJID]],PITCHCSV[playerid],0),P_HRCOL),0),0)</f>
        <v>#REF!</v>
      </c>
      <c r="N816" s="153" t="e">
        <f>IF(OR(LEAGUE="Mixed",LEAGUE=MYRANKS_P[[#This Row],[LG]]),IFERROR(INDEX(PITCHCSV[],MATCH(MYRANKS_P[[#This Row],[PROJID]],PITCHCSV[playerid],0),P_SOCOL),0),0)</f>
        <v>#REF!</v>
      </c>
      <c r="O816" s="153" t="e">
        <f>IF(OR(LEAGUE="Mixed",LEAGUE=MYRANKS_P[[#This Row],[LG]]),IFERROR(INDEX(PITCHCSV[],MATCH(MYRANKS_P[[#This Row],[PROJID]],PITCHCSV[playerid],0),P_BBCOL),0),0)</f>
        <v>#REF!</v>
      </c>
      <c r="P816" s="154" t="e">
        <f>IF(OR(LEAGUE="Mixed",LEAGUE=MYRANKS_P[[#This Row],[LG]]),IFERROR(MYRANKS_P[[#This Row],[ER]]*9/MYRANKS_P[[#This Row],[IP]],0),0)</f>
        <v>#REF!</v>
      </c>
      <c r="Q816" s="33" t="e">
        <f>IF(OR(LEAGUE="Mixed",LEAGUE=MYRANKS_P[[#This Row],[LG]]),IFERROR((MYRANKS_P[[#This Row],[BB]]+MYRANKS_P[[#This Row],[H]])/MYRANKS_P[[#This Row],[IP]],0),0)</f>
        <v>#REF!</v>
      </c>
      <c r="R816" s="33" t="e">
        <f>MYRANKS_P[[#This Row],[W]]/SGP_W</f>
        <v>#REF!</v>
      </c>
      <c r="S816" s="33" t="e">
        <f>MYRANKS_P[[#This Row],[SV]]/SGP_SV</f>
        <v>#REF!</v>
      </c>
      <c r="T816" s="33" t="e">
        <f>MYRANKS_P[[#This Row],[SO]]/SGP_K</f>
        <v>#REF!</v>
      </c>
      <c r="U816" s="33" t="e">
        <f>((LGAVG_ER*(NUMPITCHERS-1)+MYRANKS_P[[#This Row],[ER]])*9/((LGAVG_IP*(NUMPITCHERS-1)+MYRANKS_P[[#This Row],[IP]]))-LGAVG_ERA)/SGP_ERA</f>
        <v>#REF!</v>
      </c>
      <c r="V816" s="163" t="e">
        <f>((LGAVG_HBB*(NUMPITCHERS-1)+MYRANKS_P[[#This Row],[BB]]+MYRANKS_P[[#This Row],[H]])/(LGAVG_IP*(NUMPITCHERS-1)+MYRANKS_P[[#This Row],[IP]])-LGAVG_WHIP)/SGP_WHIP</f>
        <v>#REF!</v>
      </c>
      <c r="W816" s="73" t="e">
        <f>MYRANKS_P[[#This Row],[WSGP]]+MYRANKS_P[[#This Row],[SVSGP]]+MYRANKS_P[[#This Row],[SOSGP]]+MYRANKS_P[[#This Row],[ERASGP]]+MYRANKS_P[[#This Row],[WHIPSGP]]</f>
        <v>#REF!</v>
      </c>
      <c r="X816" s="174" t="e">
        <f>RANK(MYRANKS_P[[#This Row],[TTLSGP]],MYRANKS_P[TTLSGP],0)</f>
        <v>#REF!</v>
      </c>
      <c r="Y816" s="73" t="e">
        <f>IF(MYRANKS_P[[#This Row],[RAW_RANK]]&gt;NUM_P,MYRANKS_P[[#This Row],[TTLSGP]],0)</f>
        <v>#REF!</v>
      </c>
      <c r="Z816" s="34" t="e">
        <f>IF(MYRANKS_P[[#This Row],[BENCH_TTLSGP]]=0,"",RANK(MYRANKS_P[[#This Row],[BENCH_TTLSGP]],MYRANKS_P[BENCH_TTLSGP],0))</f>
        <v>#REF!</v>
      </c>
      <c r="AA816" s="34" t="e">
        <f>IF(MYRANKS_P[[#This Row],[RAW_RANK]]=NUM_P,"X","")</f>
        <v>#REF!</v>
      </c>
      <c r="AB816" s="135" t="e">
        <f>VLOOKUP(MYRANKS_P[[#This Row],[POS]],#REF!,COLUMN(#REF!),FALSE)</f>
        <v>#REF!</v>
      </c>
      <c r="AC816" s="37" t="e">
        <f>MYRANKS_P[[#This Row],[TTLSGP]]-MYRANKS_P[[#This Row],[REPL LVL]]</f>
        <v>#REF!</v>
      </c>
      <c r="AD816" s="33" t="e">
        <f>IF(MYRANKS_P[[#This Row],[RAW_RANK]]&lt;=Total_Pitchers_Drafted,MYRANKS_P[[#This Row],[SGP OVER REPL]],0)</f>
        <v>#REF!</v>
      </c>
      <c r="AE816" s="67" t="e">
        <f>MYRANKS_P[[#This Row],[SGP OVER REPL]]*Dollar_Value_Per_Pitcher_SGP+1</f>
        <v>#REF!</v>
      </c>
      <c r="AF816" s="33"/>
      <c r="AG816" s="33" t="e">
        <f>IF(AND(MYRANKS_P[[#This Row],[BENCH_RANK]]&lt;=Total_Pitchers_Drafted,MYRANKS_P[[#This Row],[$ACTUAL]]=""),MYRANKS_P[[#This Row],[USEFULSGP]],0)</f>
        <v>#REF!</v>
      </c>
      <c r="AH816" s="33" t="e">
        <f>IF(MYRANKS_P[[#This Row],[REMAIN_SGP]]=0,0,MYRANKS_P[[#This Row],[REMAIN_SGP]]*Remaining_Dollar_Value_Per_Pitcher_SGP+1)</f>
        <v>#REF!</v>
      </c>
      <c r="AI816" s="33"/>
    </row>
    <row r="817" spans="1:35" x14ac:dyDescent="0.25">
      <c r="A817" s="111" t="s">
        <v>2086</v>
      </c>
      <c r="B817" s="53" t="e">
        <f>VLOOKUP(MYRANKS_P[[#This Row],[PLAYERID]],#REF!,COLUMN(#REF!),FALSE)</f>
        <v>#REF!</v>
      </c>
      <c r="C817" s="53" t="e">
        <f>VLOOKUP(MYRANKS_P[[#This Row],[PLAYERID]],#REF!,COLUMN(#REF!),FALSE)</f>
        <v>#REF!</v>
      </c>
      <c r="D817" s="53" t="e">
        <f>VLOOKUP(MYRANKS_P[[#This Row],[PLAYERID]],#REF!,COLUMN(#REF!),FALSE)</f>
        <v>#REF!</v>
      </c>
      <c r="E817" s="9" t="e">
        <f>VLOOKUP(MYRANKS_P[[#This Row],[PLAYERID]],#REF!,COLUMN(#REF!),FALSE)</f>
        <v>#REF!</v>
      </c>
      <c r="F817" s="53" t="e">
        <f>VLOOKUP(MYRANKS_P[[#This Row],[PLAYERID]],#REF!,COLUMN(#REF!),FALSE)</f>
        <v>#REF!</v>
      </c>
      <c r="G817" s="32" t="e">
        <f>INDEX(#REF!,MATCH(MYRANKS_P[[#This Row],[PLAYERID]],#REF!,0),VLOOKUP(IDSYSTEM,#REF!,3,FALSE))</f>
        <v>#REF!</v>
      </c>
      <c r="H817" s="155" t="e">
        <f>IF(OR(LEAGUE="Mixed",LEAGUE=MYRANKS_P[[#This Row],[LG]]),IFERROR(INDEX(PITCHCSV[],MATCH(MYRANKS_P[[#This Row],[PROJID]],PITCHCSV[playerid],0),P_WCOL),0),0)</f>
        <v>#REF!</v>
      </c>
      <c r="I817" s="153" t="e">
        <f>IF(OR(LEAGUE="Mixed",LEAGUE=MYRANKS_P[[#This Row],[LG]]),IFERROR(INDEX(PITCHCSV[],MATCH(MYRANKS_P[[#This Row],[PROJID]],PITCHCSV[playerid],0),P_SVCOL),0),0)</f>
        <v>#REF!</v>
      </c>
      <c r="J817" s="153" t="e">
        <f>IF(OR(LEAGUE="Mixed",LEAGUE=MYRANKS_P[[#This Row],[LG]]),IFERROR(INDEX(PITCHCSV[],MATCH(MYRANKS_P[[#This Row],[PROJID]],PITCHCSV[playerid],0),P_IPCOL),0),0)</f>
        <v>#REF!</v>
      </c>
      <c r="K817" s="153" t="e">
        <f>IF(OR(LEAGUE="Mixed",LEAGUE=MYRANKS_P[[#This Row],[LG]]),IFERROR(INDEX(PITCHCSV[],MATCH(MYRANKS_P[[#This Row],[PROJID]],PITCHCSV[playerid],0),P_HCOL),0),0)</f>
        <v>#REF!</v>
      </c>
      <c r="L817" s="153" t="e">
        <f>IF(OR(LEAGUE="Mixed",LEAGUE=MYRANKS_P[[#This Row],[LG]]),IFERROR(INDEX(PITCHCSV[],MATCH(MYRANKS_P[[#This Row],[PROJID]],PITCHCSV[playerid],0),P_ERCOL),0),0)</f>
        <v>#REF!</v>
      </c>
      <c r="M817" s="153" t="e">
        <f>IF(OR(LEAGUE="Mixed",LEAGUE=MYRANKS_P[[#This Row],[LG]]),IFERROR(INDEX(PITCHCSV[],MATCH(MYRANKS_P[[#This Row],[PROJID]],PITCHCSV[playerid],0),P_HRCOL),0),0)</f>
        <v>#REF!</v>
      </c>
      <c r="N817" s="153" t="e">
        <f>IF(OR(LEAGUE="Mixed",LEAGUE=MYRANKS_P[[#This Row],[LG]]),IFERROR(INDEX(PITCHCSV[],MATCH(MYRANKS_P[[#This Row],[PROJID]],PITCHCSV[playerid],0),P_SOCOL),0),0)</f>
        <v>#REF!</v>
      </c>
      <c r="O817" s="153" t="e">
        <f>IF(OR(LEAGUE="Mixed",LEAGUE=MYRANKS_P[[#This Row],[LG]]),IFERROR(INDEX(PITCHCSV[],MATCH(MYRANKS_P[[#This Row],[PROJID]],PITCHCSV[playerid],0),P_BBCOL),0),0)</f>
        <v>#REF!</v>
      </c>
      <c r="P817" s="154" t="e">
        <f>IF(OR(LEAGUE="Mixed",LEAGUE=MYRANKS_P[[#This Row],[LG]]),IFERROR(MYRANKS_P[[#This Row],[ER]]*9/MYRANKS_P[[#This Row],[IP]],0),0)</f>
        <v>#REF!</v>
      </c>
      <c r="Q817" s="33" t="e">
        <f>IF(OR(LEAGUE="Mixed",LEAGUE=MYRANKS_P[[#This Row],[LG]]),IFERROR((MYRANKS_P[[#This Row],[BB]]+MYRANKS_P[[#This Row],[H]])/MYRANKS_P[[#This Row],[IP]],0),0)</f>
        <v>#REF!</v>
      </c>
      <c r="R817" s="33" t="e">
        <f>MYRANKS_P[[#This Row],[W]]/SGP_W</f>
        <v>#REF!</v>
      </c>
      <c r="S817" s="33" t="e">
        <f>MYRANKS_P[[#This Row],[SV]]/SGP_SV</f>
        <v>#REF!</v>
      </c>
      <c r="T817" s="33" t="e">
        <f>MYRANKS_P[[#This Row],[SO]]/SGP_K</f>
        <v>#REF!</v>
      </c>
      <c r="U817" s="33" t="e">
        <f>((LGAVG_ER*(NUMPITCHERS-1)+MYRANKS_P[[#This Row],[ER]])*9/((LGAVG_IP*(NUMPITCHERS-1)+MYRANKS_P[[#This Row],[IP]]))-LGAVG_ERA)/SGP_ERA</f>
        <v>#REF!</v>
      </c>
      <c r="V817" s="163" t="e">
        <f>((LGAVG_HBB*(NUMPITCHERS-1)+MYRANKS_P[[#This Row],[BB]]+MYRANKS_P[[#This Row],[H]])/(LGAVG_IP*(NUMPITCHERS-1)+MYRANKS_P[[#This Row],[IP]])-LGAVG_WHIP)/SGP_WHIP</f>
        <v>#REF!</v>
      </c>
      <c r="W817" s="73" t="e">
        <f>MYRANKS_P[[#This Row],[WSGP]]+MYRANKS_P[[#This Row],[SVSGP]]+MYRANKS_P[[#This Row],[SOSGP]]+MYRANKS_P[[#This Row],[ERASGP]]+MYRANKS_P[[#This Row],[WHIPSGP]]</f>
        <v>#REF!</v>
      </c>
      <c r="X817" s="174" t="e">
        <f>RANK(MYRANKS_P[[#This Row],[TTLSGP]],MYRANKS_P[TTLSGP],0)</f>
        <v>#REF!</v>
      </c>
      <c r="Y817" s="73" t="e">
        <f>IF(MYRANKS_P[[#This Row],[RAW_RANK]]&gt;NUM_P,MYRANKS_P[[#This Row],[TTLSGP]],0)</f>
        <v>#REF!</v>
      </c>
      <c r="Z817" s="34" t="e">
        <f>IF(MYRANKS_P[[#This Row],[BENCH_TTLSGP]]=0,"",RANK(MYRANKS_P[[#This Row],[BENCH_TTLSGP]],MYRANKS_P[BENCH_TTLSGP],0))</f>
        <v>#REF!</v>
      </c>
      <c r="AA817" s="34" t="e">
        <f>IF(MYRANKS_P[[#This Row],[RAW_RANK]]=NUM_P,"X","")</f>
        <v>#REF!</v>
      </c>
      <c r="AB817" s="135" t="e">
        <f>VLOOKUP(MYRANKS_P[[#This Row],[POS]],#REF!,COLUMN(#REF!),FALSE)</f>
        <v>#REF!</v>
      </c>
      <c r="AC817" s="164" t="e">
        <f>MYRANKS_P[[#This Row],[TTLSGP]]-MYRANKS_P[[#This Row],[REPL LVL]]</f>
        <v>#REF!</v>
      </c>
      <c r="AD817" s="33" t="e">
        <f>IF(MYRANKS_P[[#This Row],[RAW_RANK]]&lt;=Total_Pitchers_Drafted,MYRANKS_P[[#This Row],[SGP OVER REPL]],0)</f>
        <v>#REF!</v>
      </c>
      <c r="AE817" s="67" t="e">
        <f>MYRANKS_P[[#This Row],[SGP OVER REPL]]*Dollar_Value_Per_Pitcher_SGP+1</f>
        <v>#REF!</v>
      </c>
      <c r="AF817" s="33"/>
      <c r="AG817" s="33" t="e">
        <f>IF(AND(MYRANKS_P[[#This Row],[BENCH_RANK]]&lt;=Total_Pitchers_Drafted,MYRANKS_P[[#This Row],[$ACTUAL]]=""),MYRANKS_P[[#This Row],[USEFULSGP]],0)</f>
        <v>#REF!</v>
      </c>
      <c r="AH817" s="33" t="e">
        <f>IF(MYRANKS_P[[#This Row],[REMAIN_SGP]]=0,0,MYRANKS_P[[#This Row],[REMAIN_SGP]]*Remaining_Dollar_Value_Per_Pitcher_SGP+1)</f>
        <v>#REF!</v>
      </c>
      <c r="AI817" s="33"/>
    </row>
    <row r="818" spans="1:35" x14ac:dyDescent="0.25">
      <c r="A818" s="111" t="s">
        <v>6178</v>
      </c>
      <c r="B818" s="53" t="e">
        <f>VLOOKUP(MYRANKS_P[[#This Row],[PLAYERID]],#REF!,COLUMN(#REF!),FALSE)</f>
        <v>#REF!</v>
      </c>
      <c r="C818" s="53" t="e">
        <f>VLOOKUP(MYRANKS_P[[#This Row],[PLAYERID]],#REF!,COLUMN(#REF!),FALSE)</f>
        <v>#REF!</v>
      </c>
      <c r="D818" s="53" t="e">
        <f>VLOOKUP(MYRANKS_P[[#This Row],[PLAYERID]],#REF!,COLUMN(#REF!),FALSE)</f>
        <v>#REF!</v>
      </c>
      <c r="E818" s="9" t="e">
        <f>VLOOKUP(MYRANKS_P[[#This Row],[PLAYERID]],#REF!,COLUMN(#REF!),FALSE)</f>
        <v>#REF!</v>
      </c>
      <c r="F818" s="53" t="e">
        <f>VLOOKUP(MYRANKS_P[[#This Row],[PLAYERID]],#REF!,COLUMN(#REF!),FALSE)</f>
        <v>#REF!</v>
      </c>
      <c r="G818" s="32" t="e">
        <f>INDEX(#REF!,MATCH(MYRANKS_P[[#This Row],[PLAYERID]],#REF!,0),VLOOKUP(IDSYSTEM,#REF!,3,FALSE))</f>
        <v>#REF!</v>
      </c>
      <c r="H818" s="155" t="e">
        <f>IF(OR(LEAGUE="Mixed",LEAGUE=MYRANKS_P[[#This Row],[LG]]),IFERROR(INDEX(PITCHCSV[],MATCH(MYRANKS_P[[#This Row],[PROJID]],PITCHCSV[playerid],0),P_WCOL),0),0)</f>
        <v>#REF!</v>
      </c>
      <c r="I818" s="153" t="e">
        <f>IF(OR(LEAGUE="Mixed",LEAGUE=MYRANKS_P[[#This Row],[LG]]),IFERROR(INDEX(PITCHCSV[],MATCH(MYRANKS_P[[#This Row],[PROJID]],PITCHCSV[playerid],0),P_SVCOL),0),0)</f>
        <v>#REF!</v>
      </c>
      <c r="J818" s="153" t="e">
        <f>IF(OR(LEAGUE="Mixed",LEAGUE=MYRANKS_P[[#This Row],[LG]]),IFERROR(INDEX(PITCHCSV[],MATCH(MYRANKS_P[[#This Row],[PROJID]],PITCHCSV[playerid],0),P_IPCOL),0),0)</f>
        <v>#REF!</v>
      </c>
      <c r="K818" s="153" t="e">
        <f>IF(OR(LEAGUE="Mixed",LEAGUE=MYRANKS_P[[#This Row],[LG]]),IFERROR(INDEX(PITCHCSV[],MATCH(MYRANKS_P[[#This Row],[PROJID]],PITCHCSV[playerid],0),P_HCOL),0),0)</f>
        <v>#REF!</v>
      </c>
      <c r="L818" s="153" t="e">
        <f>IF(OR(LEAGUE="Mixed",LEAGUE=MYRANKS_P[[#This Row],[LG]]),IFERROR(INDEX(PITCHCSV[],MATCH(MYRANKS_P[[#This Row],[PROJID]],PITCHCSV[playerid],0),P_ERCOL),0),0)</f>
        <v>#REF!</v>
      </c>
      <c r="M818" s="153" t="e">
        <f>IF(OR(LEAGUE="Mixed",LEAGUE=MYRANKS_P[[#This Row],[LG]]),IFERROR(INDEX(PITCHCSV[],MATCH(MYRANKS_P[[#This Row],[PROJID]],PITCHCSV[playerid],0),P_HRCOL),0),0)</f>
        <v>#REF!</v>
      </c>
      <c r="N818" s="153" t="e">
        <f>IF(OR(LEAGUE="Mixed",LEAGUE=MYRANKS_P[[#This Row],[LG]]),IFERROR(INDEX(PITCHCSV[],MATCH(MYRANKS_P[[#This Row],[PROJID]],PITCHCSV[playerid],0),P_SOCOL),0),0)</f>
        <v>#REF!</v>
      </c>
      <c r="O818" s="153" t="e">
        <f>IF(OR(LEAGUE="Mixed",LEAGUE=MYRANKS_P[[#This Row],[LG]]),IFERROR(INDEX(PITCHCSV[],MATCH(MYRANKS_P[[#This Row],[PROJID]],PITCHCSV[playerid],0),P_BBCOL),0),0)</f>
        <v>#REF!</v>
      </c>
      <c r="P818" s="154" t="e">
        <f>IF(OR(LEAGUE="Mixed",LEAGUE=MYRANKS_P[[#This Row],[LG]]),IFERROR(MYRANKS_P[[#This Row],[ER]]*9/MYRANKS_P[[#This Row],[IP]],0),0)</f>
        <v>#REF!</v>
      </c>
      <c r="Q818" s="33" t="e">
        <f>IF(OR(LEAGUE="Mixed",LEAGUE=MYRANKS_P[[#This Row],[LG]]),IFERROR((MYRANKS_P[[#This Row],[BB]]+MYRANKS_P[[#This Row],[H]])/MYRANKS_P[[#This Row],[IP]],0),0)</f>
        <v>#REF!</v>
      </c>
      <c r="R818" s="33" t="e">
        <f>MYRANKS_P[[#This Row],[W]]/SGP_W</f>
        <v>#REF!</v>
      </c>
      <c r="S818" s="33" t="e">
        <f>MYRANKS_P[[#This Row],[SV]]/SGP_SV</f>
        <v>#REF!</v>
      </c>
      <c r="T818" s="33" t="e">
        <f>MYRANKS_P[[#This Row],[SO]]/SGP_K</f>
        <v>#REF!</v>
      </c>
      <c r="U818" s="33" t="e">
        <f>((LGAVG_ER*(NUMPITCHERS-1)+MYRANKS_P[[#This Row],[ER]])*9/((LGAVG_IP*(NUMPITCHERS-1)+MYRANKS_P[[#This Row],[IP]]))-LGAVG_ERA)/SGP_ERA</f>
        <v>#REF!</v>
      </c>
      <c r="V818" s="163" t="e">
        <f>((LGAVG_HBB*(NUMPITCHERS-1)+MYRANKS_P[[#This Row],[BB]]+MYRANKS_P[[#This Row],[H]])/(LGAVG_IP*(NUMPITCHERS-1)+MYRANKS_P[[#This Row],[IP]])-LGAVG_WHIP)/SGP_WHIP</f>
        <v>#REF!</v>
      </c>
      <c r="W818" s="73" t="e">
        <f>MYRANKS_P[[#This Row],[WSGP]]+MYRANKS_P[[#This Row],[SVSGP]]+MYRANKS_P[[#This Row],[SOSGP]]+MYRANKS_P[[#This Row],[ERASGP]]+MYRANKS_P[[#This Row],[WHIPSGP]]</f>
        <v>#REF!</v>
      </c>
      <c r="X818" s="174" t="e">
        <f>RANK(MYRANKS_P[[#This Row],[TTLSGP]],MYRANKS_P[TTLSGP],0)</f>
        <v>#REF!</v>
      </c>
      <c r="Y818" s="73" t="e">
        <f>IF(MYRANKS_P[[#This Row],[RAW_RANK]]&gt;NUM_P,MYRANKS_P[[#This Row],[TTLSGP]],0)</f>
        <v>#REF!</v>
      </c>
      <c r="Z818" s="34" t="e">
        <f>IF(MYRANKS_P[[#This Row],[BENCH_TTLSGP]]=0,"",RANK(MYRANKS_P[[#This Row],[BENCH_TTLSGP]],MYRANKS_P[BENCH_TTLSGP],0))</f>
        <v>#REF!</v>
      </c>
      <c r="AA818" s="34" t="e">
        <f>IF(MYRANKS_P[[#This Row],[RAW_RANK]]=NUM_P,"X","")</f>
        <v>#REF!</v>
      </c>
      <c r="AB818" s="135" t="e">
        <f>VLOOKUP(MYRANKS_P[[#This Row],[POS]],#REF!,COLUMN(#REF!),FALSE)</f>
        <v>#REF!</v>
      </c>
      <c r="AC818" s="164" t="e">
        <f>MYRANKS_P[[#This Row],[TTLSGP]]-MYRANKS_P[[#This Row],[REPL LVL]]</f>
        <v>#REF!</v>
      </c>
      <c r="AD818" s="33" t="e">
        <f>IF(MYRANKS_P[[#This Row],[RAW_RANK]]&lt;=Total_Pitchers_Drafted,MYRANKS_P[[#This Row],[SGP OVER REPL]],0)</f>
        <v>#REF!</v>
      </c>
      <c r="AE818" s="67" t="e">
        <f>MYRANKS_P[[#This Row],[SGP OVER REPL]]*Dollar_Value_Per_Pitcher_SGP+1</f>
        <v>#REF!</v>
      </c>
      <c r="AF818" s="33"/>
      <c r="AG818" s="33" t="e">
        <f>IF(AND(MYRANKS_P[[#This Row],[BENCH_RANK]]&lt;=Total_Pitchers_Drafted,MYRANKS_P[[#This Row],[$ACTUAL]]=""),MYRANKS_P[[#This Row],[USEFULSGP]],0)</f>
        <v>#REF!</v>
      </c>
      <c r="AH818" s="33" t="e">
        <f>IF(MYRANKS_P[[#This Row],[REMAIN_SGP]]=0,0,MYRANKS_P[[#This Row],[REMAIN_SGP]]*Remaining_Dollar_Value_Per_Pitcher_SGP+1)</f>
        <v>#REF!</v>
      </c>
      <c r="AI818" s="33"/>
    </row>
    <row r="819" spans="1:35" x14ac:dyDescent="0.25">
      <c r="A819" s="111" t="s">
        <v>2088</v>
      </c>
      <c r="B819" s="53" t="e">
        <f>VLOOKUP(MYRANKS_P[[#This Row],[PLAYERID]],#REF!,COLUMN(#REF!),FALSE)</f>
        <v>#REF!</v>
      </c>
      <c r="C819" s="53" t="e">
        <f>VLOOKUP(MYRANKS_P[[#This Row],[PLAYERID]],#REF!,COLUMN(#REF!),FALSE)</f>
        <v>#REF!</v>
      </c>
      <c r="D819" s="53" t="e">
        <f>VLOOKUP(MYRANKS_P[[#This Row],[PLAYERID]],#REF!,COLUMN(#REF!),FALSE)</f>
        <v>#REF!</v>
      </c>
      <c r="E819" s="9" t="e">
        <f>VLOOKUP(MYRANKS_P[[#This Row],[PLAYERID]],#REF!,COLUMN(#REF!),FALSE)</f>
        <v>#REF!</v>
      </c>
      <c r="F819" s="53" t="e">
        <f>VLOOKUP(MYRANKS_P[[#This Row],[PLAYERID]],#REF!,COLUMN(#REF!),FALSE)</f>
        <v>#REF!</v>
      </c>
      <c r="G819" s="32" t="e">
        <f>INDEX(#REF!,MATCH(MYRANKS_P[[#This Row],[PLAYERID]],#REF!,0),VLOOKUP(IDSYSTEM,#REF!,3,FALSE))</f>
        <v>#REF!</v>
      </c>
      <c r="H819" s="155" t="e">
        <f>IF(OR(LEAGUE="Mixed",LEAGUE=MYRANKS_P[[#This Row],[LG]]),IFERROR(INDEX(PITCHCSV[],MATCH(MYRANKS_P[[#This Row],[PROJID]],PITCHCSV[playerid],0),P_WCOL),0),0)</f>
        <v>#REF!</v>
      </c>
      <c r="I819" s="153" t="e">
        <f>IF(OR(LEAGUE="Mixed",LEAGUE=MYRANKS_P[[#This Row],[LG]]),IFERROR(INDEX(PITCHCSV[],MATCH(MYRANKS_P[[#This Row],[PROJID]],PITCHCSV[playerid],0),P_SVCOL),0),0)</f>
        <v>#REF!</v>
      </c>
      <c r="J819" s="153" t="e">
        <f>IF(OR(LEAGUE="Mixed",LEAGUE=MYRANKS_P[[#This Row],[LG]]),IFERROR(INDEX(PITCHCSV[],MATCH(MYRANKS_P[[#This Row],[PROJID]],PITCHCSV[playerid],0),P_IPCOL),0),0)</f>
        <v>#REF!</v>
      </c>
      <c r="K819" s="153" t="e">
        <f>IF(OR(LEAGUE="Mixed",LEAGUE=MYRANKS_P[[#This Row],[LG]]),IFERROR(INDEX(PITCHCSV[],MATCH(MYRANKS_P[[#This Row],[PROJID]],PITCHCSV[playerid],0),P_HCOL),0),0)</f>
        <v>#REF!</v>
      </c>
      <c r="L819" s="153" t="e">
        <f>IF(OR(LEAGUE="Mixed",LEAGUE=MYRANKS_P[[#This Row],[LG]]),IFERROR(INDEX(PITCHCSV[],MATCH(MYRANKS_P[[#This Row],[PROJID]],PITCHCSV[playerid],0),P_ERCOL),0),0)</f>
        <v>#REF!</v>
      </c>
      <c r="M819" s="153" t="e">
        <f>IF(OR(LEAGUE="Mixed",LEAGUE=MYRANKS_P[[#This Row],[LG]]),IFERROR(INDEX(PITCHCSV[],MATCH(MYRANKS_P[[#This Row],[PROJID]],PITCHCSV[playerid],0),P_HRCOL),0),0)</f>
        <v>#REF!</v>
      </c>
      <c r="N819" s="153" t="e">
        <f>IF(OR(LEAGUE="Mixed",LEAGUE=MYRANKS_P[[#This Row],[LG]]),IFERROR(INDEX(PITCHCSV[],MATCH(MYRANKS_P[[#This Row],[PROJID]],PITCHCSV[playerid],0),P_SOCOL),0),0)</f>
        <v>#REF!</v>
      </c>
      <c r="O819" s="153" t="e">
        <f>IF(OR(LEAGUE="Mixed",LEAGUE=MYRANKS_P[[#This Row],[LG]]),IFERROR(INDEX(PITCHCSV[],MATCH(MYRANKS_P[[#This Row],[PROJID]],PITCHCSV[playerid],0),P_BBCOL),0),0)</f>
        <v>#REF!</v>
      </c>
      <c r="P819" s="154" t="e">
        <f>IF(OR(LEAGUE="Mixed",LEAGUE=MYRANKS_P[[#This Row],[LG]]),IFERROR(MYRANKS_P[[#This Row],[ER]]*9/MYRANKS_P[[#This Row],[IP]],0),0)</f>
        <v>#REF!</v>
      </c>
      <c r="Q819" s="33" t="e">
        <f>IF(OR(LEAGUE="Mixed",LEAGUE=MYRANKS_P[[#This Row],[LG]]),IFERROR((MYRANKS_P[[#This Row],[BB]]+MYRANKS_P[[#This Row],[H]])/MYRANKS_P[[#This Row],[IP]],0),0)</f>
        <v>#REF!</v>
      </c>
      <c r="R819" s="33" t="e">
        <f>MYRANKS_P[[#This Row],[W]]/SGP_W</f>
        <v>#REF!</v>
      </c>
      <c r="S819" s="33" t="e">
        <f>MYRANKS_P[[#This Row],[SV]]/SGP_SV</f>
        <v>#REF!</v>
      </c>
      <c r="T819" s="33" t="e">
        <f>MYRANKS_P[[#This Row],[SO]]/SGP_K</f>
        <v>#REF!</v>
      </c>
      <c r="U819" s="33" t="e">
        <f>((LGAVG_ER*(NUMPITCHERS-1)+MYRANKS_P[[#This Row],[ER]])*9/((LGAVG_IP*(NUMPITCHERS-1)+MYRANKS_P[[#This Row],[IP]]))-LGAVG_ERA)/SGP_ERA</f>
        <v>#REF!</v>
      </c>
      <c r="V819" s="163" t="e">
        <f>((LGAVG_HBB*(NUMPITCHERS-1)+MYRANKS_P[[#This Row],[BB]]+MYRANKS_P[[#This Row],[H]])/(LGAVG_IP*(NUMPITCHERS-1)+MYRANKS_P[[#This Row],[IP]])-LGAVG_WHIP)/SGP_WHIP</f>
        <v>#REF!</v>
      </c>
      <c r="W819" s="73" t="e">
        <f>MYRANKS_P[[#This Row],[WSGP]]+MYRANKS_P[[#This Row],[SVSGP]]+MYRANKS_P[[#This Row],[SOSGP]]+MYRANKS_P[[#This Row],[ERASGP]]+MYRANKS_P[[#This Row],[WHIPSGP]]</f>
        <v>#REF!</v>
      </c>
      <c r="X819" s="174" t="e">
        <f>RANK(MYRANKS_P[[#This Row],[TTLSGP]],MYRANKS_P[TTLSGP],0)</f>
        <v>#REF!</v>
      </c>
      <c r="Y819" s="73" t="e">
        <f>IF(MYRANKS_P[[#This Row],[RAW_RANK]]&gt;NUM_P,MYRANKS_P[[#This Row],[TTLSGP]],0)</f>
        <v>#REF!</v>
      </c>
      <c r="Z819" s="34" t="e">
        <f>IF(MYRANKS_P[[#This Row],[BENCH_TTLSGP]]=0,"",RANK(MYRANKS_P[[#This Row],[BENCH_TTLSGP]],MYRANKS_P[BENCH_TTLSGP],0))</f>
        <v>#REF!</v>
      </c>
      <c r="AA819" s="34" t="e">
        <f>IF(MYRANKS_P[[#This Row],[RAW_RANK]]=NUM_P,"X","")</f>
        <v>#REF!</v>
      </c>
      <c r="AB819" s="135" t="e">
        <f>VLOOKUP(MYRANKS_P[[#This Row],[POS]],#REF!,COLUMN(#REF!),FALSE)</f>
        <v>#REF!</v>
      </c>
      <c r="AC819" s="164" t="e">
        <f>MYRANKS_P[[#This Row],[TTLSGP]]-MYRANKS_P[[#This Row],[REPL LVL]]</f>
        <v>#REF!</v>
      </c>
      <c r="AD819" s="33" t="e">
        <f>IF(MYRANKS_P[[#This Row],[RAW_RANK]]&lt;=Total_Pitchers_Drafted,MYRANKS_P[[#This Row],[SGP OVER REPL]],0)</f>
        <v>#REF!</v>
      </c>
      <c r="AE819" s="67" t="e">
        <f>MYRANKS_P[[#This Row],[SGP OVER REPL]]*Dollar_Value_Per_Pitcher_SGP+1</f>
        <v>#REF!</v>
      </c>
      <c r="AF819" s="33"/>
      <c r="AG819" s="33" t="e">
        <f>IF(AND(MYRANKS_P[[#This Row],[BENCH_RANK]]&lt;=Total_Pitchers_Drafted,MYRANKS_P[[#This Row],[$ACTUAL]]=""),MYRANKS_P[[#This Row],[USEFULSGP]],0)</f>
        <v>#REF!</v>
      </c>
      <c r="AH819" s="33" t="e">
        <f>IF(MYRANKS_P[[#This Row],[REMAIN_SGP]]=0,0,MYRANKS_P[[#This Row],[REMAIN_SGP]]*Remaining_Dollar_Value_Per_Pitcher_SGP+1)</f>
        <v>#REF!</v>
      </c>
      <c r="AI819" s="33"/>
    </row>
    <row r="820" spans="1:35" x14ac:dyDescent="0.25">
      <c r="A820" s="111" t="s">
        <v>2089</v>
      </c>
      <c r="B820" s="53" t="e">
        <f>VLOOKUP(MYRANKS_P[[#This Row],[PLAYERID]],#REF!,COLUMN(#REF!),FALSE)</f>
        <v>#REF!</v>
      </c>
      <c r="C820" s="53" t="e">
        <f>VLOOKUP(MYRANKS_P[[#This Row],[PLAYERID]],#REF!,COLUMN(#REF!),FALSE)</f>
        <v>#REF!</v>
      </c>
      <c r="D820" s="53" t="e">
        <f>VLOOKUP(MYRANKS_P[[#This Row],[PLAYERID]],#REF!,COLUMN(#REF!),FALSE)</f>
        <v>#REF!</v>
      </c>
      <c r="E820" s="9" t="e">
        <f>VLOOKUP(MYRANKS_P[[#This Row],[PLAYERID]],#REF!,COLUMN(#REF!),FALSE)</f>
        <v>#REF!</v>
      </c>
      <c r="F820" s="53" t="e">
        <f>VLOOKUP(MYRANKS_P[[#This Row],[PLAYERID]],#REF!,COLUMN(#REF!),FALSE)</f>
        <v>#REF!</v>
      </c>
      <c r="G820" s="32" t="e">
        <f>INDEX(#REF!,MATCH(MYRANKS_P[[#This Row],[PLAYERID]],#REF!,0),VLOOKUP(IDSYSTEM,#REF!,3,FALSE))</f>
        <v>#REF!</v>
      </c>
      <c r="H820" s="155" t="e">
        <f>IF(OR(LEAGUE="Mixed",LEAGUE=MYRANKS_P[[#This Row],[LG]]),IFERROR(INDEX(PITCHCSV[],MATCH(MYRANKS_P[[#This Row],[PROJID]],PITCHCSV[playerid],0),P_WCOL),0),0)</f>
        <v>#REF!</v>
      </c>
      <c r="I820" s="153" t="e">
        <f>IF(OR(LEAGUE="Mixed",LEAGUE=MYRANKS_P[[#This Row],[LG]]),IFERROR(INDEX(PITCHCSV[],MATCH(MYRANKS_P[[#This Row],[PROJID]],PITCHCSV[playerid],0),P_SVCOL),0),0)</f>
        <v>#REF!</v>
      </c>
      <c r="J820" s="153" t="e">
        <f>IF(OR(LEAGUE="Mixed",LEAGUE=MYRANKS_P[[#This Row],[LG]]),IFERROR(INDEX(PITCHCSV[],MATCH(MYRANKS_P[[#This Row],[PROJID]],PITCHCSV[playerid],0),P_IPCOL),0),0)</f>
        <v>#REF!</v>
      </c>
      <c r="K820" s="153" t="e">
        <f>IF(OR(LEAGUE="Mixed",LEAGUE=MYRANKS_P[[#This Row],[LG]]),IFERROR(INDEX(PITCHCSV[],MATCH(MYRANKS_P[[#This Row],[PROJID]],PITCHCSV[playerid],0),P_HCOL),0),0)</f>
        <v>#REF!</v>
      </c>
      <c r="L820" s="153" t="e">
        <f>IF(OR(LEAGUE="Mixed",LEAGUE=MYRANKS_P[[#This Row],[LG]]),IFERROR(INDEX(PITCHCSV[],MATCH(MYRANKS_P[[#This Row],[PROJID]],PITCHCSV[playerid],0),P_ERCOL),0),0)</f>
        <v>#REF!</v>
      </c>
      <c r="M820" s="153" t="e">
        <f>IF(OR(LEAGUE="Mixed",LEAGUE=MYRANKS_P[[#This Row],[LG]]),IFERROR(INDEX(PITCHCSV[],MATCH(MYRANKS_P[[#This Row],[PROJID]],PITCHCSV[playerid],0),P_HRCOL),0),0)</f>
        <v>#REF!</v>
      </c>
      <c r="N820" s="153" t="e">
        <f>IF(OR(LEAGUE="Mixed",LEAGUE=MYRANKS_P[[#This Row],[LG]]),IFERROR(INDEX(PITCHCSV[],MATCH(MYRANKS_P[[#This Row],[PROJID]],PITCHCSV[playerid],0),P_SOCOL),0),0)</f>
        <v>#REF!</v>
      </c>
      <c r="O820" s="153" t="e">
        <f>IF(OR(LEAGUE="Mixed",LEAGUE=MYRANKS_P[[#This Row],[LG]]),IFERROR(INDEX(PITCHCSV[],MATCH(MYRANKS_P[[#This Row],[PROJID]],PITCHCSV[playerid],0),P_BBCOL),0),0)</f>
        <v>#REF!</v>
      </c>
      <c r="P820" s="154" t="e">
        <f>IF(OR(LEAGUE="Mixed",LEAGUE=MYRANKS_P[[#This Row],[LG]]),IFERROR(MYRANKS_P[[#This Row],[ER]]*9/MYRANKS_P[[#This Row],[IP]],0),0)</f>
        <v>#REF!</v>
      </c>
      <c r="Q820" s="33" t="e">
        <f>IF(OR(LEAGUE="Mixed",LEAGUE=MYRANKS_P[[#This Row],[LG]]),IFERROR((MYRANKS_P[[#This Row],[BB]]+MYRANKS_P[[#This Row],[H]])/MYRANKS_P[[#This Row],[IP]],0),0)</f>
        <v>#REF!</v>
      </c>
      <c r="R820" s="33" t="e">
        <f>MYRANKS_P[[#This Row],[W]]/SGP_W</f>
        <v>#REF!</v>
      </c>
      <c r="S820" s="33" t="e">
        <f>MYRANKS_P[[#This Row],[SV]]/SGP_SV</f>
        <v>#REF!</v>
      </c>
      <c r="T820" s="33" t="e">
        <f>MYRANKS_P[[#This Row],[SO]]/SGP_K</f>
        <v>#REF!</v>
      </c>
      <c r="U820" s="33" t="e">
        <f>((LGAVG_ER*(NUMPITCHERS-1)+MYRANKS_P[[#This Row],[ER]])*9/((LGAVG_IP*(NUMPITCHERS-1)+MYRANKS_P[[#This Row],[IP]]))-LGAVG_ERA)/SGP_ERA</f>
        <v>#REF!</v>
      </c>
      <c r="V820" s="163" t="e">
        <f>((LGAVG_HBB*(NUMPITCHERS-1)+MYRANKS_P[[#This Row],[BB]]+MYRANKS_P[[#This Row],[H]])/(LGAVG_IP*(NUMPITCHERS-1)+MYRANKS_P[[#This Row],[IP]])-LGAVG_WHIP)/SGP_WHIP</f>
        <v>#REF!</v>
      </c>
      <c r="W820" s="73" t="e">
        <f>MYRANKS_P[[#This Row],[WSGP]]+MYRANKS_P[[#This Row],[SVSGP]]+MYRANKS_P[[#This Row],[SOSGP]]+MYRANKS_P[[#This Row],[ERASGP]]+MYRANKS_P[[#This Row],[WHIPSGP]]</f>
        <v>#REF!</v>
      </c>
      <c r="X820" s="174" t="e">
        <f>RANK(MYRANKS_P[[#This Row],[TTLSGP]],MYRANKS_P[TTLSGP],0)</f>
        <v>#REF!</v>
      </c>
      <c r="Y820" s="73" t="e">
        <f>IF(MYRANKS_P[[#This Row],[RAW_RANK]]&gt;NUM_P,MYRANKS_P[[#This Row],[TTLSGP]],0)</f>
        <v>#REF!</v>
      </c>
      <c r="Z820" s="34" t="e">
        <f>IF(MYRANKS_P[[#This Row],[BENCH_TTLSGP]]=0,"",RANK(MYRANKS_P[[#This Row],[BENCH_TTLSGP]],MYRANKS_P[BENCH_TTLSGP],0))</f>
        <v>#REF!</v>
      </c>
      <c r="AA820" s="34" t="e">
        <f>IF(MYRANKS_P[[#This Row],[RAW_RANK]]=NUM_P,"X","")</f>
        <v>#REF!</v>
      </c>
      <c r="AB820" s="135" t="e">
        <f>VLOOKUP(MYRANKS_P[[#This Row],[POS]],#REF!,COLUMN(#REF!),FALSE)</f>
        <v>#REF!</v>
      </c>
      <c r="AC820" s="164" t="e">
        <f>MYRANKS_P[[#This Row],[TTLSGP]]-MYRANKS_P[[#This Row],[REPL LVL]]</f>
        <v>#REF!</v>
      </c>
      <c r="AD820" s="33" t="e">
        <f>IF(MYRANKS_P[[#This Row],[RAW_RANK]]&lt;=Total_Pitchers_Drafted,MYRANKS_P[[#This Row],[SGP OVER REPL]],0)</f>
        <v>#REF!</v>
      </c>
      <c r="AE820" s="67" t="e">
        <f>MYRANKS_P[[#This Row],[SGP OVER REPL]]*Dollar_Value_Per_Pitcher_SGP+1</f>
        <v>#REF!</v>
      </c>
      <c r="AF820" s="33"/>
      <c r="AG820" s="33" t="e">
        <f>IF(AND(MYRANKS_P[[#This Row],[BENCH_RANK]]&lt;=Total_Pitchers_Drafted,MYRANKS_P[[#This Row],[$ACTUAL]]=""),MYRANKS_P[[#This Row],[USEFULSGP]],0)</f>
        <v>#REF!</v>
      </c>
      <c r="AH820" s="33" t="e">
        <f>IF(MYRANKS_P[[#This Row],[REMAIN_SGP]]=0,0,MYRANKS_P[[#This Row],[REMAIN_SGP]]*Remaining_Dollar_Value_Per_Pitcher_SGP+1)</f>
        <v>#REF!</v>
      </c>
      <c r="AI820" s="33"/>
    </row>
    <row r="821" spans="1:35" x14ac:dyDescent="0.25">
      <c r="A821" s="111" t="s">
        <v>2090</v>
      </c>
      <c r="B821" s="53" t="e">
        <f>VLOOKUP(MYRANKS_P[[#This Row],[PLAYERID]],#REF!,COLUMN(#REF!),FALSE)</f>
        <v>#REF!</v>
      </c>
      <c r="C821" s="53" t="e">
        <f>VLOOKUP(MYRANKS_P[[#This Row],[PLAYERID]],#REF!,COLUMN(#REF!),FALSE)</f>
        <v>#REF!</v>
      </c>
      <c r="D821" s="53" t="e">
        <f>VLOOKUP(MYRANKS_P[[#This Row],[PLAYERID]],#REF!,COLUMN(#REF!),FALSE)</f>
        <v>#REF!</v>
      </c>
      <c r="E821" s="9" t="e">
        <f>VLOOKUP(MYRANKS_P[[#This Row],[PLAYERID]],#REF!,COLUMN(#REF!),FALSE)</f>
        <v>#REF!</v>
      </c>
      <c r="F821" s="53" t="e">
        <f>VLOOKUP(MYRANKS_P[[#This Row],[PLAYERID]],#REF!,COLUMN(#REF!),FALSE)</f>
        <v>#REF!</v>
      </c>
      <c r="G821" s="32" t="e">
        <f>INDEX(#REF!,MATCH(MYRANKS_P[[#This Row],[PLAYERID]],#REF!,0),VLOOKUP(IDSYSTEM,#REF!,3,FALSE))</f>
        <v>#REF!</v>
      </c>
      <c r="H821" s="155" t="e">
        <f>IF(OR(LEAGUE="Mixed",LEAGUE=MYRANKS_P[[#This Row],[LG]]),IFERROR(INDEX(PITCHCSV[],MATCH(MYRANKS_P[[#This Row],[PROJID]],PITCHCSV[playerid],0),P_WCOL),0),0)</f>
        <v>#REF!</v>
      </c>
      <c r="I821" s="153" t="e">
        <f>IF(OR(LEAGUE="Mixed",LEAGUE=MYRANKS_P[[#This Row],[LG]]),IFERROR(INDEX(PITCHCSV[],MATCH(MYRANKS_P[[#This Row],[PROJID]],PITCHCSV[playerid],0),P_SVCOL),0),0)</f>
        <v>#REF!</v>
      </c>
      <c r="J821" s="153" t="e">
        <f>IF(OR(LEAGUE="Mixed",LEAGUE=MYRANKS_P[[#This Row],[LG]]),IFERROR(INDEX(PITCHCSV[],MATCH(MYRANKS_P[[#This Row],[PROJID]],PITCHCSV[playerid],0),P_IPCOL),0),0)</f>
        <v>#REF!</v>
      </c>
      <c r="K821" s="153" t="e">
        <f>IF(OR(LEAGUE="Mixed",LEAGUE=MYRANKS_P[[#This Row],[LG]]),IFERROR(INDEX(PITCHCSV[],MATCH(MYRANKS_P[[#This Row],[PROJID]],PITCHCSV[playerid],0),P_HCOL),0),0)</f>
        <v>#REF!</v>
      </c>
      <c r="L821" s="153" t="e">
        <f>IF(OR(LEAGUE="Mixed",LEAGUE=MYRANKS_P[[#This Row],[LG]]),IFERROR(INDEX(PITCHCSV[],MATCH(MYRANKS_P[[#This Row],[PROJID]],PITCHCSV[playerid],0),P_ERCOL),0),0)</f>
        <v>#REF!</v>
      </c>
      <c r="M821" s="153" t="e">
        <f>IF(OR(LEAGUE="Mixed",LEAGUE=MYRANKS_P[[#This Row],[LG]]),IFERROR(INDEX(PITCHCSV[],MATCH(MYRANKS_P[[#This Row],[PROJID]],PITCHCSV[playerid],0),P_HRCOL),0),0)</f>
        <v>#REF!</v>
      </c>
      <c r="N821" s="153" t="e">
        <f>IF(OR(LEAGUE="Mixed",LEAGUE=MYRANKS_P[[#This Row],[LG]]),IFERROR(INDEX(PITCHCSV[],MATCH(MYRANKS_P[[#This Row],[PROJID]],PITCHCSV[playerid],0),P_SOCOL),0),0)</f>
        <v>#REF!</v>
      </c>
      <c r="O821" s="153" t="e">
        <f>IF(OR(LEAGUE="Mixed",LEAGUE=MYRANKS_P[[#This Row],[LG]]),IFERROR(INDEX(PITCHCSV[],MATCH(MYRANKS_P[[#This Row],[PROJID]],PITCHCSV[playerid],0),P_BBCOL),0),0)</f>
        <v>#REF!</v>
      </c>
      <c r="P821" s="154" t="e">
        <f>IF(OR(LEAGUE="Mixed",LEAGUE=MYRANKS_P[[#This Row],[LG]]),IFERROR(MYRANKS_P[[#This Row],[ER]]*9/MYRANKS_P[[#This Row],[IP]],0),0)</f>
        <v>#REF!</v>
      </c>
      <c r="Q821" s="33" t="e">
        <f>IF(OR(LEAGUE="Mixed",LEAGUE=MYRANKS_P[[#This Row],[LG]]),IFERROR((MYRANKS_P[[#This Row],[BB]]+MYRANKS_P[[#This Row],[H]])/MYRANKS_P[[#This Row],[IP]],0),0)</f>
        <v>#REF!</v>
      </c>
      <c r="R821" s="33" t="e">
        <f>MYRANKS_P[[#This Row],[W]]/SGP_W</f>
        <v>#REF!</v>
      </c>
      <c r="S821" s="33" t="e">
        <f>MYRANKS_P[[#This Row],[SV]]/SGP_SV</f>
        <v>#REF!</v>
      </c>
      <c r="T821" s="33" t="e">
        <f>MYRANKS_P[[#This Row],[SO]]/SGP_K</f>
        <v>#REF!</v>
      </c>
      <c r="U821" s="33" t="e">
        <f>((LGAVG_ER*(NUMPITCHERS-1)+MYRANKS_P[[#This Row],[ER]])*9/((LGAVG_IP*(NUMPITCHERS-1)+MYRANKS_P[[#This Row],[IP]]))-LGAVG_ERA)/SGP_ERA</f>
        <v>#REF!</v>
      </c>
      <c r="V821" s="163" t="e">
        <f>((LGAVG_HBB*(NUMPITCHERS-1)+MYRANKS_P[[#This Row],[BB]]+MYRANKS_P[[#This Row],[H]])/(LGAVG_IP*(NUMPITCHERS-1)+MYRANKS_P[[#This Row],[IP]])-LGAVG_WHIP)/SGP_WHIP</f>
        <v>#REF!</v>
      </c>
      <c r="W821" s="73" t="e">
        <f>MYRANKS_P[[#This Row],[WSGP]]+MYRANKS_P[[#This Row],[SVSGP]]+MYRANKS_P[[#This Row],[SOSGP]]+MYRANKS_P[[#This Row],[ERASGP]]+MYRANKS_P[[#This Row],[WHIPSGP]]</f>
        <v>#REF!</v>
      </c>
      <c r="X821" s="174" t="e">
        <f>RANK(MYRANKS_P[[#This Row],[TTLSGP]],MYRANKS_P[TTLSGP],0)</f>
        <v>#REF!</v>
      </c>
      <c r="Y821" s="73" t="e">
        <f>IF(MYRANKS_P[[#This Row],[RAW_RANK]]&gt;NUM_P,MYRANKS_P[[#This Row],[TTLSGP]],0)</f>
        <v>#REF!</v>
      </c>
      <c r="Z821" s="34" t="e">
        <f>IF(MYRANKS_P[[#This Row],[BENCH_TTLSGP]]=0,"",RANK(MYRANKS_P[[#This Row],[BENCH_TTLSGP]],MYRANKS_P[BENCH_TTLSGP],0))</f>
        <v>#REF!</v>
      </c>
      <c r="AA821" s="34" t="e">
        <f>IF(MYRANKS_P[[#This Row],[RAW_RANK]]=NUM_P,"X","")</f>
        <v>#REF!</v>
      </c>
      <c r="AB821" s="135" t="e">
        <f>VLOOKUP(MYRANKS_P[[#This Row],[POS]],#REF!,COLUMN(#REF!),FALSE)</f>
        <v>#REF!</v>
      </c>
      <c r="AC821" s="164" t="e">
        <f>MYRANKS_P[[#This Row],[TTLSGP]]-MYRANKS_P[[#This Row],[REPL LVL]]</f>
        <v>#REF!</v>
      </c>
      <c r="AD821" s="33" t="e">
        <f>IF(MYRANKS_P[[#This Row],[RAW_RANK]]&lt;=Total_Pitchers_Drafted,MYRANKS_P[[#This Row],[SGP OVER REPL]],0)</f>
        <v>#REF!</v>
      </c>
      <c r="AE821" s="67" t="e">
        <f>MYRANKS_P[[#This Row],[SGP OVER REPL]]*Dollar_Value_Per_Pitcher_SGP+1</f>
        <v>#REF!</v>
      </c>
      <c r="AF821" s="33"/>
      <c r="AG821" s="33" t="e">
        <f>IF(AND(MYRANKS_P[[#This Row],[BENCH_RANK]]&lt;=Total_Pitchers_Drafted,MYRANKS_P[[#This Row],[$ACTUAL]]=""),MYRANKS_P[[#This Row],[USEFULSGP]],0)</f>
        <v>#REF!</v>
      </c>
      <c r="AH821" s="33" t="e">
        <f>IF(MYRANKS_P[[#This Row],[REMAIN_SGP]]=0,0,MYRANKS_P[[#This Row],[REMAIN_SGP]]*Remaining_Dollar_Value_Per_Pitcher_SGP+1)</f>
        <v>#REF!</v>
      </c>
      <c r="AI821" s="33"/>
    </row>
    <row r="822" spans="1:35" x14ac:dyDescent="0.25">
      <c r="A822" s="111" t="s">
        <v>2092</v>
      </c>
      <c r="B822" s="53" t="e">
        <f>VLOOKUP(MYRANKS_P[[#This Row],[PLAYERID]],#REF!,COLUMN(#REF!),FALSE)</f>
        <v>#REF!</v>
      </c>
      <c r="C822" s="53" t="e">
        <f>VLOOKUP(MYRANKS_P[[#This Row],[PLAYERID]],#REF!,COLUMN(#REF!),FALSE)</f>
        <v>#REF!</v>
      </c>
      <c r="D822" s="53" t="e">
        <f>VLOOKUP(MYRANKS_P[[#This Row],[PLAYERID]],#REF!,COLUMN(#REF!),FALSE)</f>
        <v>#REF!</v>
      </c>
      <c r="E822" s="9" t="e">
        <f>VLOOKUP(MYRANKS_P[[#This Row],[PLAYERID]],#REF!,COLUMN(#REF!),FALSE)</f>
        <v>#REF!</v>
      </c>
      <c r="F822" s="53" t="e">
        <f>VLOOKUP(MYRANKS_P[[#This Row],[PLAYERID]],#REF!,COLUMN(#REF!),FALSE)</f>
        <v>#REF!</v>
      </c>
      <c r="G822" s="32" t="e">
        <f>INDEX(#REF!,MATCH(MYRANKS_P[[#This Row],[PLAYERID]],#REF!,0),VLOOKUP(IDSYSTEM,#REF!,3,FALSE))</f>
        <v>#REF!</v>
      </c>
      <c r="H822" s="155" t="e">
        <f>IF(OR(LEAGUE="Mixed",LEAGUE=MYRANKS_P[[#This Row],[LG]]),IFERROR(INDEX(PITCHCSV[],MATCH(MYRANKS_P[[#This Row],[PROJID]],PITCHCSV[playerid],0),P_WCOL),0),0)</f>
        <v>#REF!</v>
      </c>
      <c r="I822" s="153" t="e">
        <f>IF(OR(LEAGUE="Mixed",LEAGUE=MYRANKS_P[[#This Row],[LG]]),IFERROR(INDEX(PITCHCSV[],MATCH(MYRANKS_P[[#This Row],[PROJID]],PITCHCSV[playerid],0),P_SVCOL),0),0)</f>
        <v>#REF!</v>
      </c>
      <c r="J822" s="153" t="e">
        <f>IF(OR(LEAGUE="Mixed",LEAGUE=MYRANKS_P[[#This Row],[LG]]),IFERROR(INDEX(PITCHCSV[],MATCH(MYRANKS_P[[#This Row],[PROJID]],PITCHCSV[playerid],0),P_IPCOL),0),0)</f>
        <v>#REF!</v>
      </c>
      <c r="K822" s="153" t="e">
        <f>IF(OR(LEAGUE="Mixed",LEAGUE=MYRANKS_P[[#This Row],[LG]]),IFERROR(INDEX(PITCHCSV[],MATCH(MYRANKS_P[[#This Row],[PROJID]],PITCHCSV[playerid],0),P_HCOL),0),0)</f>
        <v>#REF!</v>
      </c>
      <c r="L822" s="153" t="e">
        <f>IF(OR(LEAGUE="Mixed",LEAGUE=MYRANKS_P[[#This Row],[LG]]),IFERROR(INDEX(PITCHCSV[],MATCH(MYRANKS_P[[#This Row],[PROJID]],PITCHCSV[playerid],0),P_ERCOL),0),0)</f>
        <v>#REF!</v>
      </c>
      <c r="M822" s="153" t="e">
        <f>IF(OR(LEAGUE="Mixed",LEAGUE=MYRANKS_P[[#This Row],[LG]]),IFERROR(INDEX(PITCHCSV[],MATCH(MYRANKS_P[[#This Row],[PROJID]],PITCHCSV[playerid],0),P_HRCOL),0),0)</f>
        <v>#REF!</v>
      </c>
      <c r="N822" s="153" t="e">
        <f>IF(OR(LEAGUE="Mixed",LEAGUE=MYRANKS_P[[#This Row],[LG]]),IFERROR(INDEX(PITCHCSV[],MATCH(MYRANKS_P[[#This Row],[PROJID]],PITCHCSV[playerid],0),P_SOCOL),0),0)</f>
        <v>#REF!</v>
      </c>
      <c r="O822" s="153" t="e">
        <f>IF(OR(LEAGUE="Mixed",LEAGUE=MYRANKS_P[[#This Row],[LG]]),IFERROR(INDEX(PITCHCSV[],MATCH(MYRANKS_P[[#This Row],[PROJID]],PITCHCSV[playerid],0),P_BBCOL),0),0)</f>
        <v>#REF!</v>
      </c>
      <c r="P822" s="154" t="e">
        <f>IF(OR(LEAGUE="Mixed",LEAGUE=MYRANKS_P[[#This Row],[LG]]),IFERROR(MYRANKS_P[[#This Row],[ER]]*9/MYRANKS_P[[#This Row],[IP]],0),0)</f>
        <v>#REF!</v>
      </c>
      <c r="Q822" s="33" t="e">
        <f>IF(OR(LEAGUE="Mixed",LEAGUE=MYRANKS_P[[#This Row],[LG]]),IFERROR((MYRANKS_P[[#This Row],[BB]]+MYRANKS_P[[#This Row],[H]])/MYRANKS_P[[#This Row],[IP]],0),0)</f>
        <v>#REF!</v>
      </c>
      <c r="R822" s="33" t="e">
        <f>MYRANKS_P[[#This Row],[W]]/SGP_W</f>
        <v>#REF!</v>
      </c>
      <c r="S822" s="33" t="e">
        <f>MYRANKS_P[[#This Row],[SV]]/SGP_SV</f>
        <v>#REF!</v>
      </c>
      <c r="T822" s="33" t="e">
        <f>MYRANKS_P[[#This Row],[SO]]/SGP_K</f>
        <v>#REF!</v>
      </c>
      <c r="U822" s="33" t="e">
        <f>((LGAVG_ER*(NUMPITCHERS-1)+MYRANKS_P[[#This Row],[ER]])*9/((LGAVG_IP*(NUMPITCHERS-1)+MYRANKS_P[[#This Row],[IP]]))-LGAVG_ERA)/SGP_ERA</f>
        <v>#REF!</v>
      </c>
      <c r="V822" s="163" t="e">
        <f>((LGAVG_HBB*(NUMPITCHERS-1)+MYRANKS_P[[#This Row],[BB]]+MYRANKS_P[[#This Row],[H]])/(LGAVG_IP*(NUMPITCHERS-1)+MYRANKS_P[[#This Row],[IP]])-LGAVG_WHIP)/SGP_WHIP</f>
        <v>#REF!</v>
      </c>
      <c r="W822" s="73" t="e">
        <f>MYRANKS_P[[#This Row],[WSGP]]+MYRANKS_P[[#This Row],[SVSGP]]+MYRANKS_P[[#This Row],[SOSGP]]+MYRANKS_P[[#This Row],[ERASGP]]+MYRANKS_P[[#This Row],[WHIPSGP]]</f>
        <v>#REF!</v>
      </c>
      <c r="X822" s="174" t="e">
        <f>RANK(MYRANKS_P[[#This Row],[TTLSGP]],MYRANKS_P[TTLSGP],0)</f>
        <v>#REF!</v>
      </c>
      <c r="Y822" s="73" t="e">
        <f>IF(MYRANKS_P[[#This Row],[RAW_RANK]]&gt;NUM_P,MYRANKS_P[[#This Row],[TTLSGP]],0)</f>
        <v>#REF!</v>
      </c>
      <c r="Z822" s="34" t="e">
        <f>IF(MYRANKS_P[[#This Row],[BENCH_TTLSGP]]=0,"",RANK(MYRANKS_P[[#This Row],[BENCH_TTLSGP]],MYRANKS_P[BENCH_TTLSGP],0))</f>
        <v>#REF!</v>
      </c>
      <c r="AA822" s="34" t="e">
        <f>IF(MYRANKS_P[[#This Row],[RAW_RANK]]=NUM_P,"X","")</f>
        <v>#REF!</v>
      </c>
      <c r="AB822" s="135" t="e">
        <f>VLOOKUP(MYRANKS_P[[#This Row],[POS]],#REF!,COLUMN(#REF!),FALSE)</f>
        <v>#REF!</v>
      </c>
      <c r="AC822" s="164" t="e">
        <f>MYRANKS_P[[#This Row],[TTLSGP]]-MYRANKS_P[[#This Row],[REPL LVL]]</f>
        <v>#REF!</v>
      </c>
      <c r="AD822" s="33" t="e">
        <f>IF(MYRANKS_P[[#This Row],[RAW_RANK]]&lt;=Total_Pitchers_Drafted,MYRANKS_P[[#This Row],[SGP OVER REPL]],0)</f>
        <v>#REF!</v>
      </c>
      <c r="AE822" s="67" t="e">
        <f>MYRANKS_P[[#This Row],[SGP OVER REPL]]*Dollar_Value_Per_Pitcher_SGP+1</f>
        <v>#REF!</v>
      </c>
      <c r="AF822" s="33"/>
      <c r="AG822" s="33" t="e">
        <f>IF(AND(MYRANKS_P[[#This Row],[BENCH_RANK]]&lt;=Total_Pitchers_Drafted,MYRANKS_P[[#This Row],[$ACTUAL]]=""),MYRANKS_P[[#This Row],[USEFULSGP]],0)</f>
        <v>#REF!</v>
      </c>
      <c r="AH822" s="33" t="e">
        <f>IF(MYRANKS_P[[#This Row],[REMAIN_SGP]]=0,0,MYRANKS_P[[#This Row],[REMAIN_SGP]]*Remaining_Dollar_Value_Per_Pitcher_SGP+1)</f>
        <v>#REF!</v>
      </c>
      <c r="AI822" s="33"/>
    </row>
    <row r="823" spans="1:35" x14ac:dyDescent="0.25">
      <c r="A823" s="111" t="s">
        <v>2457</v>
      </c>
      <c r="B823" s="53" t="e">
        <f>VLOOKUP(MYRANKS_P[[#This Row],[PLAYERID]],#REF!,COLUMN(#REF!),FALSE)</f>
        <v>#REF!</v>
      </c>
      <c r="C823" s="53" t="e">
        <f>VLOOKUP(MYRANKS_P[[#This Row],[PLAYERID]],#REF!,COLUMN(#REF!),FALSE)</f>
        <v>#REF!</v>
      </c>
      <c r="D823" s="53" t="e">
        <f>VLOOKUP(MYRANKS_P[[#This Row],[PLAYERID]],#REF!,COLUMN(#REF!),FALSE)</f>
        <v>#REF!</v>
      </c>
      <c r="E823" s="9" t="e">
        <f>VLOOKUP(MYRANKS_P[[#This Row],[PLAYERID]],#REF!,COLUMN(#REF!),FALSE)</f>
        <v>#REF!</v>
      </c>
      <c r="F823" s="53" t="e">
        <f>VLOOKUP(MYRANKS_P[[#This Row],[PLAYERID]],#REF!,COLUMN(#REF!),FALSE)</f>
        <v>#REF!</v>
      </c>
      <c r="G823" s="32" t="e">
        <f>INDEX(#REF!,MATCH(MYRANKS_P[[#This Row],[PLAYERID]],#REF!,0),VLOOKUP(IDSYSTEM,#REF!,3,FALSE))</f>
        <v>#REF!</v>
      </c>
      <c r="H823" s="155" t="e">
        <f>IF(OR(LEAGUE="Mixed",LEAGUE=MYRANKS_P[[#This Row],[LG]]),IFERROR(INDEX(PITCHCSV[],MATCH(MYRANKS_P[[#This Row],[PROJID]],PITCHCSV[playerid],0),P_WCOL),0),0)</f>
        <v>#REF!</v>
      </c>
      <c r="I823" s="153" t="e">
        <f>IF(OR(LEAGUE="Mixed",LEAGUE=MYRANKS_P[[#This Row],[LG]]),IFERROR(INDEX(PITCHCSV[],MATCH(MYRANKS_P[[#This Row],[PROJID]],PITCHCSV[playerid],0),P_SVCOL),0),0)</f>
        <v>#REF!</v>
      </c>
      <c r="J823" s="153" t="e">
        <f>IF(OR(LEAGUE="Mixed",LEAGUE=MYRANKS_P[[#This Row],[LG]]),IFERROR(INDEX(PITCHCSV[],MATCH(MYRANKS_P[[#This Row],[PROJID]],PITCHCSV[playerid],0),P_IPCOL),0),0)</f>
        <v>#REF!</v>
      </c>
      <c r="K823" s="153" t="e">
        <f>IF(OR(LEAGUE="Mixed",LEAGUE=MYRANKS_P[[#This Row],[LG]]),IFERROR(INDEX(PITCHCSV[],MATCH(MYRANKS_P[[#This Row],[PROJID]],PITCHCSV[playerid],0),P_HCOL),0),0)</f>
        <v>#REF!</v>
      </c>
      <c r="L823" s="153" t="e">
        <f>IF(OR(LEAGUE="Mixed",LEAGUE=MYRANKS_P[[#This Row],[LG]]),IFERROR(INDEX(PITCHCSV[],MATCH(MYRANKS_P[[#This Row],[PROJID]],PITCHCSV[playerid],0),P_ERCOL),0),0)</f>
        <v>#REF!</v>
      </c>
      <c r="M823" s="153" t="e">
        <f>IF(OR(LEAGUE="Mixed",LEAGUE=MYRANKS_P[[#This Row],[LG]]),IFERROR(INDEX(PITCHCSV[],MATCH(MYRANKS_P[[#This Row],[PROJID]],PITCHCSV[playerid],0),P_HRCOL),0),0)</f>
        <v>#REF!</v>
      </c>
      <c r="N823" s="153" t="e">
        <f>IF(OR(LEAGUE="Mixed",LEAGUE=MYRANKS_P[[#This Row],[LG]]),IFERROR(INDEX(PITCHCSV[],MATCH(MYRANKS_P[[#This Row],[PROJID]],PITCHCSV[playerid],0),P_SOCOL),0),0)</f>
        <v>#REF!</v>
      </c>
      <c r="O823" s="153" t="e">
        <f>IF(OR(LEAGUE="Mixed",LEAGUE=MYRANKS_P[[#This Row],[LG]]),IFERROR(INDEX(PITCHCSV[],MATCH(MYRANKS_P[[#This Row],[PROJID]],PITCHCSV[playerid],0),P_BBCOL),0),0)</f>
        <v>#REF!</v>
      </c>
      <c r="P823" s="154" t="e">
        <f>IF(OR(LEAGUE="Mixed",LEAGUE=MYRANKS_P[[#This Row],[LG]]),IFERROR(MYRANKS_P[[#This Row],[ER]]*9/MYRANKS_P[[#This Row],[IP]],0),0)</f>
        <v>#REF!</v>
      </c>
      <c r="Q823" s="33" t="e">
        <f>IF(OR(LEAGUE="Mixed",LEAGUE=MYRANKS_P[[#This Row],[LG]]),IFERROR((MYRANKS_P[[#This Row],[BB]]+MYRANKS_P[[#This Row],[H]])/MYRANKS_P[[#This Row],[IP]],0),0)</f>
        <v>#REF!</v>
      </c>
      <c r="R823" s="33" t="e">
        <f>MYRANKS_P[[#This Row],[W]]/SGP_W</f>
        <v>#REF!</v>
      </c>
      <c r="S823" s="33" t="e">
        <f>MYRANKS_P[[#This Row],[SV]]/SGP_SV</f>
        <v>#REF!</v>
      </c>
      <c r="T823" s="33" t="e">
        <f>MYRANKS_P[[#This Row],[SO]]/SGP_K</f>
        <v>#REF!</v>
      </c>
      <c r="U823" s="33" t="e">
        <f>((LGAVG_ER*(NUMPITCHERS-1)+MYRANKS_P[[#This Row],[ER]])*9/((LGAVG_IP*(NUMPITCHERS-1)+MYRANKS_P[[#This Row],[IP]]))-LGAVG_ERA)/SGP_ERA</f>
        <v>#REF!</v>
      </c>
      <c r="V823" s="163" t="e">
        <f>((LGAVG_HBB*(NUMPITCHERS-1)+MYRANKS_P[[#This Row],[BB]]+MYRANKS_P[[#This Row],[H]])/(LGAVG_IP*(NUMPITCHERS-1)+MYRANKS_P[[#This Row],[IP]])-LGAVG_WHIP)/SGP_WHIP</f>
        <v>#REF!</v>
      </c>
      <c r="W823" s="73" t="e">
        <f>MYRANKS_P[[#This Row],[WSGP]]+MYRANKS_P[[#This Row],[SVSGP]]+MYRANKS_P[[#This Row],[SOSGP]]+MYRANKS_P[[#This Row],[ERASGP]]+MYRANKS_P[[#This Row],[WHIPSGP]]</f>
        <v>#REF!</v>
      </c>
      <c r="X823" s="174" t="e">
        <f>RANK(MYRANKS_P[[#This Row],[TTLSGP]],MYRANKS_P[TTLSGP],0)</f>
        <v>#REF!</v>
      </c>
      <c r="Y823" s="73" t="e">
        <f>IF(MYRANKS_P[[#This Row],[RAW_RANK]]&gt;NUM_P,MYRANKS_P[[#This Row],[TTLSGP]],0)</f>
        <v>#REF!</v>
      </c>
      <c r="Z823" s="34" t="e">
        <f>IF(MYRANKS_P[[#This Row],[BENCH_TTLSGP]]=0,"",RANK(MYRANKS_P[[#This Row],[BENCH_TTLSGP]],MYRANKS_P[BENCH_TTLSGP],0))</f>
        <v>#REF!</v>
      </c>
      <c r="AA823" s="34" t="e">
        <f>IF(MYRANKS_P[[#This Row],[RAW_RANK]]=NUM_P,"X","")</f>
        <v>#REF!</v>
      </c>
      <c r="AB823" s="135" t="e">
        <f>VLOOKUP(MYRANKS_P[[#This Row],[POS]],#REF!,COLUMN(#REF!),FALSE)</f>
        <v>#REF!</v>
      </c>
      <c r="AC823" s="164" t="e">
        <f>MYRANKS_P[[#This Row],[TTLSGP]]-MYRANKS_P[[#This Row],[REPL LVL]]</f>
        <v>#REF!</v>
      </c>
      <c r="AD823" s="33" t="e">
        <f>IF(MYRANKS_P[[#This Row],[RAW_RANK]]&lt;=Total_Pitchers_Drafted,MYRANKS_P[[#This Row],[SGP OVER REPL]],0)</f>
        <v>#REF!</v>
      </c>
      <c r="AE823" s="67" t="e">
        <f>MYRANKS_P[[#This Row],[SGP OVER REPL]]*Dollar_Value_Per_Pitcher_SGP+1</f>
        <v>#REF!</v>
      </c>
      <c r="AF823" s="33"/>
      <c r="AG823" s="33" t="e">
        <f>IF(AND(MYRANKS_P[[#This Row],[BENCH_RANK]]&lt;=Total_Pitchers_Drafted,MYRANKS_P[[#This Row],[$ACTUAL]]=""),MYRANKS_P[[#This Row],[USEFULSGP]],0)</f>
        <v>#REF!</v>
      </c>
      <c r="AH823" s="33" t="e">
        <f>IF(MYRANKS_P[[#This Row],[REMAIN_SGP]]=0,0,MYRANKS_P[[#This Row],[REMAIN_SGP]]*Remaining_Dollar_Value_Per_Pitcher_SGP+1)</f>
        <v>#REF!</v>
      </c>
      <c r="AI823" s="33"/>
    </row>
    <row r="824" spans="1:35" x14ac:dyDescent="0.25">
      <c r="A824" s="78" t="s">
        <v>2093</v>
      </c>
      <c r="B824" s="53" t="e">
        <f>VLOOKUP(MYRANKS_P[[#This Row],[PLAYERID]],#REF!,COLUMN(#REF!),FALSE)</f>
        <v>#REF!</v>
      </c>
      <c r="C824" s="53" t="e">
        <f>VLOOKUP(MYRANKS_P[[#This Row],[PLAYERID]],#REF!,COLUMN(#REF!),FALSE)</f>
        <v>#REF!</v>
      </c>
      <c r="D824" s="53" t="e">
        <f>VLOOKUP(MYRANKS_P[[#This Row],[PLAYERID]],#REF!,COLUMN(#REF!),FALSE)</f>
        <v>#REF!</v>
      </c>
      <c r="E824" s="9" t="e">
        <f>VLOOKUP(MYRANKS_P[[#This Row],[PLAYERID]],#REF!,COLUMN(#REF!),FALSE)</f>
        <v>#REF!</v>
      </c>
      <c r="F824" s="53" t="e">
        <f>VLOOKUP(MYRANKS_P[[#This Row],[PLAYERID]],#REF!,COLUMN(#REF!),FALSE)</f>
        <v>#REF!</v>
      </c>
      <c r="G824" s="32" t="e">
        <f>INDEX(#REF!,MATCH(MYRANKS_P[[#This Row],[PLAYERID]],#REF!,0),VLOOKUP(IDSYSTEM,#REF!,3,FALSE))</f>
        <v>#REF!</v>
      </c>
      <c r="H824" s="166" t="e">
        <f>IF(OR(LEAGUE="Mixed",LEAGUE=MYRANKS_P[[#This Row],[LG]]),IFERROR(INDEX(PITCHCSV[],MATCH(MYRANKS_P[[#This Row],[PROJID]],PITCHCSV[playerid],0),P_WCOL),0),0)</f>
        <v>#REF!</v>
      </c>
      <c r="I824" s="167" t="e">
        <f>IF(OR(LEAGUE="Mixed",LEAGUE=MYRANKS_P[[#This Row],[LG]]),IFERROR(INDEX(PITCHCSV[],MATCH(MYRANKS_P[[#This Row],[PROJID]],PITCHCSV[playerid],0),P_SVCOL),0),0)</f>
        <v>#REF!</v>
      </c>
      <c r="J824" s="167" t="e">
        <f>IF(OR(LEAGUE="Mixed",LEAGUE=MYRANKS_P[[#This Row],[LG]]),IFERROR(INDEX(PITCHCSV[],MATCH(MYRANKS_P[[#This Row],[PROJID]],PITCHCSV[playerid],0),P_IPCOL),0),0)</f>
        <v>#REF!</v>
      </c>
      <c r="K824" s="167" t="e">
        <f>IF(OR(LEAGUE="Mixed",LEAGUE=MYRANKS_P[[#This Row],[LG]]),IFERROR(INDEX(PITCHCSV[],MATCH(MYRANKS_P[[#This Row],[PROJID]],PITCHCSV[playerid],0),P_HCOL),0),0)</f>
        <v>#REF!</v>
      </c>
      <c r="L824" s="167" t="e">
        <f>IF(OR(LEAGUE="Mixed",LEAGUE=MYRANKS_P[[#This Row],[LG]]),IFERROR(INDEX(PITCHCSV[],MATCH(MYRANKS_P[[#This Row],[PROJID]],PITCHCSV[playerid],0),P_ERCOL),0),0)</f>
        <v>#REF!</v>
      </c>
      <c r="M824" s="167" t="e">
        <f>IF(OR(LEAGUE="Mixed",LEAGUE=MYRANKS_P[[#This Row],[LG]]),IFERROR(INDEX(PITCHCSV[],MATCH(MYRANKS_P[[#This Row],[PROJID]],PITCHCSV[playerid],0),P_HRCOL),0),0)</f>
        <v>#REF!</v>
      </c>
      <c r="N824" s="167" t="e">
        <f>IF(OR(LEAGUE="Mixed",LEAGUE=MYRANKS_P[[#This Row],[LG]]),IFERROR(INDEX(PITCHCSV[],MATCH(MYRANKS_P[[#This Row],[PROJID]],PITCHCSV[playerid],0),P_SOCOL),0),0)</f>
        <v>#REF!</v>
      </c>
      <c r="O824" s="167" t="e">
        <f>IF(OR(LEAGUE="Mixed",LEAGUE=MYRANKS_P[[#This Row],[LG]]),IFERROR(INDEX(PITCHCSV[],MATCH(MYRANKS_P[[#This Row],[PROJID]],PITCHCSV[playerid],0),P_BBCOL),0),0)</f>
        <v>#REF!</v>
      </c>
      <c r="P824" s="135" t="e">
        <f>IF(OR(LEAGUE="Mixed",LEAGUE=MYRANKS_P[[#This Row],[LG]]),IFERROR(MYRANKS_P[[#This Row],[ER]]*9/MYRANKS_P[[#This Row],[IP]],0),0)</f>
        <v>#REF!</v>
      </c>
      <c r="Q824" s="37" t="e">
        <f>IF(OR(LEAGUE="Mixed",LEAGUE=MYRANKS_P[[#This Row],[LG]]),IFERROR((MYRANKS_P[[#This Row],[BB]]+MYRANKS_P[[#This Row],[H]])/MYRANKS_P[[#This Row],[IP]],0),0)</f>
        <v>#REF!</v>
      </c>
      <c r="R824" s="37" t="e">
        <f>MYRANKS_P[[#This Row],[W]]/SGP_W</f>
        <v>#REF!</v>
      </c>
      <c r="S824" s="37" t="e">
        <f>MYRANKS_P[[#This Row],[SV]]/SGP_SV</f>
        <v>#REF!</v>
      </c>
      <c r="T824" s="37" t="e">
        <f>MYRANKS_P[[#This Row],[SO]]/SGP_K</f>
        <v>#REF!</v>
      </c>
      <c r="U824" s="37" t="e">
        <f>((LGAVG_ER*(NUMPITCHERS-1)+MYRANKS_P[[#This Row],[ER]])*9/((LGAVG_IP*(NUMPITCHERS-1)+MYRANKS_P[[#This Row],[IP]]))-LGAVG_ERA)/SGP_ERA</f>
        <v>#REF!</v>
      </c>
      <c r="V824" s="168" t="e">
        <f>((LGAVG_HBB*(NUMPITCHERS-1)+MYRANKS_P[[#This Row],[BB]]+MYRANKS_P[[#This Row],[H]])/(LGAVG_IP*(NUMPITCHERS-1)+MYRANKS_P[[#This Row],[IP]])-LGAVG_WHIP)/SGP_WHIP</f>
        <v>#REF!</v>
      </c>
      <c r="W824" s="77" t="e">
        <f>MYRANKS_P[[#This Row],[WSGP]]+MYRANKS_P[[#This Row],[SVSGP]]+MYRANKS_P[[#This Row],[SOSGP]]+MYRANKS_P[[#This Row],[ERASGP]]+MYRANKS_P[[#This Row],[WHIPSGP]]</f>
        <v>#REF!</v>
      </c>
      <c r="X824" s="178" t="e">
        <f>RANK(MYRANKS_P[[#This Row],[TTLSGP]],MYRANKS_P[TTLSGP],0)</f>
        <v>#REF!</v>
      </c>
      <c r="Y824" s="77" t="e">
        <f>IF(MYRANKS_P[[#This Row],[RAW_RANK]]&gt;NUM_P,MYRANKS_P[[#This Row],[TTLSGP]],0)</f>
        <v>#REF!</v>
      </c>
      <c r="Z824" s="38" t="e">
        <f>IF(MYRANKS_P[[#This Row],[BENCH_TTLSGP]]=0,"",RANK(MYRANKS_P[[#This Row],[BENCH_TTLSGP]],MYRANKS_P[BENCH_TTLSGP],0))</f>
        <v>#REF!</v>
      </c>
      <c r="AA824" s="38" t="e">
        <f>IF(MYRANKS_P[[#This Row],[RAW_RANK]]=NUM_P,"X","")</f>
        <v>#REF!</v>
      </c>
      <c r="AB824" s="135" t="e">
        <f>VLOOKUP(MYRANKS_P[[#This Row],[POS]],#REF!,COLUMN(#REF!),FALSE)</f>
        <v>#REF!</v>
      </c>
      <c r="AC824" s="164" t="e">
        <f>MYRANKS_P[[#This Row],[TTLSGP]]-MYRANKS_P[[#This Row],[REPL LVL]]</f>
        <v>#REF!</v>
      </c>
      <c r="AD824" s="37" t="e">
        <f>IF(MYRANKS_P[[#This Row],[RAW_RANK]]&lt;=Total_Pitchers_Drafted,MYRANKS_P[[#This Row],[SGP OVER REPL]],0)</f>
        <v>#REF!</v>
      </c>
      <c r="AE824" s="71" t="e">
        <f>MYRANKS_P[[#This Row],[SGP OVER REPL]]*Dollar_Value_Per_Pitcher_SGP+1</f>
        <v>#REF!</v>
      </c>
      <c r="AF824" s="37"/>
      <c r="AG824" s="37" t="e">
        <f>IF(AND(MYRANKS_P[[#This Row],[BENCH_RANK]]&lt;=Total_Pitchers_Drafted,MYRANKS_P[[#This Row],[$ACTUAL]]=""),MYRANKS_P[[#This Row],[USEFULSGP]],0)</f>
        <v>#REF!</v>
      </c>
      <c r="AH824" s="37" t="e">
        <f>IF(MYRANKS_P[[#This Row],[REMAIN_SGP]]=0,0,MYRANKS_P[[#This Row],[REMAIN_SGP]]*Remaining_Dollar_Value_Per_Pitcher_SGP+1)</f>
        <v>#REF!</v>
      </c>
      <c r="AI824" s="37"/>
    </row>
    <row r="825" spans="1:35" x14ac:dyDescent="0.25">
      <c r="A825" s="78" t="s">
        <v>2097</v>
      </c>
      <c r="B825" s="53" t="e">
        <f>VLOOKUP(MYRANKS_P[[#This Row],[PLAYERID]],#REF!,COLUMN(#REF!),FALSE)</f>
        <v>#REF!</v>
      </c>
      <c r="C825" s="53" t="e">
        <f>VLOOKUP(MYRANKS_P[[#This Row],[PLAYERID]],#REF!,COLUMN(#REF!),FALSE)</f>
        <v>#REF!</v>
      </c>
      <c r="D825" s="53" t="e">
        <f>VLOOKUP(MYRANKS_P[[#This Row],[PLAYERID]],#REF!,COLUMN(#REF!),FALSE)</f>
        <v>#REF!</v>
      </c>
      <c r="E825" s="9" t="e">
        <f>VLOOKUP(MYRANKS_P[[#This Row],[PLAYERID]],#REF!,COLUMN(#REF!),FALSE)</f>
        <v>#REF!</v>
      </c>
      <c r="F825" s="53" t="e">
        <f>VLOOKUP(MYRANKS_P[[#This Row],[PLAYERID]],#REF!,COLUMN(#REF!),FALSE)</f>
        <v>#REF!</v>
      </c>
      <c r="G825" s="32" t="e">
        <f>INDEX(#REF!,MATCH(MYRANKS_P[[#This Row],[PLAYERID]],#REF!,0),VLOOKUP(IDSYSTEM,#REF!,3,FALSE))</f>
        <v>#REF!</v>
      </c>
      <c r="H825" s="166" t="e">
        <f>IF(OR(LEAGUE="Mixed",LEAGUE=MYRANKS_P[[#This Row],[LG]]),IFERROR(INDEX(PITCHCSV[],MATCH(MYRANKS_P[[#This Row],[PROJID]],PITCHCSV[playerid],0),P_WCOL),0),0)</f>
        <v>#REF!</v>
      </c>
      <c r="I825" s="167" t="e">
        <f>IF(OR(LEAGUE="Mixed",LEAGUE=MYRANKS_P[[#This Row],[LG]]),IFERROR(INDEX(PITCHCSV[],MATCH(MYRANKS_P[[#This Row],[PROJID]],PITCHCSV[playerid],0),P_SVCOL),0),0)</f>
        <v>#REF!</v>
      </c>
      <c r="J825" s="167" t="e">
        <f>IF(OR(LEAGUE="Mixed",LEAGUE=MYRANKS_P[[#This Row],[LG]]),IFERROR(INDEX(PITCHCSV[],MATCH(MYRANKS_P[[#This Row],[PROJID]],PITCHCSV[playerid],0),P_IPCOL),0),0)</f>
        <v>#REF!</v>
      </c>
      <c r="K825" s="167" t="e">
        <f>IF(OR(LEAGUE="Mixed",LEAGUE=MYRANKS_P[[#This Row],[LG]]),IFERROR(INDEX(PITCHCSV[],MATCH(MYRANKS_P[[#This Row],[PROJID]],PITCHCSV[playerid],0),P_HCOL),0),0)</f>
        <v>#REF!</v>
      </c>
      <c r="L825" s="167" t="e">
        <f>IF(OR(LEAGUE="Mixed",LEAGUE=MYRANKS_P[[#This Row],[LG]]),IFERROR(INDEX(PITCHCSV[],MATCH(MYRANKS_P[[#This Row],[PROJID]],PITCHCSV[playerid],0),P_ERCOL),0),0)</f>
        <v>#REF!</v>
      </c>
      <c r="M825" s="167" t="e">
        <f>IF(OR(LEAGUE="Mixed",LEAGUE=MYRANKS_P[[#This Row],[LG]]),IFERROR(INDEX(PITCHCSV[],MATCH(MYRANKS_P[[#This Row],[PROJID]],PITCHCSV[playerid],0),P_HRCOL),0),0)</f>
        <v>#REF!</v>
      </c>
      <c r="N825" s="167" t="e">
        <f>IF(OR(LEAGUE="Mixed",LEAGUE=MYRANKS_P[[#This Row],[LG]]),IFERROR(INDEX(PITCHCSV[],MATCH(MYRANKS_P[[#This Row],[PROJID]],PITCHCSV[playerid],0),P_SOCOL),0),0)</f>
        <v>#REF!</v>
      </c>
      <c r="O825" s="167" t="e">
        <f>IF(OR(LEAGUE="Mixed",LEAGUE=MYRANKS_P[[#This Row],[LG]]),IFERROR(INDEX(PITCHCSV[],MATCH(MYRANKS_P[[#This Row],[PROJID]],PITCHCSV[playerid],0),P_BBCOL),0),0)</f>
        <v>#REF!</v>
      </c>
      <c r="P825" s="135" t="e">
        <f>IF(OR(LEAGUE="Mixed",LEAGUE=MYRANKS_P[[#This Row],[LG]]),IFERROR(MYRANKS_P[[#This Row],[ER]]*9/MYRANKS_P[[#This Row],[IP]],0),0)</f>
        <v>#REF!</v>
      </c>
      <c r="Q825" s="37" t="e">
        <f>IF(OR(LEAGUE="Mixed",LEAGUE=MYRANKS_P[[#This Row],[LG]]),IFERROR((MYRANKS_P[[#This Row],[BB]]+MYRANKS_P[[#This Row],[H]])/MYRANKS_P[[#This Row],[IP]],0),0)</f>
        <v>#REF!</v>
      </c>
      <c r="R825" s="37" t="e">
        <f>MYRANKS_P[[#This Row],[W]]/SGP_W</f>
        <v>#REF!</v>
      </c>
      <c r="S825" s="37" t="e">
        <f>MYRANKS_P[[#This Row],[SV]]/SGP_SV</f>
        <v>#REF!</v>
      </c>
      <c r="T825" s="37" t="e">
        <f>MYRANKS_P[[#This Row],[SO]]/SGP_K</f>
        <v>#REF!</v>
      </c>
      <c r="U825" s="37" t="e">
        <f>((LGAVG_ER*(NUMPITCHERS-1)+MYRANKS_P[[#This Row],[ER]])*9/((LGAVG_IP*(NUMPITCHERS-1)+MYRANKS_P[[#This Row],[IP]]))-LGAVG_ERA)/SGP_ERA</f>
        <v>#REF!</v>
      </c>
      <c r="V825" s="168" t="e">
        <f>((LGAVG_HBB*(NUMPITCHERS-1)+MYRANKS_P[[#This Row],[BB]]+MYRANKS_P[[#This Row],[H]])/(LGAVG_IP*(NUMPITCHERS-1)+MYRANKS_P[[#This Row],[IP]])-LGAVG_WHIP)/SGP_WHIP</f>
        <v>#REF!</v>
      </c>
      <c r="W825" s="77" t="e">
        <f>MYRANKS_P[[#This Row],[WSGP]]+MYRANKS_P[[#This Row],[SVSGP]]+MYRANKS_P[[#This Row],[SOSGP]]+MYRANKS_P[[#This Row],[ERASGP]]+MYRANKS_P[[#This Row],[WHIPSGP]]</f>
        <v>#REF!</v>
      </c>
      <c r="X825" s="178" t="e">
        <f>RANK(MYRANKS_P[[#This Row],[TTLSGP]],MYRANKS_P[TTLSGP],0)</f>
        <v>#REF!</v>
      </c>
      <c r="Y825" s="77" t="e">
        <f>IF(MYRANKS_P[[#This Row],[RAW_RANK]]&gt;NUM_P,MYRANKS_P[[#This Row],[TTLSGP]],0)</f>
        <v>#REF!</v>
      </c>
      <c r="Z825" s="38" t="e">
        <f>IF(MYRANKS_P[[#This Row],[BENCH_TTLSGP]]=0,"",RANK(MYRANKS_P[[#This Row],[BENCH_TTLSGP]],MYRANKS_P[BENCH_TTLSGP],0))</f>
        <v>#REF!</v>
      </c>
      <c r="AA825" s="38" t="e">
        <f>IF(MYRANKS_P[[#This Row],[RAW_RANK]]=NUM_P,"X","")</f>
        <v>#REF!</v>
      </c>
      <c r="AB825" s="135" t="e">
        <f>VLOOKUP(MYRANKS_P[[#This Row],[POS]],#REF!,COLUMN(#REF!),FALSE)</f>
        <v>#REF!</v>
      </c>
      <c r="AC825" s="37" t="e">
        <f>MYRANKS_P[[#This Row],[TTLSGP]]-MYRANKS_P[[#This Row],[REPL LVL]]</f>
        <v>#REF!</v>
      </c>
      <c r="AD825" s="37" t="e">
        <f>IF(MYRANKS_P[[#This Row],[RAW_RANK]]&lt;=Total_Pitchers_Drafted,MYRANKS_P[[#This Row],[SGP OVER REPL]],0)</f>
        <v>#REF!</v>
      </c>
      <c r="AE825" s="71" t="e">
        <f>MYRANKS_P[[#This Row],[SGP OVER REPL]]*Dollar_Value_Per_Pitcher_SGP+1</f>
        <v>#REF!</v>
      </c>
      <c r="AF825" s="37"/>
      <c r="AG825" s="37" t="e">
        <f>IF(AND(MYRANKS_P[[#This Row],[BENCH_RANK]]&lt;=Total_Pitchers_Drafted,MYRANKS_P[[#This Row],[$ACTUAL]]=""),MYRANKS_P[[#This Row],[USEFULSGP]],0)</f>
        <v>#REF!</v>
      </c>
      <c r="AH825" s="37" t="e">
        <f>IF(MYRANKS_P[[#This Row],[REMAIN_SGP]]=0,0,MYRANKS_P[[#This Row],[REMAIN_SGP]]*Remaining_Dollar_Value_Per_Pitcher_SGP+1)</f>
        <v>#REF!</v>
      </c>
      <c r="AI825" s="37"/>
    </row>
    <row r="826" spans="1:35" x14ac:dyDescent="0.25">
      <c r="A826" s="78" t="s">
        <v>2098</v>
      </c>
      <c r="B826" s="53" t="e">
        <f>VLOOKUP(MYRANKS_P[[#This Row],[PLAYERID]],#REF!,COLUMN(#REF!),FALSE)</f>
        <v>#REF!</v>
      </c>
      <c r="C826" s="53" t="e">
        <f>VLOOKUP(MYRANKS_P[[#This Row],[PLAYERID]],#REF!,COLUMN(#REF!),FALSE)</f>
        <v>#REF!</v>
      </c>
      <c r="D826" s="53" t="e">
        <f>VLOOKUP(MYRANKS_P[[#This Row],[PLAYERID]],#REF!,COLUMN(#REF!),FALSE)</f>
        <v>#REF!</v>
      </c>
      <c r="E826" s="9" t="e">
        <f>VLOOKUP(MYRANKS_P[[#This Row],[PLAYERID]],#REF!,COLUMN(#REF!),FALSE)</f>
        <v>#REF!</v>
      </c>
      <c r="F826" s="53" t="e">
        <f>VLOOKUP(MYRANKS_P[[#This Row],[PLAYERID]],#REF!,COLUMN(#REF!),FALSE)</f>
        <v>#REF!</v>
      </c>
      <c r="G826" s="32" t="e">
        <f>INDEX(#REF!,MATCH(MYRANKS_P[[#This Row],[PLAYERID]],#REF!,0),VLOOKUP(IDSYSTEM,#REF!,3,FALSE))</f>
        <v>#REF!</v>
      </c>
      <c r="H826" s="166" t="e">
        <f>IF(OR(LEAGUE="Mixed",LEAGUE=MYRANKS_P[[#This Row],[LG]]),IFERROR(INDEX(PITCHCSV[],MATCH(MYRANKS_P[[#This Row],[PROJID]],PITCHCSV[playerid],0),P_WCOL),0),0)</f>
        <v>#REF!</v>
      </c>
      <c r="I826" s="167" t="e">
        <f>IF(OR(LEAGUE="Mixed",LEAGUE=MYRANKS_P[[#This Row],[LG]]),IFERROR(INDEX(PITCHCSV[],MATCH(MYRANKS_P[[#This Row],[PROJID]],PITCHCSV[playerid],0),P_SVCOL),0),0)</f>
        <v>#REF!</v>
      </c>
      <c r="J826" s="167" t="e">
        <f>IF(OR(LEAGUE="Mixed",LEAGUE=MYRANKS_P[[#This Row],[LG]]),IFERROR(INDEX(PITCHCSV[],MATCH(MYRANKS_P[[#This Row],[PROJID]],PITCHCSV[playerid],0),P_IPCOL),0),0)</f>
        <v>#REF!</v>
      </c>
      <c r="K826" s="167" t="e">
        <f>IF(OR(LEAGUE="Mixed",LEAGUE=MYRANKS_P[[#This Row],[LG]]),IFERROR(INDEX(PITCHCSV[],MATCH(MYRANKS_P[[#This Row],[PROJID]],PITCHCSV[playerid],0),P_HCOL),0),0)</f>
        <v>#REF!</v>
      </c>
      <c r="L826" s="167" t="e">
        <f>IF(OR(LEAGUE="Mixed",LEAGUE=MYRANKS_P[[#This Row],[LG]]),IFERROR(INDEX(PITCHCSV[],MATCH(MYRANKS_P[[#This Row],[PROJID]],PITCHCSV[playerid],0),P_ERCOL),0),0)</f>
        <v>#REF!</v>
      </c>
      <c r="M826" s="167" t="e">
        <f>IF(OR(LEAGUE="Mixed",LEAGUE=MYRANKS_P[[#This Row],[LG]]),IFERROR(INDEX(PITCHCSV[],MATCH(MYRANKS_P[[#This Row],[PROJID]],PITCHCSV[playerid],0),P_HRCOL),0),0)</f>
        <v>#REF!</v>
      </c>
      <c r="N826" s="167" t="e">
        <f>IF(OR(LEAGUE="Mixed",LEAGUE=MYRANKS_P[[#This Row],[LG]]),IFERROR(INDEX(PITCHCSV[],MATCH(MYRANKS_P[[#This Row],[PROJID]],PITCHCSV[playerid],0),P_SOCOL),0),0)</f>
        <v>#REF!</v>
      </c>
      <c r="O826" s="167" t="e">
        <f>IF(OR(LEAGUE="Mixed",LEAGUE=MYRANKS_P[[#This Row],[LG]]),IFERROR(INDEX(PITCHCSV[],MATCH(MYRANKS_P[[#This Row],[PROJID]],PITCHCSV[playerid],0),P_BBCOL),0),0)</f>
        <v>#REF!</v>
      </c>
      <c r="P826" s="135" t="e">
        <f>IF(OR(LEAGUE="Mixed",LEAGUE=MYRANKS_P[[#This Row],[LG]]),IFERROR(MYRANKS_P[[#This Row],[ER]]*9/MYRANKS_P[[#This Row],[IP]],0),0)</f>
        <v>#REF!</v>
      </c>
      <c r="Q826" s="37" t="e">
        <f>IF(OR(LEAGUE="Mixed",LEAGUE=MYRANKS_P[[#This Row],[LG]]),IFERROR((MYRANKS_P[[#This Row],[BB]]+MYRANKS_P[[#This Row],[H]])/MYRANKS_P[[#This Row],[IP]],0),0)</f>
        <v>#REF!</v>
      </c>
      <c r="R826" s="37" t="e">
        <f>MYRANKS_P[[#This Row],[W]]/SGP_W</f>
        <v>#REF!</v>
      </c>
      <c r="S826" s="37" t="e">
        <f>MYRANKS_P[[#This Row],[SV]]/SGP_SV</f>
        <v>#REF!</v>
      </c>
      <c r="T826" s="37" t="e">
        <f>MYRANKS_P[[#This Row],[SO]]/SGP_K</f>
        <v>#REF!</v>
      </c>
      <c r="U826" s="37" t="e">
        <f>((LGAVG_ER*(NUMPITCHERS-1)+MYRANKS_P[[#This Row],[ER]])*9/((LGAVG_IP*(NUMPITCHERS-1)+MYRANKS_P[[#This Row],[IP]]))-LGAVG_ERA)/SGP_ERA</f>
        <v>#REF!</v>
      </c>
      <c r="V826" s="168" t="e">
        <f>((LGAVG_HBB*(NUMPITCHERS-1)+MYRANKS_P[[#This Row],[BB]]+MYRANKS_P[[#This Row],[H]])/(LGAVG_IP*(NUMPITCHERS-1)+MYRANKS_P[[#This Row],[IP]])-LGAVG_WHIP)/SGP_WHIP</f>
        <v>#REF!</v>
      </c>
      <c r="W826" s="77" t="e">
        <f>MYRANKS_P[[#This Row],[WSGP]]+MYRANKS_P[[#This Row],[SVSGP]]+MYRANKS_P[[#This Row],[SOSGP]]+MYRANKS_P[[#This Row],[ERASGP]]+MYRANKS_P[[#This Row],[WHIPSGP]]</f>
        <v>#REF!</v>
      </c>
      <c r="X826" s="178" t="e">
        <f>RANK(MYRANKS_P[[#This Row],[TTLSGP]],MYRANKS_P[TTLSGP],0)</f>
        <v>#REF!</v>
      </c>
      <c r="Y826" s="77" t="e">
        <f>IF(MYRANKS_P[[#This Row],[RAW_RANK]]&gt;NUM_P,MYRANKS_P[[#This Row],[TTLSGP]],0)</f>
        <v>#REF!</v>
      </c>
      <c r="Z826" s="38" t="e">
        <f>IF(MYRANKS_P[[#This Row],[BENCH_TTLSGP]]=0,"",RANK(MYRANKS_P[[#This Row],[BENCH_TTLSGP]],MYRANKS_P[BENCH_TTLSGP],0))</f>
        <v>#REF!</v>
      </c>
      <c r="AA826" s="38" t="e">
        <f>IF(MYRANKS_P[[#This Row],[RAW_RANK]]=NUM_P,"X","")</f>
        <v>#REF!</v>
      </c>
      <c r="AB826" s="135" t="e">
        <f>VLOOKUP(MYRANKS_P[[#This Row],[POS]],#REF!,COLUMN(#REF!),FALSE)</f>
        <v>#REF!</v>
      </c>
      <c r="AC826" s="37" t="e">
        <f>MYRANKS_P[[#This Row],[TTLSGP]]-MYRANKS_P[[#This Row],[REPL LVL]]</f>
        <v>#REF!</v>
      </c>
      <c r="AD826" s="37" t="e">
        <f>IF(MYRANKS_P[[#This Row],[RAW_RANK]]&lt;=Total_Pitchers_Drafted,MYRANKS_P[[#This Row],[SGP OVER REPL]],0)</f>
        <v>#REF!</v>
      </c>
      <c r="AE826" s="71" t="e">
        <f>MYRANKS_P[[#This Row],[SGP OVER REPL]]*Dollar_Value_Per_Pitcher_SGP+1</f>
        <v>#REF!</v>
      </c>
      <c r="AF826" s="37"/>
      <c r="AG826" s="37" t="e">
        <f>IF(AND(MYRANKS_P[[#This Row],[BENCH_RANK]]&lt;=Total_Pitchers_Drafted,MYRANKS_P[[#This Row],[$ACTUAL]]=""),MYRANKS_P[[#This Row],[USEFULSGP]],0)</f>
        <v>#REF!</v>
      </c>
      <c r="AH826" s="37" t="e">
        <f>IF(MYRANKS_P[[#This Row],[REMAIN_SGP]]=0,0,MYRANKS_P[[#This Row],[REMAIN_SGP]]*Remaining_Dollar_Value_Per_Pitcher_SGP+1)</f>
        <v>#REF!</v>
      </c>
      <c r="AI826" s="37"/>
    </row>
    <row r="827" spans="1:35" x14ac:dyDescent="0.25">
      <c r="A827" s="78" t="s">
        <v>2102</v>
      </c>
      <c r="B827" s="53" t="e">
        <f>VLOOKUP(MYRANKS_P[[#This Row],[PLAYERID]],#REF!,COLUMN(#REF!),FALSE)</f>
        <v>#REF!</v>
      </c>
      <c r="C827" s="53" t="e">
        <f>VLOOKUP(MYRANKS_P[[#This Row],[PLAYERID]],#REF!,COLUMN(#REF!),FALSE)</f>
        <v>#REF!</v>
      </c>
      <c r="D827" s="53" t="e">
        <f>VLOOKUP(MYRANKS_P[[#This Row],[PLAYERID]],#REF!,COLUMN(#REF!),FALSE)</f>
        <v>#REF!</v>
      </c>
      <c r="E827" s="9" t="e">
        <f>VLOOKUP(MYRANKS_P[[#This Row],[PLAYERID]],#REF!,COLUMN(#REF!),FALSE)</f>
        <v>#REF!</v>
      </c>
      <c r="F827" s="53" t="e">
        <f>VLOOKUP(MYRANKS_P[[#This Row],[PLAYERID]],#REF!,COLUMN(#REF!),FALSE)</f>
        <v>#REF!</v>
      </c>
      <c r="G827" s="32" t="e">
        <f>INDEX(#REF!,MATCH(MYRANKS_P[[#This Row],[PLAYERID]],#REF!,0),VLOOKUP(IDSYSTEM,#REF!,3,FALSE))</f>
        <v>#REF!</v>
      </c>
      <c r="H827" s="166" t="e">
        <f>IF(OR(LEAGUE="Mixed",LEAGUE=MYRANKS_P[[#This Row],[LG]]),IFERROR(INDEX(PITCHCSV[],MATCH(MYRANKS_P[[#This Row],[PROJID]],PITCHCSV[playerid],0),P_WCOL),0),0)</f>
        <v>#REF!</v>
      </c>
      <c r="I827" s="167" t="e">
        <f>IF(OR(LEAGUE="Mixed",LEAGUE=MYRANKS_P[[#This Row],[LG]]),IFERROR(INDEX(PITCHCSV[],MATCH(MYRANKS_P[[#This Row],[PROJID]],PITCHCSV[playerid],0),P_SVCOL),0),0)</f>
        <v>#REF!</v>
      </c>
      <c r="J827" s="167" t="e">
        <f>IF(OR(LEAGUE="Mixed",LEAGUE=MYRANKS_P[[#This Row],[LG]]),IFERROR(INDEX(PITCHCSV[],MATCH(MYRANKS_P[[#This Row],[PROJID]],PITCHCSV[playerid],0),P_IPCOL),0),0)</f>
        <v>#REF!</v>
      </c>
      <c r="K827" s="167" t="e">
        <f>IF(OR(LEAGUE="Mixed",LEAGUE=MYRANKS_P[[#This Row],[LG]]),IFERROR(INDEX(PITCHCSV[],MATCH(MYRANKS_P[[#This Row],[PROJID]],PITCHCSV[playerid],0),P_HCOL),0),0)</f>
        <v>#REF!</v>
      </c>
      <c r="L827" s="167" t="e">
        <f>IF(OR(LEAGUE="Mixed",LEAGUE=MYRANKS_P[[#This Row],[LG]]),IFERROR(INDEX(PITCHCSV[],MATCH(MYRANKS_P[[#This Row],[PROJID]],PITCHCSV[playerid],0),P_ERCOL),0),0)</f>
        <v>#REF!</v>
      </c>
      <c r="M827" s="167" t="e">
        <f>IF(OR(LEAGUE="Mixed",LEAGUE=MYRANKS_P[[#This Row],[LG]]),IFERROR(INDEX(PITCHCSV[],MATCH(MYRANKS_P[[#This Row],[PROJID]],PITCHCSV[playerid],0),P_HRCOL),0),0)</f>
        <v>#REF!</v>
      </c>
      <c r="N827" s="167" t="e">
        <f>IF(OR(LEAGUE="Mixed",LEAGUE=MYRANKS_P[[#This Row],[LG]]),IFERROR(INDEX(PITCHCSV[],MATCH(MYRANKS_P[[#This Row],[PROJID]],PITCHCSV[playerid],0),P_SOCOL),0),0)</f>
        <v>#REF!</v>
      </c>
      <c r="O827" s="167" t="e">
        <f>IF(OR(LEAGUE="Mixed",LEAGUE=MYRANKS_P[[#This Row],[LG]]),IFERROR(INDEX(PITCHCSV[],MATCH(MYRANKS_P[[#This Row],[PROJID]],PITCHCSV[playerid],0),P_BBCOL),0),0)</f>
        <v>#REF!</v>
      </c>
      <c r="P827" s="135" t="e">
        <f>IF(OR(LEAGUE="Mixed",LEAGUE=MYRANKS_P[[#This Row],[LG]]),IFERROR(MYRANKS_P[[#This Row],[ER]]*9/MYRANKS_P[[#This Row],[IP]],0),0)</f>
        <v>#REF!</v>
      </c>
      <c r="Q827" s="37" t="e">
        <f>IF(OR(LEAGUE="Mixed",LEAGUE=MYRANKS_P[[#This Row],[LG]]),IFERROR((MYRANKS_P[[#This Row],[BB]]+MYRANKS_P[[#This Row],[H]])/MYRANKS_P[[#This Row],[IP]],0),0)</f>
        <v>#REF!</v>
      </c>
      <c r="R827" s="37" t="e">
        <f>MYRANKS_P[[#This Row],[W]]/SGP_W</f>
        <v>#REF!</v>
      </c>
      <c r="S827" s="37" t="e">
        <f>MYRANKS_P[[#This Row],[SV]]/SGP_SV</f>
        <v>#REF!</v>
      </c>
      <c r="T827" s="37" t="e">
        <f>MYRANKS_P[[#This Row],[SO]]/SGP_K</f>
        <v>#REF!</v>
      </c>
      <c r="U827" s="37" t="e">
        <f>((LGAVG_ER*(NUMPITCHERS-1)+MYRANKS_P[[#This Row],[ER]])*9/((LGAVG_IP*(NUMPITCHERS-1)+MYRANKS_P[[#This Row],[IP]]))-LGAVG_ERA)/SGP_ERA</f>
        <v>#REF!</v>
      </c>
      <c r="V827" s="168" t="e">
        <f>((LGAVG_HBB*(NUMPITCHERS-1)+MYRANKS_P[[#This Row],[BB]]+MYRANKS_P[[#This Row],[H]])/(LGAVG_IP*(NUMPITCHERS-1)+MYRANKS_P[[#This Row],[IP]])-LGAVG_WHIP)/SGP_WHIP</f>
        <v>#REF!</v>
      </c>
      <c r="W827" s="77" t="e">
        <f>MYRANKS_P[[#This Row],[WSGP]]+MYRANKS_P[[#This Row],[SVSGP]]+MYRANKS_P[[#This Row],[SOSGP]]+MYRANKS_P[[#This Row],[ERASGP]]+MYRANKS_P[[#This Row],[WHIPSGP]]</f>
        <v>#REF!</v>
      </c>
      <c r="X827" s="178" t="e">
        <f>RANK(MYRANKS_P[[#This Row],[TTLSGP]],MYRANKS_P[TTLSGP],0)</f>
        <v>#REF!</v>
      </c>
      <c r="Y827" s="77" t="e">
        <f>IF(MYRANKS_P[[#This Row],[RAW_RANK]]&gt;NUM_P,MYRANKS_P[[#This Row],[TTLSGP]],0)</f>
        <v>#REF!</v>
      </c>
      <c r="Z827" s="38" t="e">
        <f>IF(MYRANKS_P[[#This Row],[BENCH_TTLSGP]]=0,"",RANK(MYRANKS_P[[#This Row],[BENCH_TTLSGP]],MYRANKS_P[BENCH_TTLSGP],0))</f>
        <v>#REF!</v>
      </c>
      <c r="AA827" s="38" t="e">
        <f>IF(MYRANKS_P[[#This Row],[RAW_RANK]]=NUM_P,"X","")</f>
        <v>#REF!</v>
      </c>
      <c r="AB827" s="135" t="e">
        <f>VLOOKUP(MYRANKS_P[[#This Row],[POS]],#REF!,COLUMN(#REF!),FALSE)</f>
        <v>#REF!</v>
      </c>
      <c r="AC827" s="37" t="e">
        <f>MYRANKS_P[[#This Row],[TTLSGP]]-MYRANKS_P[[#This Row],[REPL LVL]]</f>
        <v>#REF!</v>
      </c>
      <c r="AD827" s="37" t="e">
        <f>IF(MYRANKS_P[[#This Row],[RAW_RANK]]&lt;=Total_Pitchers_Drafted,MYRANKS_P[[#This Row],[SGP OVER REPL]],0)</f>
        <v>#REF!</v>
      </c>
      <c r="AE827" s="71" t="e">
        <f>MYRANKS_P[[#This Row],[SGP OVER REPL]]*Dollar_Value_Per_Pitcher_SGP+1</f>
        <v>#REF!</v>
      </c>
      <c r="AF827" s="37"/>
      <c r="AG827" s="37" t="e">
        <f>IF(AND(MYRANKS_P[[#This Row],[BENCH_RANK]]&lt;=Total_Pitchers_Drafted,MYRANKS_P[[#This Row],[$ACTUAL]]=""),MYRANKS_P[[#This Row],[USEFULSGP]],0)</f>
        <v>#REF!</v>
      </c>
      <c r="AH827" s="37" t="e">
        <f>IF(MYRANKS_P[[#This Row],[REMAIN_SGP]]=0,0,MYRANKS_P[[#This Row],[REMAIN_SGP]]*Remaining_Dollar_Value_Per_Pitcher_SGP+1)</f>
        <v>#REF!</v>
      </c>
      <c r="AI827" s="37"/>
    </row>
    <row r="828" spans="1:35" x14ac:dyDescent="0.25">
      <c r="A828" s="111" t="s">
        <v>2458</v>
      </c>
      <c r="B828" s="53" t="e">
        <f>VLOOKUP(MYRANKS_P[[#This Row],[PLAYERID]],#REF!,COLUMN(#REF!),FALSE)</f>
        <v>#REF!</v>
      </c>
      <c r="C828" s="53" t="e">
        <f>VLOOKUP(MYRANKS_P[[#This Row],[PLAYERID]],#REF!,COLUMN(#REF!),FALSE)</f>
        <v>#REF!</v>
      </c>
      <c r="D828" s="53" t="e">
        <f>VLOOKUP(MYRANKS_P[[#This Row],[PLAYERID]],#REF!,COLUMN(#REF!),FALSE)</f>
        <v>#REF!</v>
      </c>
      <c r="E828" s="9" t="e">
        <f>VLOOKUP(MYRANKS_P[[#This Row],[PLAYERID]],#REF!,COLUMN(#REF!),FALSE)</f>
        <v>#REF!</v>
      </c>
      <c r="F828" s="53" t="e">
        <f>VLOOKUP(MYRANKS_P[[#This Row],[PLAYERID]],#REF!,COLUMN(#REF!),FALSE)</f>
        <v>#REF!</v>
      </c>
      <c r="G828" s="32" t="e">
        <f>INDEX(#REF!,MATCH(MYRANKS_P[[#This Row],[PLAYERID]],#REF!,0),VLOOKUP(IDSYSTEM,#REF!,3,FALSE))</f>
        <v>#REF!</v>
      </c>
      <c r="H828" s="155" t="e">
        <f>IF(OR(LEAGUE="Mixed",LEAGUE=MYRANKS_P[[#This Row],[LG]]),IFERROR(INDEX(PITCHCSV[],MATCH(MYRANKS_P[[#This Row],[PROJID]],PITCHCSV[playerid],0),P_WCOL),0),0)</f>
        <v>#REF!</v>
      </c>
      <c r="I828" s="153" t="e">
        <f>IF(OR(LEAGUE="Mixed",LEAGUE=MYRANKS_P[[#This Row],[LG]]),IFERROR(INDEX(PITCHCSV[],MATCH(MYRANKS_P[[#This Row],[PROJID]],PITCHCSV[playerid],0),P_SVCOL),0),0)</f>
        <v>#REF!</v>
      </c>
      <c r="J828" s="153" t="e">
        <f>IF(OR(LEAGUE="Mixed",LEAGUE=MYRANKS_P[[#This Row],[LG]]),IFERROR(INDEX(PITCHCSV[],MATCH(MYRANKS_P[[#This Row],[PROJID]],PITCHCSV[playerid],0),P_IPCOL),0),0)</f>
        <v>#REF!</v>
      </c>
      <c r="K828" s="153" t="e">
        <f>IF(OR(LEAGUE="Mixed",LEAGUE=MYRANKS_P[[#This Row],[LG]]),IFERROR(INDEX(PITCHCSV[],MATCH(MYRANKS_P[[#This Row],[PROJID]],PITCHCSV[playerid],0),P_HCOL),0),0)</f>
        <v>#REF!</v>
      </c>
      <c r="L828" s="153" t="e">
        <f>IF(OR(LEAGUE="Mixed",LEAGUE=MYRANKS_P[[#This Row],[LG]]),IFERROR(INDEX(PITCHCSV[],MATCH(MYRANKS_P[[#This Row],[PROJID]],PITCHCSV[playerid],0),P_ERCOL),0),0)</f>
        <v>#REF!</v>
      </c>
      <c r="M828" s="153" t="e">
        <f>IF(OR(LEAGUE="Mixed",LEAGUE=MYRANKS_P[[#This Row],[LG]]),IFERROR(INDEX(PITCHCSV[],MATCH(MYRANKS_P[[#This Row],[PROJID]],PITCHCSV[playerid],0),P_HRCOL),0),0)</f>
        <v>#REF!</v>
      </c>
      <c r="N828" s="153" t="e">
        <f>IF(OR(LEAGUE="Mixed",LEAGUE=MYRANKS_P[[#This Row],[LG]]),IFERROR(INDEX(PITCHCSV[],MATCH(MYRANKS_P[[#This Row],[PROJID]],PITCHCSV[playerid],0),P_SOCOL),0),0)</f>
        <v>#REF!</v>
      </c>
      <c r="O828" s="153" t="e">
        <f>IF(OR(LEAGUE="Mixed",LEAGUE=MYRANKS_P[[#This Row],[LG]]),IFERROR(INDEX(PITCHCSV[],MATCH(MYRANKS_P[[#This Row],[PROJID]],PITCHCSV[playerid],0),P_BBCOL),0),0)</f>
        <v>#REF!</v>
      </c>
      <c r="P828" s="154" t="e">
        <f>IF(OR(LEAGUE="Mixed",LEAGUE=MYRANKS_P[[#This Row],[LG]]),IFERROR(MYRANKS_P[[#This Row],[ER]]*9/MYRANKS_P[[#This Row],[IP]],0),0)</f>
        <v>#REF!</v>
      </c>
      <c r="Q828" s="33" t="e">
        <f>IF(OR(LEAGUE="Mixed",LEAGUE=MYRANKS_P[[#This Row],[LG]]),IFERROR((MYRANKS_P[[#This Row],[BB]]+MYRANKS_P[[#This Row],[H]])/MYRANKS_P[[#This Row],[IP]],0),0)</f>
        <v>#REF!</v>
      </c>
      <c r="R828" s="33" t="e">
        <f>MYRANKS_P[[#This Row],[W]]/SGP_W</f>
        <v>#REF!</v>
      </c>
      <c r="S828" s="33" t="e">
        <f>MYRANKS_P[[#This Row],[SV]]/SGP_SV</f>
        <v>#REF!</v>
      </c>
      <c r="T828" s="33" t="e">
        <f>MYRANKS_P[[#This Row],[SO]]/SGP_K</f>
        <v>#REF!</v>
      </c>
      <c r="U828" s="33" t="e">
        <f>((LGAVG_ER*(NUMPITCHERS-1)+MYRANKS_P[[#This Row],[ER]])*9/((LGAVG_IP*(NUMPITCHERS-1)+MYRANKS_P[[#This Row],[IP]]))-LGAVG_ERA)/SGP_ERA</f>
        <v>#REF!</v>
      </c>
      <c r="V828" s="163" t="e">
        <f>((LGAVG_HBB*(NUMPITCHERS-1)+MYRANKS_P[[#This Row],[BB]]+MYRANKS_P[[#This Row],[H]])/(LGAVG_IP*(NUMPITCHERS-1)+MYRANKS_P[[#This Row],[IP]])-LGAVG_WHIP)/SGP_WHIP</f>
        <v>#REF!</v>
      </c>
      <c r="W828" s="73" t="e">
        <f>MYRANKS_P[[#This Row],[WSGP]]+MYRANKS_P[[#This Row],[SVSGP]]+MYRANKS_P[[#This Row],[SOSGP]]+MYRANKS_P[[#This Row],[ERASGP]]+MYRANKS_P[[#This Row],[WHIPSGP]]</f>
        <v>#REF!</v>
      </c>
      <c r="X828" s="174" t="e">
        <f>RANK(MYRANKS_P[[#This Row],[TTLSGP]],MYRANKS_P[TTLSGP],0)</f>
        <v>#REF!</v>
      </c>
      <c r="Y828" s="73" t="e">
        <f>IF(MYRANKS_P[[#This Row],[RAW_RANK]]&gt;NUM_P,MYRANKS_P[[#This Row],[TTLSGP]],0)</f>
        <v>#REF!</v>
      </c>
      <c r="Z828" s="34" t="e">
        <f>IF(MYRANKS_P[[#This Row],[BENCH_TTLSGP]]=0,"",RANK(MYRANKS_P[[#This Row],[BENCH_TTLSGP]],MYRANKS_P[BENCH_TTLSGP],0))</f>
        <v>#REF!</v>
      </c>
      <c r="AA828" s="34" t="e">
        <f>IF(MYRANKS_P[[#This Row],[RAW_RANK]]=NUM_P,"X","")</f>
        <v>#REF!</v>
      </c>
      <c r="AB828" s="135" t="e">
        <f>VLOOKUP(MYRANKS_P[[#This Row],[POS]],#REF!,COLUMN(#REF!),FALSE)</f>
        <v>#REF!</v>
      </c>
      <c r="AC828" s="37" t="e">
        <f>MYRANKS_P[[#This Row],[TTLSGP]]-MYRANKS_P[[#This Row],[REPL LVL]]</f>
        <v>#REF!</v>
      </c>
      <c r="AD828" s="33" t="e">
        <f>IF(MYRANKS_P[[#This Row],[RAW_RANK]]&lt;=Total_Pitchers_Drafted,MYRANKS_P[[#This Row],[SGP OVER REPL]],0)</f>
        <v>#REF!</v>
      </c>
      <c r="AE828" s="67" t="e">
        <f>MYRANKS_P[[#This Row],[SGP OVER REPL]]*Dollar_Value_Per_Pitcher_SGP+1</f>
        <v>#REF!</v>
      </c>
      <c r="AF828" s="33"/>
      <c r="AG828" s="33" t="e">
        <f>IF(AND(MYRANKS_P[[#This Row],[BENCH_RANK]]&lt;=Total_Pitchers_Drafted,MYRANKS_P[[#This Row],[$ACTUAL]]=""),MYRANKS_P[[#This Row],[USEFULSGP]],0)</f>
        <v>#REF!</v>
      </c>
      <c r="AH828" s="33" t="e">
        <f>IF(MYRANKS_P[[#This Row],[REMAIN_SGP]]=0,0,MYRANKS_P[[#This Row],[REMAIN_SGP]]*Remaining_Dollar_Value_Per_Pitcher_SGP+1)</f>
        <v>#REF!</v>
      </c>
      <c r="AI828" s="33"/>
    </row>
    <row r="829" spans="1:35" x14ac:dyDescent="0.25">
      <c r="A829" s="78" t="s">
        <v>2106</v>
      </c>
      <c r="B829" s="53" t="e">
        <f>VLOOKUP(MYRANKS_P[[#This Row],[PLAYERID]],#REF!,COLUMN(#REF!),FALSE)</f>
        <v>#REF!</v>
      </c>
      <c r="C829" s="53" t="e">
        <f>VLOOKUP(MYRANKS_P[[#This Row],[PLAYERID]],#REF!,COLUMN(#REF!),FALSE)</f>
        <v>#REF!</v>
      </c>
      <c r="D829" s="53" t="e">
        <f>VLOOKUP(MYRANKS_P[[#This Row],[PLAYERID]],#REF!,COLUMN(#REF!),FALSE)</f>
        <v>#REF!</v>
      </c>
      <c r="E829" s="9" t="e">
        <f>VLOOKUP(MYRANKS_P[[#This Row],[PLAYERID]],#REF!,COLUMN(#REF!),FALSE)</f>
        <v>#REF!</v>
      </c>
      <c r="F829" s="53" t="e">
        <f>VLOOKUP(MYRANKS_P[[#This Row],[PLAYERID]],#REF!,COLUMN(#REF!),FALSE)</f>
        <v>#REF!</v>
      </c>
      <c r="G829" s="32" t="e">
        <f>INDEX(#REF!,MATCH(MYRANKS_P[[#This Row],[PLAYERID]],#REF!,0),VLOOKUP(IDSYSTEM,#REF!,3,FALSE))</f>
        <v>#REF!</v>
      </c>
      <c r="H829" s="166" t="e">
        <f>IF(OR(LEAGUE="Mixed",LEAGUE=MYRANKS_P[[#This Row],[LG]]),IFERROR(INDEX(PITCHCSV[],MATCH(MYRANKS_P[[#This Row],[PROJID]],PITCHCSV[playerid],0),P_WCOL),0),0)</f>
        <v>#REF!</v>
      </c>
      <c r="I829" s="167" t="e">
        <f>IF(OR(LEAGUE="Mixed",LEAGUE=MYRANKS_P[[#This Row],[LG]]),IFERROR(INDEX(PITCHCSV[],MATCH(MYRANKS_P[[#This Row],[PROJID]],PITCHCSV[playerid],0),P_SVCOL),0),0)</f>
        <v>#REF!</v>
      </c>
      <c r="J829" s="167" t="e">
        <f>IF(OR(LEAGUE="Mixed",LEAGUE=MYRANKS_P[[#This Row],[LG]]),IFERROR(INDEX(PITCHCSV[],MATCH(MYRANKS_P[[#This Row],[PROJID]],PITCHCSV[playerid],0),P_IPCOL),0),0)</f>
        <v>#REF!</v>
      </c>
      <c r="K829" s="167" t="e">
        <f>IF(OR(LEAGUE="Mixed",LEAGUE=MYRANKS_P[[#This Row],[LG]]),IFERROR(INDEX(PITCHCSV[],MATCH(MYRANKS_P[[#This Row],[PROJID]],PITCHCSV[playerid],0),P_HCOL),0),0)</f>
        <v>#REF!</v>
      </c>
      <c r="L829" s="167" t="e">
        <f>IF(OR(LEAGUE="Mixed",LEAGUE=MYRANKS_P[[#This Row],[LG]]),IFERROR(INDEX(PITCHCSV[],MATCH(MYRANKS_P[[#This Row],[PROJID]],PITCHCSV[playerid],0),P_ERCOL),0),0)</f>
        <v>#REF!</v>
      </c>
      <c r="M829" s="167" t="e">
        <f>IF(OR(LEAGUE="Mixed",LEAGUE=MYRANKS_P[[#This Row],[LG]]),IFERROR(INDEX(PITCHCSV[],MATCH(MYRANKS_P[[#This Row],[PROJID]],PITCHCSV[playerid],0),P_HRCOL),0),0)</f>
        <v>#REF!</v>
      </c>
      <c r="N829" s="167" t="e">
        <f>IF(OR(LEAGUE="Mixed",LEAGUE=MYRANKS_P[[#This Row],[LG]]),IFERROR(INDEX(PITCHCSV[],MATCH(MYRANKS_P[[#This Row],[PROJID]],PITCHCSV[playerid],0),P_SOCOL),0),0)</f>
        <v>#REF!</v>
      </c>
      <c r="O829" s="167" t="e">
        <f>IF(OR(LEAGUE="Mixed",LEAGUE=MYRANKS_P[[#This Row],[LG]]),IFERROR(INDEX(PITCHCSV[],MATCH(MYRANKS_P[[#This Row],[PROJID]],PITCHCSV[playerid],0),P_BBCOL),0),0)</f>
        <v>#REF!</v>
      </c>
      <c r="P829" s="135" t="e">
        <f>IF(OR(LEAGUE="Mixed",LEAGUE=MYRANKS_P[[#This Row],[LG]]),IFERROR(MYRANKS_P[[#This Row],[ER]]*9/MYRANKS_P[[#This Row],[IP]],0),0)</f>
        <v>#REF!</v>
      </c>
      <c r="Q829" s="37" t="e">
        <f>IF(OR(LEAGUE="Mixed",LEAGUE=MYRANKS_P[[#This Row],[LG]]),IFERROR((MYRANKS_P[[#This Row],[BB]]+MYRANKS_P[[#This Row],[H]])/MYRANKS_P[[#This Row],[IP]],0),0)</f>
        <v>#REF!</v>
      </c>
      <c r="R829" s="37" t="e">
        <f>MYRANKS_P[[#This Row],[W]]/SGP_W</f>
        <v>#REF!</v>
      </c>
      <c r="S829" s="37" t="e">
        <f>MYRANKS_P[[#This Row],[SV]]/SGP_SV</f>
        <v>#REF!</v>
      </c>
      <c r="T829" s="37" t="e">
        <f>MYRANKS_P[[#This Row],[SO]]/SGP_K</f>
        <v>#REF!</v>
      </c>
      <c r="U829" s="37" t="e">
        <f>((LGAVG_ER*(NUMPITCHERS-1)+MYRANKS_P[[#This Row],[ER]])*9/((LGAVG_IP*(NUMPITCHERS-1)+MYRANKS_P[[#This Row],[IP]]))-LGAVG_ERA)/SGP_ERA</f>
        <v>#REF!</v>
      </c>
      <c r="V829" s="168" t="e">
        <f>((LGAVG_HBB*(NUMPITCHERS-1)+MYRANKS_P[[#This Row],[BB]]+MYRANKS_P[[#This Row],[H]])/(LGAVG_IP*(NUMPITCHERS-1)+MYRANKS_P[[#This Row],[IP]])-LGAVG_WHIP)/SGP_WHIP</f>
        <v>#REF!</v>
      </c>
      <c r="W829" s="77" t="e">
        <f>MYRANKS_P[[#This Row],[WSGP]]+MYRANKS_P[[#This Row],[SVSGP]]+MYRANKS_P[[#This Row],[SOSGP]]+MYRANKS_P[[#This Row],[ERASGP]]+MYRANKS_P[[#This Row],[WHIPSGP]]</f>
        <v>#REF!</v>
      </c>
      <c r="X829" s="178" t="e">
        <f>RANK(MYRANKS_P[[#This Row],[TTLSGP]],MYRANKS_P[TTLSGP],0)</f>
        <v>#REF!</v>
      </c>
      <c r="Y829" s="77" t="e">
        <f>IF(MYRANKS_P[[#This Row],[RAW_RANK]]&gt;NUM_P,MYRANKS_P[[#This Row],[TTLSGP]],0)</f>
        <v>#REF!</v>
      </c>
      <c r="Z829" s="38" t="e">
        <f>IF(MYRANKS_P[[#This Row],[BENCH_TTLSGP]]=0,"",RANK(MYRANKS_P[[#This Row],[BENCH_TTLSGP]],MYRANKS_P[BENCH_TTLSGP],0))</f>
        <v>#REF!</v>
      </c>
      <c r="AA829" s="38" t="e">
        <f>IF(MYRANKS_P[[#This Row],[RAW_RANK]]=NUM_P,"X","")</f>
        <v>#REF!</v>
      </c>
      <c r="AB829" s="135" t="e">
        <f>VLOOKUP(MYRANKS_P[[#This Row],[POS]],#REF!,COLUMN(#REF!),FALSE)</f>
        <v>#REF!</v>
      </c>
      <c r="AC829" s="164" t="e">
        <f>MYRANKS_P[[#This Row],[TTLSGP]]-MYRANKS_P[[#This Row],[REPL LVL]]</f>
        <v>#REF!</v>
      </c>
      <c r="AD829" s="37" t="e">
        <f>IF(MYRANKS_P[[#This Row],[RAW_RANK]]&lt;=Total_Pitchers_Drafted,MYRANKS_P[[#This Row],[SGP OVER REPL]],0)</f>
        <v>#REF!</v>
      </c>
      <c r="AE829" s="71" t="e">
        <f>MYRANKS_P[[#This Row],[SGP OVER REPL]]*Dollar_Value_Per_Pitcher_SGP+1</f>
        <v>#REF!</v>
      </c>
      <c r="AF829" s="37"/>
      <c r="AG829" s="37" t="e">
        <f>IF(AND(MYRANKS_P[[#This Row],[BENCH_RANK]]&lt;=Total_Pitchers_Drafted,MYRANKS_P[[#This Row],[$ACTUAL]]=""),MYRANKS_P[[#This Row],[USEFULSGP]],0)</f>
        <v>#REF!</v>
      </c>
      <c r="AH829" s="37" t="e">
        <f>IF(MYRANKS_P[[#This Row],[REMAIN_SGP]]=0,0,MYRANKS_P[[#This Row],[REMAIN_SGP]]*Remaining_Dollar_Value_Per_Pitcher_SGP+1)</f>
        <v>#REF!</v>
      </c>
      <c r="AI829" s="37"/>
    </row>
    <row r="830" spans="1:35" x14ac:dyDescent="0.25">
      <c r="A830" s="111" t="s">
        <v>2524</v>
      </c>
      <c r="B830" s="53" t="e">
        <f>VLOOKUP(MYRANKS_P[[#This Row],[PLAYERID]],#REF!,COLUMN(#REF!),FALSE)</f>
        <v>#REF!</v>
      </c>
      <c r="C830" s="53" t="e">
        <f>VLOOKUP(MYRANKS_P[[#This Row],[PLAYERID]],#REF!,COLUMN(#REF!),FALSE)</f>
        <v>#REF!</v>
      </c>
      <c r="D830" s="53" t="e">
        <f>VLOOKUP(MYRANKS_P[[#This Row],[PLAYERID]],#REF!,COLUMN(#REF!),FALSE)</f>
        <v>#REF!</v>
      </c>
      <c r="E830" s="9" t="e">
        <f>VLOOKUP(MYRANKS_P[[#This Row],[PLAYERID]],#REF!,COLUMN(#REF!),FALSE)</f>
        <v>#REF!</v>
      </c>
      <c r="F830" s="53" t="e">
        <f>VLOOKUP(MYRANKS_P[[#This Row],[PLAYERID]],#REF!,COLUMN(#REF!),FALSE)</f>
        <v>#REF!</v>
      </c>
      <c r="G830" s="32" t="e">
        <f>INDEX(#REF!,MATCH(MYRANKS_P[[#This Row],[PLAYERID]],#REF!,0),VLOOKUP(IDSYSTEM,#REF!,3,FALSE))</f>
        <v>#REF!</v>
      </c>
      <c r="H830" s="155" t="e">
        <f>IF(OR(LEAGUE="Mixed",LEAGUE=MYRANKS_P[[#This Row],[LG]]),IFERROR(INDEX(PITCHCSV[],MATCH(MYRANKS_P[[#This Row],[PROJID]],PITCHCSV[playerid],0),P_WCOL),0),0)</f>
        <v>#REF!</v>
      </c>
      <c r="I830" s="153" t="e">
        <f>IF(OR(LEAGUE="Mixed",LEAGUE=MYRANKS_P[[#This Row],[LG]]),IFERROR(INDEX(PITCHCSV[],MATCH(MYRANKS_P[[#This Row],[PROJID]],PITCHCSV[playerid],0),P_SVCOL),0),0)</f>
        <v>#REF!</v>
      </c>
      <c r="J830" s="153" t="e">
        <f>IF(OR(LEAGUE="Mixed",LEAGUE=MYRANKS_P[[#This Row],[LG]]),IFERROR(INDEX(PITCHCSV[],MATCH(MYRANKS_P[[#This Row],[PROJID]],PITCHCSV[playerid],0),P_IPCOL),0),0)</f>
        <v>#REF!</v>
      </c>
      <c r="K830" s="153" t="e">
        <f>IF(OR(LEAGUE="Mixed",LEAGUE=MYRANKS_P[[#This Row],[LG]]),IFERROR(INDEX(PITCHCSV[],MATCH(MYRANKS_P[[#This Row],[PROJID]],PITCHCSV[playerid],0),P_HCOL),0),0)</f>
        <v>#REF!</v>
      </c>
      <c r="L830" s="153" t="e">
        <f>IF(OR(LEAGUE="Mixed",LEAGUE=MYRANKS_P[[#This Row],[LG]]),IFERROR(INDEX(PITCHCSV[],MATCH(MYRANKS_P[[#This Row],[PROJID]],PITCHCSV[playerid],0),P_ERCOL),0),0)</f>
        <v>#REF!</v>
      </c>
      <c r="M830" s="153" t="e">
        <f>IF(OR(LEAGUE="Mixed",LEAGUE=MYRANKS_P[[#This Row],[LG]]),IFERROR(INDEX(PITCHCSV[],MATCH(MYRANKS_P[[#This Row],[PROJID]],PITCHCSV[playerid],0),P_HRCOL),0),0)</f>
        <v>#REF!</v>
      </c>
      <c r="N830" s="153" t="e">
        <f>IF(OR(LEAGUE="Mixed",LEAGUE=MYRANKS_P[[#This Row],[LG]]),IFERROR(INDEX(PITCHCSV[],MATCH(MYRANKS_P[[#This Row],[PROJID]],PITCHCSV[playerid],0),P_SOCOL),0),0)</f>
        <v>#REF!</v>
      </c>
      <c r="O830" s="153" t="e">
        <f>IF(OR(LEAGUE="Mixed",LEAGUE=MYRANKS_P[[#This Row],[LG]]),IFERROR(INDEX(PITCHCSV[],MATCH(MYRANKS_P[[#This Row],[PROJID]],PITCHCSV[playerid],0),P_BBCOL),0),0)</f>
        <v>#REF!</v>
      </c>
      <c r="P830" s="154" t="e">
        <f>IF(OR(LEAGUE="Mixed",LEAGUE=MYRANKS_P[[#This Row],[LG]]),IFERROR(MYRANKS_P[[#This Row],[ER]]*9/MYRANKS_P[[#This Row],[IP]],0),0)</f>
        <v>#REF!</v>
      </c>
      <c r="Q830" s="33" t="e">
        <f>IF(OR(LEAGUE="Mixed",LEAGUE=MYRANKS_P[[#This Row],[LG]]),IFERROR((MYRANKS_P[[#This Row],[BB]]+MYRANKS_P[[#This Row],[H]])/MYRANKS_P[[#This Row],[IP]],0),0)</f>
        <v>#REF!</v>
      </c>
      <c r="R830" s="33" t="e">
        <f>MYRANKS_P[[#This Row],[W]]/SGP_W</f>
        <v>#REF!</v>
      </c>
      <c r="S830" s="33" t="e">
        <f>MYRANKS_P[[#This Row],[SV]]/SGP_SV</f>
        <v>#REF!</v>
      </c>
      <c r="T830" s="33" t="e">
        <f>MYRANKS_P[[#This Row],[SO]]/SGP_K</f>
        <v>#REF!</v>
      </c>
      <c r="U830" s="33" t="e">
        <f>((LGAVG_ER*(NUMPITCHERS-1)+MYRANKS_P[[#This Row],[ER]])*9/((LGAVG_IP*(NUMPITCHERS-1)+MYRANKS_P[[#This Row],[IP]]))-LGAVG_ERA)/SGP_ERA</f>
        <v>#REF!</v>
      </c>
      <c r="V830" s="163" t="e">
        <f>((LGAVG_HBB*(NUMPITCHERS-1)+MYRANKS_P[[#This Row],[BB]]+MYRANKS_P[[#This Row],[H]])/(LGAVG_IP*(NUMPITCHERS-1)+MYRANKS_P[[#This Row],[IP]])-LGAVG_WHIP)/SGP_WHIP</f>
        <v>#REF!</v>
      </c>
      <c r="W830" s="73" t="e">
        <f>MYRANKS_P[[#This Row],[WSGP]]+MYRANKS_P[[#This Row],[SVSGP]]+MYRANKS_P[[#This Row],[SOSGP]]+MYRANKS_P[[#This Row],[ERASGP]]+MYRANKS_P[[#This Row],[WHIPSGP]]</f>
        <v>#REF!</v>
      </c>
      <c r="X830" s="174" t="e">
        <f>RANK(MYRANKS_P[[#This Row],[TTLSGP]],MYRANKS_P[TTLSGP],0)</f>
        <v>#REF!</v>
      </c>
      <c r="Y830" s="73" t="e">
        <f>IF(MYRANKS_P[[#This Row],[RAW_RANK]]&gt;NUM_P,MYRANKS_P[[#This Row],[TTLSGP]],0)</f>
        <v>#REF!</v>
      </c>
      <c r="Z830" s="34" t="e">
        <f>IF(MYRANKS_P[[#This Row],[BENCH_TTLSGP]]=0,"",RANK(MYRANKS_P[[#This Row],[BENCH_TTLSGP]],MYRANKS_P[BENCH_TTLSGP],0))</f>
        <v>#REF!</v>
      </c>
      <c r="AA830" s="34" t="e">
        <f>IF(MYRANKS_P[[#This Row],[RAW_RANK]]=NUM_P,"X","")</f>
        <v>#REF!</v>
      </c>
      <c r="AB830" s="135" t="e">
        <f>VLOOKUP(MYRANKS_P[[#This Row],[POS]],#REF!,COLUMN(#REF!),FALSE)</f>
        <v>#REF!</v>
      </c>
      <c r="AC830" s="37" t="e">
        <f>MYRANKS_P[[#This Row],[TTLSGP]]-MYRANKS_P[[#This Row],[REPL LVL]]</f>
        <v>#REF!</v>
      </c>
      <c r="AD830" s="33" t="e">
        <f>IF(MYRANKS_P[[#This Row],[RAW_RANK]]&lt;=Total_Pitchers_Drafted,MYRANKS_P[[#This Row],[SGP OVER REPL]],0)</f>
        <v>#REF!</v>
      </c>
      <c r="AE830" s="67" t="e">
        <f>MYRANKS_P[[#This Row],[SGP OVER REPL]]*Dollar_Value_Per_Pitcher_SGP+1</f>
        <v>#REF!</v>
      </c>
      <c r="AF830" s="33"/>
      <c r="AG830" s="33" t="e">
        <f>IF(AND(MYRANKS_P[[#This Row],[BENCH_RANK]]&lt;=Total_Pitchers_Drafted,MYRANKS_P[[#This Row],[$ACTUAL]]=""),MYRANKS_P[[#This Row],[USEFULSGP]],0)</f>
        <v>#REF!</v>
      </c>
      <c r="AH830" s="33" t="e">
        <f>IF(MYRANKS_P[[#This Row],[REMAIN_SGP]]=0,0,MYRANKS_P[[#This Row],[REMAIN_SGP]]*Remaining_Dollar_Value_Per_Pitcher_SGP+1)</f>
        <v>#REF!</v>
      </c>
      <c r="AI830" s="33"/>
    </row>
    <row r="831" spans="1:35" x14ac:dyDescent="0.25">
      <c r="A831" s="78" t="s">
        <v>2108</v>
      </c>
      <c r="B831" s="53" t="e">
        <f>VLOOKUP(MYRANKS_P[[#This Row],[PLAYERID]],#REF!,COLUMN(#REF!),FALSE)</f>
        <v>#REF!</v>
      </c>
      <c r="C831" s="53" t="e">
        <f>VLOOKUP(MYRANKS_P[[#This Row],[PLAYERID]],#REF!,COLUMN(#REF!),FALSE)</f>
        <v>#REF!</v>
      </c>
      <c r="D831" s="53" t="e">
        <f>VLOOKUP(MYRANKS_P[[#This Row],[PLAYERID]],#REF!,COLUMN(#REF!),FALSE)</f>
        <v>#REF!</v>
      </c>
      <c r="E831" s="9" t="e">
        <f>VLOOKUP(MYRANKS_P[[#This Row],[PLAYERID]],#REF!,COLUMN(#REF!),FALSE)</f>
        <v>#REF!</v>
      </c>
      <c r="F831" s="53" t="e">
        <f>VLOOKUP(MYRANKS_P[[#This Row],[PLAYERID]],#REF!,COLUMN(#REF!),FALSE)</f>
        <v>#REF!</v>
      </c>
      <c r="G831" s="32" t="e">
        <f>INDEX(#REF!,MATCH(MYRANKS_P[[#This Row],[PLAYERID]],#REF!,0),VLOOKUP(IDSYSTEM,#REF!,3,FALSE))</f>
        <v>#REF!</v>
      </c>
      <c r="H831" s="166" t="e">
        <f>IF(OR(LEAGUE="Mixed",LEAGUE=MYRANKS_P[[#This Row],[LG]]),IFERROR(INDEX(PITCHCSV[],MATCH(MYRANKS_P[[#This Row],[PROJID]],PITCHCSV[playerid],0),P_WCOL),0),0)</f>
        <v>#REF!</v>
      </c>
      <c r="I831" s="167" t="e">
        <f>IF(OR(LEAGUE="Mixed",LEAGUE=MYRANKS_P[[#This Row],[LG]]),IFERROR(INDEX(PITCHCSV[],MATCH(MYRANKS_P[[#This Row],[PROJID]],PITCHCSV[playerid],0),P_SVCOL),0),0)</f>
        <v>#REF!</v>
      </c>
      <c r="J831" s="167" t="e">
        <f>IF(OR(LEAGUE="Mixed",LEAGUE=MYRANKS_P[[#This Row],[LG]]),IFERROR(INDEX(PITCHCSV[],MATCH(MYRANKS_P[[#This Row],[PROJID]],PITCHCSV[playerid],0),P_IPCOL),0),0)</f>
        <v>#REF!</v>
      </c>
      <c r="K831" s="167" t="e">
        <f>IF(OR(LEAGUE="Mixed",LEAGUE=MYRANKS_P[[#This Row],[LG]]),IFERROR(INDEX(PITCHCSV[],MATCH(MYRANKS_P[[#This Row],[PROJID]],PITCHCSV[playerid],0),P_HCOL),0),0)</f>
        <v>#REF!</v>
      </c>
      <c r="L831" s="167" t="e">
        <f>IF(OR(LEAGUE="Mixed",LEAGUE=MYRANKS_P[[#This Row],[LG]]),IFERROR(INDEX(PITCHCSV[],MATCH(MYRANKS_P[[#This Row],[PROJID]],PITCHCSV[playerid],0),P_ERCOL),0),0)</f>
        <v>#REF!</v>
      </c>
      <c r="M831" s="167" t="e">
        <f>IF(OR(LEAGUE="Mixed",LEAGUE=MYRANKS_P[[#This Row],[LG]]),IFERROR(INDEX(PITCHCSV[],MATCH(MYRANKS_P[[#This Row],[PROJID]],PITCHCSV[playerid],0),P_HRCOL),0),0)</f>
        <v>#REF!</v>
      </c>
      <c r="N831" s="167" t="e">
        <f>IF(OR(LEAGUE="Mixed",LEAGUE=MYRANKS_P[[#This Row],[LG]]),IFERROR(INDEX(PITCHCSV[],MATCH(MYRANKS_P[[#This Row],[PROJID]],PITCHCSV[playerid],0),P_SOCOL),0),0)</f>
        <v>#REF!</v>
      </c>
      <c r="O831" s="167" t="e">
        <f>IF(OR(LEAGUE="Mixed",LEAGUE=MYRANKS_P[[#This Row],[LG]]),IFERROR(INDEX(PITCHCSV[],MATCH(MYRANKS_P[[#This Row],[PROJID]],PITCHCSV[playerid],0),P_BBCOL),0),0)</f>
        <v>#REF!</v>
      </c>
      <c r="P831" s="135" t="e">
        <f>IF(OR(LEAGUE="Mixed",LEAGUE=MYRANKS_P[[#This Row],[LG]]),IFERROR(MYRANKS_P[[#This Row],[ER]]*9/MYRANKS_P[[#This Row],[IP]],0),0)</f>
        <v>#REF!</v>
      </c>
      <c r="Q831" s="37" t="e">
        <f>IF(OR(LEAGUE="Mixed",LEAGUE=MYRANKS_P[[#This Row],[LG]]),IFERROR((MYRANKS_P[[#This Row],[BB]]+MYRANKS_P[[#This Row],[H]])/MYRANKS_P[[#This Row],[IP]],0),0)</f>
        <v>#REF!</v>
      </c>
      <c r="R831" s="37" t="e">
        <f>MYRANKS_P[[#This Row],[W]]/SGP_W</f>
        <v>#REF!</v>
      </c>
      <c r="S831" s="37" t="e">
        <f>MYRANKS_P[[#This Row],[SV]]/SGP_SV</f>
        <v>#REF!</v>
      </c>
      <c r="T831" s="37" t="e">
        <f>MYRANKS_P[[#This Row],[SO]]/SGP_K</f>
        <v>#REF!</v>
      </c>
      <c r="U831" s="37" t="e">
        <f>((LGAVG_ER*(NUMPITCHERS-1)+MYRANKS_P[[#This Row],[ER]])*9/((LGAVG_IP*(NUMPITCHERS-1)+MYRANKS_P[[#This Row],[IP]]))-LGAVG_ERA)/SGP_ERA</f>
        <v>#REF!</v>
      </c>
      <c r="V831" s="168" t="e">
        <f>((LGAVG_HBB*(NUMPITCHERS-1)+MYRANKS_P[[#This Row],[BB]]+MYRANKS_P[[#This Row],[H]])/(LGAVG_IP*(NUMPITCHERS-1)+MYRANKS_P[[#This Row],[IP]])-LGAVG_WHIP)/SGP_WHIP</f>
        <v>#REF!</v>
      </c>
      <c r="W831" s="77" t="e">
        <f>MYRANKS_P[[#This Row],[WSGP]]+MYRANKS_P[[#This Row],[SVSGP]]+MYRANKS_P[[#This Row],[SOSGP]]+MYRANKS_P[[#This Row],[ERASGP]]+MYRANKS_P[[#This Row],[WHIPSGP]]</f>
        <v>#REF!</v>
      </c>
      <c r="X831" s="178" t="e">
        <f>RANK(MYRANKS_P[[#This Row],[TTLSGP]],MYRANKS_P[TTLSGP],0)</f>
        <v>#REF!</v>
      </c>
      <c r="Y831" s="77" t="e">
        <f>IF(MYRANKS_P[[#This Row],[RAW_RANK]]&gt;NUM_P,MYRANKS_P[[#This Row],[TTLSGP]],0)</f>
        <v>#REF!</v>
      </c>
      <c r="Z831" s="38" t="e">
        <f>IF(MYRANKS_P[[#This Row],[BENCH_TTLSGP]]=0,"",RANK(MYRANKS_P[[#This Row],[BENCH_TTLSGP]],MYRANKS_P[BENCH_TTLSGP],0))</f>
        <v>#REF!</v>
      </c>
      <c r="AA831" s="38" t="e">
        <f>IF(MYRANKS_P[[#This Row],[RAW_RANK]]=NUM_P,"X","")</f>
        <v>#REF!</v>
      </c>
      <c r="AB831" s="135" t="e">
        <f>VLOOKUP(MYRANKS_P[[#This Row],[POS]],#REF!,COLUMN(#REF!),FALSE)</f>
        <v>#REF!</v>
      </c>
      <c r="AC831" s="164" t="e">
        <f>MYRANKS_P[[#This Row],[TTLSGP]]-MYRANKS_P[[#This Row],[REPL LVL]]</f>
        <v>#REF!</v>
      </c>
      <c r="AD831" s="37" t="e">
        <f>IF(MYRANKS_P[[#This Row],[RAW_RANK]]&lt;=Total_Pitchers_Drafted,MYRANKS_P[[#This Row],[SGP OVER REPL]],0)</f>
        <v>#REF!</v>
      </c>
      <c r="AE831" s="71" t="e">
        <f>MYRANKS_P[[#This Row],[SGP OVER REPL]]*Dollar_Value_Per_Pitcher_SGP+1</f>
        <v>#REF!</v>
      </c>
      <c r="AF831" s="37"/>
      <c r="AG831" s="37" t="e">
        <f>IF(AND(MYRANKS_P[[#This Row],[BENCH_RANK]]&lt;=Total_Pitchers_Drafted,MYRANKS_P[[#This Row],[$ACTUAL]]=""),MYRANKS_P[[#This Row],[USEFULSGP]],0)</f>
        <v>#REF!</v>
      </c>
      <c r="AH831" s="37" t="e">
        <f>IF(MYRANKS_P[[#This Row],[REMAIN_SGP]]=0,0,MYRANKS_P[[#This Row],[REMAIN_SGP]]*Remaining_Dollar_Value_Per_Pitcher_SGP+1)</f>
        <v>#REF!</v>
      </c>
      <c r="AI831" s="37"/>
    </row>
    <row r="832" spans="1:35" x14ac:dyDescent="0.25">
      <c r="A832" s="111" t="s">
        <v>2109</v>
      </c>
      <c r="B832" s="53" t="e">
        <f>VLOOKUP(MYRANKS_P[[#This Row],[PLAYERID]],#REF!,COLUMN(#REF!),FALSE)</f>
        <v>#REF!</v>
      </c>
      <c r="C832" s="53" t="e">
        <f>VLOOKUP(MYRANKS_P[[#This Row],[PLAYERID]],#REF!,COLUMN(#REF!),FALSE)</f>
        <v>#REF!</v>
      </c>
      <c r="D832" s="53" t="e">
        <f>VLOOKUP(MYRANKS_P[[#This Row],[PLAYERID]],#REF!,COLUMN(#REF!),FALSE)</f>
        <v>#REF!</v>
      </c>
      <c r="E832" s="9" t="e">
        <f>VLOOKUP(MYRANKS_P[[#This Row],[PLAYERID]],#REF!,COLUMN(#REF!),FALSE)</f>
        <v>#REF!</v>
      </c>
      <c r="F832" s="53" t="e">
        <f>VLOOKUP(MYRANKS_P[[#This Row],[PLAYERID]],#REF!,COLUMN(#REF!),FALSE)</f>
        <v>#REF!</v>
      </c>
      <c r="G832" s="32" t="e">
        <f>INDEX(#REF!,MATCH(MYRANKS_P[[#This Row],[PLAYERID]],#REF!,0),VLOOKUP(IDSYSTEM,#REF!,3,FALSE))</f>
        <v>#REF!</v>
      </c>
      <c r="H832" s="155" t="e">
        <f>IF(OR(LEAGUE="Mixed",LEAGUE=MYRANKS_P[[#This Row],[LG]]),IFERROR(INDEX(PITCHCSV[],MATCH(MYRANKS_P[[#This Row],[PROJID]],PITCHCSV[playerid],0),P_WCOL),0),0)</f>
        <v>#REF!</v>
      </c>
      <c r="I832" s="153" t="e">
        <f>IF(OR(LEAGUE="Mixed",LEAGUE=MYRANKS_P[[#This Row],[LG]]),IFERROR(INDEX(PITCHCSV[],MATCH(MYRANKS_P[[#This Row],[PROJID]],PITCHCSV[playerid],0),P_SVCOL),0),0)</f>
        <v>#REF!</v>
      </c>
      <c r="J832" s="153" t="e">
        <f>IF(OR(LEAGUE="Mixed",LEAGUE=MYRANKS_P[[#This Row],[LG]]),IFERROR(INDEX(PITCHCSV[],MATCH(MYRANKS_P[[#This Row],[PROJID]],PITCHCSV[playerid],0),P_IPCOL),0),0)</f>
        <v>#REF!</v>
      </c>
      <c r="K832" s="153" t="e">
        <f>IF(OR(LEAGUE="Mixed",LEAGUE=MYRANKS_P[[#This Row],[LG]]),IFERROR(INDEX(PITCHCSV[],MATCH(MYRANKS_P[[#This Row],[PROJID]],PITCHCSV[playerid],0),P_HCOL),0),0)</f>
        <v>#REF!</v>
      </c>
      <c r="L832" s="153" t="e">
        <f>IF(OR(LEAGUE="Mixed",LEAGUE=MYRANKS_P[[#This Row],[LG]]),IFERROR(INDEX(PITCHCSV[],MATCH(MYRANKS_P[[#This Row],[PROJID]],PITCHCSV[playerid],0),P_ERCOL),0),0)</f>
        <v>#REF!</v>
      </c>
      <c r="M832" s="153" t="e">
        <f>IF(OR(LEAGUE="Mixed",LEAGUE=MYRANKS_P[[#This Row],[LG]]),IFERROR(INDEX(PITCHCSV[],MATCH(MYRANKS_P[[#This Row],[PROJID]],PITCHCSV[playerid],0),P_HRCOL),0),0)</f>
        <v>#REF!</v>
      </c>
      <c r="N832" s="153" t="e">
        <f>IF(OR(LEAGUE="Mixed",LEAGUE=MYRANKS_P[[#This Row],[LG]]),IFERROR(INDEX(PITCHCSV[],MATCH(MYRANKS_P[[#This Row],[PROJID]],PITCHCSV[playerid],0),P_SOCOL),0),0)</f>
        <v>#REF!</v>
      </c>
      <c r="O832" s="153" t="e">
        <f>IF(OR(LEAGUE="Mixed",LEAGUE=MYRANKS_P[[#This Row],[LG]]),IFERROR(INDEX(PITCHCSV[],MATCH(MYRANKS_P[[#This Row],[PROJID]],PITCHCSV[playerid],0),P_BBCOL),0),0)</f>
        <v>#REF!</v>
      </c>
      <c r="P832" s="154" t="e">
        <f>IF(OR(LEAGUE="Mixed",LEAGUE=MYRANKS_P[[#This Row],[LG]]),IFERROR(MYRANKS_P[[#This Row],[ER]]*9/MYRANKS_P[[#This Row],[IP]],0),0)</f>
        <v>#REF!</v>
      </c>
      <c r="Q832" s="33" t="e">
        <f>IF(OR(LEAGUE="Mixed",LEAGUE=MYRANKS_P[[#This Row],[LG]]),IFERROR((MYRANKS_P[[#This Row],[BB]]+MYRANKS_P[[#This Row],[H]])/MYRANKS_P[[#This Row],[IP]],0),0)</f>
        <v>#REF!</v>
      </c>
      <c r="R832" s="33" t="e">
        <f>MYRANKS_P[[#This Row],[W]]/SGP_W</f>
        <v>#REF!</v>
      </c>
      <c r="S832" s="33" t="e">
        <f>MYRANKS_P[[#This Row],[SV]]/SGP_SV</f>
        <v>#REF!</v>
      </c>
      <c r="T832" s="33" t="e">
        <f>MYRANKS_P[[#This Row],[SO]]/SGP_K</f>
        <v>#REF!</v>
      </c>
      <c r="U832" s="33" t="e">
        <f>((LGAVG_ER*(NUMPITCHERS-1)+MYRANKS_P[[#This Row],[ER]])*9/((LGAVG_IP*(NUMPITCHERS-1)+MYRANKS_P[[#This Row],[IP]]))-LGAVG_ERA)/SGP_ERA</f>
        <v>#REF!</v>
      </c>
      <c r="V832" s="163" t="e">
        <f>((LGAVG_HBB*(NUMPITCHERS-1)+MYRANKS_P[[#This Row],[BB]]+MYRANKS_P[[#This Row],[H]])/(LGAVG_IP*(NUMPITCHERS-1)+MYRANKS_P[[#This Row],[IP]])-LGAVG_WHIP)/SGP_WHIP</f>
        <v>#REF!</v>
      </c>
      <c r="W832" s="73" t="e">
        <f>MYRANKS_P[[#This Row],[WSGP]]+MYRANKS_P[[#This Row],[SVSGP]]+MYRANKS_P[[#This Row],[SOSGP]]+MYRANKS_P[[#This Row],[ERASGP]]+MYRANKS_P[[#This Row],[WHIPSGP]]</f>
        <v>#REF!</v>
      </c>
      <c r="X832" s="174" t="e">
        <f>RANK(MYRANKS_P[[#This Row],[TTLSGP]],MYRANKS_P[TTLSGP],0)</f>
        <v>#REF!</v>
      </c>
      <c r="Y832" s="73" t="e">
        <f>IF(MYRANKS_P[[#This Row],[RAW_RANK]]&gt;NUM_P,MYRANKS_P[[#This Row],[TTLSGP]],0)</f>
        <v>#REF!</v>
      </c>
      <c r="Z832" s="34" t="e">
        <f>IF(MYRANKS_P[[#This Row],[BENCH_TTLSGP]]=0,"",RANK(MYRANKS_P[[#This Row],[BENCH_TTLSGP]],MYRANKS_P[BENCH_TTLSGP],0))</f>
        <v>#REF!</v>
      </c>
      <c r="AA832" s="34" t="e">
        <f>IF(MYRANKS_P[[#This Row],[RAW_RANK]]=NUM_P,"X","")</f>
        <v>#REF!</v>
      </c>
      <c r="AB832" s="135" t="e">
        <f>VLOOKUP(MYRANKS_P[[#This Row],[POS]],#REF!,COLUMN(#REF!),FALSE)</f>
        <v>#REF!</v>
      </c>
      <c r="AC832" s="37" t="e">
        <f>MYRANKS_P[[#This Row],[TTLSGP]]-MYRANKS_P[[#This Row],[REPL LVL]]</f>
        <v>#REF!</v>
      </c>
      <c r="AD832" s="33" t="e">
        <f>IF(MYRANKS_P[[#This Row],[RAW_RANK]]&lt;=Total_Pitchers_Drafted,MYRANKS_P[[#This Row],[SGP OVER REPL]],0)</f>
        <v>#REF!</v>
      </c>
      <c r="AE832" s="67" t="e">
        <f>MYRANKS_P[[#This Row],[SGP OVER REPL]]*Dollar_Value_Per_Pitcher_SGP+1</f>
        <v>#REF!</v>
      </c>
      <c r="AF832" s="33"/>
      <c r="AG832" s="33" t="e">
        <f>IF(AND(MYRANKS_P[[#This Row],[BENCH_RANK]]&lt;=Total_Pitchers_Drafted,MYRANKS_P[[#This Row],[$ACTUAL]]=""),MYRANKS_P[[#This Row],[USEFULSGP]],0)</f>
        <v>#REF!</v>
      </c>
      <c r="AH832" s="33" t="e">
        <f>IF(MYRANKS_P[[#This Row],[REMAIN_SGP]]=0,0,MYRANKS_P[[#This Row],[REMAIN_SGP]]*Remaining_Dollar_Value_Per_Pitcher_SGP+1)</f>
        <v>#REF!</v>
      </c>
      <c r="AI832" s="33"/>
    </row>
    <row r="833" spans="1:35" x14ac:dyDescent="0.25">
      <c r="A833" s="111" t="s">
        <v>2112</v>
      </c>
      <c r="B833" s="53" t="e">
        <f>VLOOKUP(MYRANKS_P[[#This Row],[PLAYERID]],#REF!,COLUMN(#REF!),FALSE)</f>
        <v>#REF!</v>
      </c>
      <c r="C833" s="53" t="e">
        <f>VLOOKUP(MYRANKS_P[[#This Row],[PLAYERID]],#REF!,COLUMN(#REF!),FALSE)</f>
        <v>#REF!</v>
      </c>
      <c r="D833" s="53" t="e">
        <f>VLOOKUP(MYRANKS_P[[#This Row],[PLAYERID]],#REF!,COLUMN(#REF!),FALSE)</f>
        <v>#REF!</v>
      </c>
      <c r="E833" s="9" t="e">
        <f>VLOOKUP(MYRANKS_P[[#This Row],[PLAYERID]],#REF!,COLUMN(#REF!),FALSE)</f>
        <v>#REF!</v>
      </c>
      <c r="F833" s="53" t="e">
        <f>VLOOKUP(MYRANKS_P[[#This Row],[PLAYERID]],#REF!,COLUMN(#REF!),FALSE)</f>
        <v>#REF!</v>
      </c>
      <c r="G833" s="32" t="e">
        <f>INDEX(#REF!,MATCH(MYRANKS_P[[#This Row],[PLAYERID]],#REF!,0),VLOOKUP(IDSYSTEM,#REF!,3,FALSE))</f>
        <v>#REF!</v>
      </c>
      <c r="H833" s="155" t="e">
        <f>IF(OR(LEAGUE="Mixed",LEAGUE=MYRANKS_P[[#This Row],[LG]]),IFERROR(INDEX(PITCHCSV[],MATCH(MYRANKS_P[[#This Row],[PROJID]],PITCHCSV[playerid],0),P_WCOL),0),0)</f>
        <v>#REF!</v>
      </c>
      <c r="I833" s="153" t="e">
        <f>IF(OR(LEAGUE="Mixed",LEAGUE=MYRANKS_P[[#This Row],[LG]]),IFERROR(INDEX(PITCHCSV[],MATCH(MYRANKS_P[[#This Row],[PROJID]],PITCHCSV[playerid],0),P_SVCOL),0),0)</f>
        <v>#REF!</v>
      </c>
      <c r="J833" s="153" t="e">
        <f>IF(OR(LEAGUE="Mixed",LEAGUE=MYRANKS_P[[#This Row],[LG]]),IFERROR(INDEX(PITCHCSV[],MATCH(MYRANKS_P[[#This Row],[PROJID]],PITCHCSV[playerid],0),P_IPCOL),0),0)</f>
        <v>#REF!</v>
      </c>
      <c r="K833" s="153" t="e">
        <f>IF(OR(LEAGUE="Mixed",LEAGUE=MYRANKS_P[[#This Row],[LG]]),IFERROR(INDEX(PITCHCSV[],MATCH(MYRANKS_P[[#This Row],[PROJID]],PITCHCSV[playerid],0),P_HCOL),0),0)</f>
        <v>#REF!</v>
      </c>
      <c r="L833" s="153" t="e">
        <f>IF(OR(LEAGUE="Mixed",LEAGUE=MYRANKS_P[[#This Row],[LG]]),IFERROR(INDEX(PITCHCSV[],MATCH(MYRANKS_P[[#This Row],[PROJID]],PITCHCSV[playerid],0),P_ERCOL),0),0)</f>
        <v>#REF!</v>
      </c>
      <c r="M833" s="153" t="e">
        <f>IF(OR(LEAGUE="Mixed",LEAGUE=MYRANKS_P[[#This Row],[LG]]),IFERROR(INDEX(PITCHCSV[],MATCH(MYRANKS_P[[#This Row],[PROJID]],PITCHCSV[playerid],0),P_HRCOL),0),0)</f>
        <v>#REF!</v>
      </c>
      <c r="N833" s="153" t="e">
        <f>IF(OR(LEAGUE="Mixed",LEAGUE=MYRANKS_P[[#This Row],[LG]]),IFERROR(INDEX(PITCHCSV[],MATCH(MYRANKS_P[[#This Row],[PROJID]],PITCHCSV[playerid],0),P_SOCOL),0),0)</f>
        <v>#REF!</v>
      </c>
      <c r="O833" s="153" t="e">
        <f>IF(OR(LEAGUE="Mixed",LEAGUE=MYRANKS_P[[#This Row],[LG]]),IFERROR(INDEX(PITCHCSV[],MATCH(MYRANKS_P[[#This Row],[PROJID]],PITCHCSV[playerid],0),P_BBCOL),0),0)</f>
        <v>#REF!</v>
      </c>
      <c r="P833" s="154" t="e">
        <f>IF(OR(LEAGUE="Mixed",LEAGUE=MYRANKS_P[[#This Row],[LG]]),IFERROR(MYRANKS_P[[#This Row],[ER]]*9/MYRANKS_P[[#This Row],[IP]],0),0)</f>
        <v>#REF!</v>
      </c>
      <c r="Q833" s="33" t="e">
        <f>IF(OR(LEAGUE="Mixed",LEAGUE=MYRANKS_P[[#This Row],[LG]]),IFERROR((MYRANKS_P[[#This Row],[BB]]+MYRANKS_P[[#This Row],[H]])/MYRANKS_P[[#This Row],[IP]],0),0)</f>
        <v>#REF!</v>
      </c>
      <c r="R833" s="33" t="e">
        <f>MYRANKS_P[[#This Row],[W]]/SGP_W</f>
        <v>#REF!</v>
      </c>
      <c r="S833" s="33" t="e">
        <f>MYRANKS_P[[#This Row],[SV]]/SGP_SV</f>
        <v>#REF!</v>
      </c>
      <c r="T833" s="33" t="e">
        <f>MYRANKS_P[[#This Row],[SO]]/SGP_K</f>
        <v>#REF!</v>
      </c>
      <c r="U833" s="33" t="e">
        <f>((LGAVG_ER*(NUMPITCHERS-1)+MYRANKS_P[[#This Row],[ER]])*9/((LGAVG_IP*(NUMPITCHERS-1)+MYRANKS_P[[#This Row],[IP]]))-LGAVG_ERA)/SGP_ERA</f>
        <v>#REF!</v>
      </c>
      <c r="V833" s="163" t="e">
        <f>((LGAVG_HBB*(NUMPITCHERS-1)+MYRANKS_P[[#This Row],[BB]]+MYRANKS_P[[#This Row],[H]])/(LGAVG_IP*(NUMPITCHERS-1)+MYRANKS_P[[#This Row],[IP]])-LGAVG_WHIP)/SGP_WHIP</f>
        <v>#REF!</v>
      </c>
      <c r="W833" s="73" t="e">
        <f>MYRANKS_P[[#This Row],[WSGP]]+MYRANKS_P[[#This Row],[SVSGP]]+MYRANKS_P[[#This Row],[SOSGP]]+MYRANKS_P[[#This Row],[ERASGP]]+MYRANKS_P[[#This Row],[WHIPSGP]]</f>
        <v>#REF!</v>
      </c>
      <c r="X833" s="174" t="e">
        <f>RANK(MYRANKS_P[[#This Row],[TTLSGP]],MYRANKS_P[TTLSGP],0)</f>
        <v>#REF!</v>
      </c>
      <c r="Y833" s="73" t="e">
        <f>IF(MYRANKS_P[[#This Row],[RAW_RANK]]&gt;NUM_P,MYRANKS_P[[#This Row],[TTLSGP]],0)</f>
        <v>#REF!</v>
      </c>
      <c r="Z833" s="34" t="e">
        <f>IF(MYRANKS_P[[#This Row],[BENCH_TTLSGP]]=0,"",RANK(MYRANKS_P[[#This Row],[BENCH_TTLSGP]],MYRANKS_P[BENCH_TTLSGP],0))</f>
        <v>#REF!</v>
      </c>
      <c r="AA833" s="34" t="e">
        <f>IF(MYRANKS_P[[#This Row],[RAW_RANK]]=NUM_P,"X","")</f>
        <v>#REF!</v>
      </c>
      <c r="AB833" s="135" t="e">
        <f>VLOOKUP(MYRANKS_P[[#This Row],[POS]],#REF!,COLUMN(#REF!),FALSE)</f>
        <v>#REF!</v>
      </c>
      <c r="AC833" s="164" t="e">
        <f>MYRANKS_P[[#This Row],[TTLSGP]]-MYRANKS_P[[#This Row],[REPL LVL]]</f>
        <v>#REF!</v>
      </c>
      <c r="AD833" s="33" t="e">
        <f>IF(MYRANKS_P[[#This Row],[RAW_RANK]]&lt;=Total_Pitchers_Drafted,MYRANKS_P[[#This Row],[SGP OVER REPL]],0)</f>
        <v>#REF!</v>
      </c>
      <c r="AE833" s="67" t="e">
        <f>MYRANKS_P[[#This Row],[SGP OVER REPL]]*Dollar_Value_Per_Pitcher_SGP+1</f>
        <v>#REF!</v>
      </c>
      <c r="AF833" s="33"/>
      <c r="AG833" s="33" t="e">
        <f>IF(AND(MYRANKS_P[[#This Row],[BENCH_RANK]]&lt;=Total_Pitchers_Drafted,MYRANKS_P[[#This Row],[$ACTUAL]]=""),MYRANKS_P[[#This Row],[USEFULSGP]],0)</f>
        <v>#REF!</v>
      </c>
      <c r="AH833" s="33" t="e">
        <f>IF(MYRANKS_P[[#This Row],[REMAIN_SGP]]=0,0,MYRANKS_P[[#This Row],[REMAIN_SGP]]*Remaining_Dollar_Value_Per_Pitcher_SGP+1)</f>
        <v>#REF!</v>
      </c>
      <c r="AI833" s="33"/>
    </row>
    <row r="834" spans="1:35" x14ac:dyDescent="0.25">
      <c r="A834" s="78" t="s">
        <v>2113</v>
      </c>
      <c r="B834" s="53" t="e">
        <f>VLOOKUP(MYRANKS_P[[#This Row],[PLAYERID]],#REF!,COLUMN(#REF!),FALSE)</f>
        <v>#REF!</v>
      </c>
      <c r="C834" s="53" t="e">
        <f>VLOOKUP(MYRANKS_P[[#This Row],[PLAYERID]],#REF!,COLUMN(#REF!),FALSE)</f>
        <v>#REF!</v>
      </c>
      <c r="D834" s="53" t="e">
        <f>VLOOKUP(MYRANKS_P[[#This Row],[PLAYERID]],#REF!,COLUMN(#REF!),FALSE)</f>
        <v>#REF!</v>
      </c>
      <c r="E834" s="9" t="e">
        <f>VLOOKUP(MYRANKS_P[[#This Row],[PLAYERID]],#REF!,COLUMN(#REF!),FALSE)</f>
        <v>#REF!</v>
      </c>
      <c r="F834" s="53" t="e">
        <f>VLOOKUP(MYRANKS_P[[#This Row],[PLAYERID]],#REF!,COLUMN(#REF!),FALSE)</f>
        <v>#REF!</v>
      </c>
      <c r="G834" s="32" t="e">
        <f>INDEX(#REF!,MATCH(MYRANKS_P[[#This Row],[PLAYERID]],#REF!,0),VLOOKUP(IDSYSTEM,#REF!,3,FALSE))</f>
        <v>#REF!</v>
      </c>
      <c r="H834" s="166" t="e">
        <f>IF(OR(LEAGUE="Mixed",LEAGUE=MYRANKS_P[[#This Row],[LG]]),IFERROR(INDEX(PITCHCSV[],MATCH(MYRANKS_P[[#This Row],[PROJID]],PITCHCSV[playerid],0),P_WCOL),0),0)</f>
        <v>#REF!</v>
      </c>
      <c r="I834" s="167" t="e">
        <f>IF(OR(LEAGUE="Mixed",LEAGUE=MYRANKS_P[[#This Row],[LG]]),IFERROR(INDEX(PITCHCSV[],MATCH(MYRANKS_P[[#This Row],[PROJID]],PITCHCSV[playerid],0),P_SVCOL),0),0)</f>
        <v>#REF!</v>
      </c>
      <c r="J834" s="167" t="e">
        <f>IF(OR(LEAGUE="Mixed",LEAGUE=MYRANKS_P[[#This Row],[LG]]),IFERROR(INDEX(PITCHCSV[],MATCH(MYRANKS_P[[#This Row],[PROJID]],PITCHCSV[playerid],0),P_IPCOL),0),0)</f>
        <v>#REF!</v>
      </c>
      <c r="K834" s="167" t="e">
        <f>IF(OR(LEAGUE="Mixed",LEAGUE=MYRANKS_P[[#This Row],[LG]]),IFERROR(INDEX(PITCHCSV[],MATCH(MYRANKS_P[[#This Row],[PROJID]],PITCHCSV[playerid],0),P_HCOL),0),0)</f>
        <v>#REF!</v>
      </c>
      <c r="L834" s="167" t="e">
        <f>IF(OR(LEAGUE="Mixed",LEAGUE=MYRANKS_P[[#This Row],[LG]]),IFERROR(INDEX(PITCHCSV[],MATCH(MYRANKS_P[[#This Row],[PROJID]],PITCHCSV[playerid],0),P_ERCOL),0),0)</f>
        <v>#REF!</v>
      </c>
      <c r="M834" s="167" t="e">
        <f>IF(OR(LEAGUE="Mixed",LEAGUE=MYRANKS_P[[#This Row],[LG]]),IFERROR(INDEX(PITCHCSV[],MATCH(MYRANKS_P[[#This Row],[PROJID]],PITCHCSV[playerid],0),P_HRCOL),0),0)</f>
        <v>#REF!</v>
      </c>
      <c r="N834" s="167" t="e">
        <f>IF(OR(LEAGUE="Mixed",LEAGUE=MYRANKS_P[[#This Row],[LG]]),IFERROR(INDEX(PITCHCSV[],MATCH(MYRANKS_P[[#This Row],[PROJID]],PITCHCSV[playerid],0),P_SOCOL),0),0)</f>
        <v>#REF!</v>
      </c>
      <c r="O834" s="167" t="e">
        <f>IF(OR(LEAGUE="Mixed",LEAGUE=MYRANKS_P[[#This Row],[LG]]),IFERROR(INDEX(PITCHCSV[],MATCH(MYRANKS_P[[#This Row],[PROJID]],PITCHCSV[playerid],0),P_BBCOL),0),0)</f>
        <v>#REF!</v>
      </c>
      <c r="P834" s="135" t="e">
        <f>IF(OR(LEAGUE="Mixed",LEAGUE=MYRANKS_P[[#This Row],[LG]]),IFERROR(MYRANKS_P[[#This Row],[ER]]*9/MYRANKS_P[[#This Row],[IP]],0),0)</f>
        <v>#REF!</v>
      </c>
      <c r="Q834" s="37" t="e">
        <f>IF(OR(LEAGUE="Mixed",LEAGUE=MYRANKS_P[[#This Row],[LG]]),IFERROR((MYRANKS_P[[#This Row],[BB]]+MYRANKS_P[[#This Row],[H]])/MYRANKS_P[[#This Row],[IP]],0),0)</f>
        <v>#REF!</v>
      </c>
      <c r="R834" s="37" t="e">
        <f>MYRANKS_P[[#This Row],[W]]/SGP_W</f>
        <v>#REF!</v>
      </c>
      <c r="S834" s="37" t="e">
        <f>MYRANKS_P[[#This Row],[SV]]/SGP_SV</f>
        <v>#REF!</v>
      </c>
      <c r="T834" s="37" t="e">
        <f>MYRANKS_P[[#This Row],[SO]]/SGP_K</f>
        <v>#REF!</v>
      </c>
      <c r="U834" s="37" t="e">
        <f>((LGAVG_ER*(NUMPITCHERS-1)+MYRANKS_P[[#This Row],[ER]])*9/((LGAVG_IP*(NUMPITCHERS-1)+MYRANKS_P[[#This Row],[IP]]))-LGAVG_ERA)/SGP_ERA</f>
        <v>#REF!</v>
      </c>
      <c r="V834" s="168" t="e">
        <f>((LGAVG_HBB*(NUMPITCHERS-1)+MYRANKS_P[[#This Row],[BB]]+MYRANKS_P[[#This Row],[H]])/(LGAVG_IP*(NUMPITCHERS-1)+MYRANKS_P[[#This Row],[IP]])-LGAVG_WHIP)/SGP_WHIP</f>
        <v>#REF!</v>
      </c>
      <c r="W834" s="77" t="e">
        <f>MYRANKS_P[[#This Row],[WSGP]]+MYRANKS_P[[#This Row],[SVSGP]]+MYRANKS_P[[#This Row],[SOSGP]]+MYRANKS_P[[#This Row],[ERASGP]]+MYRANKS_P[[#This Row],[WHIPSGP]]</f>
        <v>#REF!</v>
      </c>
      <c r="X834" s="178" t="e">
        <f>RANK(MYRANKS_P[[#This Row],[TTLSGP]],MYRANKS_P[TTLSGP],0)</f>
        <v>#REF!</v>
      </c>
      <c r="Y834" s="77" t="e">
        <f>IF(MYRANKS_P[[#This Row],[RAW_RANK]]&gt;NUM_P,MYRANKS_P[[#This Row],[TTLSGP]],0)</f>
        <v>#REF!</v>
      </c>
      <c r="Z834" s="38" t="e">
        <f>IF(MYRANKS_P[[#This Row],[BENCH_TTLSGP]]=0,"",RANK(MYRANKS_P[[#This Row],[BENCH_TTLSGP]],MYRANKS_P[BENCH_TTLSGP],0))</f>
        <v>#REF!</v>
      </c>
      <c r="AA834" s="38" t="e">
        <f>IF(MYRANKS_P[[#This Row],[RAW_RANK]]=NUM_P,"X","")</f>
        <v>#REF!</v>
      </c>
      <c r="AB834" s="135" t="e">
        <f>VLOOKUP(MYRANKS_P[[#This Row],[POS]],#REF!,COLUMN(#REF!),FALSE)</f>
        <v>#REF!</v>
      </c>
      <c r="AC834" s="164" t="e">
        <f>MYRANKS_P[[#This Row],[TTLSGP]]-MYRANKS_P[[#This Row],[REPL LVL]]</f>
        <v>#REF!</v>
      </c>
      <c r="AD834" s="37" t="e">
        <f>IF(MYRANKS_P[[#This Row],[RAW_RANK]]&lt;=Total_Pitchers_Drafted,MYRANKS_P[[#This Row],[SGP OVER REPL]],0)</f>
        <v>#REF!</v>
      </c>
      <c r="AE834" s="71" t="e">
        <f>MYRANKS_P[[#This Row],[SGP OVER REPL]]*Dollar_Value_Per_Pitcher_SGP+1</f>
        <v>#REF!</v>
      </c>
      <c r="AF834" s="37"/>
      <c r="AG834" s="37" t="e">
        <f>IF(AND(MYRANKS_P[[#This Row],[BENCH_RANK]]&lt;=Total_Pitchers_Drafted,MYRANKS_P[[#This Row],[$ACTUAL]]=""),MYRANKS_P[[#This Row],[USEFULSGP]],0)</f>
        <v>#REF!</v>
      </c>
      <c r="AH834" s="37" t="e">
        <f>IF(MYRANKS_P[[#This Row],[REMAIN_SGP]]=0,0,MYRANKS_P[[#This Row],[REMAIN_SGP]]*Remaining_Dollar_Value_Per_Pitcher_SGP+1)</f>
        <v>#REF!</v>
      </c>
      <c r="AI834" s="37"/>
    </row>
    <row r="835" spans="1:35" x14ac:dyDescent="0.25">
      <c r="A835" s="78" t="s">
        <v>2460</v>
      </c>
      <c r="B835" s="53" t="e">
        <f>VLOOKUP(MYRANKS_P[[#This Row],[PLAYERID]],#REF!,COLUMN(#REF!),FALSE)</f>
        <v>#REF!</v>
      </c>
      <c r="C835" s="53" t="e">
        <f>VLOOKUP(MYRANKS_P[[#This Row],[PLAYERID]],#REF!,COLUMN(#REF!),FALSE)</f>
        <v>#REF!</v>
      </c>
      <c r="D835" s="53" t="e">
        <f>VLOOKUP(MYRANKS_P[[#This Row],[PLAYERID]],#REF!,COLUMN(#REF!),FALSE)</f>
        <v>#REF!</v>
      </c>
      <c r="E835" s="9" t="e">
        <f>VLOOKUP(MYRANKS_P[[#This Row],[PLAYERID]],#REF!,COLUMN(#REF!),FALSE)</f>
        <v>#REF!</v>
      </c>
      <c r="F835" s="53" t="e">
        <f>VLOOKUP(MYRANKS_P[[#This Row],[PLAYERID]],#REF!,COLUMN(#REF!),FALSE)</f>
        <v>#REF!</v>
      </c>
      <c r="G835" s="32" t="e">
        <f>INDEX(#REF!,MATCH(MYRANKS_P[[#This Row],[PLAYERID]],#REF!,0),VLOOKUP(IDSYSTEM,#REF!,3,FALSE))</f>
        <v>#REF!</v>
      </c>
      <c r="H835" s="166" t="e">
        <f>IF(OR(LEAGUE="Mixed",LEAGUE=MYRANKS_P[[#This Row],[LG]]),IFERROR(INDEX(PITCHCSV[],MATCH(MYRANKS_P[[#This Row],[PROJID]],PITCHCSV[playerid],0),P_WCOL),0),0)</f>
        <v>#REF!</v>
      </c>
      <c r="I835" s="167" t="e">
        <f>IF(OR(LEAGUE="Mixed",LEAGUE=MYRANKS_P[[#This Row],[LG]]),IFERROR(INDEX(PITCHCSV[],MATCH(MYRANKS_P[[#This Row],[PROJID]],PITCHCSV[playerid],0),P_SVCOL),0),0)</f>
        <v>#REF!</v>
      </c>
      <c r="J835" s="167" t="e">
        <f>IF(OR(LEAGUE="Mixed",LEAGUE=MYRANKS_P[[#This Row],[LG]]),IFERROR(INDEX(PITCHCSV[],MATCH(MYRANKS_P[[#This Row],[PROJID]],PITCHCSV[playerid],0),P_IPCOL),0),0)</f>
        <v>#REF!</v>
      </c>
      <c r="K835" s="167" t="e">
        <f>IF(OR(LEAGUE="Mixed",LEAGUE=MYRANKS_P[[#This Row],[LG]]),IFERROR(INDEX(PITCHCSV[],MATCH(MYRANKS_P[[#This Row],[PROJID]],PITCHCSV[playerid],0),P_HCOL),0),0)</f>
        <v>#REF!</v>
      </c>
      <c r="L835" s="167" t="e">
        <f>IF(OR(LEAGUE="Mixed",LEAGUE=MYRANKS_P[[#This Row],[LG]]),IFERROR(INDEX(PITCHCSV[],MATCH(MYRANKS_P[[#This Row],[PROJID]],PITCHCSV[playerid],0),P_ERCOL),0),0)</f>
        <v>#REF!</v>
      </c>
      <c r="M835" s="167" t="e">
        <f>IF(OR(LEAGUE="Mixed",LEAGUE=MYRANKS_P[[#This Row],[LG]]),IFERROR(INDEX(PITCHCSV[],MATCH(MYRANKS_P[[#This Row],[PROJID]],PITCHCSV[playerid],0),P_HRCOL),0),0)</f>
        <v>#REF!</v>
      </c>
      <c r="N835" s="167" t="e">
        <f>IF(OR(LEAGUE="Mixed",LEAGUE=MYRANKS_P[[#This Row],[LG]]),IFERROR(INDEX(PITCHCSV[],MATCH(MYRANKS_P[[#This Row],[PROJID]],PITCHCSV[playerid],0),P_SOCOL),0),0)</f>
        <v>#REF!</v>
      </c>
      <c r="O835" s="167" t="e">
        <f>IF(OR(LEAGUE="Mixed",LEAGUE=MYRANKS_P[[#This Row],[LG]]),IFERROR(INDEX(PITCHCSV[],MATCH(MYRANKS_P[[#This Row],[PROJID]],PITCHCSV[playerid],0),P_BBCOL),0),0)</f>
        <v>#REF!</v>
      </c>
      <c r="P835" s="135" t="e">
        <f>IF(OR(LEAGUE="Mixed",LEAGUE=MYRANKS_P[[#This Row],[LG]]),IFERROR(MYRANKS_P[[#This Row],[ER]]*9/MYRANKS_P[[#This Row],[IP]],0),0)</f>
        <v>#REF!</v>
      </c>
      <c r="Q835" s="37" t="e">
        <f>IF(OR(LEAGUE="Mixed",LEAGUE=MYRANKS_P[[#This Row],[LG]]),IFERROR((MYRANKS_P[[#This Row],[BB]]+MYRANKS_P[[#This Row],[H]])/MYRANKS_P[[#This Row],[IP]],0),0)</f>
        <v>#REF!</v>
      </c>
      <c r="R835" s="37" t="e">
        <f>MYRANKS_P[[#This Row],[W]]/SGP_W</f>
        <v>#REF!</v>
      </c>
      <c r="S835" s="37" t="e">
        <f>MYRANKS_P[[#This Row],[SV]]/SGP_SV</f>
        <v>#REF!</v>
      </c>
      <c r="T835" s="37" t="e">
        <f>MYRANKS_P[[#This Row],[SO]]/SGP_K</f>
        <v>#REF!</v>
      </c>
      <c r="U835" s="37" t="e">
        <f>((LGAVG_ER*(NUMPITCHERS-1)+MYRANKS_P[[#This Row],[ER]])*9/((LGAVG_IP*(NUMPITCHERS-1)+MYRANKS_P[[#This Row],[IP]]))-LGAVG_ERA)/SGP_ERA</f>
        <v>#REF!</v>
      </c>
      <c r="V835" s="168" t="e">
        <f>((LGAVG_HBB*(NUMPITCHERS-1)+MYRANKS_P[[#This Row],[BB]]+MYRANKS_P[[#This Row],[H]])/(LGAVG_IP*(NUMPITCHERS-1)+MYRANKS_P[[#This Row],[IP]])-LGAVG_WHIP)/SGP_WHIP</f>
        <v>#REF!</v>
      </c>
      <c r="W835" s="77" t="e">
        <f>MYRANKS_P[[#This Row],[WSGP]]+MYRANKS_P[[#This Row],[SVSGP]]+MYRANKS_P[[#This Row],[SOSGP]]+MYRANKS_P[[#This Row],[ERASGP]]+MYRANKS_P[[#This Row],[WHIPSGP]]</f>
        <v>#REF!</v>
      </c>
      <c r="X835" s="178" t="e">
        <f>RANK(MYRANKS_P[[#This Row],[TTLSGP]],MYRANKS_P[TTLSGP],0)</f>
        <v>#REF!</v>
      </c>
      <c r="Y835" s="77" t="e">
        <f>IF(MYRANKS_P[[#This Row],[RAW_RANK]]&gt;NUM_P,MYRANKS_P[[#This Row],[TTLSGP]],0)</f>
        <v>#REF!</v>
      </c>
      <c r="Z835" s="38" t="e">
        <f>IF(MYRANKS_P[[#This Row],[BENCH_TTLSGP]]=0,"",RANK(MYRANKS_P[[#This Row],[BENCH_TTLSGP]],MYRANKS_P[BENCH_TTLSGP],0))</f>
        <v>#REF!</v>
      </c>
      <c r="AA835" s="38" t="e">
        <f>IF(MYRANKS_P[[#This Row],[RAW_RANK]]=NUM_P,"X","")</f>
        <v>#REF!</v>
      </c>
      <c r="AB835" s="135" t="e">
        <f>VLOOKUP(MYRANKS_P[[#This Row],[POS]],#REF!,COLUMN(#REF!),FALSE)</f>
        <v>#REF!</v>
      </c>
      <c r="AC835" s="37" t="e">
        <f>MYRANKS_P[[#This Row],[TTLSGP]]-MYRANKS_P[[#This Row],[REPL LVL]]</f>
        <v>#REF!</v>
      </c>
      <c r="AD835" s="37" t="e">
        <f>IF(MYRANKS_P[[#This Row],[RAW_RANK]]&lt;=Total_Pitchers_Drafted,MYRANKS_P[[#This Row],[SGP OVER REPL]],0)</f>
        <v>#REF!</v>
      </c>
      <c r="AE835" s="71" t="e">
        <f>MYRANKS_P[[#This Row],[SGP OVER REPL]]*Dollar_Value_Per_Pitcher_SGP+1</f>
        <v>#REF!</v>
      </c>
      <c r="AF835" s="37"/>
      <c r="AG835" s="37" t="e">
        <f>IF(AND(MYRANKS_P[[#This Row],[BENCH_RANK]]&lt;=Total_Pitchers_Drafted,MYRANKS_P[[#This Row],[$ACTUAL]]=""),MYRANKS_P[[#This Row],[USEFULSGP]],0)</f>
        <v>#REF!</v>
      </c>
      <c r="AH835" s="37" t="e">
        <f>IF(MYRANKS_P[[#This Row],[REMAIN_SGP]]=0,0,MYRANKS_P[[#This Row],[REMAIN_SGP]]*Remaining_Dollar_Value_Per_Pitcher_SGP+1)</f>
        <v>#REF!</v>
      </c>
      <c r="AI835" s="37"/>
    </row>
    <row r="836" spans="1:35" x14ac:dyDescent="0.25">
      <c r="A836" s="111" t="s">
        <v>2461</v>
      </c>
      <c r="B836" s="53" t="e">
        <f>VLOOKUP(MYRANKS_P[[#This Row],[PLAYERID]],#REF!,COLUMN(#REF!),FALSE)</f>
        <v>#REF!</v>
      </c>
      <c r="C836" s="53" t="e">
        <f>VLOOKUP(MYRANKS_P[[#This Row],[PLAYERID]],#REF!,COLUMN(#REF!),FALSE)</f>
        <v>#REF!</v>
      </c>
      <c r="D836" s="53" t="e">
        <f>VLOOKUP(MYRANKS_P[[#This Row],[PLAYERID]],#REF!,COLUMN(#REF!),FALSE)</f>
        <v>#REF!</v>
      </c>
      <c r="E836" s="9" t="e">
        <f>VLOOKUP(MYRANKS_P[[#This Row],[PLAYERID]],#REF!,COLUMN(#REF!),FALSE)</f>
        <v>#REF!</v>
      </c>
      <c r="F836" s="53" t="e">
        <f>VLOOKUP(MYRANKS_P[[#This Row],[PLAYERID]],#REF!,COLUMN(#REF!),FALSE)</f>
        <v>#REF!</v>
      </c>
      <c r="G836" s="32" t="e">
        <f>INDEX(#REF!,MATCH(MYRANKS_P[[#This Row],[PLAYERID]],#REF!,0),VLOOKUP(IDSYSTEM,#REF!,3,FALSE))</f>
        <v>#REF!</v>
      </c>
      <c r="H836" s="155" t="e">
        <f>IF(OR(LEAGUE="Mixed",LEAGUE=MYRANKS_P[[#This Row],[LG]]),IFERROR(INDEX(PITCHCSV[],MATCH(MYRANKS_P[[#This Row],[PROJID]],PITCHCSV[playerid],0),P_WCOL),0),0)</f>
        <v>#REF!</v>
      </c>
      <c r="I836" s="153" t="e">
        <f>IF(OR(LEAGUE="Mixed",LEAGUE=MYRANKS_P[[#This Row],[LG]]),IFERROR(INDEX(PITCHCSV[],MATCH(MYRANKS_P[[#This Row],[PROJID]],PITCHCSV[playerid],0),P_SVCOL),0),0)</f>
        <v>#REF!</v>
      </c>
      <c r="J836" s="153" t="e">
        <f>IF(OR(LEAGUE="Mixed",LEAGUE=MYRANKS_P[[#This Row],[LG]]),IFERROR(INDEX(PITCHCSV[],MATCH(MYRANKS_P[[#This Row],[PROJID]],PITCHCSV[playerid],0),P_IPCOL),0),0)</f>
        <v>#REF!</v>
      </c>
      <c r="K836" s="153" t="e">
        <f>IF(OR(LEAGUE="Mixed",LEAGUE=MYRANKS_P[[#This Row],[LG]]),IFERROR(INDEX(PITCHCSV[],MATCH(MYRANKS_P[[#This Row],[PROJID]],PITCHCSV[playerid],0),P_HCOL),0),0)</f>
        <v>#REF!</v>
      </c>
      <c r="L836" s="153" t="e">
        <f>IF(OR(LEAGUE="Mixed",LEAGUE=MYRANKS_P[[#This Row],[LG]]),IFERROR(INDEX(PITCHCSV[],MATCH(MYRANKS_P[[#This Row],[PROJID]],PITCHCSV[playerid],0),P_ERCOL),0),0)</f>
        <v>#REF!</v>
      </c>
      <c r="M836" s="153" t="e">
        <f>IF(OR(LEAGUE="Mixed",LEAGUE=MYRANKS_P[[#This Row],[LG]]),IFERROR(INDEX(PITCHCSV[],MATCH(MYRANKS_P[[#This Row],[PROJID]],PITCHCSV[playerid],0),P_HRCOL),0),0)</f>
        <v>#REF!</v>
      </c>
      <c r="N836" s="153" t="e">
        <f>IF(OR(LEAGUE="Mixed",LEAGUE=MYRANKS_P[[#This Row],[LG]]),IFERROR(INDEX(PITCHCSV[],MATCH(MYRANKS_P[[#This Row],[PROJID]],PITCHCSV[playerid],0),P_SOCOL),0),0)</f>
        <v>#REF!</v>
      </c>
      <c r="O836" s="153" t="e">
        <f>IF(OR(LEAGUE="Mixed",LEAGUE=MYRANKS_P[[#This Row],[LG]]),IFERROR(INDEX(PITCHCSV[],MATCH(MYRANKS_P[[#This Row],[PROJID]],PITCHCSV[playerid],0),P_BBCOL),0),0)</f>
        <v>#REF!</v>
      </c>
      <c r="P836" s="154" t="e">
        <f>IF(OR(LEAGUE="Mixed",LEAGUE=MYRANKS_P[[#This Row],[LG]]),IFERROR(MYRANKS_P[[#This Row],[ER]]*9/MYRANKS_P[[#This Row],[IP]],0),0)</f>
        <v>#REF!</v>
      </c>
      <c r="Q836" s="33" t="e">
        <f>IF(OR(LEAGUE="Mixed",LEAGUE=MYRANKS_P[[#This Row],[LG]]),IFERROR((MYRANKS_P[[#This Row],[BB]]+MYRANKS_P[[#This Row],[H]])/MYRANKS_P[[#This Row],[IP]],0),0)</f>
        <v>#REF!</v>
      </c>
      <c r="R836" s="33" t="e">
        <f>MYRANKS_P[[#This Row],[W]]/SGP_W</f>
        <v>#REF!</v>
      </c>
      <c r="S836" s="33" t="e">
        <f>MYRANKS_P[[#This Row],[SV]]/SGP_SV</f>
        <v>#REF!</v>
      </c>
      <c r="T836" s="33" t="e">
        <f>MYRANKS_P[[#This Row],[SO]]/SGP_K</f>
        <v>#REF!</v>
      </c>
      <c r="U836" s="33" t="e">
        <f>((LGAVG_ER*(NUMPITCHERS-1)+MYRANKS_P[[#This Row],[ER]])*9/((LGAVG_IP*(NUMPITCHERS-1)+MYRANKS_P[[#This Row],[IP]]))-LGAVG_ERA)/SGP_ERA</f>
        <v>#REF!</v>
      </c>
      <c r="V836" s="163" t="e">
        <f>((LGAVG_HBB*(NUMPITCHERS-1)+MYRANKS_P[[#This Row],[BB]]+MYRANKS_P[[#This Row],[H]])/(LGAVG_IP*(NUMPITCHERS-1)+MYRANKS_P[[#This Row],[IP]])-LGAVG_WHIP)/SGP_WHIP</f>
        <v>#REF!</v>
      </c>
      <c r="W836" s="73" t="e">
        <f>MYRANKS_P[[#This Row],[WSGP]]+MYRANKS_P[[#This Row],[SVSGP]]+MYRANKS_P[[#This Row],[SOSGP]]+MYRANKS_P[[#This Row],[ERASGP]]+MYRANKS_P[[#This Row],[WHIPSGP]]</f>
        <v>#REF!</v>
      </c>
      <c r="X836" s="174" t="e">
        <f>RANK(MYRANKS_P[[#This Row],[TTLSGP]],MYRANKS_P[TTLSGP],0)</f>
        <v>#REF!</v>
      </c>
      <c r="Y836" s="73" t="e">
        <f>IF(MYRANKS_P[[#This Row],[RAW_RANK]]&gt;NUM_P,MYRANKS_P[[#This Row],[TTLSGP]],0)</f>
        <v>#REF!</v>
      </c>
      <c r="Z836" s="34" t="e">
        <f>IF(MYRANKS_P[[#This Row],[BENCH_TTLSGP]]=0,"",RANK(MYRANKS_P[[#This Row],[BENCH_TTLSGP]],MYRANKS_P[BENCH_TTLSGP],0))</f>
        <v>#REF!</v>
      </c>
      <c r="AA836" s="34" t="e">
        <f>IF(MYRANKS_P[[#This Row],[RAW_RANK]]=NUM_P,"X","")</f>
        <v>#REF!</v>
      </c>
      <c r="AB836" s="135" t="e">
        <f>VLOOKUP(MYRANKS_P[[#This Row],[POS]],#REF!,COLUMN(#REF!),FALSE)</f>
        <v>#REF!</v>
      </c>
      <c r="AC836" s="37" t="e">
        <f>MYRANKS_P[[#This Row],[TTLSGP]]-MYRANKS_P[[#This Row],[REPL LVL]]</f>
        <v>#REF!</v>
      </c>
      <c r="AD836" s="33" t="e">
        <f>IF(MYRANKS_P[[#This Row],[RAW_RANK]]&lt;=Total_Pitchers_Drafted,MYRANKS_P[[#This Row],[SGP OVER REPL]],0)</f>
        <v>#REF!</v>
      </c>
      <c r="AE836" s="67" t="e">
        <f>MYRANKS_P[[#This Row],[SGP OVER REPL]]*Dollar_Value_Per_Pitcher_SGP+1</f>
        <v>#REF!</v>
      </c>
      <c r="AF836" s="33"/>
      <c r="AG836" s="33" t="e">
        <f>IF(AND(MYRANKS_P[[#This Row],[BENCH_RANK]]&lt;=Total_Pitchers_Drafted,MYRANKS_P[[#This Row],[$ACTUAL]]=""),MYRANKS_P[[#This Row],[USEFULSGP]],0)</f>
        <v>#REF!</v>
      </c>
      <c r="AH836" s="33" t="e">
        <f>IF(MYRANKS_P[[#This Row],[REMAIN_SGP]]=0,0,MYRANKS_P[[#This Row],[REMAIN_SGP]]*Remaining_Dollar_Value_Per_Pitcher_SGP+1)</f>
        <v>#REF!</v>
      </c>
      <c r="AI836" s="33"/>
    </row>
    <row r="837" spans="1:35" x14ac:dyDescent="0.25">
      <c r="A837" s="111" t="s">
        <v>2462</v>
      </c>
      <c r="B837" s="53" t="e">
        <f>VLOOKUP(MYRANKS_P[[#This Row],[PLAYERID]],#REF!,COLUMN(#REF!),FALSE)</f>
        <v>#REF!</v>
      </c>
      <c r="C837" s="53" t="e">
        <f>VLOOKUP(MYRANKS_P[[#This Row],[PLAYERID]],#REF!,COLUMN(#REF!),FALSE)</f>
        <v>#REF!</v>
      </c>
      <c r="D837" s="53" t="e">
        <f>VLOOKUP(MYRANKS_P[[#This Row],[PLAYERID]],#REF!,COLUMN(#REF!),FALSE)</f>
        <v>#REF!</v>
      </c>
      <c r="E837" s="9" t="e">
        <f>VLOOKUP(MYRANKS_P[[#This Row],[PLAYERID]],#REF!,COLUMN(#REF!),FALSE)</f>
        <v>#REF!</v>
      </c>
      <c r="F837" s="53" t="e">
        <f>VLOOKUP(MYRANKS_P[[#This Row],[PLAYERID]],#REF!,COLUMN(#REF!),FALSE)</f>
        <v>#REF!</v>
      </c>
      <c r="G837" s="32" t="e">
        <f>INDEX(#REF!,MATCH(MYRANKS_P[[#This Row],[PLAYERID]],#REF!,0),VLOOKUP(IDSYSTEM,#REF!,3,FALSE))</f>
        <v>#REF!</v>
      </c>
      <c r="H837" s="155" t="e">
        <f>IF(OR(LEAGUE="Mixed",LEAGUE=MYRANKS_P[[#This Row],[LG]]),IFERROR(INDEX(PITCHCSV[],MATCH(MYRANKS_P[[#This Row],[PROJID]],PITCHCSV[playerid],0),P_WCOL),0),0)</f>
        <v>#REF!</v>
      </c>
      <c r="I837" s="153" t="e">
        <f>IF(OR(LEAGUE="Mixed",LEAGUE=MYRANKS_P[[#This Row],[LG]]),IFERROR(INDEX(PITCHCSV[],MATCH(MYRANKS_P[[#This Row],[PROJID]],PITCHCSV[playerid],0),P_SVCOL),0),0)</f>
        <v>#REF!</v>
      </c>
      <c r="J837" s="153" t="e">
        <f>IF(OR(LEAGUE="Mixed",LEAGUE=MYRANKS_P[[#This Row],[LG]]),IFERROR(INDEX(PITCHCSV[],MATCH(MYRANKS_P[[#This Row],[PROJID]],PITCHCSV[playerid],0),P_IPCOL),0),0)</f>
        <v>#REF!</v>
      </c>
      <c r="K837" s="153" t="e">
        <f>IF(OR(LEAGUE="Mixed",LEAGUE=MYRANKS_P[[#This Row],[LG]]),IFERROR(INDEX(PITCHCSV[],MATCH(MYRANKS_P[[#This Row],[PROJID]],PITCHCSV[playerid],0),P_HCOL),0),0)</f>
        <v>#REF!</v>
      </c>
      <c r="L837" s="153" t="e">
        <f>IF(OR(LEAGUE="Mixed",LEAGUE=MYRANKS_P[[#This Row],[LG]]),IFERROR(INDEX(PITCHCSV[],MATCH(MYRANKS_P[[#This Row],[PROJID]],PITCHCSV[playerid],0),P_ERCOL),0),0)</f>
        <v>#REF!</v>
      </c>
      <c r="M837" s="153" t="e">
        <f>IF(OR(LEAGUE="Mixed",LEAGUE=MYRANKS_P[[#This Row],[LG]]),IFERROR(INDEX(PITCHCSV[],MATCH(MYRANKS_P[[#This Row],[PROJID]],PITCHCSV[playerid],0),P_HRCOL),0),0)</f>
        <v>#REF!</v>
      </c>
      <c r="N837" s="153" t="e">
        <f>IF(OR(LEAGUE="Mixed",LEAGUE=MYRANKS_P[[#This Row],[LG]]),IFERROR(INDEX(PITCHCSV[],MATCH(MYRANKS_P[[#This Row],[PROJID]],PITCHCSV[playerid],0),P_SOCOL),0),0)</f>
        <v>#REF!</v>
      </c>
      <c r="O837" s="153" t="e">
        <f>IF(OR(LEAGUE="Mixed",LEAGUE=MYRANKS_P[[#This Row],[LG]]),IFERROR(INDEX(PITCHCSV[],MATCH(MYRANKS_P[[#This Row],[PROJID]],PITCHCSV[playerid],0),P_BBCOL),0),0)</f>
        <v>#REF!</v>
      </c>
      <c r="P837" s="154" t="e">
        <f>IF(OR(LEAGUE="Mixed",LEAGUE=MYRANKS_P[[#This Row],[LG]]),IFERROR(MYRANKS_P[[#This Row],[ER]]*9/MYRANKS_P[[#This Row],[IP]],0),0)</f>
        <v>#REF!</v>
      </c>
      <c r="Q837" s="33" t="e">
        <f>IF(OR(LEAGUE="Mixed",LEAGUE=MYRANKS_P[[#This Row],[LG]]),IFERROR((MYRANKS_P[[#This Row],[BB]]+MYRANKS_P[[#This Row],[H]])/MYRANKS_P[[#This Row],[IP]],0),0)</f>
        <v>#REF!</v>
      </c>
      <c r="R837" s="33" t="e">
        <f>MYRANKS_P[[#This Row],[W]]/SGP_W</f>
        <v>#REF!</v>
      </c>
      <c r="S837" s="33" t="e">
        <f>MYRANKS_P[[#This Row],[SV]]/SGP_SV</f>
        <v>#REF!</v>
      </c>
      <c r="T837" s="33" t="e">
        <f>MYRANKS_P[[#This Row],[SO]]/SGP_K</f>
        <v>#REF!</v>
      </c>
      <c r="U837" s="33" t="e">
        <f>((LGAVG_ER*(NUMPITCHERS-1)+MYRANKS_P[[#This Row],[ER]])*9/((LGAVG_IP*(NUMPITCHERS-1)+MYRANKS_P[[#This Row],[IP]]))-LGAVG_ERA)/SGP_ERA</f>
        <v>#REF!</v>
      </c>
      <c r="V837" s="163" t="e">
        <f>((LGAVG_HBB*(NUMPITCHERS-1)+MYRANKS_P[[#This Row],[BB]]+MYRANKS_P[[#This Row],[H]])/(LGAVG_IP*(NUMPITCHERS-1)+MYRANKS_P[[#This Row],[IP]])-LGAVG_WHIP)/SGP_WHIP</f>
        <v>#REF!</v>
      </c>
      <c r="W837" s="73" t="e">
        <f>MYRANKS_P[[#This Row],[WSGP]]+MYRANKS_P[[#This Row],[SVSGP]]+MYRANKS_P[[#This Row],[SOSGP]]+MYRANKS_P[[#This Row],[ERASGP]]+MYRANKS_P[[#This Row],[WHIPSGP]]</f>
        <v>#REF!</v>
      </c>
      <c r="X837" s="174" t="e">
        <f>RANK(MYRANKS_P[[#This Row],[TTLSGP]],MYRANKS_P[TTLSGP],0)</f>
        <v>#REF!</v>
      </c>
      <c r="Y837" s="73" t="e">
        <f>IF(MYRANKS_P[[#This Row],[RAW_RANK]]&gt;NUM_P,MYRANKS_P[[#This Row],[TTLSGP]],0)</f>
        <v>#REF!</v>
      </c>
      <c r="Z837" s="34" t="e">
        <f>IF(MYRANKS_P[[#This Row],[BENCH_TTLSGP]]=0,"",RANK(MYRANKS_P[[#This Row],[BENCH_TTLSGP]],MYRANKS_P[BENCH_TTLSGP],0))</f>
        <v>#REF!</v>
      </c>
      <c r="AA837" s="34" t="e">
        <f>IF(MYRANKS_P[[#This Row],[RAW_RANK]]=NUM_P,"X","")</f>
        <v>#REF!</v>
      </c>
      <c r="AB837" s="135" t="e">
        <f>VLOOKUP(MYRANKS_P[[#This Row],[POS]],#REF!,COLUMN(#REF!),FALSE)</f>
        <v>#REF!</v>
      </c>
      <c r="AC837" s="164" t="e">
        <f>MYRANKS_P[[#This Row],[TTLSGP]]-MYRANKS_P[[#This Row],[REPL LVL]]</f>
        <v>#REF!</v>
      </c>
      <c r="AD837" s="33" t="e">
        <f>IF(MYRANKS_P[[#This Row],[RAW_RANK]]&lt;=Total_Pitchers_Drafted,MYRANKS_P[[#This Row],[SGP OVER REPL]],0)</f>
        <v>#REF!</v>
      </c>
      <c r="AE837" s="67" t="e">
        <f>MYRANKS_P[[#This Row],[SGP OVER REPL]]*Dollar_Value_Per_Pitcher_SGP+1</f>
        <v>#REF!</v>
      </c>
      <c r="AF837" s="33"/>
      <c r="AG837" s="33" t="e">
        <f>IF(AND(MYRANKS_P[[#This Row],[BENCH_RANK]]&lt;=Total_Pitchers_Drafted,MYRANKS_P[[#This Row],[$ACTUAL]]=""),MYRANKS_P[[#This Row],[USEFULSGP]],0)</f>
        <v>#REF!</v>
      </c>
      <c r="AH837" s="33" t="e">
        <f>IF(MYRANKS_P[[#This Row],[REMAIN_SGP]]=0,0,MYRANKS_P[[#This Row],[REMAIN_SGP]]*Remaining_Dollar_Value_Per_Pitcher_SGP+1)</f>
        <v>#REF!</v>
      </c>
      <c r="AI837" s="33"/>
    </row>
    <row r="838" spans="1:35" x14ac:dyDescent="0.25">
      <c r="A838" s="78" t="s">
        <v>2117</v>
      </c>
      <c r="B838" s="53" t="e">
        <f>VLOOKUP(MYRANKS_P[[#This Row],[PLAYERID]],#REF!,COLUMN(#REF!),FALSE)</f>
        <v>#REF!</v>
      </c>
      <c r="C838" s="53" t="e">
        <f>VLOOKUP(MYRANKS_P[[#This Row],[PLAYERID]],#REF!,COLUMN(#REF!),FALSE)</f>
        <v>#REF!</v>
      </c>
      <c r="D838" s="53" t="e">
        <f>VLOOKUP(MYRANKS_P[[#This Row],[PLAYERID]],#REF!,COLUMN(#REF!),FALSE)</f>
        <v>#REF!</v>
      </c>
      <c r="E838" s="9" t="e">
        <f>VLOOKUP(MYRANKS_P[[#This Row],[PLAYERID]],#REF!,COLUMN(#REF!),FALSE)</f>
        <v>#REF!</v>
      </c>
      <c r="F838" s="53" t="e">
        <f>VLOOKUP(MYRANKS_P[[#This Row],[PLAYERID]],#REF!,COLUMN(#REF!),FALSE)</f>
        <v>#REF!</v>
      </c>
      <c r="G838" s="32" t="e">
        <f>INDEX(#REF!,MATCH(MYRANKS_P[[#This Row],[PLAYERID]],#REF!,0),VLOOKUP(IDSYSTEM,#REF!,3,FALSE))</f>
        <v>#REF!</v>
      </c>
      <c r="H838" s="166" t="e">
        <f>IF(OR(LEAGUE="Mixed",LEAGUE=MYRANKS_P[[#This Row],[LG]]),IFERROR(INDEX(PITCHCSV[],MATCH(MYRANKS_P[[#This Row],[PROJID]],PITCHCSV[playerid],0),P_WCOL),0),0)</f>
        <v>#REF!</v>
      </c>
      <c r="I838" s="167" t="e">
        <f>IF(OR(LEAGUE="Mixed",LEAGUE=MYRANKS_P[[#This Row],[LG]]),IFERROR(INDEX(PITCHCSV[],MATCH(MYRANKS_P[[#This Row],[PROJID]],PITCHCSV[playerid],0),P_SVCOL),0),0)</f>
        <v>#REF!</v>
      </c>
      <c r="J838" s="167" t="e">
        <f>IF(OR(LEAGUE="Mixed",LEAGUE=MYRANKS_P[[#This Row],[LG]]),IFERROR(INDEX(PITCHCSV[],MATCH(MYRANKS_P[[#This Row],[PROJID]],PITCHCSV[playerid],0),P_IPCOL),0),0)</f>
        <v>#REF!</v>
      </c>
      <c r="K838" s="167" t="e">
        <f>IF(OR(LEAGUE="Mixed",LEAGUE=MYRANKS_P[[#This Row],[LG]]),IFERROR(INDEX(PITCHCSV[],MATCH(MYRANKS_P[[#This Row],[PROJID]],PITCHCSV[playerid],0),P_HCOL),0),0)</f>
        <v>#REF!</v>
      </c>
      <c r="L838" s="167" t="e">
        <f>IF(OR(LEAGUE="Mixed",LEAGUE=MYRANKS_P[[#This Row],[LG]]),IFERROR(INDEX(PITCHCSV[],MATCH(MYRANKS_P[[#This Row],[PROJID]],PITCHCSV[playerid],0),P_ERCOL),0),0)</f>
        <v>#REF!</v>
      </c>
      <c r="M838" s="167" t="e">
        <f>IF(OR(LEAGUE="Mixed",LEAGUE=MYRANKS_P[[#This Row],[LG]]),IFERROR(INDEX(PITCHCSV[],MATCH(MYRANKS_P[[#This Row],[PROJID]],PITCHCSV[playerid],0),P_HRCOL),0),0)</f>
        <v>#REF!</v>
      </c>
      <c r="N838" s="167" t="e">
        <f>IF(OR(LEAGUE="Mixed",LEAGUE=MYRANKS_P[[#This Row],[LG]]),IFERROR(INDEX(PITCHCSV[],MATCH(MYRANKS_P[[#This Row],[PROJID]],PITCHCSV[playerid],0),P_SOCOL),0),0)</f>
        <v>#REF!</v>
      </c>
      <c r="O838" s="167" t="e">
        <f>IF(OR(LEAGUE="Mixed",LEAGUE=MYRANKS_P[[#This Row],[LG]]),IFERROR(INDEX(PITCHCSV[],MATCH(MYRANKS_P[[#This Row],[PROJID]],PITCHCSV[playerid],0),P_BBCOL),0),0)</f>
        <v>#REF!</v>
      </c>
      <c r="P838" s="135" t="e">
        <f>IF(OR(LEAGUE="Mixed",LEAGUE=MYRANKS_P[[#This Row],[LG]]),IFERROR(MYRANKS_P[[#This Row],[ER]]*9/MYRANKS_P[[#This Row],[IP]],0),0)</f>
        <v>#REF!</v>
      </c>
      <c r="Q838" s="37" t="e">
        <f>IF(OR(LEAGUE="Mixed",LEAGUE=MYRANKS_P[[#This Row],[LG]]),IFERROR((MYRANKS_P[[#This Row],[BB]]+MYRANKS_P[[#This Row],[H]])/MYRANKS_P[[#This Row],[IP]],0),0)</f>
        <v>#REF!</v>
      </c>
      <c r="R838" s="37" t="e">
        <f>MYRANKS_P[[#This Row],[W]]/SGP_W</f>
        <v>#REF!</v>
      </c>
      <c r="S838" s="37" t="e">
        <f>MYRANKS_P[[#This Row],[SV]]/SGP_SV</f>
        <v>#REF!</v>
      </c>
      <c r="T838" s="37" t="e">
        <f>MYRANKS_P[[#This Row],[SO]]/SGP_K</f>
        <v>#REF!</v>
      </c>
      <c r="U838" s="37" t="e">
        <f>((LGAVG_ER*(NUMPITCHERS-1)+MYRANKS_P[[#This Row],[ER]])*9/((LGAVG_IP*(NUMPITCHERS-1)+MYRANKS_P[[#This Row],[IP]]))-LGAVG_ERA)/SGP_ERA</f>
        <v>#REF!</v>
      </c>
      <c r="V838" s="168" t="e">
        <f>((LGAVG_HBB*(NUMPITCHERS-1)+MYRANKS_P[[#This Row],[BB]]+MYRANKS_P[[#This Row],[H]])/(LGAVG_IP*(NUMPITCHERS-1)+MYRANKS_P[[#This Row],[IP]])-LGAVG_WHIP)/SGP_WHIP</f>
        <v>#REF!</v>
      </c>
      <c r="W838" s="77" t="e">
        <f>MYRANKS_P[[#This Row],[WSGP]]+MYRANKS_P[[#This Row],[SVSGP]]+MYRANKS_P[[#This Row],[SOSGP]]+MYRANKS_P[[#This Row],[ERASGP]]+MYRANKS_P[[#This Row],[WHIPSGP]]</f>
        <v>#REF!</v>
      </c>
      <c r="X838" s="178" t="e">
        <f>RANK(MYRANKS_P[[#This Row],[TTLSGP]],MYRANKS_P[TTLSGP],0)</f>
        <v>#REF!</v>
      </c>
      <c r="Y838" s="77" t="e">
        <f>IF(MYRANKS_P[[#This Row],[RAW_RANK]]&gt;NUM_P,MYRANKS_P[[#This Row],[TTLSGP]],0)</f>
        <v>#REF!</v>
      </c>
      <c r="Z838" s="38" t="e">
        <f>IF(MYRANKS_P[[#This Row],[BENCH_TTLSGP]]=0,"",RANK(MYRANKS_P[[#This Row],[BENCH_TTLSGP]],MYRANKS_P[BENCH_TTLSGP],0))</f>
        <v>#REF!</v>
      </c>
      <c r="AA838" s="38" t="e">
        <f>IF(MYRANKS_P[[#This Row],[RAW_RANK]]=NUM_P,"X","")</f>
        <v>#REF!</v>
      </c>
      <c r="AB838" s="135" t="e">
        <f>VLOOKUP(MYRANKS_P[[#This Row],[POS]],#REF!,COLUMN(#REF!),FALSE)</f>
        <v>#REF!</v>
      </c>
      <c r="AC838" s="164" t="e">
        <f>MYRANKS_P[[#This Row],[TTLSGP]]-MYRANKS_P[[#This Row],[REPL LVL]]</f>
        <v>#REF!</v>
      </c>
      <c r="AD838" s="37" t="e">
        <f>IF(MYRANKS_P[[#This Row],[RAW_RANK]]&lt;=Total_Pitchers_Drafted,MYRANKS_P[[#This Row],[SGP OVER REPL]],0)</f>
        <v>#REF!</v>
      </c>
      <c r="AE838" s="71" t="e">
        <f>MYRANKS_P[[#This Row],[SGP OVER REPL]]*Dollar_Value_Per_Pitcher_SGP+1</f>
        <v>#REF!</v>
      </c>
      <c r="AF838" s="37"/>
      <c r="AG838" s="37" t="e">
        <f>IF(AND(MYRANKS_P[[#This Row],[BENCH_RANK]]&lt;=Total_Pitchers_Drafted,MYRANKS_P[[#This Row],[$ACTUAL]]=""),MYRANKS_P[[#This Row],[USEFULSGP]],0)</f>
        <v>#REF!</v>
      </c>
      <c r="AH838" s="37" t="e">
        <f>IF(MYRANKS_P[[#This Row],[REMAIN_SGP]]=0,0,MYRANKS_P[[#This Row],[REMAIN_SGP]]*Remaining_Dollar_Value_Per_Pitcher_SGP+1)</f>
        <v>#REF!</v>
      </c>
      <c r="AI838" s="37"/>
    </row>
    <row r="839" spans="1:35" x14ac:dyDescent="0.25">
      <c r="A839" s="111" t="s">
        <v>2463</v>
      </c>
      <c r="B839" s="53" t="e">
        <f>VLOOKUP(MYRANKS_P[[#This Row],[PLAYERID]],#REF!,COLUMN(#REF!),FALSE)</f>
        <v>#REF!</v>
      </c>
      <c r="C839" s="53" t="e">
        <f>VLOOKUP(MYRANKS_P[[#This Row],[PLAYERID]],#REF!,COLUMN(#REF!),FALSE)</f>
        <v>#REF!</v>
      </c>
      <c r="D839" s="53" t="e">
        <f>VLOOKUP(MYRANKS_P[[#This Row],[PLAYERID]],#REF!,COLUMN(#REF!),FALSE)</f>
        <v>#REF!</v>
      </c>
      <c r="E839" s="9" t="e">
        <f>VLOOKUP(MYRANKS_P[[#This Row],[PLAYERID]],#REF!,COLUMN(#REF!),FALSE)</f>
        <v>#REF!</v>
      </c>
      <c r="F839" s="53" t="e">
        <f>VLOOKUP(MYRANKS_P[[#This Row],[PLAYERID]],#REF!,COLUMN(#REF!),FALSE)</f>
        <v>#REF!</v>
      </c>
      <c r="G839" s="32" t="e">
        <f>INDEX(#REF!,MATCH(MYRANKS_P[[#This Row],[PLAYERID]],#REF!,0),VLOOKUP(IDSYSTEM,#REF!,3,FALSE))</f>
        <v>#REF!</v>
      </c>
      <c r="H839" s="155" t="e">
        <f>IF(OR(LEAGUE="Mixed",LEAGUE=MYRANKS_P[[#This Row],[LG]]),IFERROR(INDEX(PITCHCSV[],MATCH(MYRANKS_P[[#This Row],[PROJID]],PITCHCSV[playerid],0),P_WCOL),0),0)</f>
        <v>#REF!</v>
      </c>
      <c r="I839" s="153" t="e">
        <f>IF(OR(LEAGUE="Mixed",LEAGUE=MYRANKS_P[[#This Row],[LG]]),IFERROR(INDEX(PITCHCSV[],MATCH(MYRANKS_P[[#This Row],[PROJID]],PITCHCSV[playerid],0),P_SVCOL),0),0)</f>
        <v>#REF!</v>
      </c>
      <c r="J839" s="153" t="e">
        <f>IF(OR(LEAGUE="Mixed",LEAGUE=MYRANKS_P[[#This Row],[LG]]),IFERROR(INDEX(PITCHCSV[],MATCH(MYRANKS_P[[#This Row],[PROJID]],PITCHCSV[playerid],0),P_IPCOL),0),0)</f>
        <v>#REF!</v>
      </c>
      <c r="K839" s="153" t="e">
        <f>IF(OR(LEAGUE="Mixed",LEAGUE=MYRANKS_P[[#This Row],[LG]]),IFERROR(INDEX(PITCHCSV[],MATCH(MYRANKS_P[[#This Row],[PROJID]],PITCHCSV[playerid],0),P_HCOL),0),0)</f>
        <v>#REF!</v>
      </c>
      <c r="L839" s="153" t="e">
        <f>IF(OR(LEAGUE="Mixed",LEAGUE=MYRANKS_P[[#This Row],[LG]]),IFERROR(INDEX(PITCHCSV[],MATCH(MYRANKS_P[[#This Row],[PROJID]],PITCHCSV[playerid],0),P_ERCOL),0),0)</f>
        <v>#REF!</v>
      </c>
      <c r="M839" s="153" t="e">
        <f>IF(OR(LEAGUE="Mixed",LEAGUE=MYRANKS_P[[#This Row],[LG]]),IFERROR(INDEX(PITCHCSV[],MATCH(MYRANKS_P[[#This Row],[PROJID]],PITCHCSV[playerid],0),P_HRCOL),0),0)</f>
        <v>#REF!</v>
      </c>
      <c r="N839" s="153" t="e">
        <f>IF(OR(LEAGUE="Mixed",LEAGUE=MYRANKS_P[[#This Row],[LG]]),IFERROR(INDEX(PITCHCSV[],MATCH(MYRANKS_P[[#This Row],[PROJID]],PITCHCSV[playerid],0),P_SOCOL),0),0)</f>
        <v>#REF!</v>
      </c>
      <c r="O839" s="153" t="e">
        <f>IF(OR(LEAGUE="Mixed",LEAGUE=MYRANKS_P[[#This Row],[LG]]),IFERROR(INDEX(PITCHCSV[],MATCH(MYRANKS_P[[#This Row],[PROJID]],PITCHCSV[playerid],0),P_BBCOL),0),0)</f>
        <v>#REF!</v>
      </c>
      <c r="P839" s="154" t="e">
        <f>IF(OR(LEAGUE="Mixed",LEAGUE=MYRANKS_P[[#This Row],[LG]]),IFERROR(MYRANKS_P[[#This Row],[ER]]*9/MYRANKS_P[[#This Row],[IP]],0),0)</f>
        <v>#REF!</v>
      </c>
      <c r="Q839" s="33" t="e">
        <f>IF(OR(LEAGUE="Mixed",LEAGUE=MYRANKS_P[[#This Row],[LG]]),IFERROR((MYRANKS_P[[#This Row],[BB]]+MYRANKS_P[[#This Row],[H]])/MYRANKS_P[[#This Row],[IP]],0),0)</f>
        <v>#REF!</v>
      </c>
      <c r="R839" s="33" t="e">
        <f>MYRANKS_P[[#This Row],[W]]/SGP_W</f>
        <v>#REF!</v>
      </c>
      <c r="S839" s="33" t="e">
        <f>MYRANKS_P[[#This Row],[SV]]/SGP_SV</f>
        <v>#REF!</v>
      </c>
      <c r="T839" s="33" t="e">
        <f>MYRANKS_P[[#This Row],[SO]]/SGP_K</f>
        <v>#REF!</v>
      </c>
      <c r="U839" s="33" t="e">
        <f>((LGAVG_ER*(NUMPITCHERS-1)+MYRANKS_P[[#This Row],[ER]])*9/((LGAVG_IP*(NUMPITCHERS-1)+MYRANKS_P[[#This Row],[IP]]))-LGAVG_ERA)/SGP_ERA</f>
        <v>#REF!</v>
      </c>
      <c r="V839" s="163" t="e">
        <f>((LGAVG_HBB*(NUMPITCHERS-1)+MYRANKS_P[[#This Row],[BB]]+MYRANKS_P[[#This Row],[H]])/(LGAVG_IP*(NUMPITCHERS-1)+MYRANKS_P[[#This Row],[IP]])-LGAVG_WHIP)/SGP_WHIP</f>
        <v>#REF!</v>
      </c>
      <c r="W839" s="73" t="e">
        <f>MYRANKS_P[[#This Row],[WSGP]]+MYRANKS_P[[#This Row],[SVSGP]]+MYRANKS_P[[#This Row],[SOSGP]]+MYRANKS_P[[#This Row],[ERASGP]]+MYRANKS_P[[#This Row],[WHIPSGP]]</f>
        <v>#REF!</v>
      </c>
      <c r="X839" s="174" t="e">
        <f>RANK(MYRANKS_P[[#This Row],[TTLSGP]],MYRANKS_P[TTLSGP],0)</f>
        <v>#REF!</v>
      </c>
      <c r="Y839" s="73" t="e">
        <f>IF(MYRANKS_P[[#This Row],[RAW_RANK]]&gt;NUM_P,MYRANKS_P[[#This Row],[TTLSGP]],0)</f>
        <v>#REF!</v>
      </c>
      <c r="Z839" s="34" t="e">
        <f>IF(MYRANKS_P[[#This Row],[BENCH_TTLSGP]]=0,"",RANK(MYRANKS_P[[#This Row],[BENCH_TTLSGP]],MYRANKS_P[BENCH_TTLSGP],0))</f>
        <v>#REF!</v>
      </c>
      <c r="AA839" s="34" t="e">
        <f>IF(MYRANKS_P[[#This Row],[RAW_RANK]]=NUM_P,"X","")</f>
        <v>#REF!</v>
      </c>
      <c r="AB839" s="135" t="e">
        <f>VLOOKUP(MYRANKS_P[[#This Row],[POS]],#REF!,COLUMN(#REF!),FALSE)</f>
        <v>#REF!</v>
      </c>
      <c r="AC839" s="37" t="e">
        <f>MYRANKS_P[[#This Row],[TTLSGP]]-MYRANKS_P[[#This Row],[REPL LVL]]</f>
        <v>#REF!</v>
      </c>
      <c r="AD839" s="33" t="e">
        <f>IF(MYRANKS_P[[#This Row],[RAW_RANK]]&lt;=Total_Pitchers_Drafted,MYRANKS_P[[#This Row],[SGP OVER REPL]],0)</f>
        <v>#REF!</v>
      </c>
      <c r="AE839" s="67" t="e">
        <f>MYRANKS_P[[#This Row],[SGP OVER REPL]]*Dollar_Value_Per_Pitcher_SGP+1</f>
        <v>#REF!</v>
      </c>
      <c r="AF839" s="33"/>
      <c r="AG839" s="33" t="e">
        <f>IF(AND(MYRANKS_P[[#This Row],[BENCH_RANK]]&lt;=Total_Pitchers_Drafted,MYRANKS_P[[#This Row],[$ACTUAL]]=""),MYRANKS_P[[#This Row],[USEFULSGP]],0)</f>
        <v>#REF!</v>
      </c>
      <c r="AH839" s="33" t="e">
        <f>IF(MYRANKS_P[[#This Row],[REMAIN_SGP]]=0,0,MYRANKS_P[[#This Row],[REMAIN_SGP]]*Remaining_Dollar_Value_Per_Pitcher_SGP+1)</f>
        <v>#REF!</v>
      </c>
      <c r="AI839" s="33"/>
    </row>
    <row r="840" spans="1:35" x14ac:dyDescent="0.25">
      <c r="A840" s="78" t="s">
        <v>2120</v>
      </c>
      <c r="B840" s="53" t="e">
        <f>VLOOKUP(MYRANKS_P[[#This Row],[PLAYERID]],#REF!,COLUMN(#REF!),FALSE)</f>
        <v>#REF!</v>
      </c>
      <c r="C840" s="53" t="e">
        <f>VLOOKUP(MYRANKS_P[[#This Row],[PLAYERID]],#REF!,COLUMN(#REF!),FALSE)</f>
        <v>#REF!</v>
      </c>
      <c r="D840" s="53" t="e">
        <f>VLOOKUP(MYRANKS_P[[#This Row],[PLAYERID]],#REF!,COLUMN(#REF!),FALSE)</f>
        <v>#REF!</v>
      </c>
      <c r="E840" s="9" t="e">
        <f>VLOOKUP(MYRANKS_P[[#This Row],[PLAYERID]],#REF!,COLUMN(#REF!),FALSE)</f>
        <v>#REF!</v>
      </c>
      <c r="F840" s="53" t="e">
        <f>VLOOKUP(MYRANKS_P[[#This Row],[PLAYERID]],#REF!,COLUMN(#REF!),FALSE)</f>
        <v>#REF!</v>
      </c>
      <c r="G840" s="32" t="e">
        <f>INDEX(#REF!,MATCH(MYRANKS_P[[#This Row],[PLAYERID]],#REF!,0),VLOOKUP(IDSYSTEM,#REF!,3,FALSE))</f>
        <v>#REF!</v>
      </c>
      <c r="H840" s="166" t="e">
        <f>IF(OR(LEAGUE="Mixed",LEAGUE=MYRANKS_P[[#This Row],[LG]]),IFERROR(INDEX(PITCHCSV[],MATCH(MYRANKS_P[[#This Row],[PROJID]],PITCHCSV[playerid],0),P_WCOL),0),0)</f>
        <v>#REF!</v>
      </c>
      <c r="I840" s="167" t="e">
        <f>IF(OR(LEAGUE="Mixed",LEAGUE=MYRANKS_P[[#This Row],[LG]]),IFERROR(INDEX(PITCHCSV[],MATCH(MYRANKS_P[[#This Row],[PROJID]],PITCHCSV[playerid],0),P_SVCOL),0),0)</f>
        <v>#REF!</v>
      </c>
      <c r="J840" s="167" t="e">
        <f>IF(OR(LEAGUE="Mixed",LEAGUE=MYRANKS_P[[#This Row],[LG]]),IFERROR(INDEX(PITCHCSV[],MATCH(MYRANKS_P[[#This Row],[PROJID]],PITCHCSV[playerid],0),P_IPCOL),0),0)</f>
        <v>#REF!</v>
      </c>
      <c r="K840" s="167" t="e">
        <f>IF(OR(LEAGUE="Mixed",LEAGUE=MYRANKS_P[[#This Row],[LG]]),IFERROR(INDEX(PITCHCSV[],MATCH(MYRANKS_P[[#This Row],[PROJID]],PITCHCSV[playerid],0),P_HCOL),0),0)</f>
        <v>#REF!</v>
      </c>
      <c r="L840" s="167" t="e">
        <f>IF(OR(LEAGUE="Mixed",LEAGUE=MYRANKS_P[[#This Row],[LG]]),IFERROR(INDEX(PITCHCSV[],MATCH(MYRANKS_P[[#This Row],[PROJID]],PITCHCSV[playerid],0),P_ERCOL),0),0)</f>
        <v>#REF!</v>
      </c>
      <c r="M840" s="167" t="e">
        <f>IF(OR(LEAGUE="Mixed",LEAGUE=MYRANKS_P[[#This Row],[LG]]),IFERROR(INDEX(PITCHCSV[],MATCH(MYRANKS_P[[#This Row],[PROJID]],PITCHCSV[playerid],0),P_HRCOL),0),0)</f>
        <v>#REF!</v>
      </c>
      <c r="N840" s="167" t="e">
        <f>IF(OR(LEAGUE="Mixed",LEAGUE=MYRANKS_P[[#This Row],[LG]]),IFERROR(INDEX(PITCHCSV[],MATCH(MYRANKS_P[[#This Row],[PROJID]],PITCHCSV[playerid],0),P_SOCOL),0),0)</f>
        <v>#REF!</v>
      </c>
      <c r="O840" s="167" t="e">
        <f>IF(OR(LEAGUE="Mixed",LEAGUE=MYRANKS_P[[#This Row],[LG]]),IFERROR(INDEX(PITCHCSV[],MATCH(MYRANKS_P[[#This Row],[PROJID]],PITCHCSV[playerid],0),P_BBCOL),0),0)</f>
        <v>#REF!</v>
      </c>
      <c r="P840" s="135" t="e">
        <f>IF(OR(LEAGUE="Mixed",LEAGUE=MYRANKS_P[[#This Row],[LG]]),IFERROR(MYRANKS_P[[#This Row],[ER]]*9/MYRANKS_P[[#This Row],[IP]],0),0)</f>
        <v>#REF!</v>
      </c>
      <c r="Q840" s="37" t="e">
        <f>IF(OR(LEAGUE="Mixed",LEAGUE=MYRANKS_P[[#This Row],[LG]]),IFERROR((MYRANKS_P[[#This Row],[BB]]+MYRANKS_P[[#This Row],[H]])/MYRANKS_P[[#This Row],[IP]],0),0)</f>
        <v>#REF!</v>
      </c>
      <c r="R840" s="37" t="e">
        <f>MYRANKS_P[[#This Row],[W]]/SGP_W</f>
        <v>#REF!</v>
      </c>
      <c r="S840" s="37" t="e">
        <f>MYRANKS_P[[#This Row],[SV]]/SGP_SV</f>
        <v>#REF!</v>
      </c>
      <c r="T840" s="37" t="e">
        <f>MYRANKS_P[[#This Row],[SO]]/SGP_K</f>
        <v>#REF!</v>
      </c>
      <c r="U840" s="37" t="e">
        <f>((LGAVG_ER*(NUMPITCHERS-1)+MYRANKS_P[[#This Row],[ER]])*9/((LGAVG_IP*(NUMPITCHERS-1)+MYRANKS_P[[#This Row],[IP]]))-LGAVG_ERA)/SGP_ERA</f>
        <v>#REF!</v>
      </c>
      <c r="V840" s="168" t="e">
        <f>((LGAVG_HBB*(NUMPITCHERS-1)+MYRANKS_P[[#This Row],[BB]]+MYRANKS_P[[#This Row],[H]])/(LGAVG_IP*(NUMPITCHERS-1)+MYRANKS_P[[#This Row],[IP]])-LGAVG_WHIP)/SGP_WHIP</f>
        <v>#REF!</v>
      </c>
      <c r="W840" s="77" t="e">
        <f>MYRANKS_P[[#This Row],[WSGP]]+MYRANKS_P[[#This Row],[SVSGP]]+MYRANKS_P[[#This Row],[SOSGP]]+MYRANKS_P[[#This Row],[ERASGP]]+MYRANKS_P[[#This Row],[WHIPSGP]]</f>
        <v>#REF!</v>
      </c>
      <c r="X840" s="178" t="e">
        <f>RANK(MYRANKS_P[[#This Row],[TTLSGP]],MYRANKS_P[TTLSGP],0)</f>
        <v>#REF!</v>
      </c>
      <c r="Y840" s="77" t="e">
        <f>IF(MYRANKS_P[[#This Row],[RAW_RANK]]&gt;NUM_P,MYRANKS_P[[#This Row],[TTLSGP]],0)</f>
        <v>#REF!</v>
      </c>
      <c r="Z840" s="38" t="e">
        <f>IF(MYRANKS_P[[#This Row],[BENCH_TTLSGP]]=0,"",RANK(MYRANKS_P[[#This Row],[BENCH_TTLSGP]],MYRANKS_P[BENCH_TTLSGP],0))</f>
        <v>#REF!</v>
      </c>
      <c r="AA840" s="38" t="e">
        <f>IF(MYRANKS_P[[#This Row],[RAW_RANK]]=NUM_P,"X","")</f>
        <v>#REF!</v>
      </c>
      <c r="AB840" s="135" t="e">
        <f>VLOOKUP(MYRANKS_P[[#This Row],[POS]],#REF!,COLUMN(#REF!),FALSE)</f>
        <v>#REF!</v>
      </c>
      <c r="AC840" s="164" t="e">
        <f>MYRANKS_P[[#This Row],[TTLSGP]]-MYRANKS_P[[#This Row],[REPL LVL]]</f>
        <v>#REF!</v>
      </c>
      <c r="AD840" s="37" t="e">
        <f>IF(MYRANKS_P[[#This Row],[RAW_RANK]]&lt;=Total_Pitchers_Drafted,MYRANKS_P[[#This Row],[SGP OVER REPL]],0)</f>
        <v>#REF!</v>
      </c>
      <c r="AE840" s="71" t="e">
        <f>MYRANKS_P[[#This Row],[SGP OVER REPL]]*Dollar_Value_Per_Pitcher_SGP+1</f>
        <v>#REF!</v>
      </c>
      <c r="AF840" s="37"/>
      <c r="AG840" s="37" t="e">
        <f>IF(AND(MYRANKS_P[[#This Row],[BENCH_RANK]]&lt;=Total_Pitchers_Drafted,MYRANKS_P[[#This Row],[$ACTUAL]]=""),MYRANKS_P[[#This Row],[USEFULSGP]],0)</f>
        <v>#REF!</v>
      </c>
      <c r="AH840" s="37" t="e">
        <f>IF(MYRANKS_P[[#This Row],[REMAIN_SGP]]=0,0,MYRANKS_P[[#This Row],[REMAIN_SGP]]*Remaining_Dollar_Value_Per_Pitcher_SGP+1)</f>
        <v>#REF!</v>
      </c>
      <c r="AI840" s="37"/>
    </row>
    <row r="841" spans="1:35" x14ac:dyDescent="0.25">
      <c r="A841" s="78" t="s">
        <v>2464</v>
      </c>
      <c r="B841" s="53" t="e">
        <f>VLOOKUP(MYRANKS_P[[#This Row],[PLAYERID]],#REF!,COLUMN(#REF!),FALSE)</f>
        <v>#REF!</v>
      </c>
      <c r="C841" s="53" t="e">
        <f>VLOOKUP(MYRANKS_P[[#This Row],[PLAYERID]],#REF!,COLUMN(#REF!),FALSE)</f>
        <v>#REF!</v>
      </c>
      <c r="D841" s="53" t="e">
        <f>VLOOKUP(MYRANKS_P[[#This Row],[PLAYERID]],#REF!,COLUMN(#REF!),FALSE)</f>
        <v>#REF!</v>
      </c>
      <c r="E841" s="9" t="e">
        <f>VLOOKUP(MYRANKS_P[[#This Row],[PLAYERID]],#REF!,COLUMN(#REF!),FALSE)</f>
        <v>#REF!</v>
      </c>
      <c r="F841" s="53" t="e">
        <f>VLOOKUP(MYRANKS_P[[#This Row],[PLAYERID]],#REF!,COLUMN(#REF!),FALSE)</f>
        <v>#REF!</v>
      </c>
      <c r="G841" s="32" t="e">
        <f>INDEX(#REF!,MATCH(MYRANKS_P[[#This Row],[PLAYERID]],#REF!,0),VLOOKUP(IDSYSTEM,#REF!,3,FALSE))</f>
        <v>#REF!</v>
      </c>
      <c r="H841" s="166" t="e">
        <f>IF(OR(LEAGUE="Mixed",LEAGUE=MYRANKS_P[[#This Row],[LG]]),IFERROR(INDEX(PITCHCSV[],MATCH(MYRANKS_P[[#This Row],[PROJID]],PITCHCSV[playerid],0),P_WCOL),0),0)</f>
        <v>#REF!</v>
      </c>
      <c r="I841" s="167" t="e">
        <f>IF(OR(LEAGUE="Mixed",LEAGUE=MYRANKS_P[[#This Row],[LG]]),IFERROR(INDEX(PITCHCSV[],MATCH(MYRANKS_P[[#This Row],[PROJID]],PITCHCSV[playerid],0),P_SVCOL),0),0)</f>
        <v>#REF!</v>
      </c>
      <c r="J841" s="167" t="e">
        <f>IF(OR(LEAGUE="Mixed",LEAGUE=MYRANKS_P[[#This Row],[LG]]),IFERROR(INDEX(PITCHCSV[],MATCH(MYRANKS_P[[#This Row],[PROJID]],PITCHCSV[playerid],0),P_IPCOL),0),0)</f>
        <v>#REF!</v>
      </c>
      <c r="K841" s="167" t="e">
        <f>IF(OR(LEAGUE="Mixed",LEAGUE=MYRANKS_P[[#This Row],[LG]]),IFERROR(INDEX(PITCHCSV[],MATCH(MYRANKS_P[[#This Row],[PROJID]],PITCHCSV[playerid],0),P_HCOL),0),0)</f>
        <v>#REF!</v>
      </c>
      <c r="L841" s="167" t="e">
        <f>IF(OR(LEAGUE="Mixed",LEAGUE=MYRANKS_P[[#This Row],[LG]]),IFERROR(INDEX(PITCHCSV[],MATCH(MYRANKS_P[[#This Row],[PROJID]],PITCHCSV[playerid],0),P_ERCOL),0),0)</f>
        <v>#REF!</v>
      </c>
      <c r="M841" s="167" t="e">
        <f>IF(OR(LEAGUE="Mixed",LEAGUE=MYRANKS_P[[#This Row],[LG]]),IFERROR(INDEX(PITCHCSV[],MATCH(MYRANKS_P[[#This Row],[PROJID]],PITCHCSV[playerid],0),P_HRCOL),0),0)</f>
        <v>#REF!</v>
      </c>
      <c r="N841" s="167" t="e">
        <f>IF(OR(LEAGUE="Mixed",LEAGUE=MYRANKS_P[[#This Row],[LG]]),IFERROR(INDEX(PITCHCSV[],MATCH(MYRANKS_P[[#This Row],[PROJID]],PITCHCSV[playerid],0),P_SOCOL),0),0)</f>
        <v>#REF!</v>
      </c>
      <c r="O841" s="167" t="e">
        <f>IF(OR(LEAGUE="Mixed",LEAGUE=MYRANKS_P[[#This Row],[LG]]),IFERROR(INDEX(PITCHCSV[],MATCH(MYRANKS_P[[#This Row],[PROJID]],PITCHCSV[playerid],0),P_BBCOL),0),0)</f>
        <v>#REF!</v>
      </c>
      <c r="P841" s="135" t="e">
        <f>IF(OR(LEAGUE="Mixed",LEAGUE=MYRANKS_P[[#This Row],[LG]]),IFERROR(MYRANKS_P[[#This Row],[ER]]*9/MYRANKS_P[[#This Row],[IP]],0),0)</f>
        <v>#REF!</v>
      </c>
      <c r="Q841" s="37" t="e">
        <f>IF(OR(LEAGUE="Mixed",LEAGUE=MYRANKS_P[[#This Row],[LG]]),IFERROR((MYRANKS_P[[#This Row],[BB]]+MYRANKS_P[[#This Row],[H]])/MYRANKS_P[[#This Row],[IP]],0),0)</f>
        <v>#REF!</v>
      </c>
      <c r="R841" s="37" t="e">
        <f>MYRANKS_P[[#This Row],[W]]/SGP_W</f>
        <v>#REF!</v>
      </c>
      <c r="S841" s="37" t="e">
        <f>MYRANKS_P[[#This Row],[SV]]/SGP_SV</f>
        <v>#REF!</v>
      </c>
      <c r="T841" s="37" t="e">
        <f>MYRANKS_P[[#This Row],[SO]]/SGP_K</f>
        <v>#REF!</v>
      </c>
      <c r="U841" s="37" t="e">
        <f>((LGAVG_ER*(NUMPITCHERS-1)+MYRANKS_P[[#This Row],[ER]])*9/((LGAVG_IP*(NUMPITCHERS-1)+MYRANKS_P[[#This Row],[IP]]))-LGAVG_ERA)/SGP_ERA</f>
        <v>#REF!</v>
      </c>
      <c r="V841" s="168" t="e">
        <f>((LGAVG_HBB*(NUMPITCHERS-1)+MYRANKS_P[[#This Row],[BB]]+MYRANKS_P[[#This Row],[H]])/(LGAVG_IP*(NUMPITCHERS-1)+MYRANKS_P[[#This Row],[IP]])-LGAVG_WHIP)/SGP_WHIP</f>
        <v>#REF!</v>
      </c>
      <c r="W841" s="77" t="e">
        <f>MYRANKS_P[[#This Row],[WSGP]]+MYRANKS_P[[#This Row],[SVSGP]]+MYRANKS_P[[#This Row],[SOSGP]]+MYRANKS_P[[#This Row],[ERASGP]]+MYRANKS_P[[#This Row],[WHIPSGP]]</f>
        <v>#REF!</v>
      </c>
      <c r="X841" s="178" t="e">
        <f>RANK(MYRANKS_P[[#This Row],[TTLSGP]],MYRANKS_P[TTLSGP],0)</f>
        <v>#REF!</v>
      </c>
      <c r="Y841" s="77" t="e">
        <f>IF(MYRANKS_P[[#This Row],[RAW_RANK]]&gt;NUM_P,MYRANKS_P[[#This Row],[TTLSGP]],0)</f>
        <v>#REF!</v>
      </c>
      <c r="Z841" s="38" t="e">
        <f>IF(MYRANKS_P[[#This Row],[BENCH_TTLSGP]]=0,"",RANK(MYRANKS_P[[#This Row],[BENCH_TTLSGP]],MYRANKS_P[BENCH_TTLSGP],0))</f>
        <v>#REF!</v>
      </c>
      <c r="AA841" s="38" t="e">
        <f>IF(MYRANKS_P[[#This Row],[RAW_RANK]]=NUM_P,"X","")</f>
        <v>#REF!</v>
      </c>
      <c r="AB841" s="135" t="e">
        <f>VLOOKUP(MYRANKS_P[[#This Row],[POS]],#REF!,COLUMN(#REF!),FALSE)</f>
        <v>#REF!</v>
      </c>
      <c r="AC841" s="37" t="e">
        <f>MYRANKS_P[[#This Row],[TTLSGP]]-MYRANKS_P[[#This Row],[REPL LVL]]</f>
        <v>#REF!</v>
      </c>
      <c r="AD841" s="37" t="e">
        <f>IF(MYRANKS_P[[#This Row],[RAW_RANK]]&lt;=Total_Pitchers_Drafted,MYRANKS_P[[#This Row],[SGP OVER REPL]],0)</f>
        <v>#REF!</v>
      </c>
      <c r="AE841" s="71" t="e">
        <f>MYRANKS_P[[#This Row],[SGP OVER REPL]]*Dollar_Value_Per_Pitcher_SGP+1</f>
        <v>#REF!</v>
      </c>
      <c r="AF841" s="37"/>
      <c r="AG841" s="37" t="e">
        <f>IF(AND(MYRANKS_P[[#This Row],[BENCH_RANK]]&lt;=Total_Pitchers_Drafted,MYRANKS_P[[#This Row],[$ACTUAL]]=""),MYRANKS_P[[#This Row],[USEFULSGP]],0)</f>
        <v>#REF!</v>
      </c>
      <c r="AH841" s="37" t="e">
        <f>IF(MYRANKS_P[[#This Row],[REMAIN_SGP]]=0,0,MYRANKS_P[[#This Row],[REMAIN_SGP]]*Remaining_Dollar_Value_Per_Pitcher_SGP+1)</f>
        <v>#REF!</v>
      </c>
      <c r="AI841" s="37"/>
    </row>
    <row r="842" spans="1:35" x14ac:dyDescent="0.25">
      <c r="A842" s="111" t="s">
        <v>2124</v>
      </c>
      <c r="B842" s="53" t="e">
        <f>VLOOKUP(MYRANKS_P[[#This Row],[PLAYERID]],#REF!,COLUMN(#REF!),FALSE)</f>
        <v>#REF!</v>
      </c>
      <c r="C842" s="53" t="e">
        <f>VLOOKUP(MYRANKS_P[[#This Row],[PLAYERID]],#REF!,COLUMN(#REF!),FALSE)</f>
        <v>#REF!</v>
      </c>
      <c r="D842" s="53" t="e">
        <f>VLOOKUP(MYRANKS_P[[#This Row],[PLAYERID]],#REF!,COLUMN(#REF!),FALSE)</f>
        <v>#REF!</v>
      </c>
      <c r="E842" s="9" t="e">
        <f>VLOOKUP(MYRANKS_P[[#This Row],[PLAYERID]],#REF!,COLUMN(#REF!),FALSE)</f>
        <v>#REF!</v>
      </c>
      <c r="F842" s="53" t="e">
        <f>VLOOKUP(MYRANKS_P[[#This Row],[PLAYERID]],#REF!,COLUMN(#REF!),FALSE)</f>
        <v>#REF!</v>
      </c>
      <c r="G842" s="32" t="e">
        <f>INDEX(#REF!,MATCH(MYRANKS_P[[#This Row],[PLAYERID]],#REF!,0),VLOOKUP(IDSYSTEM,#REF!,3,FALSE))</f>
        <v>#REF!</v>
      </c>
      <c r="H842" s="155" t="e">
        <f>IF(OR(LEAGUE="Mixed",LEAGUE=MYRANKS_P[[#This Row],[LG]]),IFERROR(INDEX(PITCHCSV[],MATCH(MYRANKS_P[[#This Row],[PROJID]],PITCHCSV[playerid],0),P_WCOL),0),0)</f>
        <v>#REF!</v>
      </c>
      <c r="I842" s="153" t="e">
        <f>IF(OR(LEAGUE="Mixed",LEAGUE=MYRANKS_P[[#This Row],[LG]]),IFERROR(INDEX(PITCHCSV[],MATCH(MYRANKS_P[[#This Row],[PROJID]],PITCHCSV[playerid],0),P_SVCOL),0),0)</f>
        <v>#REF!</v>
      </c>
      <c r="J842" s="153" t="e">
        <f>IF(OR(LEAGUE="Mixed",LEAGUE=MYRANKS_P[[#This Row],[LG]]),IFERROR(INDEX(PITCHCSV[],MATCH(MYRANKS_P[[#This Row],[PROJID]],PITCHCSV[playerid],0),P_IPCOL),0),0)</f>
        <v>#REF!</v>
      </c>
      <c r="K842" s="153" t="e">
        <f>IF(OR(LEAGUE="Mixed",LEAGUE=MYRANKS_P[[#This Row],[LG]]),IFERROR(INDEX(PITCHCSV[],MATCH(MYRANKS_P[[#This Row],[PROJID]],PITCHCSV[playerid],0),P_HCOL),0),0)</f>
        <v>#REF!</v>
      </c>
      <c r="L842" s="153" t="e">
        <f>IF(OR(LEAGUE="Mixed",LEAGUE=MYRANKS_P[[#This Row],[LG]]),IFERROR(INDEX(PITCHCSV[],MATCH(MYRANKS_P[[#This Row],[PROJID]],PITCHCSV[playerid],0),P_ERCOL),0),0)</f>
        <v>#REF!</v>
      </c>
      <c r="M842" s="153" t="e">
        <f>IF(OR(LEAGUE="Mixed",LEAGUE=MYRANKS_P[[#This Row],[LG]]),IFERROR(INDEX(PITCHCSV[],MATCH(MYRANKS_P[[#This Row],[PROJID]],PITCHCSV[playerid],0),P_HRCOL),0),0)</f>
        <v>#REF!</v>
      </c>
      <c r="N842" s="153" t="e">
        <f>IF(OR(LEAGUE="Mixed",LEAGUE=MYRANKS_P[[#This Row],[LG]]),IFERROR(INDEX(PITCHCSV[],MATCH(MYRANKS_P[[#This Row],[PROJID]],PITCHCSV[playerid],0),P_SOCOL),0),0)</f>
        <v>#REF!</v>
      </c>
      <c r="O842" s="153" t="e">
        <f>IF(OR(LEAGUE="Mixed",LEAGUE=MYRANKS_P[[#This Row],[LG]]),IFERROR(INDEX(PITCHCSV[],MATCH(MYRANKS_P[[#This Row],[PROJID]],PITCHCSV[playerid],0),P_BBCOL),0),0)</f>
        <v>#REF!</v>
      </c>
      <c r="P842" s="154" t="e">
        <f>IF(OR(LEAGUE="Mixed",LEAGUE=MYRANKS_P[[#This Row],[LG]]),IFERROR(MYRANKS_P[[#This Row],[ER]]*9/MYRANKS_P[[#This Row],[IP]],0),0)</f>
        <v>#REF!</v>
      </c>
      <c r="Q842" s="33" t="e">
        <f>IF(OR(LEAGUE="Mixed",LEAGUE=MYRANKS_P[[#This Row],[LG]]),IFERROR((MYRANKS_P[[#This Row],[BB]]+MYRANKS_P[[#This Row],[H]])/MYRANKS_P[[#This Row],[IP]],0),0)</f>
        <v>#REF!</v>
      </c>
      <c r="R842" s="33" t="e">
        <f>MYRANKS_P[[#This Row],[W]]/SGP_W</f>
        <v>#REF!</v>
      </c>
      <c r="S842" s="33" t="e">
        <f>MYRANKS_P[[#This Row],[SV]]/SGP_SV</f>
        <v>#REF!</v>
      </c>
      <c r="T842" s="33" t="e">
        <f>MYRANKS_P[[#This Row],[SO]]/SGP_K</f>
        <v>#REF!</v>
      </c>
      <c r="U842" s="33" t="e">
        <f>((LGAVG_ER*(NUMPITCHERS-1)+MYRANKS_P[[#This Row],[ER]])*9/((LGAVG_IP*(NUMPITCHERS-1)+MYRANKS_P[[#This Row],[IP]]))-LGAVG_ERA)/SGP_ERA</f>
        <v>#REF!</v>
      </c>
      <c r="V842" s="163" t="e">
        <f>((LGAVG_HBB*(NUMPITCHERS-1)+MYRANKS_P[[#This Row],[BB]]+MYRANKS_P[[#This Row],[H]])/(LGAVG_IP*(NUMPITCHERS-1)+MYRANKS_P[[#This Row],[IP]])-LGAVG_WHIP)/SGP_WHIP</f>
        <v>#REF!</v>
      </c>
      <c r="W842" s="73" t="e">
        <f>MYRANKS_P[[#This Row],[WSGP]]+MYRANKS_P[[#This Row],[SVSGP]]+MYRANKS_P[[#This Row],[SOSGP]]+MYRANKS_P[[#This Row],[ERASGP]]+MYRANKS_P[[#This Row],[WHIPSGP]]</f>
        <v>#REF!</v>
      </c>
      <c r="X842" s="174" t="e">
        <f>RANK(MYRANKS_P[[#This Row],[TTLSGP]],MYRANKS_P[TTLSGP],0)</f>
        <v>#REF!</v>
      </c>
      <c r="Y842" s="73" t="e">
        <f>IF(MYRANKS_P[[#This Row],[RAW_RANK]]&gt;NUM_P,MYRANKS_P[[#This Row],[TTLSGP]],0)</f>
        <v>#REF!</v>
      </c>
      <c r="Z842" s="34" t="e">
        <f>IF(MYRANKS_P[[#This Row],[BENCH_TTLSGP]]=0,"",RANK(MYRANKS_P[[#This Row],[BENCH_TTLSGP]],MYRANKS_P[BENCH_TTLSGP],0))</f>
        <v>#REF!</v>
      </c>
      <c r="AA842" s="34" t="e">
        <f>IF(MYRANKS_P[[#This Row],[RAW_RANK]]=NUM_P,"X","")</f>
        <v>#REF!</v>
      </c>
      <c r="AB842" s="135" t="e">
        <f>VLOOKUP(MYRANKS_P[[#This Row],[POS]],#REF!,COLUMN(#REF!),FALSE)</f>
        <v>#REF!</v>
      </c>
      <c r="AC842" s="37" t="e">
        <f>MYRANKS_P[[#This Row],[TTLSGP]]-MYRANKS_P[[#This Row],[REPL LVL]]</f>
        <v>#REF!</v>
      </c>
      <c r="AD842" s="33" t="e">
        <f>IF(MYRANKS_P[[#This Row],[RAW_RANK]]&lt;=Total_Pitchers_Drafted,MYRANKS_P[[#This Row],[SGP OVER REPL]],0)</f>
        <v>#REF!</v>
      </c>
      <c r="AE842" s="67" t="e">
        <f>MYRANKS_P[[#This Row],[SGP OVER REPL]]*Dollar_Value_Per_Pitcher_SGP+1</f>
        <v>#REF!</v>
      </c>
      <c r="AF842" s="33"/>
      <c r="AG842" s="33" t="e">
        <f>IF(AND(MYRANKS_P[[#This Row],[BENCH_RANK]]&lt;=Total_Pitchers_Drafted,MYRANKS_P[[#This Row],[$ACTUAL]]=""),MYRANKS_P[[#This Row],[USEFULSGP]],0)</f>
        <v>#REF!</v>
      </c>
      <c r="AH842" s="33" t="e">
        <f>IF(MYRANKS_P[[#This Row],[REMAIN_SGP]]=0,0,MYRANKS_P[[#This Row],[REMAIN_SGP]]*Remaining_Dollar_Value_Per_Pitcher_SGP+1)</f>
        <v>#REF!</v>
      </c>
      <c r="AI842" s="33"/>
    </row>
    <row r="843" spans="1:35" x14ac:dyDescent="0.25">
      <c r="A843" s="111" t="s">
        <v>2127</v>
      </c>
      <c r="B843" s="53" t="e">
        <f>VLOOKUP(MYRANKS_P[[#This Row],[PLAYERID]],#REF!,COLUMN(#REF!),FALSE)</f>
        <v>#REF!</v>
      </c>
      <c r="C843" s="53" t="e">
        <f>VLOOKUP(MYRANKS_P[[#This Row],[PLAYERID]],#REF!,COLUMN(#REF!),FALSE)</f>
        <v>#REF!</v>
      </c>
      <c r="D843" s="53" t="e">
        <f>VLOOKUP(MYRANKS_P[[#This Row],[PLAYERID]],#REF!,COLUMN(#REF!),FALSE)</f>
        <v>#REF!</v>
      </c>
      <c r="E843" s="9" t="e">
        <f>VLOOKUP(MYRANKS_P[[#This Row],[PLAYERID]],#REF!,COLUMN(#REF!),FALSE)</f>
        <v>#REF!</v>
      </c>
      <c r="F843" s="53" t="e">
        <f>VLOOKUP(MYRANKS_P[[#This Row],[PLAYERID]],#REF!,COLUMN(#REF!),FALSE)</f>
        <v>#REF!</v>
      </c>
      <c r="G843" s="32" t="e">
        <f>INDEX(#REF!,MATCH(MYRANKS_P[[#This Row],[PLAYERID]],#REF!,0),VLOOKUP(IDSYSTEM,#REF!,3,FALSE))</f>
        <v>#REF!</v>
      </c>
      <c r="H843" s="155" t="e">
        <f>IF(OR(LEAGUE="Mixed",LEAGUE=MYRANKS_P[[#This Row],[LG]]),IFERROR(INDEX(PITCHCSV[],MATCH(MYRANKS_P[[#This Row],[PROJID]],PITCHCSV[playerid],0),P_WCOL),0),0)</f>
        <v>#REF!</v>
      </c>
      <c r="I843" s="153" t="e">
        <f>IF(OR(LEAGUE="Mixed",LEAGUE=MYRANKS_P[[#This Row],[LG]]),IFERROR(INDEX(PITCHCSV[],MATCH(MYRANKS_P[[#This Row],[PROJID]],PITCHCSV[playerid],0),P_SVCOL),0),0)</f>
        <v>#REF!</v>
      </c>
      <c r="J843" s="153" t="e">
        <f>IF(OR(LEAGUE="Mixed",LEAGUE=MYRANKS_P[[#This Row],[LG]]),IFERROR(INDEX(PITCHCSV[],MATCH(MYRANKS_P[[#This Row],[PROJID]],PITCHCSV[playerid],0),P_IPCOL),0),0)</f>
        <v>#REF!</v>
      </c>
      <c r="K843" s="153" t="e">
        <f>IF(OR(LEAGUE="Mixed",LEAGUE=MYRANKS_P[[#This Row],[LG]]),IFERROR(INDEX(PITCHCSV[],MATCH(MYRANKS_P[[#This Row],[PROJID]],PITCHCSV[playerid],0),P_HCOL),0),0)</f>
        <v>#REF!</v>
      </c>
      <c r="L843" s="153" t="e">
        <f>IF(OR(LEAGUE="Mixed",LEAGUE=MYRANKS_P[[#This Row],[LG]]),IFERROR(INDEX(PITCHCSV[],MATCH(MYRANKS_P[[#This Row],[PROJID]],PITCHCSV[playerid],0),P_ERCOL),0),0)</f>
        <v>#REF!</v>
      </c>
      <c r="M843" s="153" t="e">
        <f>IF(OR(LEAGUE="Mixed",LEAGUE=MYRANKS_P[[#This Row],[LG]]),IFERROR(INDEX(PITCHCSV[],MATCH(MYRANKS_P[[#This Row],[PROJID]],PITCHCSV[playerid],0),P_HRCOL),0),0)</f>
        <v>#REF!</v>
      </c>
      <c r="N843" s="153" t="e">
        <f>IF(OR(LEAGUE="Mixed",LEAGUE=MYRANKS_P[[#This Row],[LG]]),IFERROR(INDEX(PITCHCSV[],MATCH(MYRANKS_P[[#This Row],[PROJID]],PITCHCSV[playerid],0),P_SOCOL),0),0)</f>
        <v>#REF!</v>
      </c>
      <c r="O843" s="153" t="e">
        <f>IF(OR(LEAGUE="Mixed",LEAGUE=MYRANKS_P[[#This Row],[LG]]),IFERROR(INDEX(PITCHCSV[],MATCH(MYRANKS_P[[#This Row],[PROJID]],PITCHCSV[playerid],0),P_BBCOL),0),0)</f>
        <v>#REF!</v>
      </c>
      <c r="P843" s="154" t="e">
        <f>IF(OR(LEAGUE="Mixed",LEAGUE=MYRANKS_P[[#This Row],[LG]]),IFERROR(MYRANKS_P[[#This Row],[ER]]*9/MYRANKS_P[[#This Row],[IP]],0),0)</f>
        <v>#REF!</v>
      </c>
      <c r="Q843" s="33" t="e">
        <f>IF(OR(LEAGUE="Mixed",LEAGUE=MYRANKS_P[[#This Row],[LG]]),IFERROR((MYRANKS_P[[#This Row],[BB]]+MYRANKS_P[[#This Row],[H]])/MYRANKS_P[[#This Row],[IP]],0),0)</f>
        <v>#REF!</v>
      </c>
      <c r="R843" s="33" t="e">
        <f>MYRANKS_P[[#This Row],[W]]/SGP_W</f>
        <v>#REF!</v>
      </c>
      <c r="S843" s="33" t="e">
        <f>MYRANKS_P[[#This Row],[SV]]/SGP_SV</f>
        <v>#REF!</v>
      </c>
      <c r="T843" s="33" t="e">
        <f>MYRANKS_P[[#This Row],[SO]]/SGP_K</f>
        <v>#REF!</v>
      </c>
      <c r="U843" s="33" t="e">
        <f>((LGAVG_ER*(NUMPITCHERS-1)+MYRANKS_P[[#This Row],[ER]])*9/((LGAVG_IP*(NUMPITCHERS-1)+MYRANKS_P[[#This Row],[IP]]))-LGAVG_ERA)/SGP_ERA</f>
        <v>#REF!</v>
      </c>
      <c r="V843" s="163" t="e">
        <f>((LGAVG_HBB*(NUMPITCHERS-1)+MYRANKS_P[[#This Row],[BB]]+MYRANKS_P[[#This Row],[H]])/(LGAVG_IP*(NUMPITCHERS-1)+MYRANKS_P[[#This Row],[IP]])-LGAVG_WHIP)/SGP_WHIP</f>
        <v>#REF!</v>
      </c>
      <c r="W843" s="73" t="e">
        <f>MYRANKS_P[[#This Row],[WSGP]]+MYRANKS_P[[#This Row],[SVSGP]]+MYRANKS_P[[#This Row],[SOSGP]]+MYRANKS_P[[#This Row],[ERASGP]]+MYRANKS_P[[#This Row],[WHIPSGP]]</f>
        <v>#REF!</v>
      </c>
      <c r="X843" s="174" t="e">
        <f>RANK(MYRANKS_P[[#This Row],[TTLSGP]],MYRANKS_P[TTLSGP],0)</f>
        <v>#REF!</v>
      </c>
      <c r="Y843" s="73" t="e">
        <f>IF(MYRANKS_P[[#This Row],[RAW_RANK]]&gt;NUM_P,MYRANKS_P[[#This Row],[TTLSGP]],0)</f>
        <v>#REF!</v>
      </c>
      <c r="Z843" s="34" t="e">
        <f>IF(MYRANKS_P[[#This Row],[BENCH_TTLSGP]]=0,"",RANK(MYRANKS_P[[#This Row],[BENCH_TTLSGP]],MYRANKS_P[BENCH_TTLSGP],0))</f>
        <v>#REF!</v>
      </c>
      <c r="AA843" s="34" t="e">
        <f>IF(MYRANKS_P[[#This Row],[RAW_RANK]]=NUM_P,"X","")</f>
        <v>#REF!</v>
      </c>
      <c r="AB843" s="135" t="e">
        <f>VLOOKUP(MYRANKS_P[[#This Row],[POS]],#REF!,COLUMN(#REF!),FALSE)</f>
        <v>#REF!</v>
      </c>
      <c r="AC843" s="164" t="e">
        <f>MYRANKS_P[[#This Row],[TTLSGP]]-MYRANKS_P[[#This Row],[REPL LVL]]</f>
        <v>#REF!</v>
      </c>
      <c r="AD843" s="33" t="e">
        <f>IF(MYRANKS_P[[#This Row],[RAW_RANK]]&lt;=Total_Pitchers_Drafted,MYRANKS_P[[#This Row],[SGP OVER REPL]],0)</f>
        <v>#REF!</v>
      </c>
      <c r="AE843" s="67" t="e">
        <f>MYRANKS_P[[#This Row],[SGP OVER REPL]]*Dollar_Value_Per_Pitcher_SGP+1</f>
        <v>#REF!</v>
      </c>
      <c r="AF843" s="33"/>
      <c r="AG843" s="33" t="e">
        <f>IF(AND(MYRANKS_P[[#This Row],[BENCH_RANK]]&lt;=Total_Pitchers_Drafted,MYRANKS_P[[#This Row],[$ACTUAL]]=""),MYRANKS_P[[#This Row],[USEFULSGP]],0)</f>
        <v>#REF!</v>
      </c>
      <c r="AH843" s="33" t="e">
        <f>IF(MYRANKS_P[[#This Row],[REMAIN_SGP]]=0,0,MYRANKS_P[[#This Row],[REMAIN_SGP]]*Remaining_Dollar_Value_Per_Pitcher_SGP+1)</f>
        <v>#REF!</v>
      </c>
      <c r="AI843" s="33"/>
    </row>
    <row r="844" spans="1:35" x14ac:dyDescent="0.25">
      <c r="A844" s="111" t="s">
        <v>2129</v>
      </c>
      <c r="B844" s="53" t="e">
        <f>VLOOKUP(MYRANKS_P[[#This Row],[PLAYERID]],#REF!,COLUMN(#REF!),FALSE)</f>
        <v>#REF!</v>
      </c>
      <c r="C844" s="53" t="e">
        <f>VLOOKUP(MYRANKS_P[[#This Row],[PLAYERID]],#REF!,COLUMN(#REF!),FALSE)</f>
        <v>#REF!</v>
      </c>
      <c r="D844" s="53" t="e">
        <f>VLOOKUP(MYRANKS_P[[#This Row],[PLAYERID]],#REF!,COLUMN(#REF!),FALSE)</f>
        <v>#REF!</v>
      </c>
      <c r="E844" s="9" t="e">
        <f>VLOOKUP(MYRANKS_P[[#This Row],[PLAYERID]],#REF!,COLUMN(#REF!),FALSE)</f>
        <v>#REF!</v>
      </c>
      <c r="F844" s="53" t="e">
        <f>VLOOKUP(MYRANKS_P[[#This Row],[PLAYERID]],#REF!,COLUMN(#REF!),FALSE)</f>
        <v>#REF!</v>
      </c>
      <c r="G844" s="32" t="e">
        <f>INDEX(#REF!,MATCH(MYRANKS_P[[#This Row],[PLAYERID]],#REF!,0),VLOOKUP(IDSYSTEM,#REF!,3,FALSE))</f>
        <v>#REF!</v>
      </c>
      <c r="H844" s="155" t="e">
        <f>IF(OR(LEAGUE="Mixed",LEAGUE=MYRANKS_P[[#This Row],[LG]]),IFERROR(INDEX(PITCHCSV[],MATCH(MYRANKS_P[[#This Row],[PROJID]],PITCHCSV[playerid],0),P_WCOL),0),0)</f>
        <v>#REF!</v>
      </c>
      <c r="I844" s="153" t="e">
        <f>IF(OR(LEAGUE="Mixed",LEAGUE=MYRANKS_P[[#This Row],[LG]]),IFERROR(INDEX(PITCHCSV[],MATCH(MYRANKS_P[[#This Row],[PROJID]],PITCHCSV[playerid],0),P_SVCOL),0),0)</f>
        <v>#REF!</v>
      </c>
      <c r="J844" s="153" t="e">
        <f>IF(OR(LEAGUE="Mixed",LEAGUE=MYRANKS_P[[#This Row],[LG]]),IFERROR(INDEX(PITCHCSV[],MATCH(MYRANKS_P[[#This Row],[PROJID]],PITCHCSV[playerid],0),P_IPCOL),0),0)</f>
        <v>#REF!</v>
      </c>
      <c r="K844" s="153" t="e">
        <f>IF(OR(LEAGUE="Mixed",LEAGUE=MYRANKS_P[[#This Row],[LG]]),IFERROR(INDEX(PITCHCSV[],MATCH(MYRANKS_P[[#This Row],[PROJID]],PITCHCSV[playerid],0),P_HCOL),0),0)</f>
        <v>#REF!</v>
      </c>
      <c r="L844" s="153" t="e">
        <f>IF(OR(LEAGUE="Mixed",LEAGUE=MYRANKS_P[[#This Row],[LG]]),IFERROR(INDEX(PITCHCSV[],MATCH(MYRANKS_P[[#This Row],[PROJID]],PITCHCSV[playerid],0),P_ERCOL),0),0)</f>
        <v>#REF!</v>
      </c>
      <c r="M844" s="153" t="e">
        <f>IF(OR(LEAGUE="Mixed",LEAGUE=MYRANKS_P[[#This Row],[LG]]),IFERROR(INDEX(PITCHCSV[],MATCH(MYRANKS_P[[#This Row],[PROJID]],PITCHCSV[playerid],0),P_HRCOL),0),0)</f>
        <v>#REF!</v>
      </c>
      <c r="N844" s="153" t="e">
        <f>IF(OR(LEAGUE="Mixed",LEAGUE=MYRANKS_P[[#This Row],[LG]]),IFERROR(INDEX(PITCHCSV[],MATCH(MYRANKS_P[[#This Row],[PROJID]],PITCHCSV[playerid],0),P_SOCOL),0),0)</f>
        <v>#REF!</v>
      </c>
      <c r="O844" s="153" t="e">
        <f>IF(OR(LEAGUE="Mixed",LEAGUE=MYRANKS_P[[#This Row],[LG]]),IFERROR(INDEX(PITCHCSV[],MATCH(MYRANKS_P[[#This Row],[PROJID]],PITCHCSV[playerid],0),P_BBCOL),0),0)</f>
        <v>#REF!</v>
      </c>
      <c r="P844" s="154" t="e">
        <f>IF(OR(LEAGUE="Mixed",LEAGUE=MYRANKS_P[[#This Row],[LG]]),IFERROR(MYRANKS_P[[#This Row],[ER]]*9/MYRANKS_P[[#This Row],[IP]],0),0)</f>
        <v>#REF!</v>
      </c>
      <c r="Q844" s="33" t="e">
        <f>IF(OR(LEAGUE="Mixed",LEAGUE=MYRANKS_P[[#This Row],[LG]]),IFERROR((MYRANKS_P[[#This Row],[BB]]+MYRANKS_P[[#This Row],[H]])/MYRANKS_P[[#This Row],[IP]],0),0)</f>
        <v>#REF!</v>
      </c>
      <c r="R844" s="33" t="e">
        <f>MYRANKS_P[[#This Row],[W]]/SGP_W</f>
        <v>#REF!</v>
      </c>
      <c r="S844" s="33" t="e">
        <f>MYRANKS_P[[#This Row],[SV]]/SGP_SV</f>
        <v>#REF!</v>
      </c>
      <c r="T844" s="33" t="e">
        <f>MYRANKS_P[[#This Row],[SO]]/SGP_K</f>
        <v>#REF!</v>
      </c>
      <c r="U844" s="33" t="e">
        <f>((LGAVG_ER*(NUMPITCHERS-1)+MYRANKS_P[[#This Row],[ER]])*9/((LGAVG_IP*(NUMPITCHERS-1)+MYRANKS_P[[#This Row],[IP]]))-LGAVG_ERA)/SGP_ERA</f>
        <v>#REF!</v>
      </c>
      <c r="V844" s="163" t="e">
        <f>((LGAVG_HBB*(NUMPITCHERS-1)+MYRANKS_P[[#This Row],[BB]]+MYRANKS_P[[#This Row],[H]])/(LGAVG_IP*(NUMPITCHERS-1)+MYRANKS_P[[#This Row],[IP]])-LGAVG_WHIP)/SGP_WHIP</f>
        <v>#REF!</v>
      </c>
      <c r="W844" s="73" t="e">
        <f>MYRANKS_P[[#This Row],[WSGP]]+MYRANKS_P[[#This Row],[SVSGP]]+MYRANKS_P[[#This Row],[SOSGP]]+MYRANKS_P[[#This Row],[ERASGP]]+MYRANKS_P[[#This Row],[WHIPSGP]]</f>
        <v>#REF!</v>
      </c>
      <c r="X844" s="174" t="e">
        <f>RANK(MYRANKS_P[[#This Row],[TTLSGP]],MYRANKS_P[TTLSGP],0)</f>
        <v>#REF!</v>
      </c>
      <c r="Y844" s="73" t="e">
        <f>IF(MYRANKS_P[[#This Row],[RAW_RANK]]&gt;NUM_P,MYRANKS_P[[#This Row],[TTLSGP]],0)</f>
        <v>#REF!</v>
      </c>
      <c r="Z844" s="34" t="e">
        <f>IF(MYRANKS_P[[#This Row],[BENCH_TTLSGP]]=0,"",RANK(MYRANKS_P[[#This Row],[BENCH_TTLSGP]],MYRANKS_P[BENCH_TTLSGP],0))</f>
        <v>#REF!</v>
      </c>
      <c r="AA844" s="34" t="e">
        <f>IF(MYRANKS_P[[#This Row],[RAW_RANK]]=NUM_P,"X","")</f>
        <v>#REF!</v>
      </c>
      <c r="AB844" s="135" t="e">
        <f>VLOOKUP(MYRANKS_P[[#This Row],[POS]],#REF!,COLUMN(#REF!),FALSE)</f>
        <v>#REF!</v>
      </c>
      <c r="AC844" s="164" t="e">
        <f>MYRANKS_P[[#This Row],[TTLSGP]]-MYRANKS_P[[#This Row],[REPL LVL]]</f>
        <v>#REF!</v>
      </c>
      <c r="AD844" s="33" t="e">
        <f>IF(MYRANKS_P[[#This Row],[RAW_RANK]]&lt;=Total_Pitchers_Drafted,MYRANKS_P[[#This Row],[SGP OVER REPL]],0)</f>
        <v>#REF!</v>
      </c>
      <c r="AE844" s="67" t="e">
        <f>MYRANKS_P[[#This Row],[SGP OVER REPL]]*Dollar_Value_Per_Pitcher_SGP+1</f>
        <v>#REF!</v>
      </c>
      <c r="AF844" s="33"/>
      <c r="AG844" s="33" t="e">
        <f>IF(AND(MYRANKS_P[[#This Row],[BENCH_RANK]]&lt;=Total_Pitchers_Drafted,MYRANKS_P[[#This Row],[$ACTUAL]]=""),MYRANKS_P[[#This Row],[USEFULSGP]],0)</f>
        <v>#REF!</v>
      </c>
      <c r="AH844" s="33" t="e">
        <f>IF(MYRANKS_P[[#This Row],[REMAIN_SGP]]=0,0,MYRANKS_P[[#This Row],[REMAIN_SGP]]*Remaining_Dollar_Value_Per_Pitcher_SGP+1)</f>
        <v>#REF!</v>
      </c>
      <c r="AI844" s="33"/>
    </row>
    <row r="845" spans="1:35" x14ac:dyDescent="0.25">
      <c r="A845" s="111" t="s">
        <v>6659</v>
      </c>
      <c r="B845" s="53" t="e">
        <f>VLOOKUP(MYRANKS_P[[#This Row],[PLAYERID]],#REF!,COLUMN(#REF!),FALSE)</f>
        <v>#REF!</v>
      </c>
      <c r="C845" s="53" t="e">
        <f>VLOOKUP(MYRANKS_P[[#This Row],[PLAYERID]],#REF!,COLUMN(#REF!),FALSE)</f>
        <v>#REF!</v>
      </c>
      <c r="D845" s="53" t="e">
        <f>VLOOKUP(MYRANKS_P[[#This Row],[PLAYERID]],#REF!,COLUMN(#REF!),FALSE)</f>
        <v>#REF!</v>
      </c>
      <c r="E845" s="9" t="e">
        <f>VLOOKUP(MYRANKS_P[[#This Row],[PLAYERID]],#REF!,COLUMN(#REF!),FALSE)</f>
        <v>#REF!</v>
      </c>
      <c r="F845" s="53" t="e">
        <f>VLOOKUP(MYRANKS_P[[#This Row],[PLAYERID]],#REF!,COLUMN(#REF!),FALSE)</f>
        <v>#REF!</v>
      </c>
      <c r="G845" s="32" t="e">
        <f>INDEX(#REF!,MATCH(MYRANKS_P[[#This Row],[PLAYERID]],#REF!,0),VLOOKUP(IDSYSTEM,#REF!,3,FALSE))</f>
        <v>#REF!</v>
      </c>
      <c r="H845" s="155" t="e">
        <f>IF(OR(LEAGUE="Mixed",LEAGUE=MYRANKS_P[[#This Row],[LG]]),IFERROR(INDEX(PITCHCSV[],MATCH(MYRANKS_P[[#This Row],[PROJID]],PITCHCSV[playerid],0),P_WCOL),0),0)</f>
        <v>#REF!</v>
      </c>
      <c r="I845" s="153" t="e">
        <f>IF(OR(LEAGUE="Mixed",LEAGUE=MYRANKS_P[[#This Row],[LG]]),IFERROR(INDEX(PITCHCSV[],MATCH(MYRANKS_P[[#This Row],[PROJID]],PITCHCSV[playerid],0),P_SVCOL),0),0)</f>
        <v>#REF!</v>
      </c>
      <c r="J845" s="153" t="e">
        <f>IF(OR(LEAGUE="Mixed",LEAGUE=MYRANKS_P[[#This Row],[LG]]),IFERROR(INDEX(PITCHCSV[],MATCH(MYRANKS_P[[#This Row],[PROJID]],PITCHCSV[playerid],0),P_IPCOL),0),0)</f>
        <v>#REF!</v>
      </c>
      <c r="K845" s="153" t="e">
        <f>IF(OR(LEAGUE="Mixed",LEAGUE=MYRANKS_P[[#This Row],[LG]]),IFERROR(INDEX(PITCHCSV[],MATCH(MYRANKS_P[[#This Row],[PROJID]],PITCHCSV[playerid],0),P_HCOL),0),0)</f>
        <v>#REF!</v>
      </c>
      <c r="L845" s="153" t="e">
        <f>IF(OR(LEAGUE="Mixed",LEAGUE=MYRANKS_P[[#This Row],[LG]]),IFERROR(INDEX(PITCHCSV[],MATCH(MYRANKS_P[[#This Row],[PROJID]],PITCHCSV[playerid],0),P_ERCOL),0),0)</f>
        <v>#REF!</v>
      </c>
      <c r="M845" s="153" t="e">
        <f>IF(OR(LEAGUE="Mixed",LEAGUE=MYRANKS_P[[#This Row],[LG]]),IFERROR(INDEX(PITCHCSV[],MATCH(MYRANKS_P[[#This Row],[PROJID]],PITCHCSV[playerid],0),P_HRCOL),0),0)</f>
        <v>#REF!</v>
      </c>
      <c r="N845" s="153" t="e">
        <f>IF(OR(LEAGUE="Mixed",LEAGUE=MYRANKS_P[[#This Row],[LG]]),IFERROR(INDEX(PITCHCSV[],MATCH(MYRANKS_P[[#This Row],[PROJID]],PITCHCSV[playerid],0),P_SOCOL),0),0)</f>
        <v>#REF!</v>
      </c>
      <c r="O845" s="153" t="e">
        <f>IF(OR(LEAGUE="Mixed",LEAGUE=MYRANKS_P[[#This Row],[LG]]),IFERROR(INDEX(PITCHCSV[],MATCH(MYRANKS_P[[#This Row],[PROJID]],PITCHCSV[playerid],0),P_BBCOL),0),0)</f>
        <v>#REF!</v>
      </c>
      <c r="P845" s="154" t="e">
        <f>IF(OR(LEAGUE="Mixed",LEAGUE=MYRANKS_P[[#This Row],[LG]]),IFERROR(MYRANKS_P[[#This Row],[ER]]*9/MYRANKS_P[[#This Row],[IP]],0),0)</f>
        <v>#REF!</v>
      </c>
      <c r="Q845" s="33" t="e">
        <f>IF(OR(LEAGUE="Mixed",LEAGUE=MYRANKS_P[[#This Row],[LG]]),IFERROR((MYRANKS_P[[#This Row],[BB]]+MYRANKS_P[[#This Row],[H]])/MYRANKS_P[[#This Row],[IP]],0),0)</f>
        <v>#REF!</v>
      </c>
      <c r="R845" s="33" t="e">
        <f>MYRANKS_P[[#This Row],[W]]/SGP_W</f>
        <v>#REF!</v>
      </c>
      <c r="S845" s="33" t="e">
        <f>MYRANKS_P[[#This Row],[SV]]/SGP_SV</f>
        <v>#REF!</v>
      </c>
      <c r="T845" s="33" t="e">
        <f>MYRANKS_P[[#This Row],[SO]]/SGP_K</f>
        <v>#REF!</v>
      </c>
      <c r="U845" s="33" t="e">
        <f>((LGAVG_ER*(NUMPITCHERS-1)+MYRANKS_P[[#This Row],[ER]])*9/((LGAVG_IP*(NUMPITCHERS-1)+MYRANKS_P[[#This Row],[IP]]))-LGAVG_ERA)/SGP_ERA</f>
        <v>#REF!</v>
      </c>
      <c r="V845" s="163" t="e">
        <f>((LGAVG_HBB*(NUMPITCHERS-1)+MYRANKS_P[[#This Row],[BB]]+MYRANKS_P[[#This Row],[H]])/(LGAVG_IP*(NUMPITCHERS-1)+MYRANKS_P[[#This Row],[IP]])-LGAVG_WHIP)/SGP_WHIP</f>
        <v>#REF!</v>
      </c>
      <c r="W845" s="73" t="e">
        <f>MYRANKS_P[[#This Row],[WSGP]]+MYRANKS_P[[#This Row],[SVSGP]]+MYRANKS_P[[#This Row],[SOSGP]]+MYRANKS_P[[#This Row],[ERASGP]]+MYRANKS_P[[#This Row],[WHIPSGP]]</f>
        <v>#REF!</v>
      </c>
      <c r="X845" s="174" t="e">
        <f>RANK(MYRANKS_P[[#This Row],[TTLSGP]],MYRANKS_P[TTLSGP],0)</f>
        <v>#REF!</v>
      </c>
      <c r="Y845" s="73" t="e">
        <f>IF(MYRANKS_P[[#This Row],[RAW_RANK]]&gt;NUM_P,MYRANKS_P[[#This Row],[TTLSGP]],0)</f>
        <v>#REF!</v>
      </c>
      <c r="Z845" s="34" t="e">
        <f>IF(MYRANKS_P[[#This Row],[BENCH_TTLSGP]]=0,"",RANK(MYRANKS_P[[#This Row],[BENCH_TTLSGP]],MYRANKS_P[BENCH_TTLSGP],0))</f>
        <v>#REF!</v>
      </c>
      <c r="AA845" s="34" t="e">
        <f>IF(MYRANKS_P[[#This Row],[RAW_RANK]]=NUM_P,"X","")</f>
        <v>#REF!</v>
      </c>
      <c r="AB845" s="135" t="e">
        <f>VLOOKUP(MYRANKS_P[[#This Row],[POS]],#REF!,COLUMN(#REF!),FALSE)</f>
        <v>#REF!</v>
      </c>
      <c r="AC845" s="164" t="e">
        <f>MYRANKS_P[[#This Row],[TTLSGP]]-MYRANKS_P[[#This Row],[REPL LVL]]</f>
        <v>#REF!</v>
      </c>
      <c r="AD845" s="33" t="e">
        <f>IF(MYRANKS_P[[#This Row],[RAW_RANK]]&lt;=Total_Pitchers_Drafted,MYRANKS_P[[#This Row],[SGP OVER REPL]],0)</f>
        <v>#REF!</v>
      </c>
      <c r="AE845" s="67" t="e">
        <f>MYRANKS_P[[#This Row],[SGP OVER REPL]]*Dollar_Value_Per_Pitcher_SGP+1</f>
        <v>#REF!</v>
      </c>
      <c r="AF845" s="33"/>
      <c r="AG845" s="33" t="e">
        <f>IF(AND(MYRANKS_P[[#This Row],[BENCH_RANK]]&lt;=Total_Pitchers_Drafted,MYRANKS_P[[#This Row],[$ACTUAL]]=""),MYRANKS_P[[#This Row],[USEFULSGP]],0)</f>
        <v>#REF!</v>
      </c>
      <c r="AH845" s="33" t="e">
        <f>IF(MYRANKS_P[[#This Row],[REMAIN_SGP]]=0,0,MYRANKS_P[[#This Row],[REMAIN_SGP]]*Remaining_Dollar_Value_Per_Pitcher_SGP+1)</f>
        <v>#REF!</v>
      </c>
      <c r="AI845" s="33"/>
    </row>
    <row r="846" spans="1:35" x14ac:dyDescent="0.25">
      <c r="A846" s="78" t="s">
        <v>2465</v>
      </c>
      <c r="B846" s="53" t="e">
        <f>VLOOKUP(MYRANKS_P[[#This Row],[PLAYERID]],#REF!,COLUMN(#REF!),FALSE)</f>
        <v>#REF!</v>
      </c>
      <c r="C846" s="53" t="e">
        <f>VLOOKUP(MYRANKS_P[[#This Row],[PLAYERID]],#REF!,COLUMN(#REF!),FALSE)</f>
        <v>#REF!</v>
      </c>
      <c r="D846" s="53" t="e">
        <f>VLOOKUP(MYRANKS_P[[#This Row],[PLAYERID]],#REF!,COLUMN(#REF!),FALSE)</f>
        <v>#REF!</v>
      </c>
      <c r="E846" s="9" t="e">
        <f>VLOOKUP(MYRANKS_P[[#This Row],[PLAYERID]],#REF!,COLUMN(#REF!),FALSE)</f>
        <v>#REF!</v>
      </c>
      <c r="F846" s="53" t="e">
        <f>VLOOKUP(MYRANKS_P[[#This Row],[PLAYERID]],#REF!,COLUMN(#REF!),FALSE)</f>
        <v>#REF!</v>
      </c>
      <c r="G846" s="32" t="e">
        <f>INDEX(#REF!,MATCH(MYRANKS_P[[#This Row],[PLAYERID]],#REF!,0),VLOOKUP(IDSYSTEM,#REF!,3,FALSE))</f>
        <v>#REF!</v>
      </c>
      <c r="H846" s="166" t="e">
        <f>IF(OR(LEAGUE="Mixed",LEAGUE=MYRANKS_P[[#This Row],[LG]]),IFERROR(INDEX(PITCHCSV[],MATCH(MYRANKS_P[[#This Row],[PROJID]],PITCHCSV[playerid],0),P_WCOL),0),0)</f>
        <v>#REF!</v>
      </c>
      <c r="I846" s="167" t="e">
        <f>IF(OR(LEAGUE="Mixed",LEAGUE=MYRANKS_P[[#This Row],[LG]]),IFERROR(INDEX(PITCHCSV[],MATCH(MYRANKS_P[[#This Row],[PROJID]],PITCHCSV[playerid],0),P_SVCOL),0),0)</f>
        <v>#REF!</v>
      </c>
      <c r="J846" s="167" t="e">
        <f>IF(OR(LEAGUE="Mixed",LEAGUE=MYRANKS_P[[#This Row],[LG]]),IFERROR(INDEX(PITCHCSV[],MATCH(MYRANKS_P[[#This Row],[PROJID]],PITCHCSV[playerid],0),P_IPCOL),0),0)</f>
        <v>#REF!</v>
      </c>
      <c r="K846" s="167" t="e">
        <f>IF(OR(LEAGUE="Mixed",LEAGUE=MYRANKS_P[[#This Row],[LG]]),IFERROR(INDEX(PITCHCSV[],MATCH(MYRANKS_P[[#This Row],[PROJID]],PITCHCSV[playerid],0),P_HCOL),0),0)</f>
        <v>#REF!</v>
      </c>
      <c r="L846" s="167" t="e">
        <f>IF(OR(LEAGUE="Mixed",LEAGUE=MYRANKS_P[[#This Row],[LG]]),IFERROR(INDEX(PITCHCSV[],MATCH(MYRANKS_P[[#This Row],[PROJID]],PITCHCSV[playerid],0),P_ERCOL),0),0)</f>
        <v>#REF!</v>
      </c>
      <c r="M846" s="167" t="e">
        <f>IF(OR(LEAGUE="Mixed",LEAGUE=MYRANKS_P[[#This Row],[LG]]),IFERROR(INDEX(PITCHCSV[],MATCH(MYRANKS_P[[#This Row],[PROJID]],PITCHCSV[playerid],0),P_HRCOL),0),0)</f>
        <v>#REF!</v>
      </c>
      <c r="N846" s="167" t="e">
        <f>IF(OR(LEAGUE="Mixed",LEAGUE=MYRANKS_P[[#This Row],[LG]]),IFERROR(INDEX(PITCHCSV[],MATCH(MYRANKS_P[[#This Row],[PROJID]],PITCHCSV[playerid],0),P_SOCOL),0),0)</f>
        <v>#REF!</v>
      </c>
      <c r="O846" s="167" t="e">
        <f>IF(OR(LEAGUE="Mixed",LEAGUE=MYRANKS_P[[#This Row],[LG]]),IFERROR(INDEX(PITCHCSV[],MATCH(MYRANKS_P[[#This Row],[PROJID]],PITCHCSV[playerid],0),P_BBCOL),0),0)</f>
        <v>#REF!</v>
      </c>
      <c r="P846" s="135" t="e">
        <f>IF(OR(LEAGUE="Mixed",LEAGUE=MYRANKS_P[[#This Row],[LG]]),IFERROR(MYRANKS_P[[#This Row],[ER]]*9/MYRANKS_P[[#This Row],[IP]],0),0)</f>
        <v>#REF!</v>
      </c>
      <c r="Q846" s="37" t="e">
        <f>IF(OR(LEAGUE="Mixed",LEAGUE=MYRANKS_P[[#This Row],[LG]]),IFERROR((MYRANKS_P[[#This Row],[BB]]+MYRANKS_P[[#This Row],[H]])/MYRANKS_P[[#This Row],[IP]],0),0)</f>
        <v>#REF!</v>
      </c>
      <c r="R846" s="37" t="e">
        <f>MYRANKS_P[[#This Row],[W]]/SGP_W</f>
        <v>#REF!</v>
      </c>
      <c r="S846" s="37" t="e">
        <f>MYRANKS_P[[#This Row],[SV]]/SGP_SV</f>
        <v>#REF!</v>
      </c>
      <c r="T846" s="37" t="e">
        <f>MYRANKS_P[[#This Row],[SO]]/SGP_K</f>
        <v>#REF!</v>
      </c>
      <c r="U846" s="37" t="e">
        <f>((LGAVG_ER*(NUMPITCHERS-1)+MYRANKS_P[[#This Row],[ER]])*9/((LGAVG_IP*(NUMPITCHERS-1)+MYRANKS_P[[#This Row],[IP]]))-LGAVG_ERA)/SGP_ERA</f>
        <v>#REF!</v>
      </c>
      <c r="V846" s="168" t="e">
        <f>((LGAVG_HBB*(NUMPITCHERS-1)+MYRANKS_P[[#This Row],[BB]]+MYRANKS_P[[#This Row],[H]])/(LGAVG_IP*(NUMPITCHERS-1)+MYRANKS_P[[#This Row],[IP]])-LGAVG_WHIP)/SGP_WHIP</f>
        <v>#REF!</v>
      </c>
      <c r="W846" s="77" t="e">
        <f>MYRANKS_P[[#This Row],[WSGP]]+MYRANKS_P[[#This Row],[SVSGP]]+MYRANKS_P[[#This Row],[SOSGP]]+MYRANKS_P[[#This Row],[ERASGP]]+MYRANKS_P[[#This Row],[WHIPSGP]]</f>
        <v>#REF!</v>
      </c>
      <c r="X846" s="178" t="e">
        <f>RANK(MYRANKS_P[[#This Row],[TTLSGP]],MYRANKS_P[TTLSGP],0)</f>
        <v>#REF!</v>
      </c>
      <c r="Y846" s="77" t="e">
        <f>IF(MYRANKS_P[[#This Row],[RAW_RANK]]&gt;NUM_P,MYRANKS_P[[#This Row],[TTLSGP]],0)</f>
        <v>#REF!</v>
      </c>
      <c r="Z846" s="38" t="e">
        <f>IF(MYRANKS_P[[#This Row],[BENCH_TTLSGP]]=0,"",RANK(MYRANKS_P[[#This Row],[BENCH_TTLSGP]],MYRANKS_P[BENCH_TTLSGP],0))</f>
        <v>#REF!</v>
      </c>
      <c r="AA846" s="38" t="e">
        <f>IF(MYRANKS_P[[#This Row],[RAW_RANK]]=NUM_P,"X","")</f>
        <v>#REF!</v>
      </c>
      <c r="AB846" s="135" t="e">
        <f>VLOOKUP(MYRANKS_P[[#This Row],[POS]],#REF!,COLUMN(#REF!),FALSE)</f>
        <v>#REF!</v>
      </c>
      <c r="AC846" s="164" t="e">
        <f>MYRANKS_P[[#This Row],[TTLSGP]]-MYRANKS_P[[#This Row],[REPL LVL]]</f>
        <v>#REF!</v>
      </c>
      <c r="AD846" s="37" t="e">
        <f>IF(MYRANKS_P[[#This Row],[RAW_RANK]]&lt;=Total_Pitchers_Drafted,MYRANKS_P[[#This Row],[SGP OVER REPL]],0)</f>
        <v>#REF!</v>
      </c>
      <c r="AE846" s="71" t="e">
        <f>MYRANKS_P[[#This Row],[SGP OVER REPL]]*Dollar_Value_Per_Pitcher_SGP+1</f>
        <v>#REF!</v>
      </c>
      <c r="AF846" s="37"/>
      <c r="AG846" s="37" t="e">
        <f>IF(AND(MYRANKS_P[[#This Row],[BENCH_RANK]]&lt;=Total_Pitchers_Drafted,MYRANKS_P[[#This Row],[$ACTUAL]]=""),MYRANKS_P[[#This Row],[USEFULSGP]],0)</f>
        <v>#REF!</v>
      </c>
      <c r="AH846" s="37" t="e">
        <f>IF(MYRANKS_P[[#This Row],[REMAIN_SGP]]=0,0,MYRANKS_P[[#This Row],[REMAIN_SGP]]*Remaining_Dollar_Value_Per_Pitcher_SGP+1)</f>
        <v>#REF!</v>
      </c>
      <c r="AI846" s="37"/>
    </row>
    <row r="847" spans="1:35" x14ac:dyDescent="0.25">
      <c r="A847" s="111" t="s">
        <v>2133</v>
      </c>
      <c r="B847" s="53" t="e">
        <f>VLOOKUP(MYRANKS_P[[#This Row],[PLAYERID]],#REF!,COLUMN(#REF!),FALSE)</f>
        <v>#REF!</v>
      </c>
      <c r="C847" s="53" t="e">
        <f>VLOOKUP(MYRANKS_P[[#This Row],[PLAYERID]],#REF!,COLUMN(#REF!),FALSE)</f>
        <v>#REF!</v>
      </c>
      <c r="D847" s="53" t="e">
        <f>VLOOKUP(MYRANKS_P[[#This Row],[PLAYERID]],#REF!,COLUMN(#REF!),FALSE)</f>
        <v>#REF!</v>
      </c>
      <c r="E847" s="9" t="e">
        <f>VLOOKUP(MYRANKS_P[[#This Row],[PLAYERID]],#REF!,COLUMN(#REF!),FALSE)</f>
        <v>#REF!</v>
      </c>
      <c r="F847" s="53" t="e">
        <f>VLOOKUP(MYRANKS_P[[#This Row],[PLAYERID]],#REF!,COLUMN(#REF!),FALSE)</f>
        <v>#REF!</v>
      </c>
      <c r="G847" s="32" t="e">
        <f>INDEX(#REF!,MATCH(MYRANKS_P[[#This Row],[PLAYERID]],#REF!,0),VLOOKUP(IDSYSTEM,#REF!,3,FALSE))</f>
        <v>#REF!</v>
      </c>
      <c r="H847" s="155" t="e">
        <f>IF(OR(LEAGUE="Mixed",LEAGUE=MYRANKS_P[[#This Row],[LG]]),IFERROR(INDEX(PITCHCSV[],MATCH(MYRANKS_P[[#This Row],[PROJID]],PITCHCSV[playerid],0),P_WCOL),0),0)</f>
        <v>#REF!</v>
      </c>
      <c r="I847" s="153" t="e">
        <f>IF(OR(LEAGUE="Mixed",LEAGUE=MYRANKS_P[[#This Row],[LG]]),IFERROR(INDEX(PITCHCSV[],MATCH(MYRANKS_P[[#This Row],[PROJID]],PITCHCSV[playerid],0),P_SVCOL),0),0)</f>
        <v>#REF!</v>
      </c>
      <c r="J847" s="153" t="e">
        <f>IF(OR(LEAGUE="Mixed",LEAGUE=MYRANKS_P[[#This Row],[LG]]),IFERROR(INDEX(PITCHCSV[],MATCH(MYRANKS_P[[#This Row],[PROJID]],PITCHCSV[playerid],0),P_IPCOL),0),0)</f>
        <v>#REF!</v>
      </c>
      <c r="K847" s="153" t="e">
        <f>IF(OR(LEAGUE="Mixed",LEAGUE=MYRANKS_P[[#This Row],[LG]]),IFERROR(INDEX(PITCHCSV[],MATCH(MYRANKS_P[[#This Row],[PROJID]],PITCHCSV[playerid],0),P_HCOL),0),0)</f>
        <v>#REF!</v>
      </c>
      <c r="L847" s="153" t="e">
        <f>IF(OR(LEAGUE="Mixed",LEAGUE=MYRANKS_P[[#This Row],[LG]]),IFERROR(INDEX(PITCHCSV[],MATCH(MYRANKS_P[[#This Row],[PROJID]],PITCHCSV[playerid],0),P_ERCOL),0),0)</f>
        <v>#REF!</v>
      </c>
      <c r="M847" s="153" t="e">
        <f>IF(OR(LEAGUE="Mixed",LEAGUE=MYRANKS_P[[#This Row],[LG]]),IFERROR(INDEX(PITCHCSV[],MATCH(MYRANKS_P[[#This Row],[PROJID]],PITCHCSV[playerid],0),P_HRCOL),0),0)</f>
        <v>#REF!</v>
      </c>
      <c r="N847" s="153" t="e">
        <f>IF(OR(LEAGUE="Mixed",LEAGUE=MYRANKS_P[[#This Row],[LG]]),IFERROR(INDEX(PITCHCSV[],MATCH(MYRANKS_P[[#This Row],[PROJID]],PITCHCSV[playerid],0),P_SOCOL),0),0)</f>
        <v>#REF!</v>
      </c>
      <c r="O847" s="153" t="e">
        <f>IF(OR(LEAGUE="Mixed",LEAGUE=MYRANKS_P[[#This Row],[LG]]),IFERROR(INDEX(PITCHCSV[],MATCH(MYRANKS_P[[#This Row],[PROJID]],PITCHCSV[playerid],0),P_BBCOL),0),0)</f>
        <v>#REF!</v>
      </c>
      <c r="P847" s="154" t="e">
        <f>IF(OR(LEAGUE="Mixed",LEAGUE=MYRANKS_P[[#This Row],[LG]]),IFERROR(MYRANKS_P[[#This Row],[ER]]*9/MYRANKS_P[[#This Row],[IP]],0),0)</f>
        <v>#REF!</v>
      </c>
      <c r="Q847" s="33" t="e">
        <f>IF(OR(LEAGUE="Mixed",LEAGUE=MYRANKS_P[[#This Row],[LG]]),IFERROR((MYRANKS_P[[#This Row],[BB]]+MYRANKS_P[[#This Row],[H]])/MYRANKS_P[[#This Row],[IP]],0),0)</f>
        <v>#REF!</v>
      </c>
      <c r="R847" s="33" t="e">
        <f>MYRANKS_P[[#This Row],[W]]/SGP_W</f>
        <v>#REF!</v>
      </c>
      <c r="S847" s="33" t="e">
        <f>MYRANKS_P[[#This Row],[SV]]/SGP_SV</f>
        <v>#REF!</v>
      </c>
      <c r="T847" s="33" t="e">
        <f>MYRANKS_P[[#This Row],[SO]]/SGP_K</f>
        <v>#REF!</v>
      </c>
      <c r="U847" s="33" t="e">
        <f>((LGAVG_ER*(NUMPITCHERS-1)+MYRANKS_P[[#This Row],[ER]])*9/((LGAVG_IP*(NUMPITCHERS-1)+MYRANKS_P[[#This Row],[IP]]))-LGAVG_ERA)/SGP_ERA</f>
        <v>#REF!</v>
      </c>
      <c r="V847" s="163" t="e">
        <f>((LGAVG_HBB*(NUMPITCHERS-1)+MYRANKS_P[[#This Row],[BB]]+MYRANKS_P[[#This Row],[H]])/(LGAVG_IP*(NUMPITCHERS-1)+MYRANKS_P[[#This Row],[IP]])-LGAVG_WHIP)/SGP_WHIP</f>
        <v>#REF!</v>
      </c>
      <c r="W847" s="73" t="e">
        <f>MYRANKS_P[[#This Row],[WSGP]]+MYRANKS_P[[#This Row],[SVSGP]]+MYRANKS_P[[#This Row],[SOSGP]]+MYRANKS_P[[#This Row],[ERASGP]]+MYRANKS_P[[#This Row],[WHIPSGP]]</f>
        <v>#REF!</v>
      </c>
      <c r="X847" s="174" t="e">
        <f>RANK(MYRANKS_P[[#This Row],[TTLSGP]],MYRANKS_P[TTLSGP],0)</f>
        <v>#REF!</v>
      </c>
      <c r="Y847" s="73" t="e">
        <f>IF(MYRANKS_P[[#This Row],[RAW_RANK]]&gt;NUM_P,MYRANKS_P[[#This Row],[TTLSGP]],0)</f>
        <v>#REF!</v>
      </c>
      <c r="Z847" s="34" t="e">
        <f>IF(MYRANKS_P[[#This Row],[BENCH_TTLSGP]]=0,"",RANK(MYRANKS_P[[#This Row],[BENCH_TTLSGP]],MYRANKS_P[BENCH_TTLSGP],0))</f>
        <v>#REF!</v>
      </c>
      <c r="AA847" s="34" t="e">
        <f>IF(MYRANKS_P[[#This Row],[RAW_RANK]]=NUM_P,"X","")</f>
        <v>#REF!</v>
      </c>
      <c r="AB847" s="135" t="e">
        <f>VLOOKUP(MYRANKS_P[[#This Row],[POS]],#REF!,COLUMN(#REF!),FALSE)</f>
        <v>#REF!</v>
      </c>
      <c r="AC847" s="37" t="e">
        <f>MYRANKS_P[[#This Row],[TTLSGP]]-MYRANKS_P[[#This Row],[REPL LVL]]</f>
        <v>#REF!</v>
      </c>
      <c r="AD847" s="33" t="e">
        <f>IF(MYRANKS_P[[#This Row],[RAW_RANK]]&lt;=Total_Pitchers_Drafted,MYRANKS_P[[#This Row],[SGP OVER REPL]],0)</f>
        <v>#REF!</v>
      </c>
      <c r="AE847" s="67" t="e">
        <f>MYRANKS_P[[#This Row],[SGP OVER REPL]]*Dollar_Value_Per_Pitcher_SGP+1</f>
        <v>#REF!</v>
      </c>
      <c r="AF847" s="33"/>
      <c r="AG847" s="33" t="e">
        <f>IF(AND(MYRANKS_P[[#This Row],[BENCH_RANK]]&lt;=Total_Pitchers_Drafted,MYRANKS_P[[#This Row],[$ACTUAL]]=""),MYRANKS_P[[#This Row],[USEFULSGP]],0)</f>
        <v>#REF!</v>
      </c>
      <c r="AH847" s="33" t="e">
        <f>IF(MYRANKS_P[[#This Row],[REMAIN_SGP]]=0,0,MYRANKS_P[[#This Row],[REMAIN_SGP]]*Remaining_Dollar_Value_Per_Pitcher_SGP+1)</f>
        <v>#REF!</v>
      </c>
      <c r="AI847" s="33"/>
    </row>
    <row r="848" spans="1:35" x14ac:dyDescent="0.25">
      <c r="A848" s="111" t="s">
        <v>2136</v>
      </c>
      <c r="B848" s="53" t="e">
        <f>VLOOKUP(MYRANKS_P[[#This Row],[PLAYERID]],#REF!,COLUMN(#REF!),FALSE)</f>
        <v>#REF!</v>
      </c>
      <c r="C848" s="53" t="e">
        <f>VLOOKUP(MYRANKS_P[[#This Row],[PLAYERID]],#REF!,COLUMN(#REF!),FALSE)</f>
        <v>#REF!</v>
      </c>
      <c r="D848" s="53" t="e">
        <f>VLOOKUP(MYRANKS_P[[#This Row],[PLAYERID]],#REF!,COLUMN(#REF!),FALSE)</f>
        <v>#REF!</v>
      </c>
      <c r="E848" s="9" t="e">
        <f>VLOOKUP(MYRANKS_P[[#This Row],[PLAYERID]],#REF!,COLUMN(#REF!),FALSE)</f>
        <v>#REF!</v>
      </c>
      <c r="F848" s="53" t="e">
        <f>VLOOKUP(MYRANKS_P[[#This Row],[PLAYERID]],#REF!,COLUMN(#REF!),FALSE)</f>
        <v>#REF!</v>
      </c>
      <c r="G848" s="32" t="e">
        <f>INDEX(#REF!,MATCH(MYRANKS_P[[#This Row],[PLAYERID]],#REF!,0),VLOOKUP(IDSYSTEM,#REF!,3,FALSE))</f>
        <v>#REF!</v>
      </c>
      <c r="H848" s="155" t="e">
        <f>IF(OR(LEAGUE="Mixed",LEAGUE=MYRANKS_P[[#This Row],[LG]]),IFERROR(INDEX(PITCHCSV[],MATCH(MYRANKS_P[[#This Row],[PROJID]],PITCHCSV[playerid],0),P_WCOL),0),0)</f>
        <v>#REF!</v>
      </c>
      <c r="I848" s="153" t="e">
        <f>IF(OR(LEAGUE="Mixed",LEAGUE=MYRANKS_P[[#This Row],[LG]]),IFERROR(INDEX(PITCHCSV[],MATCH(MYRANKS_P[[#This Row],[PROJID]],PITCHCSV[playerid],0),P_SVCOL),0),0)</f>
        <v>#REF!</v>
      </c>
      <c r="J848" s="153" t="e">
        <f>IF(OR(LEAGUE="Mixed",LEAGUE=MYRANKS_P[[#This Row],[LG]]),IFERROR(INDEX(PITCHCSV[],MATCH(MYRANKS_P[[#This Row],[PROJID]],PITCHCSV[playerid],0),P_IPCOL),0),0)</f>
        <v>#REF!</v>
      </c>
      <c r="K848" s="153" t="e">
        <f>IF(OR(LEAGUE="Mixed",LEAGUE=MYRANKS_P[[#This Row],[LG]]),IFERROR(INDEX(PITCHCSV[],MATCH(MYRANKS_P[[#This Row],[PROJID]],PITCHCSV[playerid],0),P_HCOL),0),0)</f>
        <v>#REF!</v>
      </c>
      <c r="L848" s="153" t="e">
        <f>IF(OR(LEAGUE="Mixed",LEAGUE=MYRANKS_P[[#This Row],[LG]]),IFERROR(INDEX(PITCHCSV[],MATCH(MYRANKS_P[[#This Row],[PROJID]],PITCHCSV[playerid],0),P_ERCOL),0),0)</f>
        <v>#REF!</v>
      </c>
      <c r="M848" s="153" t="e">
        <f>IF(OR(LEAGUE="Mixed",LEAGUE=MYRANKS_P[[#This Row],[LG]]),IFERROR(INDEX(PITCHCSV[],MATCH(MYRANKS_P[[#This Row],[PROJID]],PITCHCSV[playerid],0),P_HRCOL),0),0)</f>
        <v>#REF!</v>
      </c>
      <c r="N848" s="153" t="e">
        <f>IF(OR(LEAGUE="Mixed",LEAGUE=MYRANKS_P[[#This Row],[LG]]),IFERROR(INDEX(PITCHCSV[],MATCH(MYRANKS_P[[#This Row],[PROJID]],PITCHCSV[playerid],0),P_SOCOL),0),0)</f>
        <v>#REF!</v>
      </c>
      <c r="O848" s="153" t="e">
        <f>IF(OR(LEAGUE="Mixed",LEAGUE=MYRANKS_P[[#This Row],[LG]]),IFERROR(INDEX(PITCHCSV[],MATCH(MYRANKS_P[[#This Row],[PROJID]],PITCHCSV[playerid],0),P_BBCOL),0),0)</f>
        <v>#REF!</v>
      </c>
      <c r="P848" s="154" t="e">
        <f>IF(OR(LEAGUE="Mixed",LEAGUE=MYRANKS_P[[#This Row],[LG]]),IFERROR(MYRANKS_P[[#This Row],[ER]]*9/MYRANKS_P[[#This Row],[IP]],0),0)</f>
        <v>#REF!</v>
      </c>
      <c r="Q848" s="33" t="e">
        <f>IF(OR(LEAGUE="Mixed",LEAGUE=MYRANKS_P[[#This Row],[LG]]),IFERROR((MYRANKS_P[[#This Row],[BB]]+MYRANKS_P[[#This Row],[H]])/MYRANKS_P[[#This Row],[IP]],0),0)</f>
        <v>#REF!</v>
      </c>
      <c r="R848" s="33" t="e">
        <f>MYRANKS_P[[#This Row],[W]]/SGP_W</f>
        <v>#REF!</v>
      </c>
      <c r="S848" s="33" t="e">
        <f>MYRANKS_P[[#This Row],[SV]]/SGP_SV</f>
        <v>#REF!</v>
      </c>
      <c r="T848" s="33" t="e">
        <f>MYRANKS_P[[#This Row],[SO]]/SGP_K</f>
        <v>#REF!</v>
      </c>
      <c r="U848" s="33" t="e">
        <f>((LGAVG_ER*(NUMPITCHERS-1)+MYRANKS_P[[#This Row],[ER]])*9/((LGAVG_IP*(NUMPITCHERS-1)+MYRANKS_P[[#This Row],[IP]]))-LGAVG_ERA)/SGP_ERA</f>
        <v>#REF!</v>
      </c>
      <c r="V848" s="163" t="e">
        <f>((LGAVG_HBB*(NUMPITCHERS-1)+MYRANKS_P[[#This Row],[BB]]+MYRANKS_P[[#This Row],[H]])/(LGAVG_IP*(NUMPITCHERS-1)+MYRANKS_P[[#This Row],[IP]])-LGAVG_WHIP)/SGP_WHIP</f>
        <v>#REF!</v>
      </c>
      <c r="W848" s="73" t="e">
        <f>MYRANKS_P[[#This Row],[WSGP]]+MYRANKS_P[[#This Row],[SVSGP]]+MYRANKS_P[[#This Row],[SOSGP]]+MYRANKS_P[[#This Row],[ERASGP]]+MYRANKS_P[[#This Row],[WHIPSGP]]</f>
        <v>#REF!</v>
      </c>
      <c r="X848" s="174" t="e">
        <f>RANK(MYRANKS_P[[#This Row],[TTLSGP]],MYRANKS_P[TTLSGP],0)</f>
        <v>#REF!</v>
      </c>
      <c r="Y848" s="73" t="e">
        <f>IF(MYRANKS_P[[#This Row],[RAW_RANK]]&gt;NUM_P,MYRANKS_P[[#This Row],[TTLSGP]],0)</f>
        <v>#REF!</v>
      </c>
      <c r="Z848" s="34" t="e">
        <f>IF(MYRANKS_P[[#This Row],[BENCH_TTLSGP]]=0,"",RANK(MYRANKS_P[[#This Row],[BENCH_TTLSGP]],MYRANKS_P[BENCH_TTLSGP],0))</f>
        <v>#REF!</v>
      </c>
      <c r="AA848" s="34" t="e">
        <f>IF(MYRANKS_P[[#This Row],[RAW_RANK]]=NUM_P,"X","")</f>
        <v>#REF!</v>
      </c>
      <c r="AB848" s="135" t="e">
        <f>VLOOKUP(MYRANKS_P[[#This Row],[POS]],#REF!,COLUMN(#REF!),FALSE)</f>
        <v>#REF!</v>
      </c>
      <c r="AC848" s="164" t="e">
        <f>MYRANKS_P[[#This Row],[TTLSGP]]-MYRANKS_P[[#This Row],[REPL LVL]]</f>
        <v>#REF!</v>
      </c>
      <c r="AD848" s="33" t="e">
        <f>IF(MYRANKS_P[[#This Row],[RAW_RANK]]&lt;=Total_Pitchers_Drafted,MYRANKS_P[[#This Row],[SGP OVER REPL]],0)</f>
        <v>#REF!</v>
      </c>
      <c r="AE848" s="67" t="e">
        <f>MYRANKS_P[[#This Row],[SGP OVER REPL]]*Dollar_Value_Per_Pitcher_SGP+1</f>
        <v>#REF!</v>
      </c>
      <c r="AF848" s="33"/>
      <c r="AG848" s="33" t="e">
        <f>IF(AND(MYRANKS_P[[#This Row],[BENCH_RANK]]&lt;=Total_Pitchers_Drafted,MYRANKS_P[[#This Row],[$ACTUAL]]=""),MYRANKS_P[[#This Row],[USEFULSGP]],0)</f>
        <v>#REF!</v>
      </c>
      <c r="AH848" s="33" t="e">
        <f>IF(MYRANKS_P[[#This Row],[REMAIN_SGP]]=0,0,MYRANKS_P[[#This Row],[REMAIN_SGP]]*Remaining_Dollar_Value_Per_Pitcher_SGP+1)</f>
        <v>#REF!</v>
      </c>
      <c r="AI848" s="33"/>
    </row>
    <row r="849" spans="1:35" x14ac:dyDescent="0.25">
      <c r="A849" s="111" t="s">
        <v>2137</v>
      </c>
      <c r="B849" s="53" t="e">
        <f>VLOOKUP(MYRANKS_P[[#This Row],[PLAYERID]],#REF!,COLUMN(#REF!),FALSE)</f>
        <v>#REF!</v>
      </c>
      <c r="C849" s="53" t="e">
        <f>VLOOKUP(MYRANKS_P[[#This Row],[PLAYERID]],#REF!,COLUMN(#REF!),FALSE)</f>
        <v>#REF!</v>
      </c>
      <c r="D849" s="53" t="e">
        <f>VLOOKUP(MYRANKS_P[[#This Row],[PLAYERID]],#REF!,COLUMN(#REF!),FALSE)</f>
        <v>#REF!</v>
      </c>
      <c r="E849" s="9" t="e">
        <f>VLOOKUP(MYRANKS_P[[#This Row],[PLAYERID]],#REF!,COLUMN(#REF!),FALSE)</f>
        <v>#REF!</v>
      </c>
      <c r="F849" s="53" t="e">
        <f>VLOOKUP(MYRANKS_P[[#This Row],[PLAYERID]],#REF!,COLUMN(#REF!),FALSE)</f>
        <v>#REF!</v>
      </c>
      <c r="G849" s="32" t="e">
        <f>INDEX(#REF!,MATCH(MYRANKS_P[[#This Row],[PLAYERID]],#REF!,0),VLOOKUP(IDSYSTEM,#REF!,3,FALSE))</f>
        <v>#REF!</v>
      </c>
      <c r="H849" s="155" t="e">
        <f>IF(OR(LEAGUE="Mixed",LEAGUE=MYRANKS_P[[#This Row],[LG]]),IFERROR(INDEX(PITCHCSV[],MATCH(MYRANKS_P[[#This Row],[PROJID]],PITCHCSV[playerid],0),P_WCOL),0),0)</f>
        <v>#REF!</v>
      </c>
      <c r="I849" s="153" t="e">
        <f>IF(OR(LEAGUE="Mixed",LEAGUE=MYRANKS_P[[#This Row],[LG]]),IFERROR(INDEX(PITCHCSV[],MATCH(MYRANKS_P[[#This Row],[PROJID]],PITCHCSV[playerid],0),P_SVCOL),0),0)</f>
        <v>#REF!</v>
      </c>
      <c r="J849" s="153" t="e">
        <f>IF(OR(LEAGUE="Mixed",LEAGUE=MYRANKS_P[[#This Row],[LG]]),IFERROR(INDEX(PITCHCSV[],MATCH(MYRANKS_P[[#This Row],[PROJID]],PITCHCSV[playerid],0),P_IPCOL),0),0)</f>
        <v>#REF!</v>
      </c>
      <c r="K849" s="153" t="e">
        <f>IF(OR(LEAGUE="Mixed",LEAGUE=MYRANKS_P[[#This Row],[LG]]),IFERROR(INDEX(PITCHCSV[],MATCH(MYRANKS_P[[#This Row],[PROJID]],PITCHCSV[playerid],0),P_HCOL),0),0)</f>
        <v>#REF!</v>
      </c>
      <c r="L849" s="153" t="e">
        <f>IF(OR(LEAGUE="Mixed",LEAGUE=MYRANKS_P[[#This Row],[LG]]),IFERROR(INDEX(PITCHCSV[],MATCH(MYRANKS_P[[#This Row],[PROJID]],PITCHCSV[playerid],0),P_ERCOL),0),0)</f>
        <v>#REF!</v>
      </c>
      <c r="M849" s="153" t="e">
        <f>IF(OR(LEAGUE="Mixed",LEAGUE=MYRANKS_P[[#This Row],[LG]]),IFERROR(INDEX(PITCHCSV[],MATCH(MYRANKS_P[[#This Row],[PROJID]],PITCHCSV[playerid],0),P_HRCOL),0),0)</f>
        <v>#REF!</v>
      </c>
      <c r="N849" s="153" t="e">
        <f>IF(OR(LEAGUE="Mixed",LEAGUE=MYRANKS_P[[#This Row],[LG]]),IFERROR(INDEX(PITCHCSV[],MATCH(MYRANKS_P[[#This Row],[PROJID]],PITCHCSV[playerid],0),P_SOCOL),0),0)</f>
        <v>#REF!</v>
      </c>
      <c r="O849" s="153" t="e">
        <f>IF(OR(LEAGUE="Mixed",LEAGUE=MYRANKS_P[[#This Row],[LG]]),IFERROR(INDEX(PITCHCSV[],MATCH(MYRANKS_P[[#This Row],[PROJID]],PITCHCSV[playerid],0),P_BBCOL),0),0)</f>
        <v>#REF!</v>
      </c>
      <c r="P849" s="154" t="e">
        <f>IF(OR(LEAGUE="Mixed",LEAGUE=MYRANKS_P[[#This Row],[LG]]),IFERROR(MYRANKS_P[[#This Row],[ER]]*9/MYRANKS_P[[#This Row],[IP]],0),0)</f>
        <v>#REF!</v>
      </c>
      <c r="Q849" s="33" t="e">
        <f>IF(OR(LEAGUE="Mixed",LEAGUE=MYRANKS_P[[#This Row],[LG]]),IFERROR((MYRANKS_P[[#This Row],[BB]]+MYRANKS_P[[#This Row],[H]])/MYRANKS_P[[#This Row],[IP]],0),0)</f>
        <v>#REF!</v>
      </c>
      <c r="R849" s="33" t="e">
        <f>MYRANKS_P[[#This Row],[W]]/SGP_W</f>
        <v>#REF!</v>
      </c>
      <c r="S849" s="33" t="e">
        <f>MYRANKS_P[[#This Row],[SV]]/SGP_SV</f>
        <v>#REF!</v>
      </c>
      <c r="T849" s="33" t="e">
        <f>MYRANKS_P[[#This Row],[SO]]/SGP_K</f>
        <v>#REF!</v>
      </c>
      <c r="U849" s="33" t="e">
        <f>((LGAVG_ER*(NUMPITCHERS-1)+MYRANKS_P[[#This Row],[ER]])*9/((LGAVG_IP*(NUMPITCHERS-1)+MYRANKS_P[[#This Row],[IP]]))-LGAVG_ERA)/SGP_ERA</f>
        <v>#REF!</v>
      </c>
      <c r="V849" s="163" t="e">
        <f>((LGAVG_HBB*(NUMPITCHERS-1)+MYRANKS_P[[#This Row],[BB]]+MYRANKS_P[[#This Row],[H]])/(LGAVG_IP*(NUMPITCHERS-1)+MYRANKS_P[[#This Row],[IP]])-LGAVG_WHIP)/SGP_WHIP</f>
        <v>#REF!</v>
      </c>
      <c r="W849" s="73" t="e">
        <f>MYRANKS_P[[#This Row],[WSGP]]+MYRANKS_P[[#This Row],[SVSGP]]+MYRANKS_P[[#This Row],[SOSGP]]+MYRANKS_P[[#This Row],[ERASGP]]+MYRANKS_P[[#This Row],[WHIPSGP]]</f>
        <v>#REF!</v>
      </c>
      <c r="X849" s="174" t="e">
        <f>RANK(MYRANKS_P[[#This Row],[TTLSGP]],MYRANKS_P[TTLSGP],0)</f>
        <v>#REF!</v>
      </c>
      <c r="Y849" s="73" t="e">
        <f>IF(MYRANKS_P[[#This Row],[RAW_RANK]]&gt;NUM_P,MYRANKS_P[[#This Row],[TTLSGP]],0)</f>
        <v>#REF!</v>
      </c>
      <c r="Z849" s="34" t="e">
        <f>IF(MYRANKS_P[[#This Row],[BENCH_TTLSGP]]=0,"",RANK(MYRANKS_P[[#This Row],[BENCH_TTLSGP]],MYRANKS_P[BENCH_TTLSGP],0))</f>
        <v>#REF!</v>
      </c>
      <c r="AA849" s="34" t="e">
        <f>IF(MYRANKS_P[[#This Row],[RAW_RANK]]=NUM_P,"X","")</f>
        <v>#REF!</v>
      </c>
      <c r="AB849" s="135" t="e">
        <f>VLOOKUP(MYRANKS_P[[#This Row],[POS]],#REF!,COLUMN(#REF!),FALSE)</f>
        <v>#REF!</v>
      </c>
      <c r="AC849" s="164" t="e">
        <f>MYRANKS_P[[#This Row],[TTLSGP]]-MYRANKS_P[[#This Row],[REPL LVL]]</f>
        <v>#REF!</v>
      </c>
      <c r="AD849" s="33" t="e">
        <f>IF(MYRANKS_P[[#This Row],[RAW_RANK]]&lt;=Total_Pitchers_Drafted,MYRANKS_P[[#This Row],[SGP OVER REPL]],0)</f>
        <v>#REF!</v>
      </c>
      <c r="AE849" s="67" t="e">
        <f>MYRANKS_P[[#This Row],[SGP OVER REPL]]*Dollar_Value_Per_Pitcher_SGP+1</f>
        <v>#REF!</v>
      </c>
      <c r="AF849" s="33"/>
      <c r="AG849" s="33" t="e">
        <f>IF(AND(MYRANKS_P[[#This Row],[BENCH_RANK]]&lt;=Total_Pitchers_Drafted,MYRANKS_P[[#This Row],[$ACTUAL]]=""),MYRANKS_P[[#This Row],[USEFULSGP]],0)</f>
        <v>#REF!</v>
      </c>
      <c r="AH849" s="33" t="e">
        <f>IF(MYRANKS_P[[#This Row],[REMAIN_SGP]]=0,0,MYRANKS_P[[#This Row],[REMAIN_SGP]]*Remaining_Dollar_Value_Per_Pitcher_SGP+1)</f>
        <v>#REF!</v>
      </c>
      <c r="AI849" s="33"/>
    </row>
    <row r="850" spans="1:35" x14ac:dyDescent="0.25">
      <c r="A850" s="78" t="s">
        <v>2466</v>
      </c>
      <c r="B850" s="53" t="e">
        <f>VLOOKUP(MYRANKS_P[[#This Row],[PLAYERID]],#REF!,COLUMN(#REF!),FALSE)</f>
        <v>#REF!</v>
      </c>
      <c r="C850" s="53" t="e">
        <f>VLOOKUP(MYRANKS_P[[#This Row],[PLAYERID]],#REF!,COLUMN(#REF!),FALSE)</f>
        <v>#REF!</v>
      </c>
      <c r="D850" s="53" t="e">
        <f>VLOOKUP(MYRANKS_P[[#This Row],[PLAYERID]],#REF!,COLUMN(#REF!),FALSE)</f>
        <v>#REF!</v>
      </c>
      <c r="E850" s="9" t="e">
        <f>VLOOKUP(MYRANKS_P[[#This Row],[PLAYERID]],#REF!,COLUMN(#REF!),FALSE)</f>
        <v>#REF!</v>
      </c>
      <c r="F850" s="53" t="e">
        <f>VLOOKUP(MYRANKS_P[[#This Row],[PLAYERID]],#REF!,COLUMN(#REF!),FALSE)</f>
        <v>#REF!</v>
      </c>
      <c r="G850" s="32" t="e">
        <f>INDEX(#REF!,MATCH(MYRANKS_P[[#This Row],[PLAYERID]],#REF!,0),VLOOKUP(IDSYSTEM,#REF!,3,FALSE))</f>
        <v>#REF!</v>
      </c>
      <c r="H850" s="166" t="e">
        <f>IF(OR(LEAGUE="Mixed",LEAGUE=MYRANKS_P[[#This Row],[LG]]),IFERROR(INDEX(PITCHCSV[],MATCH(MYRANKS_P[[#This Row],[PROJID]],PITCHCSV[playerid],0),P_WCOL),0),0)</f>
        <v>#REF!</v>
      </c>
      <c r="I850" s="167" t="e">
        <f>IF(OR(LEAGUE="Mixed",LEAGUE=MYRANKS_P[[#This Row],[LG]]),IFERROR(INDEX(PITCHCSV[],MATCH(MYRANKS_P[[#This Row],[PROJID]],PITCHCSV[playerid],0),P_SVCOL),0),0)</f>
        <v>#REF!</v>
      </c>
      <c r="J850" s="167" t="e">
        <f>IF(OR(LEAGUE="Mixed",LEAGUE=MYRANKS_P[[#This Row],[LG]]),IFERROR(INDEX(PITCHCSV[],MATCH(MYRANKS_P[[#This Row],[PROJID]],PITCHCSV[playerid],0),P_IPCOL),0),0)</f>
        <v>#REF!</v>
      </c>
      <c r="K850" s="167" t="e">
        <f>IF(OR(LEAGUE="Mixed",LEAGUE=MYRANKS_P[[#This Row],[LG]]),IFERROR(INDEX(PITCHCSV[],MATCH(MYRANKS_P[[#This Row],[PROJID]],PITCHCSV[playerid],0),P_HCOL),0),0)</f>
        <v>#REF!</v>
      </c>
      <c r="L850" s="167" t="e">
        <f>IF(OR(LEAGUE="Mixed",LEAGUE=MYRANKS_P[[#This Row],[LG]]),IFERROR(INDEX(PITCHCSV[],MATCH(MYRANKS_P[[#This Row],[PROJID]],PITCHCSV[playerid],0),P_ERCOL),0),0)</f>
        <v>#REF!</v>
      </c>
      <c r="M850" s="167" t="e">
        <f>IF(OR(LEAGUE="Mixed",LEAGUE=MYRANKS_P[[#This Row],[LG]]),IFERROR(INDEX(PITCHCSV[],MATCH(MYRANKS_P[[#This Row],[PROJID]],PITCHCSV[playerid],0),P_HRCOL),0),0)</f>
        <v>#REF!</v>
      </c>
      <c r="N850" s="167" t="e">
        <f>IF(OR(LEAGUE="Mixed",LEAGUE=MYRANKS_P[[#This Row],[LG]]),IFERROR(INDEX(PITCHCSV[],MATCH(MYRANKS_P[[#This Row],[PROJID]],PITCHCSV[playerid],0),P_SOCOL),0),0)</f>
        <v>#REF!</v>
      </c>
      <c r="O850" s="167" t="e">
        <f>IF(OR(LEAGUE="Mixed",LEAGUE=MYRANKS_P[[#This Row],[LG]]),IFERROR(INDEX(PITCHCSV[],MATCH(MYRANKS_P[[#This Row],[PROJID]],PITCHCSV[playerid],0),P_BBCOL),0),0)</f>
        <v>#REF!</v>
      </c>
      <c r="P850" s="135" t="e">
        <f>IF(OR(LEAGUE="Mixed",LEAGUE=MYRANKS_P[[#This Row],[LG]]),IFERROR(MYRANKS_P[[#This Row],[ER]]*9/MYRANKS_P[[#This Row],[IP]],0),0)</f>
        <v>#REF!</v>
      </c>
      <c r="Q850" s="37" t="e">
        <f>IF(OR(LEAGUE="Mixed",LEAGUE=MYRANKS_P[[#This Row],[LG]]),IFERROR((MYRANKS_P[[#This Row],[BB]]+MYRANKS_P[[#This Row],[H]])/MYRANKS_P[[#This Row],[IP]],0),0)</f>
        <v>#REF!</v>
      </c>
      <c r="R850" s="37" t="e">
        <f>MYRANKS_P[[#This Row],[W]]/SGP_W</f>
        <v>#REF!</v>
      </c>
      <c r="S850" s="37" t="e">
        <f>MYRANKS_P[[#This Row],[SV]]/SGP_SV</f>
        <v>#REF!</v>
      </c>
      <c r="T850" s="37" t="e">
        <f>MYRANKS_P[[#This Row],[SO]]/SGP_K</f>
        <v>#REF!</v>
      </c>
      <c r="U850" s="37" t="e">
        <f>((LGAVG_ER*(NUMPITCHERS-1)+MYRANKS_P[[#This Row],[ER]])*9/((LGAVG_IP*(NUMPITCHERS-1)+MYRANKS_P[[#This Row],[IP]]))-LGAVG_ERA)/SGP_ERA</f>
        <v>#REF!</v>
      </c>
      <c r="V850" s="168" t="e">
        <f>((LGAVG_HBB*(NUMPITCHERS-1)+MYRANKS_P[[#This Row],[BB]]+MYRANKS_P[[#This Row],[H]])/(LGAVG_IP*(NUMPITCHERS-1)+MYRANKS_P[[#This Row],[IP]])-LGAVG_WHIP)/SGP_WHIP</f>
        <v>#REF!</v>
      </c>
      <c r="W850" s="77" t="e">
        <f>MYRANKS_P[[#This Row],[WSGP]]+MYRANKS_P[[#This Row],[SVSGP]]+MYRANKS_P[[#This Row],[SOSGP]]+MYRANKS_P[[#This Row],[ERASGP]]+MYRANKS_P[[#This Row],[WHIPSGP]]</f>
        <v>#REF!</v>
      </c>
      <c r="X850" s="178" t="e">
        <f>RANK(MYRANKS_P[[#This Row],[TTLSGP]],MYRANKS_P[TTLSGP],0)</f>
        <v>#REF!</v>
      </c>
      <c r="Y850" s="77" t="e">
        <f>IF(MYRANKS_P[[#This Row],[RAW_RANK]]&gt;NUM_P,MYRANKS_P[[#This Row],[TTLSGP]],0)</f>
        <v>#REF!</v>
      </c>
      <c r="Z850" s="38" t="e">
        <f>IF(MYRANKS_P[[#This Row],[BENCH_TTLSGP]]=0,"",RANK(MYRANKS_P[[#This Row],[BENCH_TTLSGP]],MYRANKS_P[BENCH_TTLSGP],0))</f>
        <v>#REF!</v>
      </c>
      <c r="AA850" s="38" t="e">
        <f>IF(MYRANKS_P[[#This Row],[RAW_RANK]]=NUM_P,"X","")</f>
        <v>#REF!</v>
      </c>
      <c r="AB850" s="135" t="e">
        <f>VLOOKUP(MYRANKS_P[[#This Row],[POS]],#REF!,COLUMN(#REF!),FALSE)</f>
        <v>#REF!</v>
      </c>
      <c r="AC850" s="164" t="e">
        <f>MYRANKS_P[[#This Row],[TTLSGP]]-MYRANKS_P[[#This Row],[REPL LVL]]</f>
        <v>#REF!</v>
      </c>
      <c r="AD850" s="37" t="e">
        <f>IF(MYRANKS_P[[#This Row],[RAW_RANK]]&lt;=Total_Pitchers_Drafted,MYRANKS_P[[#This Row],[SGP OVER REPL]],0)</f>
        <v>#REF!</v>
      </c>
      <c r="AE850" s="71" t="e">
        <f>MYRANKS_P[[#This Row],[SGP OVER REPL]]*Dollar_Value_Per_Pitcher_SGP+1</f>
        <v>#REF!</v>
      </c>
      <c r="AF850" s="37"/>
      <c r="AG850" s="37" t="e">
        <f>IF(AND(MYRANKS_P[[#This Row],[BENCH_RANK]]&lt;=Total_Pitchers_Drafted,MYRANKS_P[[#This Row],[$ACTUAL]]=""),MYRANKS_P[[#This Row],[USEFULSGP]],0)</f>
        <v>#REF!</v>
      </c>
      <c r="AH850" s="37" t="e">
        <f>IF(MYRANKS_P[[#This Row],[REMAIN_SGP]]=0,0,MYRANKS_P[[#This Row],[REMAIN_SGP]]*Remaining_Dollar_Value_Per_Pitcher_SGP+1)</f>
        <v>#REF!</v>
      </c>
      <c r="AI850" s="37"/>
    </row>
    <row r="851" spans="1:35" x14ac:dyDescent="0.25">
      <c r="A851" s="78" t="s">
        <v>2526</v>
      </c>
      <c r="B851" s="53" t="e">
        <f>VLOOKUP(MYRANKS_P[[#This Row],[PLAYERID]],#REF!,COLUMN(#REF!),FALSE)</f>
        <v>#REF!</v>
      </c>
      <c r="C851" s="53" t="e">
        <f>VLOOKUP(MYRANKS_P[[#This Row],[PLAYERID]],#REF!,COLUMN(#REF!),FALSE)</f>
        <v>#REF!</v>
      </c>
      <c r="D851" s="53" t="e">
        <f>VLOOKUP(MYRANKS_P[[#This Row],[PLAYERID]],#REF!,COLUMN(#REF!),FALSE)</f>
        <v>#REF!</v>
      </c>
      <c r="E851" s="9" t="e">
        <f>VLOOKUP(MYRANKS_P[[#This Row],[PLAYERID]],#REF!,COLUMN(#REF!),FALSE)</f>
        <v>#REF!</v>
      </c>
      <c r="F851" s="53" t="e">
        <f>VLOOKUP(MYRANKS_P[[#This Row],[PLAYERID]],#REF!,COLUMN(#REF!),FALSE)</f>
        <v>#REF!</v>
      </c>
      <c r="G851" s="32" t="e">
        <f>INDEX(#REF!,MATCH(MYRANKS_P[[#This Row],[PLAYERID]],#REF!,0),VLOOKUP(IDSYSTEM,#REF!,3,FALSE))</f>
        <v>#REF!</v>
      </c>
      <c r="H851" s="166" t="e">
        <f>IF(OR(LEAGUE="Mixed",LEAGUE=MYRANKS_P[[#This Row],[LG]]),IFERROR(INDEX(PITCHCSV[],MATCH(MYRANKS_P[[#This Row],[PROJID]],PITCHCSV[playerid],0),P_WCOL),0),0)</f>
        <v>#REF!</v>
      </c>
      <c r="I851" s="167" t="e">
        <f>IF(OR(LEAGUE="Mixed",LEAGUE=MYRANKS_P[[#This Row],[LG]]),IFERROR(INDEX(PITCHCSV[],MATCH(MYRANKS_P[[#This Row],[PROJID]],PITCHCSV[playerid],0),P_SVCOL),0),0)</f>
        <v>#REF!</v>
      </c>
      <c r="J851" s="167" t="e">
        <f>IF(OR(LEAGUE="Mixed",LEAGUE=MYRANKS_P[[#This Row],[LG]]),IFERROR(INDEX(PITCHCSV[],MATCH(MYRANKS_P[[#This Row],[PROJID]],PITCHCSV[playerid],0),P_IPCOL),0),0)</f>
        <v>#REF!</v>
      </c>
      <c r="K851" s="167" t="e">
        <f>IF(OR(LEAGUE="Mixed",LEAGUE=MYRANKS_P[[#This Row],[LG]]),IFERROR(INDEX(PITCHCSV[],MATCH(MYRANKS_P[[#This Row],[PROJID]],PITCHCSV[playerid],0),P_HCOL),0),0)</f>
        <v>#REF!</v>
      </c>
      <c r="L851" s="167" t="e">
        <f>IF(OR(LEAGUE="Mixed",LEAGUE=MYRANKS_P[[#This Row],[LG]]),IFERROR(INDEX(PITCHCSV[],MATCH(MYRANKS_P[[#This Row],[PROJID]],PITCHCSV[playerid],0),P_ERCOL),0),0)</f>
        <v>#REF!</v>
      </c>
      <c r="M851" s="167" t="e">
        <f>IF(OR(LEAGUE="Mixed",LEAGUE=MYRANKS_P[[#This Row],[LG]]),IFERROR(INDEX(PITCHCSV[],MATCH(MYRANKS_P[[#This Row],[PROJID]],PITCHCSV[playerid],0),P_HRCOL),0),0)</f>
        <v>#REF!</v>
      </c>
      <c r="N851" s="167" t="e">
        <f>IF(OR(LEAGUE="Mixed",LEAGUE=MYRANKS_P[[#This Row],[LG]]),IFERROR(INDEX(PITCHCSV[],MATCH(MYRANKS_P[[#This Row],[PROJID]],PITCHCSV[playerid],0),P_SOCOL),0),0)</f>
        <v>#REF!</v>
      </c>
      <c r="O851" s="167" t="e">
        <f>IF(OR(LEAGUE="Mixed",LEAGUE=MYRANKS_P[[#This Row],[LG]]),IFERROR(INDEX(PITCHCSV[],MATCH(MYRANKS_P[[#This Row],[PROJID]],PITCHCSV[playerid],0),P_BBCOL),0),0)</f>
        <v>#REF!</v>
      </c>
      <c r="P851" s="135" t="e">
        <f>IF(OR(LEAGUE="Mixed",LEAGUE=MYRANKS_P[[#This Row],[LG]]),IFERROR(MYRANKS_P[[#This Row],[ER]]*9/MYRANKS_P[[#This Row],[IP]],0),0)</f>
        <v>#REF!</v>
      </c>
      <c r="Q851" s="37" t="e">
        <f>IF(OR(LEAGUE="Mixed",LEAGUE=MYRANKS_P[[#This Row],[LG]]),IFERROR((MYRANKS_P[[#This Row],[BB]]+MYRANKS_P[[#This Row],[H]])/MYRANKS_P[[#This Row],[IP]],0),0)</f>
        <v>#REF!</v>
      </c>
      <c r="R851" s="37" t="e">
        <f>MYRANKS_P[[#This Row],[W]]/SGP_W</f>
        <v>#REF!</v>
      </c>
      <c r="S851" s="37" t="e">
        <f>MYRANKS_P[[#This Row],[SV]]/SGP_SV</f>
        <v>#REF!</v>
      </c>
      <c r="T851" s="37" t="e">
        <f>MYRANKS_P[[#This Row],[SO]]/SGP_K</f>
        <v>#REF!</v>
      </c>
      <c r="U851" s="37" t="e">
        <f>((LGAVG_ER*(NUMPITCHERS-1)+MYRANKS_P[[#This Row],[ER]])*9/((LGAVG_IP*(NUMPITCHERS-1)+MYRANKS_P[[#This Row],[IP]]))-LGAVG_ERA)/SGP_ERA</f>
        <v>#REF!</v>
      </c>
      <c r="V851" s="168" t="e">
        <f>((LGAVG_HBB*(NUMPITCHERS-1)+MYRANKS_P[[#This Row],[BB]]+MYRANKS_P[[#This Row],[H]])/(LGAVG_IP*(NUMPITCHERS-1)+MYRANKS_P[[#This Row],[IP]])-LGAVG_WHIP)/SGP_WHIP</f>
        <v>#REF!</v>
      </c>
      <c r="W851" s="77" t="e">
        <f>MYRANKS_P[[#This Row],[WSGP]]+MYRANKS_P[[#This Row],[SVSGP]]+MYRANKS_P[[#This Row],[SOSGP]]+MYRANKS_P[[#This Row],[ERASGP]]+MYRANKS_P[[#This Row],[WHIPSGP]]</f>
        <v>#REF!</v>
      </c>
      <c r="X851" s="178" t="e">
        <f>RANK(MYRANKS_P[[#This Row],[TTLSGP]],MYRANKS_P[TTLSGP],0)</f>
        <v>#REF!</v>
      </c>
      <c r="Y851" s="77" t="e">
        <f>IF(MYRANKS_P[[#This Row],[RAW_RANK]]&gt;NUM_P,MYRANKS_P[[#This Row],[TTLSGP]],0)</f>
        <v>#REF!</v>
      </c>
      <c r="Z851" s="38" t="e">
        <f>IF(MYRANKS_P[[#This Row],[BENCH_TTLSGP]]=0,"",RANK(MYRANKS_P[[#This Row],[BENCH_TTLSGP]],MYRANKS_P[BENCH_TTLSGP],0))</f>
        <v>#REF!</v>
      </c>
      <c r="AA851" s="38" t="e">
        <f>IF(MYRANKS_P[[#This Row],[RAW_RANK]]=NUM_P,"X","")</f>
        <v>#REF!</v>
      </c>
      <c r="AB851" s="135" t="e">
        <f>VLOOKUP(MYRANKS_P[[#This Row],[POS]],#REF!,COLUMN(#REF!),FALSE)</f>
        <v>#REF!</v>
      </c>
      <c r="AC851" s="37" t="e">
        <f>MYRANKS_P[[#This Row],[TTLSGP]]-MYRANKS_P[[#This Row],[REPL LVL]]</f>
        <v>#REF!</v>
      </c>
      <c r="AD851" s="37" t="e">
        <f>IF(MYRANKS_P[[#This Row],[RAW_RANK]]&lt;=Total_Pitchers_Drafted,MYRANKS_P[[#This Row],[SGP OVER REPL]],0)</f>
        <v>#REF!</v>
      </c>
      <c r="AE851" s="71" t="e">
        <f>MYRANKS_P[[#This Row],[SGP OVER REPL]]*Dollar_Value_Per_Pitcher_SGP+1</f>
        <v>#REF!</v>
      </c>
      <c r="AF851" s="37"/>
      <c r="AG851" s="37" t="e">
        <f>IF(AND(MYRANKS_P[[#This Row],[BENCH_RANK]]&lt;=Total_Pitchers_Drafted,MYRANKS_P[[#This Row],[$ACTUAL]]=""),MYRANKS_P[[#This Row],[USEFULSGP]],0)</f>
        <v>#REF!</v>
      </c>
      <c r="AH851" s="37" t="e">
        <f>IF(MYRANKS_P[[#This Row],[REMAIN_SGP]]=0,0,MYRANKS_P[[#This Row],[REMAIN_SGP]]*Remaining_Dollar_Value_Per_Pitcher_SGP+1)</f>
        <v>#REF!</v>
      </c>
      <c r="AI851" s="37"/>
    </row>
    <row r="852" spans="1:35" x14ac:dyDescent="0.25">
      <c r="A852" s="111" t="s">
        <v>2141</v>
      </c>
      <c r="B852" s="53" t="e">
        <f>VLOOKUP(MYRANKS_P[[#This Row],[PLAYERID]],#REF!,COLUMN(#REF!),FALSE)</f>
        <v>#REF!</v>
      </c>
      <c r="C852" s="53" t="e">
        <f>VLOOKUP(MYRANKS_P[[#This Row],[PLAYERID]],#REF!,COLUMN(#REF!),FALSE)</f>
        <v>#REF!</v>
      </c>
      <c r="D852" s="53" t="e">
        <f>VLOOKUP(MYRANKS_P[[#This Row],[PLAYERID]],#REF!,COLUMN(#REF!),FALSE)</f>
        <v>#REF!</v>
      </c>
      <c r="E852" s="9" t="e">
        <f>VLOOKUP(MYRANKS_P[[#This Row],[PLAYERID]],#REF!,COLUMN(#REF!),FALSE)</f>
        <v>#REF!</v>
      </c>
      <c r="F852" s="53" t="e">
        <f>VLOOKUP(MYRANKS_P[[#This Row],[PLAYERID]],#REF!,COLUMN(#REF!),FALSE)</f>
        <v>#REF!</v>
      </c>
      <c r="G852" s="32" t="e">
        <f>INDEX(#REF!,MATCH(MYRANKS_P[[#This Row],[PLAYERID]],#REF!,0),VLOOKUP(IDSYSTEM,#REF!,3,FALSE))</f>
        <v>#REF!</v>
      </c>
      <c r="H852" s="155" t="e">
        <f>IF(OR(LEAGUE="Mixed",LEAGUE=MYRANKS_P[[#This Row],[LG]]),IFERROR(INDEX(PITCHCSV[],MATCH(MYRANKS_P[[#This Row],[PROJID]],PITCHCSV[playerid],0),P_WCOL),0),0)</f>
        <v>#REF!</v>
      </c>
      <c r="I852" s="153" t="e">
        <f>IF(OR(LEAGUE="Mixed",LEAGUE=MYRANKS_P[[#This Row],[LG]]),IFERROR(INDEX(PITCHCSV[],MATCH(MYRANKS_P[[#This Row],[PROJID]],PITCHCSV[playerid],0),P_SVCOL),0),0)</f>
        <v>#REF!</v>
      </c>
      <c r="J852" s="153" t="e">
        <f>IF(OR(LEAGUE="Mixed",LEAGUE=MYRANKS_P[[#This Row],[LG]]),IFERROR(INDEX(PITCHCSV[],MATCH(MYRANKS_P[[#This Row],[PROJID]],PITCHCSV[playerid],0),P_IPCOL),0),0)</f>
        <v>#REF!</v>
      </c>
      <c r="K852" s="153" t="e">
        <f>IF(OR(LEAGUE="Mixed",LEAGUE=MYRANKS_P[[#This Row],[LG]]),IFERROR(INDEX(PITCHCSV[],MATCH(MYRANKS_P[[#This Row],[PROJID]],PITCHCSV[playerid],0),P_HCOL),0),0)</f>
        <v>#REF!</v>
      </c>
      <c r="L852" s="153" t="e">
        <f>IF(OR(LEAGUE="Mixed",LEAGUE=MYRANKS_P[[#This Row],[LG]]),IFERROR(INDEX(PITCHCSV[],MATCH(MYRANKS_P[[#This Row],[PROJID]],PITCHCSV[playerid],0),P_ERCOL),0),0)</f>
        <v>#REF!</v>
      </c>
      <c r="M852" s="153" t="e">
        <f>IF(OR(LEAGUE="Mixed",LEAGUE=MYRANKS_P[[#This Row],[LG]]),IFERROR(INDEX(PITCHCSV[],MATCH(MYRANKS_P[[#This Row],[PROJID]],PITCHCSV[playerid],0),P_HRCOL),0),0)</f>
        <v>#REF!</v>
      </c>
      <c r="N852" s="153" t="e">
        <f>IF(OR(LEAGUE="Mixed",LEAGUE=MYRANKS_P[[#This Row],[LG]]),IFERROR(INDEX(PITCHCSV[],MATCH(MYRANKS_P[[#This Row],[PROJID]],PITCHCSV[playerid],0),P_SOCOL),0),0)</f>
        <v>#REF!</v>
      </c>
      <c r="O852" s="153" t="e">
        <f>IF(OR(LEAGUE="Mixed",LEAGUE=MYRANKS_P[[#This Row],[LG]]),IFERROR(INDEX(PITCHCSV[],MATCH(MYRANKS_P[[#This Row],[PROJID]],PITCHCSV[playerid],0),P_BBCOL),0),0)</f>
        <v>#REF!</v>
      </c>
      <c r="P852" s="154" t="e">
        <f>IF(OR(LEAGUE="Mixed",LEAGUE=MYRANKS_P[[#This Row],[LG]]),IFERROR(MYRANKS_P[[#This Row],[ER]]*9/MYRANKS_P[[#This Row],[IP]],0),0)</f>
        <v>#REF!</v>
      </c>
      <c r="Q852" s="33" t="e">
        <f>IF(OR(LEAGUE="Mixed",LEAGUE=MYRANKS_P[[#This Row],[LG]]),IFERROR((MYRANKS_P[[#This Row],[BB]]+MYRANKS_P[[#This Row],[H]])/MYRANKS_P[[#This Row],[IP]],0),0)</f>
        <v>#REF!</v>
      </c>
      <c r="R852" s="33" t="e">
        <f>MYRANKS_P[[#This Row],[W]]/SGP_W</f>
        <v>#REF!</v>
      </c>
      <c r="S852" s="33" t="e">
        <f>MYRANKS_P[[#This Row],[SV]]/SGP_SV</f>
        <v>#REF!</v>
      </c>
      <c r="T852" s="33" t="e">
        <f>MYRANKS_P[[#This Row],[SO]]/SGP_K</f>
        <v>#REF!</v>
      </c>
      <c r="U852" s="33" t="e">
        <f>((LGAVG_ER*(NUMPITCHERS-1)+MYRANKS_P[[#This Row],[ER]])*9/((LGAVG_IP*(NUMPITCHERS-1)+MYRANKS_P[[#This Row],[IP]]))-LGAVG_ERA)/SGP_ERA</f>
        <v>#REF!</v>
      </c>
      <c r="V852" s="163" t="e">
        <f>((LGAVG_HBB*(NUMPITCHERS-1)+MYRANKS_P[[#This Row],[BB]]+MYRANKS_P[[#This Row],[H]])/(LGAVG_IP*(NUMPITCHERS-1)+MYRANKS_P[[#This Row],[IP]])-LGAVG_WHIP)/SGP_WHIP</f>
        <v>#REF!</v>
      </c>
      <c r="W852" s="73" t="e">
        <f>MYRANKS_P[[#This Row],[WSGP]]+MYRANKS_P[[#This Row],[SVSGP]]+MYRANKS_P[[#This Row],[SOSGP]]+MYRANKS_P[[#This Row],[ERASGP]]+MYRANKS_P[[#This Row],[WHIPSGP]]</f>
        <v>#REF!</v>
      </c>
      <c r="X852" s="174" t="e">
        <f>RANK(MYRANKS_P[[#This Row],[TTLSGP]],MYRANKS_P[TTLSGP],0)</f>
        <v>#REF!</v>
      </c>
      <c r="Y852" s="73" t="e">
        <f>IF(MYRANKS_P[[#This Row],[RAW_RANK]]&gt;NUM_P,MYRANKS_P[[#This Row],[TTLSGP]],0)</f>
        <v>#REF!</v>
      </c>
      <c r="Z852" s="34" t="e">
        <f>IF(MYRANKS_P[[#This Row],[BENCH_TTLSGP]]=0,"",RANK(MYRANKS_P[[#This Row],[BENCH_TTLSGP]],MYRANKS_P[BENCH_TTLSGP],0))</f>
        <v>#REF!</v>
      </c>
      <c r="AA852" s="34" t="e">
        <f>IF(MYRANKS_P[[#This Row],[RAW_RANK]]=NUM_P,"X","")</f>
        <v>#REF!</v>
      </c>
      <c r="AB852" s="135" t="e">
        <f>VLOOKUP(MYRANKS_P[[#This Row],[POS]],#REF!,COLUMN(#REF!),FALSE)</f>
        <v>#REF!</v>
      </c>
      <c r="AC852" s="37" t="e">
        <f>MYRANKS_P[[#This Row],[TTLSGP]]-MYRANKS_P[[#This Row],[REPL LVL]]</f>
        <v>#REF!</v>
      </c>
      <c r="AD852" s="33" t="e">
        <f>IF(MYRANKS_P[[#This Row],[RAW_RANK]]&lt;=Total_Pitchers_Drafted,MYRANKS_P[[#This Row],[SGP OVER REPL]],0)</f>
        <v>#REF!</v>
      </c>
      <c r="AE852" s="67" t="e">
        <f>MYRANKS_P[[#This Row],[SGP OVER REPL]]*Dollar_Value_Per_Pitcher_SGP+1</f>
        <v>#REF!</v>
      </c>
      <c r="AF852" s="33"/>
      <c r="AG852" s="33" t="e">
        <f>IF(AND(MYRANKS_P[[#This Row],[BENCH_RANK]]&lt;=Total_Pitchers_Drafted,MYRANKS_P[[#This Row],[$ACTUAL]]=""),MYRANKS_P[[#This Row],[USEFULSGP]],0)</f>
        <v>#REF!</v>
      </c>
      <c r="AH852" s="33" t="e">
        <f>IF(MYRANKS_P[[#This Row],[REMAIN_SGP]]=0,0,MYRANKS_P[[#This Row],[REMAIN_SGP]]*Remaining_Dollar_Value_Per_Pitcher_SGP+1)</f>
        <v>#REF!</v>
      </c>
      <c r="AI852" s="33"/>
    </row>
    <row r="853" spans="1:35" x14ac:dyDescent="0.25">
      <c r="A853" s="78" t="s">
        <v>2470</v>
      </c>
      <c r="B853" s="53" t="e">
        <f>VLOOKUP(MYRANKS_P[[#This Row],[PLAYERID]],#REF!,COLUMN(#REF!),FALSE)</f>
        <v>#REF!</v>
      </c>
      <c r="C853" s="53" t="e">
        <f>VLOOKUP(MYRANKS_P[[#This Row],[PLAYERID]],#REF!,COLUMN(#REF!),FALSE)</f>
        <v>#REF!</v>
      </c>
      <c r="D853" s="53" t="e">
        <f>VLOOKUP(MYRANKS_P[[#This Row],[PLAYERID]],#REF!,COLUMN(#REF!),FALSE)</f>
        <v>#REF!</v>
      </c>
      <c r="E853" s="9" t="e">
        <f>VLOOKUP(MYRANKS_P[[#This Row],[PLAYERID]],#REF!,COLUMN(#REF!),FALSE)</f>
        <v>#REF!</v>
      </c>
      <c r="F853" s="53" t="e">
        <f>VLOOKUP(MYRANKS_P[[#This Row],[PLAYERID]],#REF!,COLUMN(#REF!),FALSE)</f>
        <v>#REF!</v>
      </c>
      <c r="G853" s="32" t="e">
        <f>INDEX(#REF!,MATCH(MYRANKS_P[[#This Row],[PLAYERID]],#REF!,0),VLOOKUP(IDSYSTEM,#REF!,3,FALSE))</f>
        <v>#REF!</v>
      </c>
      <c r="H853" s="166" t="e">
        <f>IF(OR(LEAGUE="Mixed",LEAGUE=MYRANKS_P[[#This Row],[LG]]),IFERROR(INDEX(PITCHCSV[],MATCH(MYRANKS_P[[#This Row],[PROJID]],PITCHCSV[playerid],0),P_WCOL),0),0)</f>
        <v>#REF!</v>
      </c>
      <c r="I853" s="167" t="e">
        <f>IF(OR(LEAGUE="Mixed",LEAGUE=MYRANKS_P[[#This Row],[LG]]),IFERROR(INDEX(PITCHCSV[],MATCH(MYRANKS_P[[#This Row],[PROJID]],PITCHCSV[playerid],0),P_SVCOL),0),0)</f>
        <v>#REF!</v>
      </c>
      <c r="J853" s="167" t="e">
        <f>IF(OR(LEAGUE="Mixed",LEAGUE=MYRANKS_P[[#This Row],[LG]]),IFERROR(INDEX(PITCHCSV[],MATCH(MYRANKS_P[[#This Row],[PROJID]],PITCHCSV[playerid],0),P_IPCOL),0),0)</f>
        <v>#REF!</v>
      </c>
      <c r="K853" s="167" t="e">
        <f>IF(OR(LEAGUE="Mixed",LEAGUE=MYRANKS_P[[#This Row],[LG]]),IFERROR(INDEX(PITCHCSV[],MATCH(MYRANKS_P[[#This Row],[PROJID]],PITCHCSV[playerid],0),P_HCOL),0),0)</f>
        <v>#REF!</v>
      </c>
      <c r="L853" s="167" t="e">
        <f>IF(OR(LEAGUE="Mixed",LEAGUE=MYRANKS_P[[#This Row],[LG]]),IFERROR(INDEX(PITCHCSV[],MATCH(MYRANKS_P[[#This Row],[PROJID]],PITCHCSV[playerid],0),P_ERCOL),0),0)</f>
        <v>#REF!</v>
      </c>
      <c r="M853" s="167" t="e">
        <f>IF(OR(LEAGUE="Mixed",LEAGUE=MYRANKS_P[[#This Row],[LG]]),IFERROR(INDEX(PITCHCSV[],MATCH(MYRANKS_P[[#This Row],[PROJID]],PITCHCSV[playerid],0),P_HRCOL),0),0)</f>
        <v>#REF!</v>
      </c>
      <c r="N853" s="167" t="e">
        <f>IF(OR(LEAGUE="Mixed",LEAGUE=MYRANKS_P[[#This Row],[LG]]),IFERROR(INDEX(PITCHCSV[],MATCH(MYRANKS_P[[#This Row],[PROJID]],PITCHCSV[playerid],0),P_SOCOL),0),0)</f>
        <v>#REF!</v>
      </c>
      <c r="O853" s="167" t="e">
        <f>IF(OR(LEAGUE="Mixed",LEAGUE=MYRANKS_P[[#This Row],[LG]]),IFERROR(INDEX(PITCHCSV[],MATCH(MYRANKS_P[[#This Row],[PROJID]],PITCHCSV[playerid],0),P_BBCOL),0),0)</f>
        <v>#REF!</v>
      </c>
      <c r="P853" s="135" t="e">
        <f>IF(OR(LEAGUE="Mixed",LEAGUE=MYRANKS_P[[#This Row],[LG]]),IFERROR(MYRANKS_P[[#This Row],[ER]]*9/MYRANKS_P[[#This Row],[IP]],0),0)</f>
        <v>#REF!</v>
      </c>
      <c r="Q853" s="37" t="e">
        <f>IF(OR(LEAGUE="Mixed",LEAGUE=MYRANKS_P[[#This Row],[LG]]),IFERROR((MYRANKS_P[[#This Row],[BB]]+MYRANKS_P[[#This Row],[H]])/MYRANKS_P[[#This Row],[IP]],0),0)</f>
        <v>#REF!</v>
      </c>
      <c r="R853" s="37" t="e">
        <f>MYRANKS_P[[#This Row],[W]]/SGP_W</f>
        <v>#REF!</v>
      </c>
      <c r="S853" s="37" t="e">
        <f>MYRANKS_P[[#This Row],[SV]]/SGP_SV</f>
        <v>#REF!</v>
      </c>
      <c r="T853" s="37" t="e">
        <f>MYRANKS_P[[#This Row],[SO]]/SGP_K</f>
        <v>#REF!</v>
      </c>
      <c r="U853" s="37" t="e">
        <f>((LGAVG_ER*(NUMPITCHERS-1)+MYRANKS_P[[#This Row],[ER]])*9/((LGAVG_IP*(NUMPITCHERS-1)+MYRANKS_P[[#This Row],[IP]]))-LGAVG_ERA)/SGP_ERA</f>
        <v>#REF!</v>
      </c>
      <c r="V853" s="168" t="e">
        <f>((LGAVG_HBB*(NUMPITCHERS-1)+MYRANKS_P[[#This Row],[BB]]+MYRANKS_P[[#This Row],[H]])/(LGAVG_IP*(NUMPITCHERS-1)+MYRANKS_P[[#This Row],[IP]])-LGAVG_WHIP)/SGP_WHIP</f>
        <v>#REF!</v>
      </c>
      <c r="W853" s="77" t="e">
        <f>MYRANKS_P[[#This Row],[WSGP]]+MYRANKS_P[[#This Row],[SVSGP]]+MYRANKS_P[[#This Row],[SOSGP]]+MYRANKS_P[[#This Row],[ERASGP]]+MYRANKS_P[[#This Row],[WHIPSGP]]</f>
        <v>#REF!</v>
      </c>
      <c r="X853" s="178" t="e">
        <f>RANK(MYRANKS_P[[#This Row],[TTLSGP]],MYRANKS_P[TTLSGP],0)</f>
        <v>#REF!</v>
      </c>
      <c r="Y853" s="77" t="e">
        <f>IF(MYRANKS_P[[#This Row],[RAW_RANK]]&gt;NUM_P,MYRANKS_P[[#This Row],[TTLSGP]],0)</f>
        <v>#REF!</v>
      </c>
      <c r="Z853" s="38" t="e">
        <f>IF(MYRANKS_P[[#This Row],[BENCH_TTLSGP]]=0,"",RANK(MYRANKS_P[[#This Row],[BENCH_TTLSGP]],MYRANKS_P[BENCH_TTLSGP],0))</f>
        <v>#REF!</v>
      </c>
      <c r="AA853" s="38" t="e">
        <f>IF(MYRANKS_P[[#This Row],[RAW_RANK]]=NUM_P,"X","")</f>
        <v>#REF!</v>
      </c>
      <c r="AB853" s="135" t="e">
        <f>VLOOKUP(MYRANKS_P[[#This Row],[POS]],#REF!,COLUMN(#REF!),FALSE)</f>
        <v>#REF!</v>
      </c>
      <c r="AC853" s="164" t="e">
        <f>MYRANKS_P[[#This Row],[TTLSGP]]-MYRANKS_P[[#This Row],[REPL LVL]]</f>
        <v>#REF!</v>
      </c>
      <c r="AD853" s="37" t="e">
        <f>IF(MYRANKS_P[[#This Row],[RAW_RANK]]&lt;=Total_Pitchers_Drafted,MYRANKS_P[[#This Row],[SGP OVER REPL]],0)</f>
        <v>#REF!</v>
      </c>
      <c r="AE853" s="71" t="e">
        <f>MYRANKS_P[[#This Row],[SGP OVER REPL]]*Dollar_Value_Per_Pitcher_SGP+1</f>
        <v>#REF!</v>
      </c>
      <c r="AF853" s="37"/>
      <c r="AG853" s="37" t="e">
        <f>IF(AND(MYRANKS_P[[#This Row],[BENCH_RANK]]&lt;=Total_Pitchers_Drafted,MYRANKS_P[[#This Row],[$ACTUAL]]=""),MYRANKS_P[[#This Row],[USEFULSGP]],0)</f>
        <v>#REF!</v>
      </c>
      <c r="AH853" s="37" t="e">
        <f>IF(MYRANKS_P[[#This Row],[REMAIN_SGP]]=0,0,MYRANKS_P[[#This Row],[REMAIN_SGP]]*Remaining_Dollar_Value_Per_Pitcher_SGP+1)</f>
        <v>#REF!</v>
      </c>
      <c r="AI853" s="37"/>
    </row>
    <row r="854" spans="1:35" x14ac:dyDescent="0.25">
      <c r="A854" s="111" t="s">
        <v>2147</v>
      </c>
      <c r="B854" s="53" t="e">
        <f>VLOOKUP(MYRANKS_P[[#This Row],[PLAYERID]],#REF!,COLUMN(#REF!),FALSE)</f>
        <v>#REF!</v>
      </c>
      <c r="C854" s="53" t="e">
        <f>VLOOKUP(MYRANKS_P[[#This Row],[PLAYERID]],#REF!,COLUMN(#REF!),FALSE)</f>
        <v>#REF!</v>
      </c>
      <c r="D854" s="53" t="e">
        <f>VLOOKUP(MYRANKS_P[[#This Row],[PLAYERID]],#REF!,COLUMN(#REF!),FALSE)</f>
        <v>#REF!</v>
      </c>
      <c r="E854" s="9" t="e">
        <f>VLOOKUP(MYRANKS_P[[#This Row],[PLAYERID]],#REF!,COLUMN(#REF!),FALSE)</f>
        <v>#REF!</v>
      </c>
      <c r="F854" s="53" t="e">
        <f>VLOOKUP(MYRANKS_P[[#This Row],[PLAYERID]],#REF!,COLUMN(#REF!),FALSE)</f>
        <v>#REF!</v>
      </c>
      <c r="G854" s="32" t="e">
        <f>INDEX(#REF!,MATCH(MYRANKS_P[[#This Row],[PLAYERID]],#REF!,0),VLOOKUP(IDSYSTEM,#REF!,3,FALSE))</f>
        <v>#REF!</v>
      </c>
      <c r="H854" s="155" t="e">
        <f>IF(OR(LEAGUE="Mixed",LEAGUE=MYRANKS_P[[#This Row],[LG]]),IFERROR(INDEX(PITCHCSV[],MATCH(MYRANKS_P[[#This Row],[PROJID]],PITCHCSV[playerid],0),P_WCOL),0),0)</f>
        <v>#REF!</v>
      </c>
      <c r="I854" s="153" t="e">
        <f>IF(OR(LEAGUE="Mixed",LEAGUE=MYRANKS_P[[#This Row],[LG]]),IFERROR(INDEX(PITCHCSV[],MATCH(MYRANKS_P[[#This Row],[PROJID]],PITCHCSV[playerid],0),P_SVCOL),0),0)</f>
        <v>#REF!</v>
      </c>
      <c r="J854" s="153" t="e">
        <f>IF(OR(LEAGUE="Mixed",LEAGUE=MYRANKS_P[[#This Row],[LG]]),IFERROR(INDEX(PITCHCSV[],MATCH(MYRANKS_P[[#This Row],[PROJID]],PITCHCSV[playerid],0),P_IPCOL),0),0)</f>
        <v>#REF!</v>
      </c>
      <c r="K854" s="153" t="e">
        <f>IF(OR(LEAGUE="Mixed",LEAGUE=MYRANKS_P[[#This Row],[LG]]),IFERROR(INDEX(PITCHCSV[],MATCH(MYRANKS_P[[#This Row],[PROJID]],PITCHCSV[playerid],0),P_HCOL),0),0)</f>
        <v>#REF!</v>
      </c>
      <c r="L854" s="153" t="e">
        <f>IF(OR(LEAGUE="Mixed",LEAGUE=MYRANKS_P[[#This Row],[LG]]),IFERROR(INDEX(PITCHCSV[],MATCH(MYRANKS_P[[#This Row],[PROJID]],PITCHCSV[playerid],0),P_ERCOL),0),0)</f>
        <v>#REF!</v>
      </c>
      <c r="M854" s="153" t="e">
        <f>IF(OR(LEAGUE="Mixed",LEAGUE=MYRANKS_P[[#This Row],[LG]]),IFERROR(INDEX(PITCHCSV[],MATCH(MYRANKS_P[[#This Row],[PROJID]],PITCHCSV[playerid],0),P_HRCOL),0),0)</f>
        <v>#REF!</v>
      </c>
      <c r="N854" s="153" t="e">
        <f>IF(OR(LEAGUE="Mixed",LEAGUE=MYRANKS_P[[#This Row],[LG]]),IFERROR(INDEX(PITCHCSV[],MATCH(MYRANKS_P[[#This Row],[PROJID]],PITCHCSV[playerid],0),P_SOCOL),0),0)</f>
        <v>#REF!</v>
      </c>
      <c r="O854" s="153" t="e">
        <f>IF(OR(LEAGUE="Mixed",LEAGUE=MYRANKS_P[[#This Row],[LG]]),IFERROR(INDEX(PITCHCSV[],MATCH(MYRANKS_P[[#This Row],[PROJID]],PITCHCSV[playerid],0),P_BBCOL),0),0)</f>
        <v>#REF!</v>
      </c>
      <c r="P854" s="154" t="e">
        <f>IF(OR(LEAGUE="Mixed",LEAGUE=MYRANKS_P[[#This Row],[LG]]),IFERROR(MYRANKS_P[[#This Row],[ER]]*9/MYRANKS_P[[#This Row],[IP]],0),0)</f>
        <v>#REF!</v>
      </c>
      <c r="Q854" s="33" t="e">
        <f>IF(OR(LEAGUE="Mixed",LEAGUE=MYRANKS_P[[#This Row],[LG]]),IFERROR((MYRANKS_P[[#This Row],[BB]]+MYRANKS_P[[#This Row],[H]])/MYRANKS_P[[#This Row],[IP]],0),0)</f>
        <v>#REF!</v>
      </c>
      <c r="R854" s="33" t="e">
        <f>MYRANKS_P[[#This Row],[W]]/SGP_W</f>
        <v>#REF!</v>
      </c>
      <c r="S854" s="33" t="e">
        <f>MYRANKS_P[[#This Row],[SV]]/SGP_SV</f>
        <v>#REF!</v>
      </c>
      <c r="T854" s="33" t="e">
        <f>MYRANKS_P[[#This Row],[SO]]/SGP_K</f>
        <v>#REF!</v>
      </c>
      <c r="U854" s="33" t="e">
        <f>((LGAVG_ER*(NUMPITCHERS-1)+MYRANKS_P[[#This Row],[ER]])*9/((LGAVG_IP*(NUMPITCHERS-1)+MYRANKS_P[[#This Row],[IP]]))-LGAVG_ERA)/SGP_ERA</f>
        <v>#REF!</v>
      </c>
      <c r="V854" s="163" t="e">
        <f>((LGAVG_HBB*(NUMPITCHERS-1)+MYRANKS_P[[#This Row],[BB]]+MYRANKS_P[[#This Row],[H]])/(LGAVG_IP*(NUMPITCHERS-1)+MYRANKS_P[[#This Row],[IP]])-LGAVG_WHIP)/SGP_WHIP</f>
        <v>#REF!</v>
      </c>
      <c r="W854" s="73" t="e">
        <f>MYRANKS_P[[#This Row],[WSGP]]+MYRANKS_P[[#This Row],[SVSGP]]+MYRANKS_P[[#This Row],[SOSGP]]+MYRANKS_P[[#This Row],[ERASGP]]+MYRANKS_P[[#This Row],[WHIPSGP]]</f>
        <v>#REF!</v>
      </c>
      <c r="X854" s="174" t="e">
        <f>RANK(MYRANKS_P[[#This Row],[TTLSGP]],MYRANKS_P[TTLSGP],0)</f>
        <v>#REF!</v>
      </c>
      <c r="Y854" s="73" t="e">
        <f>IF(MYRANKS_P[[#This Row],[RAW_RANK]]&gt;NUM_P,MYRANKS_P[[#This Row],[TTLSGP]],0)</f>
        <v>#REF!</v>
      </c>
      <c r="Z854" s="34" t="e">
        <f>IF(MYRANKS_P[[#This Row],[BENCH_TTLSGP]]=0,"",RANK(MYRANKS_P[[#This Row],[BENCH_TTLSGP]],MYRANKS_P[BENCH_TTLSGP],0))</f>
        <v>#REF!</v>
      </c>
      <c r="AA854" s="34" t="e">
        <f>IF(MYRANKS_P[[#This Row],[RAW_RANK]]=NUM_P,"X","")</f>
        <v>#REF!</v>
      </c>
      <c r="AB854" s="135" t="e">
        <f>VLOOKUP(MYRANKS_P[[#This Row],[POS]],#REF!,COLUMN(#REF!),FALSE)</f>
        <v>#REF!</v>
      </c>
      <c r="AC854" s="37" t="e">
        <f>MYRANKS_P[[#This Row],[TTLSGP]]-MYRANKS_P[[#This Row],[REPL LVL]]</f>
        <v>#REF!</v>
      </c>
      <c r="AD854" s="33" t="e">
        <f>IF(MYRANKS_P[[#This Row],[RAW_RANK]]&lt;=Total_Pitchers_Drafted,MYRANKS_P[[#This Row],[SGP OVER REPL]],0)</f>
        <v>#REF!</v>
      </c>
      <c r="AE854" s="67" t="e">
        <f>MYRANKS_P[[#This Row],[SGP OVER REPL]]*Dollar_Value_Per_Pitcher_SGP+1</f>
        <v>#REF!</v>
      </c>
      <c r="AF854" s="33"/>
      <c r="AG854" s="33" t="e">
        <f>IF(AND(MYRANKS_P[[#This Row],[BENCH_RANK]]&lt;=Total_Pitchers_Drafted,MYRANKS_P[[#This Row],[$ACTUAL]]=""),MYRANKS_P[[#This Row],[USEFULSGP]],0)</f>
        <v>#REF!</v>
      </c>
      <c r="AH854" s="33" t="e">
        <f>IF(MYRANKS_P[[#This Row],[REMAIN_SGP]]=0,0,MYRANKS_P[[#This Row],[REMAIN_SGP]]*Remaining_Dollar_Value_Per_Pitcher_SGP+1)</f>
        <v>#REF!</v>
      </c>
      <c r="AI854" s="33"/>
    </row>
    <row r="855" spans="1:35" x14ac:dyDescent="0.25">
      <c r="A855" s="78" t="s">
        <v>2471</v>
      </c>
      <c r="B855" s="53" t="e">
        <f>VLOOKUP(MYRANKS_P[[#This Row],[PLAYERID]],#REF!,COLUMN(#REF!),FALSE)</f>
        <v>#REF!</v>
      </c>
      <c r="C855" s="53" t="e">
        <f>VLOOKUP(MYRANKS_P[[#This Row],[PLAYERID]],#REF!,COLUMN(#REF!),FALSE)</f>
        <v>#REF!</v>
      </c>
      <c r="D855" s="53" t="e">
        <f>VLOOKUP(MYRANKS_P[[#This Row],[PLAYERID]],#REF!,COLUMN(#REF!),FALSE)</f>
        <v>#REF!</v>
      </c>
      <c r="E855" s="9" t="e">
        <f>VLOOKUP(MYRANKS_P[[#This Row],[PLAYERID]],#REF!,COLUMN(#REF!),FALSE)</f>
        <v>#REF!</v>
      </c>
      <c r="F855" s="53" t="e">
        <f>VLOOKUP(MYRANKS_P[[#This Row],[PLAYERID]],#REF!,COLUMN(#REF!),FALSE)</f>
        <v>#REF!</v>
      </c>
      <c r="G855" s="32" t="e">
        <f>INDEX(#REF!,MATCH(MYRANKS_P[[#This Row],[PLAYERID]],#REF!,0),VLOOKUP(IDSYSTEM,#REF!,3,FALSE))</f>
        <v>#REF!</v>
      </c>
      <c r="H855" s="166" t="e">
        <f>IF(OR(LEAGUE="Mixed",LEAGUE=MYRANKS_P[[#This Row],[LG]]),IFERROR(INDEX(PITCHCSV[],MATCH(MYRANKS_P[[#This Row],[PROJID]],PITCHCSV[playerid],0),P_WCOL),0),0)</f>
        <v>#REF!</v>
      </c>
      <c r="I855" s="167" t="e">
        <f>IF(OR(LEAGUE="Mixed",LEAGUE=MYRANKS_P[[#This Row],[LG]]),IFERROR(INDEX(PITCHCSV[],MATCH(MYRANKS_P[[#This Row],[PROJID]],PITCHCSV[playerid],0),P_SVCOL),0),0)</f>
        <v>#REF!</v>
      </c>
      <c r="J855" s="167" t="e">
        <f>IF(OR(LEAGUE="Mixed",LEAGUE=MYRANKS_P[[#This Row],[LG]]),IFERROR(INDEX(PITCHCSV[],MATCH(MYRANKS_P[[#This Row],[PROJID]],PITCHCSV[playerid],0),P_IPCOL),0),0)</f>
        <v>#REF!</v>
      </c>
      <c r="K855" s="167" t="e">
        <f>IF(OR(LEAGUE="Mixed",LEAGUE=MYRANKS_P[[#This Row],[LG]]),IFERROR(INDEX(PITCHCSV[],MATCH(MYRANKS_P[[#This Row],[PROJID]],PITCHCSV[playerid],0),P_HCOL),0),0)</f>
        <v>#REF!</v>
      </c>
      <c r="L855" s="167" t="e">
        <f>IF(OR(LEAGUE="Mixed",LEAGUE=MYRANKS_P[[#This Row],[LG]]),IFERROR(INDEX(PITCHCSV[],MATCH(MYRANKS_P[[#This Row],[PROJID]],PITCHCSV[playerid],0),P_ERCOL),0),0)</f>
        <v>#REF!</v>
      </c>
      <c r="M855" s="167" t="e">
        <f>IF(OR(LEAGUE="Mixed",LEAGUE=MYRANKS_P[[#This Row],[LG]]),IFERROR(INDEX(PITCHCSV[],MATCH(MYRANKS_P[[#This Row],[PROJID]],PITCHCSV[playerid],0),P_HRCOL),0),0)</f>
        <v>#REF!</v>
      </c>
      <c r="N855" s="167" t="e">
        <f>IF(OR(LEAGUE="Mixed",LEAGUE=MYRANKS_P[[#This Row],[LG]]),IFERROR(INDEX(PITCHCSV[],MATCH(MYRANKS_P[[#This Row],[PROJID]],PITCHCSV[playerid],0),P_SOCOL),0),0)</f>
        <v>#REF!</v>
      </c>
      <c r="O855" s="167" t="e">
        <f>IF(OR(LEAGUE="Mixed",LEAGUE=MYRANKS_P[[#This Row],[LG]]),IFERROR(INDEX(PITCHCSV[],MATCH(MYRANKS_P[[#This Row],[PROJID]],PITCHCSV[playerid],0),P_BBCOL),0),0)</f>
        <v>#REF!</v>
      </c>
      <c r="P855" s="135" t="e">
        <f>IF(OR(LEAGUE="Mixed",LEAGUE=MYRANKS_P[[#This Row],[LG]]),IFERROR(MYRANKS_P[[#This Row],[ER]]*9/MYRANKS_P[[#This Row],[IP]],0),0)</f>
        <v>#REF!</v>
      </c>
      <c r="Q855" s="37" t="e">
        <f>IF(OR(LEAGUE="Mixed",LEAGUE=MYRANKS_P[[#This Row],[LG]]),IFERROR((MYRANKS_P[[#This Row],[BB]]+MYRANKS_P[[#This Row],[H]])/MYRANKS_P[[#This Row],[IP]],0),0)</f>
        <v>#REF!</v>
      </c>
      <c r="R855" s="37" t="e">
        <f>MYRANKS_P[[#This Row],[W]]/SGP_W</f>
        <v>#REF!</v>
      </c>
      <c r="S855" s="37" t="e">
        <f>MYRANKS_P[[#This Row],[SV]]/SGP_SV</f>
        <v>#REF!</v>
      </c>
      <c r="T855" s="37" t="e">
        <f>MYRANKS_P[[#This Row],[SO]]/SGP_K</f>
        <v>#REF!</v>
      </c>
      <c r="U855" s="37" t="e">
        <f>((LGAVG_ER*(NUMPITCHERS-1)+MYRANKS_P[[#This Row],[ER]])*9/((LGAVG_IP*(NUMPITCHERS-1)+MYRANKS_P[[#This Row],[IP]]))-LGAVG_ERA)/SGP_ERA</f>
        <v>#REF!</v>
      </c>
      <c r="V855" s="168" t="e">
        <f>((LGAVG_HBB*(NUMPITCHERS-1)+MYRANKS_P[[#This Row],[BB]]+MYRANKS_P[[#This Row],[H]])/(LGAVG_IP*(NUMPITCHERS-1)+MYRANKS_P[[#This Row],[IP]])-LGAVG_WHIP)/SGP_WHIP</f>
        <v>#REF!</v>
      </c>
      <c r="W855" s="77" t="e">
        <f>MYRANKS_P[[#This Row],[WSGP]]+MYRANKS_P[[#This Row],[SVSGP]]+MYRANKS_P[[#This Row],[SOSGP]]+MYRANKS_P[[#This Row],[ERASGP]]+MYRANKS_P[[#This Row],[WHIPSGP]]</f>
        <v>#REF!</v>
      </c>
      <c r="X855" s="178" t="e">
        <f>RANK(MYRANKS_P[[#This Row],[TTLSGP]],MYRANKS_P[TTLSGP],0)</f>
        <v>#REF!</v>
      </c>
      <c r="Y855" s="77" t="e">
        <f>IF(MYRANKS_P[[#This Row],[RAW_RANK]]&gt;NUM_P,MYRANKS_P[[#This Row],[TTLSGP]],0)</f>
        <v>#REF!</v>
      </c>
      <c r="Z855" s="38" t="e">
        <f>IF(MYRANKS_P[[#This Row],[BENCH_TTLSGP]]=0,"",RANK(MYRANKS_P[[#This Row],[BENCH_TTLSGP]],MYRANKS_P[BENCH_TTLSGP],0))</f>
        <v>#REF!</v>
      </c>
      <c r="AA855" s="38" t="e">
        <f>IF(MYRANKS_P[[#This Row],[RAW_RANK]]=NUM_P,"X","")</f>
        <v>#REF!</v>
      </c>
      <c r="AB855" s="135" t="e">
        <f>VLOOKUP(MYRANKS_P[[#This Row],[POS]],#REF!,COLUMN(#REF!),FALSE)</f>
        <v>#REF!</v>
      </c>
      <c r="AC855" s="164" t="e">
        <f>MYRANKS_P[[#This Row],[TTLSGP]]-MYRANKS_P[[#This Row],[REPL LVL]]</f>
        <v>#REF!</v>
      </c>
      <c r="AD855" s="37" t="e">
        <f>IF(MYRANKS_P[[#This Row],[RAW_RANK]]&lt;=Total_Pitchers_Drafted,MYRANKS_P[[#This Row],[SGP OVER REPL]],0)</f>
        <v>#REF!</v>
      </c>
      <c r="AE855" s="71" t="e">
        <f>MYRANKS_P[[#This Row],[SGP OVER REPL]]*Dollar_Value_Per_Pitcher_SGP+1</f>
        <v>#REF!</v>
      </c>
      <c r="AF855" s="37"/>
      <c r="AG855" s="37" t="e">
        <f>IF(AND(MYRANKS_P[[#This Row],[BENCH_RANK]]&lt;=Total_Pitchers_Drafted,MYRANKS_P[[#This Row],[$ACTUAL]]=""),MYRANKS_P[[#This Row],[USEFULSGP]],0)</f>
        <v>#REF!</v>
      </c>
      <c r="AH855" s="37" t="e">
        <f>IF(MYRANKS_P[[#This Row],[REMAIN_SGP]]=0,0,MYRANKS_P[[#This Row],[REMAIN_SGP]]*Remaining_Dollar_Value_Per_Pitcher_SGP+1)</f>
        <v>#REF!</v>
      </c>
      <c r="AI855" s="37"/>
    </row>
    <row r="856" spans="1:35" x14ac:dyDescent="0.25">
      <c r="A856" s="78" t="s">
        <v>4931</v>
      </c>
      <c r="B856" s="53" t="e">
        <f>VLOOKUP(MYRANKS_P[[#This Row],[PLAYERID]],#REF!,COLUMN(#REF!),FALSE)</f>
        <v>#REF!</v>
      </c>
      <c r="C856" s="53" t="e">
        <f>VLOOKUP(MYRANKS_P[[#This Row],[PLAYERID]],#REF!,COLUMN(#REF!),FALSE)</f>
        <v>#REF!</v>
      </c>
      <c r="D856" s="53" t="e">
        <f>VLOOKUP(MYRANKS_P[[#This Row],[PLAYERID]],#REF!,COLUMN(#REF!),FALSE)</f>
        <v>#REF!</v>
      </c>
      <c r="E856" s="9" t="e">
        <f>VLOOKUP(MYRANKS_P[[#This Row],[PLAYERID]],#REF!,COLUMN(#REF!),FALSE)</f>
        <v>#REF!</v>
      </c>
      <c r="F856" s="53" t="e">
        <f>VLOOKUP(MYRANKS_P[[#This Row],[PLAYERID]],#REF!,COLUMN(#REF!),FALSE)</f>
        <v>#REF!</v>
      </c>
      <c r="G856" s="32" t="e">
        <f>INDEX(#REF!,MATCH(MYRANKS_P[[#This Row],[PLAYERID]],#REF!,0),VLOOKUP(IDSYSTEM,#REF!,3,FALSE))</f>
        <v>#REF!</v>
      </c>
      <c r="H856" s="166" t="e">
        <f>IF(OR(LEAGUE="Mixed",LEAGUE=MYRANKS_P[[#This Row],[LG]]),IFERROR(INDEX(PITCHCSV[],MATCH(MYRANKS_P[[#This Row],[PROJID]],PITCHCSV[playerid],0),P_WCOL),0),0)</f>
        <v>#REF!</v>
      </c>
      <c r="I856" s="167" t="e">
        <f>IF(OR(LEAGUE="Mixed",LEAGUE=MYRANKS_P[[#This Row],[LG]]),IFERROR(INDEX(PITCHCSV[],MATCH(MYRANKS_P[[#This Row],[PROJID]],PITCHCSV[playerid],0),P_SVCOL),0),0)</f>
        <v>#REF!</v>
      </c>
      <c r="J856" s="167" t="e">
        <f>IF(OR(LEAGUE="Mixed",LEAGUE=MYRANKS_P[[#This Row],[LG]]),IFERROR(INDEX(PITCHCSV[],MATCH(MYRANKS_P[[#This Row],[PROJID]],PITCHCSV[playerid],0),P_IPCOL),0),0)</f>
        <v>#REF!</v>
      </c>
      <c r="K856" s="167" t="e">
        <f>IF(OR(LEAGUE="Mixed",LEAGUE=MYRANKS_P[[#This Row],[LG]]),IFERROR(INDEX(PITCHCSV[],MATCH(MYRANKS_P[[#This Row],[PROJID]],PITCHCSV[playerid],0),P_HCOL),0),0)</f>
        <v>#REF!</v>
      </c>
      <c r="L856" s="167" t="e">
        <f>IF(OR(LEAGUE="Mixed",LEAGUE=MYRANKS_P[[#This Row],[LG]]),IFERROR(INDEX(PITCHCSV[],MATCH(MYRANKS_P[[#This Row],[PROJID]],PITCHCSV[playerid],0),P_ERCOL),0),0)</f>
        <v>#REF!</v>
      </c>
      <c r="M856" s="167" t="e">
        <f>IF(OR(LEAGUE="Mixed",LEAGUE=MYRANKS_P[[#This Row],[LG]]),IFERROR(INDEX(PITCHCSV[],MATCH(MYRANKS_P[[#This Row],[PROJID]],PITCHCSV[playerid],0),P_HRCOL),0),0)</f>
        <v>#REF!</v>
      </c>
      <c r="N856" s="167" t="e">
        <f>IF(OR(LEAGUE="Mixed",LEAGUE=MYRANKS_P[[#This Row],[LG]]),IFERROR(INDEX(PITCHCSV[],MATCH(MYRANKS_P[[#This Row],[PROJID]],PITCHCSV[playerid],0),P_SOCOL),0),0)</f>
        <v>#REF!</v>
      </c>
      <c r="O856" s="167" t="e">
        <f>IF(OR(LEAGUE="Mixed",LEAGUE=MYRANKS_P[[#This Row],[LG]]),IFERROR(INDEX(PITCHCSV[],MATCH(MYRANKS_P[[#This Row],[PROJID]],PITCHCSV[playerid],0),P_BBCOL),0),0)</f>
        <v>#REF!</v>
      </c>
      <c r="P856" s="135" t="e">
        <f>IF(OR(LEAGUE="Mixed",LEAGUE=MYRANKS_P[[#This Row],[LG]]),IFERROR(MYRANKS_P[[#This Row],[ER]]*9/MYRANKS_P[[#This Row],[IP]],0),0)</f>
        <v>#REF!</v>
      </c>
      <c r="Q856" s="37" t="e">
        <f>IF(OR(LEAGUE="Mixed",LEAGUE=MYRANKS_P[[#This Row],[LG]]),IFERROR((MYRANKS_P[[#This Row],[BB]]+MYRANKS_P[[#This Row],[H]])/MYRANKS_P[[#This Row],[IP]],0),0)</f>
        <v>#REF!</v>
      </c>
      <c r="R856" s="37" t="e">
        <f>MYRANKS_P[[#This Row],[W]]/SGP_W</f>
        <v>#REF!</v>
      </c>
      <c r="S856" s="37" t="e">
        <f>MYRANKS_P[[#This Row],[SV]]/SGP_SV</f>
        <v>#REF!</v>
      </c>
      <c r="T856" s="37" t="e">
        <f>MYRANKS_P[[#This Row],[SO]]/SGP_K</f>
        <v>#REF!</v>
      </c>
      <c r="U856" s="37" t="e">
        <f>((LGAVG_ER*(NUMPITCHERS-1)+MYRANKS_P[[#This Row],[ER]])*9/((LGAVG_IP*(NUMPITCHERS-1)+MYRANKS_P[[#This Row],[IP]]))-LGAVG_ERA)/SGP_ERA</f>
        <v>#REF!</v>
      </c>
      <c r="V856" s="168" t="e">
        <f>((LGAVG_HBB*(NUMPITCHERS-1)+MYRANKS_P[[#This Row],[BB]]+MYRANKS_P[[#This Row],[H]])/(LGAVG_IP*(NUMPITCHERS-1)+MYRANKS_P[[#This Row],[IP]])-LGAVG_WHIP)/SGP_WHIP</f>
        <v>#REF!</v>
      </c>
      <c r="W856" s="77" t="e">
        <f>MYRANKS_P[[#This Row],[WSGP]]+MYRANKS_P[[#This Row],[SVSGP]]+MYRANKS_P[[#This Row],[SOSGP]]+MYRANKS_P[[#This Row],[ERASGP]]+MYRANKS_P[[#This Row],[WHIPSGP]]</f>
        <v>#REF!</v>
      </c>
      <c r="X856" s="178" t="e">
        <f>RANK(MYRANKS_P[[#This Row],[TTLSGP]],MYRANKS_P[TTLSGP],0)</f>
        <v>#REF!</v>
      </c>
      <c r="Y856" s="77" t="e">
        <f>IF(MYRANKS_P[[#This Row],[RAW_RANK]]&gt;NUM_P,MYRANKS_P[[#This Row],[TTLSGP]],0)</f>
        <v>#REF!</v>
      </c>
      <c r="Z856" s="38" t="e">
        <f>IF(MYRANKS_P[[#This Row],[BENCH_TTLSGP]]=0,"",RANK(MYRANKS_P[[#This Row],[BENCH_TTLSGP]],MYRANKS_P[BENCH_TTLSGP],0))</f>
        <v>#REF!</v>
      </c>
      <c r="AA856" s="38" t="e">
        <f>IF(MYRANKS_P[[#This Row],[RAW_RANK]]=NUM_P,"X","")</f>
        <v>#REF!</v>
      </c>
      <c r="AB856" s="135" t="e">
        <f>VLOOKUP(MYRANKS_P[[#This Row],[POS]],#REF!,COLUMN(#REF!),FALSE)</f>
        <v>#REF!</v>
      </c>
      <c r="AC856" s="37" t="e">
        <f>MYRANKS_P[[#This Row],[TTLSGP]]-MYRANKS_P[[#This Row],[REPL LVL]]</f>
        <v>#REF!</v>
      </c>
      <c r="AD856" s="37" t="e">
        <f>IF(MYRANKS_P[[#This Row],[RAW_RANK]]&lt;=Total_Pitchers_Drafted,MYRANKS_P[[#This Row],[SGP OVER REPL]],0)</f>
        <v>#REF!</v>
      </c>
      <c r="AE856" s="71" t="e">
        <f>MYRANKS_P[[#This Row],[SGP OVER REPL]]*Dollar_Value_Per_Pitcher_SGP+1</f>
        <v>#REF!</v>
      </c>
      <c r="AF856" s="37"/>
      <c r="AG856" s="37" t="e">
        <f>IF(AND(MYRANKS_P[[#This Row],[BENCH_RANK]]&lt;=Total_Pitchers_Drafted,MYRANKS_P[[#This Row],[$ACTUAL]]=""),MYRANKS_P[[#This Row],[USEFULSGP]],0)</f>
        <v>#REF!</v>
      </c>
      <c r="AH856" s="37" t="e">
        <f>IF(MYRANKS_P[[#This Row],[REMAIN_SGP]]=0,0,MYRANKS_P[[#This Row],[REMAIN_SGP]]*Remaining_Dollar_Value_Per_Pitcher_SGP+1)</f>
        <v>#REF!</v>
      </c>
      <c r="AI856" s="37"/>
    </row>
    <row r="857" spans="1:35" x14ac:dyDescent="0.25">
      <c r="A857" s="78" t="s">
        <v>2158</v>
      </c>
      <c r="B857" s="53" t="e">
        <f>VLOOKUP(MYRANKS_P[[#This Row],[PLAYERID]],#REF!,COLUMN(#REF!),FALSE)</f>
        <v>#REF!</v>
      </c>
      <c r="C857" s="53" t="e">
        <f>VLOOKUP(MYRANKS_P[[#This Row],[PLAYERID]],#REF!,COLUMN(#REF!),FALSE)</f>
        <v>#REF!</v>
      </c>
      <c r="D857" s="53" t="e">
        <f>VLOOKUP(MYRANKS_P[[#This Row],[PLAYERID]],#REF!,COLUMN(#REF!),FALSE)</f>
        <v>#REF!</v>
      </c>
      <c r="E857" s="9" t="e">
        <f>VLOOKUP(MYRANKS_P[[#This Row],[PLAYERID]],#REF!,COLUMN(#REF!),FALSE)</f>
        <v>#REF!</v>
      </c>
      <c r="F857" s="53" t="e">
        <f>VLOOKUP(MYRANKS_P[[#This Row],[PLAYERID]],#REF!,COLUMN(#REF!),FALSE)</f>
        <v>#REF!</v>
      </c>
      <c r="G857" s="32" t="e">
        <f>INDEX(#REF!,MATCH(MYRANKS_P[[#This Row],[PLAYERID]],#REF!,0),VLOOKUP(IDSYSTEM,#REF!,3,FALSE))</f>
        <v>#REF!</v>
      </c>
      <c r="H857" s="166" t="e">
        <f>IF(OR(LEAGUE="Mixed",LEAGUE=MYRANKS_P[[#This Row],[LG]]),IFERROR(INDEX(PITCHCSV[],MATCH(MYRANKS_P[[#This Row],[PROJID]],PITCHCSV[playerid],0),P_WCOL),0),0)</f>
        <v>#REF!</v>
      </c>
      <c r="I857" s="167" t="e">
        <f>IF(OR(LEAGUE="Mixed",LEAGUE=MYRANKS_P[[#This Row],[LG]]),IFERROR(INDEX(PITCHCSV[],MATCH(MYRANKS_P[[#This Row],[PROJID]],PITCHCSV[playerid],0),P_SVCOL),0),0)</f>
        <v>#REF!</v>
      </c>
      <c r="J857" s="167" t="e">
        <f>IF(OR(LEAGUE="Mixed",LEAGUE=MYRANKS_P[[#This Row],[LG]]),IFERROR(INDEX(PITCHCSV[],MATCH(MYRANKS_P[[#This Row],[PROJID]],PITCHCSV[playerid],0),P_IPCOL),0),0)</f>
        <v>#REF!</v>
      </c>
      <c r="K857" s="167" t="e">
        <f>IF(OR(LEAGUE="Mixed",LEAGUE=MYRANKS_P[[#This Row],[LG]]),IFERROR(INDEX(PITCHCSV[],MATCH(MYRANKS_P[[#This Row],[PROJID]],PITCHCSV[playerid],0),P_HCOL),0),0)</f>
        <v>#REF!</v>
      </c>
      <c r="L857" s="167" t="e">
        <f>IF(OR(LEAGUE="Mixed",LEAGUE=MYRANKS_P[[#This Row],[LG]]),IFERROR(INDEX(PITCHCSV[],MATCH(MYRANKS_P[[#This Row],[PROJID]],PITCHCSV[playerid],0),P_ERCOL),0),0)</f>
        <v>#REF!</v>
      </c>
      <c r="M857" s="167" t="e">
        <f>IF(OR(LEAGUE="Mixed",LEAGUE=MYRANKS_P[[#This Row],[LG]]),IFERROR(INDEX(PITCHCSV[],MATCH(MYRANKS_P[[#This Row],[PROJID]],PITCHCSV[playerid],0),P_HRCOL),0),0)</f>
        <v>#REF!</v>
      </c>
      <c r="N857" s="167" t="e">
        <f>IF(OR(LEAGUE="Mixed",LEAGUE=MYRANKS_P[[#This Row],[LG]]),IFERROR(INDEX(PITCHCSV[],MATCH(MYRANKS_P[[#This Row],[PROJID]],PITCHCSV[playerid],0),P_SOCOL),0),0)</f>
        <v>#REF!</v>
      </c>
      <c r="O857" s="167" t="e">
        <f>IF(OR(LEAGUE="Mixed",LEAGUE=MYRANKS_P[[#This Row],[LG]]),IFERROR(INDEX(PITCHCSV[],MATCH(MYRANKS_P[[#This Row],[PROJID]],PITCHCSV[playerid],0),P_BBCOL),0),0)</f>
        <v>#REF!</v>
      </c>
      <c r="P857" s="135" t="e">
        <f>IF(OR(LEAGUE="Mixed",LEAGUE=MYRANKS_P[[#This Row],[LG]]),IFERROR(MYRANKS_P[[#This Row],[ER]]*9/MYRANKS_P[[#This Row],[IP]],0),0)</f>
        <v>#REF!</v>
      </c>
      <c r="Q857" s="37" t="e">
        <f>IF(OR(LEAGUE="Mixed",LEAGUE=MYRANKS_P[[#This Row],[LG]]),IFERROR((MYRANKS_P[[#This Row],[BB]]+MYRANKS_P[[#This Row],[H]])/MYRANKS_P[[#This Row],[IP]],0),0)</f>
        <v>#REF!</v>
      </c>
      <c r="R857" s="37" t="e">
        <f>MYRANKS_P[[#This Row],[W]]/SGP_W</f>
        <v>#REF!</v>
      </c>
      <c r="S857" s="37" t="e">
        <f>MYRANKS_P[[#This Row],[SV]]/SGP_SV</f>
        <v>#REF!</v>
      </c>
      <c r="T857" s="37" t="e">
        <f>MYRANKS_P[[#This Row],[SO]]/SGP_K</f>
        <v>#REF!</v>
      </c>
      <c r="U857" s="37" t="e">
        <f>((LGAVG_ER*(NUMPITCHERS-1)+MYRANKS_P[[#This Row],[ER]])*9/((LGAVG_IP*(NUMPITCHERS-1)+MYRANKS_P[[#This Row],[IP]]))-LGAVG_ERA)/SGP_ERA</f>
        <v>#REF!</v>
      </c>
      <c r="V857" s="168" t="e">
        <f>((LGAVG_HBB*(NUMPITCHERS-1)+MYRANKS_P[[#This Row],[BB]]+MYRANKS_P[[#This Row],[H]])/(LGAVG_IP*(NUMPITCHERS-1)+MYRANKS_P[[#This Row],[IP]])-LGAVG_WHIP)/SGP_WHIP</f>
        <v>#REF!</v>
      </c>
      <c r="W857" s="77" t="e">
        <f>MYRANKS_P[[#This Row],[WSGP]]+MYRANKS_P[[#This Row],[SVSGP]]+MYRANKS_P[[#This Row],[SOSGP]]+MYRANKS_P[[#This Row],[ERASGP]]+MYRANKS_P[[#This Row],[WHIPSGP]]</f>
        <v>#REF!</v>
      </c>
      <c r="X857" s="178" t="e">
        <f>RANK(MYRANKS_P[[#This Row],[TTLSGP]],MYRANKS_P[TTLSGP],0)</f>
        <v>#REF!</v>
      </c>
      <c r="Y857" s="77" t="e">
        <f>IF(MYRANKS_P[[#This Row],[RAW_RANK]]&gt;NUM_P,MYRANKS_P[[#This Row],[TTLSGP]],0)</f>
        <v>#REF!</v>
      </c>
      <c r="Z857" s="38" t="e">
        <f>IF(MYRANKS_P[[#This Row],[BENCH_TTLSGP]]=0,"",RANK(MYRANKS_P[[#This Row],[BENCH_TTLSGP]],MYRANKS_P[BENCH_TTLSGP],0))</f>
        <v>#REF!</v>
      </c>
      <c r="AA857" s="38" t="e">
        <f>IF(MYRANKS_P[[#This Row],[RAW_RANK]]=NUM_P,"X","")</f>
        <v>#REF!</v>
      </c>
      <c r="AB857" s="135" t="e">
        <f>VLOOKUP(MYRANKS_P[[#This Row],[POS]],#REF!,COLUMN(#REF!),FALSE)</f>
        <v>#REF!</v>
      </c>
      <c r="AC857" s="37" t="e">
        <f>MYRANKS_P[[#This Row],[TTLSGP]]-MYRANKS_P[[#This Row],[REPL LVL]]</f>
        <v>#REF!</v>
      </c>
      <c r="AD857" s="37" t="e">
        <f>IF(MYRANKS_P[[#This Row],[RAW_RANK]]&lt;=Total_Pitchers_Drafted,MYRANKS_P[[#This Row],[SGP OVER REPL]],0)</f>
        <v>#REF!</v>
      </c>
      <c r="AE857" s="71" t="e">
        <f>MYRANKS_P[[#This Row],[SGP OVER REPL]]*Dollar_Value_Per_Pitcher_SGP+1</f>
        <v>#REF!</v>
      </c>
      <c r="AF857" s="37"/>
      <c r="AG857" s="37" t="e">
        <f>IF(AND(MYRANKS_P[[#This Row],[BENCH_RANK]]&lt;=Total_Pitchers_Drafted,MYRANKS_P[[#This Row],[$ACTUAL]]=""),MYRANKS_P[[#This Row],[USEFULSGP]],0)</f>
        <v>#REF!</v>
      </c>
      <c r="AH857" s="37" t="e">
        <f>IF(MYRANKS_P[[#This Row],[REMAIN_SGP]]=0,0,MYRANKS_P[[#This Row],[REMAIN_SGP]]*Remaining_Dollar_Value_Per_Pitcher_SGP+1)</f>
        <v>#REF!</v>
      </c>
      <c r="AI857" s="37"/>
    </row>
    <row r="858" spans="1:35" x14ac:dyDescent="0.25">
      <c r="A858" s="98" t="s">
        <v>6249</v>
      </c>
      <c r="B858" s="9" t="e">
        <f>VLOOKUP(MYRANKS_P[[#This Row],[PLAYERID]],#REF!,COLUMN(#REF!),FALSE)</f>
        <v>#REF!</v>
      </c>
      <c r="C858" s="9" t="e">
        <f>VLOOKUP(MYRANKS_P[[#This Row],[PLAYERID]],#REF!,COLUMN(#REF!),FALSE)</f>
        <v>#REF!</v>
      </c>
      <c r="D858" s="9" t="e">
        <f>VLOOKUP(MYRANKS_P[[#This Row],[PLAYERID]],#REF!,COLUMN(#REF!),FALSE)</f>
        <v>#REF!</v>
      </c>
      <c r="E858" s="9" t="e">
        <f>VLOOKUP(MYRANKS_P[[#This Row],[PLAYERID]],#REF!,COLUMN(#REF!),FALSE)</f>
        <v>#REF!</v>
      </c>
      <c r="F858" s="9" t="e">
        <f>VLOOKUP(MYRANKS_P[[#This Row],[PLAYERID]],#REF!,COLUMN(#REF!),FALSE)</f>
        <v>#REF!</v>
      </c>
      <c r="G858" s="9" t="e">
        <f>INDEX(#REF!,MATCH(MYRANKS_P[[#This Row],[PLAYERID]],#REF!,0),VLOOKUP(IDSYSTEM,#REF!,3,FALSE))</f>
        <v>#REF!</v>
      </c>
      <c r="H858" s="128" t="e">
        <f>IF(OR(LEAGUE="Mixed",LEAGUE=MYRANKS_P[[#This Row],[LG]]),IFERROR(INDEX(PITCHCSV[],MATCH(MYRANKS_P[[#This Row],[PROJID]],PITCHCSV[playerid],0),P_WCOL),0),0)</f>
        <v>#REF!</v>
      </c>
      <c r="I858" s="129" t="e">
        <f>IF(OR(LEAGUE="Mixed",LEAGUE=MYRANKS_P[[#This Row],[LG]]),IFERROR(INDEX(PITCHCSV[],MATCH(MYRANKS_P[[#This Row],[PROJID]],PITCHCSV[playerid],0),P_SVCOL),0),0)</f>
        <v>#REF!</v>
      </c>
      <c r="J858" s="129" t="e">
        <f>IF(OR(LEAGUE="Mixed",LEAGUE=MYRANKS_P[[#This Row],[LG]]),IFERROR(INDEX(PITCHCSV[],MATCH(MYRANKS_P[[#This Row],[PROJID]],PITCHCSV[playerid],0),P_IPCOL),0),0)</f>
        <v>#REF!</v>
      </c>
      <c r="K858" s="129" t="e">
        <f>IF(OR(LEAGUE="Mixed",LEAGUE=MYRANKS_P[[#This Row],[LG]]),IFERROR(INDEX(PITCHCSV[],MATCH(MYRANKS_P[[#This Row],[PROJID]],PITCHCSV[playerid],0),P_HCOL),0),0)</f>
        <v>#REF!</v>
      </c>
      <c r="L858" s="129" t="e">
        <f>IF(OR(LEAGUE="Mixed",LEAGUE=MYRANKS_P[[#This Row],[LG]]),IFERROR(INDEX(PITCHCSV[],MATCH(MYRANKS_P[[#This Row],[PROJID]],PITCHCSV[playerid],0),P_ERCOL),0),0)</f>
        <v>#REF!</v>
      </c>
      <c r="M858" s="129" t="e">
        <f>IF(OR(LEAGUE="Mixed",LEAGUE=MYRANKS_P[[#This Row],[LG]]),IFERROR(INDEX(PITCHCSV[],MATCH(MYRANKS_P[[#This Row],[PROJID]],PITCHCSV[playerid],0),P_HRCOL),0),0)</f>
        <v>#REF!</v>
      </c>
      <c r="N858" s="129" t="e">
        <f>IF(OR(LEAGUE="Mixed",LEAGUE=MYRANKS_P[[#This Row],[LG]]),IFERROR(INDEX(PITCHCSV[],MATCH(MYRANKS_P[[#This Row],[PROJID]],PITCHCSV[playerid],0),P_SOCOL),0),0)</f>
        <v>#REF!</v>
      </c>
      <c r="O858" s="129" t="e">
        <f>IF(OR(LEAGUE="Mixed",LEAGUE=MYRANKS_P[[#This Row],[LG]]),IFERROR(INDEX(PITCHCSV[],MATCH(MYRANKS_P[[#This Row],[PROJID]],PITCHCSV[playerid],0),P_BBCOL),0),0)</f>
        <v>#REF!</v>
      </c>
      <c r="P858" s="130" t="e">
        <f>IF(OR(LEAGUE="Mixed",LEAGUE=MYRANKS_P[[#This Row],[LG]]),IFERROR(MYRANKS_P[[#This Row],[ER]]*9/MYRANKS_P[[#This Row],[IP]],0),0)</f>
        <v>#REF!</v>
      </c>
      <c r="Q858" s="87" t="e">
        <f>IF(OR(LEAGUE="Mixed",LEAGUE=MYRANKS_P[[#This Row],[LG]]),IFERROR((MYRANKS_P[[#This Row],[BB]]+MYRANKS_P[[#This Row],[H]])/MYRANKS_P[[#This Row],[IP]],0),0)</f>
        <v>#REF!</v>
      </c>
      <c r="R858" s="87" t="e">
        <f>MYRANKS_P[[#This Row],[W]]/SGP_W</f>
        <v>#REF!</v>
      </c>
      <c r="S858" s="87" t="e">
        <f>MYRANKS_P[[#This Row],[SV]]/SGP_SV</f>
        <v>#REF!</v>
      </c>
      <c r="T858" s="87" t="e">
        <f>MYRANKS_P[[#This Row],[SO]]/SGP_K</f>
        <v>#REF!</v>
      </c>
      <c r="U858" s="87" t="e">
        <f>((LGAVG_ER*(NUMPITCHERS-1)+MYRANKS_P[[#This Row],[ER]])*9/((LGAVG_IP*(NUMPITCHERS-1)+MYRANKS_P[[#This Row],[IP]]))-LGAVG_ERA)/SGP_ERA</f>
        <v>#REF!</v>
      </c>
      <c r="V858" s="131" t="e">
        <f>((LGAVG_HBB*(NUMPITCHERS-1)+MYRANKS_P[[#This Row],[BB]]+MYRANKS_P[[#This Row],[H]])/(LGAVG_IP*(NUMPITCHERS-1)+MYRANKS_P[[#This Row],[IP]])-LGAVG_WHIP)/SGP_WHIP</f>
        <v>#REF!</v>
      </c>
      <c r="W858" s="92" t="e">
        <f>MYRANKS_P[[#This Row],[WSGP]]+MYRANKS_P[[#This Row],[SVSGP]]+MYRANKS_P[[#This Row],[SOSGP]]+MYRANKS_P[[#This Row],[ERASGP]]+MYRANKS_P[[#This Row],[WHIPSGP]]</f>
        <v>#REF!</v>
      </c>
      <c r="X858" s="173" t="e">
        <f>RANK(MYRANKS_P[[#This Row],[TTLSGP]],MYRANKS_P[TTLSGP],0)</f>
        <v>#REF!</v>
      </c>
      <c r="Y858" s="92" t="e">
        <f>IF(MYRANKS_P[[#This Row],[RAW_RANK]]&gt;NUM_P,MYRANKS_P[[#This Row],[TTLSGP]],0)</f>
        <v>#REF!</v>
      </c>
      <c r="Z858" s="96" t="e">
        <f>IF(MYRANKS_P[[#This Row],[BENCH_TTLSGP]]=0,"",RANK(MYRANKS_P[[#This Row],[BENCH_TTLSGP]],MYRANKS_P[BENCH_TTLSGP],0))</f>
        <v>#REF!</v>
      </c>
      <c r="AA858" s="96" t="e">
        <f>IF(MYRANKS_P[[#This Row],[RAW_RANK]]=NUM_P,"X","")</f>
        <v>#REF!</v>
      </c>
      <c r="AB858" s="93" t="e">
        <f>VLOOKUP(MYRANKS_P[[#This Row],[POS]],#REF!,COLUMN(#REF!),FALSE)</f>
        <v>#REF!</v>
      </c>
      <c r="AC858" s="94" t="e">
        <f>MYRANKS_P[[#This Row],[TTLSGP]]-MYRANKS_P[[#This Row],[REPL LVL]]</f>
        <v>#REF!</v>
      </c>
      <c r="AD858" s="87" t="e">
        <f>IF(MYRANKS_P[[#This Row],[RAW_RANK]]&lt;=Total_Pitchers_Drafted,MYRANKS_P[[#This Row],[SGP OVER REPL]],0)</f>
        <v>#REF!</v>
      </c>
      <c r="AE858" s="97" t="e">
        <f>MYRANKS_P[[#This Row],[SGP OVER REPL]]*Dollar_Value_Per_Pitcher_SGP+1</f>
        <v>#REF!</v>
      </c>
      <c r="AF858" s="87"/>
      <c r="AG858" s="87" t="e">
        <f>IF(AND(MYRANKS_P[[#This Row],[BENCH_RANK]]&lt;=Total_Pitchers_Drafted,MYRANKS_P[[#This Row],[$ACTUAL]]=""),MYRANKS_P[[#This Row],[USEFULSGP]],0)</f>
        <v>#REF!</v>
      </c>
      <c r="AH858" s="87" t="e">
        <f>IF(MYRANKS_P[[#This Row],[REMAIN_SGP]]=0,0,MYRANKS_P[[#This Row],[REMAIN_SGP]]*Remaining_Dollar_Value_Per_Pitcher_SGP+1)</f>
        <v>#REF!</v>
      </c>
      <c r="AI858" s="87"/>
    </row>
    <row r="859" spans="1:35" x14ac:dyDescent="0.25">
      <c r="A859" s="98" t="s">
        <v>6573</v>
      </c>
      <c r="B859" s="53" t="e">
        <f>VLOOKUP(MYRANKS_P[[#This Row],[PLAYERID]],#REF!,COLUMN(#REF!),FALSE)</f>
        <v>#REF!</v>
      </c>
      <c r="C859" s="53" t="e">
        <f>VLOOKUP(MYRANKS_P[[#This Row],[PLAYERID]],#REF!,COLUMN(#REF!),FALSE)</f>
        <v>#REF!</v>
      </c>
      <c r="D859" s="53" t="e">
        <f>VLOOKUP(MYRANKS_P[[#This Row],[PLAYERID]],#REF!,COLUMN(#REF!),FALSE)</f>
        <v>#REF!</v>
      </c>
      <c r="E859" s="9" t="e">
        <f>VLOOKUP(MYRANKS_P[[#This Row],[PLAYERID]],#REF!,COLUMN(#REF!),FALSE)</f>
        <v>#REF!</v>
      </c>
      <c r="F859" s="53" t="e">
        <f>VLOOKUP(MYRANKS_P[[#This Row],[PLAYERID]],#REF!,COLUMN(#REF!),FALSE)</f>
        <v>#REF!</v>
      </c>
      <c r="G859" s="9" t="e">
        <f>INDEX(#REF!,MATCH(MYRANKS_P[[#This Row],[PLAYERID]],#REF!,0),VLOOKUP(IDSYSTEM,#REF!,3,FALSE))</f>
        <v>#REF!</v>
      </c>
      <c r="H859" s="115" t="e">
        <f>IF(OR(LEAGUE="Mixed",LEAGUE=MYRANKS_P[[#This Row],[LG]]),IFERROR(INDEX(PITCHCSV[],MATCH(MYRANKS_P[[#This Row],[PROJID]],PITCHCSV[playerid],0),P_WCOL),0),0)</f>
        <v>#REF!</v>
      </c>
      <c r="I859" s="137" t="e">
        <f>IF(OR(LEAGUE="Mixed",LEAGUE=MYRANKS_P[[#This Row],[LG]]),IFERROR(INDEX(PITCHCSV[],MATCH(MYRANKS_P[[#This Row],[PROJID]],PITCHCSV[playerid],0),P_SVCOL),0),0)</f>
        <v>#REF!</v>
      </c>
      <c r="J859" s="137" t="e">
        <f>IF(OR(LEAGUE="Mixed",LEAGUE=MYRANKS_P[[#This Row],[LG]]),IFERROR(INDEX(PITCHCSV[],MATCH(MYRANKS_P[[#This Row],[PROJID]],PITCHCSV[playerid],0),P_IPCOL),0),0)</f>
        <v>#REF!</v>
      </c>
      <c r="K859" s="137" t="e">
        <f>IF(OR(LEAGUE="Mixed",LEAGUE=MYRANKS_P[[#This Row],[LG]]),IFERROR(INDEX(PITCHCSV[],MATCH(MYRANKS_P[[#This Row],[PROJID]],PITCHCSV[playerid],0),P_HCOL),0),0)</f>
        <v>#REF!</v>
      </c>
      <c r="L859" s="137" t="e">
        <f>IF(OR(LEAGUE="Mixed",LEAGUE=MYRANKS_P[[#This Row],[LG]]),IFERROR(INDEX(PITCHCSV[],MATCH(MYRANKS_P[[#This Row],[PROJID]],PITCHCSV[playerid],0),P_ERCOL),0),0)</f>
        <v>#REF!</v>
      </c>
      <c r="M859" s="137" t="e">
        <f>IF(OR(LEAGUE="Mixed",LEAGUE=MYRANKS_P[[#This Row],[LG]]),IFERROR(INDEX(PITCHCSV[],MATCH(MYRANKS_P[[#This Row],[PROJID]],PITCHCSV[playerid],0),P_HRCOL),0),0)</f>
        <v>#REF!</v>
      </c>
      <c r="N859" s="137" t="e">
        <f>IF(OR(LEAGUE="Mixed",LEAGUE=MYRANKS_P[[#This Row],[LG]]),IFERROR(INDEX(PITCHCSV[],MATCH(MYRANKS_P[[#This Row],[PROJID]],PITCHCSV[playerid],0),P_SOCOL),0),0)</f>
        <v>#REF!</v>
      </c>
      <c r="O859" s="137" t="e">
        <f>IF(OR(LEAGUE="Mixed",LEAGUE=MYRANKS_P[[#This Row],[LG]]),IFERROR(INDEX(PITCHCSV[],MATCH(MYRANKS_P[[#This Row],[PROJID]],PITCHCSV[playerid],0),P_BBCOL),0),0)</f>
        <v>#REF!</v>
      </c>
      <c r="P859" s="139" t="e">
        <f>IF(OR(LEAGUE="Mixed",LEAGUE=MYRANKS_P[[#This Row],[LG]]),IFERROR(MYRANKS_P[[#This Row],[ER]]*9/MYRANKS_P[[#This Row],[IP]],0),0)</f>
        <v>#REF!</v>
      </c>
      <c r="Q859" s="10" t="e">
        <f>IF(OR(LEAGUE="Mixed",LEAGUE=MYRANKS_P[[#This Row],[LG]]),IFERROR((MYRANKS_P[[#This Row],[BB]]+MYRANKS_P[[#This Row],[H]])/MYRANKS_P[[#This Row],[IP]],0),0)</f>
        <v>#REF!</v>
      </c>
      <c r="R859" s="87" t="e">
        <f>MYRANKS_P[[#This Row],[W]]/SGP_W</f>
        <v>#REF!</v>
      </c>
      <c r="S859" s="87" t="e">
        <f>MYRANKS_P[[#This Row],[SV]]/SGP_SV</f>
        <v>#REF!</v>
      </c>
      <c r="T859" s="87" t="e">
        <f>MYRANKS_P[[#This Row],[SO]]/SGP_K</f>
        <v>#REF!</v>
      </c>
      <c r="U859" s="10" t="e">
        <f>((LGAVG_ER*(NUMPITCHERS-1)+MYRANKS_P[[#This Row],[ER]])*9/((LGAVG_IP*(NUMPITCHERS-1)+MYRANKS_P[[#This Row],[IP]]))-LGAVG_ERA)/SGP_ERA</f>
        <v>#REF!</v>
      </c>
      <c r="V859" s="140" t="e">
        <f>((LGAVG_HBB*(NUMPITCHERS-1)+MYRANKS_P[[#This Row],[BB]]+MYRANKS_P[[#This Row],[H]])/(LGAVG_IP*(NUMPITCHERS-1)+MYRANKS_P[[#This Row],[IP]])-LGAVG_WHIP)/SGP_WHIP</f>
        <v>#REF!</v>
      </c>
      <c r="W859" s="92" t="e">
        <f>MYRANKS_P[[#This Row],[WSGP]]+MYRANKS_P[[#This Row],[SVSGP]]+MYRANKS_P[[#This Row],[SOSGP]]+MYRANKS_P[[#This Row],[ERASGP]]+MYRANKS_P[[#This Row],[WHIPSGP]]</f>
        <v>#REF!</v>
      </c>
      <c r="X859" s="173" t="e">
        <f>RANK(MYRANKS_P[[#This Row],[TTLSGP]],MYRANKS_P[TTLSGP],0)</f>
        <v>#REF!</v>
      </c>
      <c r="Y859" s="92" t="e">
        <f>IF(MYRANKS_P[[#This Row],[RAW_RANK]]&gt;NUM_P,MYRANKS_P[[#This Row],[TTLSGP]],0)</f>
        <v>#REF!</v>
      </c>
      <c r="Z859" s="96" t="e">
        <f>IF(MYRANKS_P[[#This Row],[BENCH_TTLSGP]]=0,"",RANK(MYRANKS_P[[#This Row],[BENCH_TTLSGP]],MYRANKS_P[BENCH_TTLSGP],0))</f>
        <v>#REF!</v>
      </c>
      <c r="AA859" s="96" t="e">
        <f>IF(MYRANKS_P[[#This Row],[RAW_RANK]]=NUM_P,"X","")</f>
        <v>#REF!</v>
      </c>
      <c r="AB859" s="93" t="e">
        <f>VLOOKUP(MYRANKS_P[[#This Row],[POS]],#REF!,COLUMN(#REF!),FALSE)</f>
        <v>#REF!</v>
      </c>
      <c r="AC859" s="95" t="e">
        <f>MYRANKS_P[[#This Row],[TTLSGP]]-MYRANKS_P[[#This Row],[REPL LVL]]</f>
        <v>#REF!</v>
      </c>
      <c r="AD859" s="87" t="e">
        <f>IF(MYRANKS_P[[#This Row],[RAW_RANK]]&lt;=Total_Pitchers_Drafted,MYRANKS_P[[#This Row],[SGP OVER REPL]],0)</f>
        <v>#REF!</v>
      </c>
      <c r="AE859" s="97" t="e">
        <f>MYRANKS_P[[#This Row],[SGP OVER REPL]]*Dollar_Value_Per_Pitcher_SGP+1</f>
        <v>#REF!</v>
      </c>
      <c r="AF859" s="87"/>
      <c r="AG859" s="87" t="e">
        <f>IF(AND(MYRANKS_P[[#This Row],[BENCH_RANK]]&lt;=Total_Pitchers_Drafted,MYRANKS_P[[#This Row],[$ACTUAL]]=""),MYRANKS_P[[#This Row],[USEFULSGP]],0)</f>
        <v>#REF!</v>
      </c>
      <c r="AH859" s="87" t="e">
        <f>IF(MYRANKS_P[[#This Row],[REMAIN_SGP]]=0,0,MYRANKS_P[[#This Row],[REMAIN_SGP]]*Remaining_Dollar_Value_Per_Pitcher_SGP+1)</f>
        <v>#REF!</v>
      </c>
      <c r="AI859" s="87"/>
    </row>
    <row r="860" spans="1:35" x14ac:dyDescent="0.25">
      <c r="A860" s="111" t="s">
        <v>2322</v>
      </c>
      <c r="B860" s="9" t="e">
        <f>VLOOKUP(MYRANKS_P[[#This Row],[PLAYERID]],#REF!,COLUMN(#REF!),FALSE)</f>
        <v>#REF!</v>
      </c>
      <c r="C860" s="9" t="e">
        <f>VLOOKUP(MYRANKS_P[[#This Row],[PLAYERID]],#REF!,COLUMN(#REF!),FALSE)</f>
        <v>#REF!</v>
      </c>
      <c r="D860" s="9" t="e">
        <f>VLOOKUP(MYRANKS_P[[#This Row],[PLAYERID]],#REF!,COLUMN(#REF!),FALSE)</f>
        <v>#REF!</v>
      </c>
      <c r="E860" s="9" t="e">
        <f>VLOOKUP(MYRANKS_P[[#This Row],[PLAYERID]],#REF!,COLUMN(#REF!),FALSE)</f>
        <v>#REF!</v>
      </c>
      <c r="F860" s="9" t="e">
        <f>VLOOKUP(MYRANKS_P[[#This Row],[PLAYERID]],#REF!,COLUMN(#REF!),FALSE)</f>
        <v>#REF!</v>
      </c>
      <c r="G860" s="9" t="e">
        <f>INDEX(#REF!,MATCH(MYRANKS_P[[#This Row],[PLAYERID]],#REF!,0),VLOOKUP(IDSYSTEM,#REF!,3,FALSE))</f>
        <v>#REF!</v>
      </c>
      <c r="H860" s="115" t="e">
        <f>IF(OR(LEAGUE="Mixed",LEAGUE=MYRANKS_P[[#This Row],[LG]]),IFERROR(INDEX(PITCHCSV[],MATCH(MYRANKS_P[[#This Row],[PROJID]],PITCHCSV[playerid],0),P_WCOL),0),0)</f>
        <v>#REF!</v>
      </c>
      <c r="I860" s="137" t="e">
        <f>IF(OR(LEAGUE="Mixed",LEAGUE=MYRANKS_P[[#This Row],[LG]]),IFERROR(INDEX(PITCHCSV[],MATCH(MYRANKS_P[[#This Row],[PROJID]],PITCHCSV[playerid],0),P_SVCOL),0),0)</f>
        <v>#REF!</v>
      </c>
      <c r="J860" s="137" t="e">
        <f>IF(OR(LEAGUE="Mixed",LEAGUE=MYRANKS_P[[#This Row],[LG]]),IFERROR(INDEX(PITCHCSV[],MATCH(MYRANKS_P[[#This Row],[PROJID]],PITCHCSV[playerid],0),P_IPCOL),0),0)</f>
        <v>#REF!</v>
      </c>
      <c r="K860" s="137" t="e">
        <f>IF(OR(LEAGUE="Mixed",LEAGUE=MYRANKS_P[[#This Row],[LG]]),IFERROR(INDEX(PITCHCSV[],MATCH(MYRANKS_P[[#This Row],[PROJID]],PITCHCSV[playerid],0),P_HCOL),0),0)</f>
        <v>#REF!</v>
      </c>
      <c r="L860" s="137" t="e">
        <f>IF(OR(LEAGUE="Mixed",LEAGUE=MYRANKS_P[[#This Row],[LG]]),IFERROR(INDEX(PITCHCSV[],MATCH(MYRANKS_P[[#This Row],[PROJID]],PITCHCSV[playerid],0),P_ERCOL),0),0)</f>
        <v>#REF!</v>
      </c>
      <c r="M860" s="137" t="e">
        <f>IF(OR(LEAGUE="Mixed",LEAGUE=MYRANKS_P[[#This Row],[LG]]),IFERROR(INDEX(PITCHCSV[],MATCH(MYRANKS_P[[#This Row],[PROJID]],PITCHCSV[playerid],0),P_HRCOL),0),0)</f>
        <v>#REF!</v>
      </c>
      <c r="N860" s="137" t="e">
        <f>IF(OR(LEAGUE="Mixed",LEAGUE=MYRANKS_P[[#This Row],[LG]]),IFERROR(INDEX(PITCHCSV[],MATCH(MYRANKS_P[[#This Row],[PROJID]],PITCHCSV[playerid],0),P_SOCOL),0),0)</f>
        <v>#REF!</v>
      </c>
      <c r="O860" s="137" t="e">
        <f>IF(OR(LEAGUE="Mixed",LEAGUE=MYRANKS_P[[#This Row],[LG]]),IFERROR(INDEX(PITCHCSV[],MATCH(MYRANKS_P[[#This Row],[PROJID]],PITCHCSV[playerid],0),P_BBCOL),0),0)</f>
        <v>#REF!</v>
      </c>
      <c r="P860" s="139" t="e">
        <f>IF(OR(LEAGUE="Mixed",LEAGUE=MYRANKS_P[[#This Row],[LG]]),IFERROR(MYRANKS_P[[#This Row],[ER]]*9/MYRANKS_P[[#This Row],[IP]],0),0)</f>
        <v>#REF!</v>
      </c>
      <c r="Q860" s="10" t="e">
        <f>IF(OR(LEAGUE="Mixed",LEAGUE=MYRANKS_P[[#This Row],[LG]]),IFERROR((MYRANKS_P[[#This Row],[BB]]+MYRANKS_P[[#This Row],[H]])/MYRANKS_P[[#This Row],[IP]],0),0)</f>
        <v>#REF!</v>
      </c>
      <c r="R860" s="10" t="e">
        <f>MYRANKS_P[[#This Row],[W]]/SGP_W</f>
        <v>#REF!</v>
      </c>
      <c r="S860" s="10" t="e">
        <f>MYRANKS_P[[#This Row],[SV]]/SGP_SV</f>
        <v>#REF!</v>
      </c>
      <c r="T860" s="10" t="e">
        <f>MYRANKS_P[[#This Row],[SO]]/SGP_K</f>
        <v>#REF!</v>
      </c>
      <c r="U860" s="10" t="e">
        <f>((LGAVG_ER*(NUMPITCHERS-1)+MYRANKS_P[[#This Row],[ER]])*9/((LGAVG_IP*(NUMPITCHERS-1)+MYRANKS_P[[#This Row],[IP]]))-LGAVG_ERA)/SGP_ERA</f>
        <v>#REF!</v>
      </c>
      <c r="V860" s="140" t="e">
        <f>((LGAVG_HBB*(NUMPITCHERS-1)+MYRANKS_P[[#This Row],[BB]]+MYRANKS_P[[#This Row],[H]])/(LGAVG_IP*(NUMPITCHERS-1)+MYRANKS_P[[#This Row],[IP]])-LGAVG_WHIP)/SGP_WHIP</f>
        <v>#REF!</v>
      </c>
      <c r="W860" s="72" t="e">
        <f>MYRANKS_P[[#This Row],[WSGP]]+MYRANKS_P[[#This Row],[SVSGP]]+MYRANKS_P[[#This Row],[SOSGP]]+MYRANKS_P[[#This Row],[ERASGP]]+MYRANKS_P[[#This Row],[WHIPSGP]]</f>
        <v>#REF!</v>
      </c>
      <c r="X860" s="171" t="e">
        <f>RANK(MYRANKS_P[[#This Row],[TTLSGP]],MYRANKS_P[TTLSGP],0)</f>
        <v>#REF!</v>
      </c>
      <c r="Y860" s="72" t="e">
        <f>IF(MYRANKS_P[[#This Row],[RAW_RANK]]&gt;NUM_P,MYRANKS_P[[#This Row],[TTLSGP]],0)</f>
        <v>#REF!</v>
      </c>
      <c r="Z860" s="22" t="e">
        <f>IF(MYRANKS_P[[#This Row],[BENCH_TTLSGP]]=0,"",RANK(MYRANKS_P[[#This Row],[BENCH_TTLSGP]],MYRANKS_P[BENCH_TTLSGP],0))</f>
        <v>#REF!</v>
      </c>
      <c r="AA860" s="22" t="e">
        <f>IF(MYRANKS_P[[#This Row],[RAW_RANK]]=NUM_P,"X","")</f>
        <v>#REF!</v>
      </c>
      <c r="AB860" s="80" t="e">
        <f>VLOOKUP(MYRANKS_P[[#This Row],[POS]],#REF!,COLUMN(#REF!),FALSE)</f>
        <v>#REF!</v>
      </c>
      <c r="AC860" s="81" t="e">
        <f>MYRANKS_P[[#This Row],[TTLSGP]]-MYRANKS_P[[#This Row],[REPL LVL]]</f>
        <v>#REF!</v>
      </c>
      <c r="AD860" s="19" t="e">
        <f>IF(MYRANKS_P[[#This Row],[RAW_RANK]]&lt;=Total_Pitchers_Drafted,MYRANKS_P[[#This Row],[SGP OVER REPL]],0)</f>
        <v>#REF!</v>
      </c>
      <c r="AE860" s="66" t="e">
        <f>MYRANKS_P[[#This Row],[SGP OVER REPL]]*Dollar_Value_Per_Pitcher_SGP+1</f>
        <v>#REF!</v>
      </c>
      <c r="AF860" s="27"/>
      <c r="AG860" s="30" t="e">
        <f>IF(AND(MYRANKS_P[[#This Row],[BENCH_RANK]]&lt;=Total_Pitchers_Drafted,MYRANKS_P[[#This Row],[$ACTUAL]]=""),MYRANKS_P[[#This Row],[USEFULSGP]],0)</f>
        <v>#REF!</v>
      </c>
      <c r="AH860" s="27" t="e">
        <f>IF(MYRANKS_P[[#This Row],[REMAIN_SGP]]=0,0,MYRANKS_P[[#This Row],[REMAIN_SGP]]*Remaining_Dollar_Value_Per_Pitcher_SGP+1)</f>
        <v>#REF!</v>
      </c>
      <c r="AI860" s="87"/>
    </row>
    <row r="861" spans="1:35" x14ac:dyDescent="0.25">
      <c r="A861" s="111" t="s">
        <v>5183</v>
      </c>
      <c r="B861" s="9" t="e">
        <f>VLOOKUP(MYRANKS_P[[#This Row],[PLAYERID]],#REF!,COLUMN(#REF!),FALSE)</f>
        <v>#REF!</v>
      </c>
      <c r="C861" s="9" t="e">
        <f>VLOOKUP(MYRANKS_P[[#This Row],[PLAYERID]],#REF!,COLUMN(#REF!),FALSE)</f>
        <v>#REF!</v>
      </c>
      <c r="D861" s="9" t="e">
        <f>VLOOKUP(MYRANKS_P[[#This Row],[PLAYERID]],#REF!,COLUMN(#REF!),FALSE)</f>
        <v>#REF!</v>
      </c>
      <c r="E861" s="9" t="e">
        <f>VLOOKUP(MYRANKS_P[[#This Row],[PLAYERID]],#REF!,COLUMN(#REF!),FALSE)</f>
        <v>#REF!</v>
      </c>
      <c r="F861" s="9" t="e">
        <f>VLOOKUP(MYRANKS_P[[#This Row],[PLAYERID]],#REF!,COLUMN(#REF!),FALSE)</f>
        <v>#REF!</v>
      </c>
      <c r="G861" s="9" t="e">
        <f>INDEX(#REF!,MATCH(MYRANKS_P[[#This Row],[PLAYERID]],#REF!,0),VLOOKUP(IDSYSTEM,#REF!,3,FALSE))</f>
        <v>#REF!</v>
      </c>
      <c r="H861" s="115" t="e">
        <f>IF(OR(LEAGUE="Mixed",LEAGUE=MYRANKS_P[[#This Row],[LG]]),IFERROR(INDEX(PITCHCSV[],MATCH(MYRANKS_P[[#This Row],[PROJID]],PITCHCSV[playerid],0),P_WCOL),0),0)</f>
        <v>#REF!</v>
      </c>
      <c r="I861" s="137" t="e">
        <f>IF(OR(LEAGUE="Mixed",LEAGUE=MYRANKS_P[[#This Row],[LG]]),IFERROR(INDEX(PITCHCSV[],MATCH(MYRANKS_P[[#This Row],[PROJID]],PITCHCSV[playerid],0),P_SVCOL),0),0)</f>
        <v>#REF!</v>
      </c>
      <c r="J861" s="137" t="e">
        <f>IF(OR(LEAGUE="Mixed",LEAGUE=MYRANKS_P[[#This Row],[LG]]),IFERROR(INDEX(PITCHCSV[],MATCH(MYRANKS_P[[#This Row],[PROJID]],PITCHCSV[playerid],0),P_IPCOL),0),0)</f>
        <v>#REF!</v>
      </c>
      <c r="K861" s="137" t="e">
        <f>IF(OR(LEAGUE="Mixed",LEAGUE=MYRANKS_P[[#This Row],[LG]]),IFERROR(INDEX(PITCHCSV[],MATCH(MYRANKS_P[[#This Row],[PROJID]],PITCHCSV[playerid],0),P_HCOL),0),0)</f>
        <v>#REF!</v>
      </c>
      <c r="L861" s="137" t="e">
        <f>IF(OR(LEAGUE="Mixed",LEAGUE=MYRANKS_P[[#This Row],[LG]]),IFERROR(INDEX(PITCHCSV[],MATCH(MYRANKS_P[[#This Row],[PROJID]],PITCHCSV[playerid],0),P_ERCOL),0),0)</f>
        <v>#REF!</v>
      </c>
      <c r="M861" s="137" t="e">
        <f>IF(OR(LEAGUE="Mixed",LEAGUE=MYRANKS_P[[#This Row],[LG]]),IFERROR(INDEX(PITCHCSV[],MATCH(MYRANKS_P[[#This Row],[PROJID]],PITCHCSV[playerid],0),P_HRCOL),0),0)</f>
        <v>#REF!</v>
      </c>
      <c r="N861" s="137" t="e">
        <f>IF(OR(LEAGUE="Mixed",LEAGUE=MYRANKS_P[[#This Row],[LG]]),IFERROR(INDEX(PITCHCSV[],MATCH(MYRANKS_P[[#This Row],[PROJID]],PITCHCSV[playerid],0),P_SOCOL),0),0)</f>
        <v>#REF!</v>
      </c>
      <c r="O861" s="137" t="e">
        <f>IF(OR(LEAGUE="Mixed",LEAGUE=MYRANKS_P[[#This Row],[LG]]),IFERROR(INDEX(PITCHCSV[],MATCH(MYRANKS_P[[#This Row],[PROJID]],PITCHCSV[playerid],0),P_BBCOL),0),0)</f>
        <v>#REF!</v>
      </c>
      <c r="P861" s="139" t="e">
        <f>IF(OR(LEAGUE="Mixed",LEAGUE=MYRANKS_P[[#This Row],[LG]]),IFERROR(MYRANKS_P[[#This Row],[ER]]*9/MYRANKS_P[[#This Row],[IP]],0),0)</f>
        <v>#REF!</v>
      </c>
      <c r="Q861" s="10" t="e">
        <f>IF(OR(LEAGUE="Mixed",LEAGUE=MYRANKS_P[[#This Row],[LG]]),IFERROR((MYRANKS_P[[#This Row],[BB]]+MYRANKS_P[[#This Row],[H]])/MYRANKS_P[[#This Row],[IP]],0),0)</f>
        <v>#REF!</v>
      </c>
      <c r="R861" s="10" t="e">
        <f>MYRANKS_P[[#This Row],[W]]/SGP_W</f>
        <v>#REF!</v>
      </c>
      <c r="S861" s="10" t="e">
        <f>MYRANKS_P[[#This Row],[SV]]/SGP_SV</f>
        <v>#REF!</v>
      </c>
      <c r="T861" s="10" t="e">
        <f>MYRANKS_P[[#This Row],[SO]]/SGP_K</f>
        <v>#REF!</v>
      </c>
      <c r="U861" s="10" t="e">
        <f>((LGAVG_ER*(NUMPITCHERS-1)+MYRANKS_P[[#This Row],[ER]])*9/((LGAVG_IP*(NUMPITCHERS-1)+MYRANKS_P[[#This Row],[IP]]))-LGAVG_ERA)/SGP_ERA</f>
        <v>#REF!</v>
      </c>
      <c r="V861" s="140" t="e">
        <f>((LGAVG_HBB*(NUMPITCHERS-1)+MYRANKS_P[[#This Row],[BB]]+MYRANKS_P[[#This Row],[H]])/(LGAVG_IP*(NUMPITCHERS-1)+MYRANKS_P[[#This Row],[IP]])-LGAVG_WHIP)/SGP_WHIP</f>
        <v>#REF!</v>
      </c>
      <c r="W861" s="72" t="e">
        <f>MYRANKS_P[[#This Row],[WSGP]]+MYRANKS_P[[#This Row],[SVSGP]]+MYRANKS_P[[#This Row],[SOSGP]]+MYRANKS_P[[#This Row],[ERASGP]]+MYRANKS_P[[#This Row],[WHIPSGP]]</f>
        <v>#REF!</v>
      </c>
      <c r="X861" s="171" t="e">
        <f>RANK(MYRANKS_P[[#This Row],[TTLSGP]],MYRANKS_P[TTLSGP],0)</f>
        <v>#REF!</v>
      </c>
      <c r="Y861" s="72" t="e">
        <f>IF(MYRANKS_P[[#This Row],[RAW_RANK]]&gt;NUM_P,MYRANKS_P[[#This Row],[TTLSGP]],0)</f>
        <v>#REF!</v>
      </c>
      <c r="Z861" s="22" t="e">
        <f>IF(MYRANKS_P[[#This Row],[BENCH_TTLSGP]]=0,"",RANK(MYRANKS_P[[#This Row],[BENCH_TTLSGP]],MYRANKS_P[BENCH_TTLSGP],0))</f>
        <v>#REF!</v>
      </c>
      <c r="AA861" s="22" t="e">
        <f>IF(MYRANKS_P[[#This Row],[RAW_RANK]]=NUM_P,"X","")</f>
        <v>#REF!</v>
      </c>
      <c r="AB861" s="80" t="e">
        <f>VLOOKUP(MYRANKS_P[[#This Row],[POS]],#REF!,COLUMN(#REF!),FALSE)</f>
        <v>#REF!</v>
      </c>
      <c r="AC861" s="81" t="e">
        <f>MYRANKS_P[[#This Row],[TTLSGP]]-MYRANKS_P[[#This Row],[REPL LVL]]</f>
        <v>#REF!</v>
      </c>
      <c r="AD861" s="19" t="e">
        <f>IF(MYRANKS_P[[#This Row],[RAW_RANK]]&lt;=Total_Pitchers_Drafted,MYRANKS_P[[#This Row],[SGP OVER REPL]],0)</f>
        <v>#REF!</v>
      </c>
      <c r="AE861" s="66" t="e">
        <f>MYRANKS_P[[#This Row],[SGP OVER REPL]]*Dollar_Value_Per_Pitcher_SGP+1</f>
        <v>#REF!</v>
      </c>
      <c r="AF861" s="27"/>
      <c r="AG861" s="30" t="e">
        <f>IF(AND(MYRANKS_P[[#This Row],[BENCH_RANK]]&lt;=Total_Pitchers_Drafted,MYRANKS_P[[#This Row],[$ACTUAL]]=""),MYRANKS_P[[#This Row],[USEFULSGP]],0)</f>
        <v>#REF!</v>
      </c>
      <c r="AH861" s="27" t="e">
        <f>IF(MYRANKS_P[[#This Row],[REMAIN_SGP]]=0,0,MYRANKS_P[[#This Row],[REMAIN_SGP]]*Remaining_Dollar_Value_Per_Pitcher_SGP+1)</f>
        <v>#REF!</v>
      </c>
      <c r="AI861" s="87"/>
    </row>
    <row r="862" spans="1:35" x14ac:dyDescent="0.25">
      <c r="A862" s="111" t="s">
        <v>6259</v>
      </c>
      <c r="B862" s="9" t="e">
        <f>VLOOKUP(MYRANKS_P[[#This Row],[PLAYERID]],#REF!,COLUMN(#REF!),FALSE)</f>
        <v>#REF!</v>
      </c>
      <c r="C862" s="9" t="e">
        <f>VLOOKUP(MYRANKS_P[[#This Row],[PLAYERID]],#REF!,COLUMN(#REF!),FALSE)</f>
        <v>#REF!</v>
      </c>
      <c r="D862" s="9" t="e">
        <f>VLOOKUP(MYRANKS_P[[#This Row],[PLAYERID]],#REF!,COLUMN(#REF!),FALSE)</f>
        <v>#REF!</v>
      </c>
      <c r="E862" s="9" t="e">
        <f>VLOOKUP(MYRANKS_P[[#This Row],[PLAYERID]],#REF!,COLUMN(#REF!),FALSE)</f>
        <v>#REF!</v>
      </c>
      <c r="F862" s="9" t="e">
        <f>VLOOKUP(MYRANKS_P[[#This Row],[PLAYERID]],#REF!,COLUMN(#REF!),FALSE)</f>
        <v>#REF!</v>
      </c>
      <c r="G862" s="9" t="e">
        <f>INDEX(#REF!,MATCH(MYRANKS_P[[#This Row],[PLAYERID]],#REF!,0),VLOOKUP(IDSYSTEM,#REF!,3,FALSE))</f>
        <v>#REF!</v>
      </c>
      <c r="H862" s="115" t="e">
        <f>IF(OR(LEAGUE="Mixed",LEAGUE=MYRANKS_P[[#This Row],[LG]]),IFERROR(INDEX(PITCHCSV[],MATCH(MYRANKS_P[[#This Row],[PROJID]],PITCHCSV[playerid],0),P_WCOL),0),0)</f>
        <v>#REF!</v>
      </c>
      <c r="I862" s="137" t="e">
        <f>IF(OR(LEAGUE="Mixed",LEAGUE=MYRANKS_P[[#This Row],[LG]]),IFERROR(INDEX(PITCHCSV[],MATCH(MYRANKS_P[[#This Row],[PROJID]],PITCHCSV[playerid],0),P_SVCOL),0),0)</f>
        <v>#REF!</v>
      </c>
      <c r="J862" s="137" t="e">
        <f>IF(OR(LEAGUE="Mixed",LEAGUE=MYRANKS_P[[#This Row],[LG]]),IFERROR(INDEX(PITCHCSV[],MATCH(MYRANKS_P[[#This Row],[PROJID]],PITCHCSV[playerid],0),P_IPCOL),0),0)</f>
        <v>#REF!</v>
      </c>
      <c r="K862" s="137" t="e">
        <f>IF(OR(LEAGUE="Mixed",LEAGUE=MYRANKS_P[[#This Row],[LG]]),IFERROR(INDEX(PITCHCSV[],MATCH(MYRANKS_P[[#This Row],[PROJID]],PITCHCSV[playerid],0),P_HCOL),0),0)</f>
        <v>#REF!</v>
      </c>
      <c r="L862" s="137" t="e">
        <f>IF(OR(LEAGUE="Mixed",LEAGUE=MYRANKS_P[[#This Row],[LG]]),IFERROR(INDEX(PITCHCSV[],MATCH(MYRANKS_P[[#This Row],[PROJID]],PITCHCSV[playerid],0),P_ERCOL),0),0)</f>
        <v>#REF!</v>
      </c>
      <c r="M862" s="137" t="e">
        <f>IF(OR(LEAGUE="Mixed",LEAGUE=MYRANKS_P[[#This Row],[LG]]),IFERROR(INDEX(PITCHCSV[],MATCH(MYRANKS_P[[#This Row],[PROJID]],PITCHCSV[playerid],0),P_HRCOL),0),0)</f>
        <v>#REF!</v>
      </c>
      <c r="N862" s="137" t="e">
        <f>IF(OR(LEAGUE="Mixed",LEAGUE=MYRANKS_P[[#This Row],[LG]]),IFERROR(INDEX(PITCHCSV[],MATCH(MYRANKS_P[[#This Row],[PROJID]],PITCHCSV[playerid],0),P_SOCOL),0),0)</f>
        <v>#REF!</v>
      </c>
      <c r="O862" s="137" t="e">
        <f>IF(OR(LEAGUE="Mixed",LEAGUE=MYRANKS_P[[#This Row],[LG]]),IFERROR(INDEX(PITCHCSV[],MATCH(MYRANKS_P[[#This Row],[PROJID]],PITCHCSV[playerid],0),P_BBCOL),0),0)</f>
        <v>#REF!</v>
      </c>
      <c r="P862" s="139" t="e">
        <f>IF(OR(LEAGUE="Mixed",LEAGUE=MYRANKS_P[[#This Row],[LG]]),IFERROR(MYRANKS_P[[#This Row],[ER]]*9/MYRANKS_P[[#This Row],[IP]],0),0)</f>
        <v>#REF!</v>
      </c>
      <c r="Q862" s="10" t="e">
        <f>IF(OR(LEAGUE="Mixed",LEAGUE=MYRANKS_P[[#This Row],[LG]]),IFERROR((MYRANKS_P[[#This Row],[BB]]+MYRANKS_P[[#This Row],[H]])/MYRANKS_P[[#This Row],[IP]],0),0)</f>
        <v>#REF!</v>
      </c>
      <c r="R862" s="10" t="e">
        <f>MYRANKS_P[[#This Row],[W]]/SGP_W</f>
        <v>#REF!</v>
      </c>
      <c r="S862" s="10" t="e">
        <f>MYRANKS_P[[#This Row],[SV]]/SGP_SV</f>
        <v>#REF!</v>
      </c>
      <c r="T862" s="10" t="e">
        <f>MYRANKS_P[[#This Row],[SO]]/SGP_K</f>
        <v>#REF!</v>
      </c>
      <c r="U862" s="10" t="e">
        <f>((LGAVG_ER*(NUMPITCHERS-1)+MYRANKS_P[[#This Row],[ER]])*9/((LGAVG_IP*(NUMPITCHERS-1)+MYRANKS_P[[#This Row],[IP]]))-LGAVG_ERA)/SGP_ERA</f>
        <v>#REF!</v>
      </c>
      <c r="V862" s="140" t="e">
        <f>((LGAVG_HBB*(NUMPITCHERS-1)+MYRANKS_P[[#This Row],[BB]]+MYRANKS_P[[#This Row],[H]])/(LGAVG_IP*(NUMPITCHERS-1)+MYRANKS_P[[#This Row],[IP]])-LGAVG_WHIP)/SGP_WHIP</f>
        <v>#REF!</v>
      </c>
      <c r="W862" s="72" t="e">
        <f>MYRANKS_P[[#This Row],[WSGP]]+MYRANKS_P[[#This Row],[SVSGP]]+MYRANKS_P[[#This Row],[SOSGP]]+MYRANKS_P[[#This Row],[ERASGP]]+MYRANKS_P[[#This Row],[WHIPSGP]]</f>
        <v>#REF!</v>
      </c>
      <c r="X862" s="171" t="e">
        <f>RANK(MYRANKS_P[[#This Row],[TTLSGP]],MYRANKS_P[TTLSGP],0)</f>
        <v>#REF!</v>
      </c>
      <c r="Y862" s="72" t="e">
        <f>IF(MYRANKS_P[[#This Row],[RAW_RANK]]&gt;NUM_P,MYRANKS_P[[#This Row],[TTLSGP]],0)</f>
        <v>#REF!</v>
      </c>
      <c r="Z862" s="22" t="e">
        <f>IF(MYRANKS_P[[#This Row],[BENCH_TTLSGP]]=0,"",RANK(MYRANKS_P[[#This Row],[BENCH_TTLSGP]],MYRANKS_P[BENCH_TTLSGP],0))</f>
        <v>#REF!</v>
      </c>
      <c r="AA862" s="22" t="e">
        <f>IF(MYRANKS_P[[#This Row],[RAW_RANK]]=NUM_P,"X","")</f>
        <v>#REF!</v>
      </c>
      <c r="AB862" s="80" t="e">
        <f>VLOOKUP(MYRANKS_P[[#This Row],[POS]],#REF!,COLUMN(#REF!),FALSE)</f>
        <v>#REF!</v>
      </c>
      <c r="AC862" s="81" t="e">
        <f>MYRANKS_P[[#This Row],[TTLSGP]]-MYRANKS_P[[#This Row],[REPL LVL]]</f>
        <v>#REF!</v>
      </c>
      <c r="AD862" s="19" t="e">
        <f>IF(MYRANKS_P[[#This Row],[RAW_RANK]]&lt;=Total_Pitchers_Drafted,MYRANKS_P[[#This Row],[SGP OVER REPL]],0)</f>
        <v>#REF!</v>
      </c>
      <c r="AE862" s="66" t="e">
        <f>MYRANKS_P[[#This Row],[SGP OVER REPL]]*Dollar_Value_Per_Pitcher_SGP+1</f>
        <v>#REF!</v>
      </c>
      <c r="AF862" s="27"/>
      <c r="AG862" s="30" t="e">
        <f>IF(AND(MYRANKS_P[[#This Row],[BENCH_RANK]]&lt;=Total_Pitchers_Drafted,MYRANKS_P[[#This Row],[$ACTUAL]]=""),MYRANKS_P[[#This Row],[USEFULSGP]],0)</f>
        <v>#REF!</v>
      </c>
      <c r="AH862" s="27" t="e">
        <f>IF(MYRANKS_P[[#This Row],[REMAIN_SGP]]=0,0,MYRANKS_P[[#This Row],[REMAIN_SGP]]*Remaining_Dollar_Value_Per_Pitcher_SGP+1)</f>
        <v>#REF!</v>
      </c>
      <c r="AI862" s="87"/>
    </row>
    <row r="863" spans="1:35" x14ac:dyDescent="0.25">
      <c r="A863" s="111" t="s">
        <v>6630</v>
      </c>
      <c r="B863" s="53" t="e">
        <f>VLOOKUP(MYRANKS_P[[#This Row],[PLAYERID]],#REF!,COLUMN(#REF!),FALSE)</f>
        <v>#REF!</v>
      </c>
      <c r="C863" s="53" t="e">
        <f>VLOOKUP(MYRANKS_P[[#This Row],[PLAYERID]],#REF!,COLUMN(#REF!),FALSE)</f>
        <v>#REF!</v>
      </c>
      <c r="D863" s="53" t="e">
        <f>VLOOKUP(MYRANKS_P[[#This Row],[PLAYERID]],#REF!,COLUMN(#REF!),FALSE)</f>
        <v>#REF!</v>
      </c>
      <c r="E863" s="9" t="e">
        <f>VLOOKUP(MYRANKS_P[[#This Row],[PLAYERID]],#REF!,COLUMN(#REF!),FALSE)</f>
        <v>#REF!</v>
      </c>
      <c r="F863" s="53" t="e">
        <f>VLOOKUP(MYRANKS_P[[#This Row],[PLAYERID]],#REF!,COLUMN(#REF!),FALSE)</f>
        <v>#REF!</v>
      </c>
      <c r="G863" s="9" t="e">
        <f>INDEX(#REF!,MATCH(MYRANKS_P[[#This Row],[PLAYERID]],#REF!,0),VLOOKUP(IDSYSTEM,#REF!,3,FALSE))</f>
        <v>#REF!</v>
      </c>
      <c r="H863" s="115" t="e">
        <f>IF(OR(LEAGUE="Mixed",LEAGUE=MYRANKS_P[[#This Row],[LG]]),IFERROR(INDEX(PITCHCSV[],MATCH(MYRANKS_P[[#This Row],[PROJID]],PITCHCSV[playerid],0),P_WCOL),0),0)</f>
        <v>#REF!</v>
      </c>
      <c r="I863" s="137" t="e">
        <f>IF(OR(LEAGUE="Mixed",LEAGUE=MYRANKS_P[[#This Row],[LG]]),IFERROR(INDEX(PITCHCSV[],MATCH(MYRANKS_P[[#This Row],[PROJID]],PITCHCSV[playerid],0),P_SVCOL),0),0)</f>
        <v>#REF!</v>
      </c>
      <c r="J863" s="137" t="e">
        <f>IF(OR(LEAGUE="Mixed",LEAGUE=MYRANKS_P[[#This Row],[LG]]),IFERROR(INDEX(PITCHCSV[],MATCH(MYRANKS_P[[#This Row],[PROJID]],PITCHCSV[playerid],0),P_IPCOL),0),0)</f>
        <v>#REF!</v>
      </c>
      <c r="K863" s="137" t="e">
        <f>IF(OR(LEAGUE="Mixed",LEAGUE=MYRANKS_P[[#This Row],[LG]]),IFERROR(INDEX(PITCHCSV[],MATCH(MYRANKS_P[[#This Row],[PROJID]],PITCHCSV[playerid],0),P_HCOL),0),0)</f>
        <v>#REF!</v>
      </c>
      <c r="L863" s="137" t="e">
        <f>IF(OR(LEAGUE="Mixed",LEAGUE=MYRANKS_P[[#This Row],[LG]]),IFERROR(INDEX(PITCHCSV[],MATCH(MYRANKS_P[[#This Row],[PROJID]],PITCHCSV[playerid],0),P_ERCOL),0),0)</f>
        <v>#REF!</v>
      </c>
      <c r="M863" s="137" t="e">
        <f>IF(OR(LEAGUE="Mixed",LEAGUE=MYRANKS_P[[#This Row],[LG]]),IFERROR(INDEX(PITCHCSV[],MATCH(MYRANKS_P[[#This Row],[PROJID]],PITCHCSV[playerid],0),P_HRCOL),0),0)</f>
        <v>#REF!</v>
      </c>
      <c r="N863" s="137" t="e">
        <f>IF(OR(LEAGUE="Mixed",LEAGUE=MYRANKS_P[[#This Row],[LG]]),IFERROR(INDEX(PITCHCSV[],MATCH(MYRANKS_P[[#This Row],[PROJID]],PITCHCSV[playerid],0),P_SOCOL),0),0)</f>
        <v>#REF!</v>
      </c>
      <c r="O863" s="137" t="e">
        <f>IF(OR(LEAGUE="Mixed",LEAGUE=MYRANKS_P[[#This Row],[LG]]),IFERROR(INDEX(PITCHCSV[],MATCH(MYRANKS_P[[#This Row],[PROJID]],PITCHCSV[playerid],0),P_BBCOL),0),0)</f>
        <v>#REF!</v>
      </c>
      <c r="P863" s="139" t="e">
        <f>IF(OR(LEAGUE="Mixed",LEAGUE=MYRANKS_P[[#This Row],[LG]]),IFERROR(MYRANKS_P[[#This Row],[ER]]*9/MYRANKS_P[[#This Row],[IP]],0),0)</f>
        <v>#REF!</v>
      </c>
      <c r="Q863" s="10" t="e">
        <f>IF(OR(LEAGUE="Mixed",LEAGUE=MYRANKS_P[[#This Row],[LG]]),IFERROR((MYRANKS_P[[#This Row],[BB]]+MYRANKS_P[[#This Row],[H]])/MYRANKS_P[[#This Row],[IP]],0),0)</f>
        <v>#REF!</v>
      </c>
      <c r="R863" s="33" t="e">
        <f>MYRANKS_P[[#This Row],[W]]/SGP_W</f>
        <v>#REF!</v>
      </c>
      <c r="S863" s="35" t="e">
        <f>MYRANKS_P[[#This Row],[SV]]/SGP_SV</f>
        <v>#REF!</v>
      </c>
      <c r="T863" s="33" t="e">
        <f>MYRANKS_P[[#This Row],[SO]]/SGP_K</f>
        <v>#REF!</v>
      </c>
      <c r="U863" s="10" t="e">
        <f>((LGAVG_ER*(NUMPITCHERS-1)+MYRANKS_P[[#This Row],[ER]])*9/((LGAVG_IP*(NUMPITCHERS-1)+MYRANKS_P[[#This Row],[IP]]))-LGAVG_ERA)/SGP_ERA</f>
        <v>#REF!</v>
      </c>
      <c r="V863" s="140" t="e">
        <f>((LGAVG_HBB*(NUMPITCHERS-1)+MYRANKS_P[[#This Row],[BB]]+MYRANKS_P[[#This Row],[H]])/(LGAVG_IP*(NUMPITCHERS-1)+MYRANKS_P[[#This Row],[IP]])-LGAVG_WHIP)/SGP_WHIP</f>
        <v>#REF!</v>
      </c>
      <c r="W863" s="73" t="e">
        <f>MYRANKS_P[[#This Row],[WSGP]]+MYRANKS_P[[#This Row],[SVSGP]]+MYRANKS_P[[#This Row],[SOSGP]]+MYRANKS_P[[#This Row],[ERASGP]]+MYRANKS_P[[#This Row],[WHIPSGP]]</f>
        <v>#REF!</v>
      </c>
      <c r="X863" s="174" t="e">
        <f>RANK(MYRANKS_P[[#This Row],[TTLSGP]],MYRANKS_P[TTLSGP],0)</f>
        <v>#REF!</v>
      </c>
      <c r="Y863" s="73" t="e">
        <f>IF(MYRANKS_P[[#This Row],[RAW_RANK]]&gt;NUM_P,MYRANKS_P[[#This Row],[TTLSGP]],0)</f>
        <v>#REF!</v>
      </c>
      <c r="Z863" s="34" t="e">
        <f>IF(MYRANKS_P[[#This Row],[BENCH_TTLSGP]]=0,"",RANK(MYRANKS_P[[#This Row],[BENCH_TTLSGP]],MYRANKS_P[BENCH_TTLSGP],0))</f>
        <v>#REF!</v>
      </c>
      <c r="AA863" s="34" t="e">
        <f>IF(MYRANKS_P[[#This Row],[RAW_RANK]]=NUM_P,"X","")</f>
        <v>#REF!</v>
      </c>
      <c r="AB863" s="117" t="e">
        <f>VLOOKUP(MYRANKS_P[[#This Row],[POS]],#REF!,COLUMN(#REF!),FALSE)</f>
        <v>#REF!</v>
      </c>
      <c r="AC863" s="36" t="e">
        <f>MYRANKS_P[[#This Row],[TTLSGP]]-MYRANKS_P[[#This Row],[REPL LVL]]</f>
        <v>#REF!</v>
      </c>
      <c r="AD863" s="33" t="e">
        <f>IF(MYRANKS_P[[#This Row],[RAW_RANK]]&lt;=Total_Pitchers_Drafted,MYRANKS_P[[#This Row],[SGP OVER REPL]],0)</f>
        <v>#REF!</v>
      </c>
      <c r="AE863" s="67" t="e">
        <f>MYRANKS_P[[#This Row],[SGP OVER REPL]]*Dollar_Value_Per_Pitcher_SGP+1</f>
        <v>#REF!</v>
      </c>
      <c r="AF863" s="33"/>
      <c r="AG863" s="35" t="e">
        <f>IF(AND(MYRANKS_P[[#This Row],[BENCH_RANK]]&lt;=Total_Pitchers_Drafted,MYRANKS_P[[#This Row],[$ACTUAL]]=""),MYRANKS_P[[#This Row],[USEFULSGP]],0)</f>
        <v>#REF!</v>
      </c>
      <c r="AH863" s="33" t="e">
        <f>IF(MYRANKS_P[[#This Row],[REMAIN_SGP]]=0,0,MYRANKS_P[[#This Row],[REMAIN_SGP]]*Remaining_Dollar_Value_Per_Pitcher_SGP+1)</f>
        <v>#REF!</v>
      </c>
      <c r="AI863" s="87"/>
    </row>
    <row r="864" spans="1:35" x14ac:dyDescent="0.25">
      <c r="A864" s="111" t="s">
        <v>1752</v>
      </c>
      <c r="B864" s="53" t="e">
        <f>VLOOKUP(MYRANKS_P[[#This Row],[PLAYERID]],#REF!,COLUMN(#REF!),FALSE)</f>
        <v>#REF!</v>
      </c>
      <c r="C864" s="53" t="e">
        <f>VLOOKUP(MYRANKS_P[[#This Row],[PLAYERID]],#REF!,COLUMN(#REF!),FALSE)</f>
        <v>#REF!</v>
      </c>
      <c r="D864" s="53" t="e">
        <f>VLOOKUP(MYRANKS_P[[#This Row],[PLAYERID]],#REF!,COLUMN(#REF!),FALSE)</f>
        <v>#REF!</v>
      </c>
      <c r="E864" s="9" t="e">
        <f>VLOOKUP(MYRANKS_P[[#This Row],[PLAYERID]],#REF!,COLUMN(#REF!),FALSE)</f>
        <v>#REF!</v>
      </c>
      <c r="F864" s="53" t="e">
        <f>VLOOKUP(MYRANKS_P[[#This Row],[PLAYERID]],#REF!,COLUMN(#REF!),FALSE)</f>
        <v>#REF!</v>
      </c>
      <c r="G864" s="9" t="e">
        <f>INDEX(#REF!,MATCH(MYRANKS_P[[#This Row],[PLAYERID]],#REF!,0),VLOOKUP(IDSYSTEM,#REF!,3,FALSE))</f>
        <v>#REF!</v>
      </c>
      <c r="H864" s="115" t="e">
        <f>IF(OR(LEAGUE="Mixed",LEAGUE=MYRANKS_P[[#This Row],[LG]]),IFERROR(INDEX(PITCHCSV[],MATCH(MYRANKS_P[[#This Row],[PROJID]],PITCHCSV[playerid],0),P_WCOL),0),0)</f>
        <v>#REF!</v>
      </c>
      <c r="I864" s="137" t="e">
        <f>IF(OR(LEAGUE="Mixed",LEAGUE=MYRANKS_P[[#This Row],[LG]]),IFERROR(INDEX(PITCHCSV[],MATCH(MYRANKS_P[[#This Row],[PROJID]],PITCHCSV[playerid],0),P_SVCOL),0),0)</f>
        <v>#REF!</v>
      </c>
      <c r="J864" s="137" t="e">
        <f>IF(OR(LEAGUE="Mixed",LEAGUE=MYRANKS_P[[#This Row],[LG]]),IFERROR(INDEX(PITCHCSV[],MATCH(MYRANKS_P[[#This Row],[PROJID]],PITCHCSV[playerid],0),P_IPCOL),0),0)</f>
        <v>#REF!</v>
      </c>
      <c r="K864" s="137" t="e">
        <f>IF(OR(LEAGUE="Mixed",LEAGUE=MYRANKS_P[[#This Row],[LG]]),IFERROR(INDEX(PITCHCSV[],MATCH(MYRANKS_P[[#This Row],[PROJID]],PITCHCSV[playerid],0),P_HCOL),0),0)</f>
        <v>#REF!</v>
      </c>
      <c r="L864" s="137" t="e">
        <f>IF(OR(LEAGUE="Mixed",LEAGUE=MYRANKS_P[[#This Row],[LG]]),IFERROR(INDEX(PITCHCSV[],MATCH(MYRANKS_P[[#This Row],[PROJID]],PITCHCSV[playerid],0),P_ERCOL),0),0)</f>
        <v>#REF!</v>
      </c>
      <c r="M864" s="137" t="e">
        <f>IF(OR(LEAGUE="Mixed",LEAGUE=MYRANKS_P[[#This Row],[LG]]),IFERROR(INDEX(PITCHCSV[],MATCH(MYRANKS_P[[#This Row],[PROJID]],PITCHCSV[playerid],0),P_HRCOL),0),0)</f>
        <v>#REF!</v>
      </c>
      <c r="N864" s="137" t="e">
        <f>IF(OR(LEAGUE="Mixed",LEAGUE=MYRANKS_P[[#This Row],[LG]]),IFERROR(INDEX(PITCHCSV[],MATCH(MYRANKS_P[[#This Row],[PROJID]],PITCHCSV[playerid],0),P_SOCOL),0),0)</f>
        <v>#REF!</v>
      </c>
      <c r="O864" s="137" t="e">
        <f>IF(OR(LEAGUE="Mixed",LEAGUE=MYRANKS_P[[#This Row],[LG]]),IFERROR(INDEX(PITCHCSV[],MATCH(MYRANKS_P[[#This Row],[PROJID]],PITCHCSV[playerid],0),P_BBCOL),0),0)</f>
        <v>#REF!</v>
      </c>
      <c r="P864" s="139" t="e">
        <f>IF(OR(LEAGUE="Mixed",LEAGUE=MYRANKS_P[[#This Row],[LG]]),IFERROR(MYRANKS_P[[#This Row],[ER]]*9/MYRANKS_P[[#This Row],[IP]],0),0)</f>
        <v>#REF!</v>
      </c>
      <c r="Q864" s="10" t="e">
        <f>IF(OR(LEAGUE="Mixed",LEAGUE=MYRANKS_P[[#This Row],[LG]]),IFERROR((MYRANKS_P[[#This Row],[BB]]+MYRANKS_P[[#This Row],[H]])/MYRANKS_P[[#This Row],[IP]],0),0)</f>
        <v>#REF!</v>
      </c>
      <c r="R864" s="33" t="e">
        <f>MYRANKS_P[[#This Row],[W]]/SGP_W</f>
        <v>#REF!</v>
      </c>
      <c r="S864" s="35" t="e">
        <f>MYRANKS_P[[#This Row],[SV]]/SGP_SV</f>
        <v>#REF!</v>
      </c>
      <c r="T864" s="33" t="e">
        <f>MYRANKS_P[[#This Row],[SO]]/SGP_K</f>
        <v>#REF!</v>
      </c>
      <c r="U864" s="10" t="e">
        <f>((LGAVG_ER*(NUMPITCHERS-1)+MYRANKS_P[[#This Row],[ER]])*9/((LGAVG_IP*(NUMPITCHERS-1)+MYRANKS_P[[#This Row],[IP]]))-LGAVG_ERA)/SGP_ERA</f>
        <v>#REF!</v>
      </c>
      <c r="V864" s="140" t="e">
        <f>((LGAVG_HBB*(NUMPITCHERS-1)+MYRANKS_P[[#This Row],[BB]]+MYRANKS_P[[#This Row],[H]])/(LGAVG_IP*(NUMPITCHERS-1)+MYRANKS_P[[#This Row],[IP]])-LGAVG_WHIP)/SGP_WHIP</f>
        <v>#REF!</v>
      </c>
      <c r="W864" s="73" t="e">
        <f>MYRANKS_P[[#This Row],[WSGP]]+MYRANKS_P[[#This Row],[SVSGP]]+MYRANKS_P[[#This Row],[SOSGP]]+MYRANKS_P[[#This Row],[ERASGP]]+MYRANKS_P[[#This Row],[WHIPSGP]]</f>
        <v>#REF!</v>
      </c>
      <c r="X864" s="174" t="e">
        <f>RANK(MYRANKS_P[[#This Row],[TTLSGP]],MYRANKS_P[TTLSGP],0)</f>
        <v>#REF!</v>
      </c>
      <c r="Y864" s="73" t="e">
        <f>IF(MYRANKS_P[[#This Row],[RAW_RANK]]&gt;NUM_P,MYRANKS_P[[#This Row],[TTLSGP]],0)</f>
        <v>#REF!</v>
      </c>
      <c r="Z864" s="34" t="e">
        <f>IF(MYRANKS_P[[#This Row],[BENCH_TTLSGP]]=0,"",RANK(MYRANKS_P[[#This Row],[BENCH_TTLSGP]],MYRANKS_P[BENCH_TTLSGP],0))</f>
        <v>#REF!</v>
      </c>
      <c r="AA864" s="34" t="e">
        <f>IF(MYRANKS_P[[#This Row],[RAW_RANK]]=NUM_P,"X","")</f>
        <v>#REF!</v>
      </c>
      <c r="AB864" s="117" t="e">
        <f>VLOOKUP(MYRANKS_P[[#This Row],[POS]],#REF!,COLUMN(#REF!),FALSE)</f>
        <v>#REF!</v>
      </c>
      <c r="AC864" s="142" t="e">
        <f>MYRANKS_P[[#This Row],[TTLSGP]]-MYRANKS_P[[#This Row],[REPL LVL]]</f>
        <v>#REF!</v>
      </c>
      <c r="AD864" s="33" t="e">
        <f>IF(MYRANKS_P[[#This Row],[RAW_RANK]]&lt;=Total_Pitchers_Drafted,MYRANKS_P[[#This Row],[SGP OVER REPL]],0)</f>
        <v>#REF!</v>
      </c>
      <c r="AE864" s="67" t="e">
        <f>MYRANKS_P[[#This Row],[SGP OVER REPL]]*Dollar_Value_Per_Pitcher_SGP+1</f>
        <v>#REF!</v>
      </c>
      <c r="AF864" s="33"/>
      <c r="AG864" s="35" t="e">
        <f>IF(AND(MYRANKS_P[[#This Row],[BENCH_RANK]]&lt;=Total_Pitchers_Drafted,MYRANKS_P[[#This Row],[$ACTUAL]]=""),MYRANKS_P[[#This Row],[USEFULSGP]],0)</f>
        <v>#REF!</v>
      </c>
      <c r="AH864" s="33" t="e">
        <f>IF(MYRANKS_P[[#This Row],[REMAIN_SGP]]=0,0,MYRANKS_P[[#This Row],[REMAIN_SGP]]*Remaining_Dollar_Value_Per_Pitcher_SGP+1)</f>
        <v>#REF!</v>
      </c>
      <c r="AI864" s="87"/>
    </row>
    <row r="865" spans="1:35" x14ac:dyDescent="0.25">
      <c r="A865" s="98" t="s">
        <v>6239</v>
      </c>
      <c r="B865" s="9" t="e">
        <f>VLOOKUP(MYRANKS_P[[#This Row],[PLAYERID]],#REF!,COLUMN(#REF!),FALSE)</f>
        <v>#REF!</v>
      </c>
      <c r="C865" s="9" t="e">
        <f>VLOOKUP(MYRANKS_P[[#This Row],[PLAYERID]],#REF!,COLUMN(#REF!),FALSE)</f>
        <v>#REF!</v>
      </c>
      <c r="D865" s="9" t="e">
        <f>VLOOKUP(MYRANKS_P[[#This Row],[PLAYERID]],#REF!,COLUMN(#REF!),FALSE)</f>
        <v>#REF!</v>
      </c>
      <c r="E865" s="9" t="e">
        <f>VLOOKUP(MYRANKS_P[[#This Row],[PLAYERID]],#REF!,COLUMN(#REF!),FALSE)</f>
        <v>#REF!</v>
      </c>
      <c r="F865" s="9" t="e">
        <f>VLOOKUP(MYRANKS_P[[#This Row],[PLAYERID]],#REF!,COLUMN(#REF!),FALSE)</f>
        <v>#REF!</v>
      </c>
      <c r="G865" s="9" t="e">
        <f>INDEX(#REF!,MATCH(MYRANKS_P[[#This Row],[PLAYERID]],#REF!,0),VLOOKUP(IDSYSTEM,#REF!,3,FALSE))</f>
        <v>#REF!</v>
      </c>
      <c r="H865" s="128" t="e">
        <f>IF(OR(LEAGUE="Mixed",LEAGUE=MYRANKS_P[[#This Row],[LG]]),IFERROR(INDEX(PITCHCSV[],MATCH(MYRANKS_P[[#This Row],[PROJID]],PITCHCSV[playerid],0),P_WCOL),0),0)</f>
        <v>#REF!</v>
      </c>
      <c r="I865" s="129" t="e">
        <f>IF(OR(LEAGUE="Mixed",LEAGUE=MYRANKS_P[[#This Row],[LG]]),IFERROR(INDEX(PITCHCSV[],MATCH(MYRANKS_P[[#This Row],[PROJID]],PITCHCSV[playerid],0),P_SVCOL),0),0)</f>
        <v>#REF!</v>
      </c>
      <c r="J865" s="129" t="e">
        <f>IF(OR(LEAGUE="Mixed",LEAGUE=MYRANKS_P[[#This Row],[LG]]),IFERROR(INDEX(PITCHCSV[],MATCH(MYRANKS_P[[#This Row],[PROJID]],PITCHCSV[playerid],0),P_IPCOL),0),0)</f>
        <v>#REF!</v>
      </c>
      <c r="K865" s="129" t="e">
        <f>IF(OR(LEAGUE="Mixed",LEAGUE=MYRANKS_P[[#This Row],[LG]]),IFERROR(INDEX(PITCHCSV[],MATCH(MYRANKS_P[[#This Row],[PROJID]],PITCHCSV[playerid],0),P_HCOL),0),0)</f>
        <v>#REF!</v>
      </c>
      <c r="L865" s="129" t="e">
        <f>IF(OR(LEAGUE="Mixed",LEAGUE=MYRANKS_P[[#This Row],[LG]]),IFERROR(INDEX(PITCHCSV[],MATCH(MYRANKS_P[[#This Row],[PROJID]],PITCHCSV[playerid],0),P_ERCOL),0),0)</f>
        <v>#REF!</v>
      </c>
      <c r="M865" s="129" t="e">
        <f>IF(OR(LEAGUE="Mixed",LEAGUE=MYRANKS_P[[#This Row],[LG]]),IFERROR(INDEX(PITCHCSV[],MATCH(MYRANKS_P[[#This Row],[PROJID]],PITCHCSV[playerid],0),P_HRCOL),0),0)</f>
        <v>#REF!</v>
      </c>
      <c r="N865" s="129" t="e">
        <f>IF(OR(LEAGUE="Mixed",LEAGUE=MYRANKS_P[[#This Row],[LG]]),IFERROR(INDEX(PITCHCSV[],MATCH(MYRANKS_P[[#This Row],[PROJID]],PITCHCSV[playerid],0),P_SOCOL),0),0)</f>
        <v>#REF!</v>
      </c>
      <c r="O865" s="129" t="e">
        <f>IF(OR(LEAGUE="Mixed",LEAGUE=MYRANKS_P[[#This Row],[LG]]),IFERROR(INDEX(PITCHCSV[],MATCH(MYRANKS_P[[#This Row],[PROJID]],PITCHCSV[playerid],0),P_BBCOL),0),0)</f>
        <v>#REF!</v>
      </c>
      <c r="P865" s="130" t="e">
        <f>IF(OR(LEAGUE="Mixed",LEAGUE=MYRANKS_P[[#This Row],[LG]]),IFERROR(MYRANKS_P[[#This Row],[ER]]*9/MYRANKS_P[[#This Row],[IP]],0),0)</f>
        <v>#REF!</v>
      </c>
      <c r="Q865" s="87" t="e">
        <f>IF(OR(LEAGUE="Mixed",LEAGUE=MYRANKS_P[[#This Row],[LG]]),IFERROR((MYRANKS_P[[#This Row],[BB]]+MYRANKS_P[[#This Row],[H]])/MYRANKS_P[[#This Row],[IP]],0),0)</f>
        <v>#REF!</v>
      </c>
      <c r="R865" s="87" t="e">
        <f>MYRANKS_P[[#This Row],[W]]/SGP_W</f>
        <v>#REF!</v>
      </c>
      <c r="S865" s="87" t="e">
        <f>MYRANKS_P[[#This Row],[SV]]/SGP_SV</f>
        <v>#REF!</v>
      </c>
      <c r="T865" s="87" t="e">
        <f>MYRANKS_P[[#This Row],[SO]]/SGP_K</f>
        <v>#REF!</v>
      </c>
      <c r="U865" s="87" t="e">
        <f>((LGAVG_ER*(NUMPITCHERS-1)+MYRANKS_P[[#This Row],[ER]])*9/((LGAVG_IP*(NUMPITCHERS-1)+MYRANKS_P[[#This Row],[IP]]))-LGAVG_ERA)/SGP_ERA</f>
        <v>#REF!</v>
      </c>
      <c r="V865" s="131" t="e">
        <f>((LGAVG_HBB*(NUMPITCHERS-1)+MYRANKS_P[[#This Row],[BB]]+MYRANKS_P[[#This Row],[H]])/(LGAVG_IP*(NUMPITCHERS-1)+MYRANKS_P[[#This Row],[IP]])-LGAVG_WHIP)/SGP_WHIP</f>
        <v>#REF!</v>
      </c>
      <c r="W865" s="92" t="e">
        <f>MYRANKS_P[[#This Row],[WSGP]]+MYRANKS_P[[#This Row],[SVSGP]]+MYRANKS_P[[#This Row],[SOSGP]]+MYRANKS_P[[#This Row],[ERASGP]]+MYRANKS_P[[#This Row],[WHIPSGP]]</f>
        <v>#REF!</v>
      </c>
      <c r="X865" s="173" t="e">
        <f>RANK(MYRANKS_P[[#This Row],[TTLSGP]],MYRANKS_P[TTLSGP],0)</f>
        <v>#REF!</v>
      </c>
      <c r="Y865" s="92" t="e">
        <f>IF(MYRANKS_P[[#This Row],[RAW_RANK]]&gt;NUM_P,MYRANKS_P[[#This Row],[TTLSGP]],0)</f>
        <v>#REF!</v>
      </c>
      <c r="Z865" s="96" t="e">
        <f>IF(MYRANKS_P[[#This Row],[BENCH_TTLSGP]]=0,"",RANK(MYRANKS_P[[#This Row],[BENCH_TTLSGP]],MYRANKS_P[BENCH_TTLSGP],0))</f>
        <v>#REF!</v>
      </c>
      <c r="AA865" s="96" t="e">
        <f>IF(MYRANKS_P[[#This Row],[RAW_RANK]]=NUM_P,"X","")</f>
        <v>#REF!</v>
      </c>
      <c r="AB865" s="93" t="e">
        <f>VLOOKUP(MYRANKS_P[[#This Row],[POS]],#REF!,COLUMN(#REF!),FALSE)</f>
        <v>#REF!</v>
      </c>
      <c r="AC865" s="95" t="e">
        <f>MYRANKS_P[[#This Row],[TTLSGP]]-MYRANKS_P[[#This Row],[REPL LVL]]</f>
        <v>#REF!</v>
      </c>
      <c r="AD865" s="87" t="e">
        <f>IF(MYRANKS_P[[#This Row],[RAW_RANK]]&lt;=Total_Pitchers_Drafted,MYRANKS_P[[#This Row],[SGP OVER REPL]],0)</f>
        <v>#REF!</v>
      </c>
      <c r="AE865" s="97" t="e">
        <f>MYRANKS_P[[#This Row],[SGP OVER REPL]]*Dollar_Value_Per_Pitcher_SGP+1</f>
        <v>#REF!</v>
      </c>
      <c r="AF865" s="87"/>
      <c r="AG865" s="87" t="e">
        <f>IF(AND(MYRANKS_P[[#This Row],[BENCH_RANK]]&lt;=Total_Pitchers_Drafted,MYRANKS_P[[#This Row],[$ACTUAL]]=""),MYRANKS_P[[#This Row],[USEFULSGP]],0)</f>
        <v>#REF!</v>
      </c>
      <c r="AH865" s="87" t="e">
        <f>IF(MYRANKS_P[[#This Row],[REMAIN_SGP]]=0,0,MYRANKS_P[[#This Row],[REMAIN_SGP]]*Remaining_Dollar_Value_Per_Pitcher_SGP+1)</f>
        <v>#REF!</v>
      </c>
      <c r="AI865" s="87"/>
    </row>
    <row r="866" spans="1:35" x14ac:dyDescent="0.25">
      <c r="A866" s="78" t="s">
        <v>2351</v>
      </c>
      <c r="B866" s="53" t="e">
        <f>VLOOKUP(MYRANKS_P[[#This Row],[PLAYERID]],#REF!,COLUMN(#REF!),FALSE)</f>
        <v>#REF!</v>
      </c>
      <c r="C866" s="53" t="e">
        <f>VLOOKUP(MYRANKS_P[[#This Row],[PLAYERID]],#REF!,COLUMN(#REF!),FALSE)</f>
        <v>#REF!</v>
      </c>
      <c r="D866" s="53" t="e">
        <f>VLOOKUP(MYRANKS_P[[#This Row],[PLAYERID]],#REF!,COLUMN(#REF!),FALSE)</f>
        <v>#REF!</v>
      </c>
      <c r="E866" s="9" t="e">
        <f>VLOOKUP(MYRANKS_P[[#This Row],[PLAYERID]],#REF!,COLUMN(#REF!),FALSE)</f>
        <v>#REF!</v>
      </c>
      <c r="F866" s="53" t="e">
        <f>VLOOKUP(MYRANKS_P[[#This Row],[PLAYERID]],#REF!,COLUMN(#REF!),FALSE)</f>
        <v>#REF!</v>
      </c>
      <c r="G866" s="9" t="e">
        <f>INDEX(#REF!,MATCH(MYRANKS_P[[#This Row],[PLAYERID]],#REF!,0),VLOOKUP(IDSYSTEM,#REF!,3,FALSE))</f>
        <v>#REF!</v>
      </c>
      <c r="H866" s="136" t="e">
        <f>IF(OR(LEAGUE="Mixed",LEAGUE=MYRANKS_P[[#This Row],[LG]]),IFERROR(INDEX(PITCHCSV[],MATCH(MYRANKS_P[[#This Row],[PROJID]],PITCHCSV[playerid],0),P_WCOL),0),0)</f>
        <v>#REF!</v>
      </c>
      <c r="I866" s="138" t="e">
        <f>IF(OR(LEAGUE="Mixed",LEAGUE=MYRANKS_P[[#This Row],[LG]]),IFERROR(INDEX(PITCHCSV[],MATCH(MYRANKS_P[[#This Row],[PROJID]],PITCHCSV[playerid],0),P_SVCOL),0),0)</f>
        <v>#REF!</v>
      </c>
      <c r="J866" s="138" t="e">
        <f>IF(OR(LEAGUE="Mixed",LEAGUE=MYRANKS_P[[#This Row],[LG]]),IFERROR(INDEX(PITCHCSV[],MATCH(MYRANKS_P[[#This Row],[PROJID]],PITCHCSV[playerid],0),P_IPCOL),0),0)</f>
        <v>#REF!</v>
      </c>
      <c r="K866" s="138" t="e">
        <f>IF(OR(LEAGUE="Mixed",LEAGUE=MYRANKS_P[[#This Row],[LG]]),IFERROR(INDEX(PITCHCSV[],MATCH(MYRANKS_P[[#This Row],[PROJID]],PITCHCSV[playerid],0),P_HCOL),0),0)</f>
        <v>#REF!</v>
      </c>
      <c r="L866" s="138" t="e">
        <f>IF(OR(LEAGUE="Mixed",LEAGUE=MYRANKS_P[[#This Row],[LG]]),IFERROR(INDEX(PITCHCSV[],MATCH(MYRANKS_P[[#This Row],[PROJID]],PITCHCSV[playerid],0),P_ERCOL),0),0)</f>
        <v>#REF!</v>
      </c>
      <c r="M866" s="138" t="e">
        <f>IF(OR(LEAGUE="Mixed",LEAGUE=MYRANKS_P[[#This Row],[LG]]),IFERROR(INDEX(PITCHCSV[],MATCH(MYRANKS_P[[#This Row],[PROJID]],PITCHCSV[playerid],0),P_HRCOL),0),0)</f>
        <v>#REF!</v>
      </c>
      <c r="N866" s="138" t="e">
        <f>IF(OR(LEAGUE="Mixed",LEAGUE=MYRANKS_P[[#This Row],[LG]]),IFERROR(INDEX(PITCHCSV[],MATCH(MYRANKS_P[[#This Row],[PROJID]],PITCHCSV[playerid],0),P_SOCOL),0),0)</f>
        <v>#REF!</v>
      </c>
      <c r="O866" s="138" t="e">
        <f>IF(OR(LEAGUE="Mixed",LEAGUE=MYRANKS_P[[#This Row],[LG]]),IFERROR(INDEX(PITCHCSV[],MATCH(MYRANKS_P[[#This Row],[PROJID]],PITCHCSV[playerid],0),P_BBCOL),0),0)</f>
        <v>#REF!</v>
      </c>
      <c r="P866" s="80" t="e">
        <f>IF(OR(LEAGUE="Mixed",LEAGUE=MYRANKS_P[[#This Row],[LG]]),IFERROR(MYRANKS_P[[#This Row],[ER]]*9/MYRANKS_P[[#This Row],[IP]],0),0)</f>
        <v>#REF!</v>
      </c>
      <c r="Q866" s="12" t="e">
        <f>IF(OR(LEAGUE="Mixed",LEAGUE=MYRANKS_P[[#This Row],[LG]]),IFERROR((MYRANKS_P[[#This Row],[BB]]+MYRANKS_P[[#This Row],[H]])/MYRANKS_P[[#This Row],[IP]],0),0)</f>
        <v>#REF!</v>
      </c>
      <c r="R866" s="12" t="e">
        <f>MYRANKS_P[[#This Row],[W]]/SGP_W</f>
        <v>#REF!</v>
      </c>
      <c r="S866" s="12" t="e">
        <f>MYRANKS_P[[#This Row],[SV]]/SGP_SV</f>
        <v>#REF!</v>
      </c>
      <c r="T866" s="12" t="e">
        <f>MYRANKS_P[[#This Row],[SO]]/SGP_K</f>
        <v>#REF!</v>
      </c>
      <c r="U866" s="12" t="e">
        <f>((LGAVG_ER*(NUMPITCHERS-1)+MYRANKS_P[[#This Row],[ER]])*9/((LGAVG_IP*(NUMPITCHERS-1)+MYRANKS_P[[#This Row],[IP]]))-LGAVG_ERA)/SGP_ERA</f>
        <v>#REF!</v>
      </c>
      <c r="V866" s="141" t="e">
        <f>((LGAVG_HBB*(NUMPITCHERS-1)+MYRANKS_P[[#This Row],[BB]]+MYRANKS_P[[#This Row],[H]])/(LGAVG_IP*(NUMPITCHERS-1)+MYRANKS_P[[#This Row],[IP]])-LGAVG_WHIP)/SGP_WHIP</f>
        <v>#REF!</v>
      </c>
      <c r="W866" s="76" t="e">
        <f>MYRANKS_P[[#This Row],[WSGP]]+MYRANKS_P[[#This Row],[SVSGP]]+MYRANKS_P[[#This Row],[SOSGP]]+MYRANKS_P[[#This Row],[ERASGP]]+MYRANKS_P[[#This Row],[WHIPSGP]]</f>
        <v>#REF!</v>
      </c>
      <c r="X866" s="175" t="e">
        <f>RANK(MYRANKS_P[[#This Row],[TTLSGP]],MYRANKS_P[TTLSGP],0)</f>
        <v>#REF!</v>
      </c>
      <c r="Y866" s="76" t="e">
        <f>IF(MYRANKS_P[[#This Row],[RAW_RANK]]&gt;NUM_P,MYRANKS_P[[#This Row],[TTLSGP]],0)</f>
        <v>#REF!</v>
      </c>
      <c r="Z866" s="23" t="e">
        <f>IF(MYRANKS_P[[#This Row],[BENCH_TTLSGP]]=0,"",RANK(MYRANKS_P[[#This Row],[BENCH_TTLSGP]],MYRANKS_P[BENCH_TTLSGP],0))</f>
        <v>#REF!</v>
      </c>
      <c r="AA866" s="23" t="e">
        <f>IF(MYRANKS_P[[#This Row],[RAW_RANK]]=NUM_P,"X","")</f>
        <v>#REF!</v>
      </c>
      <c r="AB866" s="80" t="e">
        <f>VLOOKUP(MYRANKS_P[[#This Row],[POS]],#REF!,COLUMN(#REF!),FALSE)</f>
        <v>#REF!</v>
      </c>
      <c r="AC866" s="81" t="e">
        <f>MYRANKS_P[[#This Row],[TTLSGP]]-MYRANKS_P[[#This Row],[REPL LVL]]</f>
        <v>#REF!</v>
      </c>
      <c r="AD866" s="20" t="e">
        <f>IF(MYRANKS_P[[#This Row],[RAW_RANK]]&lt;=Total_Pitchers_Drafted,MYRANKS_P[[#This Row],[SGP OVER REPL]],0)</f>
        <v>#REF!</v>
      </c>
      <c r="AE866" s="70" t="e">
        <f>MYRANKS_P[[#This Row],[SGP OVER REPL]]*Dollar_Value_Per_Pitcher_SGP+1</f>
        <v>#REF!</v>
      </c>
      <c r="AF866" s="28"/>
      <c r="AG866" s="31" t="e">
        <f>IF(AND(MYRANKS_P[[#This Row],[BENCH_RANK]]&lt;=Total_Pitchers_Drafted,MYRANKS_P[[#This Row],[$ACTUAL]]=""),MYRANKS_P[[#This Row],[USEFULSGP]],0)</f>
        <v>#REF!</v>
      </c>
      <c r="AH866" s="28" t="e">
        <f>IF(MYRANKS_P[[#This Row],[REMAIN_SGP]]=0,0,MYRANKS_P[[#This Row],[REMAIN_SGP]]*Remaining_Dollar_Value_Per_Pitcher_SGP+1)</f>
        <v>#REF!</v>
      </c>
      <c r="AI866" s="94"/>
    </row>
    <row r="867" spans="1:35" x14ac:dyDescent="0.25">
      <c r="A867" s="99" t="s">
        <v>1999</v>
      </c>
      <c r="B867" s="53" t="e">
        <f>VLOOKUP(MYRANKS_P[[#This Row],[PLAYERID]],#REF!,COLUMN(#REF!),FALSE)</f>
        <v>#REF!</v>
      </c>
      <c r="C867" s="53" t="e">
        <f>VLOOKUP(MYRANKS_P[[#This Row],[PLAYERID]],#REF!,COLUMN(#REF!),FALSE)</f>
        <v>#REF!</v>
      </c>
      <c r="D867" s="53" t="e">
        <f>VLOOKUP(MYRANKS_P[[#This Row],[PLAYERID]],#REF!,COLUMN(#REF!),FALSE)</f>
        <v>#REF!</v>
      </c>
      <c r="E867" s="9" t="e">
        <f>VLOOKUP(MYRANKS_P[[#This Row],[PLAYERID]],#REF!,COLUMN(#REF!),FALSE)</f>
        <v>#REF!</v>
      </c>
      <c r="F867" s="53" t="e">
        <f>VLOOKUP(MYRANKS_P[[#This Row],[PLAYERID]],#REF!,COLUMN(#REF!),FALSE)</f>
        <v>#REF!</v>
      </c>
      <c r="G867" s="9" t="e">
        <f>INDEX(#REF!,MATCH(MYRANKS_P[[#This Row],[PLAYERID]],#REF!,0),VLOOKUP(IDSYSTEM,#REF!,3,FALSE))</f>
        <v>#REF!</v>
      </c>
      <c r="H867" s="132" t="e">
        <f>IF(OR(LEAGUE="Mixed",LEAGUE=MYRANKS_P[[#This Row],[LG]]),IFERROR(INDEX(PITCHCSV[],MATCH(MYRANKS_P[[#This Row],[PROJID]],PITCHCSV[playerid],0),P_WCOL),0),0)</f>
        <v>#REF!</v>
      </c>
      <c r="I867" s="133" t="e">
        <f>IF(OR(LEAGUE="Mixed",LEAGUE=MYRANKS_P[[#This Row],[LG]]),IFERROR(INDEX(PITCHCSV[],MATCH(MYRANKS_P[[#This Row],[PROJID]],PITCHCSV[playerid],0),P_SVCOL),0),0)</f>
        <v>#REF!</v>
      </c>
      <c r="J867" s="133" t="e">
        <f>IF(OR(LEAGUE="Mixed",LEAGUE=MYRANKS_P[[#This Row],[LG]]),IFERROR(INDEX(PITCHCSV[],MATCH(MYRANKS_P[[#This Row],[PROJID]],PITCHCSV[playerid],0),P_IPCOL),0),0)</f>
        <v>#REF!</v>
      </c>
      <c r="K867" s="133" t="e">
        <f>IF(OR(LEAGUE="Mixed",LEAGUE=MYRANKS_P[[#This Row],[LG]]),IFERROR(INDEX(PITCHCSV[],MATCH(MYRANKS_P[[#This Row],[PROJID]],PITCHCSV[playerid],0),P_HCOL),0),0)</f>
        <v>#REF!</v>
      </c>
      <c r="L867" s="133" t="e">
        <f>IF(OR(LEAGUE="Mixed",LEAGUE=MYRANKS_P[[#This Row],[LG]]),IFERROR(INDEX(PITCHCSV[],MATCH(MYRANKS_P[[#This Row],[PROJID]],PITCHCSV[playerid],0),P_ERCOL),0),0)</f>
        <v>#REF!</v>
      </c>
      <c r="M867" s="133" t="e">
        <f>IF(OR(LEAGUE="Mixed",LEAGUE=MYRANKS_P[[#This Row],[LG]]),IFERROR(INDEX(PITCHCSV[],MATCH(MYRANKS_P[[#This Row],[PROJID]],PITCHCSV[playerid],0),P_HRCOL),0),0)</f>
        <v>#REF!</v>
      </c>
      <c r="N867" s="133" t="e">
        <f>IF(OR(LEAGUE="Mixed",LEAGUE=MYRANKS_P[[#This Row],[LG]]),IFERROR(INDEX(PITCHCSV[],MATCH(MYRANKS_P[[#This Row],[PROJID]],PITCHCSV[playerid],0),P_SOCOL),0),0)</f>
        <v>#REF!</v>
      </c>
      <c r="O867" s="133" t="e">
        <f>IF(OR(LEAGUE="Mixed",LEAGUE=MYRANKS_P[[#This Row],[LG]]),IFERROR(INDEX(PITCHCSV[],MATCH(MYRANKS_P[[#This Row],[PROJID]],PITCHCSV[playerid],0),P_BBCOL),0),0)</f>
        <v>#REF!</v>
      </c>
      <c r="P867" s="93" t="e">
        <f>IF(OR(LEAGUE="Mixed",LEAGUE=MYRANKS_P[[#This Row],[LG]]),IFERROR(MYRANKS_P[[#This Row],[ER]]*9/MYRANKS_P[[#This Row],[IP]],0),0)</f>
        <v>#REF!</v>
      </c>
      <c r="Q867" s="94" t="e">
        <f>IF(OR(LEAGUE="Mixed",LEAGUE=MYRANKS_P[[#This Row],[LG]]),IFERROR((MYRANKS_P[[#This Row],[BB]]+MYRANKS_P[[#This Row],[H]])/MYRANKS_P[[#This Row],[IP]],0),0)</f>
        <v>#REF!</v>
      </c>
      <c r="R867" s="94" t="e">
        <f>MYRANKS_P[[#This Row],[W]]/SGP_W</f>
        <v>#REF!</v>
      </c>
      <c r="S867" s="94" t="e">
        <f>MYRANKS_P[[#This Row],[SV]]/SGP_SV</f>
        <v>#REF!</v>
      </c>
      <c r="T867" s="94" t="e">
        <f>MYRANKS_P[[#This Row],[SO]]/SGP_K</f>
        <v>#REF!</v>
      </c>
      <c r="U867" s="94" t="e">
        <f>((LGAVG_ER*(NUMPITCHERS-1)+MYRANKS_P[[#This Row],[ER]])*9/((LGAVG_IP*(NUMPITCHERS-1)+MYRANKS_P[[#This Row],[IP]]))-LGAVG_ERA)/SGP_ERA</f>
        <v>#REF!</v>
      </c>
      <c r="V867" s="134" t="e">
        <f>((LGAVG_HBB*(NUMPITCHERS-1)+MYRANKS_P[[#This Row],[BB]]+MYRANKS_P[[#This Row],[H]])/(LGAVG_IP*(NUMPITCHERS-1)+MYRANKS_P[[#This Row],[IP]])-LGAVG_WHIP)/SGP_WHIP</f>
        <v>#REF!</v>
      </c>
      <c r="W867" s="100" t="e">
        <f>MYRANKS_P[[#This Row],[WSGP]]+MYRANKS_P[[#This Row],[SVSGP]]+MYRANKS_P[[#This Row],[SOSGP]]+MYRANKS_P[[#This Row],[ERASGP]]+MYRANKS_P[[#This Row],[WHIPSGP]]</f>
        <v>#REF!</v>
      </c>
      <c r="X867" s="176" t="e">
        <f>RANK(MYRANKS_P[[#This Row],[TTLSGP]],MYRANKS_P[TTLSGP],0)</f>
        <v>#REF!</v>
      </c>
      <c r="Y867" s="100" t="e">
        <f>IF(MYRANKS_P[[#This Row],[RAW_RANK]]&gt;NUM_P,MYRANKS_P[[#This Row],[TTLSGP]],0)</f>
        <v>#REF!</v>
      </c>
      <c r="Z867" s="101" t="e">
        <f>IF(MYRANKS_P[[#This Row],[BENCH_TTLSGP]]=0,"",RANK(MYRANKS_P[[#This Row],[BENCH_TTLSGP]],MYRANKS_P[BENCH_TTLSGP],0))</f>
        <v>#REF!</v>
      </c>
      <c r="AA867" s="101" t="e">
        <f>IF(MYRANKS_P[[#This Row],[RAW_RANK]]=NUM_P,"X","")</f>
        <v>#REF!</v>
      </c>
      <c r="AB867" s="93" t="e">
        <f>VLOOKUP(MYRANKS_P[[#This Row],[POS]],#REF!,COLUMN(#REF!),FALSE)</f>
        <v>#REF!</v>
      </c>
      <c r="AC867" s="94" t="e">
        <f>MYRANKS_P[[#This Row],[TTLSGP]]-MYRANKS_P[[#This Row],[REPL LVL]]</f>
        <v>#REF!</v>
      </c>
      <c r="AD867" s="94" t="e">
        <f>IF(MYRANKS_P[[#This Row],[RAW_RANK]]&lt;=Total_Pitchers_Drafted,MYRANKS_P[[#This Row],[SGP OVER REPL]],0)</f>
        <v>#REF!</v>
      </c>
      <c r="AE867" s="102" t="e">
        <f>MYRANKS_P[[#This Row],[SGP OVER REPL]]*Dollar_Value_Per_Pitcher_SGP+1</f>
        <v>#REF!</v>
      </c>
      <c r="AF867" s="94"/>
      <c r="AG867" s="94" t="e">
        <f>IF(AND(MYRANKS_P[[#This Row],[BENCH_RANK]]&lt;=Total_Pitchers_Drafted,MYRANKS_P[[#This Row],[$ACTUAL]]=""),MYRANKS_P[[#This Row],[USEFULSGP]],0)</f>
        <v>#REF!</v>
      </c>
      <c r="AH867" s="94" t="e">
        <f>IF(MYRANKS_P[[#This Row],[REMAIN_SGP]]=0,0,MYRANKS_P[[#This Row],[REMAIN_SGP]]*Remaining_Dollar_Value_Per_Pitcher_SGP+1)</f>
        <v>#REF!</v>
      </c>
      <c r="AI867" s="94"/>
    </row>
    <row r="868" spans="1:35" x14ac:dyDescent="0.25">
      <c r="A868" s="98" t="s">
        <v>6185</v>
      </c>
      <c r="B868" s="53" t="e">
        <f>VLOOKUP(MYRANKS_P[[#This Row],[PLAYERID]],#REF!,COLUMN(#REF!),FALSE)</f>
        <v>#REF!</v>
      </c>
      <c r="C868" s="53" t="e">
        <f>VLOOKUP(MYRANKS_P[[#This Row],[PLAYERID]],#REF!,COLUMN(#REF!),FALSE)</f>
        <v>#REF!</v>
      </c>
      <c r="D868" s="53" t="e">
        <f>VLOOKUP(MYRANKS_P[[#This Row],[PLAYERID]],#REF!,COLUMN(#REF!),FALSE)</f>
        <v>#REF!</v>
      </c>
      <c r="E868" s="9" t="e">
        <f>VLOOKUP(MYRANKS_P[[#This Row],[PLAYERID]],#REF!,COLUMN(#REF!),FALSE)</f>
        <v>#REF!</v>
      </c>
      <c r="F868" s="53" t="e">
        <f>VLOOKUP(MYRANKS_P[[#This Row],[PLAYERID]],#REF!,COLUMN(#REF!),FALSE)</f>
        <v>#REF!</v>
      </c>
      <c r="G868" s="9" t="e">
        <f>INDEX(#REF!,MATCH(MYRANKS_P[[#This Row],[PLAYERID]],#REF!,0),VLOOKUP(IDSYSTEM,#REF!,3,FALSE))</f>
        <v>#REF!</v>
      </c>
      <c r="H868" s="128" t="e">
        <f>IF(OR(LEAGUE="Mixed",LEAGUE=MYRANKS_P[[#This Row],[LG]]),IFERROR(INDEX(PITCHCSV[],MATCH(MYRANKS_P[[#This Row],[PROJID]],PITCHCSV[playerid],0),P_WCOL),0),0)</f>
        <v>#REF!</v>
      </c>
      <c r="I868" s="129" t="e">
        <f>IF(OR(LEAGUE="Mixed",LEAGUE=MYRANKS_P[[#This Row],[LG]]),IFERROR(INDEX(PITCHCSV[],MATCH(MYRANKS_P[[#This Row],[PROJID]],PITCHCSV[playerid],0),P_SVCOL),0),0)</f>
        <v>#REF!</v>
      </c>
      <c r="J868" s="129" t="e">
        <f>IF(OR(LEAGUE="Mixed",LEAGUE=MYRANKS_P[[#This Row],[LG]]),IFERROR(INDEX(PITCHCSV[],MATCH(MYRANKS_P[[#This Row],[PROJID]],PITCHCSV[playerid],0),P_IPCOL),0),0)</f>
        <v>#REF!</v>
      </c>
      <c r="K868" s="129" t="e">
        <f>IF(OR(LEAGUE="Mixed",LEAGUE=MYRANKS_P[[#This Row],[LG]]),IFERROR(INDEX(PITCHCSV[],MATCH(MYRANKS_P[[#This Row],[PROJID]],PITCHCSV[playerid],0),P_HCOL),0),0)</f>
        <v>#REF!</v>
      </c>
      <c r="L868" s="129" t="e">
        <f>IF(OR(LEAGUE="Mixed",LEAGUE=MYRANKS_P[[#This Row],[LG]]),IFERROR(INDEX(PITCHCSV[],MATCH(MYRANKS_P[[#This Row],[PROJID]],PITCHCSV[playerid],0),P_ERCOL),0),0)</f>
        <v>#REF!</v>
      </c>
      <c r="M868" s="129" t="e">
        <f>IF(OR(LEAGUE="Mixed",LEAGUE=MYRANKS_P[[#This Row],[LG]]),IFERROR(INDEX(PITCHCSV[],MATCH(MYRANKS_P[[#This Row],[PROJID]],PITCHCSV[playerid],0),P_HRCOL),0),0)</f>
        <v>#REF!</v>
      </c>
      <c r="N868" s="129" t="e">
        <f>IF(OR(LEAGUE="Mixed",LEAGUE=MYRANKS_P[[#This Row],[LG]]),IFERROR(INDEX(PITCHCSV[],MATCH(MYRANKS_P[[#This Row],[PROJID]],PITCHCSV[playerid],0),P_SOCOL),0),0)</f>
        <v>#REF!</v>
      </c>
      <c r="O868" s="129" t="e">
        <f>IF(OR(LEAGUE="Mixed",LEAGUE=MYRANKS_P[[#This Row],[LG]]),IFERROR(INDEX(PITCHCSV[],MATCH(MYRANKS_P[[#This Row],[PROJID]],PITCHCSV[playerid],0),P_BBCOL),0),0)</f>
        <v>#REF!</v>
      </c>
      <c r="P868" s="130" t="e">
        <f>IF(OR(LEAGUE="Mixed",LEAGUE=MYRANKS_P[[#This Row],[LG]]),IFERROR(MYRANKS_P[[#This Row],[ER]]*9/MYRANKS_P[[#This Row],[IP]],0),0)</f>
        <v>#REF!</v>
      </c>
      <c r="Q868" s="87" t="e">
        <f>IF(OR(LEAGUE="Mixed",LEAGUE=MYRANKS_P[[#This Row],[LG]]),IFERROR((MYRANKS_P[[#This Row],[BB]]+MYRANKS_P[[#This Row],[H]])/MYRANKS_P[[#This Row],[IP]],0),0)</f>
        <v>#REF!</v>
      </c>
      <c r="R868" s="87" t="e">
        <f>MYRANKS_P[[#This Row],[W]]/SGP_W</f>
        <v>#REF!</v>
      </c>
      <c r="S868" s="87" t="e">
        <f>MYRANKS_P[[#This Row],[SV]]/SGP_SV</f>
        <v>#REF!</v>
      </c>
      <c r="T868" s="87" t="e">
        <f>MYRANKS_P[[#This Row],[SO]]/SGP_K</f>
        <v>#REF!</v>
      </c>
      <c r="U868" s="87" t="e">
        <f>((LGAVG_ER*(NUMPITCHERS-1)+MYRANKS_P[[#This Row],[ER]])*9/((LGAVG_IP*(NUMPITCHERS-1)+MYRANKS_P[[#This Row],[IP]]))-LGAVG_ERA)/SGP_ERA</f>
        <v>#REF!</v>
      </c>
      <c r="V868" s="131" t="e">
        <f>((LGAVG_HBB*(NUMPITCHERS-1)+MYRANKS_P[[#This Row],[BB]]+MYRANKS_P[[#This Row],[H]])/(LGAVG_IP*(NUMPITCHERS-1)+MYRANKS_P[[#This Row],[IP]])-LGAVG_WHIP)/SGP_WHIP</f>
        <v>#REF!</v>
      </c>
      <c r="W868" s="92" t="e">
        <f>MYRANKS_P[[#This Row],[WSGP]]+MYRANKS_P[[#This Row],[SVSGP]]+MYRANKS_P[[#This Row],[SOSGP]]+MYRANKS_P[[#This Row],[ERASGP]]+MYRANKS_P[[#This Row],[WHIPSGP]]</f>
        <v>#REF!</v>
      </c>
      <c r="X868" s="173" t="e">
        <f>RANK(MYRANKS_P[[#This Row],[TTLSGP]],MYRANKS_P[TTLSGP],0)</f>
        <v>#REF!</v>
      </c>
      <c r="Y868" s="92" t="e">
        <f>IF(MYRANKS_P[[#This Row],[RAW_RANK]]&gt;NUM_P,MYRANKS_P[[#This Row],[TTLSGP]],0)</f>
        <v>#REF!</v>
      </c>
      <c r="Z868" s="96" t="e">
        <f>IF(MYRANKS_P[[#This Row],[BENCH_TTLSGP]]=0,"",RANK(MYRANKS_P[[#This Row],[BENCH_TTLSGP]],MYRANKS_P[BENCH_TTLSGP],0))</f>
        <v>#REF!</v>
      </c>
      <c r="AA868" s="96" t="e">
        <f>IF(MYRANKS_P[[#This Row],[RAW_RANK]]=NUM_P,"X","")</f>
        <v>#REF!</v>
      </c>
      <c r="AB868" s="93" t="e">
        <f>VLOOKUP(MYRANKS_P[[#This Row],[POS]],#REF!,COLUMN(#REF!),FALSE)</f>
        <v>#REF!</v>
      </c>
      <c r="AC868" s="94" t="e">
        <f>MYRANKS_P[[#This Row],[TTLSGP]]-MYRANKS_P[[#This Row],[REPL LVL]]</f>
        <v>#REF!</v>
      </c>
      <c r="AD868" s="87" t="e">
        <f>IF(MYRANKS_P[[#This Row],[RAW_RANK]]&lt;=Total_Pitchers_Drafted,MYRANKS_P[[#This Row],[SGP OVER REPL]],0)</f>
        <v>#REF!</v>
      </c>
      <c r="AE868" s="97" t="e">
        <f>MYRANKS_P[[#This Row],[SGP OVER REPL]]*Dollar_Value_Per_Pitcher_SGP+1</f>
        <v>#REF!</v>
      </c>
      <c r="AF868" s="87"/>
      <c r="AG868" s="87" t="e">
        <f>IF(AND(MYRANKS_P[[#This Row],[BENCH_RANK]]&lt;=Total_Pitchers_Drafted,MYRANKS_P[[#This Row],[$ACTUAL]]=""),MYRANKS_P[[#This Row],[USEFULSGP]],0)</f>
        <v>#REF!</v>
      </c>
      <c r="AH868" s="87" t="e">
        <f>IF(MYRANKS_P[[#This Row],[REMAIN_SGP]]=0,0,MYRANKS_P[[#This Row],[REMAIN_SGP]]*Remaining_Dollar_Value_Per_Pitcher_SGP+1)</f>
        <v>#REF!</v>
      </c>
      <c r="AI868" s="87"/>
    </row>
    <row r="869" spans="1:35" x14ac:dyDescent="0.25">
      <c r="A869" s="78" t="s">
        <v>1101</v>
      </c>
      <c r="B869" s="9" t="e">
        <f>VLOOKUP(MYRANKS_P[[#This Row],[PLAYERID]],#REF!,COLUMN(#REF!),FALSE)</f>
        <v>#REF!</v>
      </c>
      <c r="C869" s="9" t="e">
        <f>VLOOKUP(MYRANKS_P[[#This Row],[PLAYERID]],#REF!,COLUMN(#REF!),FALSE)</f>
        <v>#REF!</v>
      </c>
      <c r="D869" s="9" t="e">
        <f>VLOOKUP(MYRANKS_P[[#This Row],[PLAYERID]],#REF!,COLUMN(#REF!),FALSE)</f>
        <v>#REF!</v>
      </c>
      <c r="E869" s="9" t="e">
        <f>VLOOKUP(MYRANKS_P[[#This Row],[PLAYERID]],#REF!,COLUMN(#REF!),FALSE)</f>
        <v>#REF!</v>
      </c>
      <c r="F869" s="9" t="e">
        <f>VLOOKUP(MYRANKS_P[[#This Row],[PLAYERID]],#REF!,COLUMN(#REF!),FALSE)</f>
        <v>#REF!</v>
      </c>
      <c r="G869" s="9" t="e">
        <f>INDEX(#REF!,MATCH(MYRANKS_P[[#This Row],[PLAYERID]],#REF!,0),VLOOKUP(IDSYSTEM,#REF!,3,FALSE))</f>
        <v>#REF!</v>
      </c>
      <c r="H869" s="136" t="e">
        <f>IF(OR(LEAGUE="Mixed",LEAGUE=MYRANKS_P[[#This Row],[LG]]),IFERROR(INDEX(PITCHCSV[],MATCH(MYRANKS_P[[#This Row],[PROJID]],PITCHCSV[playerid],0),P_WCOL),0),0)</f>
        <v>#REF!</v>
      </c>
      <c r="I869" s="138" t="e">
        <f>IF(OR(LEAGUE="Mixed",LEAGUE=MYRANKS_P[[#This Row],[LG]]),IFERROR(INDEX(PITCHCSV[],MATCH(MYRANKS_P[[#This Row],[PROJID]],PITCHCSV[playerid],0),P_SVCOL),0),0)</f>
        <v>#REF!</v>
      </c>
      <c r="J869" s="138" t="e">
        <f>IF(OR(LEAGUE="Mixed",LEAGUE=MYRANKS_P[[#This Row],[LG]]),IFERROR(INDEX(PITCHCSV[],MATCH(MYRANKS_P[[#This Row],[PROJID]],PITCHCSV[playerid],0),P_IPCOL),0),0)</f>
        <v>#REF!</v>
      </c>
      <c r="K869" s="138" t="e">
        <f>IF(OR(LEAGUE="Mixed",LEAGUE=MYRANKS_P[[#This Row],[LG]]),IFERROR(INDEX(PITCHCSV[],MATCH(MYRANKS_P[[#This Row],[PROJID]],PITCHCSV[playerid],0),P_HCOL),0),0)</f>
        <v>#REF!</v>
      </c>
      <c r="L869" s="138" t="e">
        <f>IF(OR(LEAGUE="Mixed",LEAGUE=MYRANKS_P[[#This Row],[LG]]),IFERROR(INDEX(PITCHCSV[],MATCH(MYRANKS_P[[#This Row],[PROJID]],PITCHCSV[playerid],0),P_ERCOL),0),0)</f>
        <v>#REF!</v>
      </c>
      <c r="M869" s="138" t="e">
        <f>IF(OR(LEAGUE="Mixed",LEAGUE=MYRANKS_P[[#This Row],[LG]]),IFERROR(INDEX(PITCHCSV[],MATCH(MYRANKS_P[[#This Row],[PROJID]],PITCHCSV[playerid],0),P_HRCOL),0),0)</f>
        <v>#REF!</v>
      </c>
      <c r="N869" s="138" t="e">
        <f>IF(OR(LEAGUE="Mixed",LEAGUE=MYRANKS_P[[#This Row],[LG]]),IFERROR(INDEX(PITCHCSV[],MATCH(MYRANKS_P[[#This Row],[PROJID]],PITCHCSV[playerid],0),P_SOCOL),0),0)</f>
        <v>#REF!</v>
      </c>
      <c r="O869" s="138" t="e">
        <f>IF(OR(LEAGUE="Mixed",LEAGUE=MYRANKS_P[[#This Row],[LG]]),IFERROR(INDEX(PITCHCSV[],MATCH(MYRANKS_P[[#This Row],[PROJID]],PITCHCSV[playerid],0),P_BBCOL),0),0)</f>
        <v>#REF!</v>
      </c>
      <c r="P869" s="80" t="e">
        <f>IF(OR(LEAGUE="Mixed",LEAGUE=MYRANKS_P[[#This Row],[LG]]),IFERROR(MYRANKS_P[[#This Row],[ER]]*9/MYRANKS_P[[#This Row],[IP]],0),0)</f>
        <v>#REF!</v>
      </c>
      <c r="Q869" s="12" t="e">
        <f>IF(OR(LEAGUE="Mixed",LEAGUE=MYRANKS_P[[#This Row],[LG]]),IFERROR((MYRANKS_P[[#This Row],[BB]]+MYRANKS_P[[#This Row],[H]])/MYRANKS_P[[#This Row],[IP]],0),0)</f>
        <v>#REF!</v>
      </c>
      <c r="R869" s="12" t="e">
        <f>MYRANKS_P[[#This Row],[W]]/SGP_W</f>
        <v>#REF!</v>
      </c>
      <c r="S869" s="12" t="e">
        <f>MYRANKS_P[[#This Row],[SV]]/SGP_SV</f>
        <v>#REF!</v>
      </c>
      <c r="T869" s="12" t="e">
        <f>MYRANKS_P[[#This Row],[SO]]/SGP_K</f>
        <v>#REF!</v>
      </c>
      <c r="U869" s="12" t="e">
        <f>((LGAVG_ER*(NUMPITCHERS-1)+MYRANKS_P[[#This Row],[ER]])*9/((LGAVG_IP*(NUMPITCHERS-1)+MYRANKS_P[[#This Row],[IP]]))-LGAVG_ERA)/SGP_ERA</f>
        <v>#REF!</v>
      </c>
      <c r="V869" s="141" t="e">
        <f>((LGAVG_HBB*(NUMPITCHERS-1)+MYRANKS_P[[#This Row],[BB]]+MYRANKS_P[[#This Row],[H]])/(LGAVG_IP*(NUMPITCHERS-1)+MYRANKS_P[[#This Row],[IP]])-LGAVG_WHIP)/SGP_WHIP</f>
        <v>#REF!</v>
      </c>
      <c r="W869" s="76" t="e">
        <f>MYRANKS_P[[#This Row],[WSGP]]+MYRANKS_P[[#This Row],[SVSGP]]+MYRANKS_P[[#This Row],[SOSGP]]+MYRANKS_P[[#This Row],[ERASGP]]+MYRANKS_P[[#This Row],[WHIPSGP]]</f>
        <v>#REF!</v>
      </c>
      <c r="X869" s="175" t="e">
        <f>RANK(MYRANKS_P[[#This Row],[TTLSGP]],MYRANKS_P[TTLSGP],0)</f>
        <v>#REF!</v>
      </c>
      <c r="Y869" s="76" t="e">
        <f>IF(MYRANKS_P[[#This Row],[RAW_RANK]]&gt;NUM_P,MYRANKS_P[[#This Row],[TTLSGP]],0)</f>
        <v>#REF!</v>
      </c>
      <c r="Z869" s="23" t="e">
        <f>IF(MYRANKS_P[[#This Row],[BENCH_TTLSGP]]=0,"",RANK(MYRANKS_P[[#This Row],[BENCH_TTLSGP]],MYRANKS_P[BENCH_TTLSGP],0))</f>
        <v>#REF!</v>
      </c>
      <c r="AA869" s="23" t="e">
        <f>IF(MYRANKS_P[[#This Row],[RAW_RANK]]=NUM_P,"X","")</f>
        <v>#REF!</v>
      </c>
      <c r="AB869" s="80" t="e">
        <f>VLOOKUP(MYRANKS_P[[#This Row],[POS]],#REF!,COLUMN(#REF!),FALSE)</f>
        <v>#REF!</v>
      </c>
      <c r="AC869" s="81" t="e">
        <f>MYRANKS_P[[#This Row],[TTLSGP]]-MYRANKS_P[[#This Row],[REPL LVL]]</f>
        <v>#REF!</v>
      </c>
      <c r="AD869" s="20" t="e">
        <f>IF(MYRANKS_P[[#This Row],[RAW_RANK]]&lt;=Total_Pitchers_Drafted,MYRANKS_P[[#This Row],[SGP OVER REPL]],0)</f>
        <v>#REF!</v>
      </c>
      <c r="AE869" s="70" t="e">
        <f>MYRANKS_P[[#This Row],[SGP OVER REPL]]*Dollar_Value_Per_Pitcher_SGP+1</f>
        <v>#REF!</v>
      </c>
      <c r="AF869" s="28"/>
      <c r="AG869" s="31" t="e">
        <f>IF(AND(MYRANKS_P[[#This Row],[BENCH_RANK]]&lt;=Total_Pitchers_Drafted,MYRANKS_P[[#This Row],[$ACTUAL]]=""),MYRANKS_P[[#This Row],[USEFULSGP]],0)</f>
        <v>#REF!</v>
      </c>
      <c r="AH869" s="28" t="e">
        <f>IF(MYRANKS_P[[#This Row],[REMAIN_SGP]]=0,0,MYRANKS_P[[#This Row],[REMAIN_SGP]]*Remaining_Dollar_Value_Per_Pitcher_SGP+1)</f>
        <v>#REF!</v>
      </c>
      <c r="AI869" s="94"/>
    </row>
    <row r="870" spans="1:35" x14ac:dyDescent="0.25">
      <c r="A870" s="111" t="s">
        <v>6230</v>
      </c>
      <c r="B870" s="9" t="e">
        <f>VLOOKUP(MYRANKS_P[[#This Row],[PLAYERID]],#REF!,COLUMN(#REF!),FALSE)</f>
        <v>#REF!</v>
      </c>
      <c r="C870" s="9" t="e">
        <f>VLOOKUP(MYRANKS_P[[#This Row],[PLAYERID]],#REF!,COLUMN(#REF!),FALSE)</f>
        <v>#REF!</v>
      </c>
      <c r="D870" s="9" t="e">
        <f>VLOOKUP(MYRANKS_P[[#This Row],[PLAYERID]],#REF!,COLUMN(#REF!),FALSE)</f>
        <v>#REF!</v>
      </c>
      <c r="E870" s="9" t="e">
        <f>VLOOKUP(MYRANKS_P[[#This Row],[PLAYERID]],#REF!,COLUMN(#REF!),FALSE)</f>
        <v>#REF!</v>
      </c>
      <c r="F870" s="9" t="e">
        <f>VLOOKUP(MYRANKS_P[[#This Row],[PLAYERID]],#REF!,COLUMN(#REF!),FALSE)</f>
        <v>#REF!</v>
      </c>
      <c r="G870" s="9" t="e">
        <f>INDEX(#REF!,MATCH(MYRANKS_P[[#This Row],[PLAYERID]],#REF!,0),VLOOKUP(IDSYSTEM,#REF!,3,FALSE))</f>
        <v>#REF!</v>
      </c>
      <c r="H870" s="115" t="e">
        <f>IF(OR(LEAGUE="Mixed",LEAGUE=MYRANKS_P[[#This Row],[LG]]),IFERROR(INDEX(PITCHCSV[],MATCH(MYRANKS_P[[#This Row],[PROJID]],PITCHCSV[playerid],0),P_WCOL),0),0)</f>
        <v>#REF!</v>
      </c>
      <c r="I870" s="137" t="e">
        <f>IF(OR(LEAGUE="Mixed",LEAGUE=MYRANKS_P[[#This Row],[LG]]),IFERROR(INDEX(PITCHCSV[],MATCH(MYRANKS_P[[#This Row],[PROJID]],PITCHCSV[playerid],0),P_SVCOL),0),0)</f>
        <v>#REF!</v>
      </c>
      <c r="J870" s="137" t="e">
        <f>IF(OR(LEAGUE="Mixed",LEAGUE=MYRANKS_P[[#This Row],[LG]]),IFERROR(INDEX(PITCHCSV[],MATCH(MYRANKS_P[[#This Row],[PROJID]],PITCHCSV[playerid],0),P_IPCOL),0),0)</f>
        <v>#REF!</v>
      </c>
      <c r="K870" s="137" t="e">
        <f>IF(OR(LEAGUE="Mixed",LEAGUE=MYRANKS_P[[#This Row],[LG]]),IFERROR(INDEX(PITCHCSV[],MATCH(MYRANKS_P[[#This Row],[PROJID]],PITCHCSV[playerid],0),P_HCOL),0),0)</f>
        <v>#REF!</v>
      </c>
      <c r="L870" s="137" t="e">
        <f>IF(OR(LEAGUE="Mixed",LEAGUE=MYRANKS_P[[#This Row],[LG]]),IFERROR(INDEX(PITCHCSV[],MATCH(MYRANKS_P[[#This Row],[PROJID]],PITCHCSV[playerid],0),P_ERCOL),0),0)</f>
        <v>#REF!</v>
      </c>
      <c r="M870" s="137" t="e">
        <f>IF(OR(LEAGUE="Mixed",LEAGUE=MYRANKS_P[[#This Row],[LG]]),IFERROR(INDEX(PITCHCSV[],MATCH(MYRANKS_P[[#This Row],[PROJID]],PITCHCSV[playerid],0),P_HRCOL),0),0)</f>
        <v>#REF!</v>
      </c>
      <c r="N870" s="137" t="e">
        <f>IF(OR(LEAGUE="Mixed",LEAGUE=MYRANKS_P[[#This Row],[LG]]),IFERROR(INDEX(PITCHCSV[],MATCH(MYRANKS_P[[#This Row],[PROJID]],PITCHCSV[playerid],0),P_SOCOL),0),0)</f>
        <v>#REF!</v>
      </c>
      <c r="O870" s="137" t="e">
        <f>IF(OR(LEAGUE="Mixed",LEAGUE=MYRANKS_P[[#This Row],[LG]]),IFERROR(INDEX(PITCHCSV[],MATCH(MYRANKS_P[[#This Row],[PROJID]],PITCHCSV[playerid],0),P_BBCOL),0),0)</f>
        <v>#REF!</v>
      </c>
      <c r="P870" s="139" t="e">
        <f>IF(OR(LEAGUE="Mixed",LEAGUE=MYRANKS_P[[#This Row],[LG]]),IFERROR(MYRANKS_P[[#This Row],[ER]]*9/MYRANKS_P[[#This Row],[IP]],0),0)</f>
        <v>#REF!</v>
      </c>
      <c r="Q870" s="10" t="e">
        <f>IF(OR(LEAGUE="Mixed",LEAGUE=MYRANKS_P[[#This Row],[LG]]),IFERROR((MYRANKS_P[[#This Row],[BB]]+MYRANKS_P[[#This Row],[H]])/MYRANKS_P[[#This Row],[IP]],0),0)</f>
        <v>#REF!</v>
      </c>
      <c r="R870" s="10" t="e">
        <f>MYRANKS_P[[#This Row],[W]]/SGP_W</f>
        <v>#REF!</v>
      </c>
      <c r="S870" s="10" t="e">
        <f>MYRANKS_P[[#This Row],[SV]]/SGP_SV</f>
        <v>#REF!</v>
      </c>
      <c r="T870" s="10" t="e">
        <f>MYRANKS_P[[#This Row],[SO]]/SGP_K</f>
        <v>#REF!</v>
      </c>
      <c r="U870" s="10" t="e">
        <f>((LGAVG_ER*(NUMPITCHERS-1)+MYRANKS_P[[#This Row],[ER]])*9/((LGAVG_IP*(NUMPITCHERS-1)+MYRANKS_P[[#This Row],[IP]]))-LGAVG_ERA)/SGP_ERA</f>
        <v>#REF!</v>
      </c>
      <c r="V870" s="140" t="e">
        <f>((LGAVG_HBB*(NUMPITCHERS-1)+MYRANKS_P[[#This Row],[BB]]+MYRANKS_P[[#This Row],[H]])/(LGAVG_IP*(NUMPITCHERS-1)+MYRANKS_P[[#This Row],[IP]])-LGAVG_WHIP)/SGP_WHIP</f>
        <v>#REF!</v>
      </c>
      <c r="W870" s="72" t="e">
        <f>MYRANKS_P[[#This Row],[WSGP]]+MYRANKS_P[[#This Row],[SVSGP]]+MYRANKS_P[[#This Row],[SOSGP]]+MYRANKS_P[[#This Row],[ERASGP]]+MYRANKS_P[[#This Row],[WHIPSGP]]</f>
        <v>#REF!</v>
      </c>
      <c r="X870" s="171" t="e">
        <f>RANK(MYRANKS_P[[#This Row],[TTLSGP]],MYRANKS_P[TTLSGP],0)</f>
        <v>#REF!</v>
      </c>
      <c r="Y870" s="72" t="e">
        <f>IF(MYRANKS_P[[#This Row],[RAW_RANK]]&gt;NUM_P,MYRANKS_P[[#This Row],[TTLSGP]],0)</f>
        <v>#REF!</v>
      </c>
      <c r="Z870" s="22" t="e">
        <f>IF(MYRANKS_P[[#This Row],[BENCH_TTLSGP]]=0,"",RANK(MYRANKS_P[[#This Row],[BENCH_TTLSGP]],MYRANKS_P[BENCH_TTLSGP],0))</f>
        <v>#REF!</v>
      </c>
      <c r="AA870" s="22" t="e">
        <f>IF(MYRANKS_P[[#This Row],[RAW_RANK]]=NUM_P,"X","")</f>
        <v>#REF!</v>
      </c>
      <c r="AB870" s="80" t="e">
        <f>VLOOKUP(MYRANKS_P[[#This Row],[POS]],#REF!,COLUMN(#REF!),FALSE)</f>
        <v>#REF!</v>
      </c>
      <c r="AC870" s="12" t="e">
        <f>MYRANKS_P[[#This Row],[TTLSGP]]-MYRANKS_P[[#This Row],[REPL LVL]]</f>
        <v>#REF!</v>
      </c>
      <c r="AD870" s="19" t="e">
        <f>IF(MYRANKS_P[[#This Row],[RAW_RANK]]&lt;=Total_Pitchers_Drafted,MYRANKS_P[[#This Row],[SGP OVER REPL]],0)</f>
        <v>#REF!</v>
      </c>
      <c r="AE870" s="66" t="e">
        <f>MYRANKS_P[[#This Row],[SGP OVER REPL]]*Dollar_Value_Per_Pitcher_SGP+1</f>
        <v>#REF!</v>
      </c>
      <c r="AF870" s="27"/>
      <c r="AG870" s="30" t="e">
        <f>IF(AND(MYRANKS_P[[#This Row],[BENCH_RANK]]&lt;=Total_Pitchers_Drafted,MYRANKS_P[[#This Row],[$ACTUAL]]=""),MYRANKS_P[[#This Row],[USEFULSGP]],0)</f>
        <v>#REF!</v>
      </c>
      <c r="AH870" s="27" t="e">
        <f>IF(MYRANKS_P[[#This Row],[REMAIN_SGP]]=0,0,MYRANKS_P[[#This Row],[REMAIN_SGP]]*Remaining_Dollar_Value_Per_Pitcher_SGP+1)</f>
        <v>#REF!</v>
      </c>
      <c r="AI870" s="87"/>
    </row>
    <row r="871" spans="1:35" x14ac:dyDescent="0.25">
      <c r="A871" s="99" t="s">
        <v>1181</v>
      </c>
      <c r="B871" s="9" t="e">
        <f>VLOOKUP(MYRANKS_P[[#This Row],[PLAYERID]],#REF!,COLUMN(#REF!),FALSE)</f>
        <v>#REF!</v>
      </c>
      <c r="C871" s="9" t="e">
        <f>VLOOKUP(MYRANKS_P[[#This Row],[PLAYERID]],#REF!,COLUMN(#REF!),FALSE)</f>
        <v>#REF!</v>
      </c>
      <c r="D871" s="9" t="e">
        <f>VLOOKUP(MYRANKS_P[[#This Row],[PLAYERID]],#REF!,COLUMN(#REF!),FALSE)</f>
        <v>#REF!</v>
      </c>
      <c r="E871" s="9" t="e">
        <f>VLOOKUP(MYRANKS_P[[#This Row],[PLAYERID]],#REF!,COLUMN(#REF!),FALSE)</f>
        <v>#REF!</v>
      </c>
      <c r="F871" s="9" t="e">
        <f>VLOOKUP(MYRANKS_P[[#This Row],[PLAYERID]],#REF!,COLUMN(#REF!),FALSE)</f>
        <v>#REF!</v>
      </c>
      <c r="G871" s="9" t="e">
        <f>INDEX(#REF!,MATCH(MYRANKS_P[[#This Row],[PLAYERID]],#REF!,0),VLOOKUP(IDSYSTEM,#REF!,3,FALSE))</f>
        <v>#REF!</v>
      </c>
      <c r="H871" s="136" t="e">
        <f>IF(OR(LEAGUE="Mixed",LEAGUE=MYRANKS_P[[#This Row],[LG]]),IFERROR(INDEX(PITCHCSV[],MATCH(MYRANKS_P[[#This Row],[PROJID]],PITCHCSV[playerid],0),P_WCOL),0),0)</f>
        <v>#REF!</v>
      </c>
      <c r="I871" s="138" t="e">
        <f>IF(OR(LEAGUE="Mixed",LEAGUE=MYRANKS_P[[#This Row],[LG]]),IFERROR(INDEX(PITCHCSV[],MATCH(MYRANKS_P[[#This Row],[PROJID]],PITCHCSV[playerid],0),P_SVCOL),0),0)</f>
        <v>#REF!</v>
      </c>
      <c r="J871" s="138" t="e">
        <f>IF(OR(LEAGUE="Mixed",LEAGUE=MYRANKS_P[[#This Row],[LG]]),IFERROR(INDEX(PITCHCSV[],MATCH(MYRANKS_P[[#This Row],[PROJID]],PITCHCSV[playerid],0),P_IPCOL),0),0)</f>
        <v>#REF!</v>
      </c>
      <c r="K871" s="138" t="e">
        <f>IF(OR(LEAGUE="Mixed",LEAGUE=MYRANKS_P[[#This Row],[LG]]),IFERROR(INDEX(PITCHCSV[],MATCH(MYRANKS_P[[#This Row],[PROJID]],PITCHCSV[playerid],0),P_HCOL),0),0)</f>
        <v>#REF!</v>
      </c>
      <c r="L871" s="138" t="e">
        <f>IF(OR(LEAGUE="Mixed",LEAGUE=MYRANKS_P[[#This Row],[LG]]),IFERROR(INDEX(PITCHCSV[],MATCH(MYRANKS_P[[#This Row],[PROJID]],PITCHCSV[playerid],0),P_ERCOL),0),0)</f>
        <v>#REF!</v>
      </c>
      <c r="M871" s="138" t="e">
        <f>IF(OR(LEAGUE="Mixed",LEAGUE=MYRANKS_P[[#This Row],[LG]]),IFERROR(INDEX(PITCHCSV[],MATCH(MYRANKS_P[[#This Row],[PROJID]],PITCHCSV[playerid],0),P_HRCOL),0),0)</f>
        <v>#REF!</v>
      </c>
      <c r="N871" s="138" t="e">
        <f>IF(OR(LEAGUE="Mixed",LEAGUE=MYRANKS_P[[#This Row],[LG]]),IFERROR(INDEX(PITCHCSV[],MATCH(MYRANKS_P[[#This Row],[PROJID]],PITCHCSV[playerid],0),P_SOCOL),0),0)</f>
        <v>#REF!</v>
      </c>
      <c r="O871" s="138" t="e">
        <f>IF(OR(LEAGUE="Mixed",LEAGUE=MYRANKS_P[[#This Row],[LG]]),IFERROR(INDEX(PITCHCSV[],MATCH(MYRANKS_P[[#This Row],[PROJID]],PITCHCSV[playerid],0),P_BBCOL),0),0)</f>
        <v>#REF!</v>
      </c>
      <c r="P871" s="80" t="e">
        <f>IF(OR(LEAGUE="Mixed",LEAGUE=MYRANKS_P[[#This Row],[LG]]),IFERROR(MYRANKS_P[[#This Row],[ER]]*9/MYRANKS_P[[#This Row],[IP]],0),0)</f>
        <v>#REF!</v>
      </c>
      <c r="Q871" s="12" t="e">
        <f>IF(OR(LEAGUE="Mixed",LEAGUE=MYRANKS_P[[#This Row],[LG]]),IFERROR((MYRANKS_P[[#This Row],[BB]]+MYRANKS_P[[#This Row],[H]])/MYRANKS_P[[#This Row],[IP]],0),0)</f>
        <v>#REF!</v>
      </c>
      <c r="R871" s="94" t="e">
        <f>MYRANKS_P[[#This Row],[W]]/SGP_W</f>
        <v>#REF!</v>
      </c>
      <c r="S871" s="94" t="e">
        <f>MYRANKS_P[[#This Row],[SV]]/SGP_SV</f>
        <v>#REF!</v>
      </c>
      <c r="T871" s="94" t="e">
        <f>MYRANKS_P[[#This Row],[SO]]/SGP_K</f>
        <v>#REF!</v>
      </c>
      <c r="U871" s="12" t="e">
        <f>((LGAVG_ER*(NUMPITCHERS-1)+MYRANKS_P[[#This Row],[ER]])*9/((LGAVG_IP*(NUMPITCHERS-1)+MYRANKS_P[[#This Row],[IP]]))-LGAVG_ERA)/SGP_ERA</f>
        <v>#REF!</v>
      </c>
      <c r="V871" s="141" t="e">
        <f>((LGAVG_HBB*(NUMPITCHERS-1)+MYRANKS_P[[#This Row],[BB]]+MYRANKS_P[[#This Row],[H]])/(LGAVG_IP*(NUMPITCHERS-1)+MYRANKS_P[[#This Row],[IP]])-LGAVG_WHIP)/SGP_WHIP</f>
        <v>#REF!</v>
      </c>
      <c r="W871" s="100" t="e">
        <f>MYRANKS_P[[#This Row],[WSGP]]+MYRANKS_P[[#This Row],[SVSGP]]+MYRANKS_P[[#This Row],[SOSGP]]+MYRANKS_P[[#This Row],[ERASGP]]+MYRANKS_P[[#This Row],[WHIPSGP]]</f>
        <v>#REF!</v>
      </c>
      <c r="X871" s="176" t="e">
        <f>RANK(MYRANKS_P[[#This Row],[TTLSGP]],MYRANKS_P[TTLSGP],0)</f>
        <v>#REF!</v>
      </c>
      <c r="Y871" s="100" t="e">
        <f>IF(MYRANKS_P[[#This Row],[RAW_RANK]]&gt;NUM_P,MYRANKS_P[[#This Row],[TTLSGP]],0)</f>
        <v>#REF!</v>
      </c>
      <c r="Z871" s="101" t="e">
        <f>IF(MYRANKS_P[[#This Row],[BENCH_TTLSGP]]=0,"",RANK(MYRANKS_P[[#This Row],[BENCH_TTLSGP]],MYRANKS_P[BENCH_TTLSGP],0))</f>
        <v>#REF!</v>
      </c>
      <c r="AA871" s="101" t="e">
        <f>IF(MYRANKS_P[[#This Row],[RAW_RANK]]=NUM_P,"X","")</f>
        <v>#REF!</v>
      </c>
      <c r="AB871" s="93" t="e">
        <f>VLOOKUP(MYRANKS_P[[#This Row],[POS]],#REF!,COLUMN(#REF!),FALSE)</f>
        <v>#REF!</v>
      </c>
      <c r="AC871" s="95" t="e">
        <f>MYRANKS_P[[#This Row],[TTLSGP]]-MYRANKS_P[[#This Row],[REPL LVL]]</f>
        <v>#REF!</v>
      </c>
      <c r="AD871" s="94" t="e">
        <f>IF(MYRANKS_P[[#This Row],[RAW_RANK]]&lt;=Total_Pitchers_Drafted,MYRANKS_P[[#This Row],[SGP OVER REPL]],0)</f>
        <v>#REF!</v>
      </c>
      <c r="AE871" s="102" t="e">
        <f>MYRANKS_P[[#This Row],[SGP OVER REPL]]*Dollar_Value_Per_Pitcher_SGP+1</f>
        <v>#REF!</v>
      </c>
      <c r="AF871" s="94"/>
      <c r="AG871" s="94" t="e">
        <f>IF(AND(MYRANKS_P[[#This Row],[BENCH_RANK]]&lt;=Total_Pitchers_Drafted,MYRANKS_P[[#This Row],[$ACTUAL]]=""),MYRANKS_P[[#This Row],[USEFULSGP]],0)</f>
        <v>#REF!</v>
      </c>
      <c r="AH871" s="94" t="e">
        <f>IF(MYRANKS_P[[#This Row],[REMAIN_SGP]]=0,0,MYRANKS_P[[#This Row],[REMAIN_SGP]]*Remaining_Dollar_Value_Per_Pitcher_SGP+1)</f>
        <v>#REF!</v>
      </c>
      <c r="AI871" s="94"/>
    </row>
    <row r="872" spans="1:35" x14ac:dyDescent="0.25">
      <c r="A872" s="78" t="s">
        <v>1953</v>
      </c>
      <c r="B872" s="53" t="e">
        <f>VLOOKUP(MYRANKS_P[[#This Row],[PLAYERID]],#REF!,COLUMN(#REF!),FALSE)</f>
        <v>#REF!</v>
      </c>
      <c r="C872" s="53" t="e">
        <f>VLOOKUP(MYRANKS_P[[#This Row],[PLAYERID]],#REF!,COLUMN(#REF!),FALSE)</f>
        <v>#REF!</v>
      </c>
      <c r="D872" s="53" t="e">
        <f>VLOOKUP(MYRANKS_P[[#This Row],[PLAYERID]],#REF!,COLUMN(#REF!),FALSE)</f>
        <v>#REF!</v>
      </c>
      <c r="E872" s="9" t="e">
        <f>VLOOKUP(MYRANKS_P[[#This Row],[PLAYERID]],#REF!,COLUMN(#REF!),FALSE)</f>
        <v>#REF!</v>
      </c>
      <c r="F872" s="53" t="e">
        <f>VLOOKUP(MYRANKS_P[[#This Row],[PLAYERID]],#REF!,COLUMN(#REF!),FALSE)</f>
        <v>#REF!</v>
      </c>
      <c r="G872" s="9" t="e">
        <f>INDEX(#REF!,MATCH(MYRANKS_P[[#This Row],[PLAYERID]],#REF!,0),VLOOKUP(IDSYSTEM,#REF!,3,FALSE))</f>
        <v>#REF!</v>
      </c>
      <c r="H872" s="136" t="e">
        <f>IF(OR(LEAGUE="Mixed",LEAGUE=MYRANKS_P[[#This Row],[LG]]),IFERROR(INDEX(PITCHCSV[],MATCH(MYRANKS_P[[#This Row],[PROJID]],PITCHCSV[playerid],0),P_WCOL),0),0)</f>
        <v>#REF!</v>
      </c>
      <c r="I872" s="138" t="e">
        <f>IF(OR(LEAGUE="Mixed",LEAGUE=MYRANKS_P[[#This Row],[LG]]),IFERROR(INDEX(PITCHCSV[],MATCH(MYRANKS_P[[#This Row],[PROJID]],PITCHCSV[playerid],0),P_SVCOL),0),0)</f>
        <v>#REF!</v>
      </c>
      <c r="J872" s="138" t="e">
        <f>IF(OR(LEAGUE="Mixed",LEAGUE=MYRANKS_P[[#This Row],[LG]]),IFERROR(INDEX(PITCHCSV[],MATCH(MYRANKS_P[[#This Row],[PROJID]],PITCHCSV[playerid],0),P_IPCOL),0),0)</f>
        <v>#REF!</v>
      </c>
      <c r="K872" s="138" t="e">
        <f>IF(OR(LEAGUE="Mixed",LEAGUE=MYRANKS_P[[#This Row],[LG]]),IFERROR(INDEX(PITCHCSV[],MATCH(MYRANKS_P[[#This Row],[PROJID]],PITCHCSV[playerid],0),P_HCOL),0),0)</f>
        <v>#REF!</v>
      </c>
      <c r="L872" s="138" t="e">
        <f>IF(OR(LEAGUE="Mixed",LEAGUE=MYRANKS_P[[#This Row],[LG]]),IFERROR(INDEX(PITCHCSV[],MATCH(MYRANKS_P[[#This Row],[PROJID]],PITCHCSV[playerid],0),P_ERCOL),0),0)</f>
        <v>#REF!</v>
      </c>
      <c r="M872" s="138" t="e">
        <f>IF(OR(LEAGUE="Mixed",LEAGUE=MYRANKS_P[[#This Row],[LG]]),IFERROR(INDEX(PITCHCSV[],MATCH(MYRANKS_P[[#This Row],[PROJID]],PITCHCSV[playerid],0),P_HRCOL),0),0)</f>
        <v>#REF!</v>
      </c>
      <c r="N872" s="138" t="e">
        <f>IF(OR(LEAGUE="Mixed",LEAGUE=MYRANKS_P[[#This Row],[LG]]),IFERROR(INDEX(PITCHCSV[],MATCH(MYRANKS_P[[#This Row],[PROJID]],PITCHCSV[playerid],0),P_SOCOL),0),0)</f>
        <v>#REF!</v>
      </c>
      <c r="O872" s="138" t="e">
        <f>IF(OR(LEAGUE="Mixed",LEAGUE=MYRANKS_P[[#This Row],[LG]]),IFERROR(INDEX(PITCHCSV[],MATCH(MYRANKS_P[[#This Row],[PROJID]],PITCHCSV[playerid],0),P_BBCOL),0),0)</f>
        <v>#REF!</v>
      </c>
      <c r="P872" s="80" t="e">
        <f>IF(OR(LEAGUE="Mixed",LEAGUE=MYRANKS_P[[#This Row],[LG]]),IFERROR(MYRANKS_P[[#This Row],[ER]]*9/MYRANKS_P[[#This Row],[IP]],0),0)</f>
        <v>#REF!</v>
      </c>
      <c r="Q872" s="12" t="e">
        <f>IF(OR(LEAGUE="Mixed",LEAGUE=MYRANKS_P[[#This Row],[LG]]),IFERROR((MYRANKS_P[[#This Row],[BB]]+MYRANKS_P[[#This Row],[H]])/MYRANKS_P[[#This Row],[IP]],0),0)</f>
        <v>#REF!</v>
      </c>
      <c r="R872" s="58" t="e">
        <f>MYRANKS_P[[#This Row],[W]]/SGP_W</f>
        <v>#REF!</v>
      </c>
      <c r="S872" s="57" t="e">
        <f>MYRANKS_P[[#This Row],[SV]]/SGP_SV</f>
        <v>#REF!</v>
      </c>
      <c r="T872" s="58" t="e">
        <f>MYRANKS_P[[#This Row],[SO]]/SGP_K</f>
        <v>#REF!</v>
      </c>
      <c r="U872" s="12" t="e">
        <f>((LGAVG_ER*(NUMPITCHERS-1)+MYRANKS_P[[#This Row],[ER]])*9/((LGAVG_IP*(NUMPITCHERS-1)+MYRANKS_P[[#This Row],[IP]]))-LGAVG_ERA)/SGP_ERA</f>
        <v>#REF!</v>
      </c>
      <c r="V872" s="141" t="e">
        <f>((LGAVG_HBB*(NUMPITCHERS-1)+MYRANKS_P[[#This Row],[BB]]+MYRANKS_P[[#This Row],[H]])/(LGAVG_IP*(NUMPITCHERS-1)+MYRANKS_P[[#This Row],[IP]])-LGAVG_WHIP)/SGP_WHIP</f>
        <v>#REF!</v>
      </c>
      <c r="W872" s="75" t="e">
        <f>MYRANKS_P[[#This Row],[WSGP]]+MYRANKS_P[[#This Row],[SVSGP]]+MYRANKS_P[[#This Row],[SOSGP]]+MYRANKS_P[[#This Row],[ERASGP]]+MYRANKS_P[[#This Row],[WHIPSGP]]</f>
        <v>#REF!</v>
      </c>
      <c r="X872" s="177" t="e">
        <f>RANK(MYRANKS_P[[#This Row],[TTLSGP]],MYRANKS_P[TTLSGP],0)</f>
        <v>#REF!</v>
      </c>
      <c r="Y872" s="75" t="e">
        <f>IF(MYRANKS_P[[#This Row],[RAW_RANK]]&gt;NUM_P,MYRANKS_P[[#This Row],[TTLSGP]],0)</f>
        <v>#REF!</v>
      </c>
      <c r="Z872" s="59" t="e">
        <f>IF(MYRANKS_P[[#This Row],[BENCH_TTLSGP]]=0,"",RANK(MYRANKS_P[[#This Row],[BENCH_TTLSGP]],MYRANKS_P[BENCH_TTLSGP],0))</f>
        <v>#REF!</v>
      </c>
      <c r="AA872" s="59" t="e">
        <f>IF(MYRANKS_P[[#This Row],[RAW_RANK]]=NUM_P,"X","")</f>
        <v>#REF!</v>
      </c>
      <c r="AB872" s="118" t="e">
        <f>VLOOKUP(MYRANKS_P[[#This Row],[POS]],#REF!,COLUMN(#REF!),FALSE)</f>
        <v>#REF!</v>
      </c>
      <c r="AC872" s="57" t="e">
        <f>MYRANKS_P[[#This Row],[TTLSGP]]-MYRANKS_P[[#This Row],[REPL LVL]]</f>
        <v>#REF!</v>
      </c>
      <c r="AD872" s="58" t="e">
        <f>IF(MYRANKS_P[[#This Row],[RAW_RANK]]&lt;=Total_Pitchers_Drafted,MYRANKS_P[[#This Row],[SGP OVER REPL]],0)</f>
        <v>#REF!</v>
      </c>
      <c r="AE872" s="69" t="e">
        <f>MYRANKS_P[[#This Row],[SGP OVER REPL]]*Dollar_Value_Per_Pitcher_SGP+1</f>
        <v>#REF!</v>
      </c>
      <c r="AF872" s="58"/>
      <c r="AG872" s="57" t="e">
        <f>IF(AND(MYRANKS_P[[#This Row],[BENCH_RANK]]&lt;=Total_Pitchers_Drafted,MYRANKS_P[[#This Row],[$ACTUAL]]=""),MYRANKS_P[[#This Row],[USEFULSGP]],0)</f>
        <v>#REF!</v>
      </c>
      <c r="AH872" s="58" t="e">
        <f>IF(MYRANKS_P[[#This Row],[REMAIN_SGP]]=0,0,MYRANKS_P[[#This Row],[REMAIN_SGP]]*Remaining_Dollar_Value_Per_Pitcher_SGP+1)</f>
        <v>#REF!</v>
      </c>
      <c r="AI872" s="94"/>
    </row>
    <row r="873" spans="1:35" x14ac:dyDescent="0.25">
      <c r="A873" s="78" t="s">
        <v>2379</v>
      </c>
      <c r="B873" s="53" t="e">
        <f>VLOOKUP(MYRANKS_P[[#This Row],[PLAYERID]],#REF!,COLUMN(#REF!),FALSE)</f>
        <v>#REF!</v>
      </c>
      <c r="C873" s="53" t="e">
        <f>VLOOKUP(MYRANKS_P[[#This Row],[PLAYERID]],#REF!,COLUMN(#REF!),FALSE)</f>
        <v>#REF!</v>
      </c>
      <c r="D873" s="53" t="e">
        <f>VLOOKUP(MYRANKS_P[[#This Row],[PLAYERID]],#REF!,COLUMN(#REF!),FALSE)</f>
        <v>#REF!</v>
      </c>
      <c r="E873" s="9" t="e">
        <f>VLOOKUP(MYRANKS_P[[#This Row],[PLAYERID]],#REF!,COLUMN(#REF!),FALSE)</f>
        <v>#REF!</v>
      </c>
      <c r="F873" s="53" t="e">
        <f>VLOOKUP(MYRANKS_P[[#This Row],[PLAYERID]],#REF!,COLUMN(#REF!),FALSE)</f>
        <v>#REF!</v>
      </c>
      <c r="G873" s="9" t="e">
        <f>INDEX(#REF!,MATCH(MYRANKS_P[[#This Row],[PLAYERID]],#REF!,0),VLOOKUP(IDSYSTEM,#REF!,3,FALSE))</f>
        <v>#REF!</v>
      </c>
      <c r="H873" s="136" t="e">
        <f>IF(OR(LEAGUE="Mixed",LEAGUE=MYRANKS_P[[#This Row],[LG]]),IFERROR(INDEX(PITCHCSV[],MATCH(MYRANKS_P[[#This Row],[PROJID]],PITCHCSV[playerid],0),P_WCOL),0),0)</f>
        <v>#REF!</v>
      </c>
      <c r="I873" s="138" t="e">
        <f>IF(OR(LEAGUE="Mixed",LEAGUE=MYRANKS_P[[#This Row],[LG]]),IFERROR(INDEX(PITCHCSV[],MATCH(MYRANKS_P[[#This Row],[PROJID]],PITCHCSV[playerid],0),P_SVCOL),0),0)</f>
        <v>#REF!</v>
      </c>
      <c r="J873" s="138" t="e">
        <f>IF(OR(LEAGUE="Mixed",LEAGUE=MYRANKS_P[[#This Row],[LG]]),IFERROR(INDEX(PITCHCSV[],MATCH(MYRANKS_P[[#This Row],[PROJID]],PITCHCSV[playerid],0),P_IPCOL),0),0)</f>
        <v>#REF!</v>
      </c>
      <c r="K873" s="138" t="e">
        <f>IF(OR(LEAGUE="Mixed",LEAGUE=MYRANKS_P[[#This Row],[LG]]),IFERROR(INDEX(PITCHCSV[],MATCH(MYRANKS_P[[#This Row],[PROJID]],PITCHCSV[playerid],0),P_HCOL),0),0)</f>
        <v>#REF!</v>
      </c>
      <c r="L873" s="138" t="e">
        <f>IF(OR(LEAGUE="Mixed",LEAGUE=MYRANKS_P[[#This Row],[LG]]),IFERROR(INDEX(PITCHCSV[],MATCH(MYRANKS_P[[#This Row],[PROJID]],PITCHCSV[playerid],0),P_ERCOL),0),0)</f>
        <v>#REF!</v>
      </c>
      <c r="M873" s="138" t="e">
        <f>IF(OR(LEAGUE="Mixed",LEAGUE=MYRANKS_P[[#This Row],[LG]]),IFERROR(INDEX(PITCHCSV[],MATCH(MYRANKS_P[[#This Row],[PROJID]],PITCHCSV[playerid],0),P_HRCOL),0),0)</f>
        <v>#REF!</v>
      </c>
      <c r="N873" s="138" t="e">
        <f>IF(OR(LEAGUE="Mixed",LEAGUE=MYRANKS_P[[#This Row],[LG]]),IFERROR(INDEX(PITCHCSV[],MATCH(MYRANKS_P[[#This Row],[PROJID]],PITCHCSV[playerid],0),P_SOCOL),0),0)</f>
        <v>#REF!</v>
      </c>
      <c r="O873" s="138" t="e">
        <f>IF(OR(LEAGUE="Mixed",LEAGUE=MYRANKS_P[[#This Row],[LG]]),IFERROR(INDEX(PITCHCSV[],MATCH(MYRANKS_P[[#This Row],[PROJID]],PITCHCSV[playerid],0),P_BBCOL),0),0)</f>
        <v>#REF!</v>
      </c>
      <c r="P873" s="80" t="e">
        <f>IF(OR(LEAGUE="Mixed",LEAGUE=MYRANKS_P[[#This Row],[LG]]),IFERROR(MYRANKS_P[[#This Row],[ER]]*9/MYRANKS_P[[#This Row],[IP]],0),0)</f>
        <v>#REF!</v>
      </c>
      <c r="Q873" s="12" t="e">
        <f>IF(OR(LEAGUE="Mixed",LEAGUE=MYRANKS_P[[#This Row],[LG]]),IFERROR((MYRANKS_P[[#This Row],[BB]]+MYRANKS_P[[#This Row],[H]])/MYRANKS_P[[#This Row],[IP]],0),0)</f>
        <v>#REF!</v>
      </c>
      <c r="R873" s="12" t="e">
        <f>MYRANKS_P[[#This Row],[W]]/SGP_W</f>
        <v>#REF!</v>
      </c>
      <c r="S873" s="12" t="e">
        <f>MYRANKS_P[[#This Row],[SV]]/SGP_SV</f>
        <v>#REF!</v>
      </c>
      <c r="T873" s="12" t="e">
        <f>MYRANKS_P[[#This Row],[SO]]/SGP_K</f>
        <v>#REF!</v>
      </c>
      <c r="U873" s="12" t="e">
        <f>((LGAVG_ER*(NUMPITCHERS-1)+MYRANKS_P[[#This Row],[ER]])*9/((LGAVG_IP*(NUMPITCHERS-1)+MYRANKS_P[[#This Row],[IP]]))-LGAVG_ERA)/SGP_ERA</f>
        <v>#REF!</v>
      </c>
      <c r="V873" s="141" t="e">
        <f>((LGAVG_HBB*(NUMPITCHERS-1)+MYRANKS_P[[#This Row],[BB]]+MYRANKS_P[[#This Row],[H]])/(LGAVG_IP*(NUMPITCHERS-1)+MYRANKS_P[[#This Row],[IP]])-LGAVG_WHIP)/SGP_WHIP</f>
        <v>#REF!</v>
      </c>
      <c r="W873" s="76" t="e">
        <f>MYRANKS_P[[#This Row],[WSGP]]+MYRANKS_P[[#This Row],[SVSGP]]+MYRANKS_P[[#This Row],[SOSGP]]+MYRANKS_P[[#This Row],[ERASGP]]+MYRANKS_P[[#This Row],[WHIPSGP]]</f>
        <v>#REF!</v>
      </c>
      <c r="X873" s="175" t="e">
        <f>RANK(MYRANKS_P[[#This Row],[TTLSGP]],MYRANKS_P[TTLSGP],0)</f>
        <v>#REF!</v>
      </c>
      <c r="Y873" s="76" t="e">
        <f>IF(MYRANKS_P[[#This Row],[RAW_RANK]]&gt;NUM_P,MYRANKS_P[[#This Row],[TTLSGP]],0)</f>
        <v>#REF!</v>
      </c>
      <c r="Z873" s="23" t="e">
        <f>IF(MYRANKS_P[[#This Row],[BENCH_TTLSGP]]=0,"",RANK(MYRANKS_P[[#This Row],[BENCH_TTLSGP]],MYRANKS_P[BENCH_TTLSGP],0))</f>
        <v>#REF!</v>
      </c>
      <c r="AA873" s="23" t="e">
        <f>IF(MYRANKS_P[[#This Row],[RAW_RANK]]=NUM_P,"X","")</f>
        <v>#REF!</v>
      </c>
      <c r="AB873" s="80" t="e">
        <f>VLOOKUP(MYRANKS_P[[#This Row],[POS]],#REF!,COLUMN(#REF!),FALSE)</f>
        <v>#REF!</v>
      </c>
      <c r="AC873" s="12" t="e">
        <f>MYRANKS_P[[#This Row],[TTLSGP]]-MYRANKS_P[[#This Row],[REPL LVL]]</f>
        <v>#REF!</v>
      </c>
      <c r="AD873" s="20" t="e">
        <f>IF(MYRANKS_P[[#This Row],[RAW_RANK]]&lt;=Total_Pitchers_Drafted,MYRANKS_P[[#This Row],[SGP OVER REPL]],0)</f>
        <v>#REF!</v>
      </c>
      <c r="AE873" s="70" t="e">
        <f>MYRANKS_P[[#This Row],[SGP OVER REPL]]*Dollar_Value_Per_Pitcher_SGP+1</f>
        <v>#REF!</v>
      </c>
      <c r="AF873" s="28"/>
      <c r="AG873" s="31" t="e">
        <f>IF(AND(MYRANKS_P[[#This Row],[BENCH_RANK]]&lt;=Total_Pitchers_Drafted,MYRANKS_P[[#This Row],[$ACTUAL]]=""),MYRANKS_P[[#This Row],[USEFULSGP]],0)</f>
        <v>#REF!</v>
      </c>
      <c r="AH873" s="28" t="e">
        <f>IF(MYRANKS_P[[#This Row],[REMAIN_SGP]]=0,0,MYRANKS_P[[#This Row],[REMAIN_SGP]]*Remaining_Dollar_Value_Per_Pitcher_SGP+1)</f>
        <v>#REF!</v>
      </c>
      <c r="AI873" s="94"/>
    </row>
    <row r="874" spans="1:35" x14ac:dyDescent="0.25">
      <c r="A874" s="111" t="s">
        <v>1385</v>
      </c>
      <c r="B874" s="9" t="e">
        <f>VLOOKUP(MYRANKS_P[[#This Row],[PLAYERID]],#REF!,COLUMN(#REF!),FALSE)</f>
        <v>#REF!</v>
      </c>
      <c r="C874" s="9" t="e">
        <f>VLOOKUP(MYRANKS_P[[#This Row],[PLAYERID]],#REF!,COLUMN(#REF!),FALSE)</f>
        <v>#REF!</v>
      </c>
      <c r="D874" s="9" t="e">
        <f>VLOOKUP(MYRANKS_P[[#This Row],[PLAYERID]],#REF!,COLUMN(#REF!),FALSE)</f>
        <v>#REF!</v>
      </c>
      <c r="E874" s="9" t="e">
        <f>VLOOKUP(MYRANKS_P[[#This Row],[PLAYERID]],#REF!,COLUMN(#REF!),FALSE)</f>
        <v>#REF!</v>
      </c>
      <c r="F874" s="9" t="e">
        <f>VLOOKUP(MYRANKS_P[[#This Row],[PLAYERID]],#REF!,COLUMN(#REF!),FALSE)</f>
        <v>#REF!</v>
      </c>
      <c r="G874" s="9" t="e">
        <f>INDEX(#REF!,MATCH(MYRANKS_P[[#This Row],[PLAYERID]],#REF!,0),VLOOKUP(IDSYSTEM,#REF!,3,FALSE))</f>
        <v>#REF!</v>
      </c>
      <c r="H874" s="115" t="e">
        <f>IF(OR(LEAGUE="Mixed",LEAGUE=MYRANKS_P[[#This Row],[LG]]),IFERROR(INDEX(PITCHCSV[],MATCH(MYRANKS_P[[#This Row],[PROJID]],PITCHCSV[playerid],0),P_WCOL),0),0)</f>
        <v>#REF!</v>
      </c>
      <c r="I874" s="137" t="e">
        <f>IF(OR(LEAGUE="Mixed",LEAGUE=MYRANKS_P[[#This Row],[LG]]),IFERROR(INDEX(PITCHCSV[],MATCH(MYRANKS_P[[#This Row],[PROJID]],PITCHCSV[playerid],0),P_SVCOL),0),0)</f>
        <v>#REF!</v>
      </c>
      <c r="J874" s="137" t="e">
        <f>IF(OR(LEAGUE="Mixed",LEAGUE=MYRANKS_P[[#This Row],[LG]]),IFERROR(INDEX(PITCHCSV[],MATCH(MYRANKS_P[[#This Row],[PROJID]],PITCHCSV[playerid],0),P_IPCOL),0),0)</f>
        <v>#REF!</v>
      </c>
      <c r="K874" s="137" t="e">
        <f>IF(OR(LEAGUE="Mixed",LEAGUE=MYRANKS_P[[#This Row],[LG]]),IFERROR(INDEX(PITCHCSV[],MATCH(MYRANKS_P[[#This Row],[PROJID]],PITCHCSV[playerid],0),P_HCOL),0),0)</f>
        <v>#REF!</v>
      </c>
      <c r="L874" s="137" t="e">
        <f>IF(OR(LEAGUE="Mixed",LEAGUE=MYRANKS_P[[#This Row],[LG]]),IFERROR(INDEX(PITCHCSV[],MATCH(MYRANKS_P[[#This Row],[PROJID]],PITCHCSV[playerid],0),P_ERCOL),0),0)</f>
        <v>#REF!</v>
      </c>
      <c r="M874" s="137" t="e">
        <f>IF(OR(LEAGUE="Mixed",LEAGUE=MYRANKS_P[[#This Row],[LG]]),IFERROR(INDEX(PITCHCSV[],MATCH(MYRANKS_P[[#This Row],[PROJID]],PITCHCSV[playerid],0),P_HRCOL),0),0)</f>
        <v>#REF!</v>
      </c>
      <c r="N874" s="137" t="e">
        <f>IF(OR(LEAGUE="Mixed",LEAGUE=MYRANKS_P[[#This Row],[LG]]),IFERROR(INDEX(PITCHCSV[],MATCH(MYRANKS_P[[#This Row],[PROJID]],PITCHCSV[playerid],0),P_SOCOL),0),0)</f>
        <v>#REF!</v>
      </c>
      <c r="O874" s="137" t="e">
        <f>IF(OR(LEAGUE="Mixed",LEAGUE=MYRANKS_P[[#This Row],[LG]]),IFERROR(INDEX(PITCHCSV[],MATCH(MYRANKS_P[[#This Row],[PROJID]],PITCHCSV[playerid],0),P_BBCOL),0),0)</f>
        <v>#REF!</v>
      </c>
      <c r="P874" s="139" t="e">
        <f>IF(OR(LEAGUE="Mixed",LEAGUE=MYRANKS_P[[#This Row],[LG]]),IFERROR(MYRANKS_P[[#This Row],[ER]]*9/MYRANKS_P[[#This Row],[IP]],0),0)</f>
        <v>#REF!</v>
      </c>
      <c r="Q874" s="10" t="e">
        <f>IF(OR(LEAGUE="Mixed",LEAGUE=MYRANKS_P[[#This Row],[LG]]),IFERROR((MYRANKS_P[[#This Row],[BB]]+MYRANKS_P[[#This Row],[H]])/MYRANKS_P[[#This Row],[IP]],0),0)</f>
        <v>#REF!</v>
      </c>
      <c r="R874" s="10" t="e">
        <f>MYRANKS_P[[#This Row],[W]]/SGP_W</f>
        <v>#REF!</v>
      </c>
      <c r="S874" s="10" t="e">
        <f>MYRANKS_P[[#This Row],[SV]]/SGP_SV</f>
        <v>#REF!</v>
      </c>
      <c r="T874" s="10" t="e">
        <f>MYRANKS_P[[#This Row],[SO]]/SGP_K</f>
        <v>#REF!</v>
      </c>
      <c r="U874" s="10" t="e">
        <f>((LGAVG_ER*(NUMPITCHERS-1)+MYRANKS_P[[#This Row],[ER]])*9/((LGAVG_IP*(NUMPITCHERS-1)+MYRANKS_P[[#This Row],[IP]]))-LGAVG_ERA)/SGP_ERA</f>
        <v>#REF!</v>
      </c>
      <c r="V874" s="140" t="e">
        <f>((LGAVG_HBB*(NUMPITCHERS-1)+MYRANKS_P[[#This Row],[BB]]+MYRANKS_P[[#This Row],[H]])/(LGAVG_IP*(NUMPITCHERS-1)+MYRANKS_P[[#This Row],[IP]])-LGAVG_WHIP)/SGP_WHIP</f>
        <v>#REF!</v>
      </c>
      <c r="W874" s="72" t="e">
        <f>MYRANKS_P[[#This Row],[WSGP]]+MYRANKS_P[[#This Row],[SVSGP]]+MYRANKS_P[[#This Row],[SOSGP]]+MYRANKS_P[[#This Row],[ERASGP]]+MYRANKS_P[[#This Row],[WHIPSGP]]</f>
        <v>#REF!</v>
      </c>
      <c r="X874" s="171" t="e">
        <f>RANK(MYRANKS_P[[#This Row],[TTLSGP]],MYRANKS_P[TTLSGP],0)</f>
        <v>#REF!</v>
      </c>
      <c r="Y874" s="72" t="e">
        <f>IF(MYRANKS_P[[#This Row],[RAW_RANK]]&gt;NUM_P,MYRANKS_P[[#This Row],[TTLSGP]],0)</f>
        <v>#REF!</v>
      </c>
      <c r="Z874" s="22" t="e">
        <f>IF(MYRANKS_P[[#This Row],[BENCH_TTLSGP]]=0,"",RANK(MYRANKS_P[[#This Row],[BENCH_TTLSGP]],MYRANKS_P[BENCH_TTLSGP],0))</f>
        <v>#REF!</v>
      </c>
      <c r="AA874" s="22" t="e">
        <f>IF(MYRANKS_P[[#This Row],[RAW_RANK]]=NUM_P,"X","")</f>
        <v>#REF!</v>
      </c>
      <c r="AB874" s="80" t="e">
        <f>VLOOKUP(MYRANKS_P[[#This Row],[POS]],#REF!,COLUMN(#REF!),FALSE)</f>
        <v>#REF!</v>
      </c>
      <c r="AC874" s="12" t="e">
        <f>MYRANKS_P[[#This Row],[TTLSGP]]-MYRANKS_P[[#This Row],[REPL LVL]]</f>
        <v>#REF!</v>
      </c>
      <c r="AD874" s="19" t="e">
        <f>IF(MYRANKS_P[[#This Row],[RAW_RANK]]&lt;=Total_Pitchers_Drafted,MYRANKS_P[[#This Row],[SGP OVER REPL]],0)</f>
        <v>#REF!</v>
      </c>
      <c r="AE874" s="66" t="e">
        <f>MYRANKS_P[[#This Row],[SGP OVER REPL]]*Dollar_Value_Per_Pitcher_SGP+1</f>
        <v>#REF!</v>
      </c>
      <c r="AF874" s="27"/>
      <c r="AG874" s="30" t="e">
        <f>IF(AND(MYRANKS_P[[#This Row],[BENCH_RANK]]&lt;=Total_Pitchers_Drafted,MYRANKS_P[[#This Row],[$ACTUAL]]=""),MYRANKS_P[[#This Row],[USEFULSGP]],0)</f>
        <v>#REF!</v>
      </c>
      <c r="AH874" s="27" t="e">
        <f>IF(MYRANKS_P[[#This Row],[REMAIN_SGP]]=0,0,MYRANKS_P[[#This Row],[REMAIN_SGP]]*Remaining_Dollar_Value_Per_Pitcher_SGP+1)</f>
        <v>#REF!</v>
      </c>
      <c r="AI874" s="87"/>
    </row>
    <row r="875" spans="1:35" x14ac:dyDescent="0.25">
      <c r="A875" s="78" t="s">
        <v>1982</v>
      </c>
      <c r="B875" s="53" t="e">
        <f>VLOOKUP(MYRANKS_P[[#This Row],[PLAYERID]],#REF!,COLUMN(#REF!),FALSE)</f>
        <v>#REF!</v>
      </c>
      <c r="C875" s="53" t="e">
        <f>VLOOKUP(MYRANKS_P[[#This Row],[PLAYERID]],#REF!,COLUMN(#REF!),FALSE)</f>
        <v>#REF!</v>
      </c>
      <c r="D875" s="53" t="e">
        <f>VLOOKUP(MYRANKS_P[[#This Row],[PLAYERID]],#REF!,COLUMN(#REF!),FALSE)</f>
        <v>#REF!</v>
      </c>
      <c r="E875" s="9" t="e">
        <f>VLOOKUP(MYRANKS_P[[#This Row],[PLAYERID]],#REF!,COLUMN(#REF!),FALSE)</f>
        <v>#REF!</v>
      </c>
      <c r="F875" s="53" t="e">
        <f>VLOOKUP(MYRANKS_P[[#This Row],[PLAYERID]],#REF!,COLUMN(#REF!),FALSE)</f>
        <v>#REF!</v>
      </c>
      <c r="G875" s="169" t="e">
        <f>INDEX(#REF!,MATCH(MYRANKS_P[[#This Row],[PLAYERID]],#REF!,0),VLOOKUP(IDSYSTEM,#REF!,3,FALSE))</f>
        <v>#REF!</v>
      </c>
      <c r="H875" s="136" t="e">
        <f>IF(OR(LEAGUE="Mixed",LEAGUE=MYRANKS_P[[#This Row],[LG]]),IFERROR(INDEX(PITCHCSV[],MATCH(MYRANKS_P[[#This Row],[PROJID]],PITCHCSV[playerid],0),P_WCOL),0),0)</f>
        <v>#REF!</v>
      </c>
      <c r="I875" s="138" t="e">
        <f>IF(OR(LEAGUE="Mixed",LEAGUE=MYRANKS_P[[#This Row],[LG]]),IFERROR(INDEX(PITCHCSV[],MATCH(MYRANKS_P[[#This Row],[PROJID]],PITCHCSV[playerid],0),P_SVCOL),0),0)</f>
        <v>#REF!</v>
      </c>
      <c r="J875" s="138" t="e">
        <f>IF(OR(LEAGUE="Mixed",LEAGUE=MYRANKS_P[[#This Row],[LG]]),IFERROR(INDEX(PITCHCSV[],MATCH(MYRANKS_P[[#This Row],[PROJID]],PITCHCSV[playerid],0),P_IPCOL),0),0)</f>
        <v>#REF!</v>
      </c>
      <c r="K875" s="138" t="e">
        <f>IF(OR(LEAGUE="Mixed",LEAGUE=MYRANKS_P[[#This Row],[LG]]),IFERROR(INDEX(PITCHCSV[],MATCH(MYRANKS_P[[#This Row],[PROJID]],PITCHCSV[playerid],0),P_HCOL),0),0)</f>
        <v>#REF!</v>
      </c>
      <c r="L875" s="138" t="e">
        <f>IF(OR(LEAGUE="Mixed",LEAGUE=MYRANKS_P[[#This Row],[LG]]),IFERROR(INDEX(PITCHCSV[],MATCH(MYRANKS_P[[#This Row],[PROJID]],PITCHCSV[playerid],0),P_ERCOL),0),0)</f>
        <v>#REF!</v>
      </c>
      <c r="M875" s="138" t="e">
        <f>IF(OR(LEAGUE="Mixed",LEAGUE=MYRANKS_P[[#This Row],[LG]]),IFERROR(INDEX(PITCHCSV[],MATCH(MYRANKS_P[[#This Row],[PROJID]],PITCHCSV[playerid],0),P_HRCOL),0),0)</f>
        <v>#REF!</v>
      </c>
      <c r="N875" s="138" t="e">
        <f>IF(OR(LEAGUE="Mixed",LEAGUE=MYRANKS_P[[#This Row],[LG]]),IFERROR(INDEX(PITCHCSV[],MATCH(MYRANKS_P[[#This Row],[PROJID]],PITCHCSV[playerid],0),P_SOCOL),0),0)</f>
        <v>#REF!</v>
      </c>
      <c r="O875" s="138" t="e">
        <f>IF(OR(LEAGUE="Mixed",LEAGUE=MYRANKS_P[[#This Row],[LG]]),IFERROR(INDEX(PITCHCSV[],MATCH(MYRANKS_P[[#This Row],[PROJID]],PITCHCSV[playerid],0),P_BBCOL),0),0)</f>
        <v>#REF!</v>
      </c>
      <c r="P875" s="80" t="e">
        <f>IF(OR(LEAGUE="Mixed",LEAGUE=MYRANKS_P[[#This Row],[LG]]),IFERROR(MYRANKS_P[[#This Row],[ER]]*9/MYRANKS_P[[#This Row],[IP]],0),0)</f>
        <v>#REF!</v>
      </c>
      <c r="Q875" s="12" t="e">
        <f>IF(OR(LEAGUE="Mixed",LEAGUE=MYRANKS_P[[#This Row],[LG]]),IFERROR((MYRANKS_P[[#This Row],[BB]]+MYRANKS_P[[#This Row],[H]])/MYRANKS_P[[#This Row],[IP]],0),0)</f>
        <v>#REF!</v>
      </c>
      <c r="R875" s="58" t="e">
        <f>MYRANKS_P[[#This Row],[W]]/SGP_W</f>
        <v>#REF!</v>
      </c>
      <c r="S875" s="57" t="e">
        <f>MYRANKS_P[[#This Row],[SV]]/SGP_SV</f>
        <v>#REF!</v>
      </c>
      <c r="T875" s="58" t="e">
        <f>MYRANKS_P[[#This Row],[SO]]/SGP_K</f>
        <v>#REF!</v>
      </c>
      <c r="U875" s="12" t="e">
        <f>((LGAVG_ER*(NUMPITCHERS-1)+MYRANKS_P[[#This Row],[ER]])*9/((LGAVG_IP*(NUMPITCHERS-1)+MYRANKS_P[[#This Row],[IP]]))-LGAVG_ERA)/SGP_ERA</f>
        <v>#REF!</v>
      </c>
      <c r="V875" s="141" t="e">
        <f>((LGAVG_HBB*(NUMPITCHERS-1)+MYRANKS_P[[#This Row],[BB]]+MYRANKS_P[[#This Row],[H]])/(LGAVG_IP*(NUMPITCHERS-1)+MYRANKS_P[[#This Row],[IP]])-LGAVG_WHIP)/SGP_WHIP</f>
        <v>#REF!</v>
      </c>
      <c r="W875" s="75" t="e">
        <f>MYRANKS_P[[#This Row],[WSGP]]+MYRANKS_P[[#This Row],[SVSGP]]+MYRANKS_P[[#This Row],[SOSGP]]+MYRANKS_P[[#This Row],[ERASGP]]+MYRANKS_P[[#This Row],[WHIPSGP]]</f>
        <v>#REF!</v>
      </c>
      <c r="X875" s="177" t="e">
        <f>RANK(MYRANKS_P[[#This Row],[TTLSGP]],MYRANKS_P[TTLSGP],0)</f>
        <v>#REF!</v>
      </c>
      <c r="Y875" s="75" t="e">
        <f>IF(MYRANKS_P[[#This Row],[RAW_RANK]]&gt;NUM_P,MYRANKS_P[[#This Row],[TTLSGP]],0)</f>
        <v>#REF!</v>
      </c>
      <c r="Z875" s="59" t="e">
        <f>IF(MYRANKS_P[[#This Row],[BENCH_TTLSGP]]=0,"",RANK(MYRANKS_P[[#This Row],[BENCH_TTLSGP]],MYRANKS_P[BENCH_TTLSGP],0))</f>
        <v>#REF!</v>
      </c>
      <c r="AA875" s="59" t="e">
        <f>IF(MYRANKS_P[[#This Row],[RAW_RANK]]=NUM_P,"X","")</f>
        <v>#REF!</v>
      </c>
      <c r="AB875" s="118" t="e">
        <f>VLOOKUP(MYRANKS_P[[#This Row],[POS]],#REF!,COLUMN(#REF!),FALSE)</f>
        <v>#REF!</v>
      </c>
      <c r="AC875" s="119" t="e">
        <f>MYRANKS_P[[#This Row],[TTLSGP]]-MYRANKS_P[[#This Row],[REPL LVL]]</f>
        <v>#REF!</v>
      </c>
      <c r="AD875" s="58" t="e">
        <f>IF(MYRANKS_P[[#This Row],[RAW_RANK]]&lt;=Total_Pitchers_Drafted,MYRANKS_P[[#This Row],[SGP OVER REPL]],0)</f>
        <v>#REF!</v>
      </c>
      <c r="AE875" s="69" t="e">
        <f>MYRANKS_P[[#This Row],[SGP OVER REPL]]*Dollar_Value_Per_Pitcher_SGP+1</f>
        <v>#REF!</v>
      </c>
      <c r="AF875" s="58"/>
      <c r="AG875" s="57" t="e">
        <f>IF(AND(MYRANKS_P[[#This Row],[BENCH_RANK]]&lt;=Total_Pitchers_Drafted,MYRANKS_P[[#This Row],[$ACTUAL]]=""),MYRANKS_P[[#This Row],[USEFULSGP]],0)</f>
        <v>#REF!</v>
      </c>
      <c r="AH875" s="58" t="e">
        <f>IF(MYRANKS_P[[#This Row],[REMAIN_SGP]]=0,0,MYRANKS_P[[#This Row],[REMAIN_SGP]]*Remaining_Dollar_Value_Per_Pitcher_SGP+1)</f>
        <v>#REF!</v>
      </c>
      <c r="AI875" s="94"/>
    </row>
    <row r="876" spans="1:35" x14ac:dyDescent="0.25">
      <c r="A876" s="78" t="s">
        <v>1390</v>
      </c>
      <c r="B876" s="9" t="e">
        <f>VLOOKUP(MYRANKS_P[[#This Row],[PLAYERID]],#REF!,COLUMN(#REF!),FALSE)</f>
        <v>#REF!</v>
      </c>
      <c r="C876" s="9" t="e">
        <f>VLOOKUP(MYRANKS_P[[#This Row],[PLAYERID]],#REF!,COLUMN(#REF!),FALSE)</f>
        <v>#REF!</v>
      </c>
      <c r="D876" s="9" t="e">
        <f>VLOOKUP(MYRANKS_P[[#This Row],[PLAYERID]],#REF!,COLUMN(#REF!),FALSE)</f>
        <v>#REF!</v>
      </c>
      <c r="E876" s="9" t="e">
        <f>VLOOKUP(MYRANKS_P[[#This Row],[PLAYERID]],#REF!,COLUMN(#REF!),FALSE)</f>
        <v>#REF!</v>
      </c>
      <c r="F876" s="9" t="e">
        <f>VLOOKUP(MYRANKS_P[[#This Row],[PLAYERID]],#REF!,COLUMN(#REF!),FALSE)</f>
        <v>#REF!</v>
      </c>
      <c r="G876" s="169" t="e">
        <f>INDEX(#REF!,MATCH(MYRANKS_P[[#This Row],[PLAYERID]],#REF!,0),VLOOKUP(IDSYSTEM,#REF!,3,FALSE))</f>
        <v>#REF!</v>
      </c>
      <c r="H876" s="136" t="e">
        <f>IF(OR(LEAGUE="Mixed",LEAGUE=MYRANKS_P[[#This Row],[LG]]),IFERROR(INDEX(PITCHCSV[],MATCH(MYRANKS_P[[#This Row],[PROJID]],PITCHCSV[playerid],0),P_WCOL),0),0)</f>
        <v>#REF!</v>
      </c>
      <c r="I876" s="138" t="e">
        <f>IF(OR(LEAGUE="Mixed",LEAGUE=MYRANKS_P[[#This Row],[LG]]),IFERROR(INDEX(PITCHCSV[],MATCH(MYRANKS_P[[#This Row],[PROJID]],PITCHCSV[playerid],0),P_SVCOL),0),0)</f>
        <v>#REF!</v>
      </c>
      <c r="J876" s="138" t="e">
        <f>IF(OR(LEAGUE="Mixed",LEAGUE=MYRANKS_P[[#This Row],[LG]]),IFERROR(INDEX(PITCHCSV[],MATCH(MYRANKS_P[[#This Row],[PROJID]],PITCHCSV[playerid],0),P_IPCOL),0),0)</f>
        <v>#REF!</v>
      </c>
      <c r="K876" s="138" t="e">
        <f>IF(OR(LEAGUE="Mixed",LEAGUE=MYRANKS_P[[#This Row],[LG]]),IFERROR(INDEX(PITCHCSV[],MATCH(MYRANKS_P[[#This Row],[PROJID]],PITCHCSV[playerid],0),P_HCOL),0),0)</f>
        <v>#REF!</v>
      </c>
      <c r="L876" s="138" t="e">
        <f>IF(OR(LEAGUE="Mixed",LEAGUE=MYRANKS_P[[#This Row],[LG]]),IFERROR(INDEX(PITCHCSV[],MATCH(MYRANKS_P[[#This Row],[PROJID]],PITCHCSV[playerid],0),P_ERCOL),0),0)</f>
        <v>#REF!</v>
      </c>
      <c r="M876" s="138" t="e">
        <f>IF(OR(LEAGUE="Mixed",LEAGUE=MYRANKS_P[[#This Row],[LG]]),IFERROR(INDEX(PITCHCSV[],MATCH(MYRANKS_P[[#This Row],[PROJID]],PITCHCSV[playerid],0),P_HRCOL),0),0)</f>
        <v>#REF!</v>
      </c>
      <c r="N876" s="138" t="e">
        <f>IF(OR(LEAGUE="Mixed",LEAGUE=MYRANKS_P[[#This Row],[LG]]),IFERROR(INDEX(PITCHCSV[],MATCH(MYRANKS_P[[#This Row],[PROJID]],PITCHCSV[playerid],0),P_SOCOL),0),0)</f>
        <v>#REF!</v>
      </c>
      <c r="O876" s="138" t="e">
        <f>IF(OR(LEAGUE="Mixed",LEAGUE=MYRANKS_P[[#This Row],[LG]]),IFERROR(INDEX(PITCHCSV[],MATCH(MYRANKS_P[[#This Row],[PROJID]],PITCHCSV[playerid],0),P_BBCOL),0),0)</f>
        <v>#REF!</v>
      </c>
      <c r="P876" s="80" t="e">
        <f>IF(OR(LEAGUE="Mixed",LEAGUE=MYRANKS_P[[#This Row],[LG]]),IFERROR(MYRANKS_P[[#This Row],[ER]]*9/MYRANKS_P[[#This Row],[IP]],0),0)</f>
        <v>#REF!</v>
      </c>
      <c r="Q876" s="12" t="e">
        <f>IF(OR(LEAGUE="Mixed",LEAGUE=MYRANKS_P[[#This Row],[LG]]),IFERROR((MYRANKS_P[[#This Row],[BB]]+MYRANKS_P[[#This Row],[H]])/MYRANKS_P[[#This Row],[IP]],0),0)</f>
        <v>#REF!</v>
      </c>
      <c r="R876" s="12" t="e">
        <f>MYRANKS_P[[#This Row],[W]]/SGP_W</f>
        <v>#REF!</v>
      </c>
      <c r="S876" s="12" t="e">
        <f>MYRANKS_P[[#This Row],[SV]]/SGP_SV</f>
        <v>#REF!</v>
      </c>
      <c r="T876" s="12" t="e">
        <f>MYRANKS_P[[#This Row],[SO]]/SGP_K</f>
        <v>#REF!</v>
      </c>
      <c r="U876" s="12" t="e">
        <f>((LGAVG_ER*(NUMPITCHERS-1)+MYRANKS_P[[#This Row],[ER]])*9/((LGAVG_IP*(NUMPITCHERS-1)+MYRANKS_P[[#This Row],[IP]]))-LGAVG_ERA)/SGP_ERA</f>
        <v>#REF!</v>
      </c>
      <c r="V876" s="141" t="e">
        <f>((LGAVG_HBB*(NUMPITCHERS-1)+MYRANKS_P[[#This Row],[BB]]+MYRANKS_P[[#This Row],[H]])/(LGAVG_IP*(NUMPITCHERS-1)+MYRANKS_P[[#This Row],[IP]])-LGAVG_WHIP)/SGP_WHIP</f>
        <v>#REF!</v>
      </c>
      <c r="W876" s="76" t="e">
        <f>MYRANKS_P[[#This Row],[WSGP]]+MYRANKS_P[[#This Row],[SVSGP]]+MYRANKS_P[[#This Row],[SOSGP]]+MYRANKS_P[[#This Row],[ERASGP]]+MYRANKS_P[[#This Row],[WHIPSGP]]</f>
        <v>#REF!</v>
      </c>
      <c r="X876" s="175" t="e">
        <f>RANK(MYRANKS_P[[#This Row],[TTLSGP]],MYRANKS_P[TTLSGP],0)</f>
        <v>#REF!</v>
      </c>
      <c r="Y876" s="76" t="e">
        <f>IF(MYRANKS_P[[#This Row],[RAW_RANK]]&gt;NUM_P,MYRANKS_P[[#This Row],[TTLSGP]],0)</f>
        <v>#REF!</v>
      </c>
      <c r="Z876" s="23" t="e">
        <f>IF(MYRANKS_P[[#This Row],[BENCH_TTLSGP]]=0,"",RANK(MYRANKS_P[[#This Row],[BENCH_TTLSGP]],MYRANKS_P[BENCH_TTLSGP],0))</f>
        <v>#REF!</v>
      </c>
      <c r="AA876" s="23" t="e">
        <f>IF(MYRANKS_P[[#This Row],[RAW_RANK]]=NUM_P,"X","")</f>
        <v>#REF!</v>
      </c>
      <c r="AB876" s="80" t="e">
        <f>VLOOKUP(MYRANKS_P[[#This Row],[POS]],#REF!,COLUMN(#REF!),FALSE)</f>
        <v>#REF!</v>
      </c>
      <c r="AC876" s="12" t="e">
        <f>MYRANKS_P[[#This Row],[TTLSGP]]-MYRANKS_P[[#This Row],[REPL LVL]]</f>
        <v>#REF!</v>
      </c>
      <c r="AD876" s="20" t="e">
        <f>IF(MYRANKS_P[[#This Row],[RAW_RANK]]&lt;=Total_Pitchers_Drafted,MYRANKS_P[[#This Row],[SGP OVER REPL]],0)</f>
        <v>#REF!</v>
      </c>
      <c r="AE876" s="70" t="e">
        <f>MYRANKS_P[[#This Row],[SGP OVER REPL]]*Dollar_Value_Per_Pitcher_SGP+1</f>
        <v>#REF!</v>
      </c>
      <c r="AF876" s="28"/>
      <c r="AG876" s="31" t="e">
        <f>IF(AND(MYRANKS_P[[#This Row],[BENCH_RANK]]&lt;=Total_Pitchers_Drafted,MYRANKS_P[[#This Row],[$ACTUAL]]=""),MYRANKS_P[[#This Row],[USEFULSGP]],0)</f>
        <v>#REF!</v>
      </c>
      <c r="AH876" s="28" t="e">
        <f>IF(MYRANKS_P[[#This Row],[REMAIN_SGP]]=0,0,MYRANKS_P[[#This Row],[REMAIN_SGP]]*Remaining_Dollar_Value_Per_Pitcher_SGP+1)</f>
        <v>#REF!</v>
      </c>
      <c r="AI876" s="94"/>
    </row>
    <row r="877" spans="1:35" x14ac:dyDescent="0.25">
      <c r="A877" s="99" t="s">
        <v>4827</v>
      </c>
      <c r="B877" s="53" t="e">
        <f>VLOOKUP(MYRANKS_P[[#This Row],[PLAYERID]],#REF!,COLUMN(#REF!),FALSE)</f>
        <v>#REF!</v>
      </c>
      <c r="C877" s="53" t="e">
        <f>VLOOKUP(MYRANKS_P[[#This Row],[PLAYERID]],#REF!,COLUMN(#REF!),FALSE)</f>
        <v>#REF!</v>
      </c>
      <c r="D877" s="53" t="e">
        <f>VLOOKUP(MYRANKS_P[[#This Row],[PLAYERID]],#REF!,COLUMN(#REF!),FALSE)</f>
        <v>#REF!</v>
      </c>
      <c r="E877" s="9" t="e">
        <f>VLOOKUP(MYRANKS_P[[#This Row],[PLAYERID]],#REF!,COLUMN(#REF!),FALSE)</f>
        <v>#REF!</v>
      </c>
      <c r="F877" s="53" t="e">
        <f>VLOOKUP(MYRANKS_P[[#This Row],[PLAYERID]],#REF!,COLUMN(#REF!),FALSE)</f>
        <v>#REF!</v>
      </c>
      <c r="G877" s="169" t="e">
        <f>INDEX(#REF!,MATCH(MYRANKS_P[[#This Row],[PLAYERID]],#REF!,0),VLOOKUP(IDSYSTEM,#REF!,3,FALSE))</f>
        <v>#REF!</v>
      </c>
      <c r="H877" s="132" t="e">
        <f>IF(OR(LEAGUE="Mixed",LEAGUE=MYRANKS_P[[#This Row],[LG]]),IFERROR(INDEX(PITCHCSV[],MATCH(MYRANKS_P[[#This Row],[PROJID]],PITCHCSV[playerid],0),P_WCOL),0),0)</f>
        <v>#REF!</v>
      </c>
      <c r="I877" s="133" t="e">
        <f>IF(OR(LEAGUE="Mixed",LEAGUE=MYRANKS_P[[#This Row],[LG]]),IFERROR(INDEX(PITCHCSV[],MATCH(MYRANKS_P[[#This Row],[PROJID]],PITCHCSV[playerid],0),P_SVCOL),0),0)</f>
        <v>#REF!</v>
      </c>
      <c r="J877" s="133" t="e">
        <f>IF(OR(LEAGUE="Mixed",LEAGUE=MYRANKS_P[[#This Row],[LG]]),IFERROR(INDEX(PITCHCSV[],MATCH(MYRANKS_P[[#This Row],[PROJID]],PITCHCSV[playerid],0),P_IPCOL),0),0)</f>
        <v>#REF!</v>
      </c>
      <c r="K877" s="133" t="e">
        <f>IF(OR(LEAGUE="Mixed",LEAGUE=MYRANKS_P[[#This Row],[LG]]),IFERROR(INDEX(PITCHCSV[],MATCH(MYRANKS_P[[#This Row],[PROJID]],PITCHCSV[playerid],0),P_HCOL),0),0)</f>
        <v>#REF!</v>
      </c>
      <c r="L877" s="133" t="e">
        <f>IF(OR(LEAGUE="Mixed",LEAGUE=MYRANKS_P[[#This Row],[LG]]),IFERROR(INDEX(PITCHCSV[],MATCH(MYRANKS_P[[#This Row],[PROJID]],PITCHCSV[playerid],0),P_ERCOL),0),0)</f>
        <v>#REF!</v>
      </c>
      <c r="M877" s="133" t="e">
        <f>IF(OR(LEAGUE="Mixed",LEAGUE=MYRANKS_P[[#This Row],[LG]]),IFERROR(INDEX(PITCHCSV[],MATCH(MYRANKS_P[[#This Row],[PROJID]],PITCHCSV[playerid],0),P_HRCOL),0),0)</f>
        <v>#REF!</v>
      </c>
      <c r="N877" s="133" t="e">
        <f>IF(OR(LEAGUE="Mixed",LEAGUE=MYRANKS_P[[#This Row],[LG]]),IFERROR(INDEX(PITCHCSV[],MATCH(MYRANKS_P[[#This Row],[PROJID]],PITCHCSV[playerid],0),P_SOCOL),0),0)</f>
        <v>#REF!</v>
      </c>
      <c r="O877" s="133" t="e">
        <f>IF(OR(LEAGUE="Mixed",LEAGUE=MYRANKS_P[[#This Row],[LG]]),IFERROR(INDEX(PITCHCSV[],MATCH(MYRANKS_P[[#This Row],[PROJID]],PITCHCSV[playerid],0),P_BBCOL),0),0)</f>
        <v>#REF!</v>
      </c>
      <c r="P877" s="93" t="e">
        <f>IF(OR(LEAGUE="Mixed",LEAGUE=MYRANKS_P[[#This Row],[LG]]),IFERROR(MYRANKS_P[[#This Row],[ER]]*9/MYRANKS_P[[#This Row],[IP]],0),0)</f>
        <v>#REF!</v>
      </c>
      <c r="Q877" s="94" t="e">
        <f>IF(OR(LEAGUE="Mixed",LEAGUE=MYRANKS_P[[#This Row],[LG]]),IFERROR((MYRANKS_P[[#This Row],[BB]]+MYRANKS_P[[#This Row],[H]])/MYRANKS_P[[#This Row],[IP]],0),0)</f>
        <v>#REF!</v>
      </c>
      <c r="R877" s="94" t="e">
        <f>MYRANKS_P[[#This Row],[W]]/SGP_W</f>
        <v>#REF!</v>
      </c>
      <c r="S877" s="94" t="e">
        <f>MYRANKS_P[[#This Row],[SV]]/SGP_SV</f>
        <v>#REF!</v>
      </c>
      <c r="T877" s="94" t="e">
        <f>MYRANKS_P[[#This Row],[SO]]/SGP_K</f>
        <v>#REF!</v>
      </c>
      <c r="U877" s="94" t="e">
        <f>((LGAVG_ER*(NUMPITCHERS-1)+MYRANKS_P[[#This Row],[ER]])*9/((LGAVG_IP*(NUMPITCHERS-1)+MYRANKS_P[[#This Row],[IP]]))-LGAVG_ERA)/SGP_ERA</f>
        <v>#REF!</v>
      </c>
      <c r="V877" s="134" t="e">
        <f>((LGAVG_HBB*(NUMPITCHERS-1)+MYRANKS_P[[#This Row],[BB]]+MYRANKS_P[[#This Row],[H]])/(LGAVG_IP*(NUMPITCHERS-1)+MYRANKS_P[[#This Row],[IP]])-LGAVG_WHIP)/SGP_WHIP</f>
        <v>#REF!</v>
      </c>
      <c r="W877" s="100" t="e">
        <f>MYRANKS_P[[#This Row],[WSGP]]+MYRANKS_P[[#This Row],[SVSGP]]+MYRANKS_P[[#This Row],[SOSGP]]+MYRANKS_P[[#This Row],[ERASGP]]+MYRANKS_P[[#This Row],[WHIPSGP]]</f>
        <v>#REF!</v>
      </c>
      <c r="X877" s="176" t="e">
        <f>RANK(MYRANKS_P[[#This Row],[TTLSGP]],MYRANKS_P[TTLSGP],0)</f>
        <v>#REF!</v>
      </c>
      <c r="Y877" s="100" t="e">
        <f>IF(MYRANKS_P[[#This Row],[RAW_RANK]]&gt;NUM_P,MYRANKS_P[[#This Row],[TTLSGP]],0)</f>
        <v>#REF!</v>
      </c>
      <c r="Z877" s="101" t="e">
        <f>IF(MYRANKS_P[[#This Row],[BENCH_TTLSGP]]=0,"",RANK(MYRANKS_P[[#This Row],[BENCH_TTLSGP]],MYRANKS_P[BENCH_TTLSGP],0))</f>
        <v>#REF!</v>
      </c>
      <c r="AA877" s="101" t="e">
        <f>IF(MYRANKS_P[[#This Row],[RAW_RANK]]=NUM_P,"X","")</f>
        <v>#REF!</v>
      </c>
      <c r="AB877" s="93" t="e">
        <f>VLOOKUP(MYRANKS_P[[#This Row],[POS]],#REF!,COLUMN(#REF!),FALSE)</f>
        <v>#REF!</v>
      </c>
      <c r="AC877" s="94" t="e">
        <f>MYRANKS_P[[#This Row],[TTLSGP]]-MYRANKS_P[[#This Row],[REPL LVL]]</f>
        <v>#REF!</v>
      </c>
      <c r="AD877" s="94" t="e">
        <f>IF(MYRANKS_P[[#This Row],[RAW_RANK]]&lt;=Total_Pitchers_Drafted,MYRANKS_P[[#This Row],[SGP OVER REPL]],0)</f>
        <v>#REF!</v>
      </c>
      <c r="AE877" s="102" t="e">
        <f>MYRANKS_P[[#This Row],[SGP OVER REPL]]*Dollar_Value_Per_Pitcher_SGP+1</f>
        <v>#REF!</v>
      </c>
      <c r="AF877" s="94"/>
      <c r="AG877" s="94" t="e">
        <f>IF(AND(MYRANKS_P[[#This Row],[BENCH_RANK]]&lt;=Total_Pitchers_Drafted,MYRANKS_P[[#This Row],[$ACTUAL]]=""),MYRANKS_P[[#This Row],[USEFULSGP]],0)</f>
        <v>#REF!</v>
      </c>
      <c r="AH877" s="94" t="e">
        <f>IF(MYRANKS_P[[#This Row],[REMAIN_SGP]]=0,0,MYRANKS_P[[#This Row],[REMAIN_SGP]]*Remaining_Dollar_Value_Per_Pitcher_SGP+1)</f>
        <v>#REF!</v>
      </c>
      <c r="AI877" s="94"/>
    </row>
    <row r="878" spans="1:35" x14ac:dyDescent="0.25">
      <c r="A878" s="98" t="s">
        <v>2431</v>
      </c>
      <c r="B878" s="53" t="e">
        <f>VLOOKUP(MYRANKS_P[[#This Row],[PLAYERID]],#REF!,COLUMN(#REF!),FALSE)</f>
        <v>#REF!</v>
      </c>
      <c r="C878" s="53" t="e">
        <f>VLOOKUP(MYRANKS_P[[#This Row],[PLAYERID]],#REF!,COLUMN(#REF!),FALSE)</f>
        <v>#REF!</v>
      </c>
      <c r="D878" s="53" t="e">
        <f>VLOOKUP(MYRANKS_P[[#This Row],[PLAYERID]],#REF!,COLUMN(#REF!),FALSE)</f>
        <v>#REF!</v>
      </c>
      <c r="E878" s="9" t="e">
        <f>VLOOKUP(MYRANKS_P[[#This Row],[PLAYERID]],#REF!,COLUMN(#REF!),FALSE)</f>
        <v>#REF!</v>
      </c>
      <c r="F878" s="53" t="e">
        <f>VLOOKUP(MYRANKS_P[[#This Row],[PLAYERID]],#REF!,COLUMN(#REF!),FALSE)</f>
        <v>#REF!</v>
      </c>
      <c r="G878" s="9" t="e">
        <f>INDEX(#REF!,MATCH(MYRANKS_P[[#This Row],[PLAYERID]],#REF!,0),VLOOKUP(IDSYSTEM,#REF!,3,FALSE))</f>
        <v>#REF!</v>
      </c>
      <c r="H878" s="115" t="e">
        <f>IF(OR(LEAGUE="Mixed",LEAGUE=MYRANKS_P[[#This Row],[LG]]),IFERROR(INDEX(PITCHCSV[],MATCH(MYRANKS_P[[#This Row],[PROJID]],PITCHCSV[playerid],0),P_WCOL),0),0)</f>
        <v>#REF!</v>
      </c>
      <c r="I878" s="137" t="e">
        <f>IF(OR(LEAGUE="Mixed",LEAGUE=MYRANKS_P[[#This Row],[LG]]),IFERROR(INDEX(PITCHCSV[],MATCH(MYRANKS_P[[#This Row],[PROJID]],PITCHCSV[playerid],0),P_SVCOL),0),0)</f>
        <v>#REF!</v>
      </c>
      <c r="J878" s="137" t="e">
        <f>IF(OR(LEAGUE="Mixed",LEAGUE=MYRANKS_P[[#This Row],[LG]]),IFERROR(INDEX(PITCHCSV[],MATCH(MYRANKS_P[[#This Row],[PROJID]],PITCHCSV[playerid],0),P_IPCOL),0),0)</f>
        <v>#REF!</v>
      </c>
      <c r="K878" s="137" t="e">
        <f>IF(OR(LEAGUE="Mixed",LEAGUE=MYRANKS_P[[#This Row],[LG]]),IFERROR(INDEX(PITCHCSV[],MATCH(MYRANKS_P[[#This Row],[PROJID]],PITCHCSV[playerid],0),P_HCOL),0),0)</f>
        <v>#REF!</v>
      </c>
      <c r="L878" s="137" t="e">
        <f>IF(OR(LEAGUE="Mixed",LEAGUE=MYRANKS_P[[#This Row],[LG]]),IFERROR(INDEX(PITCHCSV[],MATCH(MYRANKS_P[[#This Row],[PROJID]],PITCHCSV[playerid],0),P_ERCOL),0),0)</f>
        <v>#REF!</v>
      </c>
      <c r="M878" s="137" t="e">
        <f>IF(OR(LEAGUE="Mixed",LEAGUE=MYRANKS_P[[#This Row],[LG]]),IFERROR(INDEX(PITCHCSV[],MATCH(MYRANKS_P[[#This Row],[PROJID]],PITCHCSV[playerid],0),P_HRCOL),0),0)</f>
        <v>#REF!</v>
      </c>
      <c r="N878" s="137" t="e">
        <f>IF(OR(LEAGUE="Mixed",LEAGUE=MYRANKS_P[[#This Row],[LG]]),IFERROR(INDEX(PITCHCSV[],MATCH(MYRANKS_P[[#This Row],[PROJID]],PITCHCSV[playerid],0),P_SOCOL),0),0)</f>
        <v>#REF!</v>
      </c>
      <c r="O878" s="137" t="e">
        <f>IF(OR(LEAGUE="Mixed",LEAGUE=MYRANKS_P[[#This Row],[LG]]),IFERROR(INDEX(PITCHCSV[],MATCH(MYRANKS_P[[#This Row],[PROJID]],PITCHCSV[playerid],0),P_BBCOL),0),0)</f>
        <v>#REF!</v>
      </c>
      <c r="P878" s="139" t="e">
        <f>IF(OR(LEAGUE="Mixed",LEAGUE=MYRANKS_P[[#This Row],[LG]]),IFERROR(MYRANKS_P[[#This Row],[ER]]*9/MYRANKS_P[[#This Row],[IP]],0),0)</f>
        <v>#REF!</v>
      </c>
      <c r="Q878" s="10" t="e">
        <f>IF(OR(LEAGUE="Mixed",LEAGUE=MYRANKS_P[[#This Row],[LG]]),IFERROR((MYRANKS_P[[#This Row],[BB]]+MYRANKS_P[[#This Row],[H]])/MYRANKS_P[[#This Row],[IP]],0),0)</f>
        <v>#REF!</v>
      </c>
      <c r="R878" s="87" t="e">
        <f>MYRANKS_P[[#This Row],[W]]/SGP_W</f>
        <v>#REF!</v>
      </c>
      <c r="S878" s="87" t="e">
        <f>MYRANKS_P[[#This Row],[SV]]/SGP_SV</f>
        <v>#REF!</v>
      </c>
      <c r="T878" s="87" t="e">
        <f>MYRANKS_P[[#This Row],[SO]]/SGP_K</f>
        <v>#REF!</v>
      </c>
      <c r="U878" s="10" t="e">
        <f>((LGAVG_ER*(NUMPITCHERS-1)+MYRANKS_P[[#This Row],[ER]])*9/((LGAVG_IP*(NUMPITCHERS-1)+MYRANKS_P[[#This Row],[IP]]))-LGAVG_ERA)/SGP_ERA</f>
        <v>#REF!</v>
      </c>
      <c r="V878" s="140" t="e">
        <f>((LGAVG_HBB*(NUMPITCHERS-1)+MYRANKS_P[[#This Row],[BB]]+MYRANKS_P[[#This Row],[H]])/(LGAVG_IP*(NUMPITCHERS-1)+MYRANKS_P[[#This Row],[IP]])-LGAVG_WHIP)/SGP_WHIP</f>
        <v>#REF!</v>
      </c>
      <c r="W878" s="92" t="e">
        <f>MYRANKS_P[[#This Row],[WSGP]]+MYRANKS_P[[#This Row],[SVSGP]]+MYRANKS_P[[#This Row],[SOSGP]]+MYRANKS_P[[#This Row],[ERASGP]]+MYRANKS_P[[#This Row],[WHIPSGP]]</f>
        <v>#REF!</v>
      </c>
      <c r="X878" s="173" t="e">
        <f>RANK(MYRANKS_P[[#This Row],[TTLSGP]],MYRANKS_P[TTLSGP],0)</f>
        <v>#REF!</v>
      </c>
      <c r="Y878" s="92" t="e">
        <f>IF(MYRANKS_P[[#This Row],[RAW_RANK]]&gt;NUM_P,MYRANKS_P[[#This Row],[TTLSGP]],0)</f>
        <v>#REF!</v>
      </c>
      <c r="Z878" s="96" t="e">
        <f>IF(MYRANKS_P[[#This Row],[BENCH_TTLSGP]]=0,"",RANK(MYRANKS_P[[#This Row],[BENCH_TTLSGP]],MYRANKS_P[BENCH_TTLSGP],0))</f>
        <v>#REF!</v>
      </c>
      <c r="AA878" s="96" t="e">
        <f>IF(MYRANKS_P[[#This Row],[RAW_RANK]]=NUM_P,"X","")</f>
        <v>#REF!</v>
      </c>
      <c r="AB878" s="93" t="e">
        <f>VLOOKUP(MYRANKS_P[[#This Row],[POS]],#REF!,COLUMN(#REF!),FALSE)</f>
        <v>#REF!</v>
      </c>
      <c r="AC878" s="94" t="e">
        <f>MYRANKS_P[[#This Row],[TTLSGP]]-MYRANKS_P[[#This Row],[REPL LVL]]</f>
        <v>#REF!</v>
      </c>
      <c r="AD878" s="87" t="e">
        <f>IF(MYRANKS_P[[#This Row],[RAW_RANK]]&lt;=Total_Pitchers_Drafted,MYRANKS_P[[#This Row],[SGP OVER REPL]],0)</f>
        <v>#REF!</v>
      </c>
      <c r="AE878" s="97" t="e">
        <f>MYRANKS_P[[#This Row],[SGP OVER REPL]]*Dollar_Value_Per_Pitcher_SGP+1</f>
        <v>#REF!</v>
      </c>
      <c r="AF878" s="87"/>
      <c r="AG878" s="87" t="e">
        <f>IF(AND(MYRANKS_P[[#This Row],[BENCH_RANK]]&lt;=Total_Pitchers_Drafted,MYRANKS_P[[#This Row],[$ACTUAL]]=""),MYRANKS_P[[#This Row],[USEFULSGP]],0)</f>
        <v>#REF!</v>
      </c>
      <c r="AH878" s="87" t="e">
        <f>IF(MYRANKS_P[[#This Row],[REMAIN_SGP]]=0,0,MYRANKS_P[[#This Row],[REMAIN_SGP]]*Remaining_Dollar_Value_Per_Pitcher_SGP+1)</f>
        <v>#REF!</v>
      </c>
      <c r="AI878" s="87"/>
    </row>
    <row r="879" spans="1:35" x14ac:dyDescent="0.25">
      <c r="A879" s="78" t="s">
        <v>1145</v>
      </c>
      <c r="B879" s="9" t="e">
        <f>VLOOKUP(MYRANKS_P[[#This Row],[PLAYERID]],#REF!,COLUMN(#REF!),FALSE)</f>
        <v>#REF!</v>
      </c>
      <c r="C879" s="9" t="e">
        <f>VLOOKUP(MYRANKS_P[[#This Row],[PLAYERID]],#REF!,COLUMN(#REF!),FALSE)</f>
        <v>#REF!</v>
      </c>
      <c r="D879" s="9" t="e">
        <f>VLOOKUP(MYRANKS_P[[#This Row],[PLAYERID]],#REF!,COLUMN(#REF!),FALSE)</f>
        <v>#REF!</v>
      </c>
      <c r="E879" s="9" t="e">
        <f>VLOOKUP(MYRANKS_P[[#This Row],[PLAYERID]],#REF!,COLUMN(#REF!),FALSE)</f>
        <v>#REF!</v>
      </c>
      <c r="F879" s="9" t="e">
        <f>VLOOKUP(MYRANKS_P[[#This Row],[PLAYERID]],#REF!,COLUMN(#REF!),FALSE)</f>
        <v>#REF!</v>
      </c>
      <c r="G879" s="169" t="e">
        <f>INDEX(#REF!,MATCH(MYRANKS_P[[#This Row],[PLAYERID]],#REF!,0),VLOOKUP(IDSYSTEM,#REF!,3,FALSE))</f>
        <v>#REF!</v>
      </c>
      <c r="H879" s="136" t="e">
        <f>IF(OR(LEAGUE="Mixed",LEAGUE=MYRANKS_P[[#This Row],[LG]]),IFERROR(INDEX(PITCHCSV[],MATCH(MYRANKS_P[[#This Row],[PROJID]],PITCHCSV[playerid],0),P_WCOL),0),0)</f>
        <v>#REF!</v>
      </c>
      <c r="I879" s="138" t="e">
        <f>IF(OR(LEAGUE="Mixed",LEAGUE=MYRANKS_P[[#This Row],[LG]]),IFERROR(INDEX(PITCHCSV[],MATCH(MYRANKS_P[[#This Row],[PROJID]],PITCHCSV[playerid],0),P_SVCOL),0),0)</f>
        <v>#REF!</v>
      </c>
      <c r="J879" s="138" t="e">
        <f>IF(OR(LEAGUE="Mixed",LEAGUE=MYRANKS_P[[#This Row],[LG]]),IFERROR(INDEX(PITCHCSV[],MATCH(MYRANKS_P[[#This Row],[PROJID]],PITCHCSV[playerid],0),P_IPCOL),0),0)</f>
        <v>#REF!</v>
      </c>
      <c r="K879" s="138" t="e">
        <f>IF(OR(LEAGUE="Mixed",LEAGUE=MYRANKS_P[[#This Row],[LG]]),IFERROR(INDEX(PITCHCSV[],MATCH(MYRANKS_P[[#This Row],[PROJID]],PITCHCSV[playerid],0),P_HCOL),0),0)</f>
        <v>#REF!</v>
      </c>
      <c r="L879" s="138" t="e">
        <f>IF(OR(LEAGUE="Mixed",LEAGUE=MYRANKS_P[[#This Row],[LG]]),IFERROR(INDEX(PITCHCSV[],MATCH(MYRANKS_P[[#This Row],[PROJID]],PITCHCSV[playerid],0),P_ERCOL),0),0)</f>
        <v>#REF!</v>
      </c>
      <c r="M879" s="138" t="e">
        <f>IF(OR(LEAGUE="Mixed",LEAGUE=MYRANKS_P[[#This Row],[LG]]),IFERROR(INDEX(PITCHCSV[],MATCH(MYRANKS_P[[#This Row],[PROJID]],PITCHCSV[playerid],0),P_HRCOL),0),0)</f>
        <v>#REF!</v>
      </c>
      <c r="N879" s="138" t="e">
        <f>IF(OR(LEAGUE="Mixed",LEAGUE=MYRANKS_P[[#This Row],[LG]]),IFERROR(INDEX(PITCHCSV[],MATCH(MYRANKS_P[[#This Row],[PROJID]],PITCHCSV[playerid],0),P_SOCOL),0),0)</f>
        <v>#REF!</v>
      </c>
      <c r="O879" s="138" t="e">
        <f>IF(OR(LEAGUE="Mixed",LEAGUE=MYRANKS_P[[#This Row],[LG]]),IFERROR(INDEX(PITCHCSV[],MATCH(MYRANKS_P[[#This Row],[PROJID]],PITCHCSV[playerid],0),P_BBCOL),0),0)</f>
        <v>#REF!</v>
      </c>
      <c r="P879" s="80" t="e">
        <f>IF(OR(LEAGUE="Mixed",LEAGUE=MYRANKS_P[[#This Row],[LG]]),IFERROR(MYRANKS_P[[#This Row],[ER]]*9/MYRANKS_P[[#This Row],[IP]],0),0)</f>
        <v>#REF!</v>
      </c>
      <c r="Q879" s="12" t="e">
        <f>IF(OR(LEAGUE="Mixed",LEAGUE=MYRANKS_P[[#This Row],[LG]]),IFERROR((MYRANKS_P[[#This Row],[BB]]+MYRANKS_P[[#This Row],[H]])/MYRANKS_P[[#This Row],[IP]],0),0)</f>
        <v>#REF!</v>
      </c>
      <c r="R879" s="12" t="e">
        <f>MYRANKS_P[[#This Row],[W]]/SGP_W</f>
        <v>#REF!</v>
      </c>
      <c r="S879" s="12" t="e">
        <f>MYRANKS_P[[#This Row],[SV]]/SGP_SV</f>
        <v>#REF!</v>
      </c>
      <c r="T879" s="12" t="e">
        <f>MYRANKS_P[[#This Row],[SO]]/SGP_K</f>
        <v>#REF!</v>
      </c>
      <c r="U879" s="12" t="e">
        <f>((LGAVG_ER*(NUMPITCHERS-1)+MYRANKS_P[[#This Row],[ER]])*9/((LGAVG_IP*(NUMPITCHERS-1)+MYRANKS_P[[#This Row],[IP]]))-LGAVG_ERA)/SGP_ERA</f>
        <v>#REF!</v>
      </c>
      <c r="V879" s="141" t="e">
        <f>((LGAVG_HBB*(NUMPITCHERS-1)+MYRANKS_P[[#This Row],[BB]]+MYRANKS_P[[#This Row],[H]])/(LGAVG_IP*(NUMPITCHERS-1)+MYRANKS_P[[#This Row],[IP]])-LGAVG_WHIP)/SGP_WHIP</f>
        <v>#REF!</v>
      </c>
      <c r="W879" s="76" t="e">
        <f>MYRANKS_P[[#This Row],[WSGP]]+MYRANKS_P[[#This Row],[SVSGP]]+MYRANKS_P[[#This Row],[SOSGP]]+MYRANKS_P[[#This Row],[ERASGP]]+MYRANKS_P[[#This Row],[WHIPSGP]]</f>
        <v>#REF!</v>
      </c>
      <c r="X879" s="175" t="e">
        <f>RANK(MYRANKS_P[[#This Row],[TTLSGP]],MYRANKS_P[TTLSGP],0)</f>
        <v>#REF!</v>
      </c>
      <c r="Y879" s="76" t="e">
        <f>IF(MYRANKS_P[[#This Row],[RAW_RANK]]&gt;NUM_P,MYRANKS_P[[#This Row],[TTLSGP]],0)</f>
        <v>#REF!</v>
      </c>
      <c r="Z879" s="23" t="e">
        <f>IF(MYRANKS_P[[#This Row],[BENCH_TTLSGP]]=0,"",RANK(MYRANKS_P[[#This Row],[BENCH_TTLSGP]],MYRANKS_P[BENCH_TTLSGP],0))</f>
        <v>#REF!</v>
      </c>
      <c r="AA879" s="23" t="e">
        <f>IF(MYRANKS_P[[#This Row],[RAW_RANK]]=NUM_P,"X","")</f>
        <v>#REF!</v>
      </c>
      <c r="AB879" s="80" t="e">
        <f>VLOOKUP(MYRANKS_P[[#This Row],[POS]],#REF!,COLUMN(#REF!),FALSE)</f>
        <v>#REF!</v>
      </c>
      <c r="AC879" s="81" t="e">
        <f>MYRANKS_P[[#This Row],[TTLSGP]]-MYRANKS_P[[#This Row],[REPL LVL]]</f>
        <v>#REF!</v>
      </c>
      <c r="AD879" s="20" t="e">
        <f>IF(MYRANKS_P[[#This Row],[RAW_RANK]]&lt;=Total_Pitchers_Drafted,MYRANKS_P[[#This Row],[SGP OVER REPL]],0)</f>
        <v>#REF!</v>
      </c>
      <c r="AE879" s="70" t="e">
        <f>MYRANKS_P[[#This Row],[SGP OVER REPL]]*Dollar_Value_Per_Pitcher_SGP+1</f>
        <v>#REF!</v>
      </c>
      <c r="AF879" s="28"/>
      <c r="AG879" s="31" t="e">
        <f>IF(AND(MYRANKS_P[[#This Row],[BENCH_RANK]]&lt;=Total_Pitchers_Drafted,MYRANKS_P[[#This Row],[$ACTUAL]]=""),MYRANKS_P[[#This Row],[USEFULSGP]],0)</f>
        <v>#REF!</v>
      </c>
      <c r="AH879" s="28" t="e">
        <f>IF(MYRANKS_P[[#This Row],[REMAIN_SGP]]=0,0,MYRANKS_P[[#This Row],[REMAIN_SGP]]*Remaining_Dollar_Value_Per_Pitcher_SGP+1)</f>
        <v>#REF!</v>
      </c>
      <c r="AI879" s="94"/>
    </row>
    <row r="880" spans="1:35" x14ac:dyDescent="0.25">
      <c r="A880" s="111" t="s">
        <v>2477</v>
      </c>
      <c r="B880" s="53" t="e">
        <f>VLOOKUP(MYRANKS_P[[#This Row],[PLAYERID]],#REF!,COLUMN(#REF!),FALSE)</f>
        <v>#REF!</v>
      </c>
      <c r="C880" s="53" t="e">
        <f>VLOOKUP(MYRANKS_P[[#This Row],[PLAYERID]],#REF!,COLUMN(#REF!),FALSE)</f>
        <v>#REF!</v>
      </c>
      <c r="D880" s="53" t="e">
        <f>VLOOKUP(MYRANKS_P[[#This Row],[PLAYERID]],#REF!,COLUMN(#REF!),FALSE)</f>
        <v>#REF!</v>
      </c>
      <c r="E880" s="9" t="e">
        <f>VLOOKUP(MYRANKS_P[[#This Row],[PLAYERID]],#REF!,COLUMN(#REF!),FALSE)</f>
        <v>#REF!</v>
      </c>
      <c r="F880" s="53" t="e">
        <f>VLOOKUP(MYRANKS_P[[#This Row],[PLAYERID]],#REF!,COLUMN(#REF!),FALSE)</f>
        <v>#REF!</v>
      </c>
      <c r="G880" s="9" t="e">
        <f>INDEX(#REF!,MATCH(MYRANKS_P[[#This Row],[PLAYERID]],#REF!,0),VLOOKUP(IDSYSTEM,#REF!,3,FALSE))</f>
        <v>#REF!</v>
      </c>
      <c r="H880" s="115" t="e">
        <f>IF(OR(LEAGUE="Mixed",LEAGUE=MYRANKS_P[[#This Row],[LG]]),IFERROR(INDEX(PITCHCSV[],MATCH(MYRANKS_P[[#This Row],[PROJID]],PITCHCSV[playerid],0),P_WCOL),0),0)</f>
        <v>#REF!</v>
      </c>
      <c r="I880" s="137" t="e">
        <f>IF(OR(LEAGUE="Mixed",LEAGUE=MYRANKS_P[[#This Row],[LG]]),IFERROR(INDEX(PITCHCSV[],MATCH(MYRANKS_P[[#This Row],[PROJID]],PITCHCSV[playerid],0),P_SVCOL),0),0)</f>
        <v>#REF!</v>
      </c>
      <c r="J880" s="137" t="e">
        <f>IF(OR(LEAGUE="Mixed",LEAGUE=MYRANKS_P[[#This Row],[LG]]),IFERROR(INDEX(PITCHCSV[],MATCH(MYRANKS_P[[#This Row],[PROJID]],PITCHCSV[playerid],0),P_IPCOL),0),0)</f>
        <v>#REF!</v>
      </c>
      <c r="K880" s="137" t="e">
        <f>IF(OR(LEAGUE="Mixed",LEAGUE=MYRANKS_P[[#This Row],[LG]]),IFERROR(INDEX(PITCHCSV[],MATCH(MYRANKS_P[[#This Row],[PROJID]],PITCHCSV[playerid],0),P_HCOL),0),0)</f>
        <v>#REF!</v>
      </c>
      <c r="L880" s="137" t="e">
        <f>IF(OR(LEAGUE="Mixed",LEAGUE=MYRANKS_P[[#This Row],[LG]]),IFERROR(INDEX(PITCHCSV[],MATCH(MYRANKS_P[[#This Row],[PROJID]],PITCHCSV[playerid],0),P_ERCOL),0),0)</f>
        <v>#REF!</v>
      </c>
      <c r="M880" s="137" t="e">
        <f>IF(OR(LEAGUE="Mixed",LEAGUE=MYRANKS_P[[#This Row],[LG]]),IFERROR(INDEX(PITCHCSV[],MATCH(MYRANKS_P[[#This Row],[PROJID]],PITCHCSV[playerid],0),P_HRCOL),0),0)</f>
        <v>#REF!</v>
      </c>
      <c r="N880" s="137" t="e">
        <f>IF(OR(LEAGUE="Mixed",LEAGUE=MYRANKS_P[[#This Row],[LG]]),IFERROR(INDEX(PITCHCSV[],MATCH(MYRANKS_P[[#This Row],[PROJID]],PITCHCSV[playerid],0),P_SOCOL),0),0)</f>
        <v>#REF!</v>
      </c>
      <c r="O880" s="137" t="e">
        <f>IF(OR(LEAGUE="Mixed",LEAGUE=MYRANKS_P[[#This Row],[LG]]),IFERROR(INDEX(PITCHCSV[],MATCH(MYRANKS_P[[#This Row],[PROJID]],PITCHCSV[playerid],0),P_BBCOL),0),0)</f>
        <v>#REF!</v>
      </c>
      <c r="P880" s="139" t="e">
        <f>IF(OR(LEAGUE="Mixed",LEAGUE=MYRANKS_P[[#This Row],[LG]]),IFERROR(MYRANKS_P[[#This Row],[ER]]*9/MYRANKS_P[[#This Row],[IP]],0),0)</f>
        <v>#REF!</v>
      </c>
      <c r="Q880" s="10" t="e">
        <f>IF(OR(LEAGUE="Mixed",LEAGUE=MYRANKS_P[[#This Row],[LG]]),IFERROR((MYRANKS_P[[#This Row],[BB]]+MYRANKS_P[[#This Row],[H]])/MYRANKS_P[[#This Row],[IP]],0),0)</f>
        <v>#REF!</v>
      </c>
      <c r="R880" s="10" t="e">
        <f>MYRANKS_P[[#This Row],[W]]/SGP_W</f>
        <v>#REF!</v>
      </c>
      <c r="S880" s="10" t="e">
        <f>MYRANKS_P[[#This Row],[SV]]/SGP_SV</f>
        <v>#REF!</v>
      </c>
      <c r="T880" s="10" t="e">
        <f>MYRANKS_P[[#This Row],[SO]]/SGP_K</f>
        <v>#REF!</v>
      </c>
      <c r="U880" s="10" t="e">
        <f>((LGAVG_ER*(NUMPITCHERS-1)+MYRANKS_P[[#This Row],[ER]])*9/((LGAVG_IP*(NUMPITCHERS-1)+MYRANKS_P[[#This Row],[IP]]))-LGAVG_ERA)/SGP_ERA</f>
        <v>#REF!</v>
      </c>
      <c r="V880" s="140" t="e">
        <f>((LGAVG_HBB*(NUMPITCHERS-1)+MYRANKS_P[[#This Row],[BB]]+MYRANKS_P[[#This Row],[H]])/(LGAVG_IP*(NUMPITCHERS-1)+MYRANKS_P[[#This Row],[IP]])-LGAVG_WHIP)/SGP_WHIP</f>
        <v>#REF!</v>
      </c>
      <c r="W880" s="72" t="e">
        <f>MYRANKS_P[[#This Row],[WSGP]]+MYRANKS_P[[#This Row],[SVSGP]]+MYRANKS_P[[#This Row],[SOSGP]]+MYRANKS_P[[#This Row],[ERASGP]]+MYRANKS_P[[#This Row],[WHIPSGP]]</f>
        <v>#REF!</v>
      </c>
      <c r="X880" s="171" t="e">
        <f>RANK(MYRANKS_P[[#This Row],[TTLSGP]],MYRANKS_P[TTLSGP],0)</f>
        <v>#REF!</v>
      </c>
      <c r="Y880" s="72" t="e">
        <f>IF(MYRANKS_P[[#This Row],[RAW_RANK]]&gt;NUM_P,MYRANKS_P[[#This Row],[TTLSGP]],0)</f>
        <v>#REF!</v>
      </c>
      <c r="Z880" s="22" t="e">
        <f>IF(MYRANKS_P[[#This Row],[BENCH_TTLSGP]]=0,"",RANK(MYRANKS_P[[#This Row],[BENCH_TTLSGP]],MYRANKS_P[BENCH_TTLSGP],0))</f>
        <v>#REF!</v>
      </c>
      <c r="AA880" s="22" t="e">
        <f>IF(MYRANKS_P[[#This Row],[RAW_RANK]]=NUM_P,"X","")</f>
        <v>#REF!</v>
      </c>
      <c r="AB880" s="80" t="e">
        <f>VLOOKUP(MYRANKS_P[[#This Row],[POS]],#REF!,COLUMN(#REF!),FALSE)</f>
        <v>#REF!</v>
      </c>
      <c r="AC880" s="12" t="e">
        <f>MYRANKS_P[[#This Row],[TTLSGP]]-MYRANKS_P[[#This Row],[REPL LVL]]</f>
        <v>#REF!</v>
      </c>
      <c r="AD880" s="19" t="e">
        <f>IF(MYRANKS_P[[#This Row],[RAW_RANK]]&lt;=Total_Pitchers_Drafted,MYRANKS_P[[#This Row],[SGP OVER REPL]],0)</f>
        <v>#REF!</v>
      </c>
      <c r="AE880" s="66" t="e">
        <f>MYRANKS_P[[#This Row],[SGP OVER REPL]]*Dollar_Value_Per_Pitcher_SGP+1</f>
        <v>#REF!</v>
      </c>
      <c r="AF880" s="27"/>
      <c r="AG880" s="30" t="e">
        <f>IF(AND(MYRANKS_P[[#This Row],[BENCH_RANK]]&lt;=Total_Pitchers_Drafted,MYRANKS_P[[#This Row],[$ACTUAL]]=""),MYRANKS_P[[#This Row],[USEFULSGP]],0)</f>
        <v>#REF!</v>
      </c>
      <c r="AH880" s="27" t="e">
        <f>IF(MYRANKS_P[[#This Row],[REMAIN_SGP]]=0,0,MYRANKS_P[[#This Row],[REMAIN_SGP]]*Remaining_Dollar_Value_Per_Pitcher_SGP+1)</f>
        <v>#REF!</v>
      </c>
      <c r="AI880" s="87"/>
    </row>
    <row r="881" spans="1:35" x14ac:dyDescent="0.25">
      <c r="A881" s="99" t="s">
        <v>1515</v>
      </c>
      <c r="B881" s="53" t="e">
        <f>VLOOKUP(MYRANKS_P[[#This Row],[PLAYERID]],#REF!,COLUMN(#REF!),FALSE)</f>
        <v>#REF!</v>
      </c>
      <c r="C881" s="53" t="e">
        <f>VLOOKUP(MYRANKS_P[[#This Row],[PLAYERID]],#REF!,COLUMN(#REF!),FALSE)</f>
        <v>#REF!</v>
      </c>
      <c r="D881" s="53" t="e">
        <f>VLOOKUP(MYRANKS_P[[#This Row],[PLAYERID]],#REF!,COLUMN(#REF!),FALSE)</f>
        <v>#REF!</v>
      </c>
      <c r="E881" s="9" t="e">
        <f>VLOOKUP(MYRANKS_P[[#This Row],[PLAYERID]],#REF!,COLUMN(#REF!),FALSE)</f>
        <v>#REF!</v>
      </c>
      <c r="F881" s="53" t="e">
        <f>VLOOKUP(MYRANKS_P[[#This Row],[PLAYERID]],#REF!,COLUMN(#REF!),FALSE)</f>
        <v>#REF!</v>
      </c>
      <c r="G881" s="169" t="e">
        <f>INDEX(#REF!,MATCH(MYRANKS_P[[#This Row],[PLAYERID]],#REF!,0),VLOOKUP(IDSYSTEM,#REF!,3,FALSE))</f>
        <v>#REF!</v>
      </c>
      <c r="H881" s="132" t="e">
        <f>IF(OR(LEAGUE="Mixed",LEAGUE=MYRANKS_P[[#This Row],[LG]]),IFERROR(INDEX(PITCHCSV[],MATCH(MYRANKS_P[[#This Row],[PROJID]],PITCHCSV[playerid],0),P_WCOL),0),0)</f>
        <v>#REF!</v>
      </c>
      <c r="I881" s="133" t="e">
        <f>IF(OR(LEAGUE="Mixed",LEAGUE=MYRANKS_P[[#This Row],[LG]]),IFERROR(INDEX(PITCHCSV[],MATCH(MYRANKS_P[[#This Row],[PROJID]],PITCHCSV[playerid],0),P_SVCOL),0),0)</f>
        <v>#REF!</v>
      </c>
      <c r="J881" s="133" t="e">
        <f>IF(OR(LEAGUE="Mixed",LEAGUE=MYRANKS_P[[#This Row],[LG]]),IFERROR(INDEX(PITCHCSV[],MATCH(MYRANKS_P[[#This Row],[PROJID]],PITCHCSV[playerid],0),P_IPCOL),0),0)</f>
        <v>#REF!</v>
      </c>
      <c r="K881" s="133" t="e">
        <f>IF(OR(LEAGUE="Mixed",LEAGUE=MYRANKS_P[[#This Row],[LG]]),IFERROR(INDEX(PITCHCSV[],MATCH(MYRANKS_P[[#This Row],[PROJID]],PITCHCSV[playerid],0),P_HCOL),0),0)</f>
        <v>#REF!</v>
      </c>
      <c r="L881" s="133" t="e">
        <f>IF(OR(LEAGUE="Mixed",LEAGUE=MYRANKS_P[[#This Row],[LG]]),IFERROR(INDEX(PITCHCSV[],MATCH(MYRANKS_P[[#This Row],[PROJID]],PITCHCSV[playerid],0),P_ERCOL),0),0)</f>
        <v>#REF!</v>
      </c>
      <c r="M881" s="133" t="e">
        <f>IF(OR(LEAGUE="Mixed",LEAGUE=MYRANKS_P[[#This Row],[LG]]),IFERROR(INDEX(PITCHCSV[],MATCH(MYRANKS_P[[#This Row],[PROJID]],PITCHCSV[playerid],0),P_HRCOL),0),0)</f>
        <v>#REF!</v>
      </c>
      <c r="N881" s="133" t="e">
        <f>IF(OR(LEAGUE="Mixed",LEAGUE=MYRANKS_P[[#This Row],[LG]]),IFERROR(INDEX(PITCHCSV[],MATCH(MYRANKS_P[[#This Row],[PROJID]],PITCHCSV[playerid],0),P_SOCOL),0),0)</f>
        <v>#REF!</v>
      </c>
      <c r="O881" s="133" t="e">
        <f>IF(OR(LEAGUE="Mixed",LEAGUE=MYRANKS_P[[#This Row],[LG]]),IFERROR(INDEX(PITCHCSV[],MATCH(MYRANKS_P[[#This Row],[PROJID]],PITCHCSV[playerid],0),P_BBCOL),0),0)</f>
        <v>#REF!</v>
      </c>
      <c r="P881" s="93" t="e">
        <f>IF(OR(LEAGUE="Mixed",LEAGUE=MYRANKS_P[[#This Row],[LG]]),IFERROR(MYRANKS_P[[#This Row],[ER]]*9/MYRANKS_P[[#This Row],[IP]],0),0)</f>
        <v>#REF!</v>
      </c>
      <c r="Q881" s="94" t="e">
        <f>IF(OR(LEAGUE="Mixed",LEAGUE=MYRANKS_P[[#This Row],[LG]]),IFERROR((MYRANKS_P[[#This Row],[BB]]+MYRANKS_P[[#This Row],[H]])/MYRANKS_P[[#This Row],[IP]],0),0)</f>
        <v>#REF!</v>
      </c>
      <c r="R881" s="94" t="e">
        <f>MYRANKS_P[[#This Row],[W]]/SGP_W</f>
        <v>#REF!</v>
      </c>
      <c r="S881" s="94" t="e">
        <f>MYRANKS_P[[#This Row],[SV]]/SGP_SV</f>
        <v>#REF!</v>
      </c>
      <c r="T881" s="94" t="e">
        <f>MYRANKS_P[[#This Row],[SO]]/SGP_K</f>
        <v>#REF!</v>
      </c>
      <c r="U881" s="94" t="e">
        <f>((LGAVG_ER*(NUMPITCHERS-1)+MYRANKS_P[[#This Row],[ER]])*9/((LGAVG_IP*(NUMPITCHERS-1)+MYRANKS_P[[#This Row],[IP]]))-LGAVG_ERA)/SGP_ERA</f>
        <v>#REF!</v>
      </c>
      <c r="V881" s="134" t="e">
        <f>((LGAVG_HBB*(NUMPITCHERS-1)+MYRANKS_P[[#This Row],[BB]]+MYRANKS_P[[#This Row],[H]])/(LGAVG_IP*(NUMPITCHERS-1)+MYRANKS_P[[#This Row],[IP]])-LGAVG_WHIP)/SGP_WHIP</f>
        <v>#REF!</v>
      </c>
      <c r="W881" s="100" t="e">
        <f>MYRANKS_P[[#This Row],[WSGP]]+MYRANKS_P[[#This Row],[SVSGP]]+MYRANKS_P[[#This Row],[SOSGP]]+MYRANKS_P[[#This Row],[ERASGP]]+MYRANKS_P[[#This Row],[WHIPSGP]]</f>
        <v>#REF!</v>
      </c>
      <c r="X881" s="176" t="e">
        <f>RANK(MYRANKS_P[[#This Row],[TTLSGP]],MYRANKS_P[TTLSGP],0)</f>
        <v>#REF!</v>
      </c>
      <c r="Y881" s="100" t="e">
        <f>IF(MYRANKS_P[[#This Row],[RAW_RANK]]&gt;NUM_P,MYRANKS_P[[#This Row],[TTLSGP]],0)</f>
        <v>#REF!</v>
      </c>
      <c r="Z881" s="101" t="e">
        <f>IF(MYRANKS_P[[#This Row],[BENCH_TTLSGP]]=0,"",RANK(MYRANKS_P[[#This Row],[BENCH_TTLSGP]],MYRANKS_P[BENCH_TTLSGP],0))</f>
        <v>#REF!</v>
      </c>
      <c r="AA881" s="101" t="e">
        <f>IF(MYRANKS_P[[#This Row],[RAW_RANK]]=NUM_P,"X","")</f>
        <v>#REF!</v>
      </c>
      <c r="AB881" s="93" t="e">
        <f>VLOOKUP(MYRANKS_P[[#This Row],[POS]],#REF!,COLUMN(#REF!),FALSE)</f>
        <v>#REF!</v>
      </c>
      <c r="AC881" s="95" t="e">
        <f>MYRANKS_P[[#This Row],[TTLSGP]]-MYRANKS_P[[#This Row],[REPL LVL]]</f>
        <v>#REF!</v>
      </c>
      <c r="AD881" s="94" t="e">
        <f>IF(MYRANKS_P[[#This Row],[RAW_RANK]]&lt;=Total_Pitchers_Drafted,MYRANKS_P[[#This Row],[SGP OVER REPL]],0)</f>
        <v>#REF!</v>
      </c>
      <c r="AE881" s="102" t="e">
        <f>MYRANKS_P[[#This Row],[SGP OVER REPL]]*Dollar_Value_Per_Pitcher_SGP+1</f>
        <v>#REF!</v>
      </c>
      <c r="AF881" s="94"/>
      <c r="AG881" s="94" t="e">
        <f>IF(AND(MYRANKS_P[[#This Row],[BENCH_RANK]]&lt;=Total_Pitchers_Drafted,MYRANKS_P[[#This Row],[$ACTUAL]]=""),MYRANKS_P[[#This Row],[USEFULSGP]],0)</f>
        <v>#REF!</v>
      </c>
      <c r="AH881" s="94" t="e">
        <f>IF(MYRANKS_P[[#This Row],[REMAIN_SGP]]=0,0,MYRANKS_P[[#This Row],[REMAIN_SGP]]*Remaining_Dollar_Value_Per_Pitcher_SGP+1)</f>
        <v>#REF!</v>
      </c>
      <c r="AI881" s="94"/>
    </row>
    <row r="882" spans="1:35" x14ac:dyDescent="0.25">
      <c r="A882" s="111" t="s">
        <v>1730</v>
      </c>
      <c r="B882" s="53" t="e">
        <f>VLOOKUP(MYRANKS_P[[#This Row],[PLAYERID]],#REF!,COLUMN(#REF!),FALSE)</f>
        <v>#REF!</v>
      </c>
      <c r="C882" s="53" t="e">
        <f>VLOOKUP(MYRANKS_P[[#This Row],[PLAYERID]],#REF!,COLUMN(#REF!),FALSE)</f>
        <v>#REF!</v>
      </c>
      <c r="D882" s="53" t="e">
        <f>VLOOKUP(MYRANKS_P[[#This Row],[PLAYERID]],#REF!,COLUMN(#REF!),FALSE)</f>
        <v>#REF!</v>
      </c>
      <c r="E882" s="9" t="e">
        <f>VLOOKUP(MYRANKS_P[[#This Row],[PLAYERID]],#REF!,COLUMN(#REF!),FALSE)</f>
        <v>#REF!</v>
      </c>
      <c r="F882" s="53" t="e">
        <f>VLOOKUP(MYRANKS_P[[#This Row],[PLAYERID]],#REF!,COLUMN(#REF!),FALSE)</f>
        <v>#REF!</v>
      </c>
      <c r="G882" s="9" t="e">
        <f>INDEX(#REF!,MATCH(MYRANKS_P[[#This Row],[PLAYERID]],#REF!,0),VLOOKUP(IDSYSTEM,#REF!,3,FALSE))</f>
        <v>#REF!</v>
      </c>
      <c r="H882" s="115" t="e">
        <f>IF(OR(LEAGUE="Mixed",LEAGUE=MYRANKS_P[[#This Row],[LG]]),IFERROR(INDEX(PITCHCSV[],MATCH(MYRANKS_P[[#This Row],[PROJID]],PITCHCSV[playerid],0),P_WCOL),0),0)</f>
        <v>#REF!</v>
      </c>
      <c r="I882" s="137" t="e">
        <f>IF(OR(LEAGUE="Mixed",LEAGUE=MYRANKS_P[[#This Row],[LG]]),IFERROR(INDEX(PITCHCSV[],MATCH(MYRANKS_P[[#This Row],[PROJID]],PITCHCSV[playerid],0),P_SVCOL),0),0)</f>
        <v>#REF!</v>
      </c>
      <c r="J882" s="137" t="e">
        <f>IF(OR(LEAGUE="Mixed",LEAGUE=MYRANKS_P[[#This Row],[LG]]),IFERROR(INDEX(PITCHCSV[],MATCH(MYRANKS_P[[#This Row],[PROJID]],PITCHCSV[playerid],0),P_IPCOL),0),0)</f>
        <v>#REF!</v>
      </c>
      <c r="K882" s="137" t="e">
        <f>IF(OR(LEAGUE="Mixed",LEAGUE=MYRANKS_P[[#This Row],[LG]]),IFERROR(INDEX(PITCHCSV[],MATCH(MYRANKS_P[[#This Row],[PROJID]],PITCHCSV[playerid],0),P_HCOL),0),0)</f>
        <v>#REF!</v>
      </c>
      <c r="L882" s="137" t="e">
        <f>IF(OR(LEAGUE="Mixed",LEAGUE=MYRANKS_P[[#This Row],[LG]]),IFERROR(INDEX(PITCHCSV[],MATCH(MYRANKS_P[[#This Row],[PROJID]],PITCHCSV[playerid],0),P_ERCOL),0),0)</f>
        <v>#REF!</v>
      </c>
      <c r="M882" s="137" t="e">
        <f>IF(OR(LEAGUE="Mixed",LEAGUE=MYRANKS_P[[#This Row],[LG]]),IFERROR(INDEX(PITCHCSV[],MATCH(MYRANKS_P[[#This Row],[PROJID]],PITCHCSV[playerid],0),P_HRCOL),0),0)</f>
        <v>#REF!</v>
      </c>
      <c r="N882" s="137" t="e">
        <f>IF(OR(LEAGUE="Mixed",LEAGUE=MYRANKS_P[[#This Row],[LG]]),IFERROR(INDEX(PITCHCSV[],MATCH(MYRANKS_P[[#This Row],[PROJID]],PITCHCSV[playerid],0),P_SOCOL),0),0)</f>
        <v>#REF!</v>
      </c>
      <c r="O882" s="137" t="e">
        <f>IF(OR(LEAGUE="Mixed",LEAGUE=MYRANKS_P[[#This Row],[LG]]),IFERROR(INDEX(PITCHCSV[],MATCH(MYRANKS_P[[#This Row],[PROJID]],PITCHCSV[playerid],0),P_BBCOL),0),0)</f>
        <v>#REF!</v>
      </c>
      <c r="P882" s="139" t="e">
        <f>IF(OR(LEAGUE="Mixed",LEAGUE=MYRANKS_P[[#This Row],[LG]]),IFERROR(MYRANKS_P[[#This Row],[ER]]*9/MYRANKS_P[[#This Row],[IP]],0),0)</f>
        <v>#REF!</v>
      </c>
      <c r="Q882" s="10" t="e">
        <f>IF(OR(LEAGUE="Mixed",LEAGUE=MYRANKS_P[[#This Row],[LG]]),IFERROR((MYRANKS_P[[#This Row],[BB]]+MYRANKS_P[[#This Row],[H]])/MYRANKS_P[[#This Row],[IP]],0),0)</f>
        <v>#REF!</v>
      </c>
      <c r="R882" s="10" t="e">
        <f>MYRANKS_P[[#This Row],[W]]/SGP_W</f>
        <v>#REF!</v>
      </c>
      <c r="S882" s="10" t="e">
        <f>MYRANKS_P[[#This Row],[SV]]/SGP_SV</f>
        <v>#REF!</v>
      </c>
      <c r="T882" s="10" t="e">
        <f>MYRANKS_P[[#This Row],[SO]]/SGP_K</f>
        <v>#REF!</v>
      </c>
      <c r="U882" s="10" t="e">
        <f>((LGAVG_ER*(NUMPITCHERS-1)+MYRANKS_P[[#This Row],[ER]])*9/((LGAVG_IP*(NUMPITCHERS-1)+MYRANKS_P[[#This Row],[IP]]))-LGAVG_ERA)/SGP_ERA</f>
        <v>#REF!</v>
      </c>
      <c r="V882" s="140" t="e">
        <f>((LGAVG_HBB*(NUMPITCHERS-1)+MYRANKS_P[[#This Row],[BB]]+MYRANKS_P[[#This Row],[H]])/(LGAVG_IP*(NUMPITCHERS-1)+MYRANKS_P[[#This Row],[IP]])-LGAVG_WHIP)/SGP_WHIP</f>
        <v>#REF!</v>
      </c>
      <c r="W882" s="72" t="e">
        <f>MYRANKS_P[[#This Row],[WSGP]]+MYRANKS_P[[#This Row],[SVSGP]]+MYRANKS_P[[#This Row],[SOSGP]]+MYRANKS_P[[#This Row],[ERASGP]]+MYRANKS_P[[#This Row],[WHIPSGP]]</f>
        <v>#REF!</v>
      </c>
      <c r="X882" s="171" t="e">
        <f>RANK(MYRANKS_P[[#This Row],[TTLSGP]],MYRANKS_P[TTLSGP],0)</f>
        <v>#REF!</v>
      </c>
      <c r="Y882" s="72" t="e">
        <f>IF(MYRANKS_P[[#This Row],[RAW_RANK]]&gt;NUM_P,MYRANKS_P[[#This Row],[TTLSGP]],0)</f>
        <v>#REF!</v>
      </c>
      <c r="Z882" s="22" t="e">
        <f>IF(MYRANKS_P[[#This Row],[BENCH_TTLSGP]]=0,"",RANK(MYRANKS_P[[#This Row],[BENCH_TTLSGP]],MYRANKS_P[BENCH_TTLSGP],0))</f>
        <v>#REF!</v>
      </c>
      <c r="AA882" s="22" t="e">
        <f>IF(MYRANKS_P[[#This Row],[RAW_RANK]]=NUM_P,"X","")</f>
        <v>#REF!</v>
      </c>
      <c r="AB882" s="80" t="e">
        <f>VLOOKUP(MYRANKS_P[[#This Row],[POS]],#REF!,COLUMN(#REF!),FALSE)</f>
        <v>#REF!</v>
      </c>
      <c r="AC882" s="12" t="e">
        <f>MYRANKS_P[[#This Row],[TTLSGP]]-MYRANKS_P[[#This Row],[REPL LVL]]</f>
        <v>#REF!</v>
      </c>
      <c r="AD882" s="19" t="e">
        <f>IF(MYRANKS_P[[#This Row],[RAW_RANK]]&lt;=Total_Pitchers_Drafted,MYRANKS_P[[#This Row],[SGP OVER REPL]],0)</f>
        <v>#REF!</v>
      </c>
      <c r="AE882" s="66" t="e">
        <f>MYRANKS_P[[#This Row],[SGP OVER REPL]]*Dollar_Value_Per_Pitcher_SGP+1</f>
        <v>#REF!</v>
      </c>
      <c r="AF882" s="27"/>
      <c r="AG882" s="30" t="e">
        <f>IF(AND(MYRANKS_P[[#This Row],[BENCH_RANK]]&lt;=Total_Pitchers_Drafted,MYRANKS_P[[#This Row],[$ACTUAL]]=""),MYRANKS_P[[#This Row],[USEFULSGP]],0)</f>
        <v>#REF!</v>
      </c>
      <c r="AH882" s="27" t="e">
        <f>IF(MYRANKS_P[[#This Row],[REMAIN_SGP]]=0,0,MYRANKS_P[[#This Row],[REMAIN_SGP]]*Remaining_Dollar_Value_Per_Pitcher_SGP+1)</f>
        <v>#REF!</v>
      </c>
      <c r="AI882" s="87"/>
    </row>
    <row r="883" spans="1:35" x14ac:dyDescent="0.25">
      <c r="A883" s="78" t="s">
        <v>1208</v>
      </c>
      <c r="B883" s="9" t="e">
        <f>VLOOKUP(MYRANKS_P[[#This Row],[PLAYERID]],#REF!,COLUMN(#REF!),FALSE)</f>
        <v>#REF!</v>
      </c>
      <c r="C883" s="9" t="e">
        <f>VLOOKUP(MYRANKS_P[[#This Row],[PLAYERID]],#REF!,COLUMN(#REF!),FALSE)</f>
        <v>#REF!</v>
      </c>
      <c r="D883" s="9" t="e">
        <f>VLOOKUP(MYRANKS_P[[#This Row],[PLAYERID]],#REF!,COLUMN(#REF!),FALSE)</f>
        <v>#REF!</v>
      </c>
      <c r="E883" s="9" t="e">
        <f>VLOOKUP(MYRANKS_P[[#This Row],[PLAYERID]],#REF!,COLUMN(#REF!),FALSE)</f>
        <v>#REF!</v>
      </c>
      <c r="F883" s="9" t="e">
        <f>VLOOKUP(MYRANKS_P[[#This Row],[PLAYERID]],#REF!,COLUMN(#REF!),FALSE)</f>
        <v>#REF!</v>
      </c>
      <c r="G883" s="169" t="e">
        <f>INDEX(#REF!,MATCH(MYRANKS_P[[#This Row],[PLAYERID]],#REF!,0),VLOOKUP(IDSYSTEM,#REF!,3,FALSE))</f>
        <v>#REF!</v>
      </c>
      <c r="H883" s="136" t="e">
        <f>IF(OR(LEAGUE="Mixed",LEAGUE=MYRANKS_P[[#This Row],[LG]]),IFERROR(INDEX(PITCHCSV[],MATCH(MYRANKS_P[[#This Row],[PROJID]],PITCHCSV[playerid],0),P_WCOL),0),0)</f>
        <v>#REF!</v>
      </c>
      <c r="I883" s="138" t="e">
        <f>IF(OR(LEAGUE="Mixed",LEAGUE=MYRANKS_P[[#This Row],[LG]]),IFERROR(INDEX(PITCHCSV[],MATCH(MYRANKS_P[[#This Row],[PROJID]],PITCHCSV[playerid],0),P_SVCOL),0),0)</f>
        <v>#REF!</v>
      </c>
      <c r="J883" s="138" t="e">
        <f>IF(OR(LEAGUE="Mixed",LEAGUE=MYRANKS_P[[#This Row],[LG]]),IFERROR(INDEX(PITCHCSV[],MATCH(MYRANKS_P[[#This Row],[PROJID]],PITCHCSV[playerid],0),P_IPCOL),0),0)</f>
        <v>#REF!</v>
      </c>
      <c r="K883" s="138" t="e">
        <f>IF(OR(LEAGUE="Mixed",LEAGUE=MYRANKS_P[[#This Row],[LG]]),IFERROR(INDEX(PITCHCSV[],MATCH(MYRANKS_P[[#This Row],[PROJID]],PITCHCSV[playerid],0),P_HCOL),0),0)</f>
        <v>#REF!</v>
      </c>
      <c r="L883" s="138" t="e">
        <f>IF(OR(LEAGUE="Mixed",LEAGUE=MYRANKS_P[[#This Row],[LG]]),IFERROR(INDEX(PITCHCSV[],MATCH(MYRANKS_P[[#This Row],[PROJID]],PITCHCSV[playerid],0),P_ERCOL),0),0)</f>
        <v>#REF!</v>
      </c>
      <c r="M883" s="138" t="e">
        <f>IF(OR(LEAGUE="Mixed",LEAGUE=MYRANKS_P[[#This Row],[LG]]),IFERROR(INDEX(PITCHCSV[],MATCH(MYRANKS_P[[#This Row],[PROJID]],PITCHCSV[playerid],0),P_HRCOL),0),0)</f>
        <v>#REF!</v>
      </c>
      <c r="N883" s="138" t="e">
        <f>IF(OR(LEAGUE="Mixed",LEAGUE=MYRANKS_P[[#This Row],[LG]]),IFERROR(INDEX(PITCHCSV[],MATCH(MYRANKS_P[[#This Row],[PROJID]],PITCHCSV[playerid],0),P_SOCOL),0),0)</f>
        <v>#REF!</v>
      </c>
      <c r="O883" s="138" t="e">
        <f>IF(OR(LEAGUE="Mixed",LEAGUE=MYRANKS_P[[#This Row],[LG]]),IFERROR(INDEX(PITCHCSV[],MATCH(MYRANKS_P[[#This Row],[PROJID]],PITCHCSV[playerid],0),P_BBCOL),0),0)</f>
        <v>#REF!</v>
      </c>
      <c r="P883" s="80" t="e">
        <f>IF(OR(LEAGUE="Mixed",LEAGUE=MYRANKS_P[[#This Row],[LG]]),IFERROR(MYRANKS_P[[#This Row],[ER]]*9/MYRANKS_P[[#This Row],[IP]],0),0)</f>
        <v>#REF!</v>
      </c>
      <c r="Q883" s="12" t="e">
        <f>IF(OR(LEAGUE="Mixed",LEAGUE=MYRANKS_P[[#This Row],[LG]]),IFERROR((MYRANKS_P[[#This Row],[BB]]+MYRANKS_P[[#This Row],[H]])/MYRANKS_P[[#This Row],[IP]],0),0)</f>
        <v>#REF!</v>
      </c>
      <c r="R883" s="12" t="e">
        <f>MYRANKS_P[[#This Row],[W]]/SGP_W</f>
        <v>#REF!</v>
      </c>
      <c r="S883" s="12" t="e">
        <f>MYRANKS_P[[#This Row],[SV]]/SGP_SV</f>
        <v>#REF!</v>
      </c>
      <c r="T883" s="12" t="e">
        <f>MYRANKS_P[[#This Row],[SO]]/SGP_K</f>
        <v>#REF!</v>
      </c>
      <c r="U883" s="12" t="e">
        <f>((LGAVG_ER*(NUMPITCHERS-1)+MYRANKS_P[[#This Row],[ER]])*9/((LGAVG_IP*(NUMPITCHERS-1)+MYRANKS_P[[#This Row],[IP]]))-LGAVG_ERA)/SGP_ERA</f>
        <v>#REF!</v>
      </c>
      <c r="V883" s="141" t="e">
        <f>((LGAVG_HBB*(NUMPITCHERS-1)+MYRANKS_P[[#This Row],[BB]]+MYRANKS_P[[#This Row],[H]])/(LGAVG_IP*(NUMPITCHERS-1)+MYRANKS_P[[#This Row],[IP]])-LGAVG_WHIP)/SGP_WHIP</f>
        <v>#REF!</v>
      </c>
      <c r="W883" s="76" t="e">
        <f>MYRANKS_P[[#This Row],[WSGP]]+MYRANKS_P[[#This Row],[SVSGP]]+MYRANKS_P[[#This Row],[SOSGP]]+MYRANKS_P[[#This Row],[ERASGP]]+MYRANKS_P[[#This Row],[WHIPSGP]]</f>
        <v>#REF!</v>
      </c>
      <c r="X883" s="175" t="e">
        <f>RANK(MYRANKS_P[[#This Row],[TTLSGP]],MYRANKS_P[TTLSGP],0)</f>
        <v>#REF!</v>
      </c>
      <c r="Y883" s="76" t="e">
        <f>IF(MYRANKS_P[[#This Row],[RAW_RANK]]&gt;NUM_P,MYRANKS_P[[#This Row],[TTLSGP]],0)</f>
        <v>#REF!</v>
      </c>
      <c r="Z883" s="23" t="e">
        <f>IF(MYRANKS_P[[#This Row],[BENCH_TTLSGP]]=0,"",RANK(MYRANKS_P[[#This Row],[BENCH_TTLSGP]],MYRANKS_P[BENCH_TTLSGP],0))</f>
        <v>#REF!</v>
      </c>
      <c r="AA883" s="23" t="e">
        <f>IF(MYRANKS_P[[#This Row],[RAW_RANK]]=NUM_P,"X","")</f>
        <v>#REF!</v>
      </c>
      <c r="AB883" s="80" t="e">
        <f>VLOOKUP(MYRANKS_P[[#This Row],[POS]],#REF!,COLUMN(#REF!),FALSE)</f>
        <v>#REF!</v>
      </c>
      <c r="AC883" s="81" t="e">
        <f>MYRANKS_P[[#This Row],[TTLSGP]]-MYRANKS_P[[#This Row],[REPL LVL]]</f>
        <v>#REF!</v>
      </c>
      <c r="AD883" s="20" t="e">
        <f>IF(MYRANKS_P[[#This Row],[RAW_RANK]]&lt;=Total_Pitchers_Drafted,MYRANKS_P[[#This Row],[SGP OVER REPL]],0)</f>
        <v>#REF!</v>
      </c>
      <c r="AE883" s="70" t="e">
        <f>MYRANKS_P[[#This Row],[SGP OVER REPL]]*Dollar_Value_Per_Pitcher_SGP+1</f>
        <v>#REF!</v>
      </c>
      <c r="AF883" s="28"/>
      <c r="AG883" s="31" t="e">
        <f>IF(AND(MYRANKS_P[[#This Row],[BENCH_RANK]]&lt;=Total_Pitchers_Drafted,MYRANKS_P[[#This Row],[$ACTUAL]]=""),MYRANKS_P[[#This Row],[USEFULSGP]],0)</f>
        <v>#REF!</v>
      </c>
      <c r="AH883" s="28" t="e">
        <f>IF(MYRANKS_P[[#This Row],[REMAIN_SGP]]=0,0,MYRANKS_P[[#This Row],[REMAIN_SGP]]*Remaining_Dollar_Value_Per_Pitcher_SGP+1)</f>
        <v>#REF!</v>
      </c>
      <c r="AI883" s="94"/>
    </row>
    <row r="884" spans="1:35" x14ac:dyDescent="0.25">
      <c r="A884" s="111" t="s">
        <v>1027</v>
      </c>
      <c r="B884" s="32" t="e">
        <f>VLOOKUP(MYRANKS_P[[#This Row],[PLAYERID]],#REF!,COLUMN(#REF!),FALSE)</f>
        <v>#REF!</v>
      </c>
      <c r="C884" s="32" t="e">
        <f>VLOOKUP(MYRANKS_P[[#This Row],[PLAYERID]],#REF!,COLUMN(#REF!),FALSE)</f>
        <v>#REF!</v>
      </c>
      <c r="D884" s="32" t="e">
        <f>VLOOKUP(MYRANKS_P[[#This Row],[PLAYERID]],#REF!,COLUMN(#REF!),FALSE)</f>
        <v>#REF!</v>
      </c>
      <c r="E884" s="9" t="e">
        <f>VLOOKUP(MYRANKS_P[[#This Row],[PLAYERID]],#REF!,COLUMN(#REF!),FALSE)</f>
        <v>#REF!</v>
      </c>
      <c r="F884" s="32" t="e">
        <f>VLOOKUP(MYRANKS_P[[#This Row],[PLAYERID]],#REF!,COLUMN(#REF!),FALSE)</f>
        <v>#REF!</v>
      </c>
      <c r="G884" s="9" t="e">
        <f>INDEX(#REF!,MATCH(MYRANKS_P[[#This Row],[PLAYERID]],#REF!,0),VLOOKUP(IDSYSTEM,#REF!,3,FALSE))</f>
        <v>#REF!</v>
      </c>
      <c r="H884" s="115" t="e">
        <f>IF(OR(LEAGUE="Mixed",LEAGUE=MYRANKS_P[[#This Row],[LG]]),IFERROR(INDEX(PITCHCSV[],MATCH(MYRANKS_P[[#This Row],[PROJID]],PITCHCSV[playerid],0),P_WCOL),0),0)</f>
        <v>#REF!</v>
      </c>
      <c r="I884" s="137" t="e">
        <f>IF(OR(LEAGUE="Mixed",LEAGUE=MYRANKS_P[[#This Row],[LG]]),IFERROR(INDEX(PITCHCSV[],MATCH(MYRANKS_P[[#This Row],[PROJID]],PITCHCSV[playerid],0),P_SVCOL),0),0)</f>
        <v>#REF!</v>
      </c>
      <c r="J884" s="137" t="e">
        <f>IF(OR(LEAGUE="Mixed",LEAGUE=MYRANKS_P[[#This Row],[LG]]),IFERROR(INDEX(PITCHCSV[],MATCH(MYRANKS_P[[#This Row],[PROJID]],PITCHCSV[playerid],0),P_IPCOL),0),0)</f>
        <v>#REF!</v>
      </c>
      <c r="K884" s="137" t="e">
        <f>IF(OR(LEAGUE="Mixed",LEAGUE=MYRANKS_P[[#This Row],[LG]]),IFERROR(INDEX(PITCHCSV[],MATCH(MYRANKS_P[[#This Row],[PROJID]],PITCHCSV[playerid],0),P_HCOL),0),0)</f>
        <v>#REF!</v>
      </c>
      <c r="L884" s="137" t="e">
        <f>IF(OR(LEAGUE="Mixed",LEAGUE=MYRANKS_P[[#This Row],[LG]]),IFERROR(INDEX(PITCHCSV[],MATCH(MYRANKS_P[[#This Row],[PROJID]],PITCHCSV[playerid],0),P_ERCOL),0),0)</f>
        <v>#REF!</v>
      </c>
      <c r="M884" s="137" t="e">
        <f>IF(OR(LEAGUE="Mixed",LEAGUE=MYRANKS_P[[#This Row],[LG]]),IFERROR(INDEX(PITCHCSV[],MATCH(MYRANKS_P[[#This Row],[PROJID]],PITCHCSV[playerid],0),P_HRCOL),0),0)</f>
        <v>#REF!</v>
      </c>
      <c r="N884" s="137" t="e">
        <f>IF(OR(LEAGUE="Mixed",LEAGUE=MYRANKS_P[[#This Row],[LG]]),IFERROR(INDEX(PITCHCSV[],MATCH(MYRANKS_P[[#This Row],[PROJID]],PITCHCSV[playerid],0),P_SOCOL),0),0)</f>
        <v>#REF!</v>
      </c>
      <c r="O884" s="137" t="e">
        <f>IF(OR(LEAGUE="Mixed",LEAGUE=MYRANKS_P[[#This Row],[LG]]),IFERROR(INDEX(PITCHCSV[],MATCH(MYRANKS_P[[#This Row],[PROJID]],PITCHCSV[playerid],0),P_BBCOL),0),0)</f>
        <v>#REF!</v>
      </c>
      <c r="P884" s="139" t="e">
        <f>IF(OR(LEAGUE="Mixed",LEAGUE=MYRANKS_P[[#This Row],[LG]]),IFERROR(MYRANKS_P[[#This Row],[ER]]*9/MYRANKS_P[[#This Row],[IP]],0),0)</f>
        <v>#REF!</v>
      </c>
      <c r="Q884" s="10" t="e">
        <f>IF(OR(LEAGUE="Mixed",LEAGUE=MYRANKS_P[[#This Row],[LG]]),IFERROR((MYRANKS_P[[#This Row],[BB]]+MYRANKS_P[[#This Row],[H]])/MYRANKS_P[[#This Row],[IP]],0),0)</f>
        <v>#REF!</v>
      </c>
      <c r="R884" s="33" t="e">
        <f>MYRANKS_P[[#This Row],[W]]/SGP_W</f>
        <v>#REF!</v>
      </c>
      <c r="S884" s="35" t="e">
        <f>MYRANKS_P[[#This Row],[SV]]/SGP_SV</f>
        <v>#REF!</v>
      </c>
      <c r="T884" s="33" t="e">
        <f>MYRANKS_P[[#This Row],[SO]]/SGP_K</f>
        <v>#REF!</v>
      </c>
      <c r="U884" s="10" t="e">
        <f>((LGAVG_ER*(NUMPITCHERS-1)+MYRANKS_P[[#This Row],[ER]])*9/((LGAVG_IP*(NUMPITCHERS-1)+MYRANKS_P[[#This Row],[IP]]))-LGAVG_ERA)/SGP_ERA</f>
        <v>#REF!</v>
      </c>
      <c r="V884" s="140" t="e">
        <f>((LGAVG_HBB*(NUMPITCHERS-1)+MYRANKS_P[[#This Row],[BB]]+MYRANKS_P[[#This Row],[H]])/(LGAVG_IP*(NUMPITCHERS-1)+MYRANKS_P[[#This Row],[IP]])-LGAVG_WHIP)/SGP_WHIP</f>
        <v>#REF!</v>
      </c>
      <c r="W884" s="73" t="e">
        <f>MYRANKS_P[[#This Row],[WSGP]]+MYRANKS_P[[#This Row],[SVSGP]]+MYRANKS_P[[#This Row],[SOSGP]]+MYRANKS_P[[#This Row],[ERASGP]]+MYRANKS_P[[#This Row],[WHIPSGP]]</f>
        <v>#REF!</v>
      </c>
      <c r="X884" s="174" t="e">
        <f>RANK(MYRANKS_P[[#This Row],[TTLSGP]],MYRANKS_P[TTLSGP],0)</f>
        <v>#REF!</v>
      </c>
      <c r="Y884" s="73" t="e">
        <f>IF(MYRANKS_P[[#This Row],[RAW_RANK]]&gt;NUM_P,MYRANKS_P[[#This Row],[TTLSGP]],0)</f>
        <v>#REF!</v>
      </c>
      <c r="Z884" s="34" t="e">
        <f>IF(MYRANKS_P[[#This Row],[BENCH_TTLSGP]]=0,"",RANK(MYRANKS_P[[#This Row],[BENCH_TTLSGP]],MYRANKS_P[BENCH_TTLSGP],0))</f>
        <v>#REF!</v>
      </c>
      <c r="AA884" s="34" t="e">
        <f>IF(MYRANKS_P[[#This Row],[RAW_RANK]]=NUM_P,"X","")</f>
        <v>#REF!</v>
      </c>
      <c r="AB884" s="117" t="e">
        <f>VLOOKUP(MYRANKS_P[[#This Row],[POS]],#REF!,COLUMN(#REF!),FALSE)</f>
        <v>#REF!</v>
      </c>
      <c r="AC884" s="36" t="e">
        <f>MYRANKS_P[[#This Row],[TTLSGP]]-MYRANKS_P[[#This Row],[REPL LVL]]</f>
        <v>#REF!</v>
      </c>
      <c r="AD884" s="33" t="e">
        <f>IF(MYRANKS_P[[#This Row],[RAW_RANK]]&lt;=Total_Pitchers_Drafted,MYRANKS_P[[#This Row],[SGP OVER REPL]],0)</f>
        <v>#REF!</v>
      </c>
      <c r="AE884" s="67" t="e">
        <f>MYRANKS_P[[#This Row],[SGP OVER REPL]]*Dollar_Value_Per_Pitcher_SGP+1</f>
        <v>#REF!</v>
      </c>
      <c r="AF884" s="33"/>
      <c r="AG884" s="35" t="e">
        <f>IF(AND(MYRANKS_P[[#This Row],[BENCH_RANK]]&lt;=Total_Pitchers_Drafted,MYRANKS_P[[#This Row],[$ACTUAL]]=""),MYRANKS_P[[#This Row],[USEFULSGP]],0)</f>
        <v>#REF!</v>
      </c>
      <c r="AH884" s="33" t="e">
        <f>IF(MYRANKS_P[[#This Row],[REMAIN_SGP]]=0,0,MYRANKS_P[[#This Row],[REMAIN_SGP]]*Remaining_Dollar_Value_Per_Pitcher_SGP+1)</f>
        <v>#REF!</v>
      </c>
      <c r="AI884" s="87"/>
    </row>
    <row r="885" spans="1:35" x14ac:dyDescent="0.25">
      <c r="A885" s="78" t="s">
        <v>2451</v>
      </c>
      <c r="B885" s="53" t="e">
        <f>VLOOKUP(MYRANKS_P[[#This Row],[PLAYERID]],#REF!,COLUMN(#REF!),FALSE)</f>
        <v>#REF!</v>
      </c>
      <c r="C885" s="53" t="e">
        <f>VLOOKUP(MYRANKS_P[[#This Row],[PLAYERID]],#REF!,COLUMN(#REF!),FALSE)</f>
        <v>#REF!</v>
      </c>
      <c r="D885" s="53" t="e">
        <f>VLOOKUP(MYRANKS_P[[#This Row],[PLAYERID]],#REF!,COLUMN(#REF!),FALSE)</f>
        <v>#REF!</v>
      </c>
      <c r="E885" s="9" t="e">
        <f>VLOOKUP(MYRANKS_P[[#This Row],[PLAYERID]],#REF!,COLUMN(#REF!),FALSE)</f>
        <v>#REF!</v>
      </c>
      <c r="F885" s="53" t="e">
        <f>VLOOKUP(MYRANKS_P[[#This Row],[PLAYERID]],#REF!,COLUMN(#REF!),FALSE)</f>
        <v>#REF!</v>
      </c>
      <c r="G885" s="169" t="e">
        <f>INDEX(#REF!,MATCH(MYRANKS_P[[#This Row],[PLAYERID]],#REF!,0),VLOOKUP(IDSYSTEM,#REF!,3,FALSE))</f>
        <v>#REF!</v>
      </c>
      <c r="H885" s="136" t="e">
        <f>IF(OR(LEAGUE="Mixed",LEAGUE=MYRANKS_P[[#This Row],[LG]]),IFERROR(INDEX(PITCHCSV[],MATCH(MYRANKS_P[[#This Row],[PROJID]],PITCHCSV[playerid],0),P_WCOL),0),0)</f>
        <v>#REF!</v>
      </c>
      <c r="I885" s="138" t="e">
        <f>IF(OR(LEAGUE="Mixed",LEAGUE=MYRANKS_P[[#This Row],[LG]]),IFERROR(INDEX(PITCHCSV[],MATCH(MYRANKS_P[[#This Row],[PROJID]],PITCHCSV[playerid],0),P_SVCOL),0),0)</f>
        <v>#REF!</v>
      </c>
      <c r="J885" s="138" t="e">
        <f>IF(OR(LEAGUE="Mixed",LEAGUE=MYRANKS_P[[#This Row],[LG]]),IFERROR(INDEX(PITCHCSV[],MATCH(MYRANKS_P[[#This Row],[PROJID]],PITCHCSV[playerid],0),P_IPCOL),0),0)</f>
        <v>#REF!</v>
      </c>
      <c r="K885" s="138" t="e">
        <f>IF(OR(LEAGUE="Mixed",LEAGUE=MYRANKS_P[[#This Row],[LG]]),IFERROR(INDEX(PITCHCSV[],MATCH(MYRANKS_P[[#This Row],[PROJID]],PITCHCSV[playerid],0),P_HCOL),0),0)</f>
        <v>#REF!</v>
      </c>
      <c r="L885" s="138" t="e">
        <f>IF(OR(LEAGUE="Mixed",LEAGUE=MYRANKS_P[[#This Row],[LG]]),IFERROR(INDEX(PITCHCSV[],MATCH(MYRANKS_P[[#This Row],[PROJID]],PITCHCSV[playerid],0),P_ERCOL),0),0)</f>
        <v>#REF!</v>
      </c>
      <c r="M885" s="138" t="e">
        <f>IF(OR(LEAGUE="Mixed",LEAGUE=MYRANKS_P[[#This Row],[LG]]),IFERROR(INDEX(PITCHCSV[],MATCH(MYRANKS_P[[#This Row],[PROJID]],PITCHCSV[playerid],0),P_HRCOL),0),0)</f>
        <v>#REF!</v>
      </c>
      <c r="N885" s="138" t="e">
        <f>IF(OR(LEAGUE="Mixed",LEAGUE=MYRANKS_P[[#This Row],[LG]]),IFERROR(INDEX(PITCHCSV[],MATCH(MYRANKS_P[[#This Row],[PROJID]],PITCHCSV[playerid],0),P_SOCOL),0),0)</f>
        <v>#REF!</v>
      </c>
      <c r="O885" s="138" t="e">
        <f>IF(OR(LEAGUE="Mixed",LEAGUE=MYRANKS_P[[#This Row],[LG]]),IFERROR(INDEX(PITCHCSV[],MATCH(MYRANKS_P[[#This Row],[PROJID]],PITCHCSV[playerid],0),P_BBCOL),0),0)</f>
        <v>#REF!</v>
      </c>
      <c r="P885" s="80" t="e">
        <f>IF(OR(LEAGUE="Mixed",LEAGUE=MYRANKS_P[[#This Row],[LG]]),IFERROR(MYRANKS_P[[#This Row],[ER]]*9/MYRANKS_P[[#This Row],[IP]],0),0)</f>
        <v>#REF!</v>
      </c>
      <c r="Q885" s="12" t="e">
        <f>IF(OR(LEAGUE="Mixed",LEAGUE=MYRANKS_P[[#This Row],[LG]]),IFERROR((MYRANKS_P[[#This Row],[BB]]+MYRANKS_P[[#This Row],[H]])/MYRANKS_P[[#This Row],[IP]],0),0)</f>
        <v>#REF!</v>
      </c>
      <c r="R885" s="37" t="e">
        <f>MYRANKS_P[[#This Row],[W]]/SGP_W</f>
        <v>#REF!</v>
      </c>
      <c r="S885" s="36" t="e">
        <f>MYRANKS_P[[#This Row],[SV]]/SGP_SV</f>
        <v>#REF!</v>
      </c>
      <c r="T885" s="37" t="e">
        <f>MYRANKS_P[[#This Row],[SO]]/SGP_K</f>
        <v>#REF!</v>
      </c>
      <c r="U885" s="12" t="e">
        <f>((LGAVG_ER*(NUMPITCHERS-1)+MYRANKS_P[[#This Row],[ER]])*9/((LGAVG_IP*(NUMPITCHERS-1)+MYRANKS_P[[#This Row],[IP]]))-LGAVG_ERA)/SGP_ERA</f>
        <v>#REF!</v>
      </c>
      <c r="V885" s="141" t="e">
        <f>((LGAVG_HBB*(NUMPITCHERS-1)+MYRANKS_P[[#This Row],[BB]]+MYRANKS_P[[#This Row],[H]])/(LGAVG_IP*(NUMPITCHERS-1)+MYRANKS_P[[#This Row],[IP]])-LGAVG_WHIP)/SGP_WHIP</f>
        <v>#REF!</v>
      </c>
      <c r="W885" s="77" t="e">
        <f>MYRANKS_P[[#This Row],[WSGP]]+MYRANKS_P[[#This Row],[SVSGP]]+MYRANKS_P[[#This Row],[SOSGP]]+MYRANKS_P[[#This Row],[ERASGP]]+MYRANKS_P[[#This Row],[WHIPSGP]]</f>
        <v>#REF!</v>
      </c>
      <c r="X885" s="178" t="e">
        <f>RANK(MYRANKS_P[[#This Row],[TTLSGP]],MYRANKS_P[TTLSGP],0)</f>
        <v>#REF!</v>
      </c>
      <c r="Y885" s="77" t="e">
        <f>IF(MYRANKS_P[[#This Row],[RAW_RANK]]&gt;NUM_P,MYRANKS_P[[#This Row],[TTLSGP]],0)</f>
        <v>#REF!</v>
      </c>
      <c r="Z885" s="38" t="e">
        <f>IF(MYRANKS_P[[#This Row],[BENCH_TTLSGP]]=0,"",RANK(MYRANKS_P[[#This Row],[BENCH_TTLSGP]],MYRANKS_P[BENCH_TTLSGP],0))</f>
        <v>#REF!</v>
      </c>
      <c r="AA885" s="38" t="e">
        <f>IF(MYRANKS_P[[#This Row],[RAW_RANK]]=NUM_P,"X","")</f>
        <v>#REF!</v>
      </c>
      <c r="AB885" s="117" t="e">
        <f>VLOOKUP(MYRANKS_P[[#This Row],[POS]],#REF!,COLUMN(#REF!),FALSE)</f>
        <v>#REF!</v>
      </c>
      <c r="AC885" s="142" t="e">
        <f>MYRANKS_P[[#This Row],[TTLSGP]]-MYRANKS_P[[#This Row],[REPL LVL]]</f>
        <v>#REF!</v>
      </c>
      <c r="AD885" s="37" t="e">
        <f>IF(MYRANKS_P[[#This Row],[RAW_RANK]]&lt;=Total_Pitchers_Drafted,MYRANKS_P[[#This Row],[SGP OVER REPL]],0)</f>
        <v>#REF!</v>
      </c>
      <c r="AE885" s="71" t="e">
        <f>MYRANKS_P[[#This Row],[SGP OVER REPL]]*Dollar_Value_Per_Pitcher_SGP+1</f>
        <v>#REF!</v>
      </c>
      <c r="AF885" s="37"/>
      <c r="AG885" s="36" t="e">
        <f>IF(AND(MYRANKS_P[[#This Row],[BENCH_RANK]]&lt;=Total_Pitchers_Drafted,MYRANKS_P[[#This Row],[$ACTUAL]]=""),MYRANKS_P[[#This Row],[USEFULSGP]],0)</f>
        <v>#REF!</v>
      </c>
      <c r="AH885" s="37" t="e">
        <f>IF(MYRANKS_P[[#This Row],[REMAIN_SGP]]=0,0,MYRANKS_P[[#This Row],[REMAIN_SGP]]*Remaining_Dollar_Value_Per_Pitcher_SGP+1)</f>
        <v>#REF!</v>
      </c>
      <c r="AI885" s="94"/>
    </row>
    <row r="886" spans="1:35" x14ac:dyDescent="0.25">
      <c r="A886" s="111" t="s">
        <v>1948</v>
      </c>
      <c r="B886" s="53" t="e">
        <f>VLOOKUP(MYRANKS_P[[#This Row],[PLAYERID]],#REF!,COLUMN(#REF!),FALSE)</f>
        <v>#REF!</v>
      </c>
      <c r="C886" s="53" t="e">
        <f>VLOOKUP(MYRANKS_P[[#This Row],[PLAYERID]],#REF!,COLUMN(#REF!),FALSE)</f>
        <v>#REF!</v>
      </c>
      <c r="D886" s="53" t="e">
        <f>VLOOKUP(MYRANKS_P[[#This Row],[PLAYERID]],#REF!,COLUMN(#REF!),FALSE)</f>
        <v>#REF!</v>
      </c>
      <c r="E886" s="9" t="e">
        <f>VLOOKUP(MYRANKS_P[[#This Row],[PLAYERID]],#REF!,COLUMN(#REF!),FALSE)</f>
        <v>#REF!</v>
      </c>
      <c r="F886" s="53" t="e">
        <f>VLOOKUP(MYRANKS_P[[#This Row],[PLAYERID]],#REF!,COLUMN(#REF!),FALSE)</f>
        <v>#REF!</v>
      </c>
      <c r="G886" s="9" t="e">
        <f>INDEX(#REF!,MATCH(MYRANKS_P[[#This Row],[PLAYERID]],#REF!,0),VLOOKUP(IDSYSTEM,#REF!,3,FALSE))</f>
        <v>#REF!</v>
      </c>
      <c r="H886" s="115" t="e">
        <f>IF(OR(LEAGUE="Mixed",LEAGUE=MYRANKS_P[[#This Row],[LG]]),IFERROR(INDEX(PITCHCSV[],MATCH(MYRANKS_P[[#This Row],[PROJID]],PITCHCSV[playerid],0),P_WCOL),0),0)</f>
        <v>#REF!</v>
      </c>
      <c r="I886" s="137" t="e">
        <f>IF(OR(LEAGUE="Mixed",LEAGUE=MYRANKS_P[[#This Row],[LG]]),IFERROR(INDEX(PITCHCSV[],MATCH(MYRANKS_P[[#This Row],[PROJID]],PITCHCSV[playerid],0),P_SVCOL),0),0)</f>
        <v>#REF!</v>
      </c>
      <c r="J886" s="137" t="e">
        <f>IF(OR(LEAGUE="Mixed",LEAGUE=MYRANKS_P[[#This Row],[LG]]),IFERROR(INDEX(PITCHCSV[],MATCH(MYRANKS_P[[#This Row],[PROJID]],PITCHCSV[playerid],0),P_IPCOL),0),0)</f>
        <v>#REF!</v>
      </c>
      <c r="K886" s="137" t="e">
        <f>IF(OR(LEAGUE="Mixed",LEAGUE=MYRANKS_P[[#This Row],[LG]]),IFERROR(INDEX(PITCHCSV[],MATCH(MYRANKS_P[[#This Row],[PROJID]],PITCHCSV[playerid],0),P_HCOL),0),0)</f>
        <v>#REF!</v>
      </c>
      <c r="L886" s="137" t="e">
        <f>IF(OR(LEAGUE="Mixed",LEAGUE=MYRANKS_P[[#This Row],[LG]]),IFERROR(INDEX(PITCHCSV[],MATCH(MYRANKS_P[[#This Row],[PROJID]],PITCHCSV[playerid],0),P_ERCOL),0),0)</f>
        <v>#REF!</v>
      </c>
      <c r="M886" s="137" t="e">
        <f>IF(OR(LEAGUE="Mixed",LEAGUE=MYRANKS_P[[#This Row],[LG]]),IFERROR(INDEX(PITCHCSV[],MATCH(MYRANKS_P[[#This Row],[PROJID]],PITCHCSV[playerid],0),P_HRCOL),0),0)</f>
        <v>#REF!</v>
      </c>
      <c r="N886" s="137" t="e">
        <f>IF(OR(LEAGUE="Mixed",LEAGUE=MYRANKS_P[[#This Row],[LG]]),IFERROR(INDEX(PITCHCSV[],MATCH(MYRANKS_P[[#This Row],[PROJID]],PITCHCSV[playerid],0),P_SOCOL),0),0)</f>
        <v>#REF!</v>
      </c>
      <c r="O886" s="137" t="e">
        <f>IF(OR(LEAGUE="Mixed",LEAGUE=MYRANKS_P[[#This Row],[LG]]),IFERROR(INDEX(PITCHCSV[],MATCH(MYRANKS_P[[#This Row],[PROJID]],PITCHCSV[playerid],0),P_BBCOL),0),0)</f>
        <v>#REF!</v>
      </c>
      <c r="P886" s="139" t="e">
        <f>IF(OR(LEAGUE="Mixed",LEAGUE=MYRANKS_P[[#This Row],[LG]]),IFERROR(MYRANKS_P[[#This Row],[ER]]*9/MYRANKS_P[[#This Row],[IP]],0),0)</f>
        <v>#REF!</v>
      </c>
      <c r="Q886" s="10" t="e">
        <f>IF(OR(LEAGUE="Mixed",LEAGUE=MYRANKS_P[[#This Row],[LG]]),IFERROR((MYRANKS_P[[#This Row],[BB]]+MYRANKS_P[[#This Row],[H]])/MYRANKS_P[[#This Row],[IP]],0),0)</f>
        <v>#REF!</v>
      </c>
      <c r="R886" s="10" t="e">
        <f>MYRANKS_P[[#This Row],[W]]/SGP_W</f>
        <v>#REF!</v>
      </c>
      <c r="S886" s="10" t="e">
        <f>MYRANKS_P[[#This Row],[SV]]/SGP_SV</f>
        <v>#REF!</v>
      </c>
      <c r="T886" s="10" t="e">
        <f>MYRANKS_P[[#This Row],[SO]]/SGP_K</f>
        <v>#REF!</v>
      </c>
      <c r="U886" s="10" t="e">
        <f>((LGAVG_ER*(NUMPITCHERS-1)+MYRANKS_P[[#This Row],[ER]])*9/((LGAVG_IP*(NUMPITCHERS-1)+MYRANKS_P[[#This Row],[IP]]))-LGAVG_ERA)/SGP_ERA</f>
        <v>#REF!</v>
      </c>
      <c r="V886" s="140" t="e">
        <f>((LGAVG_HBB*(NUMPITCHERS-1)+MYRANKS_P[[#This Row],[BB]]+MYRANKS_P[[#This Row],[H]])/(LGAVG_IP*(NUMPITCHERS-1)+MYRANKS_P[[#This Row],[IP]])-LGAVG_WHIP)/SGP_WHIP</f>
        <v>#REF!</v>
      </c>
      <c r="W886" s="72" t="e">
        <f>MYRANKS_P[[#This Row],[WSGP]]+MYRANKS_P[[#This Row],[SVSGP]]+MYRANKS_P[[#This Row],[SOSGP]]+MYRANKS_P[[#This Row],[ERASGP]]+MYRANKS_P[[#This Row],[WHIPSGP]]</f>
        <v>#REF!</v>
      </c>
      <c r="X886" s="171" t="e">
        <f>RANK(MYRANKS_P[[#This Row],[TTLSGP]],MYRANKS_P[TTLSGP],0)</f>
        <v>#REF!</v>
      </c>
      <c r="Y886" s="72" t="e">
        <f>IF(MYRANKS_P[[#This Row],[RAW_RANK]]&gt;NUM_P,MYRANKS_P[[#This Row],[TTLSGP]],0)</f>
        <v>#REF!</v>
      </c>
      <c r="Z886" s="22" t="e">
        <f>IF(MYRANKS_P[[#This Row],[BENCH_TTLSGP]]=0,"",RANK(MYRANKS_P[[#This Row],[BENCH_TTLSGP]],MYRANKS_P[BENCH_TTLSGP],0))</f>
        <v>#REF!</v>
      </c>
      <c r="AA886" s="22" t="e">
        <f>IF(MYRANKS_P[[#This Row],[RAW_RANK]]=NUM_P,"X","")</f>
        <v>#REF!</v>
      </c>
      <c r="AB886" s="80" t="e">
        <f>VLOOKUP(MYRANKS_P[[#This Row],[POS]],#REF!,COLUMN(#REF!),FALSE)</f>
        <v>#REF!</v>
      </c>
      <c r="AC886" s="12" t="e">
        <f>MYRANKS_P[[#This Row],[TTLSGP]]-MYRANKS_P[[#This Row],[REPL LVL]]</f>
        <v>#REF!</v>
      </c>
      <c r="AD886" s="19" t="e">
        <f>IF(MYRANKS_P[[#This Row],[RAW_RANK]]&lt;=Total_Pitchers_Drafted,MYRANKS_P[[#This Row],[SGP OVER REPL]],0)</f>
        <v>#REF!</v>
      </c>
      <c r="AE886" s="66" t="e">
        <f>MYRANKS_P[[#This Row],[SGP OVER REPL]]*Dollar_Value_Per_Pitcher_SGP+1</f>
        <v>#REF!</v>
      </c>
      <c r="AF886" s="27"/>
      <c r="AG886" s="30" t="e">
        <f>IF(AND(MYRANKS_P[[#This Row],[BENCH_RANK]]&lt;=Total_Pitchers_Drafted,MYRANKS_P[[#This Row],[$ACTUAL]]=""),MYRANKS_P[[#This Row],[USEFULSGP]],0)</f>
        <v>#REF!</v>
      </c>
      <c r="AH886" s="27" t="e">
        <f>IF(MYRANKS_P[[#This Row],[REMAIN_SGP]]=0,0,MYRANKS_P[[#This Row],[REMAIN_SGP]]*Remaining_Dollar_Value_Per_Pitcher_SGP+1)</f>
        <v>#REF!</v>
      </c>
      <c r="AI886" s="87"/>
    </row>
    <row r="887" spans="1:35" x14ac:dyDescent="0.25">
      <c r="A887" s="98" t="s">
        <v>1762</v>
      </c>
      <c r="B887" s="53" t="e">
        <f>VLOOKUP(MYRANKS_P[[#This Row],[PLAYERID]],#REF!,COLUMN(#REF!),FALSE)</f>
        <v>#REF!</v>
      </c>
      <c r="C887" s="53" t="e">
        <f>VLOOKUP(MYRANKS_P[[#This Row],[PLAYERID]],#REF!,COLUMN(#REF!),FALSE)</f>
        <v>#REF!</v>
      </c>
      <c r="D887" s="53" t="e">
        <f>VLOOKUP(MYRANKS_P[[#This Row],[PLAYERID]],#REF!,COLUMN(#REF!),FALSE)</f>
        <v>#REF!</v>
      </c>
      <c r="E887" s="9" t="e">
        <f>VLOOKUP(MYRANKS_P[[#This Row],[PLAYERID]],#REF!,COLUMN(#REF!),FALSE)</f>
        <v>#REF!</v>
      </c>
      <c r="F887" s="53" t="e">
        <f>VLOOKUP(MYRANKS_P[[#This Row],[PLAYERID]],#REF!,COLUMN(#REF!),FALSE)</f>
        <v>#REF!</v>
      </c>
      <c r="G887" s="9" t="e">
        <f>INDEX(#REF!,MATCH(MYRANKS_P[[#This Row],[PLAYERID]],#REF!,0),VLOOKUP(IDSYSTEM,#REF!,3,FALSE))</f>
        <v>#REF!</v>
      </c>
      <c r="H887" s="115" t="e">
        <f>IF(OR(LEAGUE="Mixed",LEAGUE=MYRANKS_P[[#This Row],[LG]]),IFERROR(INDEX(PITCHCSV[],MATCH(MYRANKS_P[[#This Row],[PROJID]],PITCHCSV[playerid],0),P_WCOL),0),0)</f>
        <v>#REF!</v>
      </c>
      <c r="I887" s="137" t="e">
        <f>IF(OR(LEAGUE="Mixed",LEAGUE=MYRANKS_P[[#This Row],[LG]]),IFERROR(INDEX(PITCHCSV[],MATCH(MYRANKS_P[[#This Row],[PROJID]],PITCHCSV[playerid],0),P_SVCOL),0),0)</f>
        <v>#REF!</v>
      </c>
      <c r="J887" s="137" t="e">
        <f>IF(OR(LEAGUE="Mixed",LEAGUE=MYRANKS_P[[#This Row],[LG]]),IFERROR(INDEX(PITCHCSV[],MATCH(MYRANKS_P[[#This Row],[PROJID]],PITCHCSV[playerid],0),P_IPCOL),0),0)</f>
        <v>#REF!</v>
      </c>
      <c r="K887" s="137" t="e">
        <f>IF(OR(LEAGUE="Mixed",LEAGUE=MYRANKS_P[[#This Row],[LG]]),IFERROR(INDEX(PITCHCSV[],MATCH(MYRANKS_P[[#This Row],[PROJID]],PITCHCSV[playerid],0),P_HCOL),0),0)</f>
        <v>#REF!</v>
      </c>
      <c r="L887" s="137" t="e">
        <f>IF(OR(LEAGUE="Mixed",LEAGUE=MYRANKS_P[[#This Row],[LG]]),IFERROR(INDEX(PITCHCSV[],MATCH(MYRANKS_P[[#This Row],[PROJID]],PITCHCSV[playerid],0),P_ERCOL),0),0)</f>
        <v>#REF!</v>
      </c>
      <c r="M887" s="137" t="e">
        <f>IF(OR(LEAGUE="Mixed",LEAGUE=MYRANKS_P[[#This Row],[LG]]),IFERROR(INDEX(PITCHCSV[],MATCH(MYRANKS_P[[#This Row],[PROJID]],PITCHCSV[playerid],0),P_HRCOL),0),0)</f>
        <v>#REF!</v>
      </c>
      <c r="N887" s="137" t="e">
        <f>IF(OR(LEAGUE="Mixed",LEAGUE=MYRANKS_P[[#This Row],[LG]]),IFERROR(INDEX(PITCHCSV[],MATCH(MYRANKS_P[[#This Row],[PROJID]],PITCHCSV[playerid],0),P_SOCOL),0),0)</f>
        <v>#REF!</v>
      </c>
      <c r="O887" s="137" t="e">
        <f>IF(OR(LEAGUE="Mixed",LEAGUE=MYRANKS_P[[#This Row],[LG]]),IFERROR(INDEX(PITCHCSV[],MATCH(MYRANKS_P[[#This Row],[PROJID]],PITCHCSV[playerid],0),P_BBCOL),0),0)</f>
        <v>#REF!</v>
      </c>
      <c r="P887" s="139" t="e">
        <f>IF(OR(LEAGUE="Mixed",LEAGUE=MYRANKS_P[[#This Row],[LG]]),IFERROR(MYRANKS_P[[#This Row],[ER]]*9/MYRANKS_P[[#This Row],[IP]],0),0)</f>
        <v>#REF!</v>
      </c>
      <c r="Q887" s="10" t="e">
        <f>IF(OR(LEAGUE="Mixed",LEAGUE=MYRANKS_P[[#This Row],[LG]]),IFERROR((MYRANKS_P[[#This Row],[BB]]+MYRANKS_P[[#This Row],[H]])/MYRANKS_P[[#This Row],[IP]],0),0)</f>
        <v>#REF!</v>
      </c>
      <c r="R887" s="87" t="e">
        <f>MYRANKS_P[[#This Row],[W]]/SGP_W</f>
        <v>#REF!</v>
      </c>
      <c r="S887" s="87" t="e">
        <f>MYRANKS_P[[#This Row],[SV]]/SGP_SV</f>
        <v>#REF!</v>
      </c>
      <c r="T887" s="87" t="e">
        <f>MYRANKS_P[[#This Row],[SO]]/SGP_K</f>
        <v>#REF!</v>
      </c>
      <c r="U887" s="10" t="e">
        <f>((LGAVG_ER*(NUMPITCHERS-1)+MYRANKS_P[[#This Row],[ER]])*9/((LGAVG_IP*(NUMPITCHERS-1)+MYRANKS_P[[#This Row],[IP]]))-LGAVG_ERA)/SGP_ERA</f>
        <v>#REF!</v>
      </c>
      <c r="V887" s="140" t="e">
        <f>((LGAVG_HBB*(NUMPITCHERS-1)+MYRANKS_P[[#This Row],[BB]]+MYRANKS_P[[#This Row],[H]])/(LGAVG_IP*(NUMPITCHERS-1)+MYRANKS_P[[#This Row],[IP]])-LGAVG_WHIP)/SGP_WHIP</f>
        <v>#REF!</v>
      </c>
      <c r="W887" s="92" t="e">
        <f>MYRANKS_P[[#This Row],[WSGP]]+MYRANKS_P[[#This Row],[SVSGP]]+MYRANKS_P[[#This Row],[SOSGP]]+MYRANKS_P[[#This Row],[ERASGP]]+MYRANKS_P[[#This Row],[WHIPSGP]]</f>
        <v>#REF!</v>
      </c>
      <c r="X887" s="173" t="e">
        <f>RANK(MYRANKS_P[[#This Row],[TTLSGP]],MYRANKS_P[TTLSGP],0)</f>
        <v>#REF!</v>
      </c>
      <c r="Y887" s="92" t="e">
        <f>IF(MYRANKS_P[[#This Row],[RAW_RANK]]&gt;NUM_P,MYRANKS_P[[#This Row],[TTLSGP]],0)</f>
        <v>#REF!</v>
      </c>
      <c r="Z887" s="96" t="e">
        <f>IF(MYRANKS_P[[#This Row],[BENCH_TTLSGP]]=0,"",RANK(MYRANKS_P[[#This Row],[BENCH_TTLSGP]],MYRANKS_P[BENCH_TTLSGP],0))</f>
        <v>#REF!</v>
      </c>
      <c r="AA887" s="96" t="e">
        <f>IF(MYRANKS_P[[#This Row],[RAW_RANK]]=NUM_P,"X","")</f>
        <v>#REF!</v>
      </c>
      <c r="AB887" s="93" t="e">
        <f>VLOOKUP(MYRANKS_P[[#This Row],[POS]],#REF!,COLUMN(#REF!),FALSE)</f>
        <v>#REF!</v>
      </c>
      <c r="AC887" s="95" t="e">
        <f>MYRANKS_P[[#This Row],[TTLSGP]]-MYRANKS_P[[#This Row],[REPL LVL]]</f>
        <v>#REF!</v>
      </c>
      <c r="AD887" s="87" t="e">
        <f>IF(MYRANKS_P[[#This Row],[RAW_RANK]]&lt;=Total_Pitchers_Drafted,MYRANKS_P[[#This Row],[SGP OVER REPL]],0)</f>
        <v>#REF!</v>
      </c>
      <c r="AE887" s="97" t="e">
        <f>MYRANKS_P[[#This Row],[SGP OVER REPL]]*Dollar_Value_Per_Pitcher_SGP+1</f>
        <v>#REF!</v>
      </c>
      <c r="AF887" s="87"/>
      <c r="AG887" s="87" t="e">
        <f>IF(AND(MYRANKS_P[[#This Row],[BENCH_RANK]]&lt;=Total_Pitchers_Drafted,MYRANKS_P[[#This Row],[$ACTUAL]]=""),MYRANKS_P[[#This Row],[USEFULSGP]],0)</f>
        <v>#REF!</v>
      </c>
      <c r="AH887" s="87" t="e">
        <f>IF(MYRANKS_P[[#This Row],[REMAIN_SGP]]=0,0,MYRANKS_P[[#This Row],[REMAIN_SGP]]*Remaining_Dollar_Value_Per_Pitcher_SGP+1)</f>
        <v>#REF!</v>
      </c>
      <c r="AI887" s="87"/>
    </row>
    <row r="888" spans="1:35" x14ac:dyDescent="0.25">
      <c r="A888" s="99" t="s">
        <v>1472</v>
      </c>
      <c r="B888" s="53" t="e">
        <f>VLOOKUP(MYRANKS_P[[#This Row],[PLAYERID]],#REF!,COLUMN(#REF!),FALSE)</f>
        <v>#REF!</v>
      </c>
      <c r="C888" s="53" t="e">
        <f>VLOOKUP(MYRANKS_P[[#This Row],[PLAYERID]],#REF!,COLUMN(#REF!),FALSE)</f>
        <v>#REF!</v>
      </c>
      <c r="D888" s="53" t="e">
        <f>VLOOKUP(MYRANKS_P[[#This Row],[PLAYERID]],#REF!,COLUMN(#REF!),FALSE)</f>
        <v>#REF!</v>
      </c>
      <c r="E888" s="9" t="e">
        <f>VLOOKUP(MYRANKS_P[[#This Row],[PLAYERID]],#REF!,COLUMN(#REF!),FALSE)</f>
        <v>#REF!</v>
      </c>
      <c r="F888" s="53" t="e">
        <f>VLOOKUP(MYRANKS_P[[#This Row],[PLAYERID]],#REF!,COLUMN(#REF!),FALSE)</f>
        <v>#REF!</v>
      </c>
      <c r="G888" s="169" t="e">
        <f>INDEX(#REF!,MATCH(MYRANKS_P[[#This Row],[PLAYERID]],#REF!,0),VLOOKUP(IDSYSTEM,#REF!,3,FALSE))</f>
        <v>#REF!</v>
      </c>
      <c r="H888" s="132" t="e">
        <f>IF(OR(LEAGUE="Mixed",LEAGUE=MYRANKS_P[[#This Row],[LG]]),IFERROR(INDEX(PITCHCSV[],MATCH(MYRANKS_P[[#This Row],[PROJID]],PITCHCSV[playerid],0),P_WCOL),0),0)</f>
        <v>#REF!</v>
      </c>
      <c r="I888" s="133" t="e">
        <f>IF(OR(LEAGUE="Mixed",LEAGUE=MYRANKS_P[[#This Row],[LG]]),IFERROR(INDEX(PITCHCSV[],MATCH(MYRANKS_P[[#This Row],[PROJID]],PITCHCSV[playerid],0),P_SVCOL),0),0)</f>
        <v>#REF!</v>
      </c>
      <c r="J888" s="133" t="e">
        <f>IF(OR(LEAGUE="Mixed",LEAGUE=MYRANKS_P[[#This Row],[LG]]),IFERROR(INDEX(PITCHCSV[],MATCH(MYRANKS_P[[#This Row],[PROJID]],PITCHCSV[playerid],0),P_IPCOL),0),0)</f>
        <v>#REF!</v>
      </c>
      <c r="K888" s="133" t="e">
        <f>IF(OR(LEAGUE="Mixed",LEAGUE=MYRANKS_P[[#This Row],[LG]]),IFERROR(INDEX(PITCHCSV[],MATCH(MYRANKS_P[[#This Row],[PROJID]],PITCHCSV[playerid],0),P_HCOL),0),0)</f>
        <v>#REF!</v>
      </c>
      <c r="L888" s="133" t="e">
        <f>IF(OR(LEAGUE="Mixed",LEAGUE=MYRANKS_P[[#This Row],[LG]]),IFERROR(INDEX(PITCHCSV[],MATCH(MYRANKS_P[[#This Row],[PROJID]],PITCHCSV[playerid],0),P_ERCOL),0),0)</f>
        <v>#REF!</v>
      </c>
      <c r="M888" s="133" t="e">
        <f>IF(OR(LEAGUE="Mixed",LEAGUE=MYRANKS_P[[#This Row],[LG]]),IFERROR(INDEX(PITCHCSV[],MATCH(MYRANKS_P[[#This Row],[PROJID]],PITCHCSV[playerid],0),P_HRCOL),0),0)</f>
        <v>#REF!</v>
      </c>
      <c r="N888" s="133" t="e">
        <f>IF(OR(LEAGUE="Mixed",LEAGUE=MYRANKS_P[[#This Row],[LG]]),IFERROR(INDEX(PITCHCSV[],MATCH(MYRANKS_P[[#This Row],[PROJID]],PITCHCSV[playerid],0),P_SOCOL),0),0)</f>
        <v>#REF!</v>
      </c>
      <c r="O888" s="133" t="e">
        <f>IF(OR(LEAGUE="Mixed",LEAGUE=MYRANKS_P[[#This Row],[LG]]),IFERROR(INDEX(PITCHCSV[],MATCH(MYRANKS_P[[#This Row],[PROJID]],PITCHCSV[playerid],0),P_BBCOL),0),0)</f>
        <v>#REF!</v>
      </c>
      <c r="P888" s="93" t="e">
        <f>IF(OR(LEAGUE="Mixed",LEAGUE=MYRANKS_P[[#This Row],[LG]]),IFERROR(MYRANKS_P[[#This Row],[ER]]*9/MYRANKS_P[[#This Row],[IP]],0),0)</f>
        <v>#REF!</v>
      </c>
      <c r="Q888" s="94" t="e">
        <f>IF(OR(LEAGUE="Mixed",LEAGUE=MYRANKS_P[[#This Row],[LG]]),IFERROR((MYRANKS_P[[#This Row],[BB]]+MYRANKS_P[[#This Row],[H]])/MYRANKS_P[[#This Row],[IP]],0),0)</f>
        <v>#REF!</v>
      </c>
      <c r="R888" s="94" t="e">
        <f>MYRANKS_P[[#This Row],[W]]/SGP_W</f>
        <v>#REF!</v>
      </c>
      <c r="S888" s="94" t="e">
        <f>MYRANKS_P[[#This Row],[SV]]/SGP_SV</f>
        <v>#REF!</v>
      </c>
      <c r="T888" s="94" t="e">
        <f>MYRANKS_P[[#This Row],[SO]]/SGP_K</f>
        <v>#REF!</v>
      </c>
      <c r="U888" s="94" t="e">
        <f>((LGAVG_ER*(NUMPITCHERS-1)+MYRANKS_P[[#This Row],[ER]])*9/((LGAVG_IP*(NUMPITCHERS-1)+MYRANKS_P[[#This Row],[IP]]))-LGAVG_ERA)/SGP_ERA</f>
        <v>#REF!</v>
      </c>
      <c r="V888" s="134" t="e">
        <f>((LGAVG_HBB*(NUMPITCHERS-1)+MYRANKS_P[[#This Row],[BB]]+MYRANKS_P[[#This Row],[H]])/(LGAVG_IP*(NUMPITCHERS-1)+MYRANKS_P[[#This Row],[IP]])-LGAVG_WHIP)/SGP_WHIP</f>
        <v>#REF!</v>
      </c>
      <c r="W888" s="100" t="e">
        <f>MYRANKS_P[[#This Row],[WSGP]]+MYRANKS_P[[#This Row],[SVSGP]]+MYRANKS_P[[#This Row],[SOSGP]]+MYRANKS_P[[#This Row],[ERASGP]]+MYRANKS_P[[#This Row],[WHIPSGP]]</f>
        <v>#REF!</v>
      </c>
      <c r="X888" s="176" t="e">
        <f>RANK(MYRANKS_P[[#This Row],[TTLSGP]],MYRANKS_P[TTLSGP],0)</f>
        <v>#REF!</v>
      </c>
      <c r="Y888" s="100" t="e">
        <f>IF(MYRANKS_P[[#This Row],[RAW_RANK]]&gt;NUM_P,MYRANKS_P[[#This Row],[TTLSGP]],0)</f>
        <v>#REF!</v>
      </c>
      <c r="Z888" s="101" t="e">
        <f>IF(MYRANKS_P[[#This Row],[BENCH_TTLSGP]]=0,"",RANK(MYRANKS_P[[#This Row],[BENCH_TTLSGP]],MYRANKS_P[BENCH_TTLSGP],0))</f>
        <v>#REF!</v>
      </c>
      <c r="AA888" s="101" t="e">
        <f>IF(MYRANKS_P[[#This Row],[RAW_RANK]]=NUM_P,"X","")</f>
        <v>#REF!</v>
      </c>
      <c r="AB888" s="93" t="e">
        <f>VLOOKUP(MYRANKS_P[[#This Row],[POS]],#REF!,COLUMN(#REF!),FALSE)</f>
        <v>#REF!</v>
      </c>
      <c r="AC888" s="95" t="e">
        <f>MYRANKS_P[[#This Row],[TTLSGP]]-MYRANKS_P[[#This Row],[REPL LVL]]</f>
        <v>#REF!</v>
      </c>
      <c r="AD888" s="94" t="e">
        <f>IF(MYRANKS_P[[#This Row],[RAW_RANK]]&lt;=Total_Pitchers_Drafted,MYRANKS_P[[#This Row],[SGP OVER REPL]],0)</f>
        <v>#REF!</v>
      </c>
      <c r="AE888" s="102" t="e">
        <f>MYRANKS_P[[#This Row],[SGP OVER REPL]]*Dollar_Value_Per_Pitcher_SGP+1</f>
        <v>#REF!</v>
      </c>
      <c r="AF888" s="94"/>
      <c r="AG888" s="94" t="e">
        <f>IF(AND(MYRANKS_P[[#This Row],[BENCH_RANK]]&lt;=Total_Pitchers_Drafted,MYRANKS_P[[#This Row],[$ACTUAL]]=""),MYRANKS_P[[#This Row],[USEFULSGP]],0)</f>
        <v>#REF!</v>
      </c>
      <c r="AH888" s="94" t="e">
        <f>IF(MYRANKS_P[[#This Row],[REMAIN_SGP]]=0,0,MYRANKS_P[[#This Row],[REMAIN_SGP]]*Remaining_Dollar_Value_Per_Pitcher_SGP+1)</f>
        <v>#REF!</v>
      </c>
      <c r="AI888" s="94"/>
    </row>
    <row r="889" spans="1:35" x14ac:dyDescent="0.25">
      <c r="A889" s="111" t="s">
        <v>3631</v>
      </c>
      <c r="B889" s="53" t="e">
        <f>VLOOKUP(MYRANKS_P[[#This Row],[PLAYERID]],#REF!,COLUMN(#REF!),FALSE)</f>
        <v>#REF!</v>
      </c>
      <c r="C889" s="53" t="e">
        <f>VLOOKUP(MYRANKS_P[[#This Row],[PLAYERID]],#REF!,COLUMN(#REF!),FALSE)</f>
        <v>#REF!</v>
      </c>
      <c r="D889" s="53" t="e">
        <f>VLOOKUP(MYRANKS_P[[#This Row],[PLAYERID]],#REF!,COLUMN(#REF!),FALSE)</f>
        <v>#REF!</v>
      </c>
      <c r="E889" s="9" t="e">
        <f>VLOOKUP(MYRANKS_P[[#This Row],[PLAYERID]],#REF!,COLUMN(#REF!),FALSE)</f>
        <v>#REF!</v>
      </c>
      <c r="F889" s="53" t="e">
        <f>VLOOKUP(MYRANKS_P[[#This Row],[PLAYERID]],#REF!,COLUMN(#REF!),FALSE)</f>
        <v>#REF!</v>
      </c>
      <c r="G889" s="9" t="e">
        <f>INDEX(#REF!,MATCH(MYRANKS_P[[#This Row],[PLAYERID]],#REF!,0),VLOOKUP(IDSYSTEM,#REF!,3,FALSE))</f>
        <v>#REF!</v>
      </c>
      <c r="H889" s="115" t="e">
        <f>IF(OR(LEAGUE="Mixed",LEAGUE=MYRANKS_P[[#This Row],[LG]]),IFERROR(INDEX(PITCHCSV[],MATCH(MYRANKS_P[[#This Row],[PROJID]],PITCHCSV[playerid],0),P_WCOL),0),0)</f>
        <v>#REF!</v>
      </c>
      <c r="I889" s="137" t="e">
        <f>IF(OR(LEAGUE="Mixed",LEAGUE=MYRANKS_P[[#This Row],[LG]]),IFERROR(INDEX(PITCHCSV[],MATCH(MYRANKS_P[[#This Row],[PROJID]],PITCHCSV[playerid],0),P_SVCOL),0),0)</f>
        <v>#REF!</v>
      </c>
      <c r="J889" s="137" t="e">
        <f>IF(OR(LEAGUE="Mixed",LEAGUE=MYRANKS_P[[#This Row],[LG]]),IFERROR(INDEX(PITCHCSV[],MATCH(MYRANKS_P[[#This Row],[PROJID]],PITCHCSV[playerid],0),P_IPCOL),0),0)</f>
        <v>#REF!</v>
      </c>
      <c r="K889" s="137" t="e">
        <f>IF(OR(LEAGUE="Mixed",LEAGUE=MYRANKS_P[[#This Row],[LG]]),IFERROR(INDEX(PITCHCSV[],MATCH(MYRANKS_P[[#This Row],[PROJID]],PITCHCSV[playerid],0),P_HCOL),0),0)</f>
        <v>#REF!</v>
      </c>
      <c r="L889" s="137" t="e">
        <f>IF(OR(LEAGUE="Mixed",LEAGUE=MYRANKS_P[[#This Row],[LG]]),IFERROR(INDEX(PITCHCSV[],MATCH(MYRANKS_P[[#This Row],[PROJID]],PITCHCSV[playerid],0),P_ERCOL),0),0)</f>
        <v>#REF!</v>
      </c>
      <c r="M889" s="137" t="e">
        <f>IF(OR(LEAGUE="Mixed",LEAGUE=MYRANKS_P[[#This Row],[LG]]),IFERROR(INDEX(PITCHCSV[],MATCH(MYRANKS_P[[#This Row],[PROJID]],PITCHCSV[playerid],0),P_HRCOL),0),0)</f>
        <v>#REF!</v>
      </c>
      <c r="N889" s="137" t="e">
        <f>IF(OR(LEAGUE="Mixed",LEAGUE=MYRANKS_P[[#This Row],[LG]]),IFERROR(INDEX(PITCHCSV[],MATCH(MYRANKS_P[[#This Row],[PROJID]],PITCHCSV[playerid],0),P_SOCOL),0),0)</f>
        <v>#REF!</v>
      </c>
      <c r="O889" s="137" t="e">
        <f>IF(OR(LEAGUE="Mixed",LEAGUE=MYRANKS_P[[#This Row],[LG]]),IFERROR(INDEX(PITCHCSV[],MATCH(MYRANKS_P[[#This Row],[PROJID]],PITCHCSV[playerid],0),P_BBCOL),0),0)</f>
        <v>#REF!</v>
      </c>
      <c r="P889" s="139" t="e">
        <f>IF(OR(LEAGUE="Mixed",LEAGUE=MYRANKS_P[[#This Row],[LG]]),IFERROR(MYRANKS_P[[#This Row],[ER]]*9/MYRANKS_P[[#This Row],[IP]],0),0)</f>
        <v>#REF!</v>
      </c>
      <c r="Q889" s="10" t="e">
        <f>IF(OR(LEAGUE="Mixed",LEAGUE=MYRANKS_P[[#This Row],[LG]]),IFERROR((MYRANKS_P[[#This Row],[BB]]+MYRANKS_P[[#This Row],[H]])/MYRANKS_P[[#This Row],[IP]],0),0)</f>
        <v>#REF!</v>
      </c>
      <c r="R889" s="10" t="e">
        <f>MYRANKS_P[[#This Row],[W]]/SGP_W</f>
        <v>#REF!</v>
      </c>
      <c r="S889" s="10" t="e">
        <f>MYRANKS_P[[#This Row],[SV]]/SGP_SV</f>
        <v>#REF!</v>
      </c>
      <c r="T889" s="10" t="e">
        <f>MYRANKS_P[[#This Row],[SO]]/SGP_K</f>
        <v>#REF!</v>
      </c>
      <c r="U889" s="10" t="e">
        <f>((LGAVG_ER*(NUMPITCHERS-1)+MYRANKS_P[[#This Row],[ER]])*9/((LGAVG_IP*(NUMPITCHERS-1)+MYRANKS_P[[#This Row],[IP]]))-LGAVG_ERA)/SGP_ERA</f>
        <v>#REF!</v>
      </c>
      <c r="V889" s="140" t="e">
        <f>((LGAVG_HBB*(NUMPITCHERS-1)+MYRANKS_P[[#This Row],[BB]]+MYRANKS_P[[#This Row],[H]])/(LGAVG_IP*(NUMPITCHERS-1)+MYRANKS_P[[#This Row],[IP]])-LGAVG_WHIP)/SGP_WHIP</f>
        <v>#REF!</v>
      </c>
      <c r="W889" s="72" t="e">
        <f>MYRANKS_P[[#This Row],[WSGP]]+MYRANKS_P[[#This Row],[SVSGP]]+MYRANKS_P[[#This Row],[SOSGP]]+MYRANKS_P[[#This Row],[ERASGP]]+MYRANKS_P[[#This Row],[WHIPSGP]]</f>
        <v>#REF!</v>
      </c>
      <c r="X889" s="171" t="e">
        <f>RANK(MYRANKS_P[[#This Row],[TTLSGP]],MYRANKS_P[TTLSGP],0)</f>
        <v>#REF!</v>
      </c>
      <c r="Y889" s="72" t="e">
        <f>IF(MYRANKS_P[[#This Row],[RAW_RANK]]&gt;NUM_P,MYRANKS_P[[#This Row],[TTLSGP]],0)</f>
        <v>#REF!</v>
      </c>
      <c r="Z889" s="22" t="e">
        <f>IF(MYRANKS_P[[#This Row],[BENCH_TTLSGP]]=0,"",RANK(MYRANKS_P[[#This Row],[BENCH_TTLSGP]],MYRANKS_P[BENCH_TTLSGP],0))</f>
        <v>#REF!</v>
      </c>
      <c r="AA889" s="22" t="e">
        <f>IF(MYRANKS_P[[#This Row],[RAW_RANK]]=NUM_P,"X","")</f>
        <v>#REF!</v>
      </c>
      <c r="AB889" s="80" t="e">
        <f>VLOOKUP(MYRANKS_P[[#This Row],[POS]],#REF!,COLUMN(#REF!),FALSE)</f>
        <v>#REF!</v>
      </c>
      <c r="AC889" s="12" t="e">
        <f>MYRANKS_P[[#This Row],[TTLSGP]]-MYRANKS_P[[#This Row],[REPL LVL]]</f>
        <v>#REF!</v>
      </c>
      <c r="AD889" s="19" t="e">
        <f>IF(MYRANKS_P[[#This Row],[RAW_RANK]]&lt;=Total_Pitchers_Drafted,MYRANKS_P[[#This Row],[SGP OVER REPL]],0)</f>
        <v>#REF!</v>
      </c>
      <c r="AE889" s="66" t="e">
        <f>MYRANKS_P[[#This Row],[SGP OVER REPL]]*Dollar_Value_Per_Pitcher_SGP+1</f>
        <v>#REF!</v>
      </c>
      <c r="AF889" s="27"/>
      <c r="AG889" s="30" t="e">
        <f>IF(AND(MYRANKS_P[[#This Row],[BENCH_RANK]]&lt;=Total_Pitchers_Drafted,MYRANKS_P[[#This Row],[$ACTUAL]]=""),MYRANKS_P[[#This Row],[USEFULSGP]],0)</f>
        <v>#REF!</v>
      </c>
      <c r="AH889" s="27" t="e">
        <f>IF(MYRANKS_P[[#This Row],[REMAIN_SGP]]=0,0,MYRANKS_P[[#This Row],[REMAIN_SGP]]*Remaining_Dollar_Value_Per_Pitcher_SGP+1)</f>
        <v>#REF!</v>
      </c>
      <c r="AI889" s="87"/>
    </row>
    <row r="890" spans="1:35" x14ac:dyDescent="0.25">
      <c r="A890" s="78" t="s">
        <v>2227</v>
      </c>
      <c r="B890" s="53" t="e">
        <f>VLOOKUP(MYRANKS_P[[#This Row],[PLAYERID]],#REF!,COLUMN(#REF!),FALSE)</f>
        <v>#REF!</v>
      </c>
      <c r="C890" s="53" t="e">
        <f>VLOOKUP(MYRANKS_P[[#This Row],[PLAYERID]],#REF!,COLUMN(#REF!),FALSE)</f>
        <v>#REF!</v>
      </c>
      <c r="D890" s="53" t="e">
        <f>VLOOKUP(MYRANKS_P[[#This Row],[PLAYERID]],#REF!,COLUMN(#REF!),FALSE)</f>
        <v>#REF!</v>
      </c>
      <c r="E890" s="9" t="e">
        <f>VLOOKUP(MYRANKS_P[[#This Row],[PLAYERID]],#REF!,COLUMN(#REF!),FALSE)</f>
        <v>#REF!</v>
      </c>
      <c r="F890" s="53" t="e">
        <f>VLOOKUP(MYRANKS_P[[#This Row],[PLAYERID]],#REF!,COLUMN(#REF!),FALSE)</f>
        <v>#REF!</v>
      </c>
      <c r="G890" s="169" t="e">
        <f>INDEX(#REF!,MATCH(MYRANKS_P[[#This Row],[PLAYERID]],#REF!,0),VLOOKUP(IDSYSTEM,#REF!,3,FALSE))</f>
        <v>#REF!</v>
      </c>
      <c r="H890" s="136" t="e">
        <f>IF(OR(LEAGUE="Mixed",LEAGUE=MYRANKS_P[[#This Row],[LG]]),IFERROR(INDEX(PITCHCSV[],MATCH(MYRANKS_P[[#This Row],[PROJID]],PITCHCSV[playerid],0),P_WCOL),0),0)</f>
        <v>#REF!</v>
      </c>
      <c r="I890" s="138" t="e">
        <f>IF(OR(LEAGUE="Mixed",LEAGUE=MYRANKS_P[[#This Row],[LG]]),IFERROR(INDEX(PITCHCSV[],MATCH(MYRANKS_P[[#This Row],[PROJID]],PITCHCSV[playerid],0),P_SVCOL),0),0)</f>
        <v>#REF!</v>
      </c>
      <c r="J890" s="138" t="e">
        <f>IF(OR(LEAGUE="Mixed",LEAGUE=MYRANKS_P[[#This Row],[LG]]),IFERROR(INDEX(PITCHCSV[],MATCH(MYRANKS_P[[#This Row],[PROJID]],PITCHCSV[playerid],0),P_IPCOL),0),0)</f>
        <v>#REF!</v>
      </c>
      <c r="K890" s="138" t="e">
        <f>IF(OR(LEAGUE="Mixed",LEAGUE=MYRANKS_P[[#This Row],[LG]]),IFERROR(INDEX(PITCHCSV[],MATCH(MYRANKS_P[[#This Row],[PROJID]],PITCHCSV[playerid],0),P_HCOL),0),0)</f>
        <v>#REF!</v>
      </c>
      <c r="L890" s="138" t="e">
        <f>IF(OR(LEAGUE="Mixed",LEAGUE=MYRANKS_P[[#This Row],[LG]]),IFERROR(INDEX(PITCHCSV[],MATCH(MYRANKS_P[[#This Row],[PROJID]],PITCHCSV[playerid],0),P_ERCOL),0),0)</f>
        <v>#REF!</v>
      </c>
      <c r="M890" s="138" t="e">
        <f>IF(OR(LEAGUE="Mixed",LEAGUE=MYRANKS_P[[#This Row],[LG]]),IFERROR(INDEX(PITCHCSV[],MATCH(MYRANKS_P[[#This Row],[PROJID]],PITCHCSV[playerid],0),P_HRCOL),0),0)</f>
        <v>#REF!</v>
      </c>
      <c r="N890" s="138" t="e">
        <f>IF(OR(LEAGUE="Mixed",LEAGUE=MYRANKS_P[[#This Row],[LG]]),IFERROR(INDEX(PITCHCSV[],MATCH(MYRANKS_P[[#This Row],[PROJID]],PITCHCSV[playerid],0),P_SOCOL),0),0)</f>
        <v>#REF!</v>
      </c>
      <c r="O890" s="138" t="e">
        <f>IF(OR(LEAGUE="Mixed",LEAGUE=MYRANKS_P[[#This Row],[LG]]),IFERROR(INDEX(PITCHCSV[],MATCH(MYRANKS_P[[#This Row],[PROJID]],PITCHCSV[playerid],0),P_BBCOL),0),0)</f>
        <v>#REF!</v>
      </c>
      <c r="P890" s="80" t="e">
        <f>IF(OR(LEAGUE="Mixed",LEAGUE=MYRANKS_P[[#This Row],[LG]]),IFERROR(MYRANKS_P[[#This Row],[ER]]*9/MYRANKS_P[[#This Row],[IP]],0),0)</f>
        <v>#REF!</v>
      </c>
      <c r="Q890" s="12" t="e">
        <f>IF(OR(LEAGUE="Mixed",LEAGUE=MYRANKS_P[[#This Row],[LG]]),IFERROR((MYRANKS_P[[#This Row],[BB]]+MYRANKS_P[[#This Row],[H]])/MYRANKS_P[[#This Row],[IP]],0),0)</f>
        <v>#REF!</v>
      </c>
      <c r="R890" s="12" t="e">
        <f>MYRANKS_P[[#This Row],[W]]/SGP_W</f>
        <v>#REF!</v>
      </c>
      <c r="S890" s="12" t="e">
        <f>MYRANKS_P[[#This Row],[SV]]/SGP_SV</f>
        <v>#REF!</v>
      </c>
      <c r="T890" s="12" t="e">
        <f>MYRANKS_P[[#This Row],[SO]]/SGP_K</f>
        <v>#REF!</v>
      </c>
      <c r="U890" s="12" t="e">
        <f>((LGAVG_ER*(NUMPITCHERS-1)+MYRANKS_P[[#This Row],[ER]])*9/((LGAVG_IP*(NUMPITCHERS-1)+MYRANKS_P[[#This Row],[IP]]))-LGAVG_ERA)/SGP_ERA</f>
        <v>#REF!</v>
      </c>
      <c r="V890" s="141" t="e">
        <f>((LGAVG_HBB*(NUMPITCHERS-1)+MYRANKS_P[[#This Row],[BB]]+MYRANKS_P[[#This Row],[H]])/(LGAVG_IP*(NUMPITCHERS-1)+MYRANKS_P[[#This Row],[IP]])-LGAVG_WHIP)/SGP_WHIP</f>
        <v>#REF!</v>
      </c>
      <c r="W890" s="76" t="e">
        <f>MYRANKS_P[[#This Row],[WSGP]]+MYRANKS_P[[#This Row],[SVSGP]]+MYRANKS_P[[#This Row],[SOSGP]]+MYRANKS_P[[#This Row],[ERASGP]]+MYRANKS_P[[#This Row],[WHIPSGP]]</f>
        <v>#REF!</v>
      </c>
      <c r="X890" s="175" t="e">
        <f>RANK(MYRANKS_P[[#This Row],[TTLSGP]],MYRANKS_P[TTLSGP],0)</f>
        <v>#REF!</v>
      </c>
      <c r="Y890" s="76" t="e">
        <f>IF(MYRANKS_P[[#This Row],[RAW_RANK]]&gt;NUM_P,MYRANKS_P[[#This Row],[TTLSGP]],0)</f>
        <v>#REF!</v>
      </c>
      <c r="Z890" s="23" t="e">
        <f>IF(MYRANKS_P[[#This Row],[BENCH_TTLSGP]]=0,"",RANK(MYRANKS_P[[#This Row],[BENCH_TTLSGP]],MYRANKS_P[BENCH_TTLSGP],0))</f>
        <v>#REF!</v>
      </c>
      <c r="AA890" s="23" t="e">
        <f>IF(MYRANKS_P[[#This Row],[RAW_RANK]]=NUM_P,"X","")</f>
        <v>#REF!</v>
      </c>
      <c r="AB890" s="80" t="e">
        <f>VLOOKUP(MYRANKS_P[[#This Row],[POS]],#REF!,COLUMN(#REF!),FALSE)</f>
        <v>#REF!</v>
      </c>
      <c r="AC890" s="81" t="e">
        <f>MYRANKS_P[[#This Row],[TTLSGP]]-MYRANKS_P[[#This Row],[REPL LVL]]</f>
        <v>#REF!</v>
      </c>
      <c r="AD890" s="20" t="e">
        <f>IF(MYRANKS_P[[#This Row],[RAW_RANK]]&lt;=Total_Pitchers_Drafted,MYRANKS_P[[#This Row],[SGP OVER REPL]],0)</f>
        <v>#REF!</v>
      </c>
      <c r="AE890" s="70" t="e">
        <f>MYRANKS_P[[#This Row],[SGP OVER REPL]]*Dollar_Value_Per_Pitcher_SGP+1</f>
        <v>#REF!</v>
      </c>
      <c r="AF890" s="28"/>
      <c r="AG890" s="31" t="e">
        <f>IF(AND(MYRANKS_P[[#This Row],[BENCH_RANK]]&lt;=Total_Pitchers_Drafted,MYRANKS_P[[#This Row],[$ACTUAL]]=""),MYRANKS_P[[#This Row],[USEFULSGP]],0)</f>
        <v>#REF!</v>
      </c>
      <c r="AH890" s="28" t="e">
        <f>IF(MYRANKS_P[[#This Row],[REMAIN_SGP]]=0,0,MYRANKS_P[[#This Row],[REMAIN_SGP]]*Remaining_Dollar_Value_Per_Pitcher_SGP+1)</f>
        <v>#REF!</v>
      </c>
      <c r="AI890" s="94"/>
    </row>
    <row r="891" spans="1:35" x14ac:dyDescent="0.25">
      <c r="A891" s="111" t="s">
        <v>4636</v>
      </c>
      <c r="B891" s="53" t="e">
        <f>VLOOKUP(MYRANKS_P[[#This Row],[PLAYERID]],#REF!,COLUMN(#REF!),FALSE)</f>
        <v>#REF!</v>
      </c>
      <c r="C891" s="53" t="e">
        <f>VLOOKUP(MYRANKS_P[[#This Row],[PLAYERID]],#REF!,COLUMN(#REF!),FALSE)</f>
        <v>#REF!</v>
      </c>
      <c r="D891" s="53" t="e">
        <f>VLOOKUP(MYRANKS_P[[#This Row],[PLAYERID]],#REF!,COLUMN(#REF!),FALSE)</f>
        <v>#REF!</v>
      </c>
      <c r="E891" s="9" t="e">
        <f>VLOOKUP(MYRANKS_P[[#This Row],[PLAYERID]],#REF!,COLUMN(#REF!),FALSE)</f>
        <v>#REF!</v>
      </c>
      <c r="F891" s="53" t="e">
        <f>VLOOKUP(MYRANKS_P[[#This Row],[PLAYERID]],#REF!,COLUMN(#REF!),FALSE)</f>
        <v>#REF!</v>
      </c>
      <c r="G891" s="32" t="e">
        <f>INDEX(#REF!,MATCH(MYRANKS_P[[#This Row],[PLAYERID]],#REF!,0),VLOOKUP(IDSYSTEM,#REF!,3,FALSE))</f>
        <v>#REF!</v>
      </c>
      <c r="H891" s="155" t="e">
        <f>IF(OR(LEAGUE="Mixed",LEAGUE=MYRANKS_P[[#This Row],[LG]]),IFERROR(INDEX(PITCHCSV[],MATCH(MYRANKS_P[[#This Row],[PROJID]],PITCHCSV[playerid],0),P_WCOL),0),0)</f>
        <v>#REF!</v>
      </c>
      <c r="I891" s="153" t="e">
        <f>IF(OR(LEAGUE="Mixed",LEAGUE=MYRANKS_P[[#This Row],[LG]]),IFERROR(INDEX(PITCHCSV[],MATCH(MYRANKS_P[[#This Row],[PROJID]],PITCHCSV[playerid],0),P_SVCOL),0),0)</f>
        <v>#REF!</v>
      </c>
      <c r="J891" s="153" t="e">
        <f>IF(OR(LEAGUE="Mixed",LEAGUE=MYRANKS_P[[#This Row],[LG]]),IFERROR(INDEX(PITCHCSV[],MATCH(MYRANKS_P[[#This Row],[PROJID]],PITCHCSV[playerid],0),P_IPCOL),0),0)</f>
        <v>#REF!</v>
      </c>
      <c r="K891" s="153" t="e">
        <f>IF(OR(LEAGUE="Mixed",LEAGUE=MYRANKS_P[[#This Row],[LG]]),IFERROR(INDEX(PITCHCSV[],MATCH(MYRANKS_P[[#This Row],[PROJID]],PITCHCSV[playerid],0),P_HCOL),0),0)</f>
        <v>#REF!</v>
      </c>
      <c r="L891" s="153" t="e">
        <f>IF(OR(LEAGUE="Mixed",LEAGUE=MYRANKS_P[[#This Row],[LG]]),IFERROR(INDEX(PITCHCSV[],MATCH(MYRANKS_P[[#This Row],[PROJID]],PITCHCSV[playerid],0),P_ERCOL),0),0)</f>
        <v>#REF!</v>
      </c>
      <c r="M891" s="153" t="e">
        <f>IF(OR(LEAGUE="Mixed",LEAGUE=MYRANKS_P[[#This Row],[LG]]),IFERROR(INDEX(PITCHCSV[],MATCH(MYRANKS_P[[#This Row],[PROJID]],PITCHCSV[playerid],0),P_HRCOL),0),0)</f>
        <v>#REF!</v>
      </c>
      <c r="N891" s="153" t="e">
        <f>IF(OR(LEAGUE="Mixed",LEAGUE=MYRANKS_P[[#This Row],[LG]]),IFERROR(INDEX(PITCHCSV[],MATCH(MYRANKS_P[[#This Row],[PROJID]],PITCHCSV[playerid],0),P_SOCOL),0),0)</f>
        <v>#REF!</v>
      </c>
      <c r="O891" s="153" t="e">
        <f>IF(OR(LEAGUE="Mixed",LEAGUE=MYRANKS_P[[#This Row],[LG]]),IFERROR(INDEX(PITCHCSV[],MATCH(MYRANKS_P[[#This Row],[PROJID]],PITCHCSV[playerid],0),P_BBCOL),0),0)</f>
        <v>#REF!</v>
      </c>
      <c r="P891" s="154" t="e">
        <f>IF(OR(LEAGUE="Mixed",LEAGUE=MYRANKS_P[[#This Row],[LG]]),IFERROR(MYRANKS_P[[#This Row],[ER]]*9/MYRANKS_P[[#This Row],[IP]],0),0)</f>
        <v>#REF!</v>
      </c>
      <c r="Q891" s="33" t="e">
        <f>IF(OR(LEAGUE="Mixed",LEAGUE=MYRANKS_P[[#This Row],[LG]]),IFERROR((MYRANKS_P[[#This Row],[BB]]+MYRANKS_P[[#This Row],[H]])/MYRANKS_P[[#This Row],[IP]],0),0)</f>
        <v>#REF!</v>
      </c>
      <c r="R891" s="33" t="e">
        <f>MYRANKS_P[[#This Row],[W]]/SGP_W</f>
        <v>#REF!</v>
      </c>
      <c r="S891" s="33" t="e">
        <f>MYRANKS_P[[#This Row],[SV]]/SGP_SV</f>
        <v>#REF!</v>
      </c>
      <c r="T891" s="33" t="e">
        <f>MYRANKS_P[[#This Row],[SO]]/SGP_K</f>
        <v>#REF!</v>
      </c>
      <c r="U891" s="33" t="e">
        <f>((LGAVG_ER*(NUMPITCHERS-1)+MYRANKS_P[[#This Row],[ER]])*9/((LGAVG_IP*(NUMPITCHERS-1)+MYRANKS_P[[#This Row],[IP]]))-LGAVG_ERA)/SGP_ERA</f>
        <v>#REF!</v>
      </c>
      <c r="V891" s="163" t="e">
        <f>((LGAVG_HBB*(NUMPITCHERS-1)+MYRANKS_P[[#This Row],[BB]]+MYRANKS_P[[#This Row],[H]])/(LGAVG_IP*(NUMPITCHERS-1)+MYRANKS_P[[#This Row],[IP]])-LGAVG_WHIP)/SGP_WHIP</f>
        <v>#REF!</v>
      </c>
      <c r="W891" s="73" t="e">
        <f>MYRANKS_P[[#This Row],[WSGP]]+MYRANKS_P[[#This Row],[SVSGP]]+MYRANKS_P[[#This Row],[SOSGP]]+MYRANKS_P[[#This Row],[ERASGP]]+MYRANKS_P[[#This Row],[WHIPSGP]]</f>
        <v>#REF!</v>
      </c>
      <c r="X891" s="174" t="e">
        <f>RANK(MYRANKS_P[[#This Row],[TTLSGP]],MYRANKS_P[TTLSGP],0)</f>
        <v>#REF!</v>
      </c>
      <c r="Y891" s="73" t="e">
        <f>IF(MYRANKS_P[[#This Row],[RAW_RANK]]&gt;NUM_P,MYRANKS_P[[#This Row],[TTLSGP]],0)</f>
        <v>#REF!</v>
      </c>
      <c r="Z891" s="34" t="e">
        <f>IF(MYRANKS_P[[#This Row],[BENCH_TTLSGP]]=0,"",RANK(MYRANKS_P[[#This Row],[BENCH_TTLSGP]],MYRANKS_P[BENCH_TTLSGP],0))</f>
        <v>#REF!</v>
      </c>
      <c r="AA891" s="34" t="e">
        <f>IF(MYRANKS_P[[#This Row],[RAW_RANK]]=NUM_P,"X","")</f>
        <v>#REF!</v>
      </c>
      <c r="AB891" s="135" t="e">
        <f>VLOOKUP(MYRANKS_P[[#This Row],[POS]],#REF!,COLUMN(#REF!),FALSE)</f>
        <v>#REF!</v>
      </c>
      <c r="AC891" s="37" t="e">
        <f>MYRANKS_P[[#This Row],[TTLSGP]]-MYRANKS_P[[#This Row],[REPL LVL]]</f>
        <v>#REF!</v>
      </c>
      <c r="AD891" s="33" t="e">
        <f>IF(MYRANKS_P[[#This Row],[RAW_RANK]]&lt;=Total_Pitchers_Drafted,MYRANKS_P[[#This Row],[SGP OVER REPL]],0)</f>
        <v>#REF!</v>
      </c>
      <c r="AE891" s="67" t="e">
        <f>MYRANKS_P[[#This Row],[SGP OVER REPL]]*Dollar_Value_Per_Pitcher_SGP+1</f>
        <v>#REF!</v>
      </c>
      <c r="AF891" s="33"/>
      <c r="AG891" s="33" t="e">
        <f>IF(AND(MYRANKS_P[[#This Row],[BENCH_RANK]]&lt;=Total_Pitchers_Drafted,MYRANKS_P[[#This Row],[$ACTUAL]]=""),MYRANKS_P[[#This Row],[USEFULSGP]],0)</f>
        <v>#REF!</v>
      </c>
      <c r="AH891" s="33" t="e">
        <f>IF(MYRANKS_P[[#This Row],[REMAIN_SGP]]=0,0,MYRANKS_P[[#This Row],[REMAIN_SGP]]*Remaining_Dollar_Value_Per_Pitcher_SGP+1)</f>
        <v>#REF!</v>
      </c>
      <c r="AI891" s="33"/>
    </row>
    <row r="892" spans="1:35" x14ac:dyDescent="0.25">
      <c r="A892" s="78" t="s">
        <v>1033</v>
      </c>
      <c r="B892" s="9" t="e">
        <f>VLOOKUP(MYRANKS_P[[#This Row],[PLAYERID]],#REF!,COLUMN(#REF!),FALSE)</f>
        <v>#REF!</v>
      </c>
      <c r="C892" s="9" t="e">
        <f>VLOOKUP(MYRANKS_P[[#This Row],[PLAYERID]],#REF!,COLUMN(#REF!),FALSE)</f>
        <v>#REF!</v>
      </c>
      <c r="D892" s="9" t="e">
        <f>VLOOKUP(MYRANKS_P[[#This Row],[PLAYERID]],#REF!,COLUMN(#REF!),FALSE)</f>
        <v>#REF!</v>
      </c>
      <c r="E892" s="9" t="e">
        <f>VLOOKUP(MYRANKS_P[[#This Row],[PLAYERID]],#REF!,COLUMN(#REF!),FALSE)</f>
        <v>#REF!</v>
      </c>
      <c r="F892" s="9" t="e">
        <f>VLOOKUP(MYRANKS_P[[#This Row],[PLAYERID]],#REF!,COLUMN(#REF!),FALSE)</f>
        <v>#REF!</v>
      </c>
      <c r="G892" s="169" t="e">
        <f>INDEX(#REF!,MATCH(MYRANKS_P[[#This Row],[PLAYERID]],#REF!,0),VLOOKUP(IDSYSTEM,#REF!,3,FALSE))</f>
        <v>#REF!</v>
      </c>
      <c r="H892" s="136" t="e">
        <f>IF(OR(LEAGUE="Mixed",LEAGUE=MYRANKS_P[[#This Row],[LG]]),IFERROR(INDEX(PITCHCSV[],MATCH(MYRANKS_P[[#This Row],[PROJID]],PITCHCSV[playerid],0),P_WCOL),0),0)</f>
        <v>#REF!</v>
      </c>
      <c r="I892" s="138" t="e">
        <f>IF(OR(LEAGUE="Mixed",LEAGUE=MYRANKS_P[[#This Row],[LG]]),IFERROR(INDEX(PITCHCSV[],MATCH(MYRANKS_P[[#This Row],[PROJID]],PITCHCSV[playerid],0),P_SVCOL),0),0)</f>
        <v>#REF!</v>
      </c>
      <c r="J892" s="138" t="e">
        <f>IF(OR(LEAGUE="Mixed",LEAGUE=MYRANKS_P[[#This Row],[LG]]),IFERROR(INDEX(PITCHCSV[],MATCH(MYRANKS_P[[#This Row],[PROJID]],PITCHCSV[playerid],0),P_IPCOL),0),0)</f>
        <v>#REF!</v>
      </c>
      <c r="K892" s="138" t="e">
        <f>IF(OR(LEAGUE="Mixed",LEAGUE=MYRANKS_P[[#This Row],[LG]]),IFERROR(INDEX(PITCHCSV[],MATCH(MYRANKS_P[[#This Row],[PROJID]],PITCHCSV[playerid],0),P_HCOL),0),0)</f>
        <v>#REF!</v>
      </c>
      <c r="L892" s="138" t="e">
        <f>IF(OR(LEAGUE="Mixed",LEAGUE=MYRANKS_P[[#This Row],[LG]]),IFERROR(INDEX(PITCHCSV[],MATCH(MYRANKS_P[[#This Row],[PROJID]],PITCHCSV[playerid],0),P_ERCOL),0),0)</f>
        <v>#REF!</v>
      </c>
      <c r="M892" s="138" t="e">
        <f>IF(OR(LEAGUE="Mixed",LEAGUE=MYRANKS_P[[#This Row],[LG]]),IFERROR(INDEX(PITCHCSV[],MATCH(MYRANKS_P[[#This Row],[PROJID]],PITCHCSV[playerid],0),P_HRCOL),0),0)</f>
        <v>#REF!</v>
      </c>
      <c r="N892" s="138" t="e">
        <f>IF(OR(LEAGUE="Mixed",LEAGUE=MYRANKS_P[[#This Row],[LG]]),IFERROR(INDEX(PITCHCSV[],MATCH(MYRANKS_P[[#This Row],[PROJID]],PITCHCSV[playerid],0),P_SOCOL),0),0)</f>
        <v>#REF!</v>
      </c>
      <c r="O892" s="138" t="e">
        <f>IF(OR(LEAGUE="Mixed",LEAGUE=MYRANKS_P[[#This Row],[LG]]),IFERROR(INDEX(PITCHCSV[],MATCH(MYRANKS_P[[#This Row],[PROJID]],PITCHCSV[playerid],0),P_BBCOL),0),0)</f>
        <v>#REF!</v>
      </c>
      <c r="P892" s="80" t="e">
        <f>IF(OR(LEAGUE="Mixed",LEAGUE=MYRANKS_P[[#This Row],[LG]]),IFERROR(MYRANKS_P[[#This Row],[ER]]*9/MYRANKS_P[[#This Row],[IP]],0),0)</f>
        <v>#REF!</v>
      </c>
      <c r="Q892" s="12" t="e">
        <f>IF(OR(LEAGUE="Mixed",LEAGUE=MYRANKS_P[[#This Row],[LG]]),IFERROR((MYRANKS_P[[#This Row],[BB]]+MYRANKS_P[[#This Row],[H]])/MYRANKS_P[[#This Row],[IP]],0),0)</f>
        <v>#REF!</v>
      </c>
      <c r="R892" s="12" t="e">
        <f>MYRANKS_P[[#This Row],[W]]/SGP_W</f>
        <v>#REF!</v>
      </c>
      <c r="S892" s="12" t="e">
        <f>MYRANKS_P[[#This Row],[SV]]/SGP_SV</f>
        <v>#REF!</v>
      </c>
      <c r="T892" s="12" t="e">
        <f>MYRANKS_P[[#This Row],[SO]]/SGP_K</f>
        <v>#REF!</v>
      </c>
      <c r="U892" s="12" t="e">
        <f>((LGAVG_ER*(NUMPITCHERS-1)+MYRANKS_P[[#This Row],[ER]])*9/((LGAVG_IP*(NUMPITCHERS-1)+MYRANKS_P[[#This Row],[IP]]))-LGAVG_ERA)/SGP_ERA</f>
        <v>#REF!</v>
      </c>
      <c r="V892" s="141" t="e">
        <f>((LGAVG_HBB*(NUMPITCHERS-1)+MYRANKS_P[[#This Row],[BB]]+MYRANKS_P[[#This Row],[H]])/(LGAVG_IP*(NUMPITCHERS-1)+MYRANKS_P[[#This Row],[IP]])-LGAVG_WHIP)/SGP_WHIP</f>
        <v>#REF!</v>
      </c>
      <c r="W892" s="76" t="e">
        <f>MYRANKS_P[[#This Row],[WSGP]]+MYRANKS_P[[#This Row],[SVSGP]]+MYRANKS_P[[#This Row],[SOSGP]]+MYRANKS_P[[#This Row],[ERASGP]]+MYRANKS_P[[#This Row],[WHIPSGP]]</f>
        <v>#REF!</v>
      </c>
      <c r="X892" s="175" t="e">
        <f>RANK(MYRANKS_P[[#This Row],[TTLSGP]],MYRANKS_P[TTLSGP],0)</f>
        <v>#REF!</v>
      </c>
      <c r="Y892" s="76" t="e">
        <f>IF(MYRANKS_P[[#This Row],[RAW_RANK]]&gt;NUM_P,MYRANKS_P[[#This Row],[TTLSGP]],0)</f>
        <v>#REF!</v>
      </c>
      <c r="Z892" s="23" t="e">
        <f>IF(MYRANKS_P[[#This Row],[BENCH_TTLSGP]]=0,"",RANK(MYRANKS_P[[#This Row],[BENCH_TTLSGP]],MYRANKS_P[BENCH_TTLSGP],0))</f>
        <v>#REF!</v>
      </c>
      <c r="AA892" s="23" t="e">
        <f>IF(MYRANKS_P[[#This Row],[RAW_RANK]]=NUM_P,"X","")</f>
        <v>#REF!</v>
      </c>
      <c r="AB892" s="80" t="e">
        <f>VLOOKUP(MYRANKS_P[[#This Row],[POS]],#REF!,COLUMN(#REF!),FALSE)</f>
        <v>#REF!</v>
      </c>
      <c r="AC892" s="81" t="e">
        <f>MYRANKS_P[[#This Row],[TTLSGP]]-MYRANKS_P[[#This Row],[REPL LVL]]</f>
        <v>#REF!</v>
      </c>
      <c r="AD892" s="20" t="e">
        <f>IF(MYRANKS_P[[#This Row],[RAW_RANK]]&lt;=Total_Pitchers_Drafted,MYRANKS_P[[#This Row],[SGP OVER REPL]],0)</f>
        <v>#REF!</v>
      </c>
      <c r="AE892" s="70" t="e">
        <f>MYRANKS_P[[#This Row],[SGP OVER REPL]]*Dollar_Value_Per_Pitcher_SGP+1</f>
        <v>#REF!</v>
      </c>
      <c r="AF892" s="28"/>
      <c r="AG892" s="31" t="e">
        <f>IF(AND(MYRANKS_P[[#This Row],[BENCH_RANK]]&lt;=Total_Pitchers_Drafted,MYRANKS_P[[#This Row],[$ACTUAL]]=""),MYRANKS_P[[#This Row],[USEFULSGP]],0)</f>
        <v>#REF!</v>
      </c>
      <c r="AH892" s="28" t="e">
        <f>IF(MYRANKS_P[[#This Row],[REMAIN_SGP]]=0,0,MYRANKS_P[[#This Row],[REMAIN_SGP]]*Remaining_Dollar_Value_Per_Pitcher_SGP+1)</f>
        <v>#REF!</v>
      </c>
      <c r="AI892" s="94"/>
    </row>
    <row r="893" spans="1:35" x14ac:dyDescent="0.25">
      <c r="A893" s="78" t="s">
        <v>6231</v>
      </c>
      <c r="B893" s="53" t="e">
        <f>VLOOKUP(MYRANKS_P[[#This Row],[PLAYERID]],#REF!,COLUMN(#REF!),FALSE)</f>
        <v>#REF!</v>
      </c>
      <c r="C893" s="53" t="e">
        <f>VLOOKUP(MYRANKS_P[[#This Row],[PLAYERID]],#REF!,COLUMN(#REF!),FALSE)</f>
        <v>#REF!</v>
      </c>
      <c r="D893" s="53" t="e">
        <f>VLOOKUP(MYRANKS_P[[#This Row],[PLAYERID]],#REF!,COLUMN(#REF!),FALSE)</f>
        <v>#REF!</v>
      </c>
      <c r="E893" s="9" t="e">
        <f>VLOOKUP(MYRANKS_P[[#This Row],[PLAYERID]],#REF!,COLUMN(#REF!),FALSE)</f>
        <v>#REF!</v>
      </c>
      <c r="F893" s="53" t="e">
        <f>VLOOKUP(MYRANKS_P[[#This Row],[PLAYERID]],#REF!,COLUMN(#REF!),FALSE)</f>
        <v>#REF!</v>
      </c>
      <c r="G893" s="169" t="e">
        <f>INDEX(#REF!,MATCH(MYRANKS_P[[#This Row],[PLAYERID]],#REF!,0),VLOOKUP(IDSYSTEM,#REF!,3,FALSE))</f>
        <v>#REF!</v>
      </c>
      <c r="H893" s="136" t="e">
        <f>IF(OR(LEAGUE="Mixed",LEAGUE=MYRANKS_P[[#This Row],[LG]]),IFERROR(INDEX(PITCHCSV[],MATCH(MYRANKS_P[[#This Row],[PROJID]],PITCHCSV[playerid],0),P_WCOL),0),0)</f>
        <v>#REF!</v>
      </c>
      <c r="I893" s="138" t="e">
        <f>IF(OR(LEAGUE="Mixed",LEAGUE=MYRANKS_P[[#This Row],[LG]]),IFERROR(INDEX(PITCHCSV[],MATCH(MYRANKS_P[[#This Row],[PROJID]],PITCHCSV[playerid],0),P_SVCOL),0),0)</f>
        <v>#REF!</v>
      </c>
      <c r="J893" s="138" t="e">
        <f>IF(OR(LEAGUE="Mixed",LEAGUE=MYRANKS_P[[#This Row],[LG]]),IFERROR(INDEX(PITCHCSV[],MATCH(MYRANKS_P[[#This Row],[PROJID]],PITCHCSV[playerid],0),P_IPCOL),0),0)</f>
        <v>#REF!</v>
      </c>
      <c r="K893" s="138" t="e">
        <f>IF(OR(LEAGUE="Mixed",LEAGUE=MYRANKS_P[[#This Row],[LG]]),IFERROR(INDEX(PITCHCSV[],MATCH(MYRANKS_P[[#This Row],[PROJID]],PITCHCSV[playerid],0),P_HCOL),0),0)</f>
        <v>#REF!</v>
      </c>
      <c r="L893" s="138" t="e">
        <f>IF(OR(LEAGUE="Mixed",LEAGUE=MYRANKS_P[[#This Row],[LG]]),IFERROR(INDEX(PITCHCSV[],MATCH(MYRANKS_P[[#This Row],[PROJID]],PITCHCSV[playerid],0),P_ERCOL),0),0)</f>
        <v>#REF!</v>
      </c>
      <c r="M893" s="138" t="e">
        <f>IF(OR(LEAGUE="Mixed",LEAGUE=MYRANKS_P[[#This Row],[LG]]),IFERROR(INDEX(PITCHCSV[],MATCH(MYRANKS_P[[#This Row],[PROJID]],PITCHCSV[playerid],0),P_HRCOL),0),0)</f>
        <v>#REF!</v>
      </c>
      <c r="N893" s="138" t="e">
        <f>IF(OR(LEAGUE="Mixed",LEAGUE=MYRANKS_P[[#This Row],[LG]]),IFERROR(INDEX(PITCHCSV[],MATCH(MYRANKS_P[[#This Row],[PROJID]],PITCHCSV[playerid],0),P_SOCOL),0),0)</f>
        <v>#REF!</v>
      </c>
      <c r="O893" s="138" t="e">
        <f>IF(OR(LEAGUE="Mixed",LEAGUE=MYRANKS_P[[#This Row],[LG]]),IFERROR(INDEX(PITCHCSV[],MATCH(MYRANKS_P[[#This Row],[PROJID]],PITCHCSV[playerid],0),P_BBCOL),0),0)</f>
        <v>#REF!</v>
      </c>
      <c r="P893" s="80" t="e">
        <f>IF(OR(LEAGUE="Mixed",LEAGUE=MYRANKS_P[[#This Row],[LG]]),IFERROR(MYRANKS_P[[#This Row],[ER]]*9/MYRANKS_P[[#This Row],[IP]],0),0)</f>
        <v>#REF!</v>
      </c>
      <c r="Q893" s="12" t="e">
        <f>IF(OR(LEAGUE="Mixed",LEAGUE=MYRANKS_P[[#This Row],[LG]]),IFERROR((MYRANKS_P[[#This Row],[BB]]+MYRANKS_P[[#This Row],[H]])/MYRANKS_P[[#This Row],[IP]],0),0)</f>
        <v>#REF!</v>
      </c>
      <c r="R893" s="12" t="e">
        <f>MYRANKS_P[[#This Row],[W]]/SGP_W</f>
        <v>#REF!</v>
      </c>
      <c r="S893" s="12" t="e">
        <f>MYRANKS_P[[#This Row],[SV]]/SGP_SV</f>
        <v>#REF!</v>
      </c>
      <c r="T893" s="12" t="e">
        <f>MYRANKS_P[[#This Row],[SO]]/SGP_K</f>
        <v>#REF!</v>
      </c>
      <c r="U893" s="12" t="e">
        <f>((LGAVG_ER*(NUMPITCHERS-1)+MYRANKS_P[[#This Row],[ER]])*9/((LGAVG_IP*(NUMPITCHERS-1)+MYRANKS_P[[#This Row],[IP]]))-LGAVG_ERA)/SGP_ERA</f>
        <v>#REF!</v>
      </c>
      <c r="V893" s="141" t="e">
        <f>((LGAVG_HBB*(NUMPITCHERS-1)+MYRANKS_P[[#This Row],[BB]]+MYRANKS_P[[#This Row],[H]])/(LGAVG_IP*(NUMPITCHERS-1)+MYRANKS_P[[#This Row],[IP]])-LGAVG_WHIP)/SGP_WHIP</f>
        <v>#REF!</v>
      </c>
      <c r="W893" s="76" t="e">
        <f>MYRANKS_P[[#This Row],[WSGP]]+MYRANKS_P[[#This Row],[SVSGP]]+MYRANKS_P[[#This Row],[SOSGP]]+MYRANKS_P[[#This Row],[ERASGP]]+MYRANKS_P[[#This Row],[WHIPSGP]]</f>
        <v>#REF!</v>
      </c>
      <c r="X893" s="175" t="e">
        <f>RANK(MYRANKS_P[[#This Row],[TTLSGP]],MYRANKS_P[TTLSGP],0)</f>
        <v>#REF!</v>
      </c>
      <c r="Y893" s="76" t="e">
        <f>IF(MYRANKS_P[[#This Row],[RAW_RANK]]&gt;NUM_P,MYRANKS_P[[#This Row],[TTLSGP]],0)</f>
        <v>#REF!</v>
      </c>
      <c r="Z893" s="23" t="e">
        <f>IF(MYRANKS_P[[#This Row],[BENCH_TTLSGP]]=0,"",RANK(MYRANKS_P[[#This Row],[BENCH_TTLSGP]],MYRANKS_P[BENCH_TTLSGP],0))</f>
        <v>#REF!</v>
      </c>
      <c r="AA893" s="23" t="e">
        <f>IF(MYRANKS_P[[#This Row],[RAW_RANK]]=NUM_P,"X","")</f>
        <v>#REF!</v>
      </c>
      <c r="AB893" s="80" t="e">
        <f>VLOOKUP(MYRANKS_P[[#This Row],[POS]],#REF!,COLUMN(#REF!),FALSE)</f>
        <v>#REF!</v>
      </c>
      <c r="AC893" s="12" t="e">
        <f>MYRANKS_P[[#This Row],[TTLSGP]]-MYRANKS_P[[#This Row],[REPL LVL]]</f>
        <v>#REF!</v>
      </c>
      <c r="AD893" s="20" t="e">
        <f>IF(MYRANKS_P[[#This Row],[RAW_RANK]]&lt;=Total_Pitchers_Drafted,MYRANKS_P[[#This Row],[SGP OVER REPL]],0)</f>
        <v>#REF!</v>
      </c>
      <c r="AE893" s="70" t="e">
        <f>MYRANKS_P[[#This Row],[SGP OVER REPL]]*Dollar_Value_Per_Pitcher_SGP+1</f>
        <v>#REF!</v>
      </c>
      <c r="AF893" s="28"/>
      <c r="AG893" s="31" t="e">
        <f>IF(AND(MYRANKS_P[[#This Row],[BENCH_RANK]]&lt;=Total_Pitchers_Drafted,MYRANKS_P[[#This Row],[$ACTUAL]]=""),MYRANKS_P[[#This Row],[USEFULSGP]],0)</f>
        <v>#REF!</v>
      </c>
      <c r="AH893" s="28" t="e">
        <f>IF(MYRANKS_P[[#This Row],[REMAIN_SGP]]=0,0,MYRANKS_P[[#This Row],[REMAIN_SGP]]*Remaining_Dollar_Value_Per_Pitcher_SGP+1)</f>
        <v>#REF!</v>
      </c>
      <c r="AI893" s="94"/>
    </row>
    <row r="894" spans="1:35" x14ac:dyDescent="0.25">
      <c r="A894" s="78" t="s">
        <v>6144</v>
      </c>
      <c r="B894" s="86" t="e">
        <f>VLOOKUP(MYRANKS_P[[#This Row],[PLAYERID]],#REF!,COLUMN(#REF!),FALSE)</f>
        <v>#REF!</v>
      </c>
      <c r="C894" s="86" t="e">
        <f>VLOOKUP(MYRANKS_P[[#This Row],[PLAYERID]],#REF!,COLUMN(#REF!),FALSE)</f>
        <v>#REF!</v>
      </c>
      <c r="D894" s="86" t="e">
        <f>VLOOKUP(MYRANKS_P[[#This Row],[PLAYERID]],#REF!,COLUMN(#REF!),FALSE)</f>
        <v>#REF!</v>
      </c>
      <c r="E894" s="9" t="e">
        <f>VLOOKUP(MYRANKS_P[[#This Row],[PLAYERID]],#REF!,COLUMN(#REF!),FALSE)</f>
        <v>#REF!</v>
      </c>
      <c r="F894" s="86" t="e">
        <f>VLOOKUP(MYRANKS_P[[#This Row],[PLAYERID]],#REF!,COLUMN(#REF!),FALSE)</f>
        <v>#REF!</v>
      </c>
      <c r="G894" s="169" t="e">
        <f>INDEX(#REF!,MATCH(MYRANKS_P[[#This Row],[PLAYERID]],#REF!,0),VLOOKUP(IDSYSTEM,#REF!,3,FALSE))</f>
        <v>#REF!</v>
      </c>
      <c r="H894" s="136" t="e">
        <f>IF(OR(LEAGUE="Mixed",LEAGUE=MYRANKS_P[[#This Row],[LG]]),IFERROR(INDEX(PITCHCSV[],MATCH(MYRANKS_P[[#This Row],[PROJID]],PITCHCSV[playerid],0),P_WCOL),0),0)</f>
        <v>#REF!</v>
      </c>
      <c r="I894" s="138" t="e">
        <f>IF(OR(LEAGUE="Mixed",LEAGUE=MYRANKS_P[[#This Row],[LG]]),IFERROR(INDEX(PITCHCSV[],MATCH(MYRANKS_P[[#This Row],[PROJID]],PITCHCSV[playerid],0),P_SVCOL),0),0)</f>
        <v>#REF!</v>
      </c>
      <c r="J894" s="138" t="e">
        <f>IF(OR(LEAGUE="Mixed",LEAGUE=MYRANKS_P[[#This Row],[LG]]),IFERROR(INDEX(PITCHCSV[],MATCH(MYRANKS_P[[#This Row],[PROJID]],PITCHCSV[playerid],0),P_IPCOL),0),0)</f>
        <v>#REF!</v>
      </c>
      <c r="K894" s="138" t="e">
        <f>IF(OR(LEAGUE="Mixed",LEAGUE=MYRANKS_P[[#This Row],[LG]]),IFERROR(INDEX(PITCHCSV[],MATCH(MYRANKS_P[[#This Row],[PROJID]],PITCHCSV[playerid],0),P_HCOL),0),0)</f>
        <v>#REF!</v>
      </c>
      <c r="L894" s="138" t="e">
        <f>IF(OR(LEAGUE="Mixed",LEAGUE=MYRANKS_P[[#This Row],[LG]]),IFERROR(INDEX(PITCHCSV[],MATCH(MYRANKS_P[[#This Row],[PROJID]],PITCHCSV[playerid],0),P_ERCOL),0),0)</f>
        <v>#REF!</v>
      </c>
      <c r="M894" s="138" t="e">
        <f>IF(OR(LEAGUE="Mixed",LEAGUE=MYRANKS_P[[#This Row],[LG]]),IFERROR(INDEX(PITCHCSV[],MATCH(MYRANKS_P[[#This Row],[PROJID]],PITCHCSV[playerid],0),P_HRCOL),0),0)</f>
        <v>#REF!</v>
      </c>
      <c r="N894" s="138" t="e">
        <f>IF(OR(LEAGUE="Mixed",LEAGUE=MYRANKS_P[[#This Row],[LG]]),IFERROR(INDEX(PITCHCSV[],MATCH(MYRANKS_P[[#This Row],[PROJID]],PITCHCSV[playerid],0),P_SOCOL),0),0)</f>
        <v>#REF!</v>
      </c>
      <c r="O894" s="138" t="e">
        <f>IF(OR(LEAGUE="Mixed",LEAGUE=MYRANKS_P[[#This Row],[LG]]),IFERROR(INDEX(PITCHCSV[],MATCH(MYRANKS_P[[#This Row],[PROJID]],PITCHCSV[playerid],0),P_BBCOL),0),0)</f>
        <v>#REF!</v>
      </c>
      <c r="P894" s="80" t="e">
        <f>IF(OR(LEAGUE="Mixed",LEAGUE=MYRANKS_P[[#This Row],[LG]]),IFERROR(MYRANKS_P[[#This Row],[ER]]*9/MYRANKS_P[[#This Row],[IP]],0),0)</f>
        <v>#REF!</v>
      </c>
      <c r="Q894" s="12" t="e">
        <f>IF(OR(LEAGUE="Mixed",LEAGUE=MYRANKS_P[[#This Row],[LG]]),IFERROR((MYRANKS_P[[#This Row],[BB]]+MYRANKS_P[[#This Row],[H]])/MYRANKS_P[[#This Row],[IP]],0),0)</f>
        <v>#REF!</v>
      </c>
      <c r="R894" s="94" t="e">
        <f>MYRANKS_P[[#This Row],[W]]/SGP_W</f>
        <v>#REF!</v>
      </c>
      <c r="S894" s="94" t="e">
        <f>MYRANKS_P[[#This Row],[SV]]/SGP_SV</f>
        <v>#REF!</v>
      </c>
      <c r="T894" s="94" t="e">
        <f>MYRANKS_P[[#This Row],[SO]]/SGP_K</f>
        <v>#REF!</v>
      </c>
      <c r="U894" s="12" t="e">
        <f>((LGAVG_ER*(NUMPITCHERS-1)+MYRANKS_P[[#This Row],[ER]])*9/((LGAVG_IP*(NUMPITCHERS-1)+MYRANKS_P[[#This Row],[IP]]))-LGAVG_ERA)/SGP_ERA</f>
        <v>#REF!</v>
      </c>
      <c r="V894" s="141" t="e">
        <f>((LGAVG_HBB*(NUMPITCHERS-1)+MYRANKS_P[[#This Row],[BB]]+MYRANKS_P[[#This Row],[H]])/(LGAVG_IP*(NUMPITCHERS-1)+MYRANKS_P[[#This Row],[IP]])-LGAVG_WHIP)/SGP_WHIP</f>
        <v>#REF!</v>
      </c>
      <c r="W894" s="100" t="e">
        <f>MYRANKS_P[[#This Row],[WSGP]]+MYRANKS_P[[#This Row],[SVSGP]]+MYRANKS_P[[#This Row],[SOSGP]]+MYRANKS_P[[#This Row],[ERASGP]]+MYRANKS_P[[#This Row],[WHIPSGP]]</f>
        <v>#REF!</v>
      </c>
      <c r="X894" s="176" t="e">
        <f>RANK(MYRANKS_P[[#This Row],[TTLSGP]],MYRANKS_P[TTLSGP],0)</f>
        <v>#REF!</v>
      </c>
      <c r="Y894" s="100" t="e">
        <f>IF(MYRANKS_P[[#This Row],[RAW_RANK]]&gt;NUM_P,MYRANKS_P[[#This Row],[TTLSGP]],0)</f>
        <v>#REF!</v>
      </c>
      <c r="Z894" s="101" t="e">
        <f>IF(MYRANKS_P[[#This Row],[BENCH_TTLSGP]]=0,"",RANK(MYRANKS_P[[#This Row],[BENCH_TTLSGP]],MYRANKS_P[BENCH_TTLSGP],0))</f>
        <v>#REF!</v>
      </c>
      <c r="AA894" s="101" t="e">
        <f>IF(MYRANKS_P[[#This Row],[RAW_RANK]]=NUM_P,"X","")</f>
        <v>#REF!</v>
      </c>
      <c r="AB894" s="93" t="e">
        <f>VLOOKUP(MYRANKS_P[[#This Row],[POS]],#REF!,COLUMN(#REF!),FALSE)</f>
        <v>#REF!</v>
      </c>
      <c r="AC894" s="94" t="e">
        <f>MYRANKS_P[[#This Row],[TTLSGP]]-MYRANKS_P[[#This Row],[REPL LVL]]</f>
        <v>#REF!</v>
      </c>
      <c r="AD894" s="94" t="e">
        <f>IF(MYRANKS_P[[#This Row],[RAW_RANK]]&lt;=Total_Pitchers_Drafted,MYRANKS_P[[#This Row],[SGP OVER REPL]],0)</f>
        <v>#REF!</v>
      </c>
      <c r="AE894" s="102" t="e">
        <f>MYRANKS_P[[#This Row],[SGP OVER REPL]]*Dollar_Value_Per_Pitcher_SGP+1</f>
        <v>#REF!</v>
      </c>
      <c r="AF894" s="94"/>
      <c r="AG894" s="94" t="e">
        <f>IF(AND(MYRANKS_P[[#This Row],[BENCH_RANK]]&lt;=Total_Pitchers_Drafted,MYRANKS_P[[#This Row],[$ACTUAL]]=""),MYRANKS_P[[#This Row],[USEFULSGP]],0)</f>
        <v>#REF!</v>
      </c>
      <c r="AH894" s="94" t="e">
        <f>IF(MYRANKS_P[[#This Row],[REMAIN_SGP]]=0,0,MYRANKS_P[[#This Row],[REMAIN_SGP]]*Remaining_Dollar_Value_Per_Pitcher_SGP+1)</f>
        <v>#REF!</v>
      </c>
      <c r="AI894" s="94"/>
    </row>
    <row r="895" spans="1:35" x14ac:dyDescent="0.25">
      <c r="A895" s="78" t="s">
        <v>2508</v>
      </c>
      <c r="B895" s="53" t="e">
        <f>VLOOKUP(MYRANKS_P[[#This Row],[PLAYERID]],#REF!,COLUMN(#REF!),FALSE)</f>
        <v>#REF!</v>
      </c>
      <c r="C895" s="53" t="e">
        <f>VLOOKUP(MYRANKS_P[[#This Row],[PLAYERID]],#REF!,COLUMN(#REF!),FALSE)</f>
        <v>#REF!</v>
      </c>
      <c r="D895" s="53" t="e">
        <f>VLOOKUP(MYRANKS_P[[#This Row],[PLAYERID]],#REF!,COLUMN(#REF!),FALSE)</f>
        <v>#REF!</v>
      </c>
      <c r="E895" s="9" t="e">
        <f>VLOOKUP(MYRANKS_P[[#This Row],[PLAYERID]],#REF!,COLUMN(#REF!),FALSE)</f>
        <v>#REF!</v>
      </c>
      <c r="F895" s="53" t="e">
        <f>VLOOKUP(MYRANKS_P[[#This Row],[PLAYERID]],#REF!,COLUMN(#REF!),FALSE)</f>
        <v>#REF!</v>
      </c>
      <c r="G895" s="169" t="e">
        <f>INDEX(#REF!,MATCH(MYRANKS_P[[#This Row],[PLAYERID]],#REF!,0),VLOOKUP(IDSYSTEM,#REF!,3,FALSE))</f>
        <v>#REF!</v>
      </c>
      <c r="H895" s="136" t="e">
        <f>IF(OR(LEAGUE="Mixed",LEAGUE=MYRANKS_P[[#This Row],[LG]]),IFERROR(INDEX(PITCHCSV[],MATCH(MYRANKS_P[[#This Row],[PROJID]],PITCHCSV[playerid],0),P_WCOL),0),0)</f>
        <v>#REF!</v>
      </c>
      <c r="I895" s="138" t="e">
        <f>IF(OR(LEAGUE="Mixed",LEAGUE=MYRANKS_P[[#This Row],[LG]]),IFERROR(INDEX(PITCHCSV[],MATCH(MYRANKS_P[[#This Row],[PROJID]],PITCHCSV[playerid],0),P_SVCOL),0),0)</f>
        <v>#REF!</v>
      </c>
      <c r="J895" s="138" t="e">
        <f>IF(OR(LEAGUE="Mixed",LEAGUE=MYRANKS_P[[#This Row],[LG]]),IFERROR(INDEX(PITCHCSV[],MATCH(MYRANKS_P[[#This Row],[PROJID]],PITCHCSV[playerid],0),P_IPCOL),0),0)</f>
        <v>#REF!</v>
      </c>
      <c r="K895" s="138" t="e">
        <f>IF(OR(LEAGUE="Mixed",LEAGUE=MYRANKS_P[[#This Row],[LG]]),IFERROR(INDEX(PITCHCSV[],MATCH(MYRANKS_P[[#This Row],[PROJID]],PITCHCSV[playerid],0),P_HCOL),0),0)</f>
        <v>#REF!</v>
      </c>
      <c r="L895" s="138" t="e">
        <f>IF(OR(LEAGUE="Mixed",LEAGUE=MYRANKS_P[[#This Row],[LG]]),IFERROR(INDEX(PITCHCSV[],MATCH(MYRANKS_P[[#This Row],[PROJID]],PITCHCSV[playerid],0),P_ERCOL),0),0)</f>
        <v>#REF!</v>
      </c>
      <c r="M895" s="138" t="e">
        <f>IF(OR(LEAGUE="Mixed",LEAGUE=MYRANKS_P[[#This Row],[LG]]),IFERROR(INDEX(PITCHCSV[],MATCH(MYRANKS_P[[#This Row],[PROJID]],PITCHCSV[playerid],0),P_HRCOL),0),0)</f>
        <v>#REF!</v>
      </c>
      <c r="N895" s="138" t="e">
        <f>IF(OR(LEAGUE="Mixed",LEAGUE=MYRANKS_P[[#This Row],[LG]]),IFERROR(INDEX(PITCHCSV[],MATCH(MYRANKS_P[[#This Row],[PROJID]],PITCHCSV[playerid],0),P_SOCOL),0),0)</f>
        <v>#REF!</v>
      </c>
      <c r="O895" s="138" t="e">
        <f>IF(OR(LEAGUE="Mixed",LEAGUE=MYRANKS_P[[#This Row],[LG]]),IFERROR(INDEX(PITCHCSV[],MATCH(MYRANKS_P[[#This Row],[PROJID]],PITCHCSV[playerid],0),P_BBCOL),0),0)</f>
        <v>#REF!</v>
      </c>
      <c r="P895" s="80" t="e">
        <f>IF(OR(LEAGUE="Mixed",LEAGUE=MYRANKS_P[[#This Row],[LG]]),IFERROR(MYRANKS_P[[#This Row],[ER]]*9/MYRANKS_P[[#This Row],[IP]],0),0)</f>
        <v>#REF!</v>
      </c>
      <c r="Q895" s="12" t="e">
        <f>IF(OR(LEAGUE="Mixed",LEAGUE=MYRANKS_P[[#This Row],[LG]]),IFERROR((MYRANKS_P[[#This Row],[BB]]+MYRANKS_P[[#This Row],[H]])/MYRANKS_P[[#This Row],[IP]],0),0)</f>
        <v>#REF!</v>
      </c>
      <c r="R895" s="12" t="e">
        <f>MYRANKS_P[[#This Row],[W]]/SGP_W</f>
        <v>#REF!</v>
      </c>
      <c r="S895" s="12" t="e">
        <f>MYRANKS_P[[#This Row],[SV]]/SGP_SV</f>
        <v>#REF!</v>
      </c>
      <c r="T895" s="12" t="e">
        <f>MYRANKS_P[[#This Row],[SO]]/SGP_K</f>
        <v>#REF!</v>
      </c>
      <c r="U895" s="12" t="e">
        <f>((LGAVG_ER*(NUMPITCHERS-1)+MYRANKS_P[[#This Row],[ER]])*9/((LGAVG_IP*(NUMPITCHERS-1)+MYRANKS_P[[#This Row],[IP]]))-LGAVG_ERA)/SGP_ERA</f>
        <v>#REF!</v>
      </c>
      <c r="V895" s="141" t="e">
        <f>((LGAVG_HBB*(NUMPITCHERS-1)+MYRANKS_P[[#This Row],[BB]]+MYRANKS_P[[#This Row],[H]])/(LGAVG_IP*(NUMPITCHERS-1)+MYRANKS_P[[#This Row],[IP]])-LGAVG_WHIP)/SGP_WHIP</f>
        <v>#REF!</v>
      </c>
      <c r="W895" s="76" t="e">
        <f>MYRANKS_P[[#This Row],[WSGP]]+MYRANKS_P[[#This Row],[SVSGP]]+MYRANKS_P[[#This Row],[SOSGP]]+MYRANKS_P[[#This Row],[ERASGP]]+MYRANKS_P[[#This Row],[WHIPSGP]]</f>
        <v>#REF!</v>
      </c>
      <c r="X895" s="175" t="e">
        <f>RANK(MYRANKS_P[[#This Row],[TTLSGP]],MYRANKS_P[TTLSGP],0)</f>
        <v>#REF!</v>
      </c>
      <c r="Y895" s="76" t="e">
        <f>IF(MYRANKS_P[[#This Row],[RAW_RANK]]&gt;NUM_P,MYRANKS_P[[#This Row],[TTLSGP]],0)</f>
        <v>#REF!</v>
      </c>
      <c r="Z895" s="23" t="e">
        <f>IF(MYRANKS_P[[#This Row],[BENCH_TTLSGP]]=0,"",RANK(MYRANKS_P[[#This Row],[BENCH_TTLSGP]],MYRANKS_P[BENCH_TTLSGP],0))</f>
        <v>#REF!</v>
      </c>
      <c r="AA895" s="23" t="e">
        <f>IF(MYRANKS_P[[#This Row],[RAW_RANK]]=NUM_P,"X","")</f>
        <v>#REF!</v>
      </c>
      <c r="AB895" s="80" t="e">
        <f>VLOOKUP(MYRANKS_P[[#This Row],[POS]],#REF!,COLUMN(#REF!),FALSE)</f>
        <v>#REF!</v>
      </c>
      <c r="AC895" s="12" t="e">
        <f>MYRANKS_P[[#This Row],[TTLSGP]]-MYRANKS_P[[#This Row],[REPL LVL]]</f>
        <v>#REF!</v>
      </c>
      <c r="AD895" s="20" t="e">
        <f>IF(MYRANKS_P[[#This Row],[RAW_RANK]]&lt;=Total_Pitchers_Drafted,MYRANKS_P[[#This Row],[SGP OVER REPL]],0)</f>
        <v>#REF!</v>
      </c>
      <c r="AE895" s="70" t="e">
        <f>MYRANKS_P[[#This Row],[SGP OVER REPL]]*Dollar_Value_Per_Pitcher_SGP+1</f>
        <v>#REF!</v>
      </c>
      <c r="AF895" s="28"/>
      <c r="AG895" s="31" t="e">
        <f>IF(AND(MYRANKS_P[[#This Row],[BENCH_RANK]]&lt;=Total_Pitchers_Drafted,MYRANKS_P[[#This Row],[$ACTUAL]]=""),MYRANKS_P[[#This Row],[USEFULSGP]],0)</f>
        <v>#REF!</v>
      </c>
      <c r="AH895" s="28" t="e">
        <f>IF(MYRANKS_P[[#This Row],[REMAIN_SGP]]=0,0,MYRANKS_P[[#This Row],[REMAIN_SGP]]*Remaining_Dollar_Value_Per_Pitcher_SGP+1)</f>
        <v>#REF!</v>
      </c>
      <c r="AI895" s="94"/>
    </row>
    <row r="896" spans="1:35" x14ac:dyDescent="0.25">
      <c r="A896" s="111" t="s">
        <v>1988</v>
      </c>
      <c r="B896" s="53" t="e">
        <f>VLOOKUP(MYRANKS_P[[#This Row],[PLAYERID]],#REF!,COLUMN(#REF!),FALSE)</f>
        <v>#REF!</v>
      </c>
      <c r="C896" s="53" t="e">
        <f>VLOOKUP(MYRANKS_P[[#This Row],[PLAYERID]],#REF!,COLUMN(#REF!),FALSE)</f>
        <v>#REF!</v>
      </c>
      <c r="D896" s="53" t="e">
        <f>VLOOKUP(MYRANKS_P[[#This Row],[PLAYERID]],#REF!,COLUMN(#REF!),FALSE)</f>
        <v>#REF!</v>
      </c>
      <c r="E896" s="9" t="e">
        <f>VLOOKUP(MYRANKS_P[[#This Row],[PLAYERID]],#REF!,COLUMN(#REF!),FALSE)</f>
        <v>#REF!</v>
      </c>
      <c r="F896" s="53" t="e">
        <f>VLOOKUP(MYRANKS_P[[#This Row],[PLAYERID]],#REF!,COLUMN(#REF!),FALSE)</f>
        <v>#REF!</v>
      </c>
      <c r="G896" s="9" t="e">
        <f>INDEX(#REF!,MATCH(MYRANKS_P[[#This Row],[PLAYERID]],#REF!,0),VLOOKUP(IDSYSTEM,#REF!,3,FALSE))</f>
        <v>#REF!</v>
      </c>
      <c r="H896" s="115" t="e">
        <f>IF(OR(LEAGUE="Mixed",LEAGUE=MYRANKS_P[[#This Row],[LG]]),IFERROR(INDEX(PITCHCSV[],MATCH(MYRANKS_P[[#This Row],[PROJID]],PITCHCSV[playerid],0),P_WCOL),0),0)</f>
        <v>#REF!</v>
      </c>
      <c r="I896" s="137" t="e">
        <f>IF(OR(LEAGUE="Mixed",LEAGUE=MYRANKS_P[[#This Row],[LG]]),IFERROR(INDEX(PITCHCSV[],MATCH(MYRANKS_P[[#This Row],[PROJID]],PITCHCSV[playerid],0),P_SVCOL),0),0)</f>
        <v>#REF!</v>
      </c>
      <c r="J896" s="137" t="e">
        <f>IF(OR(LEAGUE="Mixed",LEAGUE=MYRANKS_P[[#This Row],[LG]]),IFERROR(INDEX(PITCHCSV[],MATCH(MYRANKS_P[[#This Row],[PROJID]],PITCHCSV[playerid],0),P_IPCOL),0),0)</f>
        <v>#REF!</v>
      </c>
      <c r="K896" s="137" t="e">
        <f>IF(OR(LEAGUE="Mixed",LEAGUE=MYRANKS_P[[#This Row],[LG]]),IFERROR(INDEX(PITCHCSV[],MATCH(MYRANKS_P[[#This Row],[PROJID]],PITCHCSV[playerid],0),P_HCOL),0),0)</f>
        <v>#REF!</v>
      </c>
      <c r="L896" s="137" t="e">
        <f>IF(OR(LEAGUE="Mixed",LEAGUE=MYRANKS_P[[#This Row],[LG]]),IFERROR(INDEX(PITCHCSV[],MATCH(MYRANKS_P[[#This Row],[PROJID]],PITCHCSV[playerid],0),P_ERCOL),0),0)</f>
        <v>#REF!</v>
      </c>
      <c r="M896" s="137" t="e">
        <f>IF(OR(LEAGUE="Mixed",LEAGUE=MYRANKS_P[[#This Row],[LG]]),IFERROR(INDEX(PITCHCSV[],MATCH(MYRANKS_P[[#This Row],[PROJID]],PITCHCSV[playerid],0),P_HRCOL),0),0)</f>
        <v>#REF!</v>
      </c>
      <c r="N896" s="137" t="e">
        <f>IF(OR(LEAGUE="Mixed",LEAGUE=MYRANKS_P[[#This Row],[LG]]),IFERROR(INDEX(PITCHCSV[],MATCH(MYRANKS_P[[#This Row],[PROJID]],PITCHCSV[playerid],0),P_SOCOL),0),0)</f>
        <v>#REF!</v>
      </c>
      <c r="O896" s="137" t="e">
        <f>IF(OR(LEAGUE="Mixed",LEAGUE=MYRANKS_P[[#This Row],[LG]]),IFERROR(INDEX(PITCHCSV[],MATCH(MYRANKS_P[[#This Row],[PROJID]],PITCHCSV[playerid],0),P_BBCOL),0),0)</f>
        <v>#REF!</v>
      </c>
      <c r="P896" s="139" t="e">
        <f>IF(OR(LEAGUE="Mixed",LEAGUE=MYRANKS_P[[#This Row],[LG]]),IFERROR(MYRANKS_P[[#This Row],[ER]]*9/MYRANKS_P[[#This Row],[IP]],0),0)</f>
        <v>#REF!</v>
      </c>
      <c r="Q896" s="10" t="e">
        <f>IF(OR(LEAGUE="Mixed",LEAGUE=MYRANKS_P[[#This Row],[LG]]),IFERROR((MYRANKS_P[[#This Row],[BB]]+MYRANKS_P[[#This Row],[H]])/MYRANKS_P[[#This Row],[IP]],0),0)</f>
        <v>#REF!</v>
      </c>
      <c r="R896" s="10" t="e">
        <f>MYRANKS_P[[#This Row],[W]]/SGP_W</f>
        <v>#REF!</v>
      </c>
      <c r="S896" s="10" t="e">
        <f>MYRANKS_P[[#This Row],[SV]]/SGP_SV</f>
        <v>#REF!</v>
      </c>
      <c r="T896" s="10" t="e">
        <f>MYRANKS_P[[#This Row],[SO]]/SGP_K</f>
        <v>#REF!</v>
      </c>
      <c r="U896" s="10" t="e">
        <f>((LGAVG_ER*(NUMPITCHERS-1)+MYRANKS_P[[#This Row],[ER]])*9/((LGAVG_IP*(NUMPITCHERS-1)+MYRANKS_P[[#This Row],[IP]]))-LGAVG_ERA)/SGP_ERA</f>
        <v>#REF!</v>
      </c>
      <c r="V896" s="140" t="e">
        <f>((LGAVG_HBB*(NUMPITCHERS-1)+MYRANKS_P[[#This Row],[BB]]+MYRANKS_P[[#This Row],[H]])/(LGAVG_IP*(NUMPITCHERS-1)+MYRANKS_P[[#This Row],[IP]])-LGAVG_WHIP)/SGP_WHIP</f>
        <v>#REF!</v>
      </c>
      <c r="W896" s="72" t="e">
        <f>MYRANKS_P[[#This Row],[WSGP]]+MYRANKS_P[[#This Row],[SVSGP]]+MYRANKS_P[[#This Row],[SOSGP]]+MYRANKS_P[[#This Row],[ERASGP]]+MYRANKS_P[[#This Row],[WHIPSGP]]</f>
        <v>#REF!</v>
      </c>
      <c r="X896" s="171" t="e">
        <f>RANK(MYRANKS_P[[#This Row],[TTLSGP]],MYRANKS_P[TTLSGP],0)</f>
        <v>#REF!</v>
      </c>
      <c r="Y896" s="72" t="e">
        <f>IF(MYRANKS_P[[#This Row],[RAW_RANK]]&gt;NUM_P,MYRANKS_P[[#This Row],[TTLSGP]],0)</f>
        <v>#REF!</v>
      </c>
      <c r="Z896" s="22" t="e">
        <f>IF(MYRANKS_P[[#This Row],[BENCH_TTLSGP]]=0,"",RANK(MYRANKS_P[[#This Row],[BENCH_TTLSGP]],MYRANKS_P[BENCH_TTLSGP],0))</f>
        <v>#REF!</v>
      </c>
      <c r="AA896" s="22" t="e">
        <f>IF(MYRANKS_P[[#This Row],[RAW_RANK]]=NUM_P,"X","")</f>
        <v>#REF!</v>
      </c>
      <c r="AB896" s="80" t="e">
        <f>VLOOKUP(MYRANKS_P[[#This Row],[POS]],#REF!,COLUMN(#REF!),FALSE)</f>
        <v>#REF!</v>
      </c>
      <c r="AC896" s="12" t="e">
        <f>MYRANKS_P[[#This Row],[TTLSGP]]-MYRANKS_P[[#This Row],[REPL LVL]]</f>
        <v>#REF!</v>
      </c>
      <c r="AD896" s="19" t="e">
        <f>IF(MYRANKS_P[[#This Row],[RAW_RANK]]&lt;=Total_Pitchers_Drafted,MYRANKS_P[[#This Row],[SGP OVER REPL]],0)</f>
        <v>#REF!</v>
      </c>
      <c r="AE896" s="66" t="e">
        <f>MYRANKS_P[[#This Row],[SGP OVER REPL]]*Dollar_Value_Per_Pitcher_SGP+1</f>
        <v>#REF!</v>
      </c>
      <c r="AF896" s="27"/>
      <c r="AG896" s="30" t="e">
        <f>IF(AND(MYRANKS_P[[#This Row],[BENCH_RANK]]&lt;=Total_Pitchers_Drafted,MYRANKS_P[[#This Row],[$ACTUAL]]=""),MYRANKS_P[[#This Row],[USEFULSGP]],0)</f>
        <v>#REF!</v>
      </c>
      <c r="AH896" s="27" t="e">
        <f>IF(MYRANKS_P[[#This Row],[REMAIN_SGP]]=0,0,MYRANKS_P[[#This Row],[REMAIN_SGP]]*Remaining_Dollar_Value_Per_Pitcher_SGP+1)</f>
        <v>#REF!</v>
      </c>
      <c r="AI896" s="87"/>
    </row>
    <row r="897" spans="1:35" x14ac:dyDescent="0.25">
      <c r="A897" s="78" t="s">
        <v>1614</v>
      </c>
      <c r="B897" s="53" t="e">
        <f>VLOOKUP(MYRANKS_P[[#This Row],[PLAYERID]],#REF!,COLUMN(#REF!),FALSE)</f>
        <v>#REF!</v>
      </c>
      <c r="C897" s="53" t="e">
        <f>VLOOKUP(MYRANKS_P[[#This Row],[PLAYERID]],#REF!,COLUMN(#REF!),FALSE)</f>
        <v>#REF!</v>
      </c>
      <c r="D897" s="53" t="e">
        <f>VLOOKUP(MYRANKS_P[[#This Row],[PLAYERID]],#REF!,COLUMN(#REF!),FALSE)</f>
        <v>#REF!</v>
      </c>
      <c r="E897" s="9" t="e">
        <f>VLOOKUP(MYRANKS_P[[#This Row],[PLAYERID]],#REF!,COLUMN(#REF!),FALSE)</f>
        <v>#REF!</v>
      </c>
      <c r="F897" s="53" t="e">
        <f>VLOOKUP(MYRANKS_P[[#This Row],[PLAYERID]],#REF!,COLUMN(#REF!),FALSE)</f>
        <v>#REF!</v>
      </c>
      <c r="G897" s="169" t="e">
        <f>INDEX(#REF!,MATCH(MYRANKS_P[[#This Row],[PLAYERID]],#REF!,0),VLOOKUP(IDSYSTEM,#REF!,3,FALSE))</f>
        <v>#REF!</v>
      </c>
      <c r="H897" s="136" t="e">
        <f>IF(OR(LEAGUE="Mixed",LEAGUE=MYRANKS_P[[#This Row],[LG]]),IFERROR(INDEX(PITCHCSV[],MATCH(MYRANKS_P[[#This Row],[PROJID]],PITCHCSV[playerid],0),P_WCOL),0),0)</f>
        <v>#REF!</v>
      </c>
      <c r="I897" s="138" t="e">
        <f>IF(OR(LEAGUE="Mixed",LEAGUE=MYRANKS_P[[#This Row],[LG]]),IFERROR(INDEX(PITCHCSV[],MATCH(MYRANKS_P[[#This Row],[PROJID]],PITCHCSV[playerid],0),P_SVCOL),0),0)</f>
        <v>#REF!</v>
      </c>
      <c r="J897" s="138" t="e">
        <f>IF(OR(LEAGUE="Mixed",LEAGUE=MYRANKS_P[[#This Row],[LG]]),IFERROR(INDEX(PITCHCSV[],MATCH(MYRANKS_P[[#This Row],[PROJID]],PITCHCSV[playerid],0),P_IPCOL),0),0)</f>
        <v>#REF!</v>
      </c>
      <c r="K897" s="138" t="e">
        <f>IF(OR(LEAGUE="Mixed",LEAGUE=MYRANKS_P[[#This Row],[LG]]),IFERROR(INDEX(PITCHCSV[],MATCH(MYRANKS_P[[#This Row],[PROJID]],PITCHCSV[playerid],0),P_HCOL),0),0)</f>
        <v>#REF!</v>
      </c>
      <c r="L897" s="138" t="e">
        <f>IF(OR(LEAGUE="Mixed",LEAGUE=MYRANKS_P[[#This Row],[LG]]),IFERROR(INDEX(PITCHCSV[],MATCH(MYRANKS_P[[#This Row],[PROJID]],PITCHCSV[playerid],0),P_ERCOL),0),0)</f>
        <v>#REF!</v>
      </c>
      <c r="M897" s="138" t="e">
        <f>IF(OR(LEAGUE="Mixed",LEAGUE=MYRANKS_P[[#This Row],[LG]]),IFERROR(INDEX(PITCHCSV[],MATCH(MYRANKS_P[[#This Row],[PROJID]],PITCHCSV[playerid],0),P_HRCOL),0),0)</f>
        <v>#REF!</v>
      </c>
      <c r="N897" s="138" t="e">
        <f>IF(OR(LEAGUE="Mixed",LEAGUE=MYRANKS_P[[#This Row],[LG]]),IFERROR(INDEX(PITCHCSV[],MATCH(MYRANKS_P[[#This Row],[PROJID]],PITCHCSV[playerid],0),P_SOCOL),0),0)</f>
        <v>#REF!</v>
      </c>
      <c r="O897" s="138" t="e">
        <f>IF(OR(LEAGUE="Mixed",LEAGUE=MYRANKS_P[[#This Row],[LG]]),IFERROR(INDEX(PITCHCSV[],MATCH(MYRANKS_P[[#This Row],[PROJID]],PITCHCSV[playerid],0),P_BBCOL),0),0)</f>
        <v>#REF!</v>
      </c>
      <c r="P897" s="80" t="e">
        <f>IF(OR(LEAGUE="Mixed",LEAGUE=MYRANKS_P[[#This Row],[LG]]),IFERROR(MYRANKS_P[[#This Row],[ER]]*9/MYRANKS_P[[#This Row],[IP]],0),0)</f>
        <v>#REF!</v>
      </c>
      <c r="Q897" s="12" t="e">
        <f>IF(OR(LEAGUE="Mixed",LEAGUE=MYRANKS_P[[#This Row],[LG]]),IFERROR((MYRANKS_P[[#This Row],[BB]]+MYRANKS_P[[#This Row],[H]])/MYRANKS_P[[#This Row],[IP]],0),0)</f>
        <v>#REF!</v>
      </c>
      <c r="R897" s="12" t="e">
        <f>MYRANKS_P[[#This Row],[W]]/SGP_W</f>
        <v>#REF!</v>
      </c>
      <c r="S897" s="12" t="e">
        <f>MYRANKS_P[[#This Row],[SV]]/SGP_SV</f>
        <v>#REF!</v>
      </c>
      <c r="T897" s="12" t="e">
        <f>MYRANKS_P[[#This Row],[SO]]/SGP_K</f>
        <v>#REF!</v>
      </c>
      <c r="U897" s="12" t="e">
        <f>((LGAVG_ER*(NUMPITCHERS-1)+MYRANKS_P[[#This Row],[ER]])*9/((LGAVG_IP*(NUMPITCHERS-1)+MYRANKS_P[[#This Row],[IP]]))-LGAVG_ERA)/SGP_ERA</f>
        <v>#REF!</v>
      </c>
      <c r="V897" s="141" t="e">
        <f>((LGAVG_HBB*(NUMPITCHERS-1)+MYRANKS_P[[#This Row],[BB]]+MYRANKS_P[[#This Row],[H]])/(LGAVG_IP*(NUMPITCHERS-1)+MYRANKS_P[[#This Row],[IP]])-LGAVG_WHIP)/SGP_WHIP</f>
        <v>#REF!</v>
      </c>
      <c r="W897" s="76" t="e">
        <f>MYRANKS_P[[#This Row],[WSGP]]+MYRANKS_P[[#This Row],[SVSGP]]+MYRANKS_P[[#This Row],[SOSGP]]+MYRANKS_P[[#This Row],[ERASGP]]+MYRANKS_P[[#This Row],[WHIPSGP]]</f>
        <v>#REF!</v>
      </c>
      <c r="X897" s="175" t="e">
        <f>RANK(MYRANKS_P[[#This Row],[TTLSGP]],MYRANKS_P[TTLSGP],0)</f>
        <v>#REF!</v>
      </c>
      <c r="Y897" s="76" t="e">
        <f>IF(MYRANKS_P[[#This Row],[RAW_RANK]]&gt;NUM_P,MYRANKS_P[[#This Row],[TTLSGP]],0)</f>
        <v>#REF!</v>
      </c>
      <c r="Z897" s="23" t="e">
        <f>IF(MYRANKS_P[[#This Row],[BENCH_TTLSGP]]=0,"",RANK(MYRANKS_P[[#This Row],[BENCH_TTLSGP]],MYRANKS_P[BENCH_TTLSGP],0))</f>
        <v>#REF!</v>
      </c>
      <c r="AA897" s="23" t="e">
        <f>IF(MYRANKS_P[[#This Row],[RAW_RANK]]=NUM_P,"X","")</f>
        <v>#REF!</v>
      </c>
      <c r="AB897" s="80" t="e">
        <f>VLOOKUP(MYRANKS_P[[#This Row],[POS]],#REF!,COLUMN(#REF!),FALSE)</f>
        <v>#REF!</v>
      </c>
      <c r="AC897" s="81" t="e">
        <f>MYRANKS_P[[#This Row],[TTLSGP]]-MYRANKS_P[[#This Row],[REPL LVL]]</f>
        <v>#REF!</v>
      </c>
      <c r="AD897" s="20" t="e">
        <f>IF(MYRANKS_P[[#This Row],[RAW_RANK]]&lt;=Total_Pitchers_Drafted,MYRANKS_P[[#This Row],[SGP OVER REPL]],0)</f>
        <v>#REF!</v>
      </c>
      <c r="AE897" s="70" t="e">
        <f>MYRANKS_P[[#This Row],[SGP OVER REPL]]*Dollar_Value_Per_Pitcher_SGP+1</f>
        <v>#REF!</v>
      </c>
      <c r="AF897" s="28"/>
      <c r="AG897" s="31" t="e">
        <f>IF(AND(MYRANKS_P[[#This Row],[BENCH_RANK]]&lt;=Total_Pitchers_Drafted,MYRANKS_P[[#This Row],[$ACTUAL]]=""),MYRANKS_P[[#This Row],[USEFULSGP]],0)</f>
        <v>#REF!</v>
      </c>
      <c r="AH897" s="28" t="e">
        <f>IF(MYRANKS_P[[#This Row],[REMAIN_SGP]]=0,0,MYRANKS_P[[#This Row],[REMAIN_SGP]]*Remaining_Dollar_Value_Per_Pitcher_SGP+1)</f>
        <v>#REF!</v>
      </c>
      <c r="AI897" s="94"/>
    </row>
    <row r="898" spans="1:35" x14ac:dyDescent="0.25">
      <c r="A898" s="111" t="s">
        <v>1634</v>
      </c>
      <c r="B898" s="53" t="e">
        <f>VLOOKUP(MYRANKS_P[[#This Row],[PLAYERID]],#REF!,COLUMN(#REF!),FALSE)</f>
        <v>#REF!</v>
      </c>
      <c r="C898" s="53" t="e">
        <f>VLOOKUP(MYRANKS_P[[#This Row],[PLAYERID]],#REF!,COLUMN(#REF!),FALSE)</f>
        <v>#REF!</v>
      </c>
      <c r="D898" s="53" t="e">
        <f>VLOOKUP(MYRANKS_P[[#This Row],[PLAYERID]],#REF!,COLUMN(#REF!),FALSE)</f>
        <v>#REF!</v>
      </c>
      <c r="E898" s="9" t="e">
        <f>VLOOKUP(MYRANKS_P[[#This Row],[PLAYERID]],#REF!,COLUMN(#REF!),FALSE)</f>
        <v>#REF!</v>
      </c>
      <c r="F898" s="53" t="e">
        <f>VLOOKUP(MYRANKS_P[[#This Row],[PLAYERID]],#REF!,COLUMN(#REF!),FALSE)</f>
        <v>#REF!</v>
      </c>
      <c r="G898" s="9" t="e">
        <f>INDEX(#REF!,MATCH(MYRANKS_P[[#This Row],[PLAYERID]],#REF!,0),VLOOKUP(IDSYSTEM,#REF!,3,FALSE))</f>
        <v>#REF!</v>
      </c>
      <c r="H898" s="115" t="e">
        <f>IF(OR(LEAGUE="Mixed",LEAGUE=MYRANKS_P[[#This Row],[LG]]),IFERROR(INDEX(PITCHCSV[],MATCH(MYRANKS_P[[#This Row],[PROJID]],PITCHCSV[playerid],0),P_WCOL),0),0)</f>
        <v>#REF!</v>
      </c>
      <c r="I898" s="137" t="e">
        <f>IF(OR(LEAGUE="Mixed",LEAGUE=MYRANKS_P[[#This Row],[LG]]),IFERROR(INDEX(PITCHCSV[],MATCH(MYRANKS_P[[#This Row],[PROJID]],PITCHCSV[playerid],0),P_SVCOL),0),0)</f>
        <v>#REF!</v>
      </c>
      <c r="J898" s="137" t="e">
        <f>IF(OR(LEAGUE="Mixed",LEAGUE=MYRANKS_P[[#This Row],[LG]]),IFERROR(INDEX(PITCHCSV[],MATCH(MYRANKS_P[[#This Row],[PROJID]],PITCHCSV[playerid],0),P_IPCOL),0),0)</f>
        <v>#REF!</v>
      </c>
      <c r="K898" s="137" t="e">
        <f>IF(OR(LEAGUE="Mixed",LEAGUE=MYRANKS_P[[#This Row],[LG]]),IFERROR(INDEX(PITCHCSV[],MATCH(MYRANKS_P[[#This Row],[PROJID]],PITCHCSV[playerid],0),P_HCOL),0),0)</f>
        <v>#REF!</v>
      </c>
      <c r="L898" s="137" t="e">
        <f>IF(OR(LEAGUE="Mixed",LEAGUE=MYRANKS_P[[#This Row],[LG]]),IFERROR(INDEX(PITCHCSV[],MATCH(MYRANKS_P[[#This Row],[PROJID]],PITCHCSV[playerid],0),P_ERCOL),0),0)</f>
        <v>#REF!</v>
      </c>
      <c r="M898" s="137" t="e">
        <f>IF(OR(LEAGUE="Mixed",LEAGUE=MYRANKS_P[[#This Row],[LG]]),IFERROR(INDEX(PITCHCSV[],MATCH(MYRANKS_P[[#This Row],[PROJID]],PITCHCSV[playerid],0),P_HRCOL),0),0)</f>
        <v>#REF!</v>
      </c>
      <c r="N898" s="137" t="e">
        <f>IF(OR(LEAGUE="Mixed",LEAGUE=MYRANKS_P[[#This Row],[LG]]),IFERROR(INDEX(PITCHCSV[],MATCH(MYRANKS_P[[#This Row],[PROJID]],PITCHCSV[playerid],0),P_SOCOL),0),0)</f>
        <v>#REF!</v>
      </c>
      <c r="O898" s="137" t="e">
        <f>IF(OR(LEAGUE="Mixed",LEAGUE=MYRANKS_P[[#This Row],[LG]]),IFERROR(INDEX(PITCHCSV[],MATCH(MYRANKS_P[[#This Row],[PROJID]],PITCHCSV[playerid],0),P_BBCOL),0),0)</f>
        <v>#REF!</v>
      </c>
      <c r="P898" s="139" t="e">
        <f>IF(OR(LEAGUE="Mixed",LEAGUE=MYRANKS_P[[#This Row],[LG]]),IFERROR(MYRANKS_P[[#This Row],[ER]]*9/MYRANKS_P[[#This Row],[IP]],0),0)</f>
        <v>#REF!</v>
      </c>
      <c r="Q898" s="10" t="e">
        <f>IF(OR(LEAGUE="Mixed",LEAGUE=MYRANKS_P[[#This Row],[LG]]),IFERROR((MYRANKS_P[[#This Row],[BB]]+MYRANKS_P[[#This Row],[H]])/MYRANKS_P[[#This Row],[IP]],0),0)</f>
        <v>#REF!</v>
      </c>
      <c r="R898" s="10" t="e">
        <f>MYRANKS_P[[#This Row],[W]]/SGP_W</f>
        <v>#REF!</v>
      </c>
      <c r="S898" s="10" t="e">
        <f>MYRANKS_P[[#This Row],[SV]]/SGP_SV</f>
        <v>#REF!</v>
      </c>
      <c r="T898" s="10" t="e">
        <f>MYRANKS_P[[#This Row],[SO]]/SGP_K</f>
        <v>#REF!</v>
      </c>
      <c r="U898" s="10" t="e">
        <f>((LGAVG_ER*(NUMPITCHERS-1)+MYRANKS_P[[#This Row],[ER]])*9/((LGAVG_IP*(NUMPITCHERS-1)+MYRANKS_P[[#This Row],[IP]]))-LGAVG_ERA)/SGP_ERA</f>
        <v>#REF!</v>
      </c>
      <c r="V898" s="140" t="e">
        <f>((LGAVG_HBB*(NUMPITCHERS-1)+MYRANKS_P[[#This Row],[BB]]+MYRANKS_P[[#This Row],[H]])/(LGAVG_IP*(NUMPITCHERS-1)+MYRANKS_P[[#This Row],[IP]])-LGAVG_WHIP)/SGP_WHIP</f>
        <v>#REF!</v>
      </c>
      <c r="W898" s="72" t="e">
        <f>MYRANKS_P[[#This Row],[WSGP]]+MYRANKS_P[[#This Row],[SVSGP]]+MYRANKS_P[[#This Row],[SOSGP]]+MYRANKS_P[[#This Row],[ERASGP]]+MYRANKS_P[[#This Row],[WHIPSGP]]</f>
        <v>#REF!</v>
      </c>
      <c r="X898" s="171" t="e">
        <f>RANK(MYRANKS_P[[#This Row],[TTLSGP]],MYRANKS_P[TTLSGP],0)</f>
        <v>#REF!</v>
      </c>
      <c r="Y898" s="72" t="e">
        <f>IF(MYRANKS_P[[#This Row],[RAW_RANK]]&gt;NUM_P,MYRANKS_P[[#This Row],[TTLSGP]],0)</f>
        <v>#REF!</v>
      </c>
      <c r="Z898" s="22" t="e">
        <f>IF(MYRANKS_P[[#This Row],[BENCH_TTLSGP]]=0,"",RANK(MYRANKS_P[[#This Row],[BENCH_TTLSGP]],MYRANKS_P[BENCH_TTLSGP],0))</f>
        <v>#REF!</v>
      </c>
      <c r="AA898" s="22" t="e">
        <f>IF(MYRANKS_P[[#This Row],[RAW_RANK]]=NUM_P,"X","")</f>
        <v>#REF!</v>
      </c>
      <c r="AB898" s="80" t="e">
        <f>VLOOKUP(MYRANKS_P[[#This Row],[POS]],#REF!,COLUMN(#REF!),FALSE)</f>
        <v>#REF!</v>
      </c>
      <c r="AC898" s="12" t="e">
        <f>MYRANKS_P[[#This Row],[TTLSGP]]-MYRANKS_P[[#This Row],[REPL LVL]]</f>
        <v>#REF!</v>
      </c>
      <c r="AD898" s="19" t="e">
        <f>IF(MYRANKS_P[[#This Row],[RAW_RANK]]&lt;=Total_Pitchers_Drafted,MYRANKS_P[[#This Row],[SGP OVER REPL]],0)</f>
        <v>#REF!</v>
      </c>
      <c r="AE898" s="66" t="e">
        <f>MYRANKS_P[[#This Row],[SGP OVER REPL]]*Dollar_Value_Per_Pitcher_SGP+1</f>
        <v>#REF!</v>
      </c>
      <c r="AF898" s="27"/>
      <c r="AG898" s="30" t="e">
        <f>IF(AND(MYRANKS_P[[#This Row],[BENCH_RANK]]&lt;=Total_Pitchers_Drafted,MYRANKS_P[[#This Row],[$ACTUAL]]=""),MYRANKS_P[[#This Row],[USEFULSGP]],0)</f>
        <v>#REF!</v>
      </c>
      <c r="AH898" s="27" t="e">
        <f>IF(MYRANKS_P[[#This Row],[REMAIN_SGP]]=0,0,MYRANKS_P[[#This Row],[REMAIN_SGP]]*Remaining_Dollar_Value_Per_Pitcher_SGP+1)</f>
        <v>#REF!</v>
      </c>
      <c r="AI898" s="87"/>
    </row>
    <row r="899" spans="1:35" x14ac:dyDescent="0.25">
      <c r="A899" s="111" t="s">
        <v>6251</v>
      </c>
      <c r="B899" s="53" t="e">
        <f>VLOOKUP(MYRANKS_P[[#This Row],[PLAYERID]],#REF!,COLUMN(#REF!),FALSE)</f>
        <v>#REF!</v>
      </c>
      <c r="C899" s="53" t="e">
        <f>VLOOKUP(MYRANKS_P[[#This Row],[PLAYERID]],#REF!,COLUMN(#REF!),FALSE)</f>
        <v>#REF!</v>
      </c>
      <c r="D899" s="53" t="e">
        <f>VLOOKUP(MYRANKS_P[[#This Row],[PLAYERID]],#REF!,COLUMN(#REF!),FALSE)</f>
        <v>#REF!</v>
      </c>
      <c r="E899" s="9" t="e">
        <f>VLOOKUP(MYRANKS_P[[#This Row],[PLAYERID]],#REF!,COLUMN(#REF!),FALSE)</f>
        <v>#REF!</v>
      </c>
      <c r="F899" s="53" t="e">
        <f>VLOOKUP(MYRANKS_P[[#This Row],[PLAYERID]],#REF!,COLUMN(#REF!),FALSE)</f>
        <v>#REF!</v>
      </c>
      <c r="G899" s="9" t="e">
        <f>INDEX(#REF!,MATCH(MYRANKS_P[[#This Row],[PLAYERID]],#REF!,0),VLOOKUP(IDSYSTEM,#REF!,3,FALSE))</f>
        <v>#REF!</v>
      </c>
      <c r="H899" s="115" t="e">
        <f>IF(OR(LEAGUE="Mixed",LEAGUE=MYRANKS_P[[#This Row],[LG]]),IFERROR(INDEX(PITCHCSV[],MATCH(MYRANKS_P[[#This Row],[PROJID]],PITCHCSV[playerid],0),P_WCOL),0),0)</f>
        <v>#REF!</v>
      </c>
      <c r="I899" s="137" t="e">
        <f>IF(OR(LEAGUE="Mixed",LEAGUE=MYRANKS_P[[#This Row],[LG]]),IFERROR(INDEX(PITCHCSV[],MATCH(MYRANKS_P[[#This Row],[PROJID]],PITCHCSV[playerid],0),P_SVCOL),0),0)</f>
        <v>#REF!</v>
      </c>
      <c r="J899" s="137" t="e">
        <f>IF(OR(LEAGUE="Mixed",LEAGUE=MYRANKS_P[[#This Row],[LG]]),IFERROR(INDEX(PITCHCSV[],MATCH(MYRANKS_P[[#This Row],[PROJID]],PITCHCSV[playerid],0),P_IPCOL),0),0)</f>
        <v>#REF!</v>
      </c>
      <c r="K899" s="137" t="e">
        <f>IF(OR(LEAGUE="Mixed",LEAGUE=MYRANKS_P[[#This Row],[LG]]),IFERROR(INDEX(PITCHCSV[],MATCH(MYRANKS_P[[#This Row],[PROJID]],PITCHCSV[playerid],0),P_HCOL),0),0)</f>
        <v>#REF!</v>
      </c>
      <c r="L899" s="137" t="e">
        <f>IF(OR(LEAGUE="Mixed",LEAGUE=MYRANKS_P[[#This Row],[LG]]),IFERROR(INDEX(PITCHCSV[],MATCH(MYRANKS_P[[#This Row],[PROJID]],PITCHCSV[playerid],0),P_ERCOL),0),0)</f>
        <v>#REF!</v>
      </c>
      <c r="M899" s="137" t="e">
        <f>IF(OR(LEAGUE="Mixed",LEAGUE=MYRANKS_P[[#This Row],[LG]]),IFERROR(INDEX(PITCHCSV[],MATCH(MYRANKS_P[[#This Row],[PROJID]],PITCHCSV[playerid],0),P_HRCOL),0),0)</f>
        <v>#REF!</v>
      </c>
      <c r="N899" s="137" t="e">
        <f>IF(OR(LEAGUE="Mixed",LEAGUE=MYRANKS_P[[#This Row],[LG]]),IFERROR(INDEX(PITCHCSV[],MATCH(MYRANKS_P[[#This Row],[PROJID]],PITCHCSV[playerid],0),P_SOCOL),0),0)</f>
        <v>#REF!</v>
      </c>
      <c r="O899" s="137" t="e">
        <f>IF(OR(LEAGUE="Mixed",LEAGUE=MYRANKS_P[[#This Row],[LG]]),IFERROR(INDEX(PITCHCSV[],MATCH(MYRANKS_P[[#This Row],[PROJID]],PITCHCSV[playerid],0),P_BBCOL),0),0)</f>
        <v>#REF!</v>
      </c>
      <c r="P899" s="139" t="e">
        <f>IF(OR(LEAGUE="Mixed",LEAGUE=MYRANKS_P[[#This Row],[LG]]),IFERROR(MYRANKS_P[[#This Row],[ER]]*9/MYRANKS_P[[#This Row],[IP]],0),0)</f>
        <v>#REF!</v>
      </c>
      <c r="Q899" s="10" t="e">
        <f>IF(OR(LEAGUE="Mixed",LEAGUE=MYRANKS_P[[#This Row],[LG]]),IFERROR((MYRANKS_P[[#This Row],[BB]]+MYRANKS_P[[#This Row],[H]])/MYRANKS_P[[#This Row],[IP]],0),0)</f>
        <v>#REF!</v>
      </c>
      <c r="R899" s="10" t="e">
        <f>MYRANKS_P[[#This Row],[W]]/SGP_W</f>
        <v>#REF!</v>
      </c>
      <c r="S899" s="10" t="e">
        <f>MYRANKS_P[[#This Row],[SV]]/SGP_SV</f>
        <v>#REF!</v>
      </c>
      <c r="T899" s="10" t="e">
        <f>MYRANKS_P[[#This Row],[SO]]/SGP_K</f>
        <v>#REF!</v>
      </c>
      <c r="U899" s="10" t="e">
        <f>((LGAVG_ER*(NUMPITCHERS-1)+MYRANKS_P[[#This Row],[ER]])*9/((LGAVG_IP*(NUMPITCHERS-1)+MYRANKS_P[[#This Row],[IP]]))-LGAVG_ERA)/SGP_ERA</f>
        <v>#REF!</v>
      </c>
      <c r="V899" s="140" t="e">
        <f>((LGAVG_HBB*(NUMPITCHERS-1)+MYRANKS_P[[#This Row],[BB]]+MYRANKS_P[[#This Row],[H]])/(LGAVG_IP*(NUMPITCHERS-1)+MYRANKS_P[[#This Row],[IP]])-LGAVG_WHIP)/SGP_WHIP</f>
        <v>#REF!</v>
      </c>
      <c r="W899" s="72" t="e">
        <f>MYRANKS_P[[#This Row],[WSGP]]+MYRANKS_P[[#This Row],[SVSGP]]+MYRANKS_P[[#This Row],[SOSGP]]+MYRANKS_P[[#This Row],[ERASGP]]+MYRANKS_P[[#This Row],[WHIPSGP]]</f>
        <v>#REF!</v>
      </c>
      <c r="X899" s="171" t="e">
        <f>RANK(MYRANKS_P[[#This Row],[TTLSGP]],MYRANKS_P[TTLSGP],0)</f>
        <v>#REF!</v>
      </c>
      <c r="Y899" s="72" t="e">
        <f>IF(MYRANKS_P[[#This Row],[RAW_RANK]]&gt;NUM_P,MYRANKS_P[[#This Row],[TTLSGP]],0)</f>
        <v>#REF!</v>
      </c>
      <c r="Z899" s="22" t="e">
        <f>IF(MYRANKS_P[[#This Row],[BENCH_TTLSGP]]=0,"",RANK(MYRANKS_P[[#This Row],[BENCH_TTLSGP]],MYRANKS_P[BENCH_TTLSGP],0))</f>
        <v>#REF!</v>
      </c>
      <c r="AA899" s="22" t="e">
        <f>IF(MYRANKS_P[[#This Row],[RAW_RANK]]=NUM_P,"X","")</f>
        <v>#REF!</v>
      </c>
      <c r="AB899" s="80" t="e">
        <f>VLOOKUP(MYRANKS_P[[#This Row],[POS]],#REF!,COLUMN(#REF!),FALSE)</f>
        <v>#REF!</v>
      </c>
      <c r="AC899" s="81" t="e">
        <f>MYRANKS_P[[#This Row],[TTLSGP]]-MYRANKS_P[[#This Row],[REPL LVL]]</f>
        <v>#REF!</v>
      </c>
      <c r="AD899" s="19" t="e">
        <f>IF(MYRANKS_P[[#This Row],[RAW_RANK]]&lt;=Total_Pitchers_Drafted,MYRANKS_P[[#This Row],[SGP OVER REPL]],0)</f>
        <v>#REF!</v>
      </c>
      <c r="AE899" s="66" t="e">
        <f>MYRANKS_P[[#This Row],[SGP OVER REPL]]*Dollar_Value_Per_Pitcher_SGP+1</f>
        <v>#REF!</v>
      </c>
      <c r="AF899" s="27"/>
      <c r="AG899" s="30" t="e">
        <f>IF(AND(MYRANKS_P[[#This Row],[BENCH_RANK]]&lt;=Total_Pitchers_Drafted,MYRANKS_P[[#This Row],[$ACTUAL]]=""),MYRANKS_P[[#This Row],[USEFULSGP]],0)</f>
        <v>#REF!</v>
      </c>
      <c r="AH899" s="27" t="e">
        <f>IF(MYRANKS_P[[#This Row],[REMAIN_SGP]]=0,0,MYRANKS_P[[#This Row],[REMAIN_SGP]]*Remaining_Dollar_Value_Per_Pitcher_SGP+1)</f>
        <v>#REF!</v>
      </c>
      <c r="AI899" s="87"/>
    </row>
    <row r="900" spans="1:35" x14ac:dyDescent="0.25">
      <c r="A900" s="78" t="s">
        <v>1851</v>
      </c>
      <c r="B900" s="53" t="e">
        <f>VLOOKUP(MYRANKS_P[[#This Row],[PLAYERID]],#REF!,COLUMN(#REF!),FALSE)</f>
        <v>#REF!</v>
      </c>
      <c r="C900" s="53" t="e">
        <f>VLOOKUP(MYRANKS_P[[#This Row],[PLAYERID]],#REF!,COLUMN(#REF!),FALSE)</f>
        <v>#REF!</v>
      </c>
      <c r="D900" s="53" t="e">
        <f>VLOOKUP(MYRANKS_P[[#This Row],[PLAYERID]],#REF!,COLUMN(#REF!),FALSE)</f>
        <v>#REF!</v>
      </c>
      <c r="E900" s="9" t="e">
        <f>VLOOKUP(MYRANKS_P[[#This Row],[PLAYERID]],#REF!,COLUMN(#REF!),FALSE)</f>
        <v>#REF!</v>
      </c>
      <c r="F900" s="53" t="e">
        <f>VLOOKUP(MYRANKS_P[[#This Row],[PLAYERID]],#REF!,COLUMN(#REF!),FALSE)</f>
        <v>#REF!</v>
      </c>
      <c r="G900" s="169" t="e">
        <f>INDEX(#REF!,MATCH(MYRANKS_P[[#This Row],[PLAYERID]],#REF!,0),VLOOKUP(IDSYSTEM,#REF!,3,FALSE))</f>
        <v>#REF!</v>
      </c>
      <c r="H900" s="136" t="e">
        <f>IF(OR(LEAGUE="Mixed",LEAGUE=MYRANKS_P[[#This Row],[LG]]),IFERROR(INDEX(PITCHCSV[],MATCH(MYRANKS_P[[#This Row],[PROJID]],PITCHCSV[playerid],0),P_WCOL),0),0)</f>
        <v>#REF!</v>
      </c>
      <c r="I900" s="138" t="e">
        <f>IF(OR(LEAGUE="Mixed",LEAGUE=MYRANKS_P[[#This Row],[LG]]),IFERROR(INDEX(PITCHCSV[],MATCH(MYRANKS_P[[#This Row],[PROJID]],PITCHCSV[playerid],0),P_SVCOL),0),0)</f>
        <v>#REF!</v>
      </c>
      <c r="J900" s="138" t="e">
        <f>IF(OR(LEAGUE="Mixed",LEAGUE=MYRANKS_P[[#This Row],[LG]]),IFERROR(INDEX(PITCHCSV[],MATCH(MYRANKS_P[[#This Row],[PROJID]],PITCHCSV[playerid],0),P_IPCOL),0),0)</f>
        <v>#REF!</v>
      </c>
      <c r="K900" s="138" t="e">
        <f>IF(OR(LEAGUE="Mixed",LEAGUE=MYRANKS_P[[#This Row],[LG]]),IFERROR(INDEX(PITCHCSV[],MATCH(MYRANKS_P[[#This Row],[PROJID]],PITCHCSV[playerid],0),P_HCOL),0),0)</f>
        <v>#REF!</v>
      </c>
      <c r="L900" s="138" t="e">
        <f>IF(OR(LEAGUE="Mixed",LEAGUE=MYRANKS_P[[#This Row],[LG]]),IFERROR(INDEX(PITCHCSV[],MATCH(MYRANKS_P[[#This Row],[PROJID]],PITCHCSV[playerid],0),P_ERCOL),0),0)</f>
        <v>#REF!</v>
      </c>
      <c r="M900" s="138" t="e">
        <f>IF(OR(LEAGUE="Mixed",LEAGUE=MYRANKS_P[[#This Row],[LG]]),IFERROR(INDEX(PITCHCSV[],MATCH(MYRANKS_P[[#This Row],[PROJID]],PITCHCSV[playerid],0),P_HRCOL),0),0)</f>
        <v>#REF!</v>
      </c>
      <c r="N900" s="138" t="e">
        <f>IF(OR(LEAGUE="Mixed",LEAGUE=MYRANKS_P[[#This Row],[LG]]),IFERROR(INDEX(PITCHCSV[],MATCH(MYRANKS_P[[#This Row],[PROJID]],PITCHCSV[playerid],0),P_SOCOL),0),0)</f>
        <v>#REF!</v>
      </c>
      <c r="O900" s="138" t="e">
        <f>IF(OR(LEAGUE="Mixed",LEAGUE=MYRANKS_P[[#This Row],[LG]]),IFERROR(INDEX(PITCHCSV[],MATCH(MYRANKS_P[[#This Row],[PROJID]],PITCHCSV[playerid],0),P_BBCOL),0),0)</f>
        <v>#REF!</v>
      </c>
      <c r="P900" s="80" t="e">
        <f>IF(OR(LEAGUE="Mixed",LEAGUE=MYRANKS_P[[#This Row],[LG]]),IFERROR(MYRANKS_P[[#This Row],[ER]]*9/MYRANKS_P[[#This Row],[IP]],0),0)</f>
        <v>#REF!</v>
      </c>
      <c r="Q900" s="12" t="e">
        <f>IF(OR(LEAGUE="Mixed",LEAGUE=MYRANKS_P[[#This Row],[LG]]),IFERROR((MYRANKS_P[[#This Row],[BB]]+MYRANKS_P[[#This Row],[H]])/MYRANKS_P[[#This Row],[IP]],0),0)</f>
        <v>#REF!</v>
      </c>
      <c r="R900" s="12" t="e">
        <f>MYRANKS_P[[#This Row],[W]]/SGP_W</f>
        <v>#REF!</v>
      </c>
      <c r="S900" s="12" t="e">
        <f>MYRANKS_P[[#This Row],[SV]]/SGP_SV</f>
        <v>#REF!</v>
      </c>
      <c r="T900" s="12" t="e">
        <f>MYRANKS_P[[#This Row],[SO]]/SGP_K</f>
        <v>#REF!</v>
      </c>
      <c r="U900" s="12" t="e">
        <f>((LGAVG_ER*(NUMPITCHERS-1)+MYRANKS_P[[#This Row],[ER]])*9/((LGAVG_IP*(NUMPITCHERS-1)+MYRANKS_P[[#This Row],[IP]]))-LGAVG_ERA)/SGP_ERA</f>
        <v>#REF!</v>
      </c>
      <c r="V900" s="141" t="e">
        <f>((LGAVG_HBB*(NUMPITCHERS-1)+MYRANKS_P[[#This Row],[BB]]+MYRANKS_P[[#This Row],[H]])/(LGAVG_IP*(NUMPITCHERS-1)+MYRANKS_P[[#This Row],[IP]])-LGAVG_WHIP)/SGP_WHIP</f>
        <v>#REF!</v>
      </c>
      <c r="W900" s="76" t="e">
        <f>MYRANKS_P[[#This Row],[WSGP]]+MYRANKS_P[[#This Row],[SVSGP]]+MYRANKS_P[[#This Row],[SOSGP]]+MYRANKS_P[[#This Row],[ERASGP]]+MYRANKS_P[[#This Row],[WHIPSGP]]</f>
        <v>#REF!</v>
      </c>
      <c r="X900" s="175" t="e">
        <f>RANK(MYRANKS_P[[#This Row],[TTLSGP]],MYRANKS_P[TTLSGP],0)</f>
        <v>#REF!</v>
      </c>
      <c r="Y900" s="76" t="e">
        <f>IF(MYRANKS_P[[#This Row],[RAW_RANK]]&gt;NUM_P,MYRANKS_P[[#This Row],[TTLSGP]],0)</f>
        <v>#REF!</v>
      </c>
      <c r="Z900" s="23" t="e">
        <f>IF(MYRANKS_P[[#This Row],[BENCH_TTLSGP]]=0,"",RANK(MYRANKS_P[[#This Row],[BENCH_TTLSGP]],MYRANKS_P[BENCH_TTLSGP],0))</f>
        <v>#REF!</v>
      </c>
      <c r="AA900" s="23" t="e">
        <f>IF(MYRANKS_P[[#This Row],[RAW_RANK]]=NUM_P,"X","")</f>
        <v>#REF!</v>
      </c>
      <c r="AB900" s="80" t="e">
        <f>VLOOKUP(MYRANKS_P[[#This Row],[POS]],#REF!,COLUMN(#REF!),FALSE)</f>
        <v>#REF!</v>
      </c>
      <c r="AC900" s="81" t="e">
        <f>MYRANKS_P[[#This Row],[TTLSGP]]-MYRANKS_P[[#This Row],[REPL LVL]]</f>
        <v>#REF!</v>
      </c>
      <c r="AD900" s="20" t="e">
        <f>IF(MYRANKS_P[[#This Row],[RAW_RANK]]&lt;=Total_Pitchers_Drafted,MYRANKS_P[[#This Row],[SGP OVER REPL]],0)</f>
        <v>#REF!</v>
      </c>
      <c r="AE900" s="70" t="e">
        <f>MYRANKS_P[[#This Row],[SGP OVER REPL]]*Dollar_Value_Per_Pitcher_SGP+1</f>
        <v>#REF!</v>
      </c>
      <c r="AF900" s="28"/>
      <c r="AG900" s="31" t="e">
        <f>IF(AND(MYRANKS_P[[#This Row],[BENCH_RANK]]&lt;=Total_Pitchers_Drafted,MYRANKS_P[[#This Row],[$ACTUAL]]=""),MYRANKS_P[[#This Row],[USEFULSGP]],0)</f>
        <v>#REF!</v>
      </c>
      <c r="AH900" s="28" t="e">
        <f>IF(MYRANKS_P[[#This Row],[REMAIN_SGP]]=0,0,MYRANKS_P[[#This Row],[REMAIN_SGP]]*Remaining_Dollar_Value_Per_Pitcher_SGP+1)</f>
        <v>#REF!</v>
      </c>
      <c r="AI900" s="94"/>
    </row>
    <row r="901" spans="1:35" x14ac:dyDescent="0.25">
      <c r="A901" s="111" t="s">
        <v>6314</v>
      </c>
      <c r="B901" s="53" t="e">
        <f>VLOOKUP(MYRANKS_P[[#This Row],[PLAYERID]],#REF!,COLUMN(#REF!),FALSE)</f>
        <v>#REF!</v>
      </c>
      <c r="C901" s="53" t="e">
        <f>VLOOKUP(MYRANKS_P[[#This Row],[PLAYERID]],#REF!,COLUMN(#REF!),FALSE)</f>
        <v>#REF!</v>
      </c>
      <c r="D901" s="53" t="e">
        <f>VLOOKUP(MYRANKS_P[[#This Row],[PLAYERID]],#REF!,COLUMN(#REF!),FALSE)</f>
        <v>#REF!</v>
      </c>
      <c r="E901" s="9" t="e">
        <f>VLOOKUP(MYRANKS_P[[#This Row],[PLAYERID]],#REF!,COLUMN(#REF!),FALSE)</f>
        <v>#REF!</v>
      </c>
      <c r="F901" s="53" t="e">
        <f>VLOOKUP(MYRANKS_P[[#This Row],[PLAYERID]],#REF!,COLUMN(#REF!),FALSE)</f>
        <v>#REF!</v>
      </c>
      <c r="G901" s="9" t="e">
        <f>INDEX(#REF!,MATCH(MYRANKS_P[[#This Row],[PLAYERID]],#REF!,0),VLOOKUP(IDSYSTEM,#REF!,3,FALSE))</f>
        <v>#REF!</v>
      </c>
      <c r="H901" s="115" t="e">
        <f>IF(OR(LEAGUE="Mixed",LEAGUE=MYRANKS_P[[#This Row],[LG]]),IFERROR(INDEX(PITCHCSV[],MATCH(MYRANKS_P[[#This Row],[PROJID]],PITCHCSV[playerid],0),P_WCOL),0),0)</f>
        <v>#REF!</v>
      </c>
      <c r="I901" s="137" t="e">
        <f>IF(OR(LEAGUE="Mixed",LEAGUE=MYRANKS_P[[#This Row],[LG]]),IFERROR(INDEX(PITCHCSV[],MATCH(MYRANKS_P[[#This Row],[PROJID]],PITCHCSV[playerid],0),P_SVCOL),0),0)</f>
        <v>#REF!</v>
      </c>
      <c r="J901" s="137" t="e">
        <f>IF(OR(LEAGUE="Mixed",LEAGUE=MYRANKS_P[[#This Row],[LG]]),IFERROR(INDEX(PITCHCSV[],MATCH(MYRANKS_P[[#This Row],[PROJID]],PITCHCSV[playerid],0),P_IPCOL),0),0)</f>
        <v>#REF!</v>
      </c>
      <c r="K901" s="137" t="e">
        <f>IF(OR(LEAGUE="Mixed",LEAGUE=MYRANKS_P[[#This Row],[LG]]),IFERROR(INDEX(PITCHCSV[],MATCH(MYRANKS_P[[#This Row],[PROJID]],PITCHCSV[playerid],0),P_HCOL),0),0)</f>
        <v>#REF!</v>
      </c>
      <c r="L901" s="137" t="e">
        <f>IF(OR(LEAGUE="Mixed",LEAGUE=MYRANKS_P[[#This Row],[LG]]),IFERROR(INDEX(PITCHCSV[],MATCH(MYRANKS_P[[#This Row],[PROJID]],PITCHCSV[playerid],0),P_ERCOL),0),0)</f>
        <v>#REF!</v>
      </c>
      <c r="M901" s="137" t="e">
        <f>IF(OR(LEAGUE="Mixed",LEAGUE=MYRANKS_P[[#This Row],[LG]]),IFERROR(INDEX(PITCHCSV[],MATCH(MYRANKS_P[[#This Row],[PROJID]],PITCHCSV[playerid],0),P_HRCOL),0),0)</f>
        <v>#REF!</v>
      </c>
      <c r="N901" s="137" t="e">
        <f>IF(OR(LEAGUE="Mixed",LEAGUE=MYRANKS_P[[#This Row],[LG]]),IFERROR(INDEX(PITCHCSV[],MATCH(MYRANKS_P[[#This Row],[PROJID]],PITCHCSV[playerid],0),P_SOCOL),0),0)</f>
        <v>#REF!</v>
      </c>
      <c r="O901" s="137" t="e">
        <f>IF(OR(LEAGUE="Mixed",LEAGUE=MYRANKS_P[[#This Row],[LG]]),IFERROR(INDEX(PITCHCSV[],MATCH(MYRANKS_P[[#This Row],[PROJID]],PITCHCSV[playerid],0),P_BBCOL),0),0)</f>
        <v>#REF!</v>
      </c>
      <c r="P901" s="139" t="e">
        <f>IF(OR(LEAGUE="Mixed",LEAGUE=MYRANKS_P[[#This Row],[LG]]),IFERROR(MYRANKS_P[[#This Row],[ER]]*9/MYRANKS_P[[#This Row],[IP]],0),0)</f>
        <v>#REF!</v>
      </c>
      <c r="Q901" s="10" t="e">
        <f>IF(OR(LEAGUE="Mixed",LEAGUE=MYRANKS_P[[#This Row],[LG]]),IFERROR((MYRANKS_P[[#This Row],[BB]]+MYRANKS_P[[#This Row],[H]])/MYRANKS_P[[#This Row],[IP]],0),0)</f>
        <v>#REF!</v>
      </c>
      <c r="R901" s="10" t="e">
        <f>MYRANKS_P[[#This Row],[W]]/SGP_W</f>
        <v>#REF!</v>
      </c>
      <c r="S901" s="10" t="e">
        <f>MYRANKS_P[[#This Row],[SV]]/SGP_SV</f>
        <v>#REF!</v>
      </c>
      <c r="T901" s="10" t="e">
        <f>MYRANKS_P[[#This Row],[SO]]/SGP_K</f>
        <v>#REF!</v>
      </c>
      <c r="U901" s="10" t="e">
        <f>((LGAVG_ER*(NUMPITCHERS-1)+MYRANKS_P[[#This Row],[ER]])*9/((LGAVG_IP*(NUMPITCHERS-1)+MYRANKS_P[[#This Row],[IP]]))-LGAVG_ERA)/SGP_ERA</f>
        <v>#REF!</v>
      </c>
      <c r="V901" s="140" t="e">
        <f>((LGAVG_HBB*(NUMPITCHERS-1)+MYRANKS_P[[#This Row],[BB]]+MYRANKS_P[[#This Row],[H]])/(LGAVG_IP*(NUMPITCHERS-1)+MYRANKS_P[[#This Row],[IP]])-LGAVG_WHIP)/SGP_WHIP</f>
        <v>#REF!</v>
      </c>
      <c r="W901" s="72" t="e">
        <f>MYRANKS_P[[#This Row],[WSGP]]+MYRANKS_P[[#This Row],[SVSGP]]+MYRANKS_P[[#This Row],[SOSGP]]+MYRANKS_P[[#This Row],[ERASGP]]+MYRANKS_P[[#This Row],[WHIPSGP]]</f>
        <v>#REF!</v>
      </c>
      <c r="X901" s="171" t="e">
        <f>RANK(MYRANKS_P[[#This Row],[TTLSGP]],MYRANKS_P[TTLSGP],0)</f>
        <v>#REF!</v>
      </c>
      <c r="Y901" s="72" t="e">
        <f>IF(MYRANKS_P[[#This Row],[RAW_RANK]]&gt;NUM_P,MYRANKS_P[[#This Row],[TTLSGP]],0)</f>
        <v>#REF!</v>
      </c>
      <c r="Z901" s="22" t="e">
        <f>IF(MYRANKS_P[[#This Row],[BENCH_TTLSGP]]=0,"",RANK(MYRANKS_P[[#This Row],[BENCH_TTLSGP]],MYRANKS_P[BENCH_TTLSGP],0))</f>
        <v>#REF!</v>
      </c>
      <c r="AA901" s="22" t="e">
        <f>IF(MYRANKS_P[[#This Row],[RAW_RANK]]=NUM_P,"X","")</f>
        <v>#REF!</v>
      </c>
      <c r="AB901" s="80" t="e">
        <f>VLOOKUP(MYRANKS_P[[#This Row],[POS]],#REF!,COLUMN(#REF!),FALSE)</f>
        <v>#REF!</v>
      </c>
      <c r="AC901" s="12" t="e">
        <f>MYRANKS_P[[#This Row],[TTLSGP]]-MYRANKS_P[[#This Row],[REPL LVL]]</f>
        <v>#REF!</v>
      </c>
      <c r="AD901" s="19" t="e">
        <f>IF(MYRANKS_P[[#This Row],[RAW_RANK]]&lt;=Total_Pitchers_Drafted,MYRANKS_P[[#This Row],[SGP OVER REPL]],0)</f>
        <v>#REF!</v>
      </c>
      <c r="AE901" s="66" t="e">
        <f>MYRANKS_P[[#This Row],[SGP OVER REPL]]*Dollar_Value_Per_Pitcher_SGP+1</f>
        <v>#REF!</v>
      </c>
      <c r="AF901" s="27"/>
      <c r="AG901" s="30" t="e">
        <f>IF(AND(MYRANKS_P[[#This Row],[BENCH_RANK]]&lt;=Total_Pitchers_Drafted,MYRANKS_P[[#This Row],[$ACTUAL]]=""),MYRANKS_P[[#This Row],[USEFULSGP]],0)</f>
        <v>#REF!</v>
      </c>
      <c r="AH901" s="27" t="e">
        <f>IF(MYRANKS_P[[#This Row],[REMAIN_SGP]]=0,0,MYRANKS_P[[#This Row],[REMAIN_SGP]]*Remaining_Dollar_Value_Per_Pitcher_SGP+1)</f>
        <v>#REF!</v>
      </c>
      <c r="AI901" s="87"/>
    </row>
    <row r="902" spans="1:35" x14ac:dyDescent="0.25">
      <c r="A902" s="111" t="s">
        <v>1249</v>
      </c>
      <c r="B902" s="9" t="e">
        <f>VLOOKUP(MYRANKS_P[[#This Row],[PLAYERID]],#REF!,COLUMN(#REF!),FALSE)</f>
        <v>#REF!</v>
      </c>
      <c r="C902" s="9" t="e">
        <f>VLOOKUP(MYRANKS_P[[#This Row],[PLAYERID]],#REF!,COLUMN(#REF!),FALSE)</f>
        <v>#REF!</v>
      </c>
      <c r="D902" s="9" t="e">
        <f>VLOOKUP(MYRANKS_P[[#This Row],[PLAYERID]],#REF!,COLUMN(#REF!),FALSE)</f>
        <v>#REF!</v>
      </c>
      <c r="E902" s="9" t="e">
        <f>VLOOKUP(MYRANKS_P[[#This Row],[PLAYERID]],#REF!,COLUMN(#REF!),FALSE)</f>
        <v>#REF!</v>
      </c>
      <c r="F902" s="9" t="e">
        <f>VLOOKUP(MYRANKS_P[[#This Row],[PLAYERID]],#REF!,COLUMN(#REF!),FALSE)</f>
        <v>#REF!</v>
      </c>
      <c r="G902" s="9" t="e">
        <f>INDEX(#REF!,MATCH(MYRANKS_P[[#This Row],[PLAYERID]],#REF!,0),VLOOKUP(IDSYSTEM,#REF!,3,FALSE))</f>
        <v>#REF!</v>
      </c>
      <c r="H902" s="115" t="e">
        <f>IF(OR(LEAGUE="Mixed",LEAGUE=MYRANKS_P[[#This Row],[LG]]),IFERROR(INDEX(PITCHCSV[],MATCH(MYRANKS_P[[#This Row],[PROJID]],PITCHCSV[playerid],0),P_WCOL),0),0)</f>
        <v>#REF!</v>
      </c>
      <c r="I902" s="137" t="e">
        <f>IF(OR(LEAGUE="Mixed",LEAGUE=MYRANKS_P[[#This Row],[LG]]),IFERROR(INDEX(PITCHCSV[],MATCH(MYRANKS_P[[#This Row],[PROJID]],PITCHCSV[playerid],0),P_SVCOL),0),0)</f>
        <v>#REF!</v>
      </c>
      <c r="J902" s="137" t="e">
        <f>IF(OR(LEAGUE="Mixed",LEAGUE=MYRANKS_P[[#This Row],[LG]]),IFERROR(INDEX(PITCHCSV[],MATCH(MYRANKS_P[[#This Row],[PROJID]],PITCHCSV[playerid],0),P_IPCOL),0),0)</f>
        <v>#REF!</v>
      </c>
      <c r="K902" s="137" t="e">
        <f>IF(OR(LEAGUE="Mixed",LEAGUE=MYRANKS_P[[#This Row],[LG]]),IFERROR(INDEX(PITCHCSV[],MATCH(MYRANKS_P[[#This Row],[PROJID]],PITCHCSV[playerid],0),P_HCOL),0),0)</f>
        <v>#REF!</v>
      </c>
      <c r="L902" s="137" t="e">
        <f>IF(OR(LEAGUE="Mixed",LEAGUE=MYRANKS_P[[#This Row],[LG]]),IFERROR(INDEX(PITCHCSV[],MATCH(MYRANKS_P[[#This Row],[PROJID]],PITCHCSV[playerid],0),P_ERCOL),0),0)</f>
        <v>#REF!</v>
      </c>
      <c r="M902" s="137" t="e">
        <f>IF(OR(LEAGUE="Mixed",LEAGUE=MYRANKS_P[[#This Row],[LG]]),IFERROR(INDEX(PITCHCSV[],MATCH(MYRANKS_P[[#This Row],[PROJID]],PITCHCSV[playerid],0),P_HRCOL),0),0)</f>
        <v>#REF!</v>
      </c>
      <c r="N902" s="137" t="e">
        <f>IF(OR(LEAGUE="Mixed",LEAGUE=MYRANKS_P[[#This Row],[LG]]),IFERROR(INDEX(PITCHCSV[],MATCH(MYRANKS_P[[#This Row],[PROJID]],PITCHCSV[playerid],0),P_SOCOL),0),0)</f>
        <v>#REF!</v>
      </c>
      <c r="O902" s="137" t="e">
        <f>IF(OR(LEAGUE="Mixed",LEAGUE=MYRANKS_P[[#This Row],[LG]]),IFERROR(INDEX(PITCHCSV[],MATCH(MYRANKS_P[[#This Row],[PROJID]],PITCHCSV[playerid],0),P_BBCOL),0),0)</f>
        <v>#REF!</v>
      </c>
      <c r="P902" s="139" t="e">
        <f>IF(OR(LEAGUE="Mixed",LEAGUE=MYRANKS_P[[#This Row],[LG]]),IFERROR(MYRANKS_P[[#This Row],[ER]]*9/MYRANKS_P[[#This Row],[IP]],0),0)</f>
        <v>#REF!</v>
      </c>
      <c r="Q902" s="10" t="e">
        <f>IF(OR(LEAGUE="Mixed",LEAGUE=MYRANKS_P[[#This Row],[LG]]),IFERROR((MYRANKS_P[[#This Row],[BB]]+MYRANKS_P[[#This Row],[H]])/MYRANKS_P[[#This Row],[IP]],0),0)</f>
        <v>#REF!</v>
      </c>
      <c r="R902" s="10" t="e">
        <f>MYRANKS_P[[#This Row],[W]]/SGP_W</f>
        <v>#REF!</v>
      </c>
      <c r="S902" s="10" t="e">
        <f>MYRANKS_P[[#This Row],[SV]]/SGP_SV</f>
        <v>#REF!</v>
      </c>
      <c r="T902" s="10" t="e">
        <f>MYRANKS_P[[#This Row],[SO]]/SGP_K</f>
        <v>#REF!</v>
      </c>
      <c r="U902" s="10" t="e">
        <f>((LGAVG_ER*(NUMPITCHERS-1)+MYRANKS_P[[#This Row],[ER]])*9/((LGAVG_IP*(NUMPITCHERS-1)+MYRANKS_P[[#This Row],[IP]]))-LGAVG_ERA)/SGP_ERA</f>
        <v>#REF!</v>
      </c>
      <c r="V902" s="140" t="e">
        <f>((LGAVG_HBB*(NUMPITCHERS-1)+MYRANKS_P[[#This Row],[BB]]+MYRANKS_P[[#This Row],[H]])/(LGAVG_IP*(NUMPITCHERS-1)+MYRANKS_P[[#This Row],[IP]])-LGAVG_WHIP)/SGP_WHIP</f>
        <v>#REF!</v>
      </c>
      <c r="W902" s="72" t="e">
        <f>MYRANKS_P[[#This Row],[WSGP]]+MYRANKS_P[[#This Row],[SVSGP]]+MYRANKS_P[[#This Row],[SOSGP]]+MYRANKS_P[[#This Row],[ERASGP]]+MYRANKS_P[[#This Row],[WHIPSGP]]</f>
        <v>#REF!</v>
      </c>
      <c r="X902" s="171" t="e">
        <f>RANK(MYRANKS_P[[#This Row],[TTLSGP]],MYRANKS_P[TTLSGP],0)</f>
        <v>#REF!</v>
      </c>
      <c r="Y902" s="72" t="e">
        <f>IF(MYRANKS_P[[#This Row],[RAW_RANK]]&gt;NUM_P,MYRANKS_P[[#This Row],[TTLSGP]],0)</f>
        <v>#REF!</v>
      </c>
      <c r="Z902" s="22" t="e">
        <f>IF(MYRANKS_P[[#This Row],[BENCH_TTLSGP]]=0,"",RANK(MYRANKS_P[[#This Row],[BENCH_TTLSGP]],MYRANKS_P[BENCH_TTLSGP],0))</f>
        <v>#REF!</v>
      </c>
      <c r="AA902" s="22" t="e">
        <f>IF(MYRANKS_P[[#This Row],[RAW_RANK]]=NUM_P,"X","")</f>
        <v>#REF!</v>
      </c>
      <c r="AB902" s="80" t="e">
        <f>VLOOKUP(MYRANKS_P[[#This Row],[POS]],#REF!,COLUMN(#REF!),FALSE)</f>
        <v>#REF!</v>
      </c>
      <c r="AC902" s="81" t="e">
        <f>MYRANKS_P[[#This Row],[TTLSGP]]-MYRANKS_P[[#This Row],[REPL LVL]]</f>
        <v>#REF!</v>
      </c>
      <c r="AD902" s="19" t="e">
        <f>IF(MYRANKS_P[[#This Row],[RAW_RANK]]&lt;=Total_Pitchers_Drafted,MYRANKS_P[[#This Row],[SGP OVER REPL]],0)</f>
        <v>#REF!</v>
      </c>
      <c r="AE902" s="66" t="e">
        <f>MYRANKS_P[[#This Row],[SGP OVER REPL]]*Dollar_Value_Per_Pitcher_SGP+1</f>
        <v>#REF!</v>
      </c>
      <c r="AF902" s="27"/>
      <c r="AG902" s="30" t="e">
        <f>IF(AND(MYRANKS_P[[#This Row],[BENCH_RANK]]&lt;=Total_Pitchers_Drafted,MYRANKS_P[[#This Row],[$ACTUAL]]=""),MYRANKS_P[[#This Row],[USEFULSGP]],0)</f>
        <v>#REF!</v>
      </c>
      <c r="AH902" s="27" t="e">
        <f>IF(MYRANKS_P[[#This Row],[REMAIN_SGP]]=0,0,MYRANKS_P[[#This Row],[REMAIN_SGP]]*Remaining_Dollar_Value_Per_Pitcher_SGP+1)</f>
        <v>#REF!</v>
      </c>
      <c r="AI902" s="87"/>
    </row>
    <row r="903" spans="1:35" x14ac:dyDescent="0.25">
      <c r="A903" s="98" t="s">
        <v>1796</v>
      </c>
      <c r="B903" s="53" t="e">
        <f>VLOOKUP(MYRANKS_P[[#This Row],[PLAYERID]],#REF!,COLUMN(#REF!),FALSE)</f>
        <v>#REF!</v>
      </c>
      <c r="C903" s="53" t="e">
        <f>VLOOKUP(MYRANKS_P[[#This Row],[PLAYERID]],#REF!,COLUMN(#REF!),FALSE)</f>
        <v>#REF!</v>
      </c>
      <c r="D903" s="53" t="e">
        <f>VLOOKUP(MYRANKS_P[[#This Row],[PLAYERID]],#REF!,COLUMN(#REF!),FALSE)</f>
        <v>#REF!</v>
      </c>
      <c r="E903" s="9" t="e">
        <f>VLOOKUP(MYRANKS_P[[#This Row],[PLAYERID]],#REF!,COLUMN(#REF!),FALSE)</f>
        <v>#REF!</v>
      </c>
      <c r="F903" s="53" t="e">
        <f>VLOOKUP(MYRANKS_P[[#This Row],[PLAYERID]],#REF!,COLUMN(#REF!),FALSE)</f>
        <v>#REF!</v>
      </c>
      <c r="G903" s="9" t="e">
        <f>INDEX(#REF!,MATCH(MYRANKS_P[[#This Row],[PLAYERID]],#REF!,0),VLOOKUP(IDSYSTEM,#REF!,3,FALSE))</f>
        <v>#REF!</v>
      </c>
      <c r="H903" s="128" t="e">
        <f>IF(OR(LEAGUE="Mixed",LEAGUE=MYRANKS_P[[#This Row],[LG]]),IFERROR(INDEX(PITCHCSV[],MATCH(MYRANKS_P[[#This Row],[PROJID]],PITCHCSV[playerid],0),P_WCOL),0),0)</f>
        <v>#REF!</v>
      </c>
      <c r="I903" s="129" t="e">
        <f>IF(OR(LEAGUE="Mixed",LEAGUE=MYRANKS_P[[#This Row],[LG]]),IFERROR(INDEX(PITCHCSV[],MATCH(MYRANKS_P[[#This Row],[PROJID]],PITCHCSV[playerid],0),P_SVCOL),0),0)</f>
        <v>#REF!</v>
      </c>
      <c r="J903" s="129" t="e">
        <f>IF(OR(LEAGUE="Mixed",LEAGUE=MYRANKS_P[[#This Row],[LG]]),IFERROR(INDEX(PITCHCSV[],MATCH(MYRANKS_P[[#This Row],[PROJID]],PITCHCSV[playerid],0),P_IPCOL),0),0)</f>
        <v>#REF!</v>
      </c>
      <c r="K903" s="129" t="e">
        <f>IF(OR(LEAGUE="Mixed",LEAGUE=MYRANKS_P[[#This Row],[LG]]),IFERROR(INDEX(PITCHCSV[],MATCH(MYRANKS_P[[#This Row],[PROJID]],PITCHCSV[playerid],0),P_HCOL),0),0)</f>
        <v>#REF!</v>
      </c>
      <c r="L903" s="129" t="e">
        <f>IF(OR(LEAGUE="Mixed",LEAGUE=MYRANKS_P[[#This Row],[LG]]),IFERROR(INDEX(PITCHCSV[],MATCH(MYRANKS_P[[#This Row],[PROJID]],PITCHCSV[playerid],0),P_ERCOL),0),0)</f>
        <v>#REF!</v>
      </c>
      <c r="M903" s="129" t="e">
        <f>IF(OR(LEAGUE="Mixed",LEAGUE=MYRANKS_P[[#This Row],[LG]]),IFERROR(INDEX(PITCHCSV[],MATCH(MYRANKS_P[[#This Row],[PROJID]],PITCHCSV[playerid],0),P_HRCOL),0),0)</f>
        <v>#REF!</v>
      </c>
      <c r="N903" s="129" t="e">
        <f>IF(OR(LEAGUE="Mixed",LEAGUE=MYRANKS_P[[#This Row],[LG]]),IFERROR(INDEX(PITCHCSV[],MATCH(MYRANKS_P[[#This Row],[PROJID]],PITCHCSV[playerid],0),P_SOCOL),0),0)</f>
        <v>#REF!</v>
      </c>
      <c r="O903" s="129" t="e">
        <f>IF(OR(LEAGUE="Mixed",LEAGUE=MYRANKS_P[[#This Row],[LG]]),IFERROR(INDEX(PITCHCSV[],MATCH(MYRANKS_P[[#This Row],[PROJID]],PITCHCSV[playerid],0),P_BBCOL),0),0)</f>
        <v>#REF!</v>
      </c>
      <c r="P903" s="130" t="e">
        <f>IF(OR(LEAGUE="Mixed",LEAGUE=MYRANKS_P[[#This Row],[LG]]),IFERROR(MYRANKS_P[[#This Row],[ER]]*9/MYRANKS_P[[#This Row],[IP]],0),0)</f>
        <v>#REF!</v>
      </c>
      <c r="Q903" s="87" t="e">
        <f>IF(OR(LEAGUE="Mixed",LEAGUE=MYRANKS_P[[#This Row],[LG]]),IFERROR((MYRANKS_P[[#This Row],[BB]]+MYRANKS_P[[#This Row],[H]])/MYRANKS_P[[#This Row],[IP]],0),0)</f>
        <v>#REF!</v>
      </c>
      <c r="R903" s="87" t="e">
        <f>MYRANKS_P[[#This Row],[W]]/SGP_W</f>
        <v>#REF!</v>
      </c>
      <c r="S903" s="87" t="e">
        <f>MYRANKS_P[[#This Row],[SV]]/SGP_SV</f>
        <v>#REF!</v>
      </c>
      <c r="T903" s="87" t="e">
        <f>MYRANKS_P[[#This Row],[SO]]/SGP_K</f>
        <v>#REF!</v>
      </c>
      <c r="U903" s="87" t="e">
        <f>((LGAVG_ER*(NUMPITCHERS-1)+MYRANKS_P[[#This Row],[ER]])*9/((LGAVG_IP*(NUMPITCHERS-1)+MYRANKS_P[[#This Row],[IP]]))-LGAVG_ERA)/SGP_ERA</f>
        <v>#REF!</v>
      </c>
      <c r="V903" s="131" t="e">
        <f>((LGAVG_HBB*(NUMPITCHERS-1)+MYRANKS_P[[#This Row],[BB]]+MYRANKS_P[[#This Row],[H]])/(LGAVG_IP*(NUMPITCHERS-1)+MYRANKS_P[[#This Row],[IP]])-LGAVG_WHIP)/SGP_WHIP</f>
        <v>#REF!</v>
      </c>
      <c r="W903" s="92" t="e">
        <f>MYRANKS_P[[#This Row],[WSGP]]+MYRANKS_P[[#This Row],[SVSGP]]+MYRANKS_P[[#This Row],[SOSGP]]+MYRANKS_P[[#This Row],[ERASGP]]+MYRANKS_P[[#This Row],[WHIPSGP]]</f>
        <v>#REF!</v>
      </c>
      <c r="X903" s="173" t="e">
        <f>RANK(MYRANKS_P[[#This Row],[TTLSGP]],MYRANKS_P[TTLSGP],0)</f>
        <v>#REF!</v>
      </c>
      <c r="Y903" s="92" t="e">
        <f>IF(MYRANKS_P[[#This Row],[RAW_RANK]]&gt;NUM_P,MYRANKS_P[[#This Row],[TTLSGP]],0)</f>
        <v>#REF!</v>
      </c>
      <c r="Z903" s="96" t="e">
        <f>IF(MYRANKS_P[[#This Row],[BENCH_TTLSGP]]=0,"",RANK(MYRANKS_P[[#This Row],[BENCH_TTLSGP]],MYRANKS_P[BENCH_TTLSGP],0))</f>
        <v>#REF!</v>
      </c>
      <c r="AA903" s="96" t="e">
        <f>IF(MYRANKS_P[[#This Row],[RAW_RANK]]=NUM_P,"X","")</f>
        <v>#REF!</v>
      </c>
      <c r="AB903" s="93" t="e">
        <f>VLOOKUP(MYRANKS_P[[#This Row],[POS]],#REF!,COLUMN(#REF!),FALSE)</f>
        <v>#REF!</v>
      </c>
      <c r="AC903" s="95" t="e">
        <f>MYRANKS_P[[#This Row],[TTLSGP]]-MYRANKS_P[[#This Row],[REPL LVL]]</f>
        <v>#REF!</v>
      </c>
      <c r="AD903" s="87" t="e">
        <f>IF(MYRANKS_P[[#This Row],[RAW_RANK]]&lt;=Total_Pitchers_Drafted,MYRANKS_P[[#This Row],[SGP OVER REPL]],0)</f>
        <v>#REF!</v>
      </c>
      <c r="AE903" s="97" t="e">
        <f>MYRANKS_P[[#This Row],[SGP OVER REPL]]*Dollar_Value_Per_Pitcher_SGP+1</f>
        <v>#REF!</v>
      </c>
      <c r="AF903" s="87"/>
      <c r="AG903" s="87" t="e">
        <f>IF(AND(MYRANKS_P[[#This Row],[BENCH_RANK]]&lt;=Total_Pitchers_Drafted,MYRANKS_P[[#This Row],[$ACTUAL]]=""),MYRANKS_P[[#This Row],[USEFULSGP]],0)</f>
        <v>#REF!</v>
      </c>
      <c r="AH903" s="87" t="e">
        <f>IF(MYRANKS_P[[#This Row],[REMAIN_SGP]]=0,0,MYRANKS_P[[#This Row],[REMAIN_SGP]]*Remaining_Dollar_Value_Per_Pitcher_SGP+1)</f>
        <v>#REF!</v>
      </c>
      <c r="AI903" s="87"/>
    </row>
    <row r="904" spans="1:35" x14ac:dyDescent="0.25">
      <c r="A904" s="78" t="s">
        <v>4265</v>
      </c>
      <c r="B904" s="53" t="e">
        <f>VLOOKUP(MYRANKS_P[[#This Row],[PLAYERID]],#REF!,COLUMN(#REF!),FALSE)</f>
        <v>#REF!</v>
      </c>
      <c r="C904" s="53" t="e">
        <f>VLOOKUP(MYRANKS_P[[#This Row],[PLAYERID]],#REF!,COLUMN(#REF!),FALSE)</f>
        <v>#REF!</v>
      </c>
      <c r="D904" s="53" t="e">
        <f>VLOOKUP(MYRANKS_P[[#This Row],[PLAYERID]],#REF!,COLUMN(#REF!),FALSE)</f>
        <v>#REF!</v>
      </c>
      <c r="E904" s="9" t="e">
        <f>VLOOKUP(MYRANKS_P[[#This Row],[PLAYERID]],#REF!,COLUMN(#REF!),FALSE)</f>
        <v>#REF!</v>
      </c>
      <c r="F904" s="53" t="e">
        <f>VLOOKUP(MYRANKS_P[[#This Row],[PLAYERID]],#REF!,COLUMN(#REF!),FALSE)</f>
        <v>#REF!</v>
      </c>
      <c r="G904" s="169" t="e">
        <f>INDEX(#REF!,MATCH(MYRANKS_P[[#This Row],[PLAYERID]],#REF!,0),VLOOKUP(IDSYSTEM,#REF!,3,FALSE))</f>
        <v>#REF!</v>
      </c>
      <c r="H904" s="136" t="e">
        <f>IF(OR(LEAGUE="Mixed",LEAGUE=MYRANKS_P[[#This Row],[LG]]),IFERROR(INDEX(PITCHCSV[],MATCH(MYRANKS_P[[#This Row],[PROJID]],PITCHCSV[playerid],0),P_WCOL),0),0)</f>
        <v>#REF!</v>
      </c>
      <c r="I904" s="138" t="e">
        <f>IF(OR(LEAGUE="Mixed",LEAGUE=MYRANKS_P[[#This Row],[LG]]),IFERROR(INDEX(PITCHCSV[],MATCH(MYRANKS_P[[#This Row],[PROJID]],PITCHCSV[playerid],0),P_SVCOL),0),0)</f>
        <v>#REF!</v>
      </c>
      <c r="J904" s="138" t="e">
        <f>IF(OR(LEAGUE="Mixed",LEAGUE=MYRANKS_P[[#This Row],[LG]]),IFERROR(INDEX(PITCHCSV[],MATCH(MYRANKS_P[[#This Row],[PROJID]],PITCHCSV[playerid],0),P_IPCOL),0),0)</f>
        <v>#REF!</v>
      </c>
      <c r="K904" s="138" t="e">
        <f>IF(OR(LEAGUE="Mixed",LEAGUE=MYRANKS_P[[#This Row],[LG]]),IFERROR(INDEX(PITCHCSV[],MATCH(MYRANKS_P[[#This Row],[PROJID]],PITCHCSV[playerid],0),P_HCOL),0),0)</f>
        <v>#REF!</v>
      </c>
      <c r="L904" s="138" t="e">
        <f>IF(OR(LEAGUE="Mixed",LEAGUE=MYRANKS_P[[#This Row],[LG]]),IFERROR(INDEX(PITCHCSV[],MATCH(MYRANKS_P[[#This Row],[PROJID]],PITCHCSV[playerid],0),P_ERCOL),0),0)</f>
        <v>#REF!</v>
      </c>
      <c r="M904" s="138" t="e">
        <f>IF(OR(LEAGUE="Mixed",LEAGUE=MYRANKS_P[[#This Row],[LG]]),IFERROR(INDEX(PITCHCSV[],MATCH(MYRANKS_P[[#This Row],[PROJID]],PITCHCSV[playerid],0),P_HRCOL),0),0)</f>
        <v>#REF!</v>
      </c>
      <c r="N904" s="138" t="e">
        <f>IF(OR(LEAGUE="Mixed",LEAGUE=MYRANKS_P[[#This Row],[LG]]),IFERROR(INDEX(PITCHCSV[],MATCH(MYRANKS_P[[#This Row],[PROJID]],PITCHCSV[playerid],0),P_SOCOL),0),0)</f>
        <v>#REF!</v>
      </c>
      <c r="O904" s="138" t="e">
        <f>IF(OR(LEAGUE="Mixed",LEAGUE=MYRANKS_P[[#This Row],[LG]]),IFERROR(INDEX(PITCHCSV[],MATCH(MYRANKS_P[[#This Row],[PROJID]],PITCHCSV[playerid],0),P_BBCOL),0),0)</f>
        <v>#REF!</v>
      </c>
      <c r="P904" s="80" t="e">
        <f>IF(OR(LEAGUE="Mixed",LEAGUE=MYRANKS_P[[#This Row],[LG]]),IFERROR(MYRANKS_P[[#This Row],[ER]]*9/MYRANKS_P[[#This Row],[IP]],0),0)</f>
        <v>#REF!</v>
      </c>
      <c r="Q904" s="12" t="e">
        <f>IF(OR(LEAGUE="Mixed",LEAGUE=MYRANKS_P[[#This Row],[LG]]),IFERROR((MYRANKS_P[[#This Row],[BB]]+MYRANKS_P[[#This Row],[H]])/MYRANKS_P[[#This Row],[IP]],0),0)</f>
        <v>#REF!</v>
      </c>
      <c r="R904" s="12" t="e">
        <f>MYRANKS_P[[#This Row],[W]]/SGP_W</f>
        <v>#REF!</v>
      </c>
      <c r="S904" s="12" t="e">
        <f>MYRANKS_P[[#This Row],[SV]]/SGP_SV</f>
        <v>#REF!</v>
      </c>
      <c r="T904" s="12" t="e">
        <f>MYRANKS_P[[#This Row],[SO]]/SGP_K</f>
        <v>#REF!</v>
      </c>
      <c r="U904" s="12" t="e">
        <f>((LGAVG_ER*(NUMPITCHERS-1)+MYRANKS_P[[#This Row],[ER]])*9/((LGAVG_IP*(NUMPITCHERS-1)+MYRANKS_P[[#This Row],[IP]]))-LGAVG_ERA)/SGP_ERA</f>
        <v>#REF!</v>
      </c>
      <c r="V904" s="141" t="e">
        <f>((LGAVG_HBB*(NUMPITCHERS-1)+MYRANKS_P[[#This Row],[BB]]+MYRANKS_P[[#This Row],[H]])/(LGAVG_IP*(NUMPITCHERS-1)+MYRANKS_P[[#This Row],[IP]])-LGAVG_WHIP)/SGP_WHIP</f>
        <v>#REF!</v>
      </c>
      <c r="W904" s="76" t="e">
        <f>MYRANKS_P[[#This Row],[WSGP]]+MYRANKS_P[[#This Row],[SVSGP]]+MYRANKS_P[[#This Row],[SOSGP]]+MYRANKS_P[[#This Row],[ERASGP]]+MYRANKS_P[[#This Row],[WHIPSGP]]</f>
        <v>#REF!</v>
      </c>
      <c r="X904" s="175" t="e">
        <f>RANK(MYRANKS_P[[#This Row],[TTLSGP]],MYRANKS_P[TTLSGP],0)</f>
        <v>#REF!</v>
      </c>
      <c r="Y904" s="76" t="e">
        <f>IF(MYRANKS_P[[#This Row],[RAW_RANK]]&gt;NUM_P,MYRANKS_P[[#This Row],[TTLSGP]],0)</f>
        <v>#REF!</v>
      </c>
      <c r="Z904" s="23" t="e">
        <f>IF(MYRANKS_P[[#This Row],[BENCH_TTLSGP]]=0,"",RANK(MYRANKS_P[[#This Row],[BENCH_TTLSGP]],MYRANKS_P[BENCH_TTLSGP],0))</f>
        <v>#REF!</v>
      </c>
      <c r="AA904" s="23" t="e">
        <f>IF(MYRANKS_P[[#This Row],[RAW_RANK]]=NUM_P,"X","")</f>
        <v>#REF!</v>
      </c>
      <c r="AB904" s="80" t="e">
        <f>VLOOKUP(MYRANKS_P[[#This Row],[POS]],#REF!,COLUMN(#REF!),FALSE)</f>
        <v>#REF!</v>
      </c>
      <c r="AC904" s="81" t="e">
        <f>MYRANKS_P[[#This Row],[TTLSGP]]-MYRANKS_P[[#This Row],[REPL LVL]]</f>
        <v>#REF!</v>
      </c>
      <c r="AD904" s="20" t="e">
        <f>IF(MYRANKS_P[[#This Row],[RAW_RANK]]&lt;=Total_Pitchers_Drafted,MYRANKS_P[[#This Row],[SGP OVER REPL]],0)</f>
        <v>#REF!</v>
      </c>
      <c r="AE904" s="70" t="e">
        <f>MYRANKS_P[[#This Row],[SGP OVER REPL]]*Dollar_Value_Per_Pitcher_SGP+1</f>
        <v>#REF!</v>
      </c>
      <c r="AF904" s="28"/>
      <c r="AG904" s="31" t="e">
        <f>IF(AND(MYRANKS_P[[#This Row],[BENCH_RANK]]&lt;=Total_Pitchers_Drafted,MYRANKS_P[[#This Row],[$ACTUAL]]=""),MYRANKS_P[[#This Row],[USEFULSGP]],0)</f>
        <v>#REF!</v>
      </c>
      <c r="AH904" s="28" t="e">
        <f>IF(MYRANKS_P[[#This Row],[REMAIN_SGP]]=0,0,MYRANKS_P[[#This Row],[REMAIN_SGP]]*Remaining_Dollar_Value_Per_Pitcher_SGP+1)</f>
        <v>#REF!</v>
      </c>
      <c r="AI904" s="94"/>
    </row>
    <row r="905" spans="1:35" x14ac:dyDescent="0.25">
      <c r="A905" s="78" t="s">
        <v>6742</v>
      </c>
      <c r="B905" s="53" t="e">
        <f>VLOOKUP(MYRANKS_P[[#This Row],[PLAYERID]],#REF!,COLUMN(#REF!),FALSE)</f>
        <v>#REF!</v>
      </c>
      <c r="C905" s="53" t="e">
        <f>VLOOKUP(MYRANKS_P[[#This Row],[PLAYERID]],#REF!,COLUMN(#REF!),FALSE)</f>
        <v>#REF!</v>
      </c>
      <c r="D905" s="53" t="e">
        <f>VLOOKUP(MYRANKS_P[[#This Row],[PLAYERID]],#REF!,COLUMN(#REF!),FALSE)</f>
        <v>#REF!</v>
      </c>
      <c r="E905" s="9" t="e">
        <f>VLOOKUP(MYRANKS_P[[#This Row],[PLAYERID]],#REF!,COLUMN(#REF!),FALSE)</f>
        <v>#REF!</v>
      </c>
      <c r="F905" s="53" t="e">
        <f>VLOOKUP(MYRANKS_P[[#This Row],[PLAYERID]],#REF!,COLUMN(#REF!),FALSE)</f>
        <v>#REF!</v>
      </c>
      <c r="G905" s="169" t="e">
        <f>INDEX(#REF!,MATCH(MYRANKS_P[[#This Row],[PLAYERID]],#REF!,0),VLOOKUP(IDSYSTEM,#REF!,3,FALSE))</f>
        <v>#REF!</v>
      </c>
      <c r="H905" s="136" t="e">
        <f>IF(OR(LEAGUE="Mixed",LEAGUE=MYRANKS_P[[#This Row],[LG]]),IFERROR(INDEX(PITCHCSV[],MATCH(MYRANKS_P[[#This Row],[PROJID]],PITCHCSV[playerid],0),P_WCOL),0),0)</f>
        <v>#REF!</v>
      </c>
      <c r="I905" s="138" t="e">
        <f>IF(OR(LEAGUE="Mixed",LEAGUE=MYRANKS_P[[#This Row],[LG]]),IFERROR(INDEX(PITCHCSV[],MATCH(MYRANKS_P[[#This Row],[PROJID]],PITCHCSV[playerid],0),P_SVCOL),0),0)</f>
        <v>#REF!</v>
      </c>
      <c r="J905" s="138" t="e">
        <f>IF(OR(LEAGUE="Mixed",LEAGUE=MYRANKS_P[[#This Row],[LG]]),IFERROR(INDEX(PITCHCSV[],MATCH(MYRANKS_P[[#This Row],[PROJID]],PITCHCSV[playerid],0),P_IPCOL),0),0)</f>
        <v>#REF!</v>
      </c>
      <c r="K905" s="138" t="e">
        <f>IF(OR(LEAGUE="Mixed",LEAGUE=MYRANKS_P[[#This Row],[LG]]),IFERROR(INDEX(PITCHCSV[],MATCH(MYRANKS_P[[#This Row],[PROJID]],PITCHCSV[playerid],0),P_HCOL),0),0)</f>
        <v>#REF!</v>
      </c>
      <c r="L905" s="138" t="e">
        <f>IF(OR(LEAGUE="Mixed",LEAGUE=MYRANKS_P[[#This Row],[LG]]),IFERROR(INDEX(PITCHCSV[],MATCH(MYRANKS_P[[#This Row],[PROJID]],PITCHCSV[playerid],0),P_ERCOL),0),0)</f>
        <v>#REF!</v>
      </c>
      <c r="M905" s="138" t="e">
        <f>IF(OR(LEAGUE="Mixed",LEAGUE=MYRANKS_P[[#This Row],[LG]]),IFERROR(INDEX(PITCHCSV[],MATCH(MYRANKS_P[[#This Row],[PROJID]],PITCHCSV[playerid],0),P_HRCOL),0),0)</f>
        <v>#REF!</v>
      </c>
      <c r="N905" s="138" t="e">
        <f>IF(OR(LEAGUE="Mixed",LEAGUE=MYRANKS_P[[#This Row],[LG]]),IFERROR(INDEX(PITCHCSV[],MATCH(MYRANKS_P[[#This Row],[PROJID]],PITCHCSV[playerid],0),P_SOCOL),0),0)</f>
        <v>#REF!</v>
      </c>
      <c r="O905" s="138" t="e">
        <f>IF(OR(LEAGUE="Mixed",LEAGUE=MYRANKS_P[[#This Row],[LG]]),IFERROR(INDEX(PITCHCSV[],MATCH(MYRANKS_P[[#This Row],[PROJID]],PITCHCSV[playerid],0),P_BBCOL),0),0)</f>
        <v>#REF!</v>
      </c>
      <c r="P905" s="80" t="e">
        <f>IF(OR(LEAGUE="Mixed",LEAGUE=MYRANKS_P[[#This Row],[LG]]),IFERROR(MYRANKS_P[[#This Row],[ER]]*9/MYRANKS_P[[#This Row],[IP]],0),0)</f>
        <v>#REF!</v>
      </c>
      <c r="Q905" s="12" t="e">
        <f>IF(OR(LEAGUE="Mixed",LEAGUE=MYRANKS_P[[#This Row],[LG]]),IFERROR((MYRANKS_P[[#This Row],[BB]]+MYRANKS_P[[#This Row],[H]])/MYRANKS_P[[#This Row],[IP]],0),0)</f>
        <v>#REF!</v>
      </c>
      <c r="R905" s="12" t="e">
        <f>MYRANKS_P[[#This Row],[W]]/SGP_W</f>
        <v>#REF!</v>
      </c>
      <c r="S905" s="12" t="e">
        <f>MYRANKS_P[[#This Row],[SV]]/SGP_SV</f>
        <v>#REF!</v>
      </c>
      <c r="T905" s="12" t="e">
        <f>MYRANKS_P[[#This Row],[SO]]/SGP_K</f>
        <v>#REF!</v>
      </c>
      <c r="U905" s="12" t="e">
        <f>((LGAVG_ER*(NUMPITCHERS-1)+MYRANKS_P[[#This Row],[ER]])*9/((LGAVG_IP*(NUMPITCHERS-1)+MYRANKS_P[[#This Row],[IP]]))-LGAVG_ERA)/SGP_ERA</f>
        <v>#REF!</v>
      </c>
      <c r="V905" s="141" t="e">
        <f>((LGAVG_HBB*(NUMPITCHERS-1)+MYRANKS_P[[#This Row],[BB]]+MYRANKS_P[[#This Row],[H]])/(LGAVG_IP*(NUMPITCHERS-1)+MYRANKS_P[[#This Row],[IP]])-LGAVG_WHIP)/SGP_WHIP</f>
        <v>#REF!</v>
      </c>
      <c r="W905" s="76" t="e">
        <f>MYRANKS_P[[#This Row],[WSGP]]+MYRANKS_P[[#This Row],[SVSGP]]+MYRANKS_P[[#This Row],[SOSGP]]+MYRANKS_P[[#This Row],[ERASGP]]+MYRANKS_P[[#This Row],[WHIPSGP]]</f>
        <v>#REF!</v>
      </c>
      <c r="X905" s="175" t="e">
        <f>RANK(MYRANKS_P[[#This Row],[TTLSGP]],MYRANKS_P[TTLSGP],0)</f>
        <v>#REF!</v>
      </c>
      <c r="Y905" s="76" t="e">
        <f>IF(MYRANKS_P[[#This Row],[RAW_RANK]]&gt;NUM_P,MYRANKS_P[[#This Row],[TTLSGP]],0)</f>
        <v>#REF!</v>
      </c>
      <c r="Z905" s="23" t="e">
        <f>IF(MYRANKS_P[[#This Row],[BENCH_TTLSGP]]=0,"",RANK(MYRANKS_P[[#This Row],[BENCH_TTLSGP]],MYRANKS_P[BENCH_TTLSGP],0))</f>
        <v>#REF!</v>
      </c>
      <c r="AA905" s="23" t="e">
        <f>IF(MYRANKS_P[[#This Row],[RAW_RANK]]=NUM_P,"X","")</f>
        <v>#REF!</v>
      </c>
      <c r="AB905" s="80" t="e">
        <f>VLOOKUP(MYRANKS_P[[#This Row],[POS]],#REF!,COLUMN(#REF!),FALSE)</f>
        <v>#REF!</v>
      </c>
      <c r="AC905" s="12" t="e">
        <f>MYRANKS_P[[#This Row],[TTLSGP]]-MYRANKS_P[[#This Row],[REPL LVL]]</f>
        <v>#REF!</v>
      </c>
      <c r="AD905" s="20" t="e">
        <f>IF(MYRANKS_P[[#This Row],[RAW_RANK]]&lt;=Total_Pitchers_Drafted,MYRANKS_P[[#This Row],[SGP OVER REPL]],0)</f>
        <v>#REF!</v>
      </c>
      <c r="AE905" s="70" t="e">
        <f>MYRANKS_P[[#This Row],[SGP OVER REPL]]*Dollar_Value_Per_Pitcher_SGP+1</f>
        <v>#REF!</v>
      </c>
      <c r="AF905" s="28"/>
      <c r="AG905" s="31" t="e">
        <f>IF(AND(MYRANKS_P[[#This Row],[BENCH_RANK]]&lt;=Total_Pitchers_Drafted,MYRANKS_P[[#This Row],[$ACTUAL]]=""),MYRANKS_P[[#This Row],[USEFULSGP]],0)</f>
        <v>#REF!</v>
      </c>
      <c r="AH905" s="28" t="e">
        <f>IF(MYRANKS_P[[#This Row],[REMAIN_SGP]]=0,0,MYRANKS_P[[#This Row],[REMAIN_SGP]]*Remaining_Dollar_Value_Per_Pitcher_SGP+1)</f>
        <v>#REF!</v>
      </c>
      <c r="AI905" s="94"/>
    </row>
    <row r="906" spans="1:35" x14ac:dyDescent="0.25">
      <c r="A906" s="78" t="s">
        <v>2156</v>
      </c>
      <c r="B906" s="53" t="e">
        <f>VLOOKUP(MYRANKS_P[[#This Row],[PLAYERID]],#REF!,COLUMN(#REF!),FALSE)</f>
        <v>#REF!</v>
      </c>
      <c r="C906" s="53" t="e">
        <f>VLOOKUP(MYRANKS_P[[#This Row],[PLAYERID]],#REF!,COLUMN(#REF!),FALSE)</f>
        <v>#REF!</v>
      </c>
      <c r="D906" s="53" t="e">
        <f>VLOOKUP(MYRANKS_P[[#This Row],[PLAYERID]],#REF!,COLUMN(#REF!),FALSE)</f>
        <v>#REF!</v>
      </c>
      <c r="E906" s="9" t="e">
        <f>VLOOKUP(MYRANKS_P[[#This Row],[PLAYERID]],#REF!,COLUMN(#REF!),FALSE)</f>
        <v>#REF!</v>
      </c>
      <c r="F906" s="53" t="e">
        <f>VLOOKUP(MYRANKS_P[[#This Row],[PLAYERID]],#REF!,COLUMN(#REF!),FALSE)</f>
        <v>#REF!</v>
      </c>
      <c r="G906" s="165" t="e">
        <f>INDEX(#REF!,MATCH(MYRANKS_P[[#This Row],[PLAYERID]],#REF!,0),VLOOKUP(IDSYSTEM,#REF!,3,FALSE))</f>
        <v>#REF!</v>
      </c>
      <c r="H906" s="166" t="e">
        <f>IF(OR(LEAGUE="Mixed",LEAGUE=MYRANKS_P[[#This Row],[LG]]),IFERROR(INDEX(PITCHCSV[],MATCH(MYRANKS_P[[#This Row],[PROJID]],PITCHCSV[playerid],0),P_WCOL),0),0)</f>
        <v>#REF!</v>
      </c>
      <c r="I906" s="167" t="e">
        <f>IF(OR(LEAGUE="Mixed",LEAGUE=MYRANKS_P[[#This Row],[LG]]),IFERROR(INDEX(PITCHCSV[],MATCH(MYRANKS_P[[#This Row],[PROJID]],PITCHCSV[playerid],0),P_SVCOL),0),0)</f>
        <v>#REF!</v>
      </c>
      <c r="J906" s="167" t="e">
        <f>IF(OR(LEAGUE="Mixed",LEAGUE=MYRANKS_P[[#This Row],[LG]]),IFERROR(INDEX(PITCHCSV[],MATCH(MYRANKS_P[[#This Row],[PROJID]],PITCHCSV[playerid],0),P_IPCOL),0),0)</f>
        <v>#REF!</v>
      </c>
      <c r="K906" s="167" t="e">
        <f>IF(OR(LEAGUE="Mixed",LEAGUE=MYRANKS_P[[#This Row],[LG]]),IFERROR(INDEX(PITCHCSV[],MATCH(MYRANKS_P[[#This Row],[PROJID]],PITCHCSV[playerid],0),P_HCOL),0),0)</f>
        <v>#REF!</v>
      </c>
      <c r="L906" s="167" t="e">
        <f>IF(OR(LEAGUE="Mixed",LEAGUE=MYRANKS_P[[#This Row],[LG]]),IFERROR(INDEX(PITCHCSV[],MATCH(MYRANKS_P[[#This Row],[PROJID]],PITCHCSV[playerid],0),P_ERCOL),0),0)</f>
        <v>#REF!</v>
      </c>
      <c r="M906" s="167" t="e">
        <f>IF(OR(LEAGUE="Mixed",LEAGUE=MYRANKS_P[[#This Row],[LG]]),IFERROR(INDEX(PITCHCSV[],MATCH(MYRANKS_P[[#This Row],[PROJID]],PITCHCSV[playerid],0),P_HRCOL),0),0)</f>
        <v>#REF!</v>
      </c>
      <c r="N906" s="167" t="e">
        <f>IF(OR(LEAGUE="Mixed",LEAGUE=MYRANKS_P[[#This Row],[LG]]),IFERROR(INDEX(PITCHCSV[],MATCH(MYRANKS_P[[#This Row],[PROJID]],PITCHCSV[playerid],0),P_SOCOL),0),0)</f>
        <v>#REF!</v>
      </c>
      <c r="O906" s="167" t="e">
        <f>IF(OR(LEAGUE="Mixed",LEAGUE=MYRANKS_P[[#This Row],[LG]]),IFERROR(INDEX(PITCHCSV[],MATCH(MYRANKS_P[[#This Row],[PROJID]],PITCHCSV[playerid],0),P_BBCOL),0),0)</f>
        <v>#REF!</v>
      </c>
      <c r="P906" s="135" t="e">
        <f>IF(OR(LEAGUE="Mixed",LEAGUE=MYRANKS_P[[#This Row],[LG]]),IFERROR(MYRANKS_P[[#This Row],[ER]]*9/MYRANKS_P[[#This Row],[IP]],0),0)</f>
        <v>#REF!</v>
      </c>
      <c r="Q906" s="37" t="e">
        <f>IF(OR(LEAGUE="Mixed",LEAGUE=MYRANKS_P[[#This Row],[LG]]),IFERROR((MYRANKS_P[[#This Row],[BB]]+MYRANKS_P[[#This Row],[H]])/MYRANKS_P[[#This Row],[IP]],0),0)</f>
        <v>#REF!</v>
      </c>
      <c r="R906" s="37" t="e">
        <f>MYRANKS_P[[#This Row],[W]]/SGP_W</f>
        <v>#REF!</v>
      </c>
      <c r="S906" s="37" t="e">
        <f>MYRANKS_P[[#This Row],[SV]]/SGP_SV</f>
        <v>#REF!</v>
      </c>
      <c r="T906" s="37" t="e">
        <f>MYRANKS_P[[#This Row],[SO]]/SGP_K</f>
        <v>#REF!</v>
      </c>
      <c r="U906" s="37" t="e">
        <f>((LGAVG_ER*(NUMPITCHERS-1)+MYRANKS_P[[#This Row],[ER]])*9/((LGAVG_IP*(NUMPITCHERS-1)+MYRANKS_P[[#This Row],[IP]]))-LGAVG_ERA)/SGP_ERA</f>
        <v>#REF!</v>
      </c>
      <c r="V906" s="168" t="e">
        <f>((LGAVG_HBB*(NUMPITCHERS-1)+MYRANKS_P[[#This Row],[BB]]+MYRANKS_P[[#This Row],[H]])/(LGAVG_IP*(NUMPITCHERS-1)+MYRANKS_P[[#This Row],[IP]])-LGAVG_WHIP)/SGP_WHIP</f>
        <v>#REF!</v>
      </c>
      <c r="W906" s="77" t="e">
        <f>MYRANKS_P[[#This Row],[WSGP]]+MYRANKS_P[[#This Row],[SVSGP]]+MYRANKS_P[[#This Row],[SOSGP]]+MYRANKS_P[[#This Row],[ERASGP]]+MYRANKS_P[[#This Row],[WHIPSGP]]</f>
        <v>#REF!</v>
      </c>
      <c r="X906" s="178" t="e">
        <f>RANK(MYRANKS_P[[#This Row],[TTLSGP]],MYRANKS_P[TTLSGP],0)</f>
        <v>#REF!</v>
      </c>
      <c r="Y906" s="77" t="e">
        <f>IF(MYRANKS_P[[#This Row],[RAW_RANK]]&gt;NUM_P,MYRANKS_P[[#This Row],[TTLSGP]],0)</f>
        <v>#REF!</v>
      </c>
      <c r="Z906" s="38" t="e">
        <f>IF(MYRANKS_P[[#This Row],[BENCH_TTLSGP]]=0,"",RANK(MYRANKS_P[[#This Row],[BENCH_TTLSGP]],MYRANKS_P[BENCH_TTLSGP],0))</f>
        <v>#REF!</v>
      </c>
      <c r="AA906" s="38" t="e">
        <f>IF(MYRANKS_P[[#This Row],[RAW_RANK]]=NUM_P,"X","")</f>
        <v>#REF!</v>
      </c>
      <c r="AB906" s="135" t="e">
        <f>VLOOKUP(MYRANKS_P[[#This Row],[POS]],#REF!,COLUMN(#REF!),FALSE)</f>
        <v>#REF!</v>
      </c>
      <c r="AC906" s="37" t="e">
        <f>MYRANKS_P[[#This Row],[TTLSGP]]-MYRANKS_P[[#This Row],[REPL LVL]]</f>
        <v>#REF!</v>
      </c>
      <c r="AD906" s="37" t="e">
        <f>IF(MYRANKS_P[[#This Row],[RAW_RANK]]&lt;=Total_Pitchers_Drafted,MYRANKS_P[[#This Row],[SGP OVER REPL]],0)</f>
        <v>#REF!</v>
      </c>
      <c r="AE906" s="71" t="e">
        <f>MYRANKS_P[[#This Row],[SGP OVER REPL]]*Dollar_Value_Per_Pitcher_SGP+1</f>
        <v>#REF!</v>
      </c>
      <c r="AF906" s="37"/>
      <c r="AG906" s="37" t="e">
        <f>IF(AND(MYRANKS_P[[#This Row],[BENCH_RANK]]&lt;=Total_Pitchers_Drafted,MYRANKS_P[[#This Row],[$ACTUAL]]=""),MYRANKS_P[[#This Row],[USEFULSGP]],0)</f>
        <v>#REF!</v>
      </c>
      <c r="AH906" s="37" t="e">
        <f>IF(MYRANKS_P[[#This Row],[REMAIN_SGP]]=0,0,MYRANKS_P[[#This Row],[REMAIN_SGP]]*Remaining_Dollar_Value_Per_Pitcher_SGP+1)</f>
        <v>#REF!</v>
      </c>
      <c r="AI906" s="37"/>
    </row>
    <row r="907" spans="1:35" x14ac:dyDescent="0.25">
      <c r="A907" s="78" t="s">
        <v>1939</v>
      </c>
      <c r="B907" s="53" t="e">
        <f>VLOOKUP(MYRANKS_P[[#This Row],[PLAYERID]],#REF!,COLUMN(#REF!),FALSE)</f>
        <v>#REF!</v>
      </c>
      <c r="C907" s="53" t="e">
        <f>VLOOKUP(MYRANKS_P[[#This Row],[PLAYERID]],#REF!,COLUMN(#REF!),FALSE)</f>
        <v>#REF!</v>
      </c>
      <c r="D907" s="53" t="e">
        <f>VLOOKUP(MYRANKS_P[[#This Row],[PLAYERID]],#REF!,COLUMN(#REF!),FALSE)</f>
        <v>#REF!</v>
      </c>
      <c r="E907" s="9" t="e">
        <f>VLOOKUP(MYRANKS_P[[#This Row],[PLAYERID]],#REF!,COLUMN(#REF!),FALSE)</f>
        <v>#REF!</v>
      </c>
      <c r="F907" s="53" t="e">
        <f>VLOOKUP(MYRANKS_P[[#This Row],[PLAYERID]],#REF!,COLUMN(#REF!),FALSE)</f>
        <v>#REF!</v>
      </c>
      <c r="G907" s="169" t="e">
        <f>INDEX(#REF!,MATCH(MYRANKS_P[[#This Row],[PLAYERID]],#REF!,0),VLOOKUP(IDSYSTEM,#REF!,3,FALSE))</f>
        <v>#REF!</v>
      </c>
      <c r="H907" s="136" t="e">
        <f>IF(OR(LEAGUE="Mixed",LEAGUE=MYRANKS_P[[#This Row],[LG]]),IFERROR(INDEX(PITCHCSV[],MATCH(MYRANKS_P[[#This Row],[PROJID]],PITCHCSV[playerid],0),P_WCOL),0),0)</f>
        <v>#REF!</v>
      </c>
      <c r="I907" s="138" t="e">
        <f>IF(OR(LEAGUE="Mixed",LEAGUE=MYRANKS_P[[#This Row],[LG]]),IFERROR(INDEX(PITCHCSV[],MATCH(MYRANKS_P[[#This Row],[PROJID]],PITCHCSV[playerid],0),P_SVCOL),0),0)</f>
        <v>#REF!</v>
      </c>
      <c r="J907" s="138" t="e">
        <f>IF(OR(LEAGUE="Mixed",LEAGUE=MYRANKS_P[[#This Row],[LG]]),IFERROR(INDEX(PITCHCSV[],MATCH(MYRANKS_P[[#This Row],[PROJID]],PITCHCSV[playerid],0),P_IPCOL),0),0)</f>
        <v>#REF!</v>
      </c>
      <c r="K907" s="138" t="e">
        <f>IF(OR(LEAGUE="Mixed",LEAGUE=MYRANKS_P[[#This Row],[LG]]),IFERROR(INDEX(PITCHCSV[],MATCH(MYRANKS_P[[#This Row],[PROJID]],PITCHCSV[playerid],0),P_HCOL),0),0)</f>
        <v>#REF!</v>
      </c>
      <c r="L907" s="138" t="e">
        <f>IF(OR(LEAGUE="Mixed",LEAGUE=MYRANKS_P[[#This Row],[LG]]),IFERROR(INDEX(PITCHCSV[],MATCH(MYRANKS_P[[#This Row],[PROJID]],PITCHCSV[playerid],0),P_ERCOL),0),0)</f>
        <v>#REF!</v>
      </c>
      <c r="M907" s="138" t="e">
        <f>IF(OR(LEAGUE="Mixed",LEAGUE=MYRANKS_P[[#This Row],[LG]]),IFERROR(INDEX(PITCHCSV[],MATCH(MYRANKS_P[[#This Row],[PROJID]],PITCHCSV[playerid],0),P_HRCOL),0),0)</f>
        <v>#REF!</v>
      </c>
      <c r="N907" s="138" t="e">
        <f>IF(OR(LEAGUE="Mixed",LEAGUE=MYRANKS_P[[#This Row],[LG]]),IFERROR(INDEX(PITCHCSV[],MATCH(MYRANKS_P[[#This Row],[PROJID]],PITCHCSV[playerid],0),P_SOCOL),0),0)</f>
        <v>#REF!</v>
      </c>
      <c r="O907" s="138" t="e">
        <f>IF(OR(LEAGUE="Mixed",LEAGUE=MYRANKS_P[[#This Row],[LG]]),IFERROR(INDEX(PITCHCSV[],MATCH(MYRANKS_P[[#This Row],[PROJID]],PITCHCSV[playerid],0),P_BBCOL),0),0)</f>
        <v>#REF!</v>
      </c>
      <c r="P907" s="80" t="e">
        <f>IF(OR(LEAGUE="Mixed",LEAGUE=MYRANKS_P[[#This Row],[LG]]),IFERROR(MYRANKS_P[[#This Row],[ER]]*9/MYRANKS_P[[#This Row],[IP]],0),0)</f>
        <v>#REF!</v>
      </c>
      <c r="Q907" s="12" t="e">
        <f>IF(OR(LEAGUE="Mixed",LEAGUE=MYRANKS_P[[#This Row],[LG]]),IFERROR((MYRANKS_P[[#This Row],[BB]]+MYRANKS_P[[#This Row],[H]])/MYRANKS_P[[#This Row],[IP]],0),0)</f>
        <v>#REF!</v>
      </c>
      <c r="R907" s="12" t="e">
        <f>MYRANKS_P[[#This Row],[W]]/SGP_W</f>
        <v>#REF!</v>
      </c>
      <c r="S907" s="12" t="e">
        <f>MYRANKS_P[[#This Row],[SV]]/SGP_SV</f>
        <v>#REF!</v>
      </c>
      <c r="T907" s="12" t="e">
        <f>MYRANKS_P[[#This Row],[SO]]/SGP_K</f>
        <v>#REF!</v>
      </c>
      <c r="U907" s="12" t="e">
        <f>((LGAVG_ER*(NUMPITCHERS-1)+MYRANKS_P[[#This Row],[ER]])*9/((LGAVG_IP*(NUMPITCHERS-1)+MYRANKS_P[[#This Row],[IP]]))-LGAVG_ERA)/SGP_ERA</f>
        <v>#REF!</v>
      </c>
      <c r="V907" s="141" t="e">
        <f>((LGAVG_HBB*(NUMPITCHERS-1)+MYRANKS_P[[#This Row],[BB]]+MYRANKS_P[[#This Row],[H]])/(LGAVG_IP*(NUMPITCHERS-1)+MYRANKS_P[[#This Row],[IP]])-LGAVG_WHIP)/SGP_WHIP</f>
        <v>#REF!</v>
      </c>
      <c r="W907" s="76" t="e">
        <f>MYRANKS_P[[#This Row],[WSGP]]+MYRANKS_P[[#This Row],[SVSGP]]+MYRANKS_P[[#This Row],[SOSGP]]+MYRANKS_P[[#This Row],[ERASGP]]+MYRANKS_P[[#This Row],[WHIPSGP]]</f>
        <v>#REF!</v>
      </c>
      <c r="X907" s="175" t="e">
        <f>RANK(MYRANKS_P[[#This Row],[TTLSGP]],MYRANKS_P[TTLSGP],0)</f>
        <v>#REF!</v>
      </c>
      <c r="Y907" s="76" t="e">
        <f>IF(MYRANKS_P[[#This Row],[RAW_RANK]]&gt;NUM_P,MYRANKS_P[[#This Row],[TTLSGP]],0)</f>
        <v>#REF!</v>
      </c>
      <c r="Z907" s="23" t="e">
        <f>IF(MYRANKS_P[[#This Row],[BENCH_TTLSGP]]=0,"",RANK(MYRANKS_P[[#This Row],[BENCH_TTLSGP]],MYRANKS_P[BENCH_TTLSGP],0))</f>
        <v>#REF!</v>
      </c>
      <c r="AA907" s="23" t="e">
        <f>IF(MYRANKS_P[[#This Row],[RAW_RANK]]=NUM_P,"X","")</f>
        <v>#REF!</v>
      </c>
      <c r="AB907" s="80" t="e">
        <f>VLOOKUP(MYRANKS_P[[#This Row],[POS]],#REF!,COLUMN(#REF!),FALSE)</f>
        <v>#REF!</v>
      </c>
      <c r="AC907" s="12" t="e">
        <f>MYRANKS_P[[#This Row],[TTLSGP]]-MYRANKS_P[[#This Row],[REPL LVL]]</f>
        <v>#REF!</v>
      </c>
      <c r="AD907" s="20" t="e">
        <f>IF(MYRANKS_P[[#This Row],[RAW_RANK]]&lt;=Total_Pitchers_Drafted,MYRANKS_P[[#This Row],[SGP OVER REPL]],0)</f>
        <v>#REF!</v>
      </c>
      <c r="AE907" s="70" t="e">
        <f>MYRANKS_P[[#This Row],[SGP OVER REPL]]*Dollar_Value_Per_Pitcher_SGP+1</f>
        <v>#REF!</v>
      </c>
      <c r="AF907" s="28"/>
      <c r="AG907" s="31" t="e">
        <f>IF(AND(MYRANKS_P[[#This Row],[BENCH_RANK]]&lt;=Total_Pitchers_Drafted,MYRANKS_P[[#This Row],[$ACTUAL]]=""),MYRANKS_P[[#This Row],[USEFULSGP]],0)</f>
        <v>#REF!</v>
      </c>
      <c r="AH907" s="28" t="e">
        <f>IF(MYRANKS_P[[#This Row],[REMAIN_SGP]]=0,0,MYRANKS_P[[#This Row],[REMAIN_SGP]]*Remaining_Dollar_Value_Per_Pitcher_SGP+1)</f>
        <v>#REF!</v>
      </c>
      <c r="AI907" s="94"/>
    </row>
    <row r="908" spans="1:35" x14ac:dyDescent="0.25">
      <c r="A908" s="98" t="s">
        <v>5117</v>
      </c>
      <c r="B908" s="53" t="e">
        <f>VLOOKUP(MYRANKS_P[[#This Row],[PLAYERID]],#REF!,COLUMN(#REF!),FALSE)</f>
        <v>#REF!</v>
      </c>
      <c r="C908" s="53" t="e">
        <f>VLOOKUP(MYRANKS_P[[#This Row],[PLAYERID]],#REF!,COLUMN(#REF!),FALSE)</f>
        <v>#REF!</v>
      </c>
      <c r="D908" s="53" t="e">
        <f>VLOOKUP(MYRANKS_P[[#This Row],[PLAYERID]],#REF!,COLUMN(#REF!),FALSE)</f>
        <v>#REF!</v>
      </c>
      <c r="E908" s="9" t="e">
        <f>VLOOKUP(MYRANKS_P[[#This Row],[PLAYERID]],#REF!,COLUMN(#REF!),FALSE)</f>
        <v>#REF!</v>
      </c>
      <c r="F908" s="53" t="e">
        <f>VLOOKUP(MYRANKS_P[[#This Row],[PLAYERID]],#REF!,COLUMN(#REF!),FALSE)</f>
        <v>#REF!</v>
      </c>
      <c r="G908" s="9" t="e">
        <f>INDEX(#REF!,MATCH(MYRANKS_P[[#This Row],[PLAYERID]],#REF!,0),VLOOKUP(IDSYSTEM,#REF!,3,FALSE))</f>
        <v>#REF!</v>
      </c>
      <c r="H908" s="115" t="e">
        <f>IF(OR(LEAGUE="Mixed",LEAGUE=MYRANKS_P[[#This Row],[LG]]),IFERROR(INDEX(PITCHCSV[],MATCH(MYRANKS_P[[#This Row],[PROJID]],PITCHCSV[playerid],0),P_WCOL),0),0)</f>
        <v>#REF!</v>
      </c>
      <c r="I908" s="137" t="e">
        <f>IF(OR(LEAGUE="Mixed",LEAGUE=MYRANKS_P[[#This Row],[LG]]),IFERROR(INDEX(PITCHCSV[],MATCH(MYRANKS_P[[#This Row],[PROJID]],PITCHCSV[playerid],0),P_SVCOL),0),0)</f>
        <v>#REF!</v>
      </c>
      <c r="J908" s="137" t="e">
        <f>IF(OR(LEAGUE="Mixed",LEAGUE=MYRANKS_P[[#This Row],[LG]]),IFERROR(INDEX(PITCHCSV[],MATCH(MYRANKS_P[[#This Row],[PROJID]],PITCHCSV[playerid],0),P_IPCOL),0),0)</f>
        <v>#REF!</v>
      </c>
      <c r="K908" s="137" t="e">
        <f>IF(OR(LEAGUE="Mixed",LEAGUE=MYRANKS_P[[#This Row],[LG]]),IFERROR(INDEX(PITCHCSV[],MATCH(MYRANKS_P[[#This Row],[PROJID]],PITCHCSV[playerid],0),P_HCOL),0),0)</f>
        <v>#REF!</v>
      </c>
      <c r="L908" s="137" t="e">
        <f>IF(OR(LEAGUE="Mixed",LEAGUE=MYRANKS_P[[#This Row],[LG]]),IFERROR(INDEX(PITCHCSV[],MATCH(MYRANKS_P[[#This Row],[PROJID]],PITCHCSV[playerid],0),P_ERCOL),0),0)</f>
        <v>#REF!</v>
      </c>
      <c r="M908" s="137" t="e">
        <f>IF(OR(LEAGUE="Mixed",LEAGUE=MYRANKS_P[[#This Row],[LG]]),IFERROR(INDEX(PITCHCSV[],MATCH(MYRANKS_P[[#This Row],[PROJID]],PITCHCSV[playerid],0),P_HRCOL),0),0)</f>
        <v>#REF!</v>
      </c>
      <c r="N908" s="137" t="e">
        <f>IF(OR(LEAGUE="Mixed",LEAGUE=MYRANKS_P[[#This Row],[LG]]),IFERROR(INDEX(PITCHCSV[],MATCH(MYRANKS_P[[#This Row],[PROJID]],PITCHCSV[playerid],0),P_SOCOL),0),0)</f>
        <v>#REF!</v>
      </c>
      <c r="O908" s="137" t="e">
        <f>IF(OR(LEAGUE="Mixed",LEAGUE=MYRANKS_P[[#This Row],[LG]]),IFERROR(INDEX(PITCHCSV[],MATCH(MYRANKS_P[[#This Row],[PROJID]],PITCHCSV[playerid],0),P_BBCOL),0),0)</f>
        <v>#REF!</v>
      </c>
      <c r="P908" s="139" t="e">
        <f>IF(OR(LEAGUE="Mixed",LEAGUE=MYRANKS_P[[#This Row],[LG]]),IFERROR(MYRANKS_P[[#This Row],[ER]]*9/MYRANKS_P[[#This Row],[IP]],0),0)</f>
        <v>#REF!</v>
      </c>
      <c r="Q908" s="10" t="e">
        <f>IF(OR(LEAGUE="Mixed",LEAGUE=MYRANKS_P[[#This Row],[LG]]),IFERROR((MYRANKS_P[[#This Row],[BB]]+MYRANKS_P[[#This Row],[H]])/MYRANKS_P[[#This Row],[IP]],0),0)</f>
        <v>#REF!</v>
      </c>
      <c r="R908" s="87" t="e">
        <f>MYRANKS_P[[#This Row],[W]]/SGP_W</f>
        <v>#REF!</v>
      </c>
      <c r="S908" s="87" t="e">
        <f>MYRANKS_P[[#This Row],[SV]]/SGP_SV</f>
        <v>#REF!</v>
      </c>
      <c r="T908" s="87" t="e">
        <f>MYRANKS_P[[#This Row],[SO]]/SGP_K</f>
        <v>#REF!</v>
      </c>
      <c r="U908" s="10" t="e">
        <f>((LGAVG_ER*(NUMPITCHERS-1)+MYRANKS_P[[#This Row],[ER]])*9/((LGAVG_IP*(NUMPITCHERS-1)+MYRANKS_P[[#This Row],[IP]]))-LGAVG_ERA)/SGP_ERA</f>
        <v>#REF!</v>
      </c>
      <c r="V908" s="140" t="e">
        <f>((LGAVG_HBB*(NUMPITCHERS-1)+MYRANKS_P[[#This Row],[BB]]+MYRANKS_P[[#This Row],[H]])/(LGAVG_IP*(NUMPITCHERS-1)+MYRANKS_P[[#This Row],[IP]])-LGAVG_WHIP)/SGP_WHIP</f>
        <v>#REF!</v>
      </c>
      <c r="W908" s="92" t="e">
        <f>MYRANKS_P[[#This Row],[WSGP]]+MYRANKS_P[[#This Row],[SVSGP]]+MYRANKS_P[[#This Row],[SOSGP]]+MYRANKS_P[[#This Row],[ERASGP]]+MYRANKS_P[[#This Row],[WHIPSGP]]</f>
        <v>#REF!</v>
      </c>
      <c r="X908" s="173" t="e">
        <f>RANK(MYRANKS_P[[#This Row],[TTLSGP]],MYRANKS_P[TTLSGP],0)</f>
        <v>#REF!</v>
      </c>
      <c r="Y908" s="92" t="e">
        <f>IF(MYRANKS_P[[#This Row],[RAW_RANK]]&gt;NUM_P,MYRANKS_P[[#This Row],[TTLSGP]],0)</f>
        <v>#REF!</v>
      </c>
      <c r="Z908" s="96" t="e">
        <f>IF(MYRANKS_P[[#This Row],[BENCH_TTLSGP]]=0,"",RANK(MYRANKS_P[[#This Row],[BENCH_TTLSGP]],MYRANKS_P[BENCH_TTLSGP],0))</f>
        <v>#REF!</v>
      </c>
      <c r="AA908" s="96" t="e">
        <f>IF(MYRANKS_P[[#This Row],[RAW_RANK]]=NUM_P,"X","")</f>
        <v>#REF!</v>
      </c>
      <c r="AB908" s="93" t="e">
        <f>VLOOKUP(MYRANKS_P[[#This Row],[POS]],#REF!,COLUMN(#REF!),FALSE)</f>
        <v>#REF!</v>
      </c>
      <c r="AC908" s="94" t="e">
        <f>MYRANKS_P[[#This Row],[TTLSGP]]-MYRANKS_P[[#This Row],[REPL LVL]]</f>
        <v>#REF!</v>
      </c>
      <c r="AD908" s="87" t="e">
        <f>IF(MYRANKS_P[[#This Row],[RAW_RANK]]&lt;=Total_Pitchers_Drafted,MYRANKS_P[[#This Row],[SGP OVER REPL]],0)</f>
        <v>#REF!</v>
      </c>
      <c r="AE908" s="97" t="e">
        <f>MYRANKS_P[[#This Row],[SGP OVER REPL]]*Dollar_Value_Per_Pitcher_SGP+1</f>
        <v>#REF!</v>
      </c>
      <c r="AF908" s="87"/>
      <c r="AG908" s="87" t="e">
        <f>IF(AND(MYRANKS_P[[#This Row],[BENCH_RANK]]&lt;=Total_Pitchers_Drafted,MYRANKS_P[[#This Row],[$ACTUAL]]=""),MYRANKS_P[[#This Row],[USEFULSGP]],0)</f>
        <v>#REF!</v>
      </c>
      <c r="AH908" s="87" t="e">
        <f>IF(MYRANKS_P[[#This Row],[REMAIN_SGP]]=0,0,MYRANKS_P[[#This Row],[REMAIN_SGP]]*Remaining_Dollar_Value_Per_Pitcher_SGP+1)</f>
        <v>#REF!</v>
      </c>
      <c r="AI908" s="87"/>
    </row>
    <row r="909" spans="1:35" x14ac:dyDescent="0.25">
      <c r="A909" s="111" t="s">
        <v>3662</v>
      </c>
      <c r="B909" s="53" t="e">
        <f>VLOOKUP(MYRANKS_P[[#This Row],[PLAYERID]],#REF!,COLUMN(#REF!),FALSE)</f>
        <v>#REF!</v>
      </c>
      <c r="C909" s="53" t="e">
        <f>VLOOKUP(MYRANKS_P[[#This Row],[PLAYERID]],#REF!,COLUMN(#REF!),FALSE)</f>
        <v>#REF!</v>
      </c>
      <c r="D909" s="53" t="e">
        <f>VLOOKUP(MYRANKS_P[[#This Row],[PLAYERID]],#REF!,COLUMN(#REF!),FALSE)</f>
        <v>#REF!</v>
      </c>
      <c r="E909" s="9" t="e">
        <f>VLOOKUP(MYRANKS_P[[#This Row],[PLAYERID]],#REF!,COLUMN(#REF!),FALSE)</f>
        <v>#REF!</v>
      </c>
      <c r="F909" s="53" t="e">
        <f>VLOOKUP(MYRANKS_P[[#This Row],[PLAYERID]],#REF!,COLUMN(#REF!),FALSE)</f>
        <v>#REF!</v>
      </c>
      <c r="G909" s="9" t="e">
        <f>INDEX(#REF!,MATCH(MYRANKS_P[[#This Row],[PLAYERID]],#REF!,0),VLOOKUP(IDSYSTEM,#REF!,3,FALSE))</f>
        <v>#REF!</v>
      </c>
      <c r="H909" s="115" t="e">
        <f>IF(OR(LEAGUE="Mixed",LEAGUE=MYRANKS_P[[#This Row],[LG]]),IFERROR(INDEX(PITCHCSV[],MATCH(MYRANKS_P[[#This Row],[PROJID]],PITCHCSV[playerid],0),P_WCOL),0),0)</f>
        <v>#REF!</v>
      </c>
      <c r="I909" s="137" t="e">
        <f>IF(OR(LEAGUE="Mixed",LEAGUE=MYRANKS_P[[#This Row],[LG]]),IFERROR(INDEX(PITCHCSV[],MATCH(MYRANKS_P[[#This Row],[PROJID]],PITCHCSV[playerid],0),P_SVCOL),0),0)</f>
        <v>#REF!</v>
      </c>
      <c r="J909" s="137" t="e">
        <f>IF(OR(LEAGUE="Mixed",LEAGUE=MYRANKS_P[[#This Row],[LG]]),IFERROR(INDEX(PITCHCSV[],MATCH(MYRANKS_P[[#This Row],[PROJID]],PITCHCSV[playerid],0),P_IPCOL),0),0)</f>
        <v>#REF!</v>
      </c>
      <c r="K909" s="137" t="e">
        <f>IF(OR(LEAGUE="Mixed",LEAGUE=MYRANKS_P[[#This Row],[LG]]),IFERROR(INDEX(PITCHCSV[],MATCH(MYRANKS_P[[#This Row],[PROJID]],PITCHCSV[playerid],0),P_HCOL),0),0)</f>
        <v>#REF!</v>
      </c>
      <c r="L909" s="137" t="e">
        <f>IF(OR(LEAGUE="Mixed",LEAGUE=MYRANKS_P[[#This Row],[LG]]),IFERROR(INDEX(PITCHCSV[],MATCH(MYRANKS_P[[#This Row],[PROJID]],PITCHCSV[playerid],0),P_ERCOL),0),0)</f>
        <v>#REF!</v>
      </c>
      <c r="M909" s="137" t="e">
        <f>IF(OR(LEAGUE="Mixed",LEAGUE=MYRANKS_P[[#This Row],[LG]]),IFERROR(INDEX(PITCHCSV[],MATCH(MYRANKS_P[[#This Row],[PROJID]],PITCHCSV[playerid],0),P_HRCOL),0),0)</f>
        <v>#REF!</v>
      </c>
      <c r="N909" s="137" t="e">
        <f>IF(OR(LEAGUE="Mixed",LEAGUE=MYRANKS_P[[#This Row],[LG]]),IFERROR(INDEX(PITCHCSV[],MATCH(MYRANKS_P[[#This Row],[PROJID]],PITCHCSV[playerid],0),P_SOCOL),0),0)</f>
        <v>#REF!</v>
      </c>
      <c r="O909" s="137" t="e">
        <f>IF(OR(LEAGUE="Mixed",LEAGUE=MYRANKS_P[[#This Row],[LG]]),IFERROR(INDEX(PITCHCSV[],MATCH(MYRANKS_P[[#This Row],[PROJID]],PITCHCSV[playerid],0),P_BBCOL),0),0)</f>
        <v>#REF!</v>
      </c>
      <c r="P909" s="139" t="e">
        <f>IF(OR(LEAGUE="Mixed",LEAGUE=MYRANKS_P[[#This Row],[LG]]),IFERROR(MYRANKS_P[[#This Row],[ER]]*9/MYRANKS_P[[#This Row],[IP]],0),0)</f>
        <v>#REF!</v>
      </c>
      <c r="Q909" s="10" t="e">
        <f>IF(OR(LEAGUE="Mixed",LEAGUE=MYRANKS_P[[#This Row],[LG]]),IFERROR((MYRANKS_P[[#This Row],[BB]]+MYRANKS_P[[#This Row],[H]])/MYRANKS_P[[#This Row],[IP]],0),0)</f>
        <v>#REF!</v>
      </c>
      <c r="R909" s="10" t="e">
        <f>MYRANKS_P[[#This Row],[W]]/SGP_W</f>
        <v>#REF!</v>
      </c>
      <c r="S909" s="10" t="e">
        <f>MYRANKS_P[[#This Row],[SV]]/SGP_SV</f>
        <v>#REF!</v>
      </c>
      <c r="T909" s="10" t="e">
        <f>MYRANKS_P[[#This Row],[SO]]/SGP_K</f>
        <v>#REF!</v>
      </c>
      <c r="U909" s="10" t="e">
        <f>((LGAVG_ER*(NUMPITCHERS-1)+MYRANKS_P[[#This Row],[ER]])*9/((LGAVG_IP*(NUMPITCHERS-1)+MYRANKS_P[[#This Row],[IP]]))-LGAVG_ERA)/SGP_ERA</f>
        <v>#REF!</v>
      </c>
      <c r="V909" s="140" t="e">
        <f>((LGAVG_HBB*(NUMPITCHERS-1)+MYRANKS_P[[#This Row],[BB]]+MYRANKS_P[[#This Row],[H]])/(LGAVG_IP*(NUMPITCHERS-1)+MYRANKS_P[[#This Row],[IP]])-LGAVG_WHIP)/SGP_WHIP</f>
        <v>#REF!</v>
      </c>
      <c r="W909" s="72" t="e">
        <f>MYRANKS_P[[#This Row],[WSGP]]+MYRANKS_P[[#This Row],[SVSGP]]+MYRANKS_P[[#This Row],[SOSGP]]+MYRANKS_P[[#This Row],[ERASGP]]+MYRANKS_P[[#This Row],[WHIPSGP]]</f>
        <v>#REF!</v>
      </c>
      <c r="X909" s="171" t="e">
        <f>RANK(MYRANKS_P[[#This Row],[TTLSGP]],MYRANKS_P[TTLSGP],0)</f>
        <v>#REF!</v>
      </c>
      <c r="Y909" s="72" t="e">
        <f>IF(MYRANKS_P[[#This Row],[RAW_RANK]]&gt;NUM_P,MYRANKS_P[[#This Row],[TTLSGP]],0)</f>
        <v>#REF!</v>
      </c>
      <c r="Z909" s="22" t="e">
        <f>IF(MYRANKS_P[[#This Row],[BENCH_TTLSGP]]=0,"",RANK(MYRANKS_P[[#This Row],[BENCH_TTLSGP]],MYRANKS_P[BENCH_TTLSGP],0))</f>
        <v>#REF!</v>
      </c>
      <c r="AA909" s="22" t="e">
        <f>IF(MYRANKS_P[[#This Row],[RAW_RANK]]=NUM_P,"X","")</f>
        <v>#REF!</v>
      </c>
      <c r="AB909" s="80" t="e">
        <f>VLOOKUP(MYRANKS_P[[#This Row],[POS]],#REF!,COLUMN(#REF!),FALSE)</f>
        <v>#REF!</v>
      </c>
      <c r="AC909" s="81" t="e">
        <f>MYRANKS_P[[#This Row],[TTLSGP]]-MYRANKS_P[[#This Row],[REPL LVL]]</f>
        <v>#REF!</v>
      </c>
      <c r="AD909" s="19" t="e">
        <f>IF(MYRANKS_P[[#This Row],[RAW_RANK]]&lt;=Total_Pitchers_Drafted,MYRANKS_P[[#This Row],[SGP OVER REPL]],0)</f>
        <v>#REF!</v>
      </c>
      <c r="AE909" s="66" t="e">
        <f>MYRANKS_P[[#This Row],[SGP OVER REPL]]*Dollar_Value_Per_Pitcher_SGP+1</f>
        <v>#REF!</v>
      </c>
      <c r="AF909" s="27"/>
      <c r="AG909" s="30" t="e">
        <f>IF(AND(MYRANKS_P[[#This Row],[BENCH_RANK]]&lt;=Total_Pitchers_Drafted,MYRANKS_P[[#This Row],[$ACTUAL]]=""),MYRANKS_P[[#This Row],[USEFULSGP]],0)</f>
        <v>#REF!</v>
      </c>
      <c r="AH909" s="27" t="e">
        <f>IF(MYRANKS_P[[#This Row],[REMAIN_SGP]]=0,0,MYRANKS_P[[#This Row],[REMAIN_SGP]]*Remaining_Dollar_Value_Per_Pitcher_SGP+1)</f>
        <v>#REF!</v>
      </c>
      <c r="AI909" s="87"/>
    </row>
    <row r="910" spans="1:35" x14ac:dyDescent="0.25">
      <c r="A910" s="111" t="s">
        <v>5133</v>
      </c>
      <c r="B910" s="32" t="e">
        <f>VLOOKUP(MYRANKS_P[[#This Row],[PLAYERID]],#REF!,COLUMN(#REF!),FALSE)</f>
        <v>#REF!</v>
      </c>
      <c r="C910" s="32" t="e">
        <f>VLOOKUP(MYRANKS_P[[#This Row],[PLAYERID]],#REF!,COLUMN(#REF!),FALSE)</f>
        <v>#REF!</v>
      </c>
      <c r="D910" s="32" t="e">
        <f>VLOOKUP(MYRANKS_P[[#This Row],[PLAYERID]],#REF!,COLUMN(#REF!),FALSE)</f>
        <v>#REF!</v>
      </c>
      <c r="E910" s="9" t="e">
        <f>VLOOKUP(MYRANKS_P[[#This Row],[PLAYERID]],#REF!,COLUMN(#REF!),FALSE)</f>
        <v>#REF!</v>
      </c>
      <c r="F910" s="32" t="e">
        <f>VLOOKUP(MYRANKS_P[[#This Row],[PLAYERID]],#REF!,COLUMN(#REF!),FALSE)</f>
        <v>#REF!</v>
      </c>
      <c r="G910" s="9" t="e">
        <f>INDEX(#REF!,MATCH(MYRANKS_P[[#This Row],[PLAYERID]],#REF!,0),VLOOKUP(IDSYSTEM,#REF!,3,FALSE))</f>
        <v>#REF!</v>
      </c>
      <c r="H910" s="115" t="e">
        <f>IF(OR(LEAGUE="Mixed",LEAGUE=MYRANKS_P[[#This Row],[LG]]),IFERROR(INDEX(PITCHCSV[],MATCH(MYRANKS_P[[#This Row],[PROJID]],PITCHCSV[playerid],0),P_WCOL),0),0)</f>
        <v>#REF!</v>
      </c>
      <c r="I910" s="137" t="e">
        <f>IF(OR(LEAGUE="Mixed",LEAGUE=MYRANKS_P[[#This Row],[LG]]),IFERROR(INDEX(PITCHCSV[],MATCH(MYRANKS_P[[#This Row],[PROJID]],PITCHCSV[playerid],0),P_SVCOL),0),0)</f>
        <v>#REF!</v>
      </c>
      <c r="J910" s="137" t="e">
        <f>IF(OR(LEAGUE="Mixed",LEAGUE=MYRANKS_P[[#This Row],[LG]]),IFERROR(INDEX(PITCHCSV[],MATCH(MYRANKS_P[[#This Row],[PROJID]],PITCHCSV[playerid],0),P_IPCOL),0),0)</f>
        <v>#REF!</v>
      </c>
      <c r="K910" s="137" t="e">
        <f>IF(OR(LEAGUE="Mixed",LEAGUE=MYRANKS_P[[#This Row],[LG]]),IFERROR(INDEX(PITCHCSV[],MATCH(MYRANKS_P[[#This Row],[PROJID]],PITCHCSV[playerid],0),P_HCOL),0),0)</f>
        <v>#REF!</v>
      </c>
      <c r="L910" s="137" t="e">
        <f>IF(OR(LEAGUE="Mixed",LEAGUE=MYRANKS_P[[#This Row],[LG]]),IFERROR(INDEX(PITCHCSV[],MATCH(MYRANKS_P[[#This Row],[PROJID]],PITCHCSV[playerid],0),P_ERCOL),0),0)</f>
        <v>#REF!</v>
      </c>
      <c r="M910" s="137" t="e">
        <f>IF(OR(LEAGUE="Mixed",LEAGUE=MYRANKS_P[[#This Row],[LG]]),IFERROR(INDEX(PITCHCSV[],MATCH(MYRANKS_P[[#This Row],[PROJID]],PITCHCSV[playerid],0),P_HRCOL),0),0)</f>
        <v>#REF!</v>
      </c>
      <c r="N910" s="137" t="e">
        <f>IF(OR(LEAGUE="Mixed",LEAGUE=MYRANKS_P[[#This Row],[LG]]),IFERROR(INDEX(PITCHCSV[],MATCH(MYRANKS_P[[#This Row],[PROJID]],PITCHCSV[playerid],0),P_SOCOL),0),0)</f>
        <v>#REF!</v>
      </c>
      <c r="O910" s="137" t="e">
        <f>IF(OR(LEAGUE="Mixed",LEAGUE=MYRANKS_P[[#This Row],[LG]]),IFERROR(INDEX(PITCHCSV[],MATCH(MYRANKS_P[[#This Row],[PROJID]],PITCHCSV[playerid],0),P_BBCOL),0),0)</f>
        <v>#REF!</v>
      </c>
      <c r="P910" s="139" t="e">
        <f>IF(OR(LEAGUE="Mixed",LEAGUE=MYRANKS_P[[#This Row],[LG]]),IFERROR(MYRANKS_P[[#This Row],[ER]]*9/MYRANKS_P[[#This Row],[IP]],0),0)</f>
        <v>#REF!</v>
      </c>
      <c r="Q910" s="10" t="e">
        <f>IF(OR(LEAGUE="Mixed",LEAGUE=MYRANKS_P[[#This Row],[LG]]),IFERROR((MYRANKS_P[[#This Row],[BB]]+MYRANKS_P[[#This Row],[H]])/MYRANKS_P[[#This Row],[IP]],0),0)</f>
        <v>#REF!</v>
      </c>
      <c r="R910" s="33" t="e">
        <f>MYRANKS_P[[#This Row],[W]]/SGP_W</f>
        <v>#REF!</v>
      </c>
      <c r="S910" s="35" t="e">
        <f>MYRANKS_P[[#This Row],[SV]]/SGP_SV</f>
        <v>#REF!</v>
      </c>
      <c r="T910" s="33" t="e">
        <f>MYRANKS_P[[#This Row],[SO]]/SGP_K</f>
        <v>#REF!</v>
      </c>
      <c r="U910" s="10" t="e">
        <f>((LGAVG_ER*(NUMPITCHERS-1)+MYRANKS_P[[#This Row],[ER]])*9/((LGAVG_IP*(NUMPITCHERS-1)+MYRANKS_P[[#This Row],[IP]]))-LGAVG_ERA)/SGP_ERA</f>
        <v>#REF!</v>
      </c>
      <c r="V910" s="140" t="e">
        <f>((LGAVG_HBB*(NUMPITCHERS-1)+MYRANKS_P[[#This Row],[BB]]+MYRANKS_P[[#This Row],[H]])/(LGAVG_IP*(NUMPITCHERS-1)+MYRANKS_P[[#This Row],[IP]])-LGAVG_WHIP)/SGP_WHIP</f>
        <v>#REF!</v>
      </c>
      <c r="W910" s="73" t="e">
        <f>MYRANKS_P[[#This Row],[WSGP]]+MYRANKS_P[[#This Row],[SVSGP]]+MYRANKS_P[[#This Row],[SOSGP]]+MYRANKS_P[[#This Row],[ERASGP]]+MYRANKS_P[[#This Row],[WHIPSGP]]</f>
        <v>#REF!</v>
      </c>
      <c r="X910" s="174" t="e">
        <f>RANK(MYRANKS_P[[#This Row],[TTLSGP]],MYRANKS_P[TTLSGP],0)</f>
        <v>#REF!</v>
      </c>
      <c r="Y910" s="73" t="e">
        <f>IF(MYRANKS_P[[#This Row],[RAW_RANK]]&gt;NUM_P,MYRANKS_P[[#This Row],[TTLSGP]],0)</f>
        <v>#REF!</v>
      </c>
      <c r="Z910" s="34" t="e">
        <f>IF(MYRANKS_P[[#This Row],[BENCH_TTLSGP]]=0,"",RANK(MYRANKS_P[[#This Row],[BENCH_TTLSGP]],MYRANKS_P[BENCH_TTLSGP],0))</f>
        <v>#REF!</v>
      </c>
      <c r="AA910" s="34" t="e">
        <f>IF(MYRANKS_P[[#This Row],[RAW_RANK]]=NUM_P,"X","")</f>
        <v>#REF!</v>
      </c>
      <c r="AB910" s="117" t="e">
        <f>VLOOKUP(MYRANKS_P[[#This Row],[POS]],#REF!,COLUMN(#REF!),FALSE)</f>
        <v>#REF!</v>
      </c>
      <c r="AC910" s="142" t="e">
        <f>MYRANKS_P[[#This Row],[TTLSGP]]-MYRANKS_P[[#This Row],[REPL LVL]]</f>
        <v>#REF!</v>
      </c>
      <c r="AD910" s="33" t="e">
        <f>IF(MYRANKS_P[[#This Row],[RAW_RANK]]&lt;=Total_Pitchers_Drafted,MYRANKS_P[[#This Row],[SGP OVER REPL]],0)</f>
        <v>#REF!</v>
      </c>
      <c r="AE910" s="67" t="e">
        <f>MYRANKS_P[[#This Row],[SGP OVER REPL]]*Dollar_Value_Per_Pitcher_SGP+1</f>
        <v>#REF!</v>
      </c>
      <c r="AF910" s="33"/>
      <c r="AG910" s="35" t="e">
        <f>IF(AND(MYRANKS_P[[#This Row],[BENCH_RANK]]&lt;=Total_Pitchers_Drafted,MYRANKS_P[[#This Row],[$ACTUAL]]=""),MYRANKS_P[[#This Row],[USEFULSGP]],0)</f>
        <v>#REF!</v>
      </c>
      <c r="AH910" s="33" t="e">
        <f>IF(MYRANKS_P[[#This Row],[REMAIN_SGP]]=0,0,MYRANKS_P[[#This Row],[REMAIN_SGP]]*Remaining_Dollar_Value_Per_Pitcher_SGP+1)</f>
        <v>#REF!</v>
      </c>
      <c r="AI910" s="87"/>
    </row>
    <row r="911" spans="1:35" x14ac:dyDescent="0.25">
      <c r="A911" s="98" t="s">
        <v>1368</v>
      </c>
      <c r="B911" s="86" t="e">
        <f>VLOOKUP(MYRANKS_P[[#This Row],[PLAYERID]],#REF!,COLUMN(#REF!),FALSE)</f>
        <v>#REF!</v>
      </c>
      <c r="C911" s="86" t="e">
        <f>VLOOKUP(MYRANKS_P[[#This Row],[PLAYERID]],#REF!,COLUMN(#REF!),FALSE)</f>
        <v>#REF!</v>
      </c>
      <c r="D911" s="86" t="e">
        <f>VLOOKUP(MYRANKS_P[[#This Row],[PLAYERID]],#REF!,COLUMN(#REF!),FALSE)</f>
        <v>#REF!</v>
      </c>
      <c r="E911" s="9" t="e">
        <f>VLOOKUP(MYRANKS_P[[#This Row],[PLAYERID]],#REF!,COLUMN(#REF!),FALSE)</f>
        <v>#REF!</v>
      </c>
      <c r="F911" s="86" t="e">
        <f>VLOOKUP(MYRANKS_P[[#This Row],[PLAYERID]],#REF!,COLUMN(#REF!),FALSE)</f>
        <v>#REF!</v>
      </c>
      <c r="G911" s="9" t="e">
        <f>INDEX(#REF!,MATCH(MYRANKS_P[[#This Row],[PLAYERID]],#REF!,0),VLOOKUP(IDSYSTEM,#REF!,3,FALSE))</f>
        <v>#REF!</v>
      </c>
      <c r="H911" s="115" t="e">
        <f>IF(OR(LEAGUE="Mixed",LEAGUE=MYRANKS_P[[#This Row],[LG]]),IFERROR(INDEX(PITCHCSV[],MATCH(MYRANKS_P[[#This Row],[PROJID]],PITCHCSV[playerid],0),P_WCOL),0),0)</f>
        <v>#REF!</v>
      </c>
      <c r="I911" s="137" t="e">
        <f>IF(OR(LEAGUE="Mixed",LEAGUE=MYRANKS_P[[#This Row],[LG]]),IFERROR(INDEX(PITCHCSV[],MATCH(MYRANKS_P[[#This Row],[PROJID]],PITCHCSV[playerid],0),P_SVCOL),0),0)</f>
        <v>#REF!</v>
      </c>
      <c r="J911" s="137" t="e">
        <f>IF(OR(LEAGUE="Mixed",LEAGUE=MYRANKS_P[[#This Row],[LG]]),IFERROR(INDEX(PITCHCSV[],MATCH(MYRANKS_P[[#This Row],[PROJID]],PITCHCSV[playerid],0),P_IPCOL),0),0)</f>
        <v>#REF!</v>
      </c>
      <c r="K911" s="137" t="e">
        <f>IF(OR(LEAGUE="Mixed",LEAGUE=MYRANKS_P[[#This Row],[LG]]),IFERROR(INDEX(PITCHCSV[],MATCH(MYRANKS_P[[#This Row],[PROJID]],PITCHCSV[playerid],0),P_HCOL),0),0)</f>
        <v>#REF!</v>
      </c>
      <c r="L911" s="137" t="e">
        <f>IF(OR(LEAGUE="Mixed",LEAGUE=MYRANKS_P[[#This Row],[LG]]),IFERROR(INDEX(PITCHCSV[],MATCH(MYRANKS_P[[#This Row],[PROJID]],PITCHCSV[playerid],0),P_ERCOL),0),0)</f>
        <v>#REF!</v>
      </c>
      <c r="M911" s="137" t="e">
        <f>IF(OR(LEAGUE="Mixed",LEAGUE=MYRANKS_P[[#This Row],[LG]]),IFERROR(INDEX(PITCHCSV[],MATCH(MYRANKS_P[[#This Row],[PROJID]],PITCHCSV[playerid],0),P_HRCOL),0),0)</f>
        <v>#REF!</v>
      </c>
      <c r="N911" s="137" t="e">
        <f>IF(OR(LEAGUE="Mixed",LEAGUE=MYRANKS_P[[#This Row],[LG]]),IFERROR(INDEX(PITCHCSV[],MATCH(MYRANKS_P[[#This Row],[PROJID]],PITCHCSV[playerid],0),P_SOCOL),0),0)</f>
        <v>#REF!</v>
      </c>
      <c r="O911" s="137" t="e">
        <f>IF(OR(LEAGUE="Mixed",LEAGUE=MYRANKS_P[[#This Row],[LG]]),IFERROR(INDEX(PITCHCSV[],MATCH(MYRANKS_P[[#This Row],[PROJID]],PITCHCSV[playerid],0),P_BBCOL),0),0)</f>
        <v>#REF!</v>
      </c>
      <c r="P911" s="139" t="e">
        <f>IF(OR(LEAGUE="Mixed",LEAGUE=MYRANKS_P[[#This Row],[LG]]),IFERROR(MYRANKS_P[[#This Row],[ER]]*9/MYRANKS_P[[#This Row],[IP]],0),0)</f>
        <v>#REF!</v>
      </c>
      <c r="Q911" s="10" t="e">
        <f>IF(OR(LEAGUE="Mixed",LEAGUE=MYRANKS_P[[#This Row],[LG]]),IFERROR((MYRANKS_P[[#This Row],[BB]]+MYRANKS_P[[#This Row],[H]])/MYRANKS_P[[#This Row],[IP]],0),0)</f>
        <v>#REF!</v>
      </c>
      <c r="R911" s="87" t="e">
        <f>MYRANKS_P[[#This Row],[W]]/SGP_W</f>
        <v>#REF!</v>
      </c>
      <c r="S911" s="87" t="e">
        <f>MYRANKS_P[[#This Row],[SV]]/SGP_SV</f>
        <v>#REF!</v>
      </c>
      <c r="T911" s="87" t="e">
        <f>MYRANKS_P[[#This Row],[SO]]/SGP_K</f>
        <v>#REF!</v>
      </c>
      <c r="U911" s="10" t="e">
        <f>((LGAVG_ER*(NUMPITCHERS-1)+MYRANKS_P[[#This Row],[ER]])*9/((LGAVG_IP*(NUMPITCHERS-1)+MYRANKS_P[[#This Row],[IP]]))-LGAVG_ERA)/SGP_ERA</f>
        <v>#REF!</v>
      </c>
      <c r="V911" s="140" t="e">
        <f>((LGAVG_HBB*(NUMPITCHERS-1)+MYRANKS_P[[#This Row],[BB]]+MYRANKS_P[[#This Row],[H]])/(LGAVG_IP*(NUMPITCHERS-1)+MYRANKS_P[[#This Row],[IP]])-LGAVG_WHIP)/SGP_WHIP</f>
        <v>#REF!</v>
      </c>
      <c r="W911" s="92" t="e">
        <f>MYRANKS_P[[#This Row],[WSGP]]+MYRANKS_P[[#This Row],[SVSGP]]+MYRANKS_P[[#This Row],[SOSGP]]+MYRANKS_P[[#This Row],[ERASGP]]+MYRANKS_P[[#This Row],[WHIPSGP]]</f>
        <v>#REF!</v>
      </c>
      <c r="X911" s="173" t="e">
        <f>RANK(MYRANKS_P[[#This Row],[TTLSGP]],MYRANKS_P[TTLSGP],0)</f>
        <v>#REF!</v>
      </c>
      <c r="Y911" s="92" t="e">
        <f>IF(MYRANKS_P[[#This Row],[RAW_RANK]]&gt;NUM_P,MYRANKS_P[[#This Row],[TTLSGP]],0)</f>
        <v>#REF!</v>
      </c>
      <c r="Z911" s="96" t="e">
        <f>IF(MYRANKS_P[[#This Row],[BENCH_TTLSGP]]=0,"",RANK(MYRANKS_P[[#This Row],[BENCH_TTLSGP]],MYRANKS_P[BENCH_TTLSGP],0))</f>
        <v>#REF!</v>
      </c>
      <c r="AA911" s="96" t="e">
        <f>IF(MYRANKS_P[[#This Row],[RAW_RANK]]=NUM_P,"X","")</f>
        <v>#REF!</v>
      </c>
      <c r="AB911" s="93" t="e">
        <f>VLOOKUP(MYRANKS_P[[#This Row],[POS]],#REF!,COLUMN(#REF!),FALSE)</f>
        <v>#REF!</v>
      </c>
      <c r="AC911" s="95" t="e">
        <f>MYRANKS_P[[#This Row],[TTLSGP]]-MYRANKS_P[[#This Row],[REPL LVL]]</f>
        <v>#REF!</v>
      </c>
      <c r="AD911" s="87" t="e">
        <f>IF(MYRANKS_P[[#This Row],[RAW_RANK]]&lt;=Total_Pitchers_Drafted,MYRANKS_P[[#This Row],[SGP OVER REPL]],0)</f>
        <v>#REF!</v>
      </c>
      <c r="AE911" s="97" t="e">
        <f>MYRANKS_P[[#This Row],[SGP OVER REPL]]*Dollar_Value_Per_Pitcher_SGP+1</f>
        <v>#REF!</v>
      </c>
      <c r="AF911" s="87"/>
      <c r="AG911" s="87" t="e">
        <f>IF(AND(MYRANKS_P[[#This Row],[BENCH_RANK]]&lt;=Total_Pitchers_Drafted,MYRANKS_P[[#This Row],[$ACTUAL]]=""),MYRANKS_P[[#This Row],[USEFULSGP]],0)</f>
        <v>#REF!</v>
      </c>
      <c r="AH911" s="87" t="e">
        <f>IF(MYRANKS_P[[#This Row],[REMAIN_SGP]]=0,0,MYRANKS_P[[#This Row],[REMAIN_SGP]]*Remaining_Dollar_Value_Per_Pitcher_SGP+1)</f>
        <v>#REF!</v>
      </c>
      <c r="AI911" s="87"/>
    </row>
    <row r="912" spans="1:35" x14ac:dyDescent="0.25">
      <c r="A912" s="98" t="s">
        <v>4748</v>
      </c>
      <c r="B912" s="53" t="e">
        <f>VLOOKUP(MYRANKS_P[[#This Row],[PLAYERID]],#REF!,COLUMN(#REF!),FALSE)</f>
        <v>#REF!</v>
      </c>
      <c r="C912" s="53" t="e">
        <f>VLOOKUP(MYRANKS_P[[#This Row],[PLAYERID]],#REF!,COLUMN(#REF!),FALSE)</f>
        <v>#REF!</v>
      </c>
      <c r="D912" s="53" t="e">
        <f>VLOOKUP(MYRANKS_P[[#This Row],[PLAYERID]],#REF!,COLUMN(#REF!),FALSE)</f>
        <v>#REF!</v>
      </c>
      <c r="E912" s="9" t="e">
        <f>VLOOKUP(MYRANKS_P[[#This Row],[PLAYERID]],#REF!,COLUMN(#REF!),FALSE)</f>
        <v>#REF!</v>
      </c>
      <c r="F912" s="53" t="e">
        <f>VLOOKUP(MYRANKS_P[[#This Row],[PLAYERID]],#REF!,COLUMN(#REF!),FALSE)</f>
        <v>#REF!</v>
      </c>
      <c r="G912" s="9" t="e">
        <f>INDEX(#REF!,MATCH(MYRANKS_P[[#This Row],[PLAYERID]],#REF!,0),VLOOKUP(IDSYSTEM,#REF!,3,FALSE))</f>
        <v>#REF!</v>
      </c>
      <c r="H912" s="115" t="e">
        <f>IF(OR(LEAGUE="Mixed",LEAGUE=MYRANKS_P[[#This Row],[LG]]),IFERROR(INDEX(PITCHCSV[],MATCH(MYRANKS_P[[#This Row],[PROJID]],PITCHCSV[playerid],0),P_WCOL),0),0)</f>
        <v>#REF!</v>
      </c>
      <c r="I912" s="137" t="e">
        <f>IF(OR(LEAGUE="Mixed",LEAGUE=MYRANKS_P[[#This Row],[LG]]),IFERROR(INDEX(PITCHCSV[],MATCH(MYRANKS_P[[#This Row],[PROJID]],PITCHCSV[playerid],0),P_SVCOL),0),0)</f>
        <v>#REF!</v>
      </c>
      <c r="J912" s="137" t="e">
        <f>IF(OR(LEAGUE="Mixed",LEAGUE=MYRANKS_P[[#This Row],[LG]]),IFERROR(INDEX(PITCHCSV[],MATCH(MYRANKS_P[[#This Row],[PROJID]],PITCHCSV[playerid],0),P_IPCOL),0),0)</f>
        <v>#REF!</v>
      </c>
      <c r="K912" s="137" t="e">
        <f>IF(OR(LEAGUE="Mixed",LEAGUE=MYRANKS_P[[#This Row],[LG]]),IFERROR(INDEX(PITCHCSV[],MATCH(MYRANKS_P[[#This Row],[PROJID]],PITCHCSV[playerid],0),P_HCOL),0),0)</f>
        <v>#REF!</v>
      </c>
      <c r="L912" s="137" t="e">
        <f>IF(OR(LEAGUE="Mixed",LEAGUE=MYRANKS_P[[#This Row],[LG]]),IFERROR(INDEX(PITCHCSV[],MATCH(MYRANKS_P[[#This Row],[PROJID]],PITCHCSV[playerid],0),P_ERCOL),0),0)</f>
        <v>#REF!</v>
      </c>
      <c r="M912" s="137" t="e">
        <f>IF(OR(LEAGUE="Mixed",LEAGUE=MYRANKS_P[[#This Row],[LG]]),IFERROR(INDEX(PITCHCSV[],MATCH(MYRANKS_P[[#This Row],[PROJID]],PITCHCSV[playerid],0),P_HRCOL),0),0)</f>
        <v>#REF!</v>
      </c>
      <c r="N912" s="137" t="e">
        <f>IF(OR(LEAGUE="Mixed",LEAGUE=MYRANKS_P[[#This Row],[LG]]),IFERROR(INDEX(PITCHCSV[],MATCH(MYRANKS_P[[#This Row],[PROJID]],PITCHCSV[playerid],0),P_SOCOL),0),0)</f>
        <v>#REF!</v>
      </c>
      <c r="O912" s="137" t="e">
        <f>IF(OR(LEAGUE="Mixed",LEAGUE=MYRANKS_P[[#This Row],[LG]]),IFERROR(INDEX(PITCHCSV[],MATCH(MYRANKS_P[[#This Row],[PROJID]],PITCHCSV[playerid],0),P_BBCOL),0),0)</f>
        <v>#REF!</v>
      </c>
      <c r="P912" s="139" t="e">
        <f>IF(OR(LEAGUE="Mixed",LEAGUE=MYRANKS_P[[#This Row],[LG]]),IFERROR(MYRANKS_P[[#This Row],[ER]]*9/MYRANKS_P[[#This Row],[IP]],0),0)</f>
        <v>#REF!</v>
      </c>
      <c r="Q912" s="10" t="e">
        <f>IF(OR(LEAGUE="Mixed",LEAGUE=MYRANKS_P[[#This Row],[LG]]),IFERROR((MYRANKS_P[[#This Row],[BB]]+MYRANKS_P[[#This Row],[H]])/MYRANKS_P[[#This Row],[IP]],0),0)</f>
        <v>#REF!</v>
      </c>
      <c r="R912" s="87" t="e">
        <f>MYRANKS_P[[#This Row],[W]]/SGP_W</f>
        <v>#REF!</v>
      </c>
      <c r="S912" s="87" t="e">
        <f>MYRANKS_P[[#This Row],[SV]]/SGP_SV</f>
        <v>#REF!</v>
      </c>
      <c r="T912" s="87" t="e">
        <f>MYRANKS_P[[#This Row],[SO]]/SGP_K</f>
        <v>#REF!</v>
      </c>
      <c r="U912" s="10" t="e">
        <f>((LGAVG_ER*(NUMPITCHERS-1)+MYRANKS_P[[#This Row],[ER]])*9/((LGAVG_IP*(NUMPITCHERS-1)+MYRANKS_P[[#This Row],[IP]]))-LGAVG_ERA)/SGP_ERA</f>
        <v>#REF!</v>
      </c>
      <c r="V912" s="140" t="e">
        <f>((LGAVG_HBB*(NUMPITCHERS-1)+MYRANKS_P[[#This Row],[BB]]+MYRANKS_P[[#This Row],[H]])/(LGAVG_IP*(NUMPITCHERS-1)+MYRANKS_P[[#This Row],[IP]])-LGAVG_WHIP)/SGP_WHIP</f>
        <v>#REF!</v>
      </c>
      <c r="W912" s="92" t="e">
        <f>MYRANKS_P[[#This Row],[WSGP]]+MYRANKS_P[[#This Row],[SVSGP]]+MYRANKS_P[[#This Row],[SOSGP]]+MYRANKS_P[[#This Row],[ERASGP]]+MYRANKS_P[[#This Row],[WHIPSGP]]</f>
        <v>#REF!</v>
      </c>
      <c r="X912" s="173" t="e">
        <f>RANK(MYRANKS_P[[#This Row],[TTLSGP]],MYRANKS_P[TTLSGP],0)</f>
        <v>#REF!</v>
      </c>
      <c r="Y912" s="92" t="e">
        <f>IF(MYRANKS_P[[#This Row],[RAW_RANK]]&gt;NUM_P,MYRANKS_P[[#This Row],[TTLSGP]],0)</f>
        <v>#REF!</v>
      </c>
      <c r="Z912" s="96" t="e">
        <f>IF(MYRANKS_P[[#This Row],[BENCH_TTLSGP]]=0,"",RANK(MYRANKS_P[[#This Row],[BENCH_TTLSGP]],MYRANKS_P[BENCH_TTLSGP],0))</f>
        <v>#REF!</v>
      </c>
      <c r="AA912" s="96" t="e">
        <f>IF(MYRANKS_P[[#This Row],[RAW_RANK]]=NUM_P,"X","")</f>
        <v>#REF!</v>
      </c>
      <c r="AB912" s="93" t="e">
        <f>VLOOKUP(MYRANKS_P[[#This Row],[POS]],#REF!,COLUMN(#REF!),FALSE)</f>
        <v>#REF!</v>
      </c>
      <c r="AC912" s="95" t="e">
        <f>MYRANKS_P[[#This Row],[TTLSGP]]-MYRANKS_P[[#This Row],[REPL LVL]]</f>
        <v>#REF!</v>
      </c>
      <c r="AD912" s="87" t="e">
        <f>IF(MYRANKS_P[[#This Row],[RAW_RANK]]&lt;=Total_Pitchers_Drafted,MYRANKS_P[[#This Row],[SGP OVER REPL]],0)</f>
        <v>#REF!</v>
      </c>
      <c r="AE912" s="97" t="e">
        <f>MYRANKS_P[[#This Row],[SGP OVER REPL]]*Dollar_Value_Per_Pitcher_SGP+1</f>
        <v>#REF!</v>
      </c>
      <c r="AF912" s="87"/>
      <c r="AG912" s="87" t="e">
        <f>IF(AND(MYRANKS_P[[#This Row],[BENCH_RANK]]&lt;=Total_Pitchers_Drafted,MYRANKS_P[[#This Row],[$ACTUAL]]=""),MYRANKS_P[[#This Row],[USEFULSGP]],0)</f>
        <v>#REF!</v>
      </c>
      <c r="AH912" s="87" t="e">
        <f>IF(MYRANKS_P[[#This Row],[REMAIN_SGP]]=0,0,MYRANKS_P[[#This Row],[REMAIN_SGP]]*Remaining_Dollar_Value_Per_Pitcher_SGP+1)</f>
        <v>#REF!</v>
      </c>
      <c r="AI912" s="87"/>
    </row>
    <row r="913" spans="1:35" x14ac:dyDescent="0.25">
      <c r="A913" s="111" t="s">
        <v>3654</v>
      </c>
      <c r="B913" s="53" t="e">
        <f>VLOOKUP(MYRANKS_P[[#This Row],[PLAYERID]],#REF!,COLUMN(#REF!),FALSE)</f>
        <v>#REF!</v>
      </c>
      <c r="C913" s="53" t="e">
        <f>VLOOKUP(MYRANKS_P[[#This Row],[PLAYERID]],#REF!,COLUMN(#REF!),FALSE)</f>
        <v>#REF!</v>
      </c>
      <c r="D913" s="53" t="e">
        <f>VLOOKUP(MYRANKS_P[[#This Row],[PLAYERID]],#REF!,COLUMN(#REF!),FALSE)</f>
        <v>#REF!</v>
      </c>
      <c r="E913" s="9" t="e">
        <f>VLOOKUP(MYRANKS_P[[#This Row],[PLAYERID]],#REF!,COLUMN(#REF!),FALSE)</f>
        <v>#REF!</v>
      </c>
      <c r="F913" s="53" t="e">
        <f>VLOOKUP(MYRANKS_P[[#This Row],[PLAYERID]],#REF!,COLUMN(#REF!),FALSE)</f>
        <v>#REF!</v>
      </c>
      <c r="G913" s="9" t="e">
        <f>INDEX(#REF!,MATCH(MYRANKS_P[[#This Row],[PLAYERID]],#REF!,0),VLOOKUP(IDSYSTEM,#REF!,3,FALSE))</f>
        <v>#REF!</v>
      </c>
      <c r="H913" s="115" t="e">
        <f>IF(OR(LEAGUE="Mixed",LEAGUE=MYRANKS_P[[#This Row],[LG]]),IFERROR(INDEX(PITCHCSV[],MATCH(MYRANKS_P[[#This Row],[PROJID]],PITCHCSV[playerid],0),P_WCOL),0),0)</f>
        <v>#REF!</v>
      </c>
      <c r="I913" s="137" t="e">
        <f>IF(OR(LEAGUE="Mixed",LEAGUE=MYRANKS_P[[#This Row],[LG]]),IFERROR(INDEX(PITCHCSV[],MATCH(MYRANKS_P[[#This Row],[PROJID]],PITCHCSV[playerid],0),P_SVCOL),0),0)</f>
        <v>#REF!</v>
      </c>
      <c r="J913" s="137" t="e">
        <f>IF(OR(LEAGUE="Mixed",LEAGUE=MYRANKS_P[[#This Row],[LG]]),IFERROR(INDEX(PITCHCSV[],MATCH(MYRANKS_P[[#This Row],[PROJID]],PITCHCSV[playerid],0),P_IPCOL),0),0)</f>
        <v>#REF!</v>
      </c>
      <c r="K913" s="137" t="e">
        <f>IF(OR(LEAGUE="Mixed",LEAGUE=MYRANKS_P[[#This Row],[LG]]),IFERROR(INDEX(PITCHCSV[],MATCH(MYRANKS_P[[#This Row],[PROJID]],PITCHCSV[playerid],0),P_HCOL),0),0)</f>
        <v>#REF!</v>
      </c>
      <c r="L913" s="137" t="e">
        <f>IF(OR(LEAGUE="Mixed",LEAGUE=MYRANKS_P[[#This Row],[LG]]),IFERROR(INDEX(PITCHCSV[],MATCH(MYRANKS_P[[#This Row],[PROJID]],PITCHCSV[playerid],0),P_ERCOL),0),0)</f>
        <v>#REF!</v>
      </c>
      <c r="M913" s="137" t="e">
        <f>IF(OR(LEAGUE="Mixed",LEAGUE=MYRANKS_P[[#This Row],[LG]]),IFERROR(INDEX(PITCHCSV[],MATCH(MYRANKS_P[[#This Row],[PROJID]],PITCHCSV[playerid],0),P_HRCOL),0),0)</f>
        <v>#REF!</v>
      </c>
      <c r="N913" s="137" t="e">
        <f>IF(OR(LEAGUE="Mixed",LEAGUE=MYRANKS_P[[#This Row],[LG]]),IFERROR(INDEX(PITCHCSV[],MATCH(MYRANKS_P[[#This Row],[PROJID]],PITCHCSV[playerid],0),P_SOCOL),0),0)</f>
        <v>#REF!</v>
      </c>
      <c r="O913" s="137" t="e">
        <f>IF(OR(LEAGUE="Mixed",LEAGUE=MYRANKS_P[[#This Row],[LG]]),IFERROR(INDEX(PITCHCSV[],MATCH(MYRANKS_P[[#This Row],[PROJID]],PITCHCSV[playerid],0),P_BBCOL),0),0)</f>
        <v>#REF!</v>
      </c>
      <c r="P913" s="139" t="e">
        <f>IF(OR(LEAGUE="Mixed",LEAGUE=MYRANKS_P[[#This Row],[LG]]),IFERROR(MYRANKS_P[[#This Row],[ER]]*9/MYRANKS_P[[#This Row],[IP]],0),0)</f>
        <v>#REF!</v>
      </c>
      <c r="Q913" s="10" t="e">
        <f>IF(OR(LEAGUE="Mixed",LEAGUE=MYRANKS_P[[#This Row],[LG]]),IFERROR((MYRANKS_P[[#This Row],[BB]]+MYRANKS_P[[#This Row],[H]])/MYRANKS_P[[#This Row],[IP]],0),0)</f>
        <v>#REF!</v>
      </c>
      <c r="R913" s="10" t="e">
        <f>MYRANKS_P[[#This Row],[W]]/SGP_W</f>
        <v>#REF!</v>
      </c>
      <c r="S913" s="10" t="e">
        <f>MYRANKS_P[[#This Row],[SV]]/SGP_SV</f>
        <v>#REF!</v>
      </c>
      <c r="T913" s="10" t="e">
        <f>MYRANKS_P[[#This Row],[SO]]/SGP_K</f>
        <v>#REF!</v>
      </c>
      <c r="U913" s="10" t="e">
        <f>((LGAVG_ER*(NUMPITCHERS-1)+MYRANKS_P[[#This Row],[ER]])*9/((LGAVG_IP*(NUMPITCHERS-1)+MYRANKS_P[[#This Row],[IP]]))-LGAVG_ERA)/SGP_ERA</f>
        <v>#REF!</v>
      </c>
      <c r="V913" s="140" t="e">
        <f>((LGAVG_HBB*(NUMPITCHERS-1)+MYRANKS_P[[#This Row],[BB]]+MYRANKS_P[[#This Row],[H]])/(LGAVG_IP*(NUMPITCHERS-1)+MYRANKS_P[[#This Row],[IP]])-LGAVG_WHIP)/SGP_WHIP</f>
        <v>#REF!</v>
      </c>
      <c r="W913" s="72" t="e">
        <f>MYRANKS_P[[#This Row],[WSGP]]+MYRANKS_P[[#This Row],[SVSGP]]+MYRANKS_P[[#This Row],[SOSGP]]+MYRANKS_P[[#This Row],[ERASGP]]+MYRANKS_P[[#This Row],[WHIPSGP]]</f>
        <v>#REF!</v>
      </c>
      <c r="X913" s="171" t="e">
        <f>RANK(MYRANKS_P[[#This Row],[TTLSGP]],MYRANKS_P[TTLSGP],0)</f>
        <v>#REF!</v>
      </c>
      <c r="Y913" s="72" t="e">
        <f>IF(MYRANKS_P[[#This Row],[RAW_RANK]]&gt;NUM_P,MYRANKS_P[[#This Row],[TTLSGP]],0)</f>
        <v>#REF!</v>
      </c>
      <c r="Z913" s="22" t="e">
        <f>IF(MYRANKS_P[[#This Row],[BENCH_TTLSGP]]=0,"",RANK(MYRANKS_P[[#This Row],[BENCH_TTLSGP]],MYRANKS_P[BENCH_TTLSGP],0))</f>
        <v>#REF!</v>
      </c>
      <c r="AA913" s="22" t="e">
        <f>IF(MYRANKS_P[[#This Row],[RAW_RANK]]=NUM_P,"X","")</f>
        <v>#REF!</v>
      </c>
      <c r="AB913" s="80" t="e">
        <f>VLOOKUP(MYRANKS_P[[#This Row],[POS]],#REF!,COLUMN(#REF!),FALSE)</f>
        <v>#REF!</v>
      </c>
      <c r="AC913" s="81" t="e">
        <f>MYRANKS_P[[#This Row],[TTLSGP]]-MYRANKS_P[[#This Row],[REPL LVL]]</f>
        <v>#REF!</v>
      </c>
      <c r="AD913" s="19" t="e">
        <f>IF(MYRANKS_P[[#This Row],[RAW_RANK]]&lt;=Total_Pitchers_Drafted,MYRANKS_P[[#This Row],[SGP OVER REPL]],0)</f>
        <v>#REF!</v>
      </c>
      <c r="AE913" s="66" t="e">
        <f>MYRANKS_P[[#This Row],[SGP OVER REPL]]*Dollar_Value_Per_Pitcher_SGP+1</f>
        <v>#REF!</v>
      </c>
      <c r="AF913" s="27"/>
      <c r="AG913" s="30" t="e">
        <f>IF(AND(MYRANKS_P[[#This Row],[BENCH_RANK]]&lt;=Total_Pitchers_Drafted,MYRANKS_P[[#This Row],[$ACTUAL]]=""),MYRANKS_P[[#This Row],[USEFULSGP]],0)</f>
        <v>#REF!</v>
      </c>
      <c r="AH913" s="27" t="e">
        <f>IF(MYRANKS_P[[#This Row],[REMAIN_SGP]]=0,0,MYRANKS_P[[#This Row],[REMAIN_SGP]]*Remaining_Dollar_Value_Per_Pitcher_SGP+1)</f>
        <v>#REF!</v>
      </c>
      <c r="AI913" s="87"/>
    </row>
    <row r="914" spans="1:35" x14ac:dyDescent="0.25">
      <c r="A914" s="111" t="s">
        <v>2332</v>
      </c>
      <c r="B914" s="9" t="e">
        <f>VLOOKUP(MYRANKS_P[[#This Row],[PLAYERID]],#REF!,COLUMN(#REF!),FALSE)</f>
        <v>#REF!</v>
      </c>
      <c r="C914" s="9" t="e">
        <f>VLOOKUP(MYRANKS_P[[#This Row],[PLAYERID]],#REF!,COLUMN(#REF!),FALSE)</f>
        <v>#REF!</v>
      </c>
      <c r="D914" s="9" t="e">
        <f>VLOOKUP(MYRANKS_P[[#This Row],[PLAYERID]],#REF!,COLUMN(#REF!),FALSE)</f>
        <v>#REF!</v>
      </c>
      <c r="E914" s="9" t="e">
        <f>VLOOKUP(MYRANKS_P[[#This Row],[PLAYERID]],#REF!,COLUMN(#REF!),FALSE)</f>
        <v>#REF!</v>
      </c>
      <c r="F914" s="9" t="e">
        <f>VLOOKUP(MYRANKS_P[[#This Row],[PLAYERID]],#REF!,COLUMN(#REF!),FALSE)</f>
        <v>#REF!</v>
      </c>
      <c r="G914" s="9" t="e">
        <f>INDEX(#REF!,MATCH(MYRANKS_P[[#This Row],[PLAYERID]],#REF!,0),VLOOKUP(IDSYSTEM,#REF!,3,FALSE))</f>
        <v>#REF!</v>
      </c>
      <c r="H914" s="115" t="e">
        <f>IF(OR(LEAGUE="Mixed",LEAGUE=MYRANKS_P[[#This Row],[LG]]),IFERROR(INDEX(PITCHCSV[],MATCH(MYRANKS_P[[#This Row],[PROJID]],PITCHCSV[playerid],0),P_WCOL),0),0)</f>
        <v>#REF!</v>
      </c>
      <c r="I914" s="137" t="e">
        <f>IF(OR(LEAGUE="Mixed",LEAGUE=MYRANKS_P[[#This Row],[LG]]),IFERROR(INDEX(PITCHCSV[],MATCH(MYRANKS_P[[#This Row],[PROJID]],PITCHCSV[playerid],0),P_SVCOL),0),0)</f>
        <v>#REF!</v>
      </c>
      <c r="J914" s="137" t="e">
        <f>IF(OR(LEAGUE="Mixed",LEAGUE=MYRANKS_P[[#This Row],[LG]]),IFERROR(INDEX(PITCHCSV[],MATCH(MYRANKS_P[[#This Row],[PROJID]],PITCHCSV[playerid],0),P_IPCOL),0),0)</f>
        <v>#REF!</v>
      </c>
      <c r="K914" s="137" t="e">
        <f>IF(OR(LEAGUE="Mixed",LEAGUE=MYRANKS_P[[#This Row],[LG]]),IFERROR(INDEX(PITCHCSV[],MATCH(MYRANKS_P[[#This Row],[PROJID]],PITCHCSV[playerid],0),P_HCOL),0),0)</f>
        <v>#REF!</v>
      </c>
      <c r="L914" s="137" t="e">
        <f>IF(OR(LEAGUE="Mixed",LEAGUE=MYRANKS_P[[#This Row],[LG]]),IFERROR(INDEX(PITCHCSV[],MATCH(MYRANKS_P[[#This Row],[PROJID]],PITCHCSV[playerid],0),P_ERCOL),0),0)</f>
        <v>#REF!</v>
      </c>
      <c r="M914" s="137" t="e">
        <f>IF(OR(LEAGUE="Mixed",LEAGUE=MYRANKS_P[[#This Row],[LG]]),IFERROR(INDEX(PITCHCSV[],MATCH(MYRANKS_P[[#This Row],[PROJID]],PITCHCSV[playerid],0),P_HRCOL),0),0)</f>
        <v>#REF!</v>
      </c>
      <c r="N914" s="137" t="e">
        <f>IF(OR(LEAGUE="Mixed",LEAGUE=MYRANKS_P[[#This Row],[LG]]),IFERROR(INDEX(PITCHCSV[],MATCH(MYRANKS_P[[#This Row],[PROJID]],PITCHCSV[playerid],0),P_SOCOL),0),0)</f>
        <v>#REF!</v>
      </c>
      <c r="O914" s="137" t="e">
        <f>IF(OR(LEAGUE="Mixed",LEAGUE=MYRANKS_P[[#This Row],[LG]]),IFERROR(INDEX(PITCHCSV[],MATCH(MYRANKS_P[[#This Row],[PROJID]],PITCHCSV[playerid],0),P_BBCOL),0),0)</f>
        <v>#REF!</v>
      </c>
      <c r="P914" s="139" t="e">
        <f>IF(OR(LEAGUE="Mixed",LEAGUE=MYRANKS_P[[#This Row],[LG]]),IFERROR(MYRANKS_P[[#This Row],[ER]]*9/MYRANKS_P[[#This Row],[IP]],0),0)</f>
        <v>#REF!</v>
      </c>
      <c r="Q914" s="10" t="e">
        <f>IF(OR(LEAGUE="Mixed",LEAGUE=MYRANKS_P[[#This Row],[LG]]),IFERROR((MYRANKS_P[[#This Row],[BB]]+MYRANKS_P[[#This Row],[H]])/MYRANKS_P[[#This Row],[IP]],0),0)</f>
        <v>#REF!</v>
      </c>
      <c r="R914" s="10" t="e">
        <f>MYRANKS_P[[#This Row],[W]]/SGP_W</f>
        <v>#REF!</v>
      </c>
      <c r="S914" s="10" t="e">
        <f>MYRANKS_P[[#This Row],[SV]]/SGP_SV</f>
        <v>#REF!</v>
      </c>
      <c r="T914" s="10" t="e">
        <f>MYRANKS_P[[#This Row],[SO]]/SGP_K</f>
        <v>#REF!</v>
      </c>
      <c r="U914" s="10" t="e">
        <f>((LGAVG_ER*(NUMPITCHERS-1)+MYRANKS_P[[#This Row],[ER]])*9/((LGAVG_IP*(NUMPITCHERS-1)+MYRANKS_P[[#This Row],[IP]]))-LGAVG_ERA)/SGP_ERA</f>
        <v>#REF!</v>
      </c>
      <c r="V914" s="140" t="e">
        <f>((LGAVG_HBB*(NUMPITCHERS-1)+MYRANKS_P[[#This Row],[BB]]+MYRANKS_P[[#This Row],[H]])/(LGAVG_IP*(NUMPITCHERS-1)+MYRANKS_P[[#This Row],[IP]])-LGAVG_WHIP)/SGP_WHIP</f>
        <v>#REF!</v>
      </c>
      <c r="W914" s="72" t="e">
        <f>MYRANKS_P[[#This Row],[WSGP]]+MYRANKS_P[[#This Row],[SVSGP]]+MYRANKS_P[[#This Row],[SOSGP]]+MYRANKS_P[[#This Row],[ERASGP]]+MYRANKS_P[[#This Row],[WHIPSGP]]</f>
        <v>#REF!</v>
      </c>
      <c r="X914" s="171" t="e">
        <f>RANK(MYRANKS_P[[#This Row],[TTLSGP]],MYRANKS_P[TTLSGP],0)</f>
        <v>#REF!</v>
      </c>
      <c r="Y914" s="72" t="e">
        <f>IF(MYRANKS_P[[#This Row],[RAW_RANK]]&gt;NUM_P,MYRANKS_P[[#This Row],[TTLSGP]],0)</f>
        <v>#REF!</v>
      </c>
      <c r="Z914" s="22" t="e">
        <f>IF(MYRANKS_P[[#This Row],[BENCH_TTLSGP]]=0,"",RANK(MYRANKS_P[[#This Row],[BENCH_TTLSGP]],MYRANKS_P[BENCH_TTLSGP],0))</f>
        <v>#REF!</v>
      </c>
      <c r="AA914" s="22" t="e">
        <f>IF(MYRANKS_P[[#This Row],[RAW_RANK]]=NUM_P,"X","")</f>
        <v>#REF!</v>
      </c>
      <c r="AB914" s="80" t="e">
        <f>VLOOKUP(MYRANKS_P[[#This Row],[POS]],#REF!,COLUMN(#REF!),FALSE)</f>
        <v>#REF!</v>
      </c>
      <c r="AC914" s="81" t="e">
        <f>MYRANKS_P[[#This Row],[TTLSGP]]-MYRANKS_P[[#This Row],[REPL LVL]]</f>
        <v>#REF!</v>
      </c>
      <c r="AD914" s="19" t="e">
        <f>IF(MYRANKS_P[[#This Row],[RAW_RANK]]&lt;=Total_Pitchers_Drafted,MYRANKS_P[[#This Row],[SGP OVER REPL]],0)</f>
        <v>#REF!</v>
      </c>
      <c r="AE914" s="66" t="e">
        <f>MYRANKS_P[[#This Row],[SGP OVER REPL]]*Dollar_Value_Per_Pitcher_SGP+1</f>
        <v>#REF!</v>
      </c>
      <c r="AF914" s="27"/>
      <c r="AG914" s="30" t="e">
        <f>IF(AND(MYRANKS_P[[#This Row],[BENCH_RANK]]&lt;=Total_Pitchers_Drafted,MYRANKS_P[[#This Row],[$ACTUAL]]=""),MYRANKS_P[[#This Row],[USEFULSGP]],0)</f>
        <v>#REF!</v>
      </c>
      <c r="AH914" s="27" t="e">
        <f>IF(MYRANKS_P[[#This Row],[REMAIN_SGP]]=0,0,MYRANKS_P[[#This Row],[REMAIN_SGP]]*Remaining_Dollar_Value_Per_Pitcher_SGP+1)</f>
        <v>#REF!</v>
      </c>
      <c r="AI914" s="87"/>
    </row>
    <row r="915" spans="1:35" x14ac:dyDescent="0.25">
      <c r="A915" s="111" t="s">
        <v>1070</v>
      </c>
      <c r="B915" s="9" t="e">
        <f>VLOOKUP(MYRANKS_P[[#This Row],[PLAYERID]],#REF!,COLUMN(#REF!),FALSE)</f>
        <v>#REF!</v>
      </c>
      <c r="C915" s="9" t="e">
        <f>VLOOKUP(MYRANKS_P[[#This Row],[PLAYERID]],#REF!,COLUMN(#REF!),FALSE)</f>
        <v>#REF!</v>
      </c>
      <c r="D915" s="9" t="e">
        <f>VLOOKUP(MYRANKS_P[[#This Row],[PLAYERID]],#REF!,COLUMN(#REF!),FALSE)</f>
        <v>#REF!</v>
      </c>
      <c r="E915" s="9" t="e">
        <f>VLOOKUP(MYRANKS_P[[#This Row],[PLAYERID]],#REF!,COLUMN(#REF!),FALSE)</f>
        <v>#REF!</v>
      </c>
      <c r="F915" s="9" t="e">
        <f>VLOOKUP(MYRANKS_P[[#This Row],[PLAYERID]],#REF!,COLUMN(#REF!),FALSE)</f>
        <v>#REF!</v>
      </c>
      <c r="G915" s="9" t="e">
        <f>INDEX(#REF!,MATCH(MYRANKS_P[[#This Row],[PLAYERID]],#REF!,0),VLOOKUP(IDSYSTEM,#REF!,3,FALSE))</f>
        <v>#REF!</v>
      </c>
      <c r="H915" s="115" t="e">
        <f>IF(OR(LEAGUE="Mixed",LEAGUE=MYRANKS_P[[#This Row],[LG]]),IFERROR(INDEX(PITCHCSV[],MATCH(MYRANKS_P[[#This Row],[PROJID]],PITCHCSV[playerid],0),P_WCOL),0),0)</f>
        <v>#REF!</v>
      </c>
      <c r="I915" s="137" t="e">
        <f>IF(OR(LEAGUE="Mixed",LEAGUE=MYRANKS_P[[#This Row],[LG]]),IFERROR(INDEX(PITCHCSV[],MATCH(MYRANKS_P[[#This Row],[PROJID]],PITCHCSV[playerid],0),P_SVCOL),0),0)</f>
        <v>#REF!</v>
      </c>
      <c r="J915" s="137" t="e">
        <f>IF(OR(LEAGUE="Mixed",LEAGUE=MYRANKS_P[[#This Row],[LG]]),IFERROR(INDEX(PITCHCSV[],MATCH(MYRANKS_P[[#This Row],[PROJID]],PITCHCSV[playerid],0),P_IPCOL),0),0)</f>
        <v>#REF!</v>
      </c>
      <c r="K915" s="137" t="e">
        <f>IF(OR(LEAGUE="Mixed",LEAGUE=MYRANKS_P[[#This Row],[LG]]),IFERROR(INDEX(PITCHCSV[],MATCH(MYRANKS_P[[#This Row],[PROJID]],PITCHCSV[playerid],0),P_HCOL),0),0)</f>
        <v>#REF!</v>
      </c>
      <c r="L915" s="137" t="e">
        <f>IF(OR(LEAGUE="Mixed",LEAGUE=MYRANKS_P[[#This Row],[LG]]),IFERROR(INDEX(PITCHCSV[],MATCH(MYRANKS_P[[#This Row],[PROJID]],PITCHCSV[playerid],0),P_ERCOL),0),0)</f>
        <v>#REF!</v>
      </c>
      <c r="M915" s="137" t="e">
        <f>IF(OR(LEAGUE="Mixed",LEAGUE=MYRANKS_P[[#This Row],[LG]]),IFERROR(INDEX(PITCHCSV[],MATCH(MYRANKS_P[[#This Row],[PROJID]],PITCHCSV[playerid],0),P_HRCOL),0),0)</f>
        <v>#REF!</v>
      </c>
      <c r="N915" s="137" t="e">
        <f>IF(OR(LEAGUE="Mixed",LEAGUE=MYRANKS_P[[#This Row],[LG]]),IFERROR(INDEX(PITCHCSV[],MATCH(MYRANKS_P[[#This Row],[PROJID]],PITCHCSV[playerid],0),P_SOCOL),0),0)</f>
        <v>#REF!</v>
      </c>
      <c r="O915" s="137" t="e">
        <f>IF(OR(LEAGUE="Mixed",LEAGUE=MYRANKS_P[[#This Row],[LG]]),IFERROR(INDEX(PITCHCSV[],MATCH(MYRANKS_P[[#This Row],[PROJID]],PITCHCSV[playerid],0),P_BBCOL),0),0)</f>
        <v>#REF!</v>
      </c>
      <c r="P915" s="139" t="e">
        <f>IF(OR(LEAGUE="Mixed",LEAGUE=MYRANKS_P[[#This Row],[LG]]),IFERROR(MYRANKS_P[[#This Row],[ER]]*9/MYRANKS_P[[#This Row],[IP]],0),0)</f>
        <v>#REF!</v>
      </c>
      <c r="Q915" s="10" t="e">
        <f>IF(OR(LEAGUE="Mixed",LEAGUE=MYRANKS_P[[#This Row],[LG]]),IFERROR((MYRANKS_P[[#This Row],[BB]]+MYRANKS_P[[#This Row],[H]])/MYRANKS_P[[#This Row],[IP]],0),0)</f>
        <v>#REF!</v>
      </c>
      <c r="R915" s="10" t="e">
        <f>MYRANKS_P[[#This Row],[W]]/SGP_W</f>
        <v>#REF!</v>
      </c>
      <c r="S915" s="10" t="e">
        <f>MYRANKS_P[[#This Row],[SV]]/SGP_SV</f>
        <v>#REF!</v>
      </c>
      <c r="T915" s="10" t="e">
        <f>MYRANKS_P[[#This Row],[SO]]/SGP_K</f>
        <v>#REF!</v>
      </c>
      <c r="U915" s="10" t="e">
        <f>((LGAVG_ER*(NUMPITCHERS-1)+MYRANKS_P[[#This Row],[ER]])*9/((LGAVG_IP*(NUMPITCHERS-1)+MYRANKS_P[[#This Row],[IP]]))-LGAVG_ERA)/SGP_ERA</f>
        <v>#REF!</v>
      </c>
      <c r="V915" s="140" t="e">
        <f>((LGAVG_HBB*(NUMPITCHERS-1)+MYRANKS_P[[#This Row],[BB]]+MYRANKS_P[[#This Row],[H]])/(LGAVG_IP*(NUMPITCHERS-1)+MYRANKS_P[[#This Row],[IP]])-LGAVG_WHIP)/SGP_WHIP</f>
        <v>#REF!</v>
      </c>
      <c r="W915" s="72" t="e">
        <f>MYRANKS_P[[#This Row],[WSGP]]+MYRANKS_P[[#This Row],[SVSGP]]+MYRANKS_P[[#This Row],[SOSGP]]+MYRANKS_P[[#This Row],[ERASGP]]+MYRANKS_P[[#This Row],[WHIPSGP]]</f>
        <v>#REF!</v>
      </c>
      <c r="X915" s="171" t="e">
        <f>RANK(MYRANKS_P[[#This Row],[TTLSGP]],MYRANKS_P[TTLSGP],0)</f>
        <v>#REF!</v>
      </c>
      <c r="Y915" s="72" t="e">
        <f>IF(MYRANKS_P[[#This Row],[RAW_RANK]]&gt;NUM_P,MYRANKS_P[[#This Row],[TTLSGP]],0)</f>
        <v>#REF!</v>
      </c>
      <c r="Z915" s="22" t="e">
        <f>IF(MYRANKS_P[[#This Row],[BENCH_TTLSGP]]=0,"",RANK(MYRANKS_P[[#This Row],[BENCH_TTLSGP]],MYRANKS_P[BENCH_TTLSGP],0))</f>
        <v>#REF!</v>
      </c>
      <c r="AA915" s="22" t="e">
        <f>IF(MYRANKS_P[[#This Row],[RAW_RANK]]=NUM_P,"X","")</f>
        <v>#REF!</v>
      </c>
      <c r="AB915" s="80" t="e">
        <f>VLOOKUP(MYRANKS_P[[#This Row],[POS]],#REF!,COLUMN(#REF!),FALSE)</f>
        <v>#REF!</v>
      </c>
      <c r="AC915" s="81" t="e">
        <f>MYRANKS_P[[#This Row],[TTLSGP]]-MYRANKS_P[[#This Row],[REPL LVL]]</f>
        <v>#REF!</v>
      </c>
      <c r="AD915" s="19" t="e">
        <f>IF(MYRANKS_P[[#This Row],[RAW_RANK]]&lt;=Total_Pitchers_Drafted,MYRANKS_P[[#This Row],[SGP OVER REPL]],0)</f>
        <v>#REF!</v>
      </c>
      <c r="AE915" s="66" t="e">
        <f>MYRANKS_P[[#This Row],[SGP OVER REPL]]*Dollar_Value_Per_Pitcher_SGP+1</f>
        <v>#REF!</v>
      </c>
      <c r="AF915" s="27"/>
      <c r="AG915" s="30" t="e">
        <f>IF(AND(MYRANKS_P[[#This Row],[BENCH_RANK]]&lt;=Total_Pitchers_Drafted,MYRANKS_P[[#This Row],[$ACTUAL]]=""),MYRANKS_P[[#This Row],[USEFULSGP]],0)</f>
        <v>#REF!</v>
      </c>
      <c r="AH915" s="27" t="e">
        <f>IF(MYRANKS_P[[#This Row],[REMAIN_SGP]]=0,0,MYRANKS_P[[#This Row],[REMAIN_SGP]]*Remaining_Dollar_Value_Per_Pitcher_SGP+1)</f>
        <v>#REF!</v>
      </c>
      <c r="AI915" s="87"/>
    </row>
    <row r="916" spans="1:35" x14ac:dyDescent="0.25">
      <c r="A916" s="78" t="s">
        <v>1152</v>
      </c>
      <c r="B916" s="53" t="e">
        <f>VLOOKUP(MYRANKS_P[[#This Row],[PLAYERID]],#REF!,COLUMN(#REF!),FALSE)</f>
        <v>#REF!</v>
      </c>
      <c r="C916" s="53" t="e">
        <f>VLOOKUP(MYRANKS_P[[#This Row],[PLAYERID]],#REF!,COLUMN(#REF!),FALSE)</f>
        <v>#REF!</v>
      </c>
      <c r="D916" s="53" t="e">
        <f>VLOOKUP(MYRANKS_P[[#This Row],[PLAYERID]],#REF!,COLUMN(#REF!),FALSE)</f>
        <v>#REF!</v>
      </c>
      <c r="E916" s="9" t="e">
        <f>VLOOKUP(MYRANKS_P[[#This Row],[PLAYERID]],#REF!,COLUMN(#REF!),FALSE)</f>
        <v>#REF!</v>
      </c>
      <c r="F916" s="53" t="e">
        <f>VLOOKUP(MYRANKS_P[[#This Row],[PLAYERID]],#REF!,COLUMN(#REF!),FALSE)</f>
        <v>#REF!</v>
      </c>
      <c r="G916" s="169" t="e">
        <f>INDEX(#REF!,MATCH(MYRANKS_P[[#This Row],[PLAYERID]],#REF!,0),VLOOKUP(IDSYSTEM,#REF!,3,FALSE))</f>
        <v>#REF!</v>
      </c>
      <c r="H916" s="136" t="e">
        <f>IF(OR(LEAGUE="Mixed",LEAGUE=MYRANKS_P[[#This Row],[LG]]),IFERROR(INDEX(PITCHCSV[],MATCH(MYRANKS_P[[#This Row],[PROJID]],PITCHCSV[playerid],0),P_WCOL),0),0)</f>
        <v>#REF!</v>
      </c>
      <c r="I916" s="138" t="e">
        <f>IF(OR(LEAGUE="Mixed",LEAGUE=MYRANKS_P[[#This Row],[LG]]),IFERROR(INDEX(PITCHCSV[],MATCH(MYRANKS_P[[#This Row],[PROJID]],PITCHCSV[playerid],0),P_SVCOL),0),0)</f>
        <v>#REF!</v>
      </c>
      <c r="J916" s="138" t="e">
        <f>IF(OR(LEAGUE="Mixed",LEAGUE=MYRANKS_P[[#This Row],[LG]]),IFERROR(INDEX(PITCHCSV[],MATCH(MYRANKS_P[[#This Row],[PROJID]],PITCHCSV[playerid],0),P_IPCOL),0),0)</f>
        <v>#REF!</v>
      </c>
      <c r="K916" s="138" t="e">
        <f>IF(OR(LEAGUE="Mixed",LEAGUE=MYRANKS_P[[#This Row],[LG]]),IFERROR(INDEX(PITCHCSV[],MATCH(MYRANKS_P[[#This Row],[PROJID]],PITCHCSV[playerid],0),P_HCOL),0),0)</f>
        <v>#REF!</v>
      </c>
      <c r="L916" s="138" t="e">
        <f>IF(OR(LEAGUE="Mixed",LEAGUE=MYRANKS_P[[#This Row],[LG]]),IFERROR(INDEX(PITCHCSV[],MATCH(MYRANKS_P[[#This Row],[PROJID]],PITCHCSV[playerid],0),P_ERCOL),0),0)</f>
        <v>#REF!</v>
      </c>
      <c r="M916" s="138" t="e">
        <f>IF(OR(LEAGUE="Mixed",LEAGUE=MYRANKS_P[[#This Row],[LG]]),IFERROR(INDEX(PITCHCSV[],MATCH(MYRANKS_P[[#This Row],[PROJID]],PITCHCSV[playerid],0),P_HRCOL),0),0)</f>
        <v>#REF!</v>
      </c>
      <c r="N916" s="138" t="e">
        <f>IF(OR(LEAGUE="Mixed",LEAGUE=MYRANKS_P[[#This Row],[LG]]),IFERROR(INDEX(PITCHCSV[],MATCH(MYRANKS_P[[#This Row],[PROJID]],PITCHCSV[playerid],0),P_SOCOL),0),0)</f>
        <v>#REF!</v>
      </c>
      <c r="O916" s="138" t="e">
        <f>IF(OR(LEAGUE="Mixed",LEAGUE=MYRANKS_P[[#This Row],[LG]]),IFERROR(INDEX(PITCHCSV[],MATCH(MYRANKS_P[[#This Row],[PROJID]],PITCHCSV[playerid],0),P_BBCOL),0),0)</f>
        <v>#REF!</v>
      </c>
      <c r="P916" s="80" t="e">
        <f>IF(OR(LEAGUE="Mixed",LEAGUE=MYRANKS_P[[#This Row],[LG]]),IFERROR(MYRANKS_P[[#This Row],[ER]]*9/MYRANKS_P[[#This Row],[IP]],0),0)</f>
        <v>#REF!</v>
      </c>
      <c r="Q916" s="12" t="e">
        <f>IF(OR(LEAGUE="Mixed",LEAGUE=MYRANKS_P[[#This Row],[LG]]),IFERROR((MYRANKS_P[[#This Row],[BB]]+MYRANKS_P[[#This Row],[H]])/MYRANKS_P[[#This Row],[IP]],0),0)</f>
        <v>#REF!</v>
      </c>
      <c r="R916" s="58" t="e">
        <f>MYRANKS_P[[#This Row],[W]]/SGP_W</f>
        <v>#REF!</v>
      </c>
      <c r="S916" s="57" t="e">
        <f>MYRANKS_P[[#This Row],[SV]]/SGP_SV</f>
        <v>#REF!</v>
      </c>
      <c r="T916" s="58" t="e">
        <f>MYRANKS_P[[#This Row],[SO]]/SGP_K</f>
        <v>#REF!</v>
      </c>
      <c r="U916" s="12" t="e">
        <f>((LGAVG_ER*(NUMPITCHERS-1)+MYRANKS_P[[#This Row],[ER]])*9/((LGAVG_IP*(NUMPITCHERS-1)+MYRANKS_P[[#This Row],[IP]]))-LGAVG_ERA)/SGP_ERA</f>
        <v>#REF!</v>
      </c>
      <c r="V916" s="141" t="e">
        <f>((LGAVG_HBB*(NUMPITCHERS-1)+MYRANKS_P[[#This Row],[BB]]+MYRANKS_P[[#This Row],[H]])/(LGAVG_IP*(NUMPITCHERS-1)+MYRANKS_P[[#This Row],[IP]])-LGAVG_WHIP)/SGP_WHIP</f>
        <v>#REF!</v>
      </c>
      <c r="W916" s="75" t="e">
        <f>MYRANKS_P[[#This Row],[WSGP]]+MYRANKS_P[[#This Row],[SVSGP]]+MYRANKS_P[[#This Row],[SOSGP]]+MYRANKS_P[[#This Row],[ERASGP]]+MYRANKS_P[[#This Row],[WHIPSGP]]</f>
        <v>#REF!</v>
      </c>
      <c r="X916" s="177" t="e">
        <f>RANK(MYRANKS_P[[#This Row],[TTLSGP]],MYRANKS_P[TTLSGP],0)</f>
        <v>#REF!</v>
      </c>
      <c r="Y916" s="75" t="e">
        <f>IF(MYRANKS_P[[#This Row],[RAW_RANK]]&gt;NUM_P,MYRANKS_P[[#This Row],[TTLSGP]],0)</f>
        <v>#REF!</v>
      </c>
      <c r="Z916" s="59" t="e">
        <f>IF(MYRANKS_P[[#This Row],[BENCH_TTLSGP]]=0,"",RANK(MYRANKS_P[[#This Row],[BENCH_TTLSGP]],MYRANKS_P[BENCH_TTLSGP],0))</f>
        <v>#REF!</v>
      </c>
      <c r="AA916" s="59" t="e">
        <f>IF(MYRANKS_P[[#This Row],[RAW_RANK]]=NUM_P,"X","")</f>
        <v>#REF!</v>
      </c>
      <c r="AB916" s="118" t="e">
        <f>VLOOKUP(MYRANKS_P[[#This Row],[POS]],#REF!,COLUMN(#REF!),FALSE)</f>
        <v>#REF!</v>
      </c>
      <c r="AC916" s="119" t="e">
        <f>MYRANKS_P[[#This Row],[TTLSGP]]-MYRANKS_P[[#This Row],[REPL LVL]]</f>
        <v>#REF!</v>
      </c>
      <c r="AD916" s="58" t="e">
        <f>IF(MYRANKS_P[[#This Row],[RAW_RANK]]&lt;=Total_Pitchers_Drafted,MYRANKS_P[[#This Row],[SGP OVER REPL]],0)</f>
        <v>#REF!</v>
      </c>
      <c r="AE916" s="69" t="e">
        <f>MYRANKS_P[[#This Row],[SGP OVER REPL]]*Dollar_Value_Per_Pitcher_SGP+1</f>
        <v>#REF!</v>
      </c>
      <c r="AF916" s="58"/>
      <c r="AG916" s="57" t="e">
        <f>IF(AND(MYRANKS_P[[#This Row],[BENCH_RANK]]&lt;=Total_Pitchers_Drafted,MYRANKS_P[[#This Row],[$ACTUAL]]=""),MYRANKS_P[[#This Row],[USEFULSGP]],0)</f>
        <v>#REF!</v>
      </c>
      <c r="AH916" s="58" t="e">
        <f>IF(MYRANKS_P[[#This Row],[REMAIN_SGP]]=0,0,MYRANKS_P[[#This Row],[REMAIN_SGP]]*Remaining_Dollar_Value_Per_Pitcher_SGP+1)</f>
        <v>#REF!</v>
      </c>
      <c r="AI916" s="94"/>
    </row>
    <row r="917" spans="1:35" x14ac:dyDescent="0.25">
      <c r="A917" s="78" t="s">
        <v>6611</v>
      </c>
      <c r="B917" s="9" t="e">
        <f>VLOOKUP(MYRANKS_P[[#This Row],[PLAYERID]],#REF!,COLUMN(#REF!),FALSE)</f>
        <v>#REF!</v>
      </c>
      <c r="C917" s="9" t="e">
        <f>VLOOKUP(MYRANKS_P[[#This Row],[PLAYERID]],#REF!,COLUMN(#REF!),FALSE)</f>
        <v>#REF!</v>
      </c>
      <c r="D917" s="9" t="e">
        <f>VLOOKUP(MYRANKS_P[[#This Row],[PLAYERID]],#REF!,COLUMN(#REF!),FALSE)</f>
        <v>#REF!</v>
      </c>
      <c r="E917" s="9" t="e">
        <f>VLOOKUP(MYRANKS_P[[#This Row],[PLAYERID]],#REF!,COLUMN(#REF!),FALSE)</f>
        <v>#REF!</v>
      </c>
      <c r="F917" s="9" t="e">
        <f>VLOOKUP(MYRANKS_P[[#This Row],[PLAYERID]],#REF!,COLUMN(#REF!),FALSE)</f>
        <v>#REF!</v>
      </c>
      <c r="G917" s="169" t="e">
        <f>INDEX(#REF!,MATCH(MYRANKS_P[[#This Row],[PLAYERID]],#REF!,0),VLOOKUP(IDSYSTEM,#REF!,3,FALSE))</f>
        <v>#REF!</v>
      </c>
      <c r="H917" s="136" t="e">
        <f>IF(OR(LEAGUE="Mixed",LEAGUE=MYRANKS_P[[#This Row],[LG]]),IFERROR(INDEX(PITCHCSV[],MATCH(MYRANKS_P[[#This Row],[PROJID]],PITCHCSV[playerid],0),P_WCOL),0),0)</f>
        <v>#REF!</v>
      </c>
      <c r="I917" s="138" t="e">
        <f>IF(OR(LEAGUE="Mixed",LEAGUE=MYRANKS_P[[#This Row],[LG]]),IFERROR(INDEX(PITCHCSV[],MATCH(MYRANKS_P[[#This Row],[PROJID]],PITCHCSV[playerid],0),P_SVCOL),0),0)</f>
        <v>#REF!</v>
      </c>
      <c r="J917" s="138" t="e">
        <f>IF(OR(LEAGUE="Mixed",LEAGUE=MYRANKS_P[[#This Row],[LG]]),IFERROR(INDEX(PITCHCSV[],MATCH(MYRANKS_P[[#This Row],[PROJID]],PITCHCSV[playerid],0),P_IPCOL),0),0)</f>
        <v>#REF!</v>
      </c>
      <c r="K917" s="138" t="e">
        <f>IF(OR(LEAGUE="Mixed",LEAGUE=MYRANKS_P[[#This Row],[LG]]),IFERROR(INDEX(PITCHCSV[],MATCH(MYRANKS_P[[#This Row],[PROJID]],PITCHCSV[playerid],0),P_HCOL),0),0)</f>
        <v>#REF!</v>
      </c>
      <c r="L917" s="138" t="e">
        <f>IF(OR(LEAGUE="Mixed",LEAGUE=MYRANKS_P[[#This Row],[LG]]),IFERROR(INDEX(PITCHCSV[],MATCH(MYRANKS_P[[#This Row],[PROJID]],PITCHCSV[playerid],0),P_ERCOL),0),0)</f>
        <v>#REF!</v>
      </c>
      <c r="M917" s="138" t="e">
        <f>IF(OR(LEAGUE="Mixed",LEAGUE=MYRANKS_P[[#This Row],[LG]]),IFERROR(INDEX(PITCHCSV[],MATCH(MYRANKS_P[[#This Row],[PROJID]],PITCHCSV[playerid],0),P_HRCOL),0),0)</f>
        <v>#REF!</v>
      </c>
      <c r="N917" s="138" t="e">
        <f>IF(OR(LEAGUE="Mixed",LEAGUE=MYRANKS_P[[#This Row],[LG]]),IFERROR(INDEX(PITCHCSV[],MATCH(MYRANKS_P[[#This Row],[PROJID]],PITCHCSV[playerid],0),P_SOCOL),0),0)</f>
        <v>#REF!</v>
      </c>
      <c r="O917" s="138" t="e">
        <f>IF(OR(LEAGUE="Mixed",LEAGUE=MYRANKS_P[[#This Row],[LG]]),IFERROR(INDEX(PITCHCSV[],MATCH(MYRANKS_P[[#This Row],[PROJID]],PITCHCSV[playerid],0),P_BBCOL),0),0)</f>
        <v>#REF!</v>
      </c>
      <c r="P917" s="80" t="e">
        <f>IF(OR(LEAGUE="Mixed",LEAGUE=MYRANKS_P[[#This Row],[LG]]),IFERROR(MYRANKS_P[[#This Row],[ER]]*9/MYRANKS_P[[#This Row],[IP]],0),0)</f>
        <v>#REF!</v>
      </c>
      <c r="Q917" s="12" t="e">
        <f>IF(OR(LEAGUE="Mixed",LEAGUE=MYRANKS_P[[#This Row],[LG]]),IFERROR((MYRANKS_P[[#This Row],[BB]]+MYRANKS_P[[#This Row],[H]])/MYRANKS_P[[#This Row],[IP]],0),0)</f>
        <v>#REF!</v>
      </c>
      <c r="R917" s="12" t="e">
        <f>MYRANKS_P[[#This Row],[W]]/SGP_W</f>
        <v>#REF!</v>
      </c>
      <c r="S917" s="12" t="e">
        <f>MYRANKS_P[[#This Row],[SV]]/SGP_SV</f>
        <v>#REF!</v>
      </c>
      <c r="T917" s="12" t="e">
        <f>MYRANKS_P[[#This Row],[SO]]/SGP_K</f>
        <v>#REF!</v>
      </c>
      <c r="U917" s="12" t="e">
        <f>((LGAVG_ER*(NUMPITCHERS-1)+MYRANKS_P[[#This Row],[ER]])*9/((LGAVG_IP*(NUMPITCHERS-1)+MYRANKS_P[[#This Row],[IP]]))-LGAVG_ERA)/SGP_ERA</f>
        <v>#REF!</v>
      </c>
      <c r="V917" s="141" t="e">
        <f>((LGAVG_HBB*(NUMPITCHERS-1)+MYRANKS_P[[#This Row],[BB]]+MYRANKS_P[[#This Row],[H]])/(LGAVG_IP*(NUMPITCHERS-1)+MYRANKS_P[[#This Row],[IP]])-LGAVG_WHIP)/SGP_WHIP</f>
        <v>#REF!</v>
      </c>
      <c r="W917" s="76" t="e">
        <f>MYRANKS_P[[#This Row],[WSGP]]+MYRANKS_P[[#This Row],[SVSGP]]+MYRANKS_P[[#This Row],[SOSGP]]+MYRANKS_P[[#This Row],[ERASGP]]+MYRANKS_P[[#This Row],[WHIPSGP]]</f>
        <v>#REF!</v>
      </c>
      <c r="X917" s="175" t="e">
        <f>RANK(MYRANKS_P[[#This Row],[TTLSGP]],MYRANKS_P[TTLSGP],0)</f>
        <v>#REF!</v>
      </c>
      <c r="Y917" s="76" t="e">
        <f>IF(MYRANKS_P[[#This Row],[RAW_RANK]]&gt;NUM_P,MYRANKS_P[[#This Row],[TTLSGP]],0)</f>
        <v>#REF!</v>
      </c>
      <c r="Z917" s="23" t="e">
        <f>IF(MYRANKS_P[[#This Row],[BENCH_TTLSGP]]=0,"",RANK(MYRANKS_P[[#This Row],[BENCH_TTLSGP]],MYRANKS_P[BENCH_TTLSGP],0))</f>
        <v>#REF!</v>
      </c>
      <c r="AA917" s="23" t="e">
        <f>IF(MYRANKS_P[[#This Row],[RAW_RANK]]=NUM_P,"X","")</f>
        <v>#REF!</v>
      </c>
      <c r="AB917" s="80" t="e">
        <f>VLOOKUP(MYRANKS_P[[#This Row],[POS]],#REF!,COLUMN(#REF!),FALSE)</f>
        <v>#REF!</v>
      </c>
      <c r="AC917" s="12" t="e">
        <f>MYRANKS_P[[#This Row],[TTLSGP]]-MYRANKS_P[[#This Row],[REPL LVL]]</f>
        <v>#REF!</v>
      </c>
      <c r="AD917" s="20" t="e">
        <f>IF(MYRANKS_P[[#This Row],[RAW_RANK]]&lt;=Total_Pitchers_Drafted,MYRANKS_P[[#This Row],[SGP OVER REPL]],0)</f>
        <v>#REF!</v>
      </c>
      <c r="AE917" s="70" t="e">
        <f>MYRANKS_P[[#This Row],[SGP OVER REPL]]*Dollar_Value_Per_Pitcher_SGP+1</f>
        <v>#REF!</v>
      </c>
      <c r="AF917" s="28"/>
      <c r="AG917" s="31" t="e">
        <f>IF(AND(MYRANKS_P[[#This Row],[BENCH_RANK]]&lt;=Total_Pitchers_Drafted,MYRANKS_P[[#This Row],[$ACTUAL]]=""),MYRANKS_P[[#This Row],[USEFULSGP]],0)</f>
        <v>#REF!</v>
      </c>
      <c r="AH917" s="28" t="e">
        <f>IF(MYRANKS_P[[#This Row],[REMAIN_SGP]]=0,0,MYRANKS_P[[#This Row],[REMAIN_SGP]]*Remaining_Dollar_Value_Per_Pitcher_SGP+1)</f>
        <v>#REF!</v>
      </c>
      <c r="AI917" s="94"/>
    </row>
    <row r="918" spans="1:35" x14ac:dyDescent="0.25">
      <c r="A918" s="78" t="s">
        <v>1965</v>
      </c>
      <c r="B918" s="53" t="e">
        <f>VLOOKUP(MYRANKS_P[[#This Row],[PLAYERID]],#REF!,COLUMN(#REF!),FALSE)</f>
        <v>#REF!</v>
      </c>
      <c r="C918" s="53" t="e">
        <f>VLOOKUP(MYRANKS_P[[#This Row],[PLAYERID]],#REF!,COLUMN(#REF!),FALSE)</f>
        <v>#REF!</v>
      </c>
      <c r="D918" s="53" t="e">
        <f>VLOOKUP(MYRANKS_P[[#This Row],[PLAYERID]],#REF!,COLUMN(#REF!),FALSE)</f>
        <v>#REF!</v>
      </c>
      <c r="E918" s="9" t="e">
        <f>VLOOKUP(MYRANKS_P[[#This Row],[PLAYERID]],#REF!,COLUMN(#REF!),FALSE)</f>
        <v>#REF!</v>
      </c>
      <c r="F918" s="53" t="e">
        <f>VLOOKUP(MYRANKS_P[[#This Row],[PLAYERID]],#REF!,COLUMN(#REF!),FALSE)</f>
        <v>#REF!</v>
      </c>
      <c r="G918" s="169" t="e">
        <f>INDEX(#REF!,MATCH(MYRANKS_P[[#This Row],[PLAYERID]],#REF!,0),VLOOKUP(IDSYSTEM,#REF!,3,FALSE))</f>
        <v>#REF!</v>
      </c>
      <c r="H918" s="136" t="e">
        <f>IF(OR(LEAGUE="Mixed",LEAGUE=MYRANKS_P[[#This Row],[LG]]),IFERROR(INDEX(PITCHCSV[],MATCH(MYRANKS_P[[#This Row],[PROJID]],PITCHCSV[playerid],0),P_WCOL),0),0)</f>
        <v>#REF!</v>
      </c>
      <c r="I918" s="138" t="e">
        <f>IF(OR(LEAGUE="Mixed",LEAGUE=MYRANKS_P[[#This Row],[LG]]),IFERROR(INDEX(PITCHCSV[],MATCH(MYRANKS_P[[#This Row],[PROJID]],PITCHCSV[playerid],0),P_SVCOL),0),0)</f>
        <v>#REF!</v>
      </c>
      <c r="J918" s="138" t="e">
        <f>IF(OR(LEAGUE="Mixed",LEAGUE=MYRANKS_P[[#This Row],[LG]]),IFERROR(INDEX(PITCHCSV[],MATCH(MYRANKS_P[[#This Row],[PROJID]],PITCHCSV[playerid],0),P_IPCOL),0),0)</f>
        <v>#REF!</v>
      </c>
      <c r="K918" s="138" t="e">
        <f>IF(OR(LEAGUE="Mixed",LEAGUE=MYRANKS_P[[#This Row],[LG]]),IFERROR(INDEX(PITCHCSV[],MATCH(MYRANKS_P[[#This Row],[PROJID]],PITCHCSV[playerid],0),P_HCOL),0),0)</f>
        <v>#REF!</v>
      </c>
      <c r="L918" s="138" t="e">
        <f>IF(OR(LEAGUE="Mixed",LEAGUE=MYRANKS_P[[#This Row],[LG]]),IFERROR(INDEX(PITCHCSV[],MATCH(MYRANKS_P[[#This Row],[PROJID]],PITCHCSV[playerid],0),P_ERCOL),0),0)</f>
        <v>#REF!</v>
      </c>
      <c r="M918" s="138" t="e">
        <f>IF(OR(LEAGUE="Mixed",LEAGUE=MYRANKS_P[[#This Row],[LG]]),IFERROR(INDEX(PITCHCSV[],MATCH(MYRANKS_P[[#This Row],[PROJID]],PITCHCSV[playerid],0),P_HRCOL),0),0)</f>
        <v>#REF!</v>
      </c>
      <c r="N918" s="138" t="e">
        <f>IF(OR(LEAGUE="Mixed",LEAGUE=MYRANKS_P[[#This Row],[LG]]),IFERROR(INDEX(PITCHCSV[],MATCH(MYRANKS_P[[#This Row],[PROJID]],PITCHCSV[playerid],0),P_SOCOL),0),0)</f>
        <v>#REF!</v>
      </c>
      <c r="O918" s="138" t="e">
        <f>IF(OR(LEAGUE="Mixed",LEAGUE=MYRANKS_P[[#This Row],[LG]]),IFERROR(INDEX(PITCHCSV[],MATCH(MYRANKS_P[[#This Row],[PROJID]],PITCHCSV[playerid],0),P_BBCOL),0),0)</f>
        <v>#REF!</v>
      </c>
      <c r="P918" s="80" t="e">
        <f>IF(OR(LEAGUE="Mixed",LEAGUE=MYRANKS_P[[#This Row],[LG]]),IFERROR(MYRANKS_P[[#This Row],[ER]]*9/MYRANKS_P[[#This Row],[IP]],0),0)</f>
        <v>#REF!</v>
      </c>
      <c r="Q918" s="12" t="e">
        <f>IF(OR(LEAGUE="Mixed",LEAGUE=MYRANKS_P[[#This Row],[LG]]),IFERROR((MYRANKS_P[[#This Row],[BB]]+MYRANKS_P[[#This Row],[H]])/MYRANKS_P[[#This Row],[IP]],0),0)</f>
        <v>#REF!</v>
      </c>
      <c r="R918" s="12" t="e">
        <f>MYRANKS_P[[#This Row],[W]]/SGP_W</f>
        <v>#REF!</v>
      </c>
      <c r="S918" s="12" t="e">
        <f>MYRANKS_P[[#This Row],[SV]]/SGP_SV</f>
        <v>#REF!</v>
      </c>
      <c r="T918" s="12" t="e">
        <f>MYRANKS_P[[#This Row],[SO]]/SGP_K</f>
        <v>#REF!</v>
      </c>
      <c r="U918" s="12" t="e">
        <f>((LGAVG_ER*(NUMPITCHERS-1)+MYRANKS_P[[#This Row],[ER]])*9/((LGAVG_IP*(NUMPITCHERS-1)+MYRANKS_P[[#This Row],[IP]]))-LGAVG_ERA)/SGP_ERA</f>
        <v>#REF!</v>
      </c>
      <c r="V918" s="141" t="e">
        <f>((LGAVG_HBB*(NUMPITCHERS-1)+MYRANKS_P[[#This Row],[BB]]+MYRANKS_P[[#This Row],[H]])/(LGAVG_IP*(NUMPITCHERS-1)+MYRANKS_P[[#This Row],[IP]])-LGAVG_WHIP)/SGP_WHIP</f>
        <v>#REF!</v>
      </c>
      <c r="W918" s="76" t="e">
        <f>MYRANKS_P[[#This Row],[WSGP]]+MYRANKS_P[[#This Row],[SVSGP]]+MYRANKS_P[[#This Row],[SOSGP]]+MYRANKS_P[[#This Row],[ERASGP]]+MYRANKS_P[[#This Row],[WHIPSGP]]</f>
        <v>#REF!</v>
      </c>
      <c r="X918" s="175" t="e">
        <f>RANK(MYRANKS_P[[#This Row],[TTLSGP]],MYRANKS_P[TTLSGP],0)</f>
        <v>#REF!</v>
      </c>
      <c r="Y918" s="76" t="e">
        <f>IF(MYRANKS_P[[#This Row],[RAW_RANK]]&gt;NUM_P,MYRANKS_P[[#This Row],[TTLSGP]],0)</f>
        <v>#REF!</v>
      </c>
      <c r="Z918" s="23" t="e">
        <f>IF(MYRANKS_P[[#This Row],[BENCH_TTLSGP]]=0,"",RANK(MYRANKS_P[[#This Row],[BENCH_TTLSGP]],MYRANKS_P[BENCH_TTLSGP],0))</f>
        <v>#REF!</v>
      </c>
      <c r="AA918" s="23" t="e">
        <f>IF(MYRANKS_P[[#This Row],[RAW_RANK]]=NUM_P,"X","")</f>
        <v>#REF!</v>
      </c>
      <c r="AB918" s="80" t="e">
        <f>VLOOKUP(MYRANKS_P[[#This Row],[POS]],#REF!,COLUMN(#REF!),FALSE)</f>
        <v>#REF!</v>
      </c>
      <c r="AC918" s="12" t="e">
        <f>MYRANKS_P[[#This Row],[TTLSGP]]-MYRANKS_P[[#This Row],[REPL LVL]]</f>
        <v>#REF!</v>
      </c>
      <c r="AD918" s="20" t="e">
        <f>IF(MYRANKS_P[[#This Row],[RAW_RANK]]&lt;=Total_Pitchers_Drafted,MYRANKS_P[[#This Row],[SGP OVER REPL]],0)</f>
        <v>#REF!</v>
      </c>
      <c r="AE918" s="70" t="e">
        <f>MYRANKS_P[[#This Row],[SGP OVER REPL]]*Dollar_Value_Per_Pitcher_SGP+1</f>
        <v>#REF!</v>
      </c>
      <c r="AF918" s="28"/>
      <c r="AG918" s="31" t="e">
        <f>IF(AND(MYRANKS_P[[#This Row],[BENCH_RANK]]&lt;=Total_Pitchers_Drafted,MYRANKS_P[[#This Row],[$ACTUAL]]=""),MYRANKS_P[[#This Row],[USEFULSGP]],0)</f>
        <v>#REF!</v>
      </c>
      <c r="AH918" s="28" t="e">
        <f>IF(MYRANKS_P[[#This Row],[REMAIN_SGP]]=0,0,MYRANKS_P[[#This Row],[REMAIN_SGP]]*Remaining_Dollar_Value_Per_Pitcher_SGP+1)</f>
        <v>#REF!</v>
      </c>
      <c r="AI918" s="94"/>
    </row>
    <row r="919" spans="1:35" x14ac:dyDescent="0.25">
      <c r="A919" s="78" t="s">
        <v>6148</v>
      </c>
      <c r="B919" s="9" t="e">
        <f>VLOOKUP(MYRANKS_P[[#This Row],[PLAYERID]],#REF!,COLUMN(#REF!),FALSE)</f>
        <v>#REF!</v>
      </c>
      <c r="C919" s="9" t="e">
        <f>VLOOKUP(MYRANKS_P[[#This Row],[PLAYERID]],#REF!,COLUMN(#REF!),FALSE)</f>
        <v>#REF!</v>
      </c>
      <c r="D919" s="9" t="e">
        <f>VLOOKUP(MYRANKS_P[[#This Row],[PLAYERID]],#REF!,COLUMN(#REF!),FALSE)</f>
        <v>#REF!</v>
      </c>
      <c r="E919" s="9" t="e">
        <f>VLOOKUP(MYRANKS_P[[#This Row],[PLAYERID]],#REF!,COLUMN(#REF!),FALSE)</f>
        <v>#REF!</v>
      </c>
      <c r="F919" s="9" t="e">
        <f>VLOOKUP(MYRANKS_P[[#This Row],[PLAYERID]],#REF!,COLUMN(#REF!),FALSE)</f>
        <v>#REF!</v>
      </c>
      <c r="G919" s="169" t="e">
        <f>INDEX(#REF!,MATCH(MYRANKS_P[[#This Row],[PLAYERID]],#REF!,0),VLOOKUP(IDSYSTEM,#REF!,3,FALSE))</f>
        <v>#REF!</v>
      </c>
      <c r="H919" s="136" t="e">
        <f>IF(OR(LEAGUE="Mixed",LEAGUE=MYRANKS_P[[#This Row],[LG]]),IFERROR(INDEX(PITCHCSV[],MATCH(MYRANKS_P[[#This Row],[PROJID]],PITCHCSV[playerid],0),P_WCOL),0),0)</f>
        <v>#REF!</v>
      </c>
      <c r="I919" s="138" t="e">
        <f>IF(OR(LEAGUE="Mixed",LEAGUE=MYRANKS_P[[#This Row],[LG]]),IFERROR(INDEX(PITCHCSV[],MATCH(MYRANKS_P[[#This Row],[PROJID]],PITCHCSV[playerid],0),P_SVCOL),0),0)</f>
        <v>#REF!</v>
      </c>
      <c r="J919" s="138" t="e">
        <f>IF(OR(LEAGUE="Mixed",LEAGUE=MYRANKS_P[[#This Row],[LG]]),IFERROR(INDEX(PITCHCSV[],MATCH(MYRANKS_P[[#This Row],[PROJID]],PITCHCSV[playerid],0),P_IPCOL),0),0)</f>
        <v>#REF!</v>
      </c>
      <c r="K919" s="138" t="e">
        <f>IF(OR(LEAGUE="Mixed",LEAGUE=MYRANKS_P[[#This Row],[LG]]),IFERROR(INDEX(PITCHCSV[],MATCH(MYRANKS_P[[#This Row],[PROJID]],PITCHCSV[playerid],0),P_HCOL),0),0)</f>
        <v>#REF!</v>
      </c>
      <c r="L919" s="138" t="e">
        <f>IF(OR(LEAGUE="Mixed",LEAGUE=MYRANKS_P[[#This Row],[LG]]),IFERROR(INDEX(PITCHCSV[],MATCH(MYRANKS_P[[#This Row],[PROJID]],PITCHCSV[playerid],0),P_ERCOL),0),0)</f>
        <v>#REF!</v>
      </c>
      <c r="M919" s="138" t="e">
        <f>IF(OR(LEAGUE="Mixed",LEAGUE=MYRANKS_P[[#This Row],[LG]]),IFERROR(INDEX(PITCHCSV[],MATCH(MYRANKS_P[[#This Row],[PROJID]],PITCHCSV[playerid],0),P_HRCOL),0),0)</f>
        <v>#REF!</v>
      </c>
      <c r="N919" s="138" t="e">
        <f>IF(OR(LEAGUE="Mixed",LEAGUE=MYRANKS_P[[#This Row],[LG]]),IFERROR(INDEX(PITCHCSV[],MATCH(MYRANKS_P[[#This Row],[PROJID]],PITCHCSV[playerid],0),P_SOCOL),0),0)</f>
        <v>#REF!</v>
      </c>
      <c r="O919" s="138" t="e">
        <f>IF(OR(LEAGUE="Mixed",LEAGUE=MYRANKS_P[[#This Row],[LG]]),IFERROR(INDEX(PITCHCSV[],MATCH(MYRANKS_P[[#This Row],[PROJID]],PITCHCSV[playerid],0),P_BBCOL),0),0)</f>
        <v>#REF!</v>
      </c>
      <c r="P919" s="80" t="e">
        <f>IF(OR(LEAGUE="Mixed",LEAGUE=MYRANKS_P[[#This Row],[LG]]),IFERROR(MYRANKS_P[[#This Row],[ER]]*9/MYRANKS_P[[#This Row],[IP]],0),0)</f>
        <v>#REF!</v>
      </c>
      <c r="Q919" s="12" t="e">
        <f>IF(OR(LEAGUE="Mixed",LEAGUE=MYRANKS_P[[#This Row],[LG]]),IFERROR((MYRANKS_P[[#This Row],[BB]]+MYRANKS_P[[#This Row],[H]])/MYRANKS_P[[#This Row],[IP]],0),0)</f>
        <v>#REF!</v>
      </c>
      <c r="R919" s="12" t="e">
        <f>MYRANKS_P[[#This Row],[W]]/SGP_W</f>
        <v>#REF!</v>
      </c>
      <c r="S919" s="12" t="e">
        <f>MYRANKS_P[[#This Row],[SV]]/SGP_SV</f>
        <v>#REF!</v>
      </c>
      <c r="T919" s="12" t="e">
        <f>MYRANKS_P[[#This Row],[SO]]/SGP_K</f>
        <v>#REF!</v>
      </c>
      <c r="U919" s="12" t="e">
        <f>((LGAVG_ER*(NUMPITCHERS-1)+MYRANKS_P[[#This Row],[ER]])*9/((LGAVG_IP*(NUMPITCHERS-1)+MYRANKS_P[[#This Row],[IP]]))-LGAVG_ERA)/SGP_ERA</f>
        <v>#REF!</v>
      </c>
      <c r="V919" s="141" t="e">
        <f>((LGAVG_HBB*(NUMPITCHERS-1)+MYRANKS_P[[#This Row],[BB]]+MYRANKS_P[[#This Row],[H]])/(LGAVG_IP*(NUMPITCHERS-1)+MYRANKS_P[[#This Row],[IP]])-LGAVG_WHIP)/SGP_WHIP</f>
        <v>#REF!</v>
      </c>
      <c r="W919" s="76" t="e">
        <f>MYRANKS_P[[#This Row],[WSGP]]+MYRANKS_P[[#This Row],[SVSGP]]+MYRANKS_P[[#This Row],[SOSGP]]+MYRANKS_P[[#This Row],[ERASGP]]+MYRANKS_P[[#This Row],[WHIPSGP]]</f>
        <v>#REF!</v>
      </c>
      <c r="X919" s="175" t="e">
        <f>RANK(MYRANKS_P[[#This Row],[TTLSGP]],MYRANKS_P[TTLSGP],0)</f>
        <v>#REF!</v>
      </c>
      <c r="Y919" s="76" t="e">
        <f>IF(MYRANKS_P[[#This Row],[RAW_RANK]]&gt;NUM_P,MYRANKS_P[[#This Row],[TTLSGP]],0)</f>
        <v>#REF!</v>
      </c>
      <c r="Z919" s="23" t="e">
        <f>IF(MYRANKS_P[[#This Row],[BENCH_TTLSGP]]=0,"",RANK(MYRANKS_P[[#This Row],[BENCH_TTLSGP]],MYRANKS_P[BENCH_TTLSGP],0))</f>
        <v>#REF!</v>
      </c>
      <c r="AA919" s="23" t="e">
        <f>IF(MYRANKS_P[[#This Row],[RAW_RANK]]=NUM_P,"X","")</f>
        <v>#REF!</v>
      </c>
      <c r="AB919" s="80" t="e">
        <f>VLOOKUP(MYRANKS_P[[#This Row],[POS]],#REF!,COLUMN(#REF!),FALSE)</f>
        <v>#REF!</v>
      </c>
      <c r="AC919" s="12" t="e">
        <f>MYRANKS_P[[#This Row],[TTLSGP]]-MYRANKS_P[[#This Row],[REPL LVL]]</f>
        <v>#REF!</v>
      </c>
      <c r="AD919" s="20" t="e">
        <f>IF(MYRANKS_P[[#This Row],[RAW_RANK]]&lt;=Total_Pitchers_Drafted,MYRANKS_P[[#This Row],[SGP OVER REPL]],0)</f>
        <v>#REF!</v>
      </c>
      <c r="AE919" s="70" t="e">
        <f>MYRANKS_P[[#This Row],[SGP OVER REPL]]*Dollar_Value_Per_Pitcher_SGP+1</f>
        <v>#REF!</v>
      </c>
      <c r="AF919" s="28"/>
      <c r="AG919" s="31" t="e">
        <f>IF(AND(MYRANKS_P[[#This Row],[BENCH_RANK]]&lt;=Total_Pitchers_Drafted,MYRANKS_P[[#This Row],[$ACTUAL]]=""),MYRANKS_P[[#This Row],[USEFULSGP]],0)</f>
        <v>#REF!</v>
      </c>
      <c r="AH919" s="28" t="e">
        <f>IF(MYRANKS_P[[#This Row],[REMAIN_SGP]]=0,0,MYRANKS_P[[#This Row],[REMAIN_SGP]]*Remaining_Dollar_Value_Per_Pitcher_SGP+1)</f>
        <v>#REF!</v>
      </c>
      <c r="AI919" s="94"/>
    </row>
    <row r="920" spans="1:35" x14ac:dyDescent="0.25">
      <c r="A920" s="98" t="s">
        <v>1064</v>
      </c>
      <c r="B920" s="9" t="e">
        <f>VLOOKUP(MYRANKS_P[[#This Row],[PLAYERID]],#REF!,COLUMN(#REF!),FALSE)</f>
        <v>#REF!</v>
      </c>
      <c r="C920" s="9" t="e">
        <f>VLOOKUP(MYRANKS_P[[#This Row],[PLAYERID]],#REF!,COLUMN(#REF!),FALSE)</f>
        <v>#REF!</v>
      </c>
      <c r="D920" s="9" t="e">
        <f>VLOOKUP(MYRANKS_P[[#This Row],[PLAYERID]],#REF!,COLUMN(#REF!),FALSE)</f>
        <v>#REF!</v>
      </c>
      <c r="E920" s="9" t="e">
        <f>VLOOKUP(MYRANKS_P[[#This Row],[PLAYERID]],#REF!,COLUMN(#REF!),FALSE)</f>
        <v>#REF!</v>
      </c>
      <c r="F920" s="9" t="e">
        <f>VLOOKUP(MYRANKS_P[[#This Row],[PLAYERID]],#REF!,COLUMN(#REF!),FALSE)</f>
        <v>#REF!</v>
      </c>
      <c r="G920" s="9" t="e">
        <f>INDEX(#REF!,MATCH(MYRANKS_P[[#This Row],[PLAYERID]],#REF!,0),VLOOKUP(IDSYSTEM,#REF!,3,FALSE))</f>
        <v>#REF!</v>
      </c>
      <c r="H920" s="115" t="e">
        <f>IF(OR(LEAGUE="Mixed",LEAGUE=MYRANKS_P[[#This Row],[LG]]),IFERROR(INDEX(PITCHCSV[],MATCH(MYRANKS_P[[#This Row],[PROJID]],PITCHCSV[playerid],0),P_WCOL),0),0)</f>
        <v>#REF!</v>
      </c>
      <c r="I920" s="137" t="e">
        <f>IF(OR(LEAGUE="Mixed",LEAGUE=MYRANKS_P[[#This Row],[LG]]),IFERROR(INDEX(PITCHCSV[],MATCH(MYRANKS_P[[#This Row],[PROJID]],PITCHCSV[playerid],0),P_SVCOL),0),0)</f>
        <v>#REF!</v>
      </c>
      <c r="J920" s="137" t="e">
        <f>IF(OR(LEAGUE="Mixed",LEAGUE=MYRANKS_P[[#This Row],[LG]]),IFERROR(INDEX(PITCHCSV[],MATCH(MYRANKS_P[[#This Row],[PROJID]],PITCHCSV[playerid],0),P_IPCOL),0),0)</f>
        <v>#REF!</v>
      </c>
      <c r="K920" s="137" t="e">
        <f>IF(OR(LEAGUE="Mixed",LEAGUE=MYRANKS_P[[#This Row],[LG]]),IFERROR(INDEX(PITCHCSV[],MATCH(MYRANKS_P[[#This Row],[PROJID]],PITCHCSV[playerid],0),P_HCOL),0),0)</f>
        <v>#REF!</v>
      </c>
      <c r="L920" s="137" t="e">
        <f>IF(OR(LEAGUE="Mixed",LEAGUE=MYRANKS_P[[#This Row],[LG]]),IFERROR(INDEX(PITCHCSV[],MATCH(MYRANKS_P[[#This Row],[PROJID]],PITCHCSV[playerid],0),P_ERCOL),0),0)</f>
        <v>#REF!</v>
      </c>
      <c r="M920" s="137" t="e">
        <f>IF(OR(LEAGUE="Mixed",LEAGUE=MYRANKS_P[[#This Row],[LG]]),IFERROR(INDEX(PITCHCSV[],MATCH(MYRANKS_P[[#This Row],[PROJID]],PITCHCSV[playerid],0),P_HRCOL),0),0)</f>
        <v>#REF!</v>
      </c>
      <c r="N920" s="137" t="e">
        <f>IF(OR(LEAGUE="Mixed",LEAGUE=MYRANKS_P[[#This Row],[LG]]),IFERROR(INDEX(PITCHCSV[],MATCH(MYRANKS_P[[#This Row],[PROJID]],PITCHCSV[playerid],0),P_SOCOL),0),0)</f>
        <v>#REF!</v>
      </c>
      <c r="O920" s="137" t="e">
        <f>IF(OR(LEAGUE="Mixed",LEAGUE=MYRANKS_P[[#This Row],[LG]]),IFERROR(INDEX(PITCHCSV[],MATCH(MYRANKS_P[[#This Row],[PROJID]],PITCHCSV[playerid],0),P_BBCOL),0),0)</f>
        <v>#REF!</v>
      </c>
      <c r="P920" s="139" t="e">
        <f>IF(OR(LEAGUE="Mixed",LEAGUE=MYRANKS_P[[#This Row],[LG]]),IFERROR(MYRANKS_P[[#This Row],[ER]]*9/MYRANKS_P[[#This Row],[IP]],0),0)</f>
        <v>#REF!</v>
      </c>
      <c r="Q920" s="10" t="e">
        <f>IF(OR(LEAGUE="Mixed",LEAGUE=MYRANKS_P[[#This Row],[LG]]),IFERROR((MYRANKS_P[[#This Row],[BB]]+MYRANKS_P[[#This Row],[H]])/MYRANKS_P[[#This Row],[IP]],0),0)</f>
        <v>#REF!</v>
      </c>
      <c r="R920" s="87" t="e">
        <f>MYRANKS_P[[#This Row],[W]]/SGP_W</f>
        <v>#REF!</v>
      </c>
      <c r="S920" s="87" t="e">
        <f>MYRANKS_P[[#This Row],[SV]]/SGP_SV</f>
        <v>#REF!</v>
      </c>
      <c r="T920" s="87" t="e">
        <f>MYRANKS_P[[#This Row],[SO]]/SGP_K</f>
        <v>#REF!</v>
      </c>
      <c r="U920" s="10" t="e">
        <f>((LGAVG_ER*(NUMPITCHERS-1)+MYRANKS_P[[#This Row],[ER]])*9/((LGAVG_IP*(NUMPITCHERS-1)+MYRANKS_P[[#This Row],[IP]]))-LGAVG_ERA)/SGP_ERA</f>
        <v>#REF!</v>
      </c>
      <c r="V920" s="140" t="e">
        <f>((LGAVG_HBB*(NUMPITCHERS-1)+MYRANKS_P[[#This Row],[BB]]+MYRANKS_P[[#This Row],[H]])/(LGAVG_IP*(NUMPITCHERS-1)+MYRANKS_P[[#This Row],[IP]])-LGAVG_WHIP)/SGP_WHIP</f>
        <v>#REF!</v>
      </c>
      <c r="W920" s="92" t="e">
        <f>MYRANKS_P[[#This Row],[WSGP]]+MYRANKS_P[[#This Row],[SVSGP]]+MYRANKS_P[[#This Row],[SOSGP]]+MYRANKS_P[[#This Row],[ERASGP]]+MYRANKS_P[[#This Row],[WHIPSGP]]</f>
        <v>#REF!</v>
      </c>
      <c r="X920" s="173" t="e">
        <f>RANK(MYRANKS_P[[#This Row],[TTLSGP]],MYRANKS_P[TTLSGP],0)</f>
        <v>#REF!</v>
      </c>
      <c r="Y920" s="92" t="e">
        <f>IF(MYRANKS_P[[#This Row],[RAW_RANK]]&gt;NUM_P,MYRANKS_P[[#This Row],[TTLSGP]],0)</f>
        <v>#REF!</v>
      </c>
      <c r="Z920" s="96" t="e">
        <f>IF(MYRANKS_P[[#This Row],[BENCH_TTLSGP]]=0,"",RANK(MYRANKS_P[[#This Row],[BENCH_TTLSGP]],MYRANKS_P[BENCH_TTLSGP],0))</f>
        <v>#REF!</v>
      </c>
      <c r="AA920" s="96" t="e">
        <f>IF(MYRANKS_P[[#This Row],[RAW_RANK]]=NUM_P,"X","")</f>
        <v>#REF!</v>
      </c>
      <c r="AB920" s="93" t="e">
        <f>VLOOKUP(MYRANKS_P[[#This Row],[POS]],#REF!,COLUMN(#REF!),FALSE)</f>
        <v>#REF!</v>
      </c>
      <c r="AC920" s="94" t="e">
        <f>MYRANKS_P[[#This Row],[TTLSGP]]-MYRANKS_P[[#This Row],[REPL LVL]]</f>
        <v>#REF!</v>
      </c>
      <c r="AD920" s="87" t="e">
        <f>IF(MYRANKS_P[[#This Row],[RAW_RANK]]&lt;=Total_Pitchers_Drafted,MYRANKS_P[[#This Row],[SGP OVER REPL]],0)</f>
        <v>#REF!</v>
      </c>
      <c r="AE920" s="97" t="e">
        <f>MYRANKS_P[[#This Row],[SGP OVER REPL]]*Dollar_Value_Per_Pitcher_SGP+1</f>
        <v>#REF!</v>
      </c>
      <c r="AF920" s="87"/>
      <c r="AG920" s="87" t="e">
        <f>IF(AND(MYRANKS_P[[#This Row],[BENCH_RANK]]&lt;=Total_Pitchers_Drafted,MYRANKS_P[[#This Row],[$ACTUAL]]=""),MYRANKS_P[[#This Row],[USEFULSGP]],0)</f>
        <v>#REF!</v>
      </c>
      <c r="AH920" s="87" t="e">
        <f>IF(MYRANKS_P[[#This Row],[REMAIN_SGP]]=0,0,MYRANKS_P[[#This Row],[REMAIN_SGP]]*Remaining_Dollar_Value_Per_Pitcher_SGP+1)</f>
        <v>#REF!</v>
      </c>
      <c r="AI920" s="87"/>
    </row>
    <row r="921" spans="1:35" x14ac:dyDescent="0.25">
      <c r="A921" s="99" t="s">
        <v>1084</v>
      </c>
      <c r="B921" s="9" t="e">
        <f>VLOOKUP(MYRANKS_P[[#This Row],[PLAYERID]],#REF!,COLUMN(#REF!),FALSE)</f>
        <v>#REF!</v>
      </c>
      <c r="C921" s="9" t="e">
        <f>VLOOKUP(MYRANKS_P[[#This Row],[PLAYERID]],#REF!,COLUMN(#REF!),FALSE)</f>
        <v>#REF!</v>
      </c>
      <c r="D921" s="9" t="e">
        <f>VLOOKUP(MYRANKS_P[[#This Row],[PLAYERID]],#REF!,COLUMN(#REF!),FALSE)</f>
        <v>#REF!</v>
      </c>
      <c r="E921" s="9" t="e">
        <f>VLOOKUP(MYRANKS_P[[#This Row],[PLAYERID]],#REF!,COLUMN(#REF!),FALSE)</f>
        <v>#REF!</v>
      </c>
      <c r="F921" s="9" t="e">
        <f>VLOOKUP(MYRANKS_P[[#This Row],[PLAYERID]],#REF!,COLUMN(#REF!),FALSE)</f>
        <v>#REF!</v>
      </c>
      <c r="G921" s="169" t="e">
        <f>INDEX(#REF!,MATCH(MYRANKS_P[[#This Row],[PLAYERID]],#REF!,0),VLOOKUP(IDSYSTEM,#REF!,3,FALSE))</f>
        <v>#REF!</v>
      </c>
      <c r="H921" s="136" t="e">
        <f>IF(OR(LEAGUE="Mixed",LEAGUE=MYRANKS_P[[#This Row],[LG]]),IFERROR(INDEX(PITCHCSV[],MATCH(MYRANKS_P[[#This Row],[PROJID]],PITCHCSV[playerid],0),P_WCOL),0),0)</f>
        <v>#REF!</v>
      </c>
      <c r="I921" s="138" t="e">
        <f>IF(OR(LEAGUE="Mixed",LEAGUE=MYRANKS_P[[#This Row],[LG]]),IFERROR(INDEX(PITCHCSV[],MATCH(MYRANKS_P[[#This Row],[PROJID]],PITCHCSV[playerid],0),P_SVCOL),0),0)</f>
        <v>#REF!</v>
      </c>
      <c r="J921" s="138" t="e">
        <f>IF(OR(LEAGUE="Mixed",LEAGUE=MYRANKS_P[[#This Row],[LG]]),IFERROR(INDEX(PITCHCSV[],MATCH(MYRANKS_P[[#This Row],[PROJID]],PITCHCSV[playerid],0),P_IPCOL),0),0)</f>
        <v>#REF!</v>
      </c>
      <c r="K921" s="138" t="e">
        <f>IF(OR(LEAGUE="Mixed",LEAGUE=MYRANKS_P[[#This Row],[LG]]),IFERROR(INDEX(PITCHCSV[],MATCH(MYRANKS_P[[#This Row],[PROJID]],PITCHCSV[playerid],0),P_HCOL),0),0)</f>
        <v>#REF!</v>
      </c>
      <c r="L921" s="138" t="e">
        <f>IF(OR(LEAGUE="Mixed",LEAGUE=MYRANKS_P[[#This Row],[LG]]),IFERROR(INDEX(PITCHCSV[],MATCH(MYRANKS_P[[#This Row],[PROJID]],PITCHCSV[playerid],0),P_ERCOL),0),0)</f>
        <v>#REF!</v>
      </c>
      <c r="M921" s="138" t="e">
        <f>IF(OR(LEAGUE="Mixed",LEAGUE=MYRANKS_P[[#This Row],[LG]]),IFERROR(INDEX(PITCHCSV[],MATCH(MYRANKS_P[[#This Row],[PROJID]],PITCHCSV[playerid],0),P_HRCOL),0),0)</f>
        <v>#REF!</v>
      </c>
      <c r="N921" s="138" t="e">
        <f>IF(OR(LEAGUE="Mixed",LEAGUE=MYRANKS_P[[#This Row],[LG]]),IFERROR(INDEX(PITCHCSV[],MATCH(MYRANKS_P[[#This Row],[PROJID]],PITCHCSV[playerid],0),P_SOCOL),0),0)</f>
        <v>#REF!</v>
      </c>
      <c r="O921" s="138" t="e">
        <f>IF(OR(LEAGUE="Mixed",LEAGUE=MYRANKS_P[[#This Row],[LG]]),IFERROR(INDEX(PITCHCSV[],MATCH(MYRANKS_P[[#This Row],[PROJID]],PITCHCSV[playerid],0),P_BBCOL),0),0)</f>
        <v>#REF!</v>
      </c>
      <c r="P921" s="80" t="e">
        <f>IF(OR(LEAGUE="Mixed",LEAGUE=MYRANKS_P[[#This Row],[LG]]),IFERROR(MYRANKS_P[[#This Row],[ER]]*9/MYRANKS_P[[#This Row],[IP]],0),0)</f>
        <v>#REF!</v>
      </c>
      <c r="Q921" s="12" t="e">
        <f>IF(OR(LEAGUE="Mixed",LEAGUE=MYRANKS_P[[#This Row],[LG]]),IFERROR((MYRANKS_P[[#This Row],[BB]]+MYRANKS_P[[#This Row],[H]])/MYRANKS_P[[#This Row],[IP]],0),0)</f>
        <v>#REF!</v>
      </c>
      <c r="R921" s="94" t="e">
        <f>MYRANKS_P[[#This Row],[W]]/SGP_W</f>
        <v>#REF!</v>
      </c>
      <c r="S921" s="94" t="e">
        <f>MYRANKS_P[[#This Row],[SV]]/SGP_SV</f>
        <v>#REF!</v>
      </c>
      <c r="T921" s="94" t="e">
        <f>MYRANKS_P[[#This Row],[SO]]/SGP_K</f>
        <v>#REF!</v>
      </c>
      <c r="U921" s="12" t="e">
        <f>((LGAVG_ER*(NUMPITCHERS-1)+MYRANKS_P[[#This Row],[ER]])*9/((LGAVG_IP*(NUMPITCHERS-1)+MYRANKS_P[[#This Row],[IP]]))-LGAVG_ERA)/SGP_ERA</f>
        <v>#REF!</v>
      </c>
      <c r="V921" s="141" t="e">
        <f>((LGAVG_HBB*(NUMPITCHERS-1)+MYRANKS_P[[#This Row],[BB]]+MYRANKS_P[[#This Row],[H]])/(LGAVG_IP*(NUMPITCHERS-1)+MYRANKS_P[[#This Row],[IP]])-LGAVG_WHIP)/SGP_WHIP</f>
        <v>#REF!</v>
      </c>
      <c r="W921" s="100" t="e">
        <f>MYRANKS_P[[#This Row],[WSGP]]+MYRANKS_P[[#This Row],[SVSGP]]+MYRANKS_P[[#This Row],[SOSGP]]+MYRANKS_P[[#This Row],[ERASGP]]+MYRANKS_P[[#This Row],[WHIPSGP]]</f>
        <v>#REF!</v>
      </c>
      <c r="X921" s="176" t="e">
        <f>RANK(MYRANKS_P[[#This Row],[TTLSGP]],MYRANKS_P[TTLSGP],0)</f>
        <v>#REF!</v>
      </c>
      <c r="Y921" s="100" t="e">
        <f>IF(MYRANKS_P[[#This Row],[RAW_RANK]]&gt;NUM_P,MYRANKS_P[[#This Row],[TTLSGP]],0)</f>
        <v>#REF!</v>
      </c>
      <c r="Z921" s="101" t="e">
        <f>IF(MYRANKS_P[[#This Row],[BENCH_TTLSGP]]=0,"",RANK(MYRANKS_P[[#This Row],[BENCH_TTLSGP]],MYRANKS_P[BENCH_TTLSGP],0))</f>
        <v>#REF!</v>
      </c>
      <c r="AA921" s="101" t="e">
        <f>IF(MYRANKS_P[[#This Row],[RAW_RANK]]=NUM_P,"X","")</f>
        <v>#REF!</v>
      </c>
      <c r="AB921" s="93" t="e">
        <f>VLOOKUP(MYRANKS_P[[#This Row],[POS]],#REF!,COLUMN(#REF!),FALSE)</f>
        <v>#REF!</v>
      </c>
      <c r="AC921" s="95" t="e">
        <f>MYRANKS_P[[#This Row],[TTLSGP]]-MYRANKS_P[[#This Row],[REPL LVL]]</f>
        <v>#REF!</v>
      </c>
      <c r="AD921" s="94" t="e">
        <f>IF(MYRANKS_P[[#This Row],[RAW_RANK]]&lt;=Total_Pitchers_Drafted,MYRANKS_P[[#This Row],[SGP OVER REPL]],0)</f>
        <v>#REF!</v>
      </c>
      <c r="AE921" s="102" t="e">
        <f>MYRANKS_P[[#This Row],[SGP OVER REPL]]*Dollar_Value_Per_Pitcher_SGP+1</f>
        <v>#REF!</v>
      </c>
      <c r="AF921" s="94"/>
      <c r="AG921" s="94" t="e">
        <f>IF(AND(MYRANKS_P[[#This Row],[BENCH_RANK]]&lt;=Total_Pitchers_Drafted,MYRANKS_P[[#This Row],[$ACTUAL]]=""),MYRANKS_P[[#This Row],[USEFULSGP]],0)</f>
        <v>#REF!</v>
      </c>
      <c r="AH921" s="94" t="e">
        <f>IF(MYRANKS_P[[#This Row],[REMAIN_SGP]]=0,0,MYRANKS_P[[#This Row],[REMAIN_SGP]]*Remaining_Dollar_Value_Per_Pitcher_SGP+1)</f>
        <v>#REF!</v>
      </c>
      <c r="AI921" s="94"/>
    </row>
    <row r="922" spans="1:35" x14ac:dyDescent="0.25">
      <c r="A922" s="111" t="s">
        <v>1154</v>
      </c>
      <c r="B922" s="9" t="e">
        <f>VLOOKUP(MYRANKS_P[[#This Row],[PLAYERID]],#REF!,COLUMN(#REF!),FALSE)</f>
        <v>#REF!</v>
      </c>
      <c r="C922" s="9" t="e">
        <f>VLOOKUP(MYRANKS_P[[#This Row],[PLAYERID]],#REF!,COLUMN(#REF!),FALSE)</f>
        <v>#REF!</v>
      </c>
      <c r="D922" s="9" t="e">
        <f>VLOOKUP(MYRANKS_P[[#This Row],[PLAYERID]],#REF!,COLUMN(#REF!),FALSE)</f>
        <v>#REF!</v>
      </c>
      <c r="E922" s="9" t="e">
        <f>VLOOKUP(MYRANKS_P[[#This Row],[PLAYERID]],#REF!,COLUMN(#REF!),FALSE)</f>
        <v>#REF!</v>
      </c>
      <c r="F922" s="9" t="e">
        <f>VLOOKUP(MYRANKS_P[[#This Row],[PLAYERID]],#REF!,COLUMN(#REF!),FALSE)</f>
        <v>#REF!</v>
      </c>
      <c r="G922" s="9" t="e">
        <f>INDEX(#REF!,MATCH(MYRANKS_P[[#This Row],[PLAYERID]],#REF!,0),VLOOKUP(IDSYSTEM,#REF!,3,FALSE))</f>
        <v>#REF!</v>
      </c>
      <c r="H922" s="115" t="e">
        <f>IF(OR(LEAGUE="Mixed",LEAGUE=MYRANKS_P[[#This Row],[LG]]),IFERROR(INDEX(PITCHCSV[],MATCH(MYRANKS_P[[#This Row],[PROJID]],PITCHCSV[playerid],0),P_WCOL),0),0)</f>
        <v>#REF!</v>
      </c>
      <c r="I922" s="137" t="e">
        <f>IF(OR(LEAGUE="Mixed",LEAGUE=MYRANKS_P[[#This Row],[LG]]),IFERROR(INDEX(PITCHCSV[],MATCH(MYRANKS_P[[#This Row],[PROJID]],PITCHCSV[playerid],0),P_SVCOL),0),0)</f>
        <v>#REF!</v>
      </c>
      <c r="J922" s="137" t="e">
        <f>IF(OR(LEAGUE="Mixed",LEAGUE=MYRANKS_P[[#This Row],[LG]]),IFERROR(INDEX(PITCHCSV[],MATCH(MYRANKS_P[[#This Row],[PROJID]],PITCHCSV[playerid],0),P_IPCOL),0),0)</f>
        <v>#REF!</v>
      </c>
      <c r="K922" s="137" t="e">
        <f>IF(OR(LEAGUE="Mixed",LEAGUE=MYRANKS_P[[#This Row],[LG]]),IFERROR(INDEX(PITCHCSV[],MATCH(MYRANKS_P[[#This Row],[PROJID]],PITCHCSV[playerid],0),P_HCOL),0),0)</f>
        <v>#REF!</v>
      </c>
      <c r="L922" s="137" t="e">
        <f>IF(OR(LEAGUE="Mixed",LEAGUE=MYRANKS_P[[#This Row],[LG]]),IFERROR(INDEX(PITCHCSV[],MATCH(MYRANKS_P[[#This Row],[PROJID]],PITCHCSV[playerid],0),P_ERCOL),0),0)</f>
        <v>#REF!</v>
      </c>
      <c r="M922" s="137" t="e">
        <f>IF(OR(LEAGUE="Mixed",LEAGUE=MYRANKS_P[[#This Row],[LG]]),IFERROR(INDEX(PITCHCSV[],MATCH(MYRANKS_P[[#This Row],[PROJID]],PITCHCSV[playerid],0),P_HRCOL),0),0)</f>
        <v>#REF!</v>
      </c>
      <c r="N922" s="137" t="e">
        <f>IF(OR(LEAGUE="Mixed",LEAGUE=MYRANKS_P[[#This Row],[LG]]),IFERROR(INDEX(PITCHCSV[],MATCH(MYRANKS_P[[#This Row],[PROJID]],PITCHCSV[playerid],0),P_SOCOL),0),0)</f>
        <v>#REF!</v>
      </c>
      <c r="O922" s="137" t="e">
        <f>IF(OR(LEAGUE="Mixed",LEAGUE=MYRANKS_P[[#This Row],[LG]]),IFERROR(INDEX(PITCHCSV[],MATCH(MYRANKS_P[[#This Row],[PROJID]],PITCHCSV[playerid],0),P_BBCOL),0),0)</f>
        <v>#REF!</v>
      </c>
      <c r="P922" s="139" t="e">
        <f>IF(OR(LEAGUE="Mixed",LEAGUE=MYRANKS_P[[#This Row],[LG]]),IFERROR(MYRANKS_P[[#This Row],[ER]]*9/MYRANKS_P[[#This Row],[IP]],0),0)</f>
        <v>#REF!</v>
      </c>
      <c r="Q922" s="10" t="e">
        <f>IF(OR(LEAGUE="Mixed",LEAGUE=MYRANKS_P[[#This Row],[LG]]),IFERROR((MYRANKS_P[[#This Row],[BB]]+MYRANKS_P[[#This Row],[H]])/MYRANKS_P[[#This Row],[IP]],0),0)</f>
        <v>#REF!</v>
      </c>
      <c r="R922" s="10" t="e">
        <f>MYRANKS_P[[#This Row],[W]]/SGP_W</f>
        <v>#REF!</v>
      </c>
      <c r="S922" s="10" t="e">
        <f>MYRANKS_P[[#This Row],[SV]]/SGP_SV</f>
        <v>#REF!</v>
      </c>
      <c r="T922" s="10" t="e">
        <f>MYRANKS_P[[#This Row],[SO]]/SGP_K</f>
        <v>#REF!</v>
      </c>
      <c r="U922" s="10" t="e">
        <f>((LGAVG_ER*(NUMPITCHERS-1)+MYRANKS_P[[#This Row],[ER]])*9/((LGAVG_IP*(NUMPITCHERS-1)+MYRANKS_P[[#This Row],[IP]]))-LGAVG_ERA)/SGP_ERA</f>
        <v>#REF!</v>
      </c>
      <c r="V922" s="140" t="e">
        <f>((LGAVG_HBB*(NUMPITCHERS-1)+MYRANKS_P[[#This Row],[BB]]+MYRANKS_P[[#This Row],[H]])/(LGAVG_IP*(NUMPITCHERS-1)+MYRANKS_P[[#This Row],[IP]])-LGAVG_WHIP)/SGP_WHIP</f>
        <v>#REF!</v>
      </c>
      <c r="W922" s="72" t="e">
        <f>MYRANKS_P[[#This Row],[WSGP]]+MYRANKS_P[[#This Row],[SVSGP]]+MYRANKS_P[[#This Row],[SOSGP]]+MYRANKS_P[[#This Row],[ERASGP]]+MYRANKS_P[[#This Row],[WHIPSGP]]</f>
        <v>#REF!</v>
      </c>
      <c r="X922" s="171" t="e">
        <f>RANK(MYRANKS_P[[#This Row],[TTLSGP]],MYRANKS_P[TTLSGP],0)</f>
        <v>#REF!</v>
      </c>
      <c r="Y922" s="72" t="e">
        <f>IF(MYRANKS_P[[#This Row],[RAW_RANK]]&gt;NUM_P,MYRANKS_P[[#This Row],[TTLSGP]],0)</f>
        <v>#REF!</v>
      </c>
      <c r="Z922" s="22" t="e">
        <f>IF(MYRANKS_P[[#This Row],[BENCH_TTLSGP]]=0,"",RANK(MYRANKS_P[[#This Row],[BENCH_TTLSGP]],MYRANKS_P[BENCH_TTLSGP],0))</f>
        <v>#REF!</v>
      </c>
      <c r="AA922" s="22" t="e">
        <f>IF(MYRANKS_P[[#This Row],[RAW_RANK]]=NUM_P,"X","")</f>
        <v>#REF!</v>
      </c>
      <c r="AB922" s="80" t="e">
        <f>VLOOKUP(MYRANKS_P[[#This Row],[POS]],#REF!,COLUMN(#REF!),FALSE)</f>
        <v>#REF!</v>
      </c>
      <c r="AC922" s="12" t="e">
        <f>MYRANKS_P[[#This Row],[TTLSGP]]-MYRANKS_P[[#This Row],[REPL LVL]]</f>
        <v>#REF!</v>
      </c>
      <c r="AD922" s="19" t="e">
        <f>IF(MYRANKS_P[[#This Row],[RAW_RANK]]&lt;=Total_Pitchers_Drafted,MYRANKS_P[[#This Row],[SGP OVER REPL]],0)</f>
        <v>#REF!</v>
      </c>
      <c r="AE922" s="66" t="e">
        <f>MYRANKS_P[[#This Row],[SGP OVER REPL]]*Dollar_Value_Per_Pitcher_SGP+1</f>
        <v>#REF!</v>
      </c>
      <c r="AF922" s="27"/>
      <c r="AG922" s="30" t="e">
        <f>IF(AND(MYRANKS_P[[#This Row],[BENCH_RANK]]&lt;=Total_Pitchers_Drafted,MYRANKS_P[[#This Row],[$ACTUAL]]=""),MYRANKS_P[[#This Row],[USEFULSGP]],0)</f>
        <v>#REF!</v>
      </c>
      <c r="AH922" s="27" t="e">
        <f>IF(MYRANKS_P[[#This Row],[REMAIN_SGP]]=0,0,MYRANKS_P[[#This Row],[REMAIN_SGP]]*Remaining_Dollar_Value_Per_Pitcher_SGP+1)</f>
        <v>#REF!</v>
      </c>
      <c r="AI922" s="87"/>
    </row>
    <row r="923" spans="1:35" x14ac:dyDescent="0.25">
      <c r="A923" s="78" t="s">
        <v>1555</v>
      </c>
      <c r="B923" s="53" t="e">
        <f>VLOOKUP(MYRANKS_P[[#This Row],[PLAYERID]],#REF!,COLUMN(#REF!),FALSE)</f>
        <v>#REF!</v>
      </c>
      <c r="C923" s="53" t="e">
        <f>VLOOKUP(MYRANKS_P[[#This Row],[PLAYERID]],#REF!,COLUMN(#REF!),FALSE)</f>
        <v>#REF!</v>
      </c>
      <c r="D923" s="53" t="e">
        <f>VLOOKUP(MYRANKS_P[[#This Row],[PLAYERID]],#REF!,COLUMN(#REF!),FALSE)</f>
        <v>#REF!</v>
      </c>
      <c r="E923" s="9" t="e">
        <f>VLOOKUP(MYRANKS_P[[#This Row],[PLAYERID]],#REF!,COLUMN(#REF!),FALSE)</f>
        <v>#REF!</v>
      </c>
      <c r="F923" s="53" t="e">
        <f>VLOOKUP(MYRANKS_P[[#This Row],[PLAYERID]],#REF!,COLUMN(#REF!),FALSE)</f>
        <v>#REF!</v>
      </c>
      <c r="G923" s="169" t="e">
        <f>INDEX(#REF!,MATCH(MYRANKS_P[[#This Row],[PLAYERID]],#REF!,0),VLOOKUP(IDSYSTEM,#REF!,3,FALSE))</f>
        <v>#REF!</v>
      </c>
      <c r="H923" s="136" t="e">
        <f>IF(OR(LEAGUE="Mixed",LEAGUE=MYRANKS_P[[#This Row],[LG]]),IFERROR(INDEX(PITCHCSV[],MATCH(MYRANKS_P[[#This Row],[PROJID]],PITCHCSV[playerid],0),P_WCOL),0),0)</f>
        <v>#REF!</v>
      </c>
      <c r="I923" s="138" t="e">
        <f>IF(OR(LEAGUE="Mixed",LEAGUE=MYRANKS_P[[#This Row],[LG]]),IFERROR(INDEX(PITCHCSV[],MATCH(MYRANKS_P[[#This Row],[PROJID]],PITCHCSV[playerid],0),P_SVCOL),0),0)</f>
        <v>#REF!</v>
      </c>
      <c r="J923" s="138" t="e">
        <f>IF(OR(LEAGUE="Mixed",LEAGUE=MYRANKS_P[[#This Row],[LG]]),IFERROR(INDEX(PITCHCSV[],MATCH(MYRANKS_P[[#This Row],[PROJID]],PITCHCSV[playerid],0),P_IPCOL),0),0)</f>
        <v>#REF!</v>
      </c>
      <c r="K923" s="138" t="e">
        <f>IF(OR(LEAGUE="Mixed",LEAGUE=MYRANKS_P[[#This Row],[LG]]),IFERROR(INDEX(PITCHCSV[],MATCH(MYRANKS_P[[#This Row],[PROJID]],PITCHCSV[playerid],0),P_HCOL),0),0)</f>
        <v>#REF!</v>
      </c>
      <c r="L923" s="138" t="e">
        <f>IF(OR(LEAGUE="Mixed",LEAGUE=MYRANKS_P[[#This Row],[LG]]),IFERROR(INDEX(PITCHCSV[],MATCH(MYRANKS_P[[#This Row],[PROJID]],PITCHCSV[playerid],0),P_ERCOL),0),0)</f>
        <v>#REF!</v>
      </c>
      <c r="M923" s="138" t="e">
        <f>IF(OR(LEAGUE="Mixed",LEAGUE=MYRANKS_P[[#This Row],[LG]]),IFERROR(INDEX(PITCHCSV[],MATCH(MYRANKS_P[[#This Row],[PROJID]],PITCHCSV[playerid],0),P_HRCOL),0),0)</f>
        <v>#REF!</v>
      </c>
      <c r="N923" s="138" t="e">
        <f>IF(OR(LEAGUE="Mixed",LEAGUE=MYRANKS_P[[#This Row],[LG]]),IFERROR(INDEX(PITCHCSV[],MATCH(MYRANKS_P[[#This Row],[PROJID]],PITCHCSV[playerid],0),P_SOCOL),0),0)</f>
        <v>#REF!</v>
      </c>
      <c r="O923" s="138" t="e">
        <f>IF(OR(LEAGUE="Mixed",LEAGUE=MYRANKS_P[[#This Row],[LG]]),IFERROR(INDEX(PITCHCSV[],MATCH(MYRANKS_P[[#This Row],[PROJID]],PITCHCSV[playerid],0),P_BBCOL),0),0)</f>
        <v>#REF!</v>
      </c>
      <c r="P923" s="80" t="e">
        <f>IF(OR(LEAGUE="Mixed",LEAGUE=MYRANKS_P[[#This Row],[LG]]),IFERROR(MYRANKS_P[[#This Row],[ER]]*9/MYRANKS_P[[#This Row],[IP]],0),0)</f>
        <v>#REF!</v>
      </c>
      <c r="Q923" s="12" t="e">
        <f>IF(OR(LEAGUE="Mixed",LEAGUE=MYRANKS_P[[#This Row],[LG]]),IFERROR((MYRANKS_P[[#This Row],[BB]]+MYRANKS_P[[#This Row],[H]])/MYRANKS_P[[#This Row],[IP]],0),0)</f>
        <v>#REF!</v>
      </c>
      <c r="R923" s="12" t="e">
        <f>MYRANKS_P[[#This Row],[W]]/SGP_W</f>
        <v>#REF!</v>
      </c>
      <c r="S923" s="12" t="e">
        <f>MYRANKS_P[[#This Row],[SV]]/SGP_SV</f>
        <v>#REF!</v>
      </c>
      <c r="T923" s="12" t="e">
        <f>MYRANKS_P[[#This Row],[SO]]/SGP_K</f>
        <v>#REF!</v>
      </c>
      <c r="U923" s="12" t="e">
        <f>((LGAVG_ER*(NUMPITCHERS-1)+MYRANKS_P[[#This Row],[ER]])*9/((LGAVG_IP*(NUMPITCHERS-1)+MYRANKS_P[[#This Row],[IP]]))-LGAVG_ERA)/SGP_ERA</f>
        <v>#REF!</v>
      </c>
      <c r="V923" s="141" t="e">
        <f>((LGAVG_HBB*(NUMPITCHERS-1)+MYRANKS_P[[#This Row],[BB]]+MYRANKS_P[[#This Row],[H]])/(LGAVG_IP*(NUMPITCHERS-1)+MYRANKS_P[[#This Row],[IP]])-LGAVG_WHIP)/SGP_WHIP</f>
        <v>#REF!</v>
      </c>
      <c r="W923" s="76" t="e">
        <f>MYRANKS_P[[#This Row],[WSGP]]+MYRANKS_P[[#This Row],[SVSGP]]+MYRANKS_P[[#This Row],[SOSGP]]+MYRANKS_P[[#This Row],[ERASGP]]+MYRANKS_P[[#This Row],[WHIPSGP]]</f>
        <v>#REF!</v>
      </c>
      <c r="X923" s="175" t="e">
        <f>RANK(MYRANKS_P[[#This Row],[TTLSGP]],MYRANKS_P[TTLSGP],0)</f>
        <v>#REF!</v>
      </c>
      <c r="Y923" s="76" t="e">
        <f>IF(MYRANKS_P[[#This Row],[RAW_RANK]]&gt;NUM_P,MYRANKS_P[[#This Row],[TTLSGP]],0)</f>
        <v>#REF!</v>
      </c>
      <c r="Z923" s="23" t="e">
        <f>IF(MYRANKS_P[[#This Row],[BENCH_TTLSGP]]=0,"",RANK(MYRANKS_P[[#This Row],[BENCH_TTLSGP]],MYRANKS_P[BENCH_TTLSGP],0))</f>
        <v>#REF!</v>
      </c>
      <c r="AA923" s="23" t="e">
        <f>IF(MYRANKS_P[[#This Row],[RAW_RANK]]=NUM_P,"X","")</f>
        <v>#REF!</v>
      </c>
      <c r="AB923" s="80" t="e">
        <f>VLOOKUP(MYRANKS_P[[#This Row],[POS]],#REF!,COLUMN(#REF!),FALSE)</f>
        <v>#REF!</v>
      </c>
      <c r="AC923" s="81" t="e">
        <f>MYRANKS_P[[#This Row],[TTLSGP]]-MYRANKS_P[[#This Row],[REPL LVL]]</f>
        <v>#REF!</v>
      </c>
      <c r="AD923" s="20" t="e">
        <f>IF(MYRANKS_P[[#This Row],[RAW_RANK]]&lt;=Total_Pitchers_Drafted,MYRANKS_P[[#This Row],[SGP OVER REPL]],0)</f>
        <v>#REF!</v>
      </c>
      <c r="AE923" s="70" t="e">
        <f>MYRANKS_P[[#This Row],[SGP OVER REPL]]*Dollar_Value_Per_Pitcher_SGP+1</f>
        <v>#REF!</v>
      </c>
      <c r="AF923" s="28"/>
      <c r="AG923" s="31" t="e">
        <f>IF(AND(MYRANKS_P[[#This Row],[BENCH_RANK]]&lt;=Total_Pitchers_Drafted,MYRANKS_P[[#This Row],[$ACTUAL]]=""),MYRANKS_P[[#This Row],[USEFULSGP]],0)</f>
        <v>#REF!</v>
      </c>
      <c r="AH923" s="28" t="e">
        <f>IF(MYRANKS_P[[#This Row],[REMAIN_SGP]]=0,0,MYRANKS_P[[#This Row],[REMAIN_SGP]]*Remaining_Dollar_Value_Per_Pitcher_SGP+1)</f>
        <v>#REF!</v>
      </c>
      <c r="AI923" s="94"/>
    </row>
    <row r="924" spans="1:35" x14ac:dyDescent="0.25">
      <c r="A924" s="111" t="s">
        <v>1238</v>
      </c>
      <c r="B924" s="9" t="e">
        <f>VLOOKUP(MYRANKS_P[[#This Row],[PLAYERID]],#REF!,COLUMN(#REF!),FALSE)</f>
        <v>#REF!</v>
      </c>
      <c r="C924" s="9" t="e">
        <f>VLOOKUP(MYRANKS_P[[#This Row],[PLAYERID]],#REF!,COLUMN(#REF!),FALSE)</f>
        <v>#REF!</v>
      </c>
      <c r="D924" s="9" t="e">
        <f>VLOOKUP(MYRANKS_P[[#This Row],[PLAYERID]],#REF!,COLUMN(#REF!),FALSE)</f>
        <v>#REF!</v>
      </c>
      <c r="E924" s="9" t="e">
        <f>VLOOKUP(MYRANKS_P[[#This Row],[PLAYERID]],#REF!,COLUMN(#REF!),FALSE)</f>
        <v>#REF!</v>
      </c>
      <c r="F924" s="9" t="e">
        <f>VLOOKUP(MYRANKS_P[[#This Row],[PLAYERID]],#REF!,COLUMN(#REF!),FALSE)</f>
        <v>#REF!</v>
      </c>
      <c r="G924" s="9" t="e">
        <f>INDEX(#REF!,MATCH(MYRANKS_P[[#This Row],[PLAYERID]],#REF!,0),VLOOKUP(IDSYSTEM,#REF!,3,FALSE))</f>
        <v>#REF!</v>
      </c>
      <c r="H924" s="115" t="e">
        <f>IF(OR(LEAGUE="Mixed",LEAGUE=MYRANKS_P[[#This Row],[LG]]),IFERROR(INDEX(PITCHCSV[],MATCH(MYRANKS_P[[#This Row],[PROJID]],PITCHCSV[playerid],0),P_WCOL),0),0)</f>
        <v>#REF!</v>
      </c>
      <c r="I924" s="137" t="e">
        <f>IF(OR(LEAGUE="Mixed",LEAGUE=MYRANKS_P[[#This Row],[LG]]),IFERROR(INDEX(PITCHCSV[],MATCH(MYRANKS_P[[#This Row],[PROJID]],PITCHCSV[playerid],0),P_SVCOL),0),0)</f>
        <v>#REF!</v>
      </c>
      <c r="J924" s="137" t="e">
        <f>IF(OR(LEAGUE="Mixed",LEAGUE=MYRANKS_P[[#This Row],[LG]]),IFERROR(INDEX(PITCHCSV[],MATCH(MYRANKS_P[[#This Row],[PROJID]],PITCHCSV[playerid],0),P_IPCOL),0),0)</f>
        <v>#REF!</v>
      </c>
      <c r="K924" s="137" t="e">
        <f>IF(OR(LEAGUE="Mixed",LEAGUE=MYRANKS_P[[#This Row],[LG]]),IFERROR(INDEX(PITCHCSV[],MATCH(MYRANKS_P[[#This Row],[PROJID]],PITCHCSV[playerid],0),P_HCOL),0),0)</f>
        <v>#REF!</v>
      </c>
      <c r="L924" s="137" t="e">
        <f>IF(OR(LEAGUE="Mixed",LEAGUE=MYRANKS_P[[#This Row],[LG]]),IFERROR(INDEX(PITCHCSV[],MATCH(MYRANKS_P[[#This Row],[PROJID]],PITCHCSV[playerid],0),P_ERCOL),0),0)</f>
        <v>#REF!</v>
      </c>
      <c r="M924" s="137" t="e">
        <f>IF(OR(LEAGUE="Mixed",LEAGUE=MYRANKS_P[[#This Row],[LG]]),IFERROR(INDEX(PITCHCSV[],MATCH(MYRANKS_P[[#This Row],[PROJID]],PITCHCSV[playerid],0),P_HRCOL),0),0)</f>
        <v>#REF!</v>
      </c>
      <c r="N924" s="137" t="e">
        <f>IF(OR(LEAGUE="Mixed",LEAGUE=MYRANKS_P[[#This Row],[LG]]),IFERROR(INDEX(PITCHCSV[],MATCH(MYRANKS_P[[#This Row],[PROJID]],PITCHCSV[playerid],0),P_SOCOL),0),0)</f>
        <v>#REF!</v>
      </c>
      <c r="O924" s="137" t="e">
        <f>IF(OR(LEAGUE="Mixed",LEAGUE=MYRANKS_P[[#This Row],[LG]]),IFERROR(INDEX(PITCHCSV[],MATCH(MYRANKS_P[[#This Row],[PROJID]],PITCHCSV[playerid],0),P_BBCOL),0),0)</f>
        <v>#REF!</v>
      </c>
      <c r="P924" s="139" t="e">
        <f>IF(OR(LEAGUE="Mixed",LEAGUE=MYRANKS_P[[#This Row],[LG]]),IFERROR(MYRANKS_P[[#This Row],[ER]]*9/MYRANKS_P[[#This Row],[IP]],0),0)</f>
        <v>#REF!</v>
      </c>
      <c r="Q924" s="10" t="e">
        <f>IF(OR(LEAGUE="Mixed",LEAGUE=MYRANKS_P[[#This Row],[LG]]),IFERROR((MYRANKS_P[[#This Row],[BB]]+MYRANKS_P[[#This Row],[H]])/MYRANKS_P[[#This Row],[IP]],0),0)</f>
        <v>#REF!</v>
      </c>
      <c r="R924" s="10" t="e">
        <f>MYRANKS_P[[#This Row],[W]]/SGP_W</f>
        <v>#REF!</v>
      </c>
      <c r="S924" s="10" t="e">
        <f>MYRANKS_P[[#This Row],[SV]]/SGP_SV</f>
        <v>#REF!</v>
      </c>
      <c r="T924" s="10" t="e">
        <f>MYRANKS_P[[#This Row],[SO]]/SGP_K</f>
        <v>#REF!</v>
      </c>
      <c r="U924" s="10" t="e">
        <f>((LGAVG_ER*(NUMPITCHERS-1)+MYRANKS_P[[#This Row],[ER]])*9/((LGAVG_IP*(NUMPITCHERS-1)+MYRANKS_P[[#This Row],[IP]]))-LGAVG_ERA)/SGP_ERA</f>
        <v>#REF!</v>
      </c>
      <c r="V924" s="140" t="e">
        <f>((LGAVG_HBB*(NUMPITCHERS-1)+MYRANKS_P[[#This Row],[BB]]+MYRANKS_P[[#This Row],[H]])/(LGAVG_IP*(NUMPITCHERS-1)+MYRANKS_P[[#This Row],[IP]])-LGAVG_WHIP)/SGP_WHIP</f>
        <v>#REF!</v>
      </c>
      <c r="W924" s="72" t="e">
        <f>MYRANKS_P[[#This Row],[WSGP]]+MYRANKS_P[[#This Row],[SVSGP]]+MYRANKS_P[[#This Row],[SOSGP]]+MYRANKS_P[[#This Row],[ERASGP]]+MYRANKS_P[[#This Row],[WHIPSGP]]</f>
        <v>#REF!</v>
      </c>
      <c r="X924" s="171" t="e">
        <f>RANK(MYRANKS_P[[#This Row],[TTLSGP]],MYRANKS_P[TTLSGP],0)</f>
        <v>#REF!</v>
      </c>
      <c r="Y924" s="72" t="e">
        <f>IF(MYRANKS_P[[#This Row],[RAW_RANK]]&gt;NUM_P,MYRANKS_P[[#This Row],[TTLSGP]],0)</f>
        <v>#REF!</v>
      </c>
      <c r="Z924" s="22" t="e">
        <f>IF(MYRANKS_P[[#This Row],[BENCH_TTLSGP]]=0,"",RANK(MYRANKS_P[[#This Row],[BENCH_TTLSGP]],MYRANKS_P[BENCH_TTLSGP],0))</f>
        <v>#REF!</v>
      </c>
      <c r="AA924" s="22" t="e">
        <f>IF(MYRANKS_P[[#This Row],[RAW_RANK]]=NUM_P,"X","")</f>
        <v>#REF!</v>
      </c>
      <c r="AB924" s="80" t="e">
        <f>VLOOKUP(MYRANKS_P[[#This Row],[POS]],#REF!,COLUMN(#REF!),FALSE)</f>
        <v>#REF!</v>
      </c>
      <c r="AC924" s="12" t="e">
        <f>MYRANKS_P[[#This Row],[TTLSGP]]-MYRANKS_P[[#This Row],[REPL LVL]]</f>
        <v>#REF!</v>
      </c>
      <c r="AD924" s="19" t="e">
        <f>IF(MYRANKS_P[[#This Row],[RAW_RANK]]&lt;=Total_Pitchers_Drafted,MYRANKS_P[[#This Row],[SGP OVER REPL]],0)</f>
        <v>#REF!</v>
      </c>
      <c r="AE924" s="66" t="e">
        <f>MYRANKS_P[[#This Row],[SGP OVER REPL]]*Dollar_Value_Per_Pitcher_SGP+1</f>
        <v>#REF!</v>
      </c>
      <c r="AF924" s="27"/>
      <c r="AG924" s="30" t="e">
        <f>IF(AND(MYRANKS_P[[#This Row],[BENCH_RANK]]&lt;=Total_Pitchers_Drafted,MYRANKS_P[[#This Row],[$ACTUAL]]=""),MYRANKS_P[[#This Row],[USEFULSGP]],0)</f>
        <v>#REF!</v>
      </c>
      <c r="AH924" s="27" t="e">
        <f>IF(MYRANKS_P[[#This Row],[REMAIN_SGP]]=0,0,MYRANKS_P[[#This Row],[REMAIN_SGP]]*Remaining_Dollar_Value_Per_Pitcher_SGP+1)</f>
        <v>#REF!</v>
      </c>
      <c r="AI924" s="87"/>
    </row>
    <row r="925" spans="1:35" x14ac:dyDescent="0.25">
      <c r="A925" s="111" t="s">
        <v>1841</v>
      </c>
      <c r="B925" s="53" t="e">
        <f>VLOOKUP(MYRANKS_P[[#This Row],[PLAYERID]],#REF!,COLUMN(#REF!),FALSE)</f>
        <v>#REF!</v>
      </c>
      <c r="C925" s="53" t="e">
        <f>VLOOKUP(MYRANKS_P[[#This Row],[PLAYERID]],#REF!,COLUMN(#REF!),FALSE)</f>
        <v>#REF!</v>
      </c>
      <c r="D925" s="53" t="e">
        <f>VLOOKUP(MYRANKS_P[[#This Row],[PLAYERID]],#REF!,COLUMN(#REF!),FALSE)</f>
        <v>#REF!</v>
      </c>
      <c r="E925" s="9" t="e">
        <f>VLOOKUP(MYRANKS_P[[#This Row],[PLAYERID]],#REF!,COLUMN(#REF!),FALSE)</f>
        <v>#REF!</v>
      </c>
      <c r="F925" s="53" t="e">
        <f>VLOOKUP(MYRANKS_P[[#This Row],[PLAYERID]],#REF!,COLUMN(#REF!),FALSE)</f>
        <v>#REF!</v>
      </c>
      <c r="G925" s="9" t="e">
        <f>INDEX(#REF!,MATCH(MYRANKS_P[[#This Row],[PLAYERID]],#REF!,0),VLOOKUP(IDSYSTEM,#REF!,3,FALSE))</f>
        <v>#REF!</v>
      </c>
      <c r="H925" s="115" t="e">
        <f>IF(OR(LEAGUE="Mixed",LEAGUE=MYRANKS_P[[#This Row],[LG]]),IFERROR(INDEX(PITCHCSV[],MATCH(MYRANKS_P[[#This Row],[PROJID]],PITCHCSV[playerid],0),P_WCOL),0),0)</f>
        <v>#REF!</v>
      </c>
      <c r="I925" s="137" t="e">
        <f>IF(OR(LEAGUE="Mixed",LEAGUE=MYRANKS_P[[#This Row],[LG]]),IFERROR(INDEX(PITCHCSV[],MATCH(MYRANKS_P[[#This Row],[PROJID]],PITCHCSV[playerid],0),P_SVCOL),0),0)</f>
        <v>#REF!</v>
      </c>
      <c r="J925" s="137" t="e">
        <f>IF(OR(LEAGUE="Mixed",LEAGUE=MYRANKS_P[[#This Row],[LG]]),IFERROR(INDEX(PITCHCSV[],MATCH(MYRANKS_P[[#This Row],[PROJID]],PITCHCSV[playerid],0),P_IPCOL),0),0)</f>
        <v>#REF!</v>
      </c>
      <c r="K925" s="137" t="e">
        <f>IF(OR(LEAGUE="Mixed",LEAGUE=MYRANKS_P[[#This Row],[LG]]),IFERROR(INDEX(PITCHCSV[],MATCH(MYRANKS_P[[#This Row],[PROJID]],PITCHCSV[playerid],0),P_HCOL),0),0)</f>
        <v>#REF!</v>
      </c>
      <c r="L925" s="137" t="e">
        <f>IF(OR(LEAGUE="Mixed",LEAGUE=MYRANKS_P[[#This Row],[LG]]),IFERROR(INDEX(PITCHCSV[],MATCH(MYRANKS_P[[#This Row],[PROJID]],PITCHCSV[playerid],0),P_ERCOL),0),0)</f>
        <v>#REF!</v>
      </c>
      <c r="M925" s="137" t="e">
        <f>IF(OR(LEAGUE="Mixed",LEAGUE=MYRANKS_P[[#This Row],[LG]]),IFERROR(INDEX(PITCHCSV[],MATCH(MYRANKS_P[[#This Row],[PROJID]],PITCHCSV[playerid],0),P_HRCOL),0),0)</f>
        <v>#REF!</v>
      </c>
      <c r="N925" s="137" t="e">
        <f>IF(OR(LEAGUE="Mixed",LEAGUE=MYRANKS_P[[#This Row],[LG]]),IFERROR(INDEX(PITCHCSV[],MATCH(MYRANKS_P[[#This Row],[PROJID]],PITCHCSV[playerid],0),P_SOCOL),0),0)</f>
        <v>#REF!</v>
      </c>
      <c r="O925" s="137" t="e">
        <f>IF(OR(LEAGUE="Mixed",LEAGUE=MYRANKS_P[[#This Row],[LG]]),IFERROR(INDEX(PITCHCSV[],MATCH(MYRANKS_P[[#This Row],[PROJID]],PITCHCSV[playerid],0),P_BBCOL),0),0)</f>
        <v>#REF!</v>
      </c>
      <c r="P925" s="139" t="e">
        <f>IF(OR(LEAGUE="Mixed",LEAGUE=MYRANKS_P[[#This Row],[LG]]),IFERROR(MYRANKS_P[[#This Row],[ER]]*9/MYRANKS_P[[#This Row],[IP]],0),0)</f>
        <v>#REF!</v>
      </c>
      <c r="Q925" s="10" t="e">
        <f>IF(OR(LEAGUE="Mixed",LEAGUE=MYRANKS_P[[#This Row],[LG]]),IFERROR((MYRANKS_P[[#This Row],[BB]]+MYRANKS_P[[#This Row],[H]])/MYRANKS_P[[#This Row],[IP]],0),0)</f>
        <v>#REF!</v>
      </c>
      <c r="R925" s="10" t="e">
        <f>MYRANKS_P[[#This Row],[W]]/SGP_W</f>
        <v>#REF!</v>
      </c>
      <c r="S925" s="10" t="e">
        <f>MYRANKS_P[[#This Row],[SV]]/SGP_SV</f>
        <v>#REF!</v>
      </c>
      <c r="T925" s="10" t="e">
        <f>MYRANKS_P[[#This Row],[SO]]/SGP_K</f>
        <v>#REF!</v>
      </c>
      <c r="U925" s="10" t="e">
        <f>((LGAVG_ER*(NUMPITCHERS-1)+MYRANKS_P[[#This Row],[ER]])*9/((LGAVG_IP*(NUMPITCHERS-1)+MYRANKS_P[[#This Row],[IP]]))-LGAVG_ERA)/SGP_ERA</f>
        <v>#REF!</v>
      </c>
      <c r="V925" s="140" t="e">
        <f>((LGAVG_HBB*(NUMPITCHERS-1)+MYRANKS_P[[#This Row],[BB]]+MYRANKS_P[[#This Row],[H]])/(LGAVG_IP*(NUMPITCHERS-1)+MYRANKS_P[[#This Row],[IP]])-LGAVG_WHIP)/SGP_WHIP</f>
        <v>#REF!</v>
      </c>
      <c r="W925" s="72" t="e">
        <f>MYRANKS_P[[#This Row],[WSGP]]+MYRANKS_P[[#This Row],[SVSGP]]+MYRANKS_P[[#This Row],[SOSGP]]+MYRANKS_P[[#This Row],[ERASGP]]+MYRANKS_P[[#This Row],[WHIPSGP]]</f>
        <v>#REF!</v>
      </c>
      <c r="X925" s="171" t="e">
        <f>RANK(MYRANKS_P[[#This Row],[TTLSGP]],MYRANKS_P[TTLSGP],0)</f>
        <v>#REF!</v>
      </c>
      <c r="Y925" s="72" t="e">
        <f>IF(MYRANKS_P[[#This Row],[RAW_RANK]]&gt;NUM_P,MYRANKS_P[[#This Row],[TTLSGP]],0)</f>
        <v>#REF!</v>
      </c>
      <c r="Z925" s="22" t="e">
        <f>IF(MYRANKS_P[[#This Row],[BENCH_TTLSGP]]=0,"",RANK(MYRANKS_P[[#This Row],[BENCH_TTLSGP]],MYRANKS_P[BENCH_TTLSGP],0))</f>
        <v>#REF!</v>
      </c>
      <c r="AA925" s="22" t="e">
        <f>IF(MYRANKS_P[[#This Row],[RAW_RANK]]=NUM_P,"X","")</f>
        <v>#REF!</v>
      </c>
      <c r="AB925" s="80" t="e">
        <f>VLOOKUP(MYRANKS_P[[#This Row],[POS]],#REF!,COLUMN(#REF!),FALSE)</f>
        <v>#REF!</v>
      </c>
      <c r="AC925" s="81" t="e">
        <f>MYRANKS_P[[#This Row],[TTLSGP]]-MYRANKS_P[[#This Row],[REPL LVL]]</f>
        <v>#REF!</v>
      </c>
      <c r="AD925" s="19" t="e">
        <f>IF(MYRANKS_P[[#This Row],[RAW_RANK]]&lt;=Total_Pitchers_Drafted,MYRANKS_P[[#This Row],[SGP OVER REPL]],0)</f>
        <v>#REF!</v>
      </c>
      <c r="AE925" s="66" t="e">
        <f>MYRANKS_P[[#This Row],[SGP OVER REPL]]*Dollar_Value_Per_Pitcher_SGP+1</f>
        <v>#REF!</v>
      </c>
      <c r="AF925" s="27"/>
      <c r="AG925" s="30" t="e">
        <f>IF(AND(MYRANKS_P[[#This Row],[BENCH_RANK]]&lt;=Total_Pitchers_Drafted,MYRANKS_P[[#This Row],[$ACTUAL]]=""),MYRANKS_P[[#This Row],[USEFULSGP]],0)</f>
        <v>#REF!</v>
      </c>
      <c r="AH925" s="27" t="e">
        <f>IF(MYRANKS_P[[#This Row],[REMAIN_SGP]]=0,0,MYRANKS_P[[#This Row],[REMAIN_SGP]]*Remaining_Dollar_Value_Per_Pitcher_SGP+1)</f>
        <v>#REF!</v>
      </c>
      <c r="AI925" s="87"/>
    </row>
    <row r="926" spans="1:35" x14ac:dyDescent="0.25">
      <c r="A926" s="111" t="s">
        <v>2146</v>
      </c>
      <c r="B926" s="53" t="e">
        <f>VLOOKUP(MYRANKS_P[[#This Row],[PLAYERID]],#REF!,COLUMN(#REF!),FALSE)</f>
        <v>#REF!</v>
      </c>
      <c r="C926" s="53" t="e">
        <f>VLOOKUP(MYRANKS_P[[#This Row],[PLAYERID]],#REF!,COLUMN(#REF!),FALSE)</f>
        <v>#REF!</v>
      </c>
      <c r="D926" s="53" t="e">
        <f>VLOOKUP(MYRANKS_P[[#This Row],[PLAYERID]],#REF!,COLUMN(#REF!),FALSE)</f>
        <v>#REF!</v>
      </c>
      <c r="E926" s="9" t="e">
        <f>VLOOKUP(MYRANKS_P[[#This Row],[PLAYERID]],#REF!,COLUMN(#REF!),FALSE)</f>
        <v>#REF!</v>
      </c>
      <c r="F926" s="53" t="e">
        <f>VLOOKUP(MYRANKS_P[[#This Row],[PLAYERID]],#REF!,COLUMN(#REF!),FALSE)</f>
        <v>#REF!</v>
      </c>
      <c r="G926" s="32" t="e">
        <f>INDEX(#REF!,MATCH(MYRANKS_P[[#This Row],[PLAYERID]],#REF!,0),VLOOKUP(IDSYSTEM,#REF!,3,FALSE))</f>
        <v>#REF!</v>
      </c>
      <c r="H926" s="155" t="e">
        <f>IF(OR(LEAGUE="Mixed",LEAGUE=MYRANKS_P[[#This Row],[LG]]),IFERROR(INDEX(PITCHCSV[],MATCH(MYRANKS_P[[#This Row],[PROJID]],PITCHCSV[playerid],0),P_WCOL),0),0)</f>
        <v>#REF!</v>
      </c>
      <c r="I926" s="153" t="e">
        <f>IF(OR(LEAGUE="Mixed",LEAGUE=MYRANKS_P[[#This Row],[LG]]),IFERROR(INDEX(PITCHCSV[],MATCH(MYRANKS_P[[#This Row],[PROJID]],PITCHCSV[playerid],0),P_SVCOL),0),0)</f>
        <v>#REF!</v>
      </c>
      <c r="J926" s="153" t="e">
        <f>IF(OR(LEAGUE="Mixed",LEAGUE=MYRANKS_P[[#This Row],[LG]]),IFERROR(INDEX(PITCHCSV[],MATCH(MYRANKS_P[[#This Row],[PROJID]],PITCHCSV[playerid],0),P_IPCOL),0),0)</f>
        <v>#REF!</v>
      </c>
      <c r="K926" s="153" t="e">
        <f>IF(OR(LEAGUE="Mixed",LEAGUE=MYRANKS_P[[#This Row],[LG]]),IFERROR(INDEX(PITCHCSV[],MATCH(MYRANKS_P[[#This Row],[PROJID]],PITCHCSV[playerid],0),P_HCOL),0),0)</f>
        <v>#REF!</v>
      </c>
      <c r="L926" s="153" t="e">
        <f>IF(OR(LEAGUE="Mixed",LEAGUE=MYRANKS_P[[#This Row],[LG]]),IFERROR(INDEX(PITCHCSV[],MATCH(MYRANKS_P[[#This Row],[PROJID]],PITCHCSV[playerid],0),P_ERCOL),0),0)</f>
        <v>#REF!</v>
      </c>
      <c r="M926" s="153" t="e">
        <f>IF(OR(LEAGUE="Mixed",LEAGUE=MYRANKS_P[[#This Row],[LG]]),IFERROR(INDEX(PITCHCSV[],MATCH(MYRANKS_P[[#This Row],[PROJID]],PITCHCSV[playerid],0),P_HRCOL),0),0)</f>
        <v>#REF!</v>
      </c>
      <c r="N926" s="153" t="e">
        <f>IF(OR(LEAGUE="Mixed",LEAGUE=MYRANKS_P[[#This Row],[LG]]),IFERROR(INDEX(PITCHCSV[],MATCH(MYRANKS_P[[#This Row],[PROJID]],PITCHCSV[playerid],0),P_SOCOL),0),0)</f>
        <v>#REF!</v>
      </c>
      <c r="O926" s="153" t="e">
        <f>IF(OR(LEAGUE="Mixed",LEAGUE=MYRANKS_P[[#This Row],[LG]]),IFERROR(INDEX(PITCHCSV[],MATCH(MYRANKS_P[[#This Row],[PROJID]],PITCHCSV[playerid],0),P_BBCOL),0),0)</f>
        <v>#REF!</v>
      </c>
      <c r="P926" s="154" t="e">
        <f>IF(OR(LEAGUE="Mixed",LEAGUE=MYRANKS_P[[#This Row],[LG]]),IFERROR(MYRANKS_P[[#This Row],[ER]]*9/MYRANKS_P[[#This Row],[IP]],0),0)</f>
        <v>#REF!</v>
      </c>
      <c r="Q926" s="33" t="e">
        <f>IF(OR(LEAGUE="Mixed",LEAGUE=MYRANKS_P[[#This Row],[LG]]),IFERROR((MYRANKS_P[[#This Row],[BB]]+MYRANKS_P[[#This Row],[H]])/MYRANKS_P[[#This Row],[IP]],0),0)</f>
        <v>#REF!</v>
      </c>
      <c r="R926" s="33" t="e">
        <f>MYRANKS_P[[#This Row],[W]]/SGP_W</f>
        <v>#REF!</v>
      </c>
      <c r="S926" s="33" t="e">
        <f>MYRANKS_P[[#This Row],[SV]]/SGP_SV</f>
        <v>#REF!</v>
      </c>
      <c r="T926" s="33" t="e">
        <f>MYRANKS_P[[#This Row],[SO]]/SGP_K</f>
        <v>#REF!</v>
      </c>
      <c r="U926" s="33" t="e">
        <f>((LGAVG_ER*(NUMPITCHERS-1)+MYRANKS_P[[#This Row],[ER]])*9/((LGAVG_IP*(NUMPITCHERS-1)+MYRANKS_P[[#This Row],[IP]]))-LGAVG_ERA)/SGP_ERA</f>
        <v>#REF!</v>
      </c>
      <c r="V926" s="163" t="e">
        <f>((LGAVG_HBB*(NUMPITCHERS-1)+MYRANKS_P[[#This Row],[BB]]+MYRANKS_P[[#This Row],[H]])/(LGAVG_IP*(NUMPITCHERS-1)+MYRANKS_P[[#This Row],[IP]])-LGAVG_WHIP)/SGP_WHIP</f>
        <v>#REF!</v>
      </c>
      <c r="W926" s="73" t="e">
        <f>MYRANKS_P[[#This Row],[WSGP]]+MYRANKS_P[[#This Row],[SVSGP]]+MYRANKS_P[[#This Row],[SOSGP]]+MYRANKS_P[[#This Row],[ERASGP]]+MYRANKS_P[[#This Row],[WHIPSGP]]</f>
        <v>#REF!</v>
      </c>
      <c r="X926" s="174" t="e">
        <f>RANK(MYRANKS_P[[#This Row],[TTLSGP]],MYRANKS_P[TTLSGP],0)</f>
        <v>#REF!</v>
      </c>
      <c r="Y926" s="73" t="e">
        <f>IF(MYRANKS_P[[#This Row],[RAW_RANK]]&gt;NUM_P,MYRANKS_P[[#This Row],[TTLSGP]],0)</f>
        <v>#REF!</v>
      </c>
      <c r="Z926" s="34" t="e">
        <f>IF(MYRANKS_P[[#This Row],[BENCH_TTLSGP]]=0,"",RANK(MYRANKS_P[[#This Row],[BENCH_TTLSGP]],MYRANKS_P[BENCH_TTLSGP],0))</f>
        <v>#REF!</v>
      </c>
      <c r="AA926" s="34" t="e">
        <f>IF(MYRANKS_P[[#This Row],[RAW_RANK]]=NUM_P,"X","")</f>
        <v>#REF!</v>
      </c>
      <c r="AB926" s="135" t="e">
        <f>VLOOKUP(MYRANKS_P[[#This Row],[POS]],#REF!,COLUMN(#REF!),FALSE)</f>
        <v>#REF!</v>
      </c>
      <c r="AC926" s="164" t="e">
        <f>MYRANKS_P[[#This Row],[TTLSGP]]-MYRANKS_P[[#This Row],[REPL LVL]]</f>
        <v>#REF!</v>
      </c>
      <c r="AD926" s="33" t="e">
        <f>IF(MYRANKS_P[[#This Row],[RAW_RANK]]&lt;=Total_Pitchers_Drafted,MYRANKS_P[[#This Row],[SGP OVER REPL]],0)</f>
        <v>#REF!</v>
      </c>
      <c r="AE926" s="67" t="e">
        <f>MYRANKS_P[[#This Row],[SGP OVER REPL]]*Dollar_Value_Per_Pitcher_SGP+1</f>
        <v>#REF!</v>
      </c>
      <c r="AF926" s="33"/>
      <c r="AG926" s="33" t="e">
        <f>IF(AND(MYRANKS_P[[#This Row],[BENCH_RANK]]&lt;=Total_Pitchers_Drafted,MYRANKS_P[[#This Row],[$ACTUAL]]=""),MYRANKS_P[[#This Row],[USEFULSGP]],0)</f>
        <v>#REF!</v>
      </c>
      <c r="AH926" s="33" t="e">
        <f>IF(MYRANKS_P[[#This Row],[REMAIN_SGP]]=0,0,MYRANKS_P[[#This Row],[REMAIN_SGP]]*Remaining_Dollar_Value_Per_Pitcher_SGP+1)</f>
        <v>#REF!</v>
      </c>
      <c r="AI926" s="33"/>
    </row>
    <row r="927" spans="1:35" x14ac:dyDescent="0.25">
      <c r="A927" s="99" t="s">
        <v>1581</v>
      </c>
      <c r="B927" s="53" t="e">
        <f>VLOOKUP(MYRANKS_P[[#This Row],[PLAYERID]],#REF!,COLUMN(#REF!),FALSE)</f>
        <v>#REF!</v>
      </c>
      <c r="C927" s="53" t="e">
        <f>VLOOKUP(MYRANKS_P[[#This Row],[PLAYERID]],#REF!,COLUMN(#REF!),FALSE)</f>
        <v>#REF!</v>
      </c>
      <c r="D927" s="53" t="e">
        <f>VLOOKUP(MYRANKS_P[[#This Row],[PLAYERID]],#REF!,COLUMN(#REF!),FALSE)</f>
        <v>#REF!</v>
      </c>
      <c r="E927" s="9" t="e">
        <f>VLOOKUP(MYRANKS_P[[#This Row],[PLAYERID]],#REF!,COLUMN(#REF!),FALSE)</f>
        <v>#REF!</v>
      </c>
      <c r="F927" s="53" t="e">
        <f>VLOOKUP(MYRANKS_P[[#This Row],[PLAYERID]],#REF!,COLUMN(#REF!),FALSE)</f>
        <v>#REF!</v>
      </c>
      <c r="G927" s="169" t="e">
        <f>INDEX(#REF!,MATCH(MYRANKS_P[[#This Row],[PLAYERID]],#REF!,0),VLOOKUP(IDSYSTEM,#REF!,3,FALSE))</f>
        <v>#REF!</v>
      </c>
      <c r="H927" s="136" t="e">
        <f>IF(OR(LEAGUE="Mixed",LEAGUE=MYRANKS_P[[#This Row],[LG]]),IFERROR(INDEX(PITCHCSV[],MATCH(MYRANKS_P[[#This Row],[PROJID]],PITCHCSV[playerid],0),P_WCOL),0),0)</f>
        <v>#REF!</v>
      </c>
      <c r="I927" s="138" t="e">
        <f>IF(OR(LEAGUE="Mixed",LEAGUE=MYRANKS_P[[#This Row],[LG]]),IFERROR(INDEX(PITCHCSV[],MATCH(MYRANKS_P[[#This Row],[PROJID]],PITCHCSV[playerid],0),P_SVCOL),0),0)</f>
        <v>#REF!</v>
      </c>
      <c r="J927" s="138" t="e">
        <f>IF(OR(LEAGUE="Mixed",LEAGUE=MYRANKS_P[[#This Row],[LG]]),IFERROR(INDEX(PITCHCSV[],MATCH(MYRANKS_P[[#This Row],[PROJID]],PITCHCSV[playerid],0),P_IPCOL),0),0)</f>
        <v>#REF!</v>
      </c>
      <c r="K927" s="138" t="e">
        <f>IF(OR(LEAGUE="Mixed",LEAGUE=MYRANKS_P[[#This Row],[LG]]),IFERROR(INDEX(PITCHCSV[],MATCH(MYRANKS_P[[#This Row],[PROJID]],PITCHCSV[playerid],0),P_HCOL),0),0)</f>
        <v>#REF!</v>
      </c>
      <c r="L927" s="138" t="e">
        <f>IF(OR(LEAGUE="Mixed",LEAGUE=MYRANKS_P[[#This Row],[LG]]),IFERROR(INDEX(PITCHCSV[],MATCH(MYRANKS_P[[#This Row],[PROJID]],PITCHCSV[playerid],0),P_ERCOL),0),0)</f>
        <v>#REF!</v>
      </c>
      <c r="M927" s="138" t="e">
        <f>IF(OR(LEAGUE="Mixed",LEAGUE=MYRANKS_P[[#This Row],[LG]]),IFERROR(INDEX(PITCHCSV[],MATCH(MYRANKS_P[[#This Row],[PROJID]],PITCHCSV[playerid],0),P_HRCOL),0),0)</f>
        <v>#REF!</v>
      </c>
      <c r="N927" s="138" t="e">
        <f>IF(OR(LEAGUE="Mixed",LEAGUE=MYRANKS_P[[#This Row],[LG]]),IFERROR(INDEX(PITCHCSV[],MATCH(MYRANKS_P[[#This Row],[PROJID]],PITCHCSV[playerid],0),P_SOCOL),0),0)</f>
        <v>#REF!</v>
      </c>
      <c r="O927" s="138" t="e">
        <f>IF(OR(LEAGUE="Mixed",LEAGUE=MYRANKS_P[[#This Row],[LG]]),IFERROR(INDEX(PITCHCSV[],MATCH(MYRANKS_P[[#This Row],[PROJID]],PITCHCSV[playerid],0),P_BBCOL),0),0)</f>
        <v>#REF!</v>
      </c>
      <c r="P927" s="80" t="e">
        <f>IF(OR(LEAGUE="Mixed",LEAGUE=MYRANKS_P[[#This Row],[LG]]),IFERROR(MYRANKS_P[[#This Row],[ER]]*9/MYRANKS_P[[#This Row],[IP]],0),0)</f>
        <v>#REF!</v>
      </c>
      <c r="Q927" s="12" t="e">
        <f>IF(OR(LEAGUE="Mixed",LEAGUE=MYRANKS_P[[#This Row],[LG]]),IFERROR((MYRANKS_P[[#This Row],[BB]]+MYRANKS_P[[#This Row],[H]])/MYRANKS_P[[#This Row],[IP]],0),0)</f>
        <v>#REF!</v>
      </c>
      <c r="R927" s="94" t="e">
        <f>MYRANKS_P[[#This Row],[W]]/SGP_W</f>
        <v>#REF!</v>
      </c>
      <c r="S927" s="94" t="e">
        <f>MYRANKS_P[[#This Row],[SV]]/SGP_SV</f>
        <v>#REF!</v>
      </c>
      <c r="T927" s="94" t="e">
        <f>MYRANKS_P[[#This Row],[SO]]/SGP_K</f>
        <v>#REF!</v>
      </c>
      <c r="U927" s="12" t="e">
        <f>((LGAVG_ER*(NUMPITCHERS-1)+MYRANKS_P[[#This Row],[ER]])*9/((LGAVG_IP*(NUMPITCHERS-1)+MYRANKS_P[[#This Row],[IP]]))-LGAVG_ERA)/SGP_ERA</f>
        <v>#REF!</v>
      </c>
      <c r="V927" s="141" t="e">
        <f>((LGAVG_HBB*(NUMPITCHERS-1)+MYRANKS_P[[#This Row],[BB]]+MYRANKS_P[[#This Row],[H]])/(LGAVG_IP*(NUMPITCHERS-1)+MYRANKS_P[[#This Row],[IP]])-LGAVG_WHIP)/SGP_WHIP</f>
        <v>#REF!</v>
      </c>
      <c r="W927" s="100" t="e">
        <f>MYRANKS_P[[#This Row],[WSGP]]+MYRANKS_P[[#This Row],[SVSGP]]+MYRANKS_P[[#This Row],[SOSGP]]+MYRANKS_P[[#This Row],[ERASGP]]+MYRANKS_P[[#This Row],[WHIPSGP]]</f>
        <v>#REF!</v>
      </c>
      <c r="X927" s="176" t="e">
        <f>RANK(MYRANKS_P[[#This Row],[TTLSGP]],MYRANKS_P[TTLSGP],0)</f>
        <v>#REF!</v>
      </c>
      <c r="Y927" s="100" t="e">
        <f>IF(MYRANKS_P[[#This Row],[RAW_RANK]]&gt;NUM_P,MYRANKS_P[[#This Row],[TTLSGP]],0)</f>
        <v>#REF!</v>
      </c>
      <c r="Z927" s="101" t="e">
        <f>IF(MYRANKS_P[[#This Row],[BENCH_TTLSGP]]=0,"",RANK(MYRANKS_P[[#This Row],[BENCH_TTLSGP]],MYRANKS_P[BENCH_TTLSGP],0))</f>
        <v>#REF!</v>
      </c>
      <c r="AA927" s="101" t="e">
        <f>IF(MYRANKS_P[[#This Row],[RAW_RANK]]=NUM_P,"X","")</f>
        <v>#REF!</v>
      </c>
      <c r="AB927" s="93" t="e">
        <f>VLOOKUP(MYRANKS_P[[#This Row],[POS]],#REF!,COLUMN(#REF!),FALSE)</f>
        <v>#REF!</v>
      </c>
      <c r="AC927" s="95" t="e">
        <f>MYRANKS_P[[#This Row],[TTLSGP]]-MYRANKS_P[[#This Row],[REPL LVL]]</f>
        <v>#REF!</v>
      </c>
      <c r="AD927" s="94" t="e">
        <f>IF(MYRANKS_P[[#This Row],[RAW_RANK]]&lt;=Total_Pitchers_Drafted,MYRANKS_P[[#This Row],[SGP OVER REPL]],0)</f>
        <v>#REF!</v>
      </c>
      <c r="AE927" s="102" t="e">
        <f>MYRANKS_P[[#This Row],[SGP OVER REPL]]*Dollar_Value_Per_Pitcher_SGP+1</f>
        <v>#REF!</v>
      </c>
      <c r="AF927" s="94"/>
      <c r="AG927" s="94" t="e">
        <f>IF(AND(MYRANKS_P[[#This Row],[BENCH_RANK]]&lt;=Total_Pitchers_Drafted,MYRANKS_P[[#This Row],[$ACTUAL]]=""),MYRANKS_P[[#This Row],[USEFULSGP]],0)</f>
        <v>#REF!</v>
      </c>
      <c r="AH927" s="94" t="e">
        <f>IF(MYRANKS_P[[#This Row],[REMAIN_SGP]]=0,0,MYRANKS_P[[#This Row],[REMAIN_SGP]]*Remaining_Dollar_Value_Per_Pitcher_SGP+1)</f>
        <v>#REF!</v>
      </c>
      <c r="AI927" s="94"/>
    </row>
    <row r="928" spans="1:35" x14ac:dyDescent="0.25">
      <c r="A928" s="111" t="s">
        <v>2274</v>
      </c>
      <c r="B928" s="9" t="e">
        <f>VLOOKUP(MYRANKS_P[[#This Row],[PLAYERID]],#REF!,COLUMN(#REF!),FALSE)</f>
        <v>#REF!</v>
      </c>
      <c r="C928" s="9" t="e">
        <f>VLOOKUP(MYRANKS_P[[#This Row],[PLAYERID]],#REF!,COLUMN(#REF!),FALSE)</f>
        <v>#REF!</v>
      </c>
      <c r="D928" s="9" t="e">
        <f>VLOOKUP(MYRANKS_P[[#This Row],[PLAYERID]],#REF!,COLUMN(#REF!),FALSE)</f>
        <v>#REF!</v>
      </c>
      <c r="E928" s="9" t="e">
        <f>VLOOKUP(MYRANKS_P[[#This Row],[PLAYERID]],#REF!,COLUMN(#REF!),FALSE)</f>
        <v>#REF!</v>
      </c>
      <c r="F928" s="9" t="e">
        <f>VLOOKUP(MYRANKS_P[[#This Row],[PLAYERID]],#REF!,COLUMN(#REF!),FALSE)</f>
        <v>#REF!</v>
      </c>
      <c r="G928" s="9" t="e">
        <f>INDEX(#REF!,MATCH(MYRANKS_P[[#This Row],[PLAYERID]],#REF!,0),VLOOKUP(IDSYSTEM,#REF!,3,FALSE))</f>
        <v>#REF!</v>
      </c>
      <c r="H928" s="115" t="e">
        <f>IF(OR(LEAGUE="Mixed",LEAGUE=MYRANKS_P[[#This Row],[LG]]),IFERROR(INDEX(PITCHCSV[],MATCH(MYRANKS_P[[#This Row],[PROJID]],PITCHCSV[playerid],0),P_WCOL),0),0)</f>
        <v>#REF!</v>
      </c>
      <c r="I928" s="137" t="e">
        <f>IF(OR(LEAGUE="Mixed",LEAGUE=MYRANKS_P[[#This Row],[LG]]),IFERROR(INDEX(PITCHCSV[],MATCH(MYRANKS_P[[#This Row],[PROJID]],PITCHCSV[playerid],0),P_SVCOL),0),0)</f>
        <v>#REF!</v>
      </c>
      <c r="J928" s="137" t="e">
        <f>IF(OR(LEAGUE="Mixed",LEAGUE=MYRANKS_P[[#This Row],[LG]]),IFERROR(INDEX(PITCHCSV[],MATCH(MYRANKS_P[[#This Row],[PROJID]],PITCHCSV[playerid],0),P_IPCOL),0),0)</f>
        <v>#REF!</v>
      </c>
      <c r="K928" s="137" t="e">
        <f>IF(OR(LEAGUE="Mixed",LEAGUE=MYRANKS_P[[#This Row],[LG]]),IFERROR(INDEX(PITCHCSV[],MATCH(MYRANKS_P[[#This Row],[PROJID]],PITCHCSV[playerid],0),P_HCOL),0),0)</f>
        <v>#REF!</v>
      </c>
      <c r="L928" s="137" t="e">
        <f>IF(OR(LEAGUE="Mixed",LEAGUE=MYRANKS_P[[#This Row],[LG]]),IFERROR(INDEX(PITCHCSV[],MATCH(MYRANKS_P[[#This Row],[PROJID]],PITCHCSV[playerid],0),P_ERCOL),0),0)</f>
        <v>#REF!</v>
      </c>
      <c r="M928" s="137" t="e">
        <f>IF(OR(LEAGUE="Mixed",LEAGUE=MYRANKS_P[[#This Row],[LG]]),IFERROR(INDEX(PITCHCSV[],MATCH(MYRANKS_P[[#This Row],[PROJID]],PITCHCSV[playerid],0),P_HRCOL),0),0)</f>
        <v>#REF!</v>
      </c>
      <c r="N928" s="137" t="e">
        <f>IF(OR(LEAGUE="Mixed",LEAGUE=MYRANKS_P[[#This Row],[LG]]),IFERROR(INDEX(PITCHCSV[],MATCH(MYRANKS_P[[#This Row],[PROJID]],PITCHCSV[playerid],0),P_SOCOL),0),0)</f>
        <v>#REF!</v>
      </c>
      <c r="O928" s="137" t="e">
        <f>IF(OR(LEAGUE="Mixed",LEAGUE=MYRANKS_P[[#This Row],[LG]]),IFERROR(INDEX(PITCHCSV[],MATCH(MYRANKS_P[[#This Row],[PROJID]],PITCHCSV[playerid],0),P_BBCOL),0),0)</f>
        <v>#REF!</v>
      </c>
      <c r="P928" s="139" t="e">
        <f>IF(OR(LEAGUE="Mixed",LEAGUE=MYRANKS_P[[#This Row],[LG]]),IFERROR(MYRANKS_P[[#This Row],[ER]]*9/MYRANKS_P[[#This Row],[IP]],0),0)</f>
        <v>#REF!</v>
      </c>
      <c r="Q928" s="10" t="e">
        <f>IF(OR(LEAGUE="Mixed",LEAGUE=MYRANKS_P[[#This Row],[LG]]),IFERROR((MYRANKS_P[[#This Row],[BB]]+MYRANKS_P[[#This Row],[H]])/MYRANKS_P[[#This Row],[IP]],0),0)</f>
        <v>#REF!</v>
      </c>
      <c r="R928" s="10" t="e">
        <f>MYRANKS_P[[#This Row],[W]]/SGP_W</f>
        <v>#REF!</v>
      </c>
      <c r="S928" s="10" t="e">
        <f>MYRANKS_P[[#This Row],[SV]]/SGP_SV</f>
        <v>#REF!</v>
      </c>
      <c r="T928" s="10" t="e">
        <f>MYRANKS_P[[#This Row],[SO]]/SGP_K</f>
        <v>#REF!</v>
      </c>
      <c r="U928" s="10" t="e">
        <f>((LGAVG_ER*(NUMPITCHERS-1)+MYRANKS_P[[#This Row],[ER]])*9/((LGAVG_IP*(NUMPITCHERS-1)+MYRANKS_P[[#This Row],[IP]]))-LGAVG_ERA)/SGP_ERA</f>
        <v>#REF!</v>
      </c>
      <c r="V928" s="140" t="e">
        <f>((LGAVG_HBB*(NUMPITCHERS-1)+MYRANKS_P[[#This Row],[BB]]+MYRANKS_P[[#This Row],[H]])/(LGAVG_IP*(NUMPITCHERS-1)+MYRANKS_P[[#This Row],[IP]])-LGAVG_WHIP)/SGP_WHIP</f>
        <v>#REF!</v>
      </c>
      <c r="W928" s="72" t="e">
        <f>MYRANKS_P[[#This Row],[WSGP]]+MYRANKS_P[[#This Row],[SVSGP]]+MYRANKS_P[[#This Row],[SOSGP]]+MYRANKS_P[[#This Row],[ERASGP]]+MYRANKS_P[[#This Row],[WHIPSGP]]</f>
        <v>#REF!</v>
      </c>
      <c r="X928" s="171" t="e">
        <f>RANK(MYRANKS_P[[#This Row],[TTLSGP]],MYRANKS_P[TTLSGP],0)</f>
        <v>#REF!</v>
      </c>
      <c r="Y928" s="72" t="e">
        <f>IF(MYRANKS_P[[#This Row],[RAW_RANK]]&gt;NUM_P,MYRANKS_P[[#This Row],[TTLSGP]],0)</f>
        <v>#REF!</v>
      </c>
      <c r="Z928" s="22" t="e">
        <f>IF(MYRANKS_P[[#This Row],[BENCH_TTLSGP]]=0,"",RANK(MYRANKS_P[[#This Row],[BENCH_TTLSGP]],MYRANKS_P[BENCH_TTLSGP],0))</f>
        <v>#REF!</v>
      </c>
      <c r="AA928" s="22" t="e">
        <f>IF(MYRANKS_P[[#This Row],[RAW_RANK]]=NUM_P,"X","")</f>
        <v>#REF!</v>
      </c>
      <c r="AB928" s="80" t="e">
        <f>VLOOKUP(MYRANKS_P[[#This Row],[POS]],#REF!,COLUMN(#REF!),FALSE)</f>
        <v>#REF!</v>
      </c>
      <c r="AC928" s="12" t="e">
        <f>MYRANKS_P[[#This Row],[TTLSGP]]-MYRANKS_P[[#This Row],[REPL LVL]]</f>
        <v>#REF!</v>
      </c>
      <c r="AD928" s="19" t="e">
        <f>IF(MYRANKS_P[[#This Row],[RAW_RANK]]&lt;=Total_Pitchers_Drafted,MYRANKS_P[[#This Row],[SGP OVER REPL]],0)</f>
        <v>#REF!</v>
      </c>
      <c r="AE928" s="66" t="e">
        <f>MYRANKS_P[[#This Row],[SGP OVER REPL]]*Dollar_Value_Per_Pitcher_SGP+1</f>
        <v>#REF!</v>
      </c>
      <c r="AF928" s="27"/>
      <c r="AG928" s="30" t="e">
        <f>IF(AND(MYRANKS_P[[#This Row],[BENCH_RANK]]&lt;=Total_Pitchers_Drafted,MYRANKS_P[[#This Row],[$ACTUAL]]=""),MYRANKS_P[[#This Row],[USEFULSGP]],0)</f>
        <v>#REF!</v>
      </c>
      <c r="AH928" s="27" t="e">
        <f>IF(MYRANKS_P[[#This Row],[REMAIN_SGP]]=0,0,MYRANKS_P[[#This Row],[REMAIN_SGP]]*Remaining_Dollar_Value_Per_Pitcher_SGP+1)</f>
        <v>#REF!</v>
      </c>
      <c r="AI928" s="87"/>
    </row>
    <row r="929" spans="1:35" x14ac:dyDescent="0.25">
      <c r="A929" s="78" t="s">
        <v>2417</v>
      </c>
      <c r="B929" s="53" t="e">
        <f>VLOOKUP(MYRANKS_P[[#This Row],[PLAYERID]],#REF!,COLUMN(#REF!),FALSE)</f>
        <v>#REF!</v>
      </c>
      <c r="C929" s="53" t="e">
        <f>VLOOKUP(MYRANKS_P[[#This Row],[PLAYERID]],#REF!,COLUMN(#REF!),FALSE)</f>
        <v>#REF!</v>
      </c>
      <c r="D929" s="53" t="e">
        <f>VLOOKUP(MYRANKS_P[[#This Row],[PLAYERID]],#REF!,COLUMN(#REF!),FALSE)</f>
        <v>#REF!</v>
      </c>
      <c r="E929" s="9" t="e">
        <f>VLOOKUP(MYRANKS_P[[#This Row],[PLAYERID]],#REF!,COLUMN(#REF!),FALSE)</f>
        <v>#REF!</v>
      </c>
      <c r="F929" s="53" t="e">
        <f>VLOOKUP(MYRANKS_P[[#This Row],[PLAYERID]],#REF!,COLUMN(#REF!),FALSE)</f>
        <v>#REF!</v>
      </c>
      <c r="G929" s="169" t="e">
        <f>INDEX(#REF!,MATCH(MYRANKS_P[[#This Row],[PLAYERID]],#REF!,0),VLOOKUP(IDSYSTEM,#REF!,3,FALSE))</f>
        <v>#REF!</v>
      </c>
      <c r="H929" s="136" t="e">
        <f>IF(OR(LEAGUE="Mixed",LEAGUE=MYRANKS_P[[#This Row],[LG]]),IFERROR(INDEX(PITCHCSV[],MATCH(MYRANKS_P[[#This Row],[PROJID]],PITCHCSV[playerid],0),P_WCOL),0),0)</f>
        <v>#REF!</v>
      </c>
      <c r="I929" s="138" t="e">
        <f>IF(OR(LEAGUE="Mixed",LEAGUE=MYRANKS_P[[#This Row],[LG]]),IFERROR(INDEX(PITCHCSV[],MATCH(MYRANKS_P[[#This Row],[PROJID]],PITCHCSV[playerid],0),P_SVCOL),0),0)</f>
        <v>#REF!</v>
      </c>
      <c r="J929" s="138" t="e">
        <f>IF(OR(LEAGUE="Mixed",LEAGUE=MYRANKS_P[[#This Row],[LG]]),IFERROR(INDEX(PITCHCSV[],MATCH(MYRANKS_P[[#This Row],[PROJID]],PITCHCSV[playerid],0),P_IPCOL),0),0)</f>
        <v>#REF!</v>
      </c>
      <c r="K929" s="138" t="e">
        <f>IF(OR(LEAGUE="Mixed",LEAGUE=MYRANKS_P[[#This Row],[LG]]),IFERROR(INDEX(PITCHCSV[],MATCH(MYRANKS_P[[#This Row],[PROJID]],PITCHCSV[playerid],0),P_HCOL),0),0)</f>
        <v>#REF!</v>
      </c>
      <c r="L929" s="138" t="e">
        <f>IF(OR(LEAGUE="Mixed",LEAGUE=MYRANKS_P[[#This Row],[LG]]),IFERROR(INDEX(PITCHCSV[],MATCH(MYRANKS_P[[#This Row],[PROJID]],PITCHCSV[playerid],0),P_ERCOL),0),0)</f>
        <v>#REF!</v>
      </c>
      <c r="M929" s="138" t="e">
        <f>IF(OR(LEAGUE="Mixed",LEAGUE=MYRANKS_P[[#This Row],[LG]]),IFERROR(INDEX(PITCHCSV[],MATCH(MYRANKS_P[[#This Row],[PROJID]],PITCHCSV[playerid],0),P_HRCOL),0),0)</f>
        <v>#REF!</v>
      </c>
      <c r="N929" s="138" t="e">
        <f>IF(OR(LEAGUE="Mixed",LEAGUE=MYRANKS_P[[#This Row],[LG]]),IFERROR(INDEX(PITCHCSV[],MATCH(MYRANKS_P[[#This Row],[PROJID]],PITCHCSV[playerid],0),P_SOCOL),0),0)</f>
        <v>#REF!</v>
      </c>
      <c r="O929" s="138" t="e">
        <f>IF(OR(LEAGUE="Mixed",LEAGUE=MYRANKS_P[[#This Row],[LG]]),IFERROR(INDEX(PITCHCSV[],MATCH(MYRANKS_P[[#This Row],[PROJID]],PITCHCSV[playerid],0),P_BBCOL),0),0)</f>
        <v>#REF!</v>
      </c>
      <c r="P929" s="80" t="e">
        <f>IF(OR(LEAGUE="Mixed",LEAGUE=MYRANKS_P[[#This Row],[LG]]),IFERROR(MYRANKS_P[[#This Row],[ER]]*9/MYRANKS_P[[#This Row],[IP]],0),0)</f>
        <v>#REF!</v>
      </c>
      <c r="Q929" s="12" t="e">
        <f>IF(OR(LEAGUE="Mixed",LEAGUE=MYRANKS_P[[#This Row],[LG]]),IFERROR((MYRANKS_P[[#This Row],[BB]]+MYRANKS_P[[#This Row],[H]])/MYRANKS_P[[#This Row],[IP]],0),0)</f>
        <v>#REF!</v>
      </c>
      <c r="R929" s="12" t="e">
        <f>MYRANKS_P[[#This Row],[W]]/SGP_W</f>
        <v>#REF!</v>
      </c>
      <c r="S929" s="12" t="e">
        <f>MYRANKS_P[[#This Row],[SV]]/SGP_SV</f>
        <v>#REF!</v>
      </c>
      <c r="T929" s="12" t="e">
        <f>MYRANKS_P[[#This Row],[SO]]/SGP_K</f>
        <v>#REF!</v>
      </c>
      <c r="U929" s="12" t="e">
        <f>((LGAVG_ER*(NUMPITCHERS-1)+MYRANKS_P[[#This Row],[ER]])*9/((LGAVG_IP*(NUMPITCHERS-1)+MYRANKS_P[[#This Row],[IP]]))-LGAVG_ERA)/SGP_ERA</f>
        <v>#REF!</v>
      </c>
      <c r="V929" s="141" t="e">
        <f>((LGAVG_HBB*(NUMPITCHERS-1)+MYRANKS_P[[#This Row],[BB]]+MYRANKS_P[[#This Row],[H]])/(LGAVG_IP*(NUMPITCHERS-1)+MYRANKS_P[[#This Row],[IP]])-LGAVG_WHIP)/SGP_WHIP</f>
        <v>#REF!</v>
      </c>
      <c r="W929" s="76" t="e">
        <f>MYRANKS_P[[#This Row],[WSGP]]+MYRANKS_P[[#This Row],[SVSGP]]+MYRANKS_P[[#This Row],[SOSGP]]+MYRANKS_P[[#This Row],[ERASGP]]+MYRANKS_P[[#This Row],[WHIPSGP]]</f>
        <v>#REF!</v>
      </c>
      <c r="X929" s="175" t="e">
        <f>RANK(MYRANKS_P[[#This Row],[TTLSGP]],MYRANKS_P[TTLSGP],0)</f>
        <v>#REF!</v>
      </c>
      <c r="Y929" s="76" t="e">
        <f>IF(MYRANKS_P[[#This Row],[RAW_RANK]]&gt;NUM_P,MYRANKS_P[[#This Row],[TTLSGP]],0)</f>
        <v>#REF!</v>
      </c>
      <c r="Z929" s="23" t="e">
        <f>IF(MYRANKS_P[[#This Row],[BENCH_TTLSGP]]=0,"",RANK(MYRANKS_P[[#This Row],[BENCH_TTLSGP]],MYRANKS_P[BENCH_TTLSGP],0))</f>
        <v>#REF!</v>
      </c>
      <c r="AA929" s="23" t="e">
        <f>IF(MYRANKS_P[[#This Row],[RAW_RANK]]=NUM_P,"X","")</f>
        <v>#REF!</v>
      </c>
      <c r="AB929" s="80" t="e">
        <f>VLOOKUP(MYRANKS_P[[#This Row],[POS]],#REF!,COLUMN(#REF!),FALSE)</f>
        <v>#REF!</v>
      </c>
      <c r="AC929" s="81" t="e">
        <f>MYRANKS_P[[#This Row],[TTLSGP]]-MYRANKS_P[[#This Row],[REPL LVL]]</f>
        <v>#REF!</v>
      </c>
      <c r="AD929" s="20" t="e">
        <f>IF(MYRANKS_P[[#This Row],[RAW_RANK]]&lt;=Total_Pitchers_Drafted,MYRANKS_P[[#This Row],[SGP OVER REPL]],0)</f>
        <v>#REF!</v>
      </c>
      <c r="AE929" s="70" t="e">
        <f>MYRANKS_P[[#This Row],[SGP OVER REPL]]*Dollar_Value_Per_Pitcher_SGP+1</f>
        <v>#REF!</v>
      </c>
      <c r="AF929" s="28"/>
      <c r="AG929" s="31" t="e">
        <f>IF(AND(MYRANKS_P[[#This Row],[BENCH_RANK]]&lt;=Total_Pitchers_Drafted,MYRANKS_P[[#This Row],[$ACTUAL]]=""),MYRANKS_P[[#This Row],[USEFULSGP]],0)</f>
        <v>#REF!</v>
      </c>
      <c r="AH929" s="28" t="e">
        <f>IF(MYRANKS_P[[#This Row],[REMAIN_SGP]]=0,0,MYRANKS_P[[#This Row],[REMAIN_SGP]]*Remaining_Dollar_Value_Per_Pitcher_SGP+1)</f>
        <v>#REF!</v>
      </c>
      <c r="AI929" s="94"/>
    </row>
    <row r="930" spans="1:35" x14ac:dyDescent="0.25">
      <c r="A930" s="111" t="s">
        <v>6349</v>
      </c>
      <c r="B930" s="9" t="e">
        <f>VLOOKUP(MYRANKS_P[[#This Row],[PLAYERID]],#REF!,COLUMN(#REF!),FALSE)</f>
        <v>#REF!</v>
      </c>
      <c r="C930" s="9" t="e">
        <f>VLOOKUP(MYRANKS_P[[#This Row],[PLAYERID]],#REF!,COLUMN(#REF!),FALSE)</f>
        <v>#REF!</v>
      </c>
      <c r="D930" s="9" t="e">
        <f>VLOOKUP(MYRANKS_P[[#This Row],[PLAYERID]],#REF!,COLUMN(#REF!),FALSE)</f>
        <v>#REF!</v>
      </c>
      <c r="E930" s="9" t="e">
        <f>VLOOKUP(MYRANKS_P[[#This Row],[PLAYERID]],#REF!,COLUMN(#REF!),FALSE)</f>
        <v>#REF!</v>
      </c>
      <c r="F930" s="9" t="e">
        <f>VLOOKUP(MYRANKS_P[[#This Row],[PLAYERID]],#REF!,COLUMN(#REF!),FALSE)</f>
        <v>#REF!</v>
      </c>
      <c r="G930" s="9" t="e">
        <f>INDEX(#REF!,MATCH(MYRANKS_P[[#This Row],[PLAYERID]],#REF!,0),VLOOKUP(IDSYSTEM,#REF!,3,FALSE))</f>
        <v>#REF!</v>
      </c>
      <c r="H930" s="115" t="e">
        <f>IF(OR(LEAGUE="Mixed",LEAGUE=MYRANKS_P[[#This Row],[LG]]),IFERROR(INDEX(PITCHCSV[],MATCH(MYRANKS_P[[#This Row],[PROJID]],PITCHCSV[playerid],0),P_WCOL),0),0)</f>
        <v>#REF!</v>
      </c>
      <c r="I930" s="137" t="e">
        <f>IF(OR(LEAGUE="Mixed",LEAGUE=MYRANKS_P[[#This Row],[LG]]),IFERROR(INDEX(PITCHCSV[],MATCH(MYRANKS_P[[#This Row],[PROJID]],PITCHCSV[playerid],0),P_SVCOL),0),0)</f>
        <v>#REF!</v>
      </c>
      <c r="J930" s="137" t="e">
        <f>IF(OR(LEAGUE="Mixed",LEAGUE=MYRANKS_P[[#This Row],[LG]]),IFERROR(INDEX(PITCHCSV[],MATCH(MYRANKS_P[[#This Row],[PROJID]],PITCHCSV[playerid],0),P_IPCOL),0),0)</f>
        <v>#REF!</v>
      </c>
      <c r="K930" s="137" t="e">
        <f>IF(OR(LEAGUE="Mixed",LEAGUE=MYRANKS_P[[#This Row],[LG]]),IFERROR(INDEX(PITCHCSV[],MATCH(MYRANKS_P[[#This Row],[PROJID]],PITCHCSV[playerid],0),P_HCOL),0),0)</f>
        <v>#REF!</v>
      </c>
      <c r="L930" s="137" t="e">
        <f>IF(OR(LEAGUE="Mixed",LEAGUE=MYRANKS_P[[#This Row],[LG]]),IFERROR(INDEX(PITCHCSV[],MATCH(MYRANKS_P[[#This Row],[PROJID]],PITCHCSV[playerid],0),P_ERCOL),0),0)</f>
        <v>#REF!</v>
      </c>
      <c r="M930" s="137" t="e">
        <f>IF(OR(LEAGUE="Mixed",LEAGUE=MYRANKS_P[[#This Row],[LG]]),IFERROR(INDEX(PITCHCSV[],MATCH(MYRANKS_P[[#This Row],[PROJID]],PITCHCSV[playerid],0),P_HRCOL),0),0)</f>
        <v>#REF!</v>
      </c>
      <c r="N930" s="137" t="e">
        <f>IF(OR(LEAGUE="Mixed",LEAGUE=MYRANKS_P[[#This Row],[LG]]),IFERROR(INDEX(PITCHCSV[],MATCH(MYRANKS_P[[#This Row],[PROJID]],PITCHCSV[playerid],0),P_SOCOL),0),0)</f>
        <v>#REF!</v>
      </c>
      <c r="O930" s="137" t="e">
        <f>IF(OR(LEAGUE="Mixed",LEAGUE=MYRANKS_P[[#This Row],[LG]]),IFERROR(INDEX(PITCHCSV[],MATCH(MYRANKS_P[[#This Row],[PROJID]],PITCHCSV[playerid],0),P_BBCOL),0),0)</f>
        <v>#REF!</v>
      </c>
      <c r="P930" s="139" t="e">
        <f>IF(OR(LEAGUE="Mixed",LEAGUE=MYRANKS_P[[#This Row],[LG]]),IFERROR(MYRANKS_P[[#This Row],[ER]]*9/MYRANKS_P[[#This Row],[IP]],0),0)</f>
        <v>#REF!</v>
      </c>
      <c r="Q930" s="10" t="e">
        <f>IF(OR(LEAGUE="Mixed",LEAGUE=MYRANKS_P[[#This Row],[LG]]),IFERROR((MYRANKS_P[[#This Row],[BB]]+MYRANKS_P[[#This Row],[H]])/MYRANKS_P[[#This Row],[IP]],0),0)</f>
        <v>#REF!</v>
      </c>
      <c r="R930" s="10" t="e">
        <f>MYRANKS_P[[#This Row],[W]]/SGP_W</f>
        <v>#REF!</v>
      </c>
      <c r="S930" s="10" t="e">
        <f>MYRANKS_P[[#This Row],[SV]]/SGP_SV</f>
        <v>#REF!</v>
      </c>
      <c r="T930" s="10" t="e">
        <f>MYRANKS_P[[#This Row],[SO]]/SGP_K</f>
        <v>#REF!</v>
      </c>
      <c r="U930" s="10" t="e">
        <f>((LGAVG_ER*(NUMPITCHERS-1)+MYRANKS_P[[#This Row],[ER]])*9/((LGAVG_IP*(NUMPITCHERS-1)+MYRANKS_P[[#This Row],[IP]]))-LGAVG_ERA)/SGP_ERA</f>
        <v>#REF!</v>
      </c>
      <c r="V930" s="140" t="e">
        <f>((LGAVG_HBB*(NUMPITCHERS-1)+MYRANKS_P[[#This Row],[BB]]+MYRANKS_P[[#This Row],[H]])/(LGAVG_IP*(NUMPITCHERS-1)+MYRANKS_P[[#This Row],[IP]])-LGAVG_WHIP)/SGP_WHIP</f>
        <v>#REF!</v>
      </c>
      <c r="W930" s="72" t="e">
        <f>MYRANKS_P[[#This Row],[WSGP]]+MYRANKS_P[[#This Row],[SVSGP]]+MYRANKS_P[[#This Row],[SOSGP]]+MYRANKS_P[[#This Row],[ERASGP]]+MYRANKS_P[[#This Row],[WHIPSGP]]</f>
        <v>#REF!</v>
      </c>
      <c r="X930" s="171" t="e">
        <f>RANK(MYRANKS_P[[#This Row],[TTLSGP]],MYRANKS_P[TTLSGP],0)</f>
        <v>#REF!</v>
      </c>
      <c r="Y930" s="72" t="e">
        <f>IF(MYRANKS_P[[#This Row],[RAW_RANK]]&gt;NUM_P,MYRANKS_P[[#This Row],[TTLSGP]],0)</f>
        <v>#REF!</v>
      </c>
      <c r="Z930" s="22" t="e">
        <f>IF(MYRANKS_P[[#This Row],[BENCH_TTLSGP]]=0,"",RANK(MYRANKS_P[[#This Row],[BENCH_TTLSGP]],MYRANKS_P[BENCH_TTLSGP],0))</f>
        <v>#REF!</v>
      </c>
      <c r="AA930" s="22" t="e">
        <f>IF(MYRANKS_P[[#This Row],[RAW_RANK]]=NUM_P,"X","")</f>
        <v>#REF!</v>
      </c>
      <c r="AB930" s="80" t="e">
        <f>VLOOKUP(MYRANKS_P[[#This Row],[POS]],#REF!,COLUMN(#REF!),FALSE)</f>
        <v>#REF!</v>
      </c>
      <c r="AC930" s="12" t="e">
        <f>MYRANKS_P[[#This Row],[TTLSGP]]-MYRANKS_P[[#This Row],[REPL LVL]]</f>
        <v>#REF!</v>
      </c>
      <c r="AD930" s="19" t="e">
        <f>IF(MYRANKS_P[[#This Row],[RAW_RANK]]&lt;=Total_Pitchers_Drafted,MYRANKS_P[[#This Row],[SGP OVER REPL]],0)</f>
        <v>#REF!</v>
      </c>
      <c r="AE930" s="66" t="e">
        <f>MYRANKS_P[[#This Row],[SGP OVER REPL]]*Dollar_Value_Per_Pitcher_SGP+1</f>
        <v>#REF!</v>
      </c>
      <c r="AF930" s="27"/>
      <c r="AG930" s="30" t="e">
        <f>IF(AND(MYRANKS_P[[#This Row],[BENCH_RANK]]&lt;=Total_Pitchers_Drafted,MYRANKS_P[[#This Row],[$ACTUAL]]=""),MYRANKS_P[[#This Row],[USEFULSGP]],0)</f>
        <v>#REF!</v>
      </c>
      <c r="AH930" s="27" t="e">
        <f>IF(MYRANKS_P[[#This Row],[REMAIN_SGP]]=0,0,MYRANKS_P[[#This Row],[REMAIN_SGP]]*Remaining_Dollar_Value_Per_Pitcher_SGP+1)</f>
        <v>#REF!</v>
      </c>
      <c r="AI930" s="87"/>
    </row>
    <row r="931" spans="1:35" x14ac:dyDescent="0.25">
      <c r="A931" s="111" t="s">
        <v>3625</v>
      </c>
      <c r="B931" s="53" t="e">
        <f>VLOOKUP(MYRANKS_P[[#This Row],[PLAYERID]],#REF!,COLUMN(#REF!),FALSE)</f>
        <v>#REF!</v>
      </c>
      <c r="C931" s="53" t="e">
        <f>VLOOKUP(MYRANKS_P[[#This Row],[PLAYERID]],#REF!,COLUMN(#REF!),FALSE)</f>
        <v>#REF!</v>
      </c>
      <c r="D931" s="53" t="e">
        <f>VLOOKUP(MYRANKS_P[[#This Row],[PLAYERID]],#REF!,COLUMN(#REF!),FALSE)</f>
        <v>#REF!</v>
      </c>
      <c r="E931" s="9" t="e">
        <f>VLOOKUP(MYRANKS_P[[#This Row],[PLAYERID]],#REF!,COLUMN(#REF!),FALSE)</f>
        <v>#REF!</v>
      </c>
      <c r="F931" s="53" t="e">
        <f>VLOOKUP(MYRANKS_P[[#This Row],[PLAYERID]],#REF!,COLUMN(#REF!),FALSE)</f>
        <v>#REF!</v>
      </c>
      <c r="G931" s="9" t="e">
        <f>INDEX(#REF!,MATCH(MYRANKS_P[[#This Row],[PLAYERID]],#REF!,0),VLOOKUP(IDSYSTEM,#REF!,3,FALSE))</f>
        <v>#REF!</v>
      </c>
      <c r="H931" s="115" t="e">
        <f>IF(OR(LEAGUE="Mixed",LEAGUE=MYRANKS_P[[#This Row],[LG]]),IFERROR(INDEX(PITCHCSV[],MATCH(MYRANKS_P[[#This Row],[PROJID]],PITCHCSV[playerid],0),P_WCOL),0),0)</f>
        <v>#REF!</v>
      </c>
      <c r="I931" s="137" t="e">
        <f>IF(OR(LEAGUE="Mixed",LEAGUE=MYRANKS_P[[#This Row],[LG]]),IFERROR(INDEX(PITCHCSV[],MATCH(MYRANKS_P[[#This Row],[PROJID]],PITCHCSV[playerid],0),P_SVCOL),0),0)</f>
        <v>#REF!</v>
      </c>
      <c r="J931" s="137" t="e">
        <f>IF(OR(LEAGUE="Mixed",LEAGUE=MYRANKS_P[[#This Row],[LG]]),IFERROR(INDEX(PITCHCSV[],MATCH(MYRANKS_P[[#This Row],[PROJID]],PITCHCSV[playerid],0),P_IPCOL),0),0)</f>
        <v>#REF!</v>
      </c>
      <c r="K931" s="137" t="e">
        <f>IF(OR(LEAGUE="Mixed",LEAGUE=MYRANKS_P[[#This Row],[LG]]),IFERROR(INDEX(PITCHCSV[],MATCH(MYRANKS_P[[#This Row],[PROJID]],PITCHCSV[playerid],0),P_HCOL),0),0)</f>
        <v>#REF!</v>
      </c>
      <c r="L931" s="137" t="e">
        <f>IF(OR(LEAGUE="Mixed",LEAGUE=MYRANKS_P[[#This Row],[LG]]),IFERROR(INDEX(PITCHCSV[],MATCH(MYRANKS_P[[#This Row],[PROJID]],PITCHCSV[playerid],0),P_ERCOL),0),0)</f>
        <v>#REF!</v>
      </c>
      <c r="M931" s="137" t="e">
        <f>IF(OR(LEAGUE="Mixed",LEAGUE=MYRANKS_P[[#This Row],[LG]]),IFERROR(INDEX(PITCHCSV[],MATCH(MYRANKS_P[[#This Row],[PROJID]],PITCHCSV[playerid],0),P_HRCOL),0),0)</f>
        <v>#REF!</v>
      </c>
      <c r="N931" s="137" t="e">
        <f>IF(OR(LEAGUE="Mixed",LEAGUE=MYRANKS_P[[#This Row],[LG]]),IFERROR(INDEX(PITCHCSV[],MATCH(MYRANKS_P[[#This Row],[PROJID]],PITCHCSV[playerid],0),P_SOCOL),0),0)</f>
        <v>#REF!</v>
      </c>
      <c r="O931" s="137" t="e">
        <f>IF(OR(LEAGUE="Mixed",LEAGUE=MYRANKS_P[[#This Row],[LG]]),IFERROR(INDEX(PITCHCSV[],MATCH(MYRANKS_P[[#This Row],[PROJID]],PITCHCSV[playerid],0),P_BBCOL),0),0)</f>
        <v>#REF!</v>
      </c>
      <c r="P931" s="139" t="e">
        <f>IF(OR(LEAGUE="Mixed",LEAGUE=MYRANKS_P[[#This Row],[LG]]),IFERROR(MYRANKS_P[[#This Row],[ER]]*9/MYRANKS_P[[#This Row],[IP]],0),0)</f>
        <v>#REF!</v>
      </c>
      <c r="Q931" s="10" t="e">
        <f>IF(OR(LEAGUE="Mixed",LEAGUE=MYRANKS_P[[#This Row],[LG]]),IFERROR((MYRANKS_P[[#This Row],[BB]]+MYRANKS_P[[#This Row],[H]])/MYRANKS_P[[#This Row],[IP]],0),0)</f>
        <v>#REF!</v>
      </c>
      <c r="R931" s="10" t="e">
        <f>MYRANKS_P[[#This Row],[W]]/SGP_W</f>
        <v>#REF!</v>
      </c>
      <c r="S931" s="10" t="e">
        <f>MYRANKS_P[[#This Row],[SV]]/SGP_SV</f>
        <v>#REF!</v>
      </c>
      <c r="T931" s="10" t="e">
        <f>MYRANKS_P[[#This Row],[SO]]/SGP_K</f>
        <v>#REF!</v>
      </c>
      <c r="U931" s="10" t="e">
        <f>((LGAVG_ER*(NUMPITCHERS-1)+MYRANKS_P[[#This Row],[ER]])*9/((LGAVG_IP*(NUMPITCHERS-1)+MYRANKS_P[[#This Row],[IP]]))-LGAVG_ERA)/SGP_ERA</f>
        <v>#REF!</v>
      </c>
      <c r="V931" s="140" t="e">
        <f>((LGAVG_HBB*(NUMPITCHERS-1)+MYRANKS_P[[#This Row],[BB]]+MYRANKS_P[[#This Row],[H]])/(LGAVG_IP*(NUMPITCHERS-1)+MYRANKS_P[[#This Row],[IP]])-LGAVG_WHIP)/SGP_WHIP</f>
        <v>#REF!</v>
      </c>
      <c r="W931" s="72" t="e">
        <f>MYRANKS_P[[#This Row],[WSGP]]+MYRANKS_P[[#This Row],[SVSGP]]+MYRANKS_P[[#This Row],[SOSGP]]+MYRANKS_P[[#This Row],[ERASGP]]+MYRANKS_P[[#This Row],[WHIPSGP]]</f>
        <v>#REF!</v>
      </c>
      <c r="X931" s="171" t="e">
        <f>RANK(MYRANKS_P[[#This Row],[TTLSGP]],MYRANKS_P[TTLSGP],0)</f>
        <v>#REF!</v>
      </c>
      <c r="Y931" s="72" t="e">
        <f>IF(MYRANKS_P[[#This Row],[RAW_RANK]]&gt;NUM_P,MYRANKS_P[[#This Row],[TTLSGP]],0)</f>
        <v>#REF!</v>
      </c>
      <c r="Z931" s="22" t="e">
        <f>IF(MYRANKS_P[[#This Row],[BENCH_TTLSGP]]=0,"",RANK(MYRANKS_P[[#This Row],[BENCH_TTLSGP]],MYRANKS_P[BENCH_TTLSGP],0))</f>
        <v>#REF!</v>
      </c>
      <c r="AA931" s="22" t="e">
        <f>IF(MYRANKS_P[[#This Row],[RAW_RANK]]=NUM_P,"X","")</f>
        <v>#REF!</v>
      </c>
      <c r="AB931" s="80" t="e">
        <f>VLOOKUP(MYRANKS_P[[#This Row],[POS]],#REF!,COLUMN(#REF!),FALSE)</f>
        <v>#REF!</v>
      </c>
      <c r="AC931" s="81" t="e">
        <f>MYRANKS_P[[#This Row],[TTLSGP]]-MYRANKS_P[[#This Row],[REPL LVL]]</f>
        <v>#REF!</v>
      </c>
      <c r="AD931" s="19" t="e">
        <f>IF(MYRANKS_P[[#This Row],[RAW_RANK]]&lt;=Total_Pitchers_Drafted,MYRANKS_P[[#This Row],[SGP OVER REPL]],0)</f>
        <v>#REF!</v>
      </c>
      <c r="AE931" s="66" t="e">
        <f>MYRANKS_P[[#This Row],[SGP OVER REPL]]*Dollar_Value_Per_Pitcher_SGP+1</f>
        <v>#REF!</v>
      </c>
      <c r="AF931" s="27"/>
      <c r="AG931" s="30" t="e">
        <f>IF(AND(MYRANKS_P[[#This Row],[BENCH_RANK]]&lt;=Total_Pitchers_Drafted,MYRANKS_P[[#This Row],[$ACTUAL]]=""),MYRANKS_P[[#This Row],[USEFULSGP]],0)</f>
        <v>#REF!</v>
      </c>
      <c r="AH931" s="27" t="e">
        <f>IF(MYRANKS_P[[#This Row],[REMAIN_SGP]]=0,0,MYRANKS_P[[#This Row],[REMAIN_SGP]]*Remaining_Dollar_Value_Per_Pitcher_SGP+1)</f>
        <v>#REF!</v>
      </c>
      <c r="AI931" s="87"/>
    </row>
    <row r="932" spans="1:35" x14ac:dyDescent="0.25">
      <c r="A932" s="78" t="s">
        <v>1507</v>
      </c>
      <c r="B932" s="53" t="e">
        <f>VLOOKUP(MYRANKS_P[[#This Row],[PLAYERID]],#REF!,COLUMN(#REF!),FALSE)</f>
        <v>#REF!</v>
      </c>
      <c r="C932" s="53" t="e">
        <f>VLOOKUP(MYRANKS_P[[#This Row],[PLAYERID]],#REF!,COLUMN(#REF!),FALSE)</f>
        <v>#REF!</v>
      </c>
      <c r="D932" s="53" t="e">
        <f>VLOOKUP(MYRANKS_P[[#This Row],[PLAYERID]],#REF!,COLUMN(#REF!),FALSE)</f>
        <v>#REF!</v>
      </c>
      <c r="E932" s="9" t="e">
        <f>VLOOKUP(MYRANKS_P[[#This Row],[PLAYERID]],#REF!,COLUMN(#REF!),FALSE)</f>
        <v>#REF!</v>
      </c>
      <c r="F932" s="53" t="e">
        <f>VLOOKUP(MYRANKS_P[[#This Row],[PLAYERID]],#REF!,COLUMN(#REF!),FALSE)</f>
        <v>#REF!</v>
      </c>
      <c r="G932" s="169" t="e">
        <f>INDEX(#REF!,MATCH(MYRANKS_P[[#This Row],[PLAYERID]],#REF!,0),VLOOKUP(IDSYSTEM,#REF!,3,FALSE))</f>
        <v>#REF!</v>
      </c>
      <c r="H932" s="136" t="e">
        <f>IF(OR(LEAGUE="Mixed",LEAGUE=MYRANKS_P[[#This Row],[LG]]),IFERROR(INDEX(PITCHCSV[],MATCH(MYRANKS_P[[#This Row],[PROJID]],PITCHCSV[playerid],0),P_WCOL),0),0)</f>
        <v>#REF!</v>
      </c>
      <c r="I932" s="138" t="e">
        <f>IF(OR(LEAGUE="Mixed",LEAGUE=MYRANKS_P[[#This Row],[LG]]),IFERROR(INDEX(PITCHCSV[],MATCH(MYRANKS_P[[#This Row],[PROJID]],PITCHCSV[playerid],0),P_SVCOL),0),0)</f>
        <v>#REF!</v>
      </c>
      <c r="J932" s="138" t="e">
        <f>IF(OR(LEAGUE="Mixed",LEAGUE=MYRANKS_P[[#This Row],[LG]]),IFERROR(INDEX(PITCHCSV[],MATCH(MYRANKS_P[[#This Row],[PROJID]],PITCHCSV[playerid],0),P_IPCOL),0),0)</f>
        <v>#REF!</v>
      </c>
      <c r="K932" s="138" t="e">
        <f>IF(OR(LEAGUE="Mixed",LEAGUE=MYRANKS_P[[#This Row],[LG]]),IFERROR(INDEX(PITCHCSV[],MATCH(MYRANKS_P[[#This Row],[PROJID]],PITCHCSV[playerid],0),P_HCOL),0),0)</f>
        <v>#REF!</v>
      </c>
      <c r="L932" s="138" t="e">
        <f>IF(OR(LEAGUE="Mixed",LEAGUE=MYRANKS_P[[#This Row],[LG]]),IFERROR(INDEX(PITCHCSV[],MATCH(MYRANKS_P[[#This Row],[PROJID]],PITCHCSV[playerid],0),P_ERCOL),0),0)</f>
        <v>#REF!</v>
      </c>
      <c r="M932" s="138" t="e">
        <f>IF(OR(LEAGUE="Mixed",LEAGUE=MYRANKS_P[[#This Row],[LG]]),IFERROR(INDEX(PITCHCSV[],MATCH(MYRANKS_P[[#This Row],[PROJID]],PITCHCSV[playerid],0),P_HRCOL),0),0)</f>
        <v>#REF!</v>
      </c>
      <c r="N932" s="138" t="e">
        <f>IF(OR(LEAGUE="Mixed",LEAGUE=MYRANKS_P[[#This Row],[LG]]),IFERROR(INDEX(PITCHCSV[],MATCH(MYRANKS_P[[#This Row],[PROJID]],PITCHCSV[playerid],0),P_SOCOL),0),0)</f>
        <v>#REF!</v>
      </c>
      <c r="O932" s="138" t="e">
        <f>IF(OR(LEAGUE="Mixed",LEAGUE=MYRANKS_P[[#This Row],[LG]]),IFERROR(INDEX(PITCHCSV[],MATCH(MYRANKS_P[[#This Row],[PROJID]],PITCHCSV[playerid],0),P_BBCOL),0),0)</f>
        <v>#REF!</v>
      </c>
      <c r="P932" s="80" t="e">
        <f>IF(OR(LEAGUE="Mixed",LEAGUE=MYRANKS_P[[#This Row],[LG]]),IFERROR(MYRANKS_P[[#This Row],[ER]]*9/MYRANKS_P[[#This Row],[IP]],0),0)</f>
        <v>#REF!</v>
      </c>
      <c r="Q932" s="12" t="e">
        <f>IF(OR(LEAGUE="Mixed",LEAGUE=MYRANKS_P[[#This Row],[LG]]),IFERROR((MYRANKS_P[[#This Row],[BB]]+MYRANKS_P[[#This Row],[H]])/MYRANKS_P[[#This Row],[IP]],0),0)</f>
        <v>#REF!</v>
      </c>
      <c r="R932" s="37" t="e">
        <f>MYRANKS_P[[#This Row],[W]]/SGP_W</f>
        <v>#REF!</v>
      </c>
      <c r="S932" s="36" t="e">
        <f>MYRANKS_P[[#This Row],[SV]]/SGP_SV</f>
        <v>#REF!</v>
      </c>
      <c r="T932" s="37" t="e">
        <f>MYRANKS_P[[#This Row],[SO]]/SGP_K</f>
        <v>#REF!</v>
      </c>
      <c r="U932" s="12" t="e">
        <f>((LGAVG_ER*(NUMPITCHERS-1)+MYRANKS_P[[#This Row],[ER]])*9/((LGAVG_IP*(NUMPITCHERS-1)+MYRANKS_P[[#This Row],[IP]]))-LGAVG_ERA)/SGP_ERA</f>
        <v>#REF!</v>
      </c>
      <c r="V932" s="141" t="e">
        <f>((LGAVG_HBB*(NUMPITCHERS-1)+MYRANKS_P[[#This Row],[BB]]+MYRANKS_P[[#This Row],[H]])/(LGAVG_IP*(NUMPITCHERS-1)+MYRANKS_P[[#This Row],[IP]])-LGAVG_WHIP)/SGP_WHIP</f>
        <v>#REF!</v>
      </c>
      <c r="W932" s="77" t="e">
        <f>MYRANKS_P[[#This Row],[WSGP]]+MYRANKS_P[[#This Row],[SVSGP]]+MYRANKS_P[[#This Row],[SOSGP]]+MYRANKS_P[[#This Row],[ERASGP]]+MYRANKS_P[[#This Row],[WHIPSGP]]</f>
        <v>#REF!</v>
      </c>
      <c r="X932" s="178" t="e">
        <f>RANK(MYRANKS_P[[#This Row],[TTLSGP]],MYRANKS_P[TTLSGP],0)</f>
        <v>#REF!</v>
      </c>
      <c r="Y932" s="77" t="e">
        <f>IF(MYRANKS_P[[#This Row],[RAW_RANK]]&gt;NUM_P,MYRANKS_P[[#This Row],[TTLSGP]],0)</f>
        <v>#REF!</v>
      </c>
      <c r="Z932" s="38" t="e">
        <f>IF(MYRANKS_P[[#This Row],[BENCH_TTLSGP]]=0,"",RANK(MYRANKS_P[[#This Row],[BENCH_TTLSGP]],MYRANKS_P[BENCH_TTLSGP],0))</f>
        <v>#REF!</v>
      </c>
      <c r="AA932" s="38" t="e">
        <f>IF(MYRANKS_P[[#This Row],[RAW_RANK]]=NUM_P,"X","")</f>
        <v>#REF!</v>
      </c>
      <c r="AB932" s="117" t="e">
        <f>VLOOKUP(MYRANKS_P[[#This Row],[POS]],#REF!,COLUMN(#REF!),FALSE)</f>
        <v>#REF!</v>
      </c>
      <c r="AC932" s="142" t="e">
        <f>MYRANKS_P[[#This Row],[TTLSGP]]-MYRANKS_P[[#This Row],[REPL LVL]]</f>
        <v>#REF!</v>
      </c>
      <c r="AD932" s="37" t="e">
        <f>IF(MYRANKS_P[[#This Row],[RAW_RANK]]&lt;=Total_Pitchers_Drafted,MYRANKS_P[[#This Row],[SGP OVER REPL]],0)</f>
        <v>#REF!</v>
      </c>
      <c r="AE932" s="71" t="e">
        <f>MYRANKS_P[[#This Row],[SGP OVER REPL]]*Dollar_Value_Per_Pitcher_SGP+1</f>
        <v>#REF!</v>
      </c>
      <c r="AF932" s="37"/>
      <c r="AG932" s="36" t="e">
        <f>IF(AND(MYRANKS_P[[#This Row],[BENCH_RANK]]&lt;=Total_Pitchers_Drafted,MYRANKS_P[[#This Row],[$ACTUAL]]=""),MYRANKS_P[[#This Row],[USEFULSGP]],0)</f>
        <v>#REF!</v>
      </c>
      <c r="AH932" s="37" t="e">
        <f>IF(MYRANKS_P[[#This Row],[REMAIN_SGP]]=0,0,MYRANKS_P[[#This Row],[REMAIN_SGP]]*Remaining_Dollar_Value_Per_Pitcher_SGP+1)</f>
        <v>#REF!</v>
      </c>
      <c r="AI932" s="94"/>
    </row>
    <row r="933" spans="1:35" x14ac:dyDescent="0.25">
      <c r="A933" s="111" t="s">
        <v>1446</v>
      </c>
      <c r="B933" s="53" t="e">
        <f>VLOOKUP(MYRANKS_P[[#This Row],[PLAYERID]],#REF!,COLUMN(#REF!),FALSE)</f>
        <v>#REF!</v>
      </c>
      <c r="C933" s="53" t="e">
        <f>VLOOKUP(MYRANKS_P[[#This Row],[PLAYERID]],#REF!,COLUMN(#REF!),FALSE)</f>
        <v>#REF!</v>
      </c>
      <c r="D933" s="53" t="e">
        <f>VLOOKUP(MYRANKS_P[[#This Row],[PLAYERID]],#REF!,COLUMN(#REF!),FALSE)</f>
        <v>#REF!</v>
      </c>
      <c r="E933" s="9" t="e">
        <f>VLOOKUP(MYRANKS_P[[#This Row],[PLAYERID]],#REF!,COLUMN(#REF!),FALSE)</f>
        <v>#REF!</v>
      </c>
      <c r="F933" s="53" t="e">
        <f>VLOOKUP(MYRANKS_P[[#This Row],[PLAYERID]],#REF!,COLUMN(#REF!),FALSE)</f>
        <v>#REF!</v>
      </c>
      <c r="G933" s="9" t="e">
        <f>INDEX(#REF!,MATCH(MYRANKS_P[[#This Row],[PLAYERID]],#REF!,0),VLOOKUP(IDSYSTEM,#REF!,3,FALSE))</f>
        <v>#REF!</v>
      </c>
      <c r="H933" s="115" t="e">
        <f>IF(OR(LEAGUE="Mixed",LEAGUE=MYRANKS_P[[#This Row],[LG]]),IFERROR(INDEX(PITCHCSV[],MATCH(MYRANKS_P[[#This Row],[PROJID]],PITCHCSV[playerid],0),P_WCOL),0),0)</f>
        <v>#REF!</v>
      </c>
      <c r="I933" s="137" t="e">
        <f>IF(OR(LEAGUE="Mixed",LEAGUE=MYRANKS_P[[#This Row],[LG]]),IFERROR(INDEX(PITCHCSV[],MATCH(MYRANKS_P[[#This Row],[PROJID]],PITCHCSV[playerid],0),P_SVCOL),0),0)</f>
        <v>#REF!</v>
      </c>
      <c r="J933" s="137" t="e">
        <f>IF(OR(LEAGUE="Mixed",LEAGUE=MYRANKS_P[[#This Row],[LG]]),IFERROR(INDEX(PITCHCSV[],MATCH(MYRANKS_P[[#This Row],[PROJID]],PITCHCSV[playerid],0),P_IPCOL),0),0)</f>
        <v>#REF!</v>
      </c>
      <c r="K933" s="137" t="e">
        <f>IF(OR(LEAGUE="Mixed",LEAGUE=MYRANKS_P[[#This Row],[LG]]),IFERROR(INDEX(PITCHCSV[],MATCH(MYRANKS_P[[#This Row],[PROJID]],PITCHCSV[playerid],0),P_HCOL),0),0)</f>
        <v>#REF!</v>
      </c>
      <c r="L933" s="137" t="e">
        <f>IF(OR(LEAGUE="Mixed",LEAGUE=MYRANKS_P[[#This Row],[LG]]),IFERROR(INDEX(PITCHCSV[],MATCH(MYRANKS_P[[#This Row],[PROJID]],PITCHCSV[playerid],0),P_ERCOL),0),0)</f>
        <v>#REF!</v>
      </c>
      <c r="M933" s="137" t="e">
        <f>IF(OR(LEAGUE="Mixed",LEAGUE=MYRANKS_P[[#This Row],[LG]]),IFERROR(INDEX(PITCHCSV[],MATCH(MYRANKS_P[[#This Row],[PROJID]],PITCHCSV[playerid],0),P_HRCOL),0),0)</f>
        <v>#REF!</v>
      </c>
      <c r="N933" s="137" t="e">
        <f>IF(OR(LEAGUE="Mixed",LEAGUE=MYRANKS_P[[#This Row],[LG]]),IFERROR(INDEX(PITCHCSV[],MATCH(MYRANKS_P[[#This Row],[PROJID]],PITCHCSV[playerid],0),P_SOCOL),0),0)</f>
        <v>#REF!</v>
      </c>
      <c r="O933" s="137" t="e">
        <f>IF(OR(LEAGUE="Mixed",LEAGUE=MYRANKS_P[[#This Row],[LG]]),IFERROR(INDEX(PITCHCSV[],MATCH(MYRANKS_P[[#This Row],[PROJID]],PITCHCSV[playerid],0),P_BBCOL),0),0)</f>
        <v>#REF!</v>
      </c>
      <c r="P933" s="139" t="e">
        <f>IF(OR(LEAGUE="Mixed",LEAGUE=MYRANKS_P[[#This Row],[LG]]),IFERROR(MYRANKS_P[[#This Row],[ER]]*9/MYRANKS_P[[#This Row],[IP]],0),0)</f>
        <v>#REF!</v>
      </c>
      <c r="Q933" s="10" t="e">
        <f>IF(OR(LEAGUE="Mixed",LEAGUE=MYRANKS_P[[#This Row],[LG]]),IFERROR((MYRANKS_P[[#This Row],[BB]]+MYRANKS_P[[#This Row],[H]])/MYRANKS_P[[#This Row],[IP]],0),0)</f>
        <v>#REF!</v>
      </c>
      <c r="R933" s="10" t="e">
        <f>MYRANKS_P[[#This Row],[W]]/SGP_W</f>
        <v>#REF!</v>
      </c>
      <c r="S933" s="10" t="e">
        <f>MYRANKS_P[[#This Row],[SV]]/SGP_SV</f>
        <v>#REF!</v>
      </c>
      <c r="T933" s="10" t="e">
        <f>MYRANKS_P[[#This Row],[SO]]/SGP_K</f>
        <v>#REF!</v>
      </c>
      <c r="U933" s="10" t="e">
        <f>((LGAVG_ER*(NUMPITCHERS-1)+MYRANKS_P[[#This Row],[ER]])*9/((LGAVG_IP*(NUMPITCHERS-1)+MYRANKS_P[[#This Row],[IP]]))-LGAVG_ERA)/SGP_ERA</f>
        <v>#REF!</v>
      </c>
      <c r="V933" s="140" t="e">
        <f>((LGAVG_HBB*(NUMPITCHERS-1)+MYRANKS_P[[#This Row],[BB]]+MYRANKS_P[[#This Row],[H]])/(LGAVG_IP*(NUMPITCHERS-1)+MYRANKS_P[[#This Row],[IP]])-LGAVG_WHIP)/SGP_WHIP</f>
        <v>#REF!</v>
      </c>
      <c r="W933" s="72" t="e">
        <f>MYRANKS_P[[#This Row],[WSGP]]+MYRANKS_P[[#This Row],[SVSGP]]+MYRANKS_P[[#This Row],[SOSGP]]+MYRANKS_P[[#This Row],[ERASGP]]+MYRANKS_P[[#This Row],[WHIPSGP]]</f>
        <v>#REF!</v>
      </c>
      <c r="X933" s="171" t="e">
        <f>RANK(MYRANKS_P[[#This Row],[TTLSGP]],MYRANKS_P[TTLSGP],0)</f>
        <v>#REF!</v>
      </c>
      <c r="Y933" s="72" t="e">
        <f>IF(MYRANKS_P[[#This Row],[RAW_RANK]]&gt;NUM_P,MYRANKS_P[[#This Row],[TTLSGP]],0)</f>
        <v>#REF!</v>
      </c>
      <c r="Z933" s="22" t="e">
        <f>IF(MYRANKS_P[[#This Row],[BENCH_TTLSGP]]=0,"",RANK(MYRANKS_P[[#This Row],[BENCH_TTLSGP]],MYRANKS_P[BENCH_TTLSGP],0))</f>
        <v>#REF!</v>
      </c>
      <c r="AA933" s="22" t="e">
        <f>IF(MYRANKS_P[[#This Row],[RAW_RANK]]=NUM_P,"X","")</f>
        <v>#REF!</v>
      </c>
      <c r="AB933" s="80" t="e">
        <f>VLOOKUP(MYRANKS_P[[#This Row],[POS]],#REF!,COLUMN(#REF!),FALSE)</f>
        <v>#REF!</v>
      </c>
      <c r="AC933" s="12" t="e">
        <f>MYRANKS_P[[#This Row],[TTLSGP]]-MYRANKS_P[[#This Row],[REPL LVL]]</f>
        <v>#REF!</v>
      </c>
      <c r="AD933" s="19" t="e">
        <f>IF(MYRANKS_P[[#This Row],[RAW_RANK]]&lt;=Total_Pitchers_Drafted,MYRANKS_P[[#This Row],[SGP OVER REPL]],0)</f>
        <v>#REF!</v>
      </c>
      <c r="AE933" s="66" t="e">
        <f>MYRANKS_P[[#This Row],[SGP OVER REPL]]*Dollar_Value_Per_Pitcher_SGP+1</f>
        <v>#REF!</v>
      </c>
      <c r="AF933" s="27"/>
      <c r="AG933" s="30" t="e">
        <f>IF(AND(MYRANKS_P[[#This Row],[BENCH_RANK]]&lt;=Total_Pitchers_Drafted,MYRANKS_P[[#This Row],[$ACTUAL]]=""),MYRANKS_P[[#This Row],[USEFULSGP]],0)</f>
        <v>#REF!</v>
      </c>
      <c r="AH933" s="27" t="e">
        <f>IF(MYRANKS_P[[#This Row],[REMAIN_SGP]]=0,0,MYRANKS_P[[#This Row],[REMAIN_SGP]]*Remaining_Dollar_Value_Per_Pitcher_SGP+1)</f>
        <v>#REF!</v>
      </c>
      <c r="AI933" s="87"/>
    </row>
    <row r="934" spans="1:35" x14ac:dyDescent="0.25">
      <c r="A934" s="98" t="s">
        <v>6695</v>
      </c>
      <c r="B934" s="9" t="e">
        <f>VLOOKUP(MYRANKS_P[[#This Row],[PLAYERID]],#REF!,COLUMN(#REF!),FALSE)</f>
        <v>#REF!</v>
      </c>
      <c r="C934" s="9" t="e">
        <f>VLOOKUP(MYRANKS_P[[#This Row],[PLAYERID]],#REF!,COLUMN(#REF!),FALSE)</f>
        <v>#REF!</v>
      </c>
      <c r="D934" s="9" t="e">
        <f>VLOOKUP(MYRANKS_P[[#This Row],[PLAYERID]],#REF!,COLUMN(#REF!),FALSE)</f>
        <v>#REF!</v>
      </c>
      <c r="E934" s="9" t="e">
        <f>VLOOKUP(MYRANKS_P[[#This Row],[PLAYERID]],#REF!,COLUMN(#REF!),FALSE)</f>
        <v>#REF!</v>
      </c>
      <c r="F934" s="9" t="e">
        <f>VLOOKUP(MYRANKS_P[[#This Row],[PLAYERID]],#REF!,COLUMN(#REF!),FALSE)</f>
        <v>#REF!</v>
      </c>
      <c r="G934" s="9" t="e">
        <f>INDEX(#REF!,MATCH(MYRANKS_P[[#This Row],[PLAYERID]],#REF!,0),VLOOKUP(IDSYSTEM,#REF!,3,FALSE))</f>
        <v>#REF!</v>
      </c>
      <c r="H934" s="128" t="e">
        <f>IF(OR(LEAGUE="Mixed",LEAGUE=MYRANKS_P[[#This Row],[LG]]),IFERROR(INDEX(PITCHCSV[],MATCH(MYRANKS_P[[#This Row],[PROJID]],PITCHCSV[playerid],0),P_WCOL),0),0)</f>
        <v>#REF!</v>
      </c>
      <c r="I934" s="129" t="e">
        <f>IF(OR(LEAGUE="Mixed",LEAGUE=MYRANKS_P[[#This Row],[LG]]),IFERROR(INDEX(PITCHCSV[],MATCH(MYRANKS_P[[#This Row],[PROJID]],PITCHCSV[playerid],0),P_SVCOL),0),0)</f>
        <v>#REF!</v>
      </c>
      <c r="J934" s="129" t="e">
        <f>IF(OR(LEAGUE="Mixed",LEAGUE=MYRANKS_P[[#This Row],[LG]]),IFERROR(INDEX(PITCHCSV[],MATCH(MYRANKS_P[[#This Row],[PROJID]],PITCHCSV[playerid],0),P_IPCOL),0),0)</f>
        <v>#REF!</v>
      </c>
      <c r="K934" s="129" t="e">
        <f>IF(OR(LEAGUE="Mixed",LEAGUE=MYRANKS_P[[#This Row],[LG]]),IFERROR(INDEX(PITCHCSV[],MATCH(MYRANKS_P[[#This Row],[PROJID]],PITCHCSV[playerid],0),P_HCOL),0),0)</f>
        <v>#REF!</v>
      </c>
      <c r="L934" s="129" t="e">
        <f>IF(OR(LEAGUE="Mixed",LEAGUE=MYRANKS_P[[#This Row],[LG]]),IFERROR(INDEX(PITCHCSV[],MATCH(MYRANKS_P[[#This Row],[PROJID]],PITCHCSV[playerid],0),P_ERCOL),0),0)</f>
        <v>#REF!</v>
      </c>
      <c r="M934" s="129" t="e">
        <f>IF(OR(LEAGUE="Mixed",LEAGUE=MYRANKS_P[[#This Row],[LG]]),IFERROR(INDEX(PITCHCSV[],MATCH(MYRANKS_P[[#This Row],[PROJID]],PITCHCSV[playerid],0),P_HRCOL),0),0)</f>
        <v>#REF!</v>
      </c>
      <c r="N934" s="129" t="e">
        <f>IF(OR(LEAGUE="Mixed",LEAGUE=MYRANKS_P[[#This Row],[LG]]),IFERROR(INDEX(PITCHCSV[],MATCH(MYRANKS_P[[#This Row],[PROJID]],PITCHCSV[playerid],0),P_SOCOL),0),0)</f>
        <v>#REF!</v>
      </c>
      <c r="O934" s="129" t="e">
        <f>IF(OR(LEAGUE="Mixed",LEAGUE=MYRANKS_P[[#This Row],[LG]]),IFERROR(INDEX(PITCHCSV[],MATCH(MYRANKS_P[[#This Row],[PROJID]],PITCHCSV[playerid],0),P_BBCOL),0),0)</f>
        <v>#REF!</v>
      </c>
      <c r="P934" s="130" t="e">
        <f>IF(OR(LEAGUE="Mixed",LEAGUE=MYRANKS_P[[#This Row],[LG]]),IFERROR(MYRANKS_P[[#This Row],[ER]]*9/MYRANKS_P[[#This Row],[IP]],0),0)</f>
        <v>#REF!</v>
      </c>
      <c r="Q934" s="87" t="e">
        <f>IF(OR(LEAGUE="Mixed",LEAGUE=MYRANKS_P[[#This Row],[LG]]),IFERROR((MYRANKS_P[[#This Row],[BB]]+MYRANKS_P[[#This Row],[H]])/MYRANKS_P[[#This Row],[IP]],0),0)</f>
        <v>#REF!</v>
      </c>
      <c r="R934" s="87" t="e">
        <f>MYRANKS_P[[#This Row],[W]]/SGP_W</f>
        <v>#REF!</v>
      </c>
      <c r="S934" s="87" t="e">
        <f>MYRANKS_P[[#This Row],[SV]]/SGP_SV</f>
        <v>#REF!</v>
      </c>
      <c r="T934" s="87" t="e">
        <f>MYRANKS_P[[#This Row],[SO]]/SGP_K</f>
        <v>#REF!</v>
      </c>
      <c r="U934" s="87" t="e">
        <f>((LGAVG_ER*(NUMPITCHERS-1)+MYRANKS_P[[#This Row],[ER]])*9/((LGAVG_IP*(NUMPITCHERS-1)+MYRANKS_P[[#This Row],[IP]]))-LGAVG_ERA)/SGP_ERA</f>
        <v>#REF!</v>
      </c>
      <c r="V934" s="131" t="e">
        <f>((LGAVG_HBB*(NUMPITCHERS-1)+MYRANKS_P[[#This Row],[BB]]+MYRANKS_P[[#This Row],[H]])/(LGAVG_IP*(NUMPITCHERS-1)+MYRANKS_P[[#This Row],[IP]])-LGAVG_WHIP)/SGP_WHIP</f>
        <v>#REF!</v>
      </c>
      <c r="W934" s="92" t="e">
        <f>MYRANKS_P[[#This Row],[WSGP]]+MYRANKS_P[[#This Row],[SVSGP]]+MYRANKS_P[[#This Row],[SOSGP]]+MYRANKS_P[[#This Row],[ERASGP]]+MYRANKS_P[[#This Row],[WHIPSGP]]</f>
        <v>#REF!</v>
      </c>
      <c r="X934" s="173" t="e">
        <f>RANK(MYRANKS_P[[#This Row],[TTLSGP]],MYRANKS_P[TTLSGP],0)</f>
        <v>#REF!</v>
      </c>
      <c r="Y934" s="92" t="e">
        <f>IF(MYRANKS_P[[#This Row],[RAW_RANK]]&gt;NUM_P,MYRANKS_P[[#This Row],[TTLSGP]],0)</f>
        <v>#REF!</v>
      </c>
      <c r="Z934" s="96" t="e">
        <f>IF(MYRANKS_P[[#This Row],[BENCH_TTLSGP]]=0,"",RANK(MYRANKS_P[[#This Row],[BENCH_TTLSGP]],MYRANKS_P[BENCH_TTLSGP],0))</f>
        <v>#REF!</v>
      </c>
      <c r="AA934" s="96" t="e">
        <f>IF(MYRANKS_P[[#This Row],[RAW_RANK]]=NUM_P,"X","")</f>
        <v>#REF!</v>
      </c>
      <c r="AB934" s="93" t="e">
        <f>VLOOKUP(MYRANKS_P[[#This Row],[POS]],#REF!,COLUMN(#REF!),FALSE)</f>
        <v>#REF!</v>
      </c>
      <c r="AC934" s="95" t="e">
        <f>MYRANKS_P[[#This Row],[TTLSGP]]-MYRANKS_P[[#This Row],[REPL LVL]]</f>
        <v>#REF!</v>
      </c>
      <c r="AD934" s="87" t="e">
        <f>IF(MYRANKS_P[[#This Row],[RAW_RANK]]&lt;=Total_Pitchers_Drafted,MYRANKS_P[[#This Row],[SGP OVER REPL]],0)</f>
        <v>#REF!</v>
      </c>
      <c r="AE934" s="97" t="e">
        <f>MYRANKS_P[[#This Row],[SGP OVER REPL]]*Dollar_Value_Per_Pitcher_SGP+1</f>
        <v>#REF!</v>
      </c>
      <c r="AF934" s="87"/>
      <c r="AG934" s="87" t="e">
        <f>IF(AND(MYRANKS_P[[#This Row],[BENCH_RANK]]&lt;=Total_Pitchers_Drafted,MYRANKS_P[[#This Row],[$ACTUAL]]=""),MYRANKS_P[[#This Row],[USEFULSGP]],0)</f>
        <v>#REF!</v>
      </c>
      <c r="AH934" s="87" t="e">
        <f>IF(MYRANKS_P[[#This Row],[REMAIN_SGP]]=0,0,MYRANKS_P[[#This Row],[REMAIN_SGP]]*Remaining_Dollar_Value_Per_Pitcher_SGP+1)</f>
        <v>#REF!</v>
      </c>
      <c r="AI934" s="87"/>
    </row>
    <row r="935" spans="1:35" x14ac:dyDescent="0.25">
      <c r="A935" s="78" t="s">
        <v>1736</v>
      </c>
      <c r="B935" s="53" t="e">
        <f>VLOOKUP(MYRANKS_P[[#This Row],[PLAYERID]],#REF!,COLUMN(#REF!),FALSE)</f>
        <v>#REF!</v>
      </c>
      <c r="C935" s="53" t="e">
        <f>VLOOKUP(MYRANKS_P[[#This Row],[PLAYERID]],#REF!,COLUMN(#REF!),FALSE)</f>
        <v>#REF!</v>
      </c>
      <c r="D935" s="53" t="e">
        <f>VLOOKUP(MYRANKS_P[[#This Row],[PLAYERID]],#REF!,COLUMN(#REF!),FALSE)</f>
        <v>#REF!</v>
      </c>
      <c r="E935" s="9" t="e">
        <f>VLOOKUP(MYRANKS_P[[#This Row],[PLAYERID]],#REF!,COLUMN(#REF!),FALSE)</f>
        <v>#REF!</v>
      </c>
      <c r="F935" s="53" t="e">
        <f>VLOOKUP(MYRANKS_P[[#This Row],[PLAYERID]],#REF!,COLUMN(#REF!),FALSE)</f>
        <v>#REF!</v>
      </c>
      <c r="G935" s="169" t="e">
        <f>INDEX(#REF!,MATCH(MYRANKS_P[[#This Row],[PLAYERID]],#REF!,0),VLOOKUP(IDSYSTEM,#REF!,3,FALSE))</f>
        <v>#REF!</v>
      </c>
      <c r="H935" s="136" t="e">
        <f>IF(OR(LEAGUE="Mixed",LEAGUE=MYRANKS_P[[#This Row],[LG]]),IFERROR(INDEX(PITCHCSV[],MATCH(MYRANKS_P[[#This Row],[PROJID]],PITCHCSV[playerid],0),P_WCOL),0),0)</f>
        <v>#REF!</v>
      </c>
      <c r="I935" s="138" t="e">
        <f>IF(OR(LEAGUE="Mixed",LEAGUE=MYRANKS_P[[#This Row],[LG]]),IFERROR(INDEX(PITCHCSV[],MATCH(MYRANKS_P[[#This Row],[PROJID]],PITCHCSV[playerid],0),P_SVCOL),0),0)</f>
        <v>#REF!</v>
      </c>
      <c r="J935" s="138" t="e">
        <f>IF(OR(LEAGUE="Mixed",LEAGUE=MYRANKS_P[[#This Row],[LG]]),IFERROR(INDEX(PITCHCSV[],MATCH(MYRANKS_P[[#This Row],[PROJID]],PITCHCSV[playerid],0),P_IPCOL),0),0)</f>
        <v>#REF!</v>
      </c>
      <c r="K935" s="138" t="e">
        <f>IF(OR(LEAGUE="Mixed",LEAGUE=MYRANKS_P[[#This Row],[LG]]),IFERROR(INDEX(PITCHCSV[],MATCH(MYRANKS_P[[#This Row],[PROJID]],PITCHCSV[playerid],0),P_HCOL),0),0)</f>
        <v>#REF!</v>
      </c>
      <c r="L935" s="138" t="e">
        <f>IF(OR(LEAGUE="Mixed",LEAGUE=MYRANKS_P[[#This Row],[LG]]),IFERROR(INDEX(PITCHCSV[],MATCH(MYRANKS_P[[#This Row],[PROJID]],PITCHCSV[playerid],0),P_ERCOL),0),0)</f>
        <v>#REF!</v>
      </c>
      <c r="M935" s="138" t="e">
        <f>IF(OR(LEAGUE="Mixed",LEAGUE=MYRANKS_P[[#This Row],[LG]]),IFERROR(INDEX(PITCHCSV[],MATCH(MYRANKS_P[[#This Row],[PROJID]],PITCHCSV[playerid],0),P_HRCOL),0),0)</f>
        <v>#REF!</v>
      </c>
      <c r="N935" s="138" t="e">
        <f>IF(OR(LEAGUE="Mixed",LEAGUE=MYRANKS_P[[#This Row],[LG]]),IFERROR(INDEX(PITCHCSV[],MATCH(MYRANKS_P[[#This Row],[PROJID]],PITCHCSV[playerid],0),P_SOCOL),0),0)</f>
        <v>#REF!</v>
      </c>
      <c r="O935" s="138" t="e">
        <f>IF(OR(LEAGUE="Mixed",LEAGUE=MYRANKS_P[[#This Row],[LG]]),IFERROR(INDEX(PITCHCSV[],MATCH(MYRANKS_P[[#This Row],[PROJID]],PITCHCSV[playerid],0),P_BBCOL),0),0)</f>
        <v>#REF!</v>
      </c>
      <c r="P935" s="80" t="e">
        <f>IF(OR(LEAGUE="Mixed",LEAGUE=MYRANKS_P[[#This Row],[LG]]),IFERROR(MYRANKS_P[[#This Row],[ER]]*9/MYRANKS_P[[#This Row],[IP]],0),0)</f>
        <v>#REF!</v>
      </c>
      <c r="Q935" s="12" t="e">
        <f>IF(OR(LEAGUE="Mixed",LEAGUE=MYRANKS_P[[#This Row],[LG]]),IFERROR((MYRANKS_P[[#This Row],[BB]]+MYRANKS_P[[#This Row],[H]])/MYRANKS_P[[#This Row],[IP]],0),0)</f>
        <v>#REF!</v>
      </c>
      <c r="R935" s="12" t="e">
        <f>MYRANKS_P[[#This Row],[W]]/SGP_W</f>
        <v>#REF!</v>
      </c>
      <c r="S935" s="12" t="e">
        <f>MYRANKS_P[[#This Row],[SV]]/SGP_SV</f>
        <v>#REF!</v>
      </c>
      <c r="T935" s="12" t="e">
        <f>MYRANKS_P[[#This Row],[SO]]/SGP_K</f>
        <v>#REF!</v>
      </c>
      <c r="U935" s="12" t="e">
        <f>((LGAVG_ER*(NUMPITCHERS-1)+MYRANKS_P[[#This Row],[ER]])*9/((LGAVG_IP*(NUMPITCHERS-1)+MYRANKS_P[[#This Row],[IP]]))-LGAVG_ERA)/SGP_ERA</f>
        <v>#REF!</v>
      </c>
      <c r="V935" s="141" t="e">
        <f>((LGAVG_HBB*(NUMPITCHERS-1)+MYRANKS_P[[#This Row],[BB]]+MYRANKS_P[[#This Row],[H]])/(LGAVG_IP*(NUMPITCHERS-1)+MYRANKS_P[[#This Row],[IP]])-LGAVG_WHIP)/SGP_WHIP</f>
        <v>#REF!</v>
      </c>
      <c r="W935" s="76" t="e">
        <f>MYRANKS_P[[#This Row],[WSGP]]+MYRANKS_P[[#This Row],[SVSGP]]+MYRANKS_P[[#This Row],[SOSGP]]+MYRANKS_P[[#This Row],[ERASGP]]+MYRANKS_P[[#This Row],[WHIPSGP]]</f>
        <v>#REF!</v>
      </c>
      <c r="X935" s="175" t="e">
        <f>RANK(MYRANKS_P[[#This Row],[TTLSGP]],MYRANKS_P[TTLSGP],0)</f>
        <v>#REF!</v>
      </c>
      <c r="Y935" s="76" t="e">
        <f>IF(MYRANKS_P[[#This Row],[RAW_RANK]]&gt;NUM_P,MYRANKS_P[[#This Row],[TTLSGP]],0)</f>
        <v>#REF!</v>
      </c>
      <c r="Z935" s="23" t="e">
        <f>IF(MYRANKS_P[[#This Row],[BENCH_TTLSGP]]=0,"",RANK(MYRANKS_P[[#This Row],[BENCH_TTLSGP]],MYRANKS_P[BENCH_TTLSGP],0))</f>
        <v>#REF!</v>
      </c>
      <c r="AA935" s="23" t="e">
        <f>IF(MYRANKS_P[[#This Row],[RAW_RANK]]=NUM_P,"X","")</f>
        <v>#REF!</v>
      </c>
      <c r="AB935" s="80" t="e">
        <f>VLOOKUP(MYRANKS_P[[#This Row],[POS]],#REF!,COLUMN(#REF!),FALSE)</f>
        <v>#REF!</v>
      </c>
      <c r="AC935" s="81" t="e">
        <f>MYRANKS_P[[#This Row],[TTLSGP]]-MYRANKS_P[[#This Row],[REPL LVL]]</f>
        <v>#REF!</v>
      </c>
      <c r="AD935" s="20" t="e">
        <f>IF(MYRANKS_P[[#This Row],[RAW_RANK]]&lt;=Total_Pitchers_Drafted,MYRANKS_P[[#This Row],[SGP OVER REPL]],0)</f>
        <v>#REF!</v>
      </c>
      <c r="AE935" s="70" t="e">
        <f>MYRANKS_P[[#This Row],[SGP OVER REPL]]*Dollar_Value_Per_Pitcher_SGP+1</f>
        <v>#REF!</v>
      </c>
      <c r="AF935" s="28"/>
      <c r="AG935" s="31" t="e">
        <f>IF(AND(MYRANKS_P[[#This Row],[BENCH_RANK]]&lt;=Total_Pitchers_Drafted,MYRANKS_P[[#This Row],[$ACTUAL]]=""),MYRANKS_P[[#This Row],[USEFULSGP]],0)</f>
        <v>#REF!</v>
      </c>
      <c r="AH935" s="28" t="e">
        <f>IF(MYRANKS_P[[#This Row],[REMAIN_SGP]]=0,0,MYRANKS_P[[#This Row],[REMAIN_SGP]]*Remaining_Dollar_Value_Per_Pitcher_SGP+1)</f>
        <v>#REF!</v>
      </c>
      <c r="AI935" s="94"/>
    </row>
    <row r="936" spans="1:35" x14ac:dyDescent="0.25">
      <c r="A936" s="98" t="s">
        <v>2398</v>
      </c>
      <c r="B936" s="53" t="e">
        <f>VLOOKUP(MYRANKS_P[[#This Row],[PLAYERID]],#REF!,COLUMN(#REF!),FALSE)</f>
        <v>#REF!</v>
      </c>
      <c r="C936" s="53" t="e">
        <f>VLOOKUP(MYRANKS_P[[#This Row],[PLAYERID]],#REF!,COLUMN(#REF!),FALSE)</f>
        <v>#REF!</v>
      </c>
      <c r="D936" s="53" t="e">
        <f>VLOOKUP(MYRANKS_P[[#This Row],[PLAYERID]],#REF!,COLUMN(#REF!),FALSE)</f>
        <v>#REF!</v>
      </c>
      <c r="E936" s="9" t="e">
        <f>VLOOKUP(MYRANKS_P[[#This Row],[PLAYERID]],#REF!,COLUMN(#REF!),FALSE)</f>
        <v>#REF!</v>
      </c>
      <c r="F936" s="53" t="e">
        <f>VLOOKUP(MYRANKS_P[[#This Row],[PLAYERID]],#REF!,COLUMN(#REF!),FALSE)</f>
        <v>#REF!</v>
      </c>
      <c r="G936" s="9" t="e">
        <f>INDEX(#REF!,MATCH(MYRANKS_P[[#This Row],[PLAYERID]],#REF!,0),VLOOKUP(IDSYSTEM,#REF!,3,FALSE))</f>
        <v>#REF!</v>
      </c>
      <c r="H936" s="115" t="e">
        <f>IF(OR(LEAGUE="Mixed",LEAGUE=MYRANKS_P[[#This Row],[LG]]),IFERROR(INDEX(PITCHCSV[],MATCH(MYRANKS_P[[#This Row],[PROJID]],PITCHCSV[playerid],0),P_WCOL),0),0)</f>
        <v>#REF!</v>
      </c>
      <c r="I936" s="137" t="e">
        <f>IF(OR(LEAGUE="Mixed",LEAGUE=MYRANKS_P[[#This Row],[LG]]),IFERROR(INDEX(PITCHCSV[],MATCH(MYRANKS_P[[#This Row],[PROJID]],PITCHCSV[playerid],0),P_SVCOL),0),0)</f>
        <v>#REF!</v>
      </c>
      <c r="J936" s="137" t="e">
        <f>IF(OR(LEAGUE="Mixed",LEAGUE=MYRANKS_P[[#This Row],[LG]]),IFERROR(INDEX(PITCHCSV[],MATCH(MYRANKS_P[[#This Row],[PROJID]],PITCHCSV[playerid],0),P_IPCOL),0),0)</f>
        <v>#REF!</v>
      </c>
      <c r="K936" s="137" t="e">
        <f>IF(OR(LEAGUE="Mixed",LEAGUE=MYRANKS_P[[#This Row],[LG]]),IFERROR(INDEX(PITCHCSV[],MATCH(MYRANKS_P[[#This Row],[PROJID]],PITCHCSV[playerid],0),P_HCOL),0),0)</f>
        <v>#REF!</v>
      </c>
      <c r="L936" s="137" t="e">
        <f>IF(OR(LEAGUE="Mixed",LEAGUE=MYRANKS_P[[#This Row],[LG]]),IFERROR(INDEX(PITCHCSV[],MATCH(MYRANKS_P[[#This Row],[PROJID]],PITCHCSV[playerid],0),P_ERCOL),0),0)</f>
        <v>#REF!</v>
      </c>
      <c r="M936" s="137" t="e">
        <f>IF(OR(LEAGUE="Mixed",LEAGUE=MYRANKS_P[[#This Row],[LG]]),IFERROR(INDEX(PITCHCSV[],MATCH(MYRANKS_P[[#This Row],[PROJID]],PITCHCSV[playerid],0),P_HRCOL),0),0)</f>
        <v>#REF!</v>
      </c>
      <c r="N936" s="137" t="e">
        <f>IF(OR(LEAGUE="Mixed",LEAGUE=MYRANKS_P[[#This Row],[LG]]),IFERROR(INDEX(PITCHCSV[],MATCH(MYRANKS_P[[#This Row],[PROJID]],PITCHCSV[playerid],0),P_SOCOL),0),0)</f>
        <v>#REF!</v>
      </c>
      <c r="O936" s="137" t="e">
        <f>IF(OR(LEAGUE="Mixed",LEAGUE=MYRANKS_P[[#This Row],[LG]]),IFERROR(INDEX(PITCHCSV[],MATCH(MYRANKS_P[[#This Row],[PROJID]],PITCHCSV[playerid],0),P_BBCOL),0),0)</f>
        <v>#REF!</v>
      </c>
      <c r="P936" s="139" t="e">
        <f>IF(OR(LEAGUE="Mixed",LEAGUE=MYRANKS_P[[#This Row],[LG]]),IFERROR(MYRANKS_P[[#This Row],[ER]]*9/MYRANKS_P[[#This Row],[IP]],0),0)</f>
        <v>#REF!</v>
      </c>
      <c r="Q936" s="10" t="e">
        <f>IF(OR(LEAGUE="Mixed",LEAGUE=MYRANKS_P[[#This Row],[LG]]),IFERROR((MYRANKS_P[[#This Row],[BB]]+MYRANKS_P[[#This Row],[H]])/MYRANKS_P[[#This Row],[IP]],0),0)</f>
        <v>#REF!</v>
      </c>
      <c r="R936" s="87" t="e">
        <f>MYRANKS_P[[#This Row],[W]]/SGP_W</f>
        <v>#REF!</v>
      </c>
      <c r="S936" s="87" t="e">
        <f>MYRANKS_P[[#This Row],[SV]]/SGP_SV</f>
        <v>#REF!</v>
      </c>
      <c r="T936" s="87" t="e">
        <f>MYRANKS_P[[#This Row],[SO]]/SGP_K</f>
        <v>#REF!</v>
      </c>
      <c r="U936" s="10" t="e">
        <f>((LGAVG_ER*(NUMPITCHERS-1)+MYRANKS_P[[#This Row],[ER]])*9/((LGAVG_IP*(NUMPITCHERS-1)+MYRANKS_P[[#This Row],[IP]]))-LGAVG_ERA)/SGP_ERA</f>
        <v>#REF!</v>
      </c>
      <c r="V936" s="140" t="e">
        <f>((LGAVG_HBB*(NUMPITCHERS-1)+MYRANKS_P[[#This Row],[BB]]+MYRANKS_P[[#This Row],[H]])/(LGAVG_IP*(NUMPITCHERS-1)+MYRANKS_P[[#This Row],[IP]])-LGAVG_WHIP)/SGP_WHIP</f>
        <v>#REF!</v>
      </c>
      <c r="W936" s="92" t="e">
        <f>MYRANKS_P[[#This Row],[WSGP]]+MYRANKS_P[[#This Row],[SVSGP]]+MYRANKS_P[[#This Row],[SOSGP]]+MYRANKS_P[[#This Row],[ERASGP]]+MYRANKS_P[[#This Row],[WHIPSGP]]</f>
        <v>#REF!</v>
      </c>
      <c r="X936" s="173" t="e">
        <f>RANK(MYRANKS_P[[#This Row],[TTLSGP]],MYRANKS_P[TTLSGP],0)</f>
        <v>#REF!</v>
      </c>
      <c r="Y936" s="92" t="e">
        <f>IF(MYRANKS_P[[#This Row],[RAW_RANK]]&gt;NUM_P,MYRANKS_P[[#This Row],[TTLSGP]],0)</f>
        <v>#REF!</v>
      </c>
      <c r="Z936" s="96" t="e">
        <f>IF(MYRANKS_P[[#This Row],[BENCH_TTLSGP]]=0,"",RANK(MYRANKS_P[[#This Row],[BENCH_TTLSGP]],MYRANKS_P[BENCH_TTLSGP],0))</f>
        <v>#REF!</v>
      </c>
      <c r="AA936" s="96" t="e">
        <f>IF(MYRANKS_P[[#This Row],[RAW_RANK]]=NUM_P,"X","")</f>
        <v>#REF!</v>
      </c>
      <c r="AB936" s="93" t="e">
        <f>VLOOKUP(MYRANKS_P[[#This Row],[POS]],#REF!,COLUMN(#REF!),FALSE)</f>
        <v>#REF!</v>
      </c>
      <c r="AC936" s="94" t="e">
        <f>MYRANKS_P[[#This Row],[TTLSGP]]-MYRANKS_P[[#This Row],[REPL LVL]]</f>
        <v>#REF!</v>
      </c>
      <c r="AD936" s="87" t="e">
        <f>IF(MYRANKS_P[[#This Row],[RAW_RANK]]&lt;=Total_Pitchers_Drafted,MYRANKS_P[[#This Row],[SGP OVER REPL]],0)</f>
        <v>#REF!</v>
      </c>
      <c r="AE936" s="97" t="e">
        <f>MYRANKS_P[[#This Row],[SGP OVER REPL]]*Dollar_Value_Per_Pitcher_SGP+1</f>
        <v>#REF!</v>
      </c>
      <c r="AF936" s="87"/>
      <c r="AG936" s="87" t="e">
        <f>IF(AND(MYRANKS_P[[#This Row],[BENCH_RANK]]&lt;=Total_Pitchers_Drafted,MYRANKS_P[[#This Row],[$ACTUAL]]=""),MYRANKS_P[[#This Row],[USEFULSGP]],0)</f>
        <v>#REF!</v>
      </c>
      <c r="AH936" s="87" t="e">
        <f>IF(MYRANKS_P[[#This Row],[REMAIN_SGP]]=0,0,MYRANKS_P[[#This Row],[REMAIN_SGP]]*Remaining_Dollar_Value_Per_Pitcher_SGP+1)</f>
        <v>#REF!</v>
      </c>
      <c r="AI936" s="87"/>
    </row>
    <row r="937" spans="1:35" x14ac:dyDescent="0.25">
      <c r="A937" s="78" t="s">
        <v>1833</v>
      </c>
      <c r="B937" s="53" t="e">
        <f>VLOOKUP(MYRANKS_P[[#This Row],[PLAYERID]],#REF!,COLUMN(#REF!),FALSE)</f>
        <v>#REF!</v>
      </c>
      <c r="C937" s="53" t="e">
        <f>VLOOKUP(MYRANKS_P[[#This Row],[PLAYERID]],#REF!,COLUMN(#REF!),FALSE)</f>
        <v>#REF!</v>
      </c>
      <c r="D937" s="53" t="e">
        <f>VLOOKUP(MYRANKS_P[[#This Row],[PLAYERID]],#REF!,COLUMN(#REF!),FALSE)</f>
        <v>#REF!</v>
      </c>
      <c r="E937" s="9" t="e">
        <f>VLOOKUP(MYRANKS_P[[#This Row],[PLAYERID]],#REF!,COLUMN(#REF!),FALSE)</f>
        <v>#REF!</v>
      </c>
      <c r="F937" s="53" t="e">
        <f>VLOOKUP(MYRANKS_P[[#This Row],[PLAYERID]],#REF!,COLUMN(#REF!),FALSE)</f>
        <v>#REF!</v>
      </c>
      <c r="G937" s="169" t="e">
        <f>INDEX(#REF!,MATCH(MYRANKS_P[[#This Row],[PLAYERID]],#REF!,0),VLOOKUP(IDSYSTEM,#REF!,3,FALSE))</f>
        <v>#REF!</v>
      </c>
      <c r="H937" s="136" t="e">
        <f>IF(OR(LEAGUE="Mixed",LEAGUE=MYRANKS_P[[#This Row],[LG]]),IFERROR(INDEX(PITCHCSV[],MATCH(MYRANKS_P[[#This Row],[PROJID]],PITCHCSV[playerid],0),P_WCOL),0),0)</f>
        <v>#REF!</v>
      </c>
      <c r="I937" s="138" t="e">
        <f>IF(OR(LEAGUE="Mixed",LEAGUE=MYRANKS_P[[#This Row],[LG]]),IFERROR(INDEX(PITCHCSV[],MATCH(MYRANKS_P[[#This Row],[PROJID]],PITCHCSV[playerid],0),P_SVCOL),0),0)</f>
        <v>#REF!</v>
      </c>
      <c r="J937" s="138" t="e">
        <f>IF(OR(LEAGUE="Mixed",LEAGUE=MYRANKS_P[[#This Row],[LG]]),IFERROR(INDEX(PITCHCSV[],MATCH(MYRANKS_P[[#This Row],[PROJID]],PITCHCSV[playerid],0),P_IPCOL),0),0)</f>
        <v>#REF!</v>
      </c>
      <c r="K937" s="138" t="e">
        <f>IF(OR(LEAGUE="Mixed",LEAGUE=MYRANKS_P[[#This Row],[LG]]),IFERROR(INDEX(PITCHCSV[],MATCH(MYRANKS_P[[#This Row],[PROJID]],PITCHCSV[playerid],0),P_HCOL),0),0)</f>
        <v>#REF!</v>
      </c>
      <c r="L937" s="138" t="e">
        <f>IF(OR(LEAGUE="Mixed",LEAGUE=MYRANKS_P[[#This Row],[LG]]),IFERROR(INDEX(PITCHCSV[],MATCH(MYRANKS_P[[#This Row],[PROJID]],PITCHCSV[playerid],0),P_ERCOL),0),0)</f>
        <v>#REF!</v>
      </c>
      <c r="M937" s="138" t="e">
        <f>IF(OR(LEAGUE="Mixed",LEAGUE=MYRANKS_P[[#This Row],[LG]]),IFERROR(INDEX(PITCHCSV[],MATCH(MYRANKS_P[[#This Row],[PROJID]],PITCHCSV[playerid],0),P_HRCOL),0),0)</f>
        <v>#REF!</v>
      </c>
      <c r="N937" s="138" t="e">
        <f>IF(OR(LEAGUE="Mixed",LEAGUE=MYRANKS_P[[#This Row],[LG]]),IFERROR(INDEX(PITCHCSV[],MATCH(MYRANKS_P[[#This Row],[PROJID]],PITCHCSV[playerid],0),P_SOCOL),0),0)</f>
        <v>#REF!</v>
      </c>
      <c r="O937" s="138" t="e">
        <f>IF(OR(LEAGUE="Mixed",LEAGUE=MYRANKS_P[[#This Row],[LG]]),IFERROR(INDEX(PITCHCSV[],MATCH(MYRANKS_P[[#This Row],[PROJID]],PITCHCSV[playerid],0),P_BBCOL),0),0)</f>
        <v>#REF!</v>
      </c>
      <c r="P937" s="80" t="e">
        <f>IF(OR(LEAGUE="Mixed",LEAGUE=MYRANKS_P[[#This Row],[LG]]),IFERROR(MYRANKS_P[[#This Row],[ER]]*9/MYRANKS_P[[#This Row],[IP]],0),0)</f>
        <v>#REF!</v>
      </c>
      <c r="Q937" s="12" t="e">
        <f>IF(OR(LEAGUE="Mixed",LEAGUE=MYRANKS_P[[#This Row],[LG]]),IFERROR((MYRANKS_P[[#This Row],[BB]]+MYRANKS_P[[#This Row],[H]])/MYRANKS_P[[#This Row],[IP]],0),0)</f>
        <v>#REF!</v>
      </c>
      <c r="R937" s="12" t="e">
        <f>MYRANKS_P[[#This Row],[W]]/SGP_W</f>
        <v>#REF!</v>
      </c>
      <c r="S937" s="12" t="e">
        <f>MYRANKS_P[[#This Row],[SV]]/SGP_SV</f>
        <v>#REF!</v>
      </c>
      <c r="T937" s="12" t="e">
        <f>MYRANKS_P[[#This Row],[SO]]/SGP_K</f>
        <v>#REF!</v>
      </c>
      <c r="U937" s="12" t="e">
        <f>((LGAVG_ER*(NUMPITCHERS-1)+MYRANKS_P[[#This Row],[ER]])*9/((LGAVG_IP*(NUMPITCHERS-1)+MYRANKS_P[[#This Row],[IP]]))-LGAVG_ERA)/SGP_ERA</f>
        <v>#REF!</v>
      </c>
      <c r="V937" s="141" t="e">
        <f>((LGAVG_HBB*(NUMPITCHERS-1)+MYRANKS_P[[#This Row],[BB]]+MYRANKS_P[[#This Row],[H]])/(LGAVG_IP*(NUMPITCHERS-1)+MYRANKS_P[[#This Row],[IP]])-LGAVG_WHIP)/SGP_WHIP</f>
        <v>#REF!</v>
      </c>
      <c r="W937" s="76" t="e">
        <f>MYRANKS_P[[#This Row],[WSGP]]+MYRANKS_P[[#This Row],[SVSGP]]+MYRANKS_P[[#This Row],[SOSGP]]+MYRANKS_P[[#This Row],[ERASGP]]+MYRANKS_P[[#This Row],[WHIPSGP]]</f>
        <v>#REF!</v>
      </c>
      <c r="X937" s="175" t="e">
        <f>RANK(MYRANKS_P[[#This Row],[TTLSGP]],MYRANKS_P[TTLSGP],0)</f>
        <v>#REF!</v>
      </c>
      <c r="Y937" s="76" t="e">
        <f>IF(MYRANKS_P[[#This Row],[RAW_RANK]]&gt;NUM_P,MYRANKS_P[[#This Row],[TTLSGP]],0)</f>
        <v>#REF!</v>
      </c>
      <c r="Z937" s="23" t="e">
        <f>IF(MYRANKS_P[[#This Row],[BENCH_TTLSGP]]=0,"",RANK(MYRANKS_P[[#This Row],[BENCH_TTLSGP]],MYRANKS_P[BENCH_TTLSGP],0))</f>
        <v>#REF!</v>
      </c>
      <c r="AA937" s="23" t="e">
        <f>IF(MYRANKS_P[[#This Row],[RAW_RANK]]=NUM_P,"X","")</f>
        <v>#REF!</v>
      </c>
      <c r="AB937" s="80" t="e">
        <f>VLOOKUP(MYRANKS_P[[#This Row],[POS]],#REF!,COLUMN(#REF!),FALSE)</f>
        <v>#REF!</v>
      </c>
      <c r="AC937" s="81" t="e">
        <f>MYRANKS_P[[#This Row],[TTLSGP]]-MYRANKS_P[[#This Row],[REPL LVL]]</f>
        <v>#REF!</v>
      </c>
      <c r="AD937" s="20" t="e">
        <f>IF(MYRANKS_P[[#This Row],[RAW_RANK]]&lt;=Total_Pitchers_Drafted,MYRANKS_P[[#This Row],[SGP OVER REPL]],0)</f>
        <v>#REF!</v>
      </c>
      <c r="AE937" s="70" t="e">
        <f>MYRANKS_P[[#This Row],[SGP OVER REPL]]*Dollar_Value_Per_Pitcher_SGP+1</f>
        <v>#REF!</v>
      </c>
      <c r="AF937" s="28"/>
      <c r="AG937" s="31" t="e">
        <f>IF(AND(MYRANKS_P[[#This Row],[BENCH_RANK]]&lt;=Total_Pitchers_Drafted,MYRANKS_P[[#This Row],[$ACTUAL]]=""),MYRANKS_P[[#This Row],[USEFULSGP]],0)</f>
        <v>#REF!</v>
      </c>
      <c r="AH937" s="28" t="e">
        <f>IF(MYRANKS_P[[#This Row],[REMAIN_SGP]]=0,0,MYRANKS_P[[#This Row],[REMAIN_SGP]]*Remaining_Dollar_Value_Per_Pitcher_SGP+1)</f>
        <v>#REF!</v>
      </c>
      <c r="AI937" s="94"/>
    </row>
    <row r="938" spans="1:35" x14ac:dyDescent="0.25">
      <c r="A938" s="111" t="s">
        <v>2116</v>
      </c>
      <c r="B938" s="53" t="e">
        <f>VLOOKUP(MYRANKS_P[[#This Row],[PLAYERID]],#REF!,COLUMN(#REF!),FALSE)</f>
        <v>#REF!</v>
      </c>
      <c r="C938" s="53" t="e">
        <f>VLOOKUP(MYRANKS_P[[#This Row],[PLAYERID]],#REF!,COLUMN(#REF!),FALSE)</f>
        <v>#REF!</v>
      </c>
      <c r="D938" s="53" t="e">
        <f>VLOOKUP(MYRANKS_P[[#This Row],[PLAYERID]],#REF!,COLUMN(#REF!),FALSE)</f>
        <v>#REF!</v>
      </c>
      <c r="E938" s="9" t="e">
        <f>VLOOKUP(MYRANKS_P[[#This Row],[PLAYERID]],#REF!,COLUMN(#REF!),FALSE)</f>
        <v>#REF!</v>
      </c>
      <c r="F938" s="53" t="e">
        <f>VLOOKUP(MYRANKS_P[[#This Row],[PLAYERID]],#REF!,COLUMN(#REF!),FALSE)</f>
        <v>#REF!</v>
      </c>
      <c r="G938" s="32" t="e">
        <f>INDEX(#REF!,MATCH(MYRANKS_P[[#This Row],[PLAYERID]],#REF!,0),VLOOKUP(IDSYSTEM,#REF!,3,FALSE))</f>
        <v>#REF!</v>
      </c>
      <c r="H938" s="155" t="e">
        <f>IF(OR(LEAGUE="Mixed",LEAGUE=MYRANKS_P[[#This Row],[LG]]),IFERROR(INDEX(PITCHCSV[],MATCH(MYRANKS_P[[#This Row],[PROJID]],PITCHCSV[playerid],0),P_WCOL),0),0)</f>
        <v>#REF!</v>
      </c>
      <c r="I938" s="153" t="e">
        <f>IF(OR(LEAGUE="Mixed",LEAGUE=MYRANKS_P[[#This Row],[LG]]),IFERROR(INDEX(PITCHCSV[],MATCH(MYRANKS_P[[#This Row],[PROJID]],PITCHCSV[playerid],0),P_SVCOL),0),0)</f>
        <v>#REF!</v>
      </c>
      <c r="J938" s="153" t="e">
        <f>IF(OR(LEAGUE="Mixed",LEAGUE=MYRANKS_P[[#This Row],[LG]]),IFERROR(INDEX(PITCHCSV[],MATCH(MYRANKS_P[[#This Row],[PROJID]],PITCHCSV[playerid],0),P_IPCOL),0),0)</f>
        <v>#REF!</v>
      </c>
      <c r="K938" s="153" t="e">
        <f>IF(OR(LEAGUE="Mixed",LEAGUE=MYRANKS_P[[#This Row],[LG]]),IFERROR(INDEX(PITCHCSV[],MATCH(MYRANKS_P[[#This Row],[PROJID]],PITCHCSV[playerid],0),P_HCOL),0),0)</f>
        <v>#REF!</v>
      </c>
      <c r="L938" s="153" t="e">
        <f>IF(OR(LEAGUE="Mixed",LEAGUE=MYRANKS_P[[#This Row],[LG]]),IFERROR(INDEX(PITCHCSV[],MATCH(MYRANKS_P[[#This Row],[PROJID]],PITCHCSV[playerid],0),P_ERCOL),0),0)</f>
        <v>#REF!</v>
      </c>
      <c r="M938" s="153" t="e">
        <f>IF(OR(LEAGUE="Mixed",LEAGUE=MYRANKS_P[[#This Row],[LG]]),IFERROR(INDEX(PITCHCSV[],MATCH(MYRANKS_P[[#This Row],[PROJID]],PITCHCSV[playerid],0),P_HRCOL),0),0)</f>
        <v>#REF!</v>
      </c>
      <c r="N938" s="153" t="e">
        <f>IF(OR(LEAGUE="Mixed",LEAGUE=MYRANKS_P[[#This Row],[LG]]),IFERROR(INDEX(PITCHCSV[],MATCH(MYRANKS_P[[#This Row],[PROJID]],PITCHCSV[playerid],0),P_SOCOL),0),0)</f>
        <v>#REF!</v>
      </c>
      <c r="O938" s="153" t="e">
        <f>IF(OR(LEAGUE="Mixed",LEAGUE=MYRANKS_P[[#This Row],[LG]]),IFERROR(INDEX(PITCHCSV[],MATCH(MYRANKS_P[[#This Row],[PROJID]],PITCHCSV[playerid],0),P_BBCOL),0),0)</f>
        <v>#REF!</v>
      </c>
      <c r="P938" s="154" t="e">
        <f>IF(OR(LEAGUE="Mixed",LEAGUE=MYRANKS_P[[#This Row],[LG]]),IFERROR(MYRANKS_P[[#This Row],[ER]]*9/MYRANKS_P[[#This Row],[IP]],0),0)</f>
        <v>#REF!</v>
      </c>
      <c r="Q938" s="33" t="e">
        <f>IF(OR(LEAGUE="Mixed",LEAGUE=MYRANKS_P[[#This Row],[LG]]),IFERROR((MYRANKS_P[[#This Row],[BB]]+MYRANKS_P[[#This Row],[H]])/MYRANKS_P[[#This Row],[IP]],0),0)</f>
        <v>#REF!</v>
      </c>
      <c r="R938" s="33" t="e">
        <f>MYRANKS_P[[#This Row],[W]]/SGP_W</f>
        <v>#REF!</v>
      </c>
      <c r="S938" s="33" t="e">
        <f>MYRANKS_P[[#This Row],[SV]]/SGP_SV</f>
        <v>#REF!</v>
      </c>
      <c r="T938" s="33" t="e">
        <f>MYRANKS_P[[#This Row],[SO]]/SGP_K</f>
        <v>#REF!</v>
      </c>
      <c r="U938" s="33" t="e">
        <f>((LGAVG_ER*(NUMPITCHERS-1)+MYRANKS_P[[#This Row],[ER]])*9/((LGAVG_IP*(NUMPITCHERS-1)+MYRANKS_P[[#This Row],[IP]]))-LGAVG_ERA)/SGP_ERA</f>
        <v>#REF!</v>
      </c>
      <c r="V938" s="163" t="e">
        <f>((LGAVG_HBB*(NUMPITCHERS-1)+MYRANKS_P[[#This Row],[BB]]+MYRANKS_P[[#This Row],[H]])/(LGAVG_IP*(NUMPITCHERS-1)+MYRANKS_P[[#This Row],[IP]])-LGAVG_WHIP)/SGP_WHIP</f>
        <v>#REF!</v>
      </c>
      <c r="W938" s="73" t="e">
        <f>MYRANKS_P[[#This Row],[WSGP]]+MYRANKS_P[[#This Row],[SVSGP]]+MYRANKS_P[[#This Row],[SOSGP]]+MYRANKS_P[[#This Row],[ERASGP]]+MYRANKS_P[[#This Row],[WHIPSGP]]</f>
        <v>#REF!</v>
      </c>
      <c r="X938" s="174" t="e">
        <f>RANK(MYRANKS_P[[#This Row],[TTLSGP]],MYRANKS_P[TTLSGP],0)</f>
        <v>#REF!</v>
      </c>
      <c r="Y938" s="73" t="e">
        <f>IF(MYRANKS_P[[#This Row],[RAW_RANK]]&gt;NUM_P,MYRANKS_P[[#This Row],[TTLSGP]],0)</f>
        <v>#REF!</v>
      </c>
      <c r="Z938" s="34" t="e">
        <f>IF(MYRANKS_P[[#This Row],[BENCH_TTLSGP]]=0,"",RANK(MYRANKS_P[[#This Row],[BENCH_TTLSGP]],MYRANKS_P[BENCH_TTLSGP],0))</f>
        <v>#REF!</v>
      </c>
      <c r="AA938" s="34" t="e">
        <f>IF(MYRANKS_P[[#This Row],[RAW_RANK]]=NUM_P,"X","")</f>
        <v>#REF!</v>
      </c>
      <c r="AB938" s="135" t="e">
        <f>VLOOKUP(MYRANKS_P[[#This Row],[POS]],#REF!,COLUMN(#REF!),FALSE)</f>
        <v>#REF!</v>
      </c>
      <c r="AC938" s="37" t="e">
        <f>MYRANKS_P[[#This Row],[TTLSGP]]-MYRANKS_P[[#This Row],[REPL LVL]]</f>
        <v>#REF!</v>
      </c>
      <c r="AD938" s="33" t="e">
        <f>IF(MYRANKS_P[[#This Row],[RAW_RANK]]&lt;=Total_Pitchers_Drafted,MYRANKS_P[[#This Row],[SGP OVER REPL]],0)</f>
        <v>#REF!</v>
      </c>
      <c r="AE938" s="67" t="e">
        <f>MYRANKS_P[[#This Row],[SGP OVER REPL]]*Dollar_Value_Per_Pitcher_SGP+1</f>
        <v>#REF!</v>
      </c>
      <c r="AF938" s="33"/>
      <c r="AG938" s="33" t="e">
        <f>IF(AND(MYRANKS_P[[#This Row],[BENCH_RANK]]&lt;=Total_Pitchers_Drafted,MYRANKS_P[[#This Row],[$ACTUAL]]=""),MYRANKS_P[[#This Row],[USEFULSGP]],0)</f>
        <v>#REF!</v>
      </c>
      <c r="AH938" s="33" t="e">
        <f>IF(MYRANKS_P[[#This Row],[REMAIN_SGP]]=0,0,MYRANKS_P[[#This Row],[REMAIN_SGP]]*Remaining_Dollar_Value_Per_Pitcher_SGP+1)</f>
        <v>#REF!</v>
      </c>
      <c r="AI938" s="33"/>
    </row>
    <row r="939" spans="1:35" x14ac:dyDescent="0.25">
      <c r="A939" s="98" t="s">
        <v>1085</v>
      </c>
      <c r="B939" s="9" t="e">
        <f>VLOOKUP(MYRANKS_P[[#This Row],[PLAYERID]],#REF!,COLUMN(#REF!),FALSE)</f>
        <v>#REF!</v>
      </c>
      <c r="C939" s="9" t="e">
        <f>VLOOKUP(MYRANKS_P[[#This Row],[PLAYERID]],#REF!,COLUMN(#REF!),FALSE)</f>
        <v>#REF!</v>
      </c>
      <c r="D939" s="9" t="e">
        <f>VLOOKUP(MYRANKS_P[[#This Row],[PLAYERID]],#REF!,COLUMN(#REF!),FALSE)</f>
        <v>#REF!</v>
      </c>
      <c r="E939" s="9" t="e">
        <f>VLOOKUP(MYRANKS_P[[#This Row],[PLAYERID]],#REF!,COLUMN(#REF!),FALSE)</f>
        <v>#REF!</v>
      </c>
      <c r="F939" s="9" t="e">
        <f>VLOOKUP(MYRANKS_P[[#This Row],[PLAYERID]],#REF!,COLUMN(#REF!),FALSE)</f>
        <v>#REF!</v>
      </c>
      <c r="G939" s="9" t="e">
        <f>INDEX(#REF!,MATCH(MYRANKS_P[[#This Row],[PLAYERID]],#REF!,0),VLOOKUP(IDSYSTEM,#REF!,3,FALSE))</f>
        <v>#REF!</v>
      </c>
      <c r="H939" s="128" t="e">
        <f>IF(OR(LEAGUE="Mixed",LEAGUE=MYRANKS_P[[#This Row],[LG]]),IFERROR(INDEX(PITCHCSV[],MATCH(MYRANKS_P[[#This Row],[PROJID]],PITCHCSV[playerid],0),P_WCOL),0),0)</f>
        <v>#REF!</v>
      </c>
      <c r="I939" s="129" t="e">
        <f>IF(OR(LEAGUE="Mixed",LEAGUE=MYRANKS_P[[#This Row],[LG]]),IFERROR(INDEX(PITCHCSV[],MATCH(MYRANKS_P[[#This Row],[PROJID]],PITCHCSV[playerid],0),P_SVCOL),0),0)</f>
        <v>#REF!</v>
      </c>
      <c r="J939" s="129" t="e">
        <f>IF(OR(LEAGUE="Mixed",LEAGUE=MYRANKS_P[[#This Row],[LG]]),IFERROR(INDEX(PITCHCSV[],MATCH(MYRANKS_P[[#This Row],[PROJID]],PITCHCSV[playerid],0),P_IPCOL),0),0)</f>
        <v>#REF!</v>
      </c>
      <c r="K939" s="129" t="e">
        <f>IF(OR(LEAGUE="Mixed",LEAGUE=MYRANKS_P[[#This Row],[LG]]),IFERROR(INDEX(PITCHCSV[],MATCH(MYRANKS_P[[#This Row],[PROJID]],PITCHCSV[playerid],0),P_HCOL),0),0)</f>
        <v>#REF!</v>
      </c>
      <c r="L939" s="129" t="e">
        <f>IF(OR(LEAGUE="Mixed",LEAGUE=MYRANKS_P[[#This Row],[LG]]),IFERROR(INDEX(PITCHCSV[],MATCH(MYRANKS_P[[#This Row],[PROJID]],PITCHCSV[playerid],0),P_ERCOL),0),0)</f>
        <v>#REF!</v>
      </c>
      <c r="M939" s="129" t="e">
        <f>IF(OR(LEAGUE="Mixed",LEAGUE=MYRANKS_P[[#This Row],[LG]]),IFERROR(INDEX(PITCHCSV[],MATCH(MYRANKS_P[[#This Row],[PROJID]],PITCHCSV[playerid],0),P_HRCOL),0),0)</f>
        <v>#REF!</v>
      </c>
      <c r="N939" s="129" t="e">
        <f>IF(OR(LEAGUE="Mixed",LEAGUE=MYRANKS_P[[#This Row],[LG]]),IFERROR(INDEX(PITCHCSV[],MATCH(MYRANKS_P[[#This Row],[PROJID]],PITCHCSV[playerid],0),P_SOCOL),0),0)</f>
        <v>#REF!</v>
      </c>
      <c r="O939" s="129" t="e">
        <f>IF(OR(LEAGUE="Mixed",LEAGUE=MYRANKS_P[[#This Row],[LG]]),IFERROR(INDEX(PITCHCSV[],MATCH(MYRANKS_P[[#This Row],[PROJID]],PITCHCSV[playerid],0),P_BBCOL),0),0)</f>
        <v>#REF!</v>
      </c>
      <c r="P939" s="130" t="e">
        <f>IF(OR(LEAGUE="Mixed",LEAGUE=MYRANKS_P[[#This Row],[LG]]),IFERROR(MYRANKS_P[[#This Row],[ER]]*9/MYRANKS_P[[#This Row],[IP]],0),0)</f>
        <v>#REF!</v>
      </c>
      <c r="Q939" s="87" t="e">
        <f>IF(OR(LEAGUE="Mixed",LEAGUE=MYRANKS_P[[#This Row],[LG]]),IFERROR((MYRANKS_P[[#This Row],[BB]]+MYRANKS_P[[#This Row],[H]])/MYRANKS_P[[#This Row],[IP]],0),0)</f>
        <v>#REF!</v>
      </c>
      <c r="R939" s="87" t="e">
        <f>MYRANKS_P[[#This Row],[W]]/SGP_W</f>
        <v>#REF!</v>
      </c>
      <c r="S939" s="87" t="e">
        <f>MYRANKS_P[[#This Row],[SV]]/SGP_SV</f>
        <v>#REF!</v>
      </c>
      <c r="T939" s="87" t="e">
        <f>MYRANKS_P[[#This Row],[SO]]/SGP_K</f>
        <v>#REF!</v>
      </c>
      <c r="U939" s="87" t="e">
        <f>((LGAVG_ER*(NUMPITCHERS-1)+MYRANKS_P[[#This Row],[ER]])*9/((LGAVG_IP*(NUMPITCHERS-1)+MYRANKS_P[[#This Row],[IP]]))-LGAVG_ERA)/SGP_ERA</f>
        <v>#REF!</v>
      </c>
      <c r="V939" s="131" t="e">
        <f>((LGAVG_HBB*(NUMPITCHERS-1)+MYRANKS_P[[#This Row],[BB]]+MYRANKS_P[[#This Row],[H]])/(LGAVG_IP*(NUMPITCHERS-1)+MYRANKS_P[[#This Row],[IP]])-LGAVG_WHIP)/SGP_WHIP</f>
        <v>#REF!</v>
      </c>
      <c r="W939" s="92" t="e">
        <f>MYRANKS_P[[#This Row],[WSGP]]+MYRANKS_P[[#This Row],[SVSGP]]+MYRANKS_P[[#This Row],[SOSGP]]+MYRANKS_P[[#This Row],[ERASGP]]+MYRANKS_P[[#This Row],[WHIPSGP]]</f>
        <v>#REF!</v>
      </c>
      <c r="X939" s="173" t="e">
        <f>RANK(MYRANKS_P[[#This Row],[TTLSGP]],MYRANKS_P[TTLSGP],0)</f>
        <v>#REF!</v>
      </c>
      <c r="Y939" s="92" t="e">
        <f>IF(MYRANKS_P[[#This Row],[RAW_RANK]]&gt;NUM_P,MYRANKS_P[[#This Row],[TTLSGP]],0)</f>
        <v>#REF!</v>
      </c>
      <c r="Z939" s="96" t="e">
        <f>IF(MYRANKS_P[[#This Row],[BENCH_TTLSGP]]=0,"",RANK(MYRANKS_P[[#This Row],[BENCH_TTLSGP]],MYRANKS_P[BENCH_TTLSGP],0))</f>
        <v>#REF!</v>
      </c>
      <c r="AA939" s="96" t="e">
        <f>IF(MYRANKS_P[[#This Row],[RAW_RANK]]=NUM_P,"X","")</f>
        <v>#REF!</v>
      </c>
      <c r="AB939" s="93" t="e">
        <f>VLOOKUP(MYRANKS_P[[#This Row],[POS]],#REF!,COLUMN(#REF!),FALSE)</f>
        <v>#REF!</v>
      </c>
      <c r="AC939" s="95" t="e">
        <f>MYRANKS_P[[#This Row],[TTLSGP]]-MYRANKS_P[[#This Row],[REPL LVL]]</f>
        <v>#REF!</v>
      </c>
      <c r="AD939" s="87" t="e">
        <f>IF(MYRANKS_P[[#This Row],[RAW_RANK]]&lt;=Total_Pitchers_Drafted,MYRANKS_P[[#This Row],[SGP OVER REPL]],0)</f>
        <v>#REF!</v>
      </c>
      <c r="AE939" s="97" t="e">
        <f>MYRANKS_P[[#This Row],[SGP OVER REPL]]*Dollar_Value_Per_Pitcher_SGP+1</f>
        <v>#REF!</v>
      </c>
      <c r="AF939" s="87"/>
      <c r="AG939" s="87" t="e">
        <f>IF(AND(MYRANKS_P[[#This Row],[BENCH_RANK]]&lt;=Total_Pitchers_Drafted,MYRANKS_P[[#This Row],[$ACTUAL]]=""),MYRANKS_P[[#This Row],[USEFULSGP]],0)</f>
        <v>#REF!</v>
      </c>
      <c r="AH939" s="87" t="e">
        <f>IF(MYRANKS_P[[#This Row],[REMAIN_SGP]]=0,0,MYRANKS_P[[#This Row],[REMAIN_SGP]]*Remaining_Dollar_Value_Per_Pitcher_SGP+1)</f>
        <v>#REF!</v>
      </c>
      <c r="AI939" s="87"/>
    </row>
    <row r="940" spans="1:35" x14ac:dyDescent="0.25">
      <c r="A940" s="111" t="s">
        <v>1476</v>
      </c>
      <c r="B940" s="53" t="e">
        <f>VLOOKUP(MYRANKS_P[[#This Row],[PLAYERID]],#REF!,COLUMN(#REF!),FALSE)</f>
        <v>#REF!</v>
      </c>
      <c r="C940" s="53" t="e">
        <f>VLOOKUP(MYRANKS_P[[#This Row],[PLAYERID]],#REF!,COLUMN(#REF!),FALSE)</f>
        <v>#REF!</v>
      </c>
      <c r="D940" s="53" t="e">
        <f>VLOOKUP(MYRANKS_P[[#This Row],[PLAYERID]],#REF!,COLUMN(#REF!),FALSE)</f>
        <v>#REF!</v>
      </c>
      <c r="E940" s="9" t="e">
        <f>VLOOKUP(MYRANKS_P[[#This Row],[PLAYERID]],#REF!,COLUMN(#REF!),FALSE)</f>
        <v>#REF!</v>
      </c>
      <c r="F940" s="53" t="e">
        <f>VLOOKUP(MYRANKS_P[[#This Row],[PLAYERID]],#REF!,COLUMN(#REF!),FALSE)</f>
        <v>#REF!</v>
      </c>
      <c r="G940" s="9" t="e">
        <f>INDEX(#REF!,MATCH(MYRANKS_P[[#This Row],[PLAYERID]],#REF!,0),VLOOKUP(IDSYSTEM,#REF!,3,FALSE))</f>
        <v>#REF!</v>
      </c>
      <c r="H940" s="115" t="e">
        <f>IF(OR(LEAGUE="Mixed",LEAGUE=MYRANKS_P[[#This Row],[LG]]),IFERROR(INDEX(PITCHCSV[],MATCH(MYRANKS_P[[#This Row],[PROJID]],PITCHCSV[playerid],0),P_WCOL),0),0)</f>
        <v>#REF!</v>
      </c>
      <c r="I940" s="137" t="e">
        <f>IF(OR(LEAGUE="Mixed",LEAGUE=MYRANKS_P[[#This Row],[LG]]),IFERROR(INDEX(PITCHCSV[],MATCH(MYRANKS_P[[#This Row],[PROJID]],PITCHCSV[playerid],0),P_SVCOL),0),0)</f>
        <v>#REF!</v>
      </c>
      <c r="J940" s="137" t="e">
        <f>IF(OR(LEAGUE="Mixed",LEAGUE=MYRANKS_P[[#This Row],[LG]]),IFERROR(INDEX(PITCHCSV[],MATCH(MYRANKS_P[[#This Row],[PROJID]],PITCHCSV[playerid],0),P_IPCOL),0),0)</f>
        <v>#REF!</v>
      </c>
      <c r="K940" s="137" t="e">
        <f>IF(OR(LEAGUE="Mixed",LEAGUE=MYRANKS_P[[#This Row],[LG]]),IFERROR(INDEX(PITCHCSV[],MATCH(MYRANKS_P[[#This Row],[PROJID]],PITCHCSV[playerid],0),P_HCOL),0),0)</f>
        <v>#REF!</v>
      </c>
      <c r="L940" s="137" t="e">
        <f>IF(OR(LEAGUE="Mixed",LEAGUE=MYRANKS_P[[#This Row],[LG]]),IFERROR(INDEX(PITCHCSV[],MATCH(MYRANKS_P[[#This Row],[PROJID]],PITCHCSV[playerid],0),P_ERCOL),0),0)</f>
        <v>#REF!</v>
      </c>
      <c r="M940" s="137" t="e">
        <f>IF(OR(LEAGUE="Mixed",LEAGUE=MYRANKS_P[[#This Row],[LG]]),IFERROR(INDEX(PITCHCSV[],MATCH(MYRANKS_P[[#This Row],[PROJID]],PITCHCSV[playerid],0),P_HRCOL),0),0)</f>
        <v>#REF!</v>
      </c>
      <c r="N940" s="137" t="e">
        <f>IF(OR(LEAGUE="Mixed",LEAGUE=MYRANKS_P[[#This Row],[LG]]),IFERROR(INDEX(PITCHCSV[],MATCH(MYRANKS_P[[#This Row],[PROJID]],PITCHCSV[playerid],0),P_SOCOL),0),0)</f>
        <v>#REF!</v>
      </c>
      <c r="O940" s="137" t="e">
        <f>IF(OR(LEAGUE="Mixed",LEAGUE=MYRANKS_P[[#This Row],[LG]]),IFERROR(INDEX(PITCHCSV[],MATCH(MYRANKS_P[[#This Row],[PROJID]],PITCHCSV[playerid],0),P_BBCOL),0),0)</f>
        <v>#REF!</v>
      </c>
      <c r="P940" s="139" t="e">
        <f>IF(OR(LEAGUE="Mixed",LEAGUE=MYRANKS_P[[#This Row],[LG]]),IFERROR(MYRANKS_P[[#This Row],[ER]]*9/MYRANKS_P[[#This Row],[IP]],0),0)</f>
        <v>#REF!</v>
      </c>
      <c r="Q940" s="10" t="e">
        <f>IF(OR(LEAGUE="Mixed",LEAGUE=MYRANKS_P[[#This Row],[LG]]),IFERROR((MYRANKS_P[[#This Row],[BB]]+MYRANKS_P[[#This Row],[H]])/MYRANKS_P[[#This Row],[IP]],0),0)</f>
        <v>#REF!</v>
      </c>
      <c r="R940" s="10" t="e">
        <f>MYRANKS_P[[#This Row],[W]]/SGP_W</f>
        <v>#REF!</v>
      </c>
      <c r="S940" s="10" t="e">
        <f>MYRANKS_P[[#This Row],[SV]]/SGP_SV</f>
        <v>#REF!</v>
      </c>
      <c r="T940" s="10" t="e">
        <f>MYRANKS_P[[#This Row],[SO]]/SGP_K</f>
        <v>#REF!</v>
      </c>
      <c r="U940" s="10" t="e">
        <f>((LGAVG_ER*(NUMPITCHERS-1)+MYRANKS_P[[#This Row],[ER]])*9/((LGAVG_IP*(NUMPITCHERS-1)+MYRANKS_P[[#This Row],[IP]]))-LGAVG_ERA)/SGP_ERA</f>
        <v>#REF!</v>
      </c>
      <c r="V940" s="140" t="e">
        <f>((LGAVG_HBB*(NUMPITCHERS-1)+MYRANKS_P[[#This Row],[BB]]+MYRANKS_P[[#This Row],[H]])/(LGAVG_IP*(NUMPITCHERS-1)+MYRANKS_P[[#This Row],[IP]])-LGAVG_WHIP)/SGP_WHIP</f>
        <v>#REF!</v>
      </c>
      <c r="W940" s="72" t="e">
        <f>MYRANKS_P[[#This Row],[WSGP]]+MYRANKS_P[[#This Row],[SVSGP]]+MYRANKS_P[[#This Row],[SOSGP]]+MYRANKS_P[[#This Row],[ERASGP]]+MYRANKS_P[[#This Row],[WHIPSGP]]</f>
        <v>#REF!</v>
      </c>
      <c r="X940" s="171" t="e">
        <f>RANK(MYRANKS_P[[#This Row],[TTLSGP]],MYRANKS_P[TTLSGP],0)</f>
        <v>#REF!</v>
      </c>
      <c r="Y940" s="72" t="e">
        <f>IF(MYRANKS_P[[#This Row],[RAW_RANK]]&gt;NUM_P,MYRANKS_P[[#This Row],[TTLSGP]],0)</f>
        <v>#REF!</v>
      </c>
      <c r="Z940" s="22" t="e">
        <f>IF(MYRANKS_P[[#This Row],[BENCH_TTLSGP]]=0,"",RANK(MYRANKS_P[[#This Row],[BENCH_TTLSGP]],MYRANKS_P[BENCH_TTLSGP],0))</f>
        <v>#REF!</v>
      </c>
      <c r="AA940" s="22" t="e">
        <f>IF(MYRANKS_P[[#This Row],[RAW_RANK]]=NUM_P,"X","")</f>
        <v>#REF!</v>
      </c>
      <c r="AB940" s="80" t="e">
        <f>VLOOKUP(MYRANKS_P[[#This Row],[POS]],#REF!,COLUMN(#REF!),FALSE)</f>
        <v>#REF!</v>
      </c>
      <c r="AC940" s="81" t="e">
        <f>MYRANKS_P[[#This Row],[TTLSGP]]-MYRANKS_P[[#This Row],[REPL LVL]]</f>
        <v>#REF!</v>
      </c>
      <c r="AD940" s="19" t="e">
        <f>IF(MYRANKS_P[[#This Row],[RAW_RANK]]&lt;=Total_Pitchers_Drafted,MYRANKS_P[[#This Row],[SGP OVER REPL]],0)</f>
        <v>#REF!</v>
      </c>
      <c r="AE940" s="66" t="e">
        <f>MYRANKS_P[[#This Row],[SGP OVER REPL]]*Dollar_Value_Per_Pitcher_SGP+1</f>
        <v>#REF!</v>
      </c>
      <c r="AF940" s="27"/>
      <c r="AG940" s="30" t="e">
        <f>IF(AND(MYRANKS_P[[#This Row],[BENCH_RANK]]&lt;=Total_Pitchers_Drafted,MYRANKS_P[[#This Row],[$ACTUAL]]=""),MYRANKS_P[[#This Row],[USEFULSGP]],0)</f>
        <v>#REF!</v>
      </c>
      <c r="AH940" s="27" t="e">
        <f>IF(MYRANKS_P[[#This Row],[REMAIN_SGP]]=0,0,MYRANKS_P[[#This Row],[REMAIN_SGP]]*Remaining_Dollar_Value_Per_Pitcher_SGP+1)</f>
        <v>#REF!</v>
      </c>
      <c r="AI940" s="87"/>
    </row>
    <row r="941" spans="1:35" x14ac:dyDescent="0.25">
      <c r="A941" s="111" t="s">
        <v>1356</v>
      </c>
      <c r="B941" s="9" t="e">
        <f>VLOOKUP(MYRANKS_P[[#This Row],[PLAYERID]],#REF!,COLUMN(#REF!),FALSE)</f>
        <v>#REF!</v>
      </c>
      <c r="C941" s="9" t="e">
        <f>VLOOKUP(MYRANKS_P[[#This Row],[PLAYERID]],#REF!,COLUMN(#REF!),FALSE)</f>
        <v>#REF!</v>
      </c>
      <c r="D941" s="9" t="e">
        <f>VLOOKUP(MYRANKS_P[[#This Row],[PLAYERID]],#REF!,COLUMN(#REF!),FALSE)</f>
        <v>#REF!</v>
      </c>
      <c r="E941" s="9" t="e">
        <f>VLOOKUP(MYRANKS_P[[#This Row],[PLAYERID]],#REF!,COLUMN(#REF!),FALSE)</f>
        <v>#REF!</v>
      </c>
      <c r="F941" s="9" t="e">
        <f>VLOOKUP(MYRANKS_P[[#This Row],[PLAYERID]],#REF!,COLUMN(#REF!),FALSE)</f>
        <v>#REF!</v>
      </c>
      <c r="G941" s="9" t="e">
        <f>INDEX(#REF!,MATCH(MYRANKS_P[[#This Row],[PLAYERID]],#REF!,0),VLOOKUP(IDSYSTEM,#REF!,3,FALSE))</f>
        <v>#REF!</v>
      </c>
      <c r="H941" s="115" t="e">
        <f>IF(OR(LEAGUE="Mixed",LEAGUE=MYRANKS_P[[#This Row],[LG]]),IFERROR(INDEX(PITCHCSV[],MATCH(MYRANKS_P[[#This Row],[PROJID]],PITCHCSV[playerid],0),P_WCOL),0),0)</f>
        <v>#REF!</v>
      </c>
      <c r="I941" s="137" t="e">
        <f>IF(OR(LEAGUE="Mixed",LEAGUE=MYRANKS_P[[#This Row],[LG]]),IFERROR(INDEX(PITCHCSV[],MATCH(MYRANKS_P[[#This Row],[PROJID]],PITCHCSV[playerid],0),P_SVCOL),0),0)</f>
        <v>#REF!</v>
      </c>
      <c r="J941" s="137" t="e">
        <f>IF(OR(LEAGUE="Mixed",LEAGUE=MYRANKS_P[[#This Row],[LG]]),IFERROR(INDEX(PITCHCSV[],MATCH(MYRANKS_P[[#This Row],[PROJID]],PITCHCSV[playerid],0),P_IPCOL),0),0)</f>
        <v>#REF!</v>
      </c>
      <c r="K941" s="137" t="e">
        <f>IF(OR(LEAGUE="Mixed",LEAGUE=MYRANKS_P[[#This Row],[LG]]),IFERROR(INDEX(PITCHCSV[],MATCH(MYRANKS_P[[#This Row],[PROJID]],PITCHCSV[playerid],0),P_HCOL),0),0)</f>
        <v>#REF!</v>
      </c>
      <c r="L941" s="137" t="e">
        <f>IF(OR(LEAGUE="Mixed",LEAGUE=MYRANKS_P[[#This Row],[LG]]),IFERROR(INDEX(PITCHCSV[],MATCH(MYRANKS_P[[#This Row],[PROJID]],PITCHCSV[playerid],0),P_ERCOL),0),0)</f>
        <v>#REF!</v>
      </c>
      <c r="M941" s="137" t="e">
        <f>IF(OR(LEAGUE="Mixed",LEAGUE=MYRANKS_P[[#This Row],[LG]]),IFERROR(INDEX(PITCHCSV[],MATCH(MYRANKS_P[[#This Row],[PROJID]],PITCHCSV[playerid],0),P_HRCOL),0),0)</f>
        <v>#REF!</v>
      </c>
      <c r="N941" s="137" t="e">
        <f>IF(OR(LEAGUE="Mixed",LEAGUE=MYRANKS_P[[#This Row],[LG]]),IFERROR(INDEX(PITCHCSV[],MATCH(MYRANKS_P[[#This Row],[PROJID]],PITCHCSV[playerid],0),P_SOCOL),0),0)</f>
        <v>#REF!</v>
      </c>
      <c r="O941" s="137" t="e">
        <f>IF(OR(LEAGUE="Mixed",LEAGUE=MYRANKS_P[[#This Row],[LG]]),IFERROR(INDEX(PITCHCSV[],MATCH(MYRANKS_P[[#This Row],[PROJID]],PITCHCSV[playerid],0),P_BBCOL),0),0)</f>
        <v>#REF!</v>
      </c>
      <c r="P941" s="139" t="e">
        <f>IF(OR(LEAGUE="Mixed",LEAGUE=MYRANKS_P[[#This Row],[LG]]),IFERROR(MYRANKS_P[[#This Row],[ER]]*9/MYRANKS_P[[#This Row],[IP]],0),0)</f>
        <v>#REF!</v>
      </c>
      <c r="Q941" s="10" t="e">
        <f>IF(OR(LEAGUE="Mixed",LEAGUE=MYRANKS_P[[#This Row],[LG]]),IFERROR((MYRANKS_P[[#This Row],[BB]]+MYRANKS_P[[#This Row],[H]])/MYRANKS_P[[#This Row],[IP]],0),0)</f>
        <v>#REF!</v>
      </c>
      <c r="R941" s="10" t="e">
        <f>MYRANKS_P[[#This Row],[W]]/SGP_W</f>
        <v>#REF!</v>
      </c>
      <c r="S941" s="10" t="e">
        <f>MYRANKS_P[[#This Row],[SV]]/SGP_SV</f>
        <v>#REF!</v>
      </c>
      <c r="T941" s="10" t="e">
        <f>MYRANKS_P[[#This Row],[SO]]/SGP_K</f>
        <v>#REF!</v>
      </c>
      <c r="U941" s="10" t="e">
        <f>((LGAVG_ER*(NUMPITCHERS-1)+MYRANKS_P[[#This Row],[ER]])*9/((LGAVG_IP*(NUMPITCHERS-1)+MYRANKS_P[[#This Row],[IP]]))-LGAVG_ERA)/SGP_ERA</f>
        <v>#REF!</v>
      </c>
      <c r="V941" s="140" t="e">
        <f>((LGAVG_HBB*(NUMPITCHERS-1)+MYRANKS_P[[#This Row],[BB]]+MYRANKS_P[[#This Row],[H]])/(LGAVG_IP*(NUMPITCHERS-1)+MYRANKS_P[[#This Row],[IP]])-LGAVG_WHIP)/SGP_WHIP</f>
        <v>#REF!</v>
      </c>
      <c r="W941" s="72" t="e">
        <f>MYRANKS_P[[#This Row],[WSGP]]+MYRANKS_P[[#This Row],[SVSGP]]+MYRANKS_P[[#This Row],[SOSGP]]+MYRANKS_P[[#This Row],[ERASGP]]+MYRANKS_P[[#This Row],[WHIPSGP]]</f>
        <v>#REF!</v>
      </c>
      <c r="X941" s="171" t="e">
        <f>RANK(MYRANKS_P[[#This Row],[TTLSGP]],MYRANKS_P[TTLSGP],0)</f>
        <v>#REF!</v>
      </c>
      <c r="Y941" s="72" t="e">
        <f>IF(MYRANKS_P[[#This Row],[RAW_RANK]]&gt;NUM_P,MYRANKS_P[[#This Row],[TTLSGP]],0)</f>
        <v>#REF!</v>
      </c>
      <c r="Z941" s="22" t="e">
        <f>IF(MYRANKS_P[[#This Row],[BENCH_TTLSGP]]=0,"",RANK(MYRANKS_P[[#This Row],[BENCH_TTLSGP]],MYRANKS_P[BENCH_TTLSGP],0))</f>
        <v>#REF!</v>
      </c>
      <c r="AA941" s="22" t="e">
        <f>IF(MYRANKS_P[[#This Row],[RAW_RANK]]=NUM_P,"X","")</f>
        <v>#REF!</v>
      </c>
      <c r="AB941" s="80" t="e">
        <f>VLOOKUP(MYRANKS_P[[#This Row],[POS]],#REF!,COLUMN(#REF!),FALSE)</f>
        <v>#REF!</v>
      </c>
      <c r="AC941" s="81" t="e">
        <f>MYRANKS_P[[#This Row],[TTLSGP]]-MYRANKS_P[[#This Row],[REPL LVL]]</f>
        <v>#REF!</v>
      </c>
      <c r="AD941" s="19" t="e">
        <f>IF(MYRANKS_P[[#This Row],[RAW_RANK]]&lt;=Total_Pitchers_Drafted,MYRANKS_P[[#This Row],[SGP OVER REPL]],0)</f>
        <v>#REF!</v>
      </c>
      <c r="AE941" s="66" t="e">
        <f>MYRANKS_P[[#This Row],[SGP OVER REPL]]*Dollar_Value_Per_Pitcher_SGP+1</f>
        <v>#REF!</v>
      </c>
      <c r="AF941" s="27"/>
      <c r="AG941" s="30" t="e">
        <f>IF(AND(MYRANKS_P[[#This Row],[BENCH_RANK]]&lt;=Total_Pitchers_Drafted,MYRANKS_P[[#This Row],[$ACTUAL]]=""),MYRANKS_P[[#This Row],[USEFULSGP]],0)</f>
        <v>#REF!</v>
      </c>
      <c r="AH941" s="27" t="e">
        <f>IF(MYRANKS_P[[#This Row],[REMAIN_SGP]]=0,0,MYRANKS_P[[#This Row],[REMAIN_SGP]]*Remaining_Dollar_Value_Per_Pitcher_SGP+1)</f>
        <v>#REF!</v>
      </c>
      <c r="AI941" s="87"/>
    </row>
    <row r="942" spans="1:35" x14ac:dyDescent="0.25">
      <c r="A942" s="98" t="s">
        <v>1949</v>
      </c>
      <c r="B942" s="53" t="e">
        <f>VLOOKUP(MYRANKS_P[[#This Row],[PLAYERID]],#REF!,COLUMN(#REF!),FALSE)</f>
        <v>#REF!</v>
      </c>
      <c r="C942" s="53" t="e">
        <f>VLOOKUP(MYRANKS_P[[#This Row],[PLAYERID]],#REF!,COLUMN(#REF!),FALSE)</f>
        <v>#REF!</v>
      </c>
      <c r="D942" s="53" t="e">
        <f>VLOOKUP(MYRANKS_P[[#This Row],[PLAYERID]],#REF!,COLUMN(#REF!),FALSE)</f>
        <v>#REF!</v>
      </c>
      <c r="E942" s="9" t="e">
        <f>VLOOKUP(MYRANKS_P[[#This Row],[PLAYERID]],#REF!,COLUMN(#REF!),FALSE)</f>
        <v>#REF!</v>
      </c>
      <c r="F942" s="53" t="e">
        <f>VLOOKUP(MYRANKS_P[[#This Row],[PLAYERID]],#REF!,COLUMN(#REF!),FALSE)</f>
        <v>#REF!</v>
      </c>
      <c r="G942" s="9" t="e">
        <f>INDEX(#REF!,MATCH(MYRANKS_P[[#This Row],[PLAYERID]],#REF!,0),VLOOKUP(IDSYSTEM,#REF!,3,FALSE))</f>
        <v>#REF!</v>
      </c>
      <c r="H942" s="128" t="e">
        <f>IF(OR(LEAGUE="Mixed",LEAGUE=MYRANKS_P[[#This Row],[LG]]),IFERROR(INDEX(PITCHCSV[],MATCH(MYRANKS_P[[#This Row],[PROJID]],PITCHCSV[playerid],0),P_WCOL),0),0)</f>
        <v>#REF!</v>
      </c>
      <c r="I942" s="129" t="e">
        <f>IF(OR(LEAGUE="Mixed",LEAGUE=MYRANKS_P[[#This Row],[LG]]),IFERROR(INDEX(PITCHCSV[],MATCH(MYRANKS_P[[#This Row],[PROJID]],PITCHCSV[playerid],0),P_SVCOL),0),0)</f>
        <v>#REF!</v>
      </c>
      <c r="J942" s="129" t="e">
        <f>IF(OR(LEAGUE="Mixed",LEAGUE=MYRANKS_P[[#This Row],[LG]]),IFERROR(INDEX(PITCHCSV[],MATCH(MYRANKS_P[[#This Row],[PROJID]],PITCHCSV[playerid],0),P_IPCOL),0),0)</f>
        <v>#REF!</v>
      </c>
      <c r="K942" s="129" t="e">
        <f>IF(OR(LEAGUE="Mixed",LEAGUE=MYRANKS_P[[#This Row],[LG]]),IFERROR(INDEX(PITCHCSV[],MATCH(MYRANKS_P[[#This Row],[PROJID]],PITCHCSV[playerid],0),P_HCOL),0),0)</f>
        <v>#REF!</v>
      </c>
      <c r="L942" s="129" t="e">
        <f>IF(OR(LEAGUE="Mixed",LEAGUE=MYRANKS_P[[#This Row],[LG]]),IFERROR(INDEX(PITCHCSV[],MATCH(MYRANKS_P[[#This Row],[PROJID]],PITCHCSV[playerid],0),P_ERCOL),0),0)</f>
        <v>#REF!</v>
      </c>
      <c r="M942" s="129" t="e">
        <f>IF(OR(LEAGUE="Mixed",LEAGUE=MYRANKS_P[[#This Row],[LG]]),IFERROR(INDEX(PITCHCSV[],MATCH(MYRANKS_P[[#This Row],[PROJID]],PITCHCSV[playerid],0),P_HRCOL),0),0)</f>
        <v>#REF!</v>
      </c>
      <c r="N942" s="129" t="e">
        <f>IF(OR(LEAGUE="Mixed",LEAGUE=MYRANKS_P[[#This Row],[LG]]),IFERROR(INDEX(PITCHCSV[],MATCH(MYRANKS_P[[#This Row],[PROJID]],PITCHCSV[playerid],0),P_SOCOL),0),0)</f>
        <v>#REF!</v>
      </c>
      <c r="O942" s="129" t="e">
        <f>IF(OR(LEAGUE="Mixed",LEAGUE=MYRANKS_P[[#This Row],[LG]]),IFERROR(INDEX(PITCHCSV[],MATCH(MYRANKS_P[[#This Row],[PROJID]],PITCHCSV[playerid],0),P_BBCOL),0),0)</f>
        <v>#REF!</v>
      </c>
      <c r="P942" s="130" t="e">
        <f>IF(OR(LEAGUE="Mixed",LEAGUE=MYRANKS_P[[#This Row],[LG]]),IFERROR(MYRANKS_P[[#This Row],[ER]]*9/MYRANKS_P[[#This Row],[IP]],0),0)</f>
        <v>#REF!</v>
      </c>
      <c r="Q942" s="87" t="e">
        <f>IF(OR(LEAGUE="Mixed",LEAGUE=MYRANKS_P[[#This Row],[LG]]),IFERROR((MYRANKS_P[[#This Row],[BB]]+MYRANKS_P[[#This Row],[H]])/MYRANKS_P[[#This Row],[IP]],0),0)</f>
        <v>#REF!</v>
      </c>
      <c r="R942" s="87" t="e">
        <f>MYRANKS_P[[#This Row],[W]]/SGP_W</f>
        <v>#REF!</v>
      </c>
      <c r="S942" s="87" t="e">
        <f>MYRANKS_P[[#This Row],[SV]]/SGP_SV</f>
        <v>#REF!</v>
      </c>
      <c r="T942" s="87" t="e">
        <f>MYRANKS_P[[#This Row],[SO]]/SGP_K</f>
        <v>#REF!</v>
      </c>
      <c r="U942" s="87" t="e">
        <f>((LGAVG_ER*(NUMPITCHERS-1)+MYRANKS_P[[#This Row],[ER]])*9/((LGAVG_IP*(NUMPITCHERS-1)+MYRANKS_P[[#This Row],[IP]]))-LGAVG_ERA)/SGP_ERA</f>
        <v>#REF!</v>
      </c>
      <c r="V942" s="131" t="e">
        <f>((LGAVG_HBB*(NUMPITCHERS-1)+MYRANKS_P[[#This Row],[BB]]+MYRANKS_P[[#This Row],[H]])/(LGAVG_IP*(NUMPITCHERS-1)+MYRANKS_P[[#This Row],[IP]])-LGAVG_WHIP)/SGP_WHIP</f>
        <v>#REF!</v>
      </c>
      <c r="W942" s="92" t="e">
        <f>MYRANKS_P[[#This Row],[WSGP]]+MYRANKS_P[[#This Row],[SVSGP]]+MYRANKS_P[[#This Row],[SOSGP]]+MYRANKS_P[[#This Row],[ERASGP]]+MYRANKS_P[[#This Row],[WHIPSGP]]</f>
        <v>#REF!</v>
      </c>
      <c r="X942" s="173" t="e">
        <f>RANK(MYRANKS_P[[#This Row],[TTLSGP]],MYRANKS_P[TTLSGP],0)</f>
        <v>#REF!</v>
      </c>
      <c r="Y942" s="92" t="e">
        <f>IF(MYRANKS_P[[#This Row],[RAW_RANK]]&gt;NUM_P,MYRANKS_P[[#This Row],[TTLSGP]],0)</f>
        <v>#REF!</v>
      </c>
      <c r="Z942" s="96" t="e">
        <f>IF(MYRANKS_P[[#This Row],[BENCH_TTLSGP]]=0,"",RANK(MYRANKS_P[[#This Row],[BENCH_TTLSGP]],MYRANKS_P[BENCH_TTLSGP],0))</f>
        <v>#REF!</v>
      </c>
      <c r="AA942" s="96" t="e">
        <f>IF(MYRANKS_P[[#This Row],[RAW_RANK]]=NUM_P,"X","")</f>
        <v>#REF!</v>
      </c>
      <c r="AB942" s="93" t="e">
        <f>VLOOKUP(MYRANKS_P[[#This Row],[POS]],#REF!,COLUMN(#REF!),FALSE)</f>
        <v>#REF!</v>
      </c>
      <c r="AC942" s="95" t="e">
        <f>MYRANKS_P[[#This Row],[TTLSGP]]-MYRANKS_P[[#This Row],[REPL LVL]]</f>
        <v>#REF!</v>
      </c>
      <c r="AD942" s="87" t="e">
        <f>IF(MYRANKS_P[[#This Row],[RAW_RANK]]&lt;=Total_Pitchers_Drafted,MYRANKS_P[[#This Row],[SGP OVER REPL]],0)</f>
        <v>#REF!</v>
      </c>
      <c r="AE942" s="97" t="e">
        <f>MYRANKS_P[[#This Row],[SGP OVER REPL]]*Dollar_Value_Per_Pitcher_SGP+1</f>
        <v>#REF!</v>
      </c>
      <c r="AF942" s="87"/>
      <c r="AG942" s="87" t="e">
        <f>IF(AND(MYRANKS_P[[#This Row],[BENCH_RANK]]&lt;=Total_Pitchers_Drafted,MYRANKS_P[[#This Row],[$ACTUAL]]=""),MYRANKS_P[[#This Row],[USEFULSGP]],0)</f>
        <v>#REF!</v>
      </c>
      <c r="AH942" s="87" t="e">
        <f>IF(MYRANKS_P[[#This Row],[REMAIN_SGP]]=0,0,MYRANKS_P[[#This Row],[REMAIN_SGP]]*Remaining_Dollar_Value_Per_Pitcher_SGP+1)</f>
        <v>#REF!</v>
      </c>
      <c r="AI942" s="87"/>
    </row>
    <row r="943" spans="1:35" x14ac:dyDescent="0.25">
      <c r="A943" s="99" t="s">
        <v>1593</v>
      </c>
      <c r="B943" s="53" t="e">
        <f>VLOOKUP(MYRANKS_P[[#This Row],[PLAYERID]],#REF!,COLUMN(#REF!),FALSE)</f>
        <v>#REF!</v>
      </c>
      <c r="C943" s="53" t="e">
        <f>VLOOKUP(MYRANKS_P[[#This Row],[PLAYERID]],#REF!,COLUMN(#REF!),FALSE)</f>
        <v>#REF!</v>
      </c>
      <c r="D943" s="53" t="e">
        <f>VLOOKUP(MYRANKS_P[[#This Row],[PLAYERID]],#REF!,COLUMN(#REF!),FALSE)</f>
        <v>#REF!</v>
      </c>
      <c r="E943" s="9" t="e">
        <f>VLOOKUP(MYRANKS_P[[#This Row],[PLAYERID]],#REF!,COLUMN(#REF!),FALSE)</f>
        <v>#REF!</v>
      </c>
      <c r="F943" s="53" t="e">
        <f>VLOOKUP(MYRANKS_P[[#This Row],[PLAYERID]],#REF!,COLUMN(#REF!),FALSE)</f>
        <v>#REF!</v>
      </c>
      <c r="G943" s="169" t="e">
        <f>INDEX(#REF!,MATCH(MYRANKS_P[[#This Row],[PLAYERID]],#REF!,0),VLOOKUP(IDSYSTEM,#REF!,3,FALSE))</f>
        <v>#REF!</v>
      </c>
      <c r="H943" s="136" t="e">
        <f>IF(OR(LEAGUE="Mixed",LEAGUE=MYRANKS_P[[#This Row],[LG]]),IFERROR(INDEX(PITCHCSV[],MATCH(MYRANKS_P[[#This Row],[PROJID]],PITCHCSV[playerid],0),P_WCOL),0),0)</f>
        <v>#REF!</v>
      </c>
      <c r="I943" s="138" t="e">
        <f>IF(OR(LEAGUE="Mixed",LEAGUE=MYRANKS_P[[#This Row],[LG]]),IFERROR(INDEX(PITCHCSV[],MATCH(MYRANKS_P[[#This Row],[PROJID]],PITCHCSV[playerid],0),P_SVCOL),0),0)</f>
        <v>#REF!</v>
      </c>
      <c r="J943" s="138" t="e">
        <f>IF(OR(LEAGUE="Mixed",LEAGUE=MYRANKS_P[[#This Row],[LG]]),IFERROR(INDEX(PITCHCSV[],MATCH(MYRANKS_P[[#This Row],[PROJID]],PITCHCSV[playerid],0),P_IPCOL),0),0)</f>
        <v>#REF!</v>
      </c>
      <c r="K943" s="138" t="e">
        <f>IF(OR(LEAGUE="Mixed",LEAGUE=MYRANKS_P[[#This Row],[LG]]),IFERROR(INDEX(PITCHCSV[],MATCH(MYRANKS_P[[#This Row],[PROJID]],PITCHCSV[playerid],0),P_HCOL),0),0)</f>
        <v>#REF!</v>
      </c>
      <c r="L943" s="138" t="e">
        <f>IF(OR(LEAGUE="Mixed",LEAGUE=MYRANKS_P[[#This Row],[LG]]),IFERROR(INDEX(PITCHCSV[],MATCH(MYRANKS_P[[#This Row],[PROJID]],PITCHCSV[playerid],0),P_ERCOL),0),0)</f>
        <v>#REF!</v>
      </c>
      <c r="M943" s="138" t="e">
        <f>IF(OR(LEAGUE="Mixed",LEAGUE=MYRANKS_P[[#This Row],[LG]]),IFERROR(INDEX(PITCHCSV[],MATCH(MYRANKS_P[[#This Row],[PROJID]],PITCHCSV[playerid],0),P_HRCOL),0),0)</f>
        <v>#REF!</v>
      </c>
      <c r="N943" s="138" t="e">
        <f>IF(OR(LEAGUE="Mixed",LEAGUE=MYRANKS_P[[#This Row],[LG]]),IFERROR(INDEX(PITCHCSV[],MATCH(MYRANKS_P[[#This Row],[PROJID]],PITCHCSV[playerid],0),P_SOCOL),0),0)</f>
        <v>#REF!</v>
      </c>
      <c r="O943" s="138" t="e">
        <f>IF(OR(LEAGUE="Mixed",LEAGUE=MYRANKS_P[[#This Row],[LG]]),IFERROR(INDEX(PITCHCSV[],MATCH(MYRANKS_P[[#This Row],[PROJID]],PITCHCSV[playerid],0),P_BBCOL),0),0)</f>
        <v>#REF!</v>
      </c>
      <c r="P943" s="80" t="e">
        <f>IF(OR(LEAGUE="Mixed",LEAGUE=MYRANKS_P[[#This Row],[LG]]),IFERROR(MYRANKS_P[[#This Row],[ER]]*9/MYRANKS_P[[#This Row],[IP]],0),0)</f>
        <v>#REF!</v>
      </c>
      <c r="Q943" s="12" t="e">
        <f>IF(OR(LEAGUE="Mixed",LEAGUE=MYRANKS_P[[#This Row],[LG]]),IFERROR((MYRANKS_P[[#This Row],[BB]]+MYRANKS_P[[#This Row],[H]])/MYRANKS_P[[#This Row],[IP]],0),0)</f>
        <v>#REF!</v>
      </c>
      <c r="R943" s="94" t="e">
        <f>MYRANKS_P[[#This Row],[W]]/SGP_W</f>
        <v>#REF!</v>
      </c>
      <c r="S943" s="94" t="e">
        <f>MYRANKS_P[[#This Row],[SV]]/SGP_SV</f>
        <v>#REF!</v>
      </c>
      <c r="T943" s="94" t="e">
        <f>MYRANKS_P[[#This Row],[SO]]/SGP_K</f>
        <v>#REF!</v>
      </c>
      <c r="U943" s="12" t="e">
        <f>((LGAVG_ER*(NUMPITCHERS-1)+MYRANKS_P[[#This Row],[ER]])*9/((LGAVG_IP*(NUMPITCHERS-1)+MYRANKS_P[[#This Row],[IP]]))-LGAVG_ERA)/SGP_ERA</f>
        <v>#REF!</v>
      </c>
      <c r="V943" s="141" t="e">
        <f>((LGAVG_HBB*(NUMPITCHERS-1)+MYRANKS_P[[#This Row],[BB]]+MYRANKS_P[[#This Row],[H]])/(LGAVG_IP*(NUMPITCHERS-1)+MYRANKS_P[[#This Row],[IP]])-LGAVG_WHIP)/SGP_WHIP</f>
        <v>#REF!</v>
      </c>
      <c r="W943" s="100" t="e">
        <f>MYRANKS_P[[#This Row],[WSGP]]+MYRANKS_P[[#This Row],[SVSGP]]+MYRANKS_P[[#This Row],[SOSGP]]+MYRANKS_P[[#This Row],[ERASGP]]+MYRANKS_P[[#This Row],[WHIPSGP]]</f>
        <v>#REF!</v>
      </c>
      <c r="X943" s="176" t="e">
        <f>RANK(MYRANKS_P[[#This Row],[TTLSGP]],MYRANKS_P[TTLSGP],0)</f>
        <v>#REF!</v>
      </c>
      <c r="Y943" s="100" t="e">
        <f>IF(MYRANKS_P[[#This Row],[RAW_RANK]]&gt;NUM_P,MYRANKS_P[[#This Row],[TTLSGP]],0)</f>
        <v>#REF!</v>
      </c>
      <c r="Z943" s="101" t="e">
        <f>IF(MYRANKS_P[[#This Row],[BENCH_TTLSGP]]=0,"",RANK(MYRANKS_P[[#This Row],[BENCH_TTLSGP]],MYRANKS_P[BENCH_TTLSGP],0))</f>
        <v>#REF!</v>
      </c>
      <c r="AA943" s="101" t="e">
        <f>IF(MYRANKS_P[[#This Row],[RAW_RANK]]=NUM_P,"X","")</f>
        <v>#REF!</v>
      </c>
      <c r="AB943" s="93" t="e">
        <f>VLOOKUP(MYRANKS_P[[#This Row],[POS]],#REF!,COLUMN(#REF!),FALSE)</f>
        <v>#REF!</v>
      </c>
      <c r="AC943" s="95" t="e">
        <f>MYRANKS_P[[#This Row],[TTLSGP]]-MYRANKS_P[[#This Row],[REPL LVL]]</f>
        <v>#REF!</v>
      </c>
      <c r="AD943" s="94" t="e">
        <f>IF(MYRANKS_P[[#This Row],[RAW_RANK]]&lt;=Total_Pitchers_Drafted,MYRANKS_P[[#This Row],[SGP OVER REPL]],0)</f>
        <v>#REF!</v>
      </c>
      <c r="AE943" s="102" t="e">
        <f>MYRANKS_P[[#This Row],[SGP OVER REPL]]*Dollar_Value_Per_Pitcher_SGP+1</f>
        <v>#REF!</v>
      </c>
      <c r="AF943" s="94"/>
      <c r="AG943" s="94" t="e">
        <f>IF(AND(MYRANKS_P[[#This Row],[BENCH_RANK]]&lt;=Total_Pitchers_Drafted,MYRANKS_P[[#This Row],[$ACTUAL]]=""),MYRANKS_P[[#This Row],[USEFULSGP]],0)</f>
        <v>#REF!</v>
      </c>
      <c r="AH943" s="94" t="e">
        <f>IF(MYRANKS_P[[#This Row],[REMAIN_SGP]]=0,0,MYRANKS_P[[#This Row],[REMAIN_SGP]]*Remaining_Dollar_Value_Per_Pitcher_SGP+1)</f>
        <v>#REF!</v>
      </c>
      <c r="AI943" s="94"/>
    </row>
    <row r="944" spans="1:35" x14ac:dyDescent="0.25">
      <c r="A944" s="111" t="s">
        <v>1638</v>
      </c>
      <c r="B944" s="53" t="e">
        <f>VLOOKUP(MYRANKS_P[[#This Row],[PLAYERID]],#REF!,COLUMN(#REF!),FALSE)</f>
        <v>#REF!</v>
      </c>
      <c r="C944" s="53" t="e">
        <f>VLOOKUP(MYRANKS_P[[#This Row],[PLAYERID]],#REF!,COLUMN(#REF!),FALSE)</f>
        <v>#REF!</v>
      </c>
      <c r="D944" s="53" t="e">
        <f>VLOOKUP(MYRANKS_P[[#This Row],[PLAYERID]],#REF!,COLUMN(#REF!),FALSE)</f>
        <v>#REF!</v>
      </c>
      <c r="E944" s="9" t="e">
        <f>VLOOKUP(MYRANKS_P[[#This Row],[PLAYERID]],#REF!,COLUMN(#REF!),FALSE)</f>
        <v>#REF!</v>
      </c>
      <c r="F944" s="53" t="e">
        <f>VLOOKUP(MYRANKS_P[[#This Row],[PLAYERID]],#REF!,COLUMN(#REF!),FALSE)</f>
        <v>#REF!</v>
      </c>
      <c r="G944" s="9" t="e">
        <f>INDEX(#REF!,MATCH(MYRANKS_P[[#This Row],[PLAYERID]],#REF!,0),VLOOKUP(IDSYSTEM,#REF!,3,FALSE))</f>
        <v>#REF!</v>
      </c>
      <c r="H944" s="115" t="e">
        <f>IF(OR(LEAGUE="Mixed",LEAGUE=MYRANKS_P[[#This Row],[LG]]),IFERROR(INDEX(PITCHCSV[],MATCH(MYRANKS_P[[#This Row],[PROJID]],PITCHCSV[playerid],0),P_WCOL),0),0)</f>
        <v>#REF!</v>
      </c>
      <c r="I944" s="137" t="e">
        <f>IF(OR(LEAGUE="Mixed",LEAGUE=MYRANKS_P[[#This Row],[LG]]),IFERROR(INDEX(PITCHCSV[],MATCH(MYRANKS_P[[#This Row],[PROJID]],PITCHCSV[playerid],0),P_SVCOL),0),0)</f>
        <v>#REF!</v>
      </c>
      <c r="J944" s="137" t="e">
        <f>IF(OR(LEAGUE="Mixed",LEAGUE=MYRANKS_P[[#This Row],[LG]]),IFERROR(INDEX(PITCHCSV[],MATCH(MYRANKS_P[[#This Row],[PROJID]],PITCHCSV[playerid],0),P_IPCOL),0),0)</f>
        <v>#REF!</v>
      </c>
      <c r="K944" s="137" t="e">
        <f>IF(OR(LEAGUE="Mixed",LEAGUE=MYRANKS_P[[#This Row],[LG]]),IFERROR(INDEX(PITCHCSV[],MATCH(MYRANKS_P[[#This Row],[PROJID]],PITCHCSV[playerid],0),P_HCOL),0),0)</f>
        <v>#REF!</v>
      </c>
      <c r="L944" s="137" t="e">
        <f>IF(OR(LEAGUE="Mixed",LEAGUE=MYRANKS_P[[#This Row],[LG]]),IFERROR(INDEX(PITCHCSV[],MATCH(MYRANKS_P[[#This Row],[PROJID]],PITCHCSV[playerid],0),P_ERCOL),0),0)</f>
        <v>#REF!</v>
      </c>
      <c r="M944" s="137" t="e">
        <f>IF(OR(LEAGUE="Mixed",LEAGUE=MYRANKS_P[[#This Row],[LG]]),IFERROR(INDEX(PITCHCSV[],MATCH(MYRANKS_P[[#This Row],[PROJID]],PITCHCSV[playerid],0),P_HRCOL),0),0)</f>
        <v>#REF!</v>
      </c>
      <c r="N944" s="137" t="e">
        <f>IF(OR(LEAGUE="Mixed",LEAGUE=MYRANKS_P[[#This Row],[LG]]),IFERROR(INDEX(PITCHCSV[],MATCH(MYRANKS_P[[#This Row],[PROJID]],PITCHCSV[playerid],0),P_SOCOL),0),0)</f>
        <v>#REF!</v>
      </c>
      <c r="O944" s="137" t="e">
        <f>IF(OR(LEAGUE="Mixed",LEAGUE=MYRANKS_P[[#This Row],[LG]]),IFERROR(INDEX(PITCHCSV[],MATCH(MYRANKS_P[[#This Row],[PROJID]],PITCHCSV[playerid],0),P_BBCOL),0),0)</f>
        <v>#REF!</v>
      </c>
      <c r="P944" s="139" t="e">
        <f>IF(OR(LEAGUE="Mixed",LEAGUE=MYRANKS_P[[#This Row],[LG]]),IFERROR(MYRANKS_P[[#This Row],[ER]]*9/MYRANKS_P[[#This Row],[IP]],0),0)</f>
        <v>#REF!</v>
      </c>
      <c r="Q944" s="10" t="e">
        <f>IF(OR(LEAGUE="Mixed",LEAGUE=MYRANKS_P[[#This Row],[LG]]),IFERROR((MYRANKS_P[[#This Row],[BB]]+MYRANKS_P[[#This Row],[H]])/MYRANKS_P[[#This Row],[IP]],0),0)</f>
        <v>#REF!</v>
      </c>
      <c r="R944" s="10" t="e">
        <f>MYRANKS_P[[#This Row],[W]]/SGP_W</f>
        <v>#REF!</v>
      </c>
      <c r="S944" s="10" t="e">
        <f>MYRANKS_P[[#This Row],[SV]]/SGP_SV</f>
        <v>#REF!</v>
      </c>
      <c r="T944" s="10" t="e">
        <f>MYRANKS_P[[#This Row],[SO]]/SGP_K</f>
        <v>#REF!</v>
      </c>
      <c r="U944" s="10" t="e">
        <f>((LGAVG_ER*(NUMPITCHERS-1)+MYRANKS_P[[#This Row],[ER]])*9/((LGAVG_IP*(NUMPITCHERS-1)+MYRANKS_P[[#This Row],[IP]]))-LGAVG_ERA)/SGP_ERA</f>
        <v>#REF!</v>
      </c>
      <c r="V944" s="140" t="e">
        <f>((LGAVG_HBB*(NUMPITCHERS-1)+MYRANKS_P[[#This Row],[BB]]+MYRANKS_P[[#This Row],[H]])/(LGAVG_IP*(NUMPITCHERS-1)+MYRANKS_P[[#This Row],[IP]])-LGAVG_WHIP)/SGP_WHIP</f>
        <v>#REF!</v>
      </c>
      <c r="W944" s="72" t="e">
        <f>MYRANKS_P[[#This Row],[WSGP]]+MYRANKS_P[[#This Row],[SVSGP]]+MYRANKS_P[[#This Row],[SOSGP]]+MYRANKS_P[[#This Row],[ERASGP]]+MYRANKS_P[[#This Row],[WHIPSGP]]</f>
        <v>#REF!</v>
      </c>
      <c r="X944" s="171" t="e">
        <f>RANK(MYRANKS_P[[#This Row],[TTLSGP]],MYRANKS_P[TTLSGP],0)</f>
        <v>#REF!</v>
      </c>
      <c r="Y944" s="72" t="e">
        <f>IF(MYRANKS_P[[#This Row],[RAW_RANK]]&gt;NUM_P,MYRANKS_P[[#This Row],[TTLSGP]],0)</f>
        <v>#REF!</v>
      </c>
      <c r="Z944" s="22" t="e">
        <f>IF(MYRANKS_P[[#This Row],[BENCH_TTLSGP]]=0,"",RANK(MYRANKS_P[[#This Row],[BENCH_TTLSGP]],MYRANKS_P[BENCH_TTLSGP],0))</f>
        <v>#REF!</v>
      </c>
      <c r="AA944" s="22" t="e">
        <f>IF(MYRANKS_P[[#This Row],[RAW_RANK]]=NUM_P,"X","")</f>
        <v>#REF!</v>
      </c>
      <c r="AB944" s="80" t="e">
        <f>VLOOKUP(MYRANKS_P[[#This Row],[POS]],#REF!,COLUMN(#REF!),FALSE)</f>
        <v>#REF!</v>
      </c>
      <c r="AC944" s="12" t="e">
        <f>MYRANKS_P[[#This Row],[TTLSGP]]-MYRANKS_P[[#This Row],[REPL LVL]]</f>
        <v>#REF!</v>
      </c>
      <c r="AD944" s="19" t="e">
        <f>IF(MYRANKS_P[[#This Row],[RAW_RANK]]&lt;=Total_Pitchers_Drafted,MYRANKS_P[[#This Row],[SGP OVER REPL]],0)</f>
        <v>#REF!</v>
      </c>
      <c r="AE944" s="66" t="e">
        <f>MYRANKS_P[[#This Row],[SGP OVER REPL]]*Dollar_Value_Per_Pitcher_SGP+1</f>
        <v>#REF!</v>
      </c>
      <c r="AF944" s="27"/>
      <c r="AG944" s="30" t="e">
        <f>IF(AND(MYRANKS_P[[#This Row],[BENCH_RANK]]&lt;=Total_Pitchers_Drafted,MYRANKS_P[[#This Row],[$ACTUAL]]=""),MYRANKS_P[[#This Row],[USEFULSGP]],0)</f>
        <v>#REF!</v>
      </c>
      <c r="AH944" s="27" t="e">
        <f>IF(MYRANKS_P[[#This Row],[REMAIN_SGP]]=0,0,MYRANKS_P[[#This Row],[REMAIN_SGP]]*Remaining_Dollar_Value_Per_Pitcher_SGP+1)</f>
        <v>#REF!</v>
      </c>
      <c r="AI944" s="87"/>
    </row>
    <row r="945" spans="1:35" x14ac:dyDescent="0.25">
      <c r="A945" s="111" t="s">
        <v>1239</v>
      </c>
      <c r="B945" s="9" t="e">
        <f>VLOOKUP(MYRANKS_P[[#This Row],[PLAYERID]],#REF!,COLUMN(#REF!),FALSE)</f>
        <v>#REF!</v>
      </c>
      <c r="C945" s="9" t="e">
        <f>VLOOKUP(MYRANKS_P[[#This Row],[PLAYERID]],#REF!,COLUMN(#REF!),FALSE)</f>
        <v>#REF!</v>
      </c>
      <c r="D945" s="9" t="e">
        <f>VLOOKUP(MYRANKS_P[[#This Row],[PLAYERID]],#REF!,COLUMN(#REF!),FALSE)</f>
        <v>#REF!</v>
      </c>
      <c r="E945" s="9" t="e">
        <f>VLOOKUP(MYRANKS_P[[#This Row],[PLAYERID]],#REF!,COLUMN(#REF!),FALSE)</f>
        <v>#REF!</v>
      </c>
      <c r="F945" s="9" t="e">
        <f>VLOOKUP(MYRANKS_P[[#This Row],[PLAYERID]],#REF!,COLUMN(#REF!),FALSE)</f>
        <v>#REF!</v>
      </c>
      <c r="G945" s="9" t="e">
        <f>INDEX(#REF!,MATCH(MYRANKS_P[[#This Row],[PLAYERID]],#REF!,0),VLOOKUP(IDSYSTEM,#REF!,3,FALSE))</f>
        <v>#REF!</v>
      </c>
      <c r="H945" s="115" t="e">
        <f>IF(OR(LEAGUE="Mixed",LEAGUE=MYRANKS_P[[#This Row],[LG]]),IFERROR(INDEX(PITCHCSV[],MATCH(MYRANKS_P[[#This Row],[PROJID]],PITCHCSV[playerid],0),P_WCOL),0),0)</f>
        <v>#REF!</v>
      </c>
      <c r="I945" s="137" t="e">
        <f>IF(OR(LEAGUE="Mixed",LEAGUE=MYRANKS_P[[#This Row],[LG]]),IFERROR(INDEX(PITCHCSV[],MATCH(MYRANKS_P[[#This Row],[PROJID]],PITCHCSV[playerid],0),P_SVCOL),0),0)</f>
        <v>#REF!</v>
      </c>
      <c r="J945" s="137" t="e">
        <f>IF(OR(LEAGUE="Mixed",LEAGUE=MYRANKS_P[[#This Row],[LG]]),IFERROR(INDEX(PITCHCSV[],MATCH(MYRANKS_P[[#This Row],[PROJID]],PITCHCSV[playerid],0),P_IPCOL),0),0)</f>
        <v>#REF!</v>
      </c>
      <c r="K945" s="137" t="e">
        <f>IF(OR(LEAGUE="Mixed",LEAGUE=MYRANKS_P[[#This Row],[LG]]),IFERROR(INDEX(PITCHCSV[],MATCH(MYRANKS_P[[#This Row],[PROJID]],PITCHCSV[playerid],0),P_HCOL),0),0)</f>
        <v>#REF!</v>
      </c>
      <c r="L945" s="137" t="e">
        <f>IF(OR(LEAGUE="Mixed",LEAGUE=MYRANKS_P[[#This Row],[LG]]),IFERROR(INDEX(PITCHCSV[],MATCH(MYRANKS_P[[#This Row],[PROJID]],PITCHCSV[playerid],0),P_ERCOL),0),0)</f>
        <v>#REF!</v>
      </c>
      <c r="M945" s="137" t="e">
        <f>IF(OR(LEAGUE="Mixed",LEAGUE=MYRANKS_P[[#This Row],[LG]]),IFERROR(INDEX(PITCHCSV[],MATCH(MYRANKS_P[[#This Row],[PROJID]],PITCHCSV[playerid],0),P_HRCOL),0),0)</f>
        <v>#REF!</v>
      </c>
      <c r="N945" s="137" t="e">
        <f>IF(OR(LEAGUE="Mixed",LEAGUE=MYRANKS_P[[#This Row],[LG]]),IFERROR(INDEX(PITCHCSV[],MATCH(MYRANKS_P[[#This Row],[PROJID]],PITCHCSV[playerid],0),P_SOCOL),0),0)</f>
        <v>#REF!</v>
      </c>
      <c r="O945" s="137" t="e">
        <f>IF(OR(LEAGUE="Mixed",LEAGUE=MYRANKS_P[[#This Row],[LG]]),IFERROR(INDEX(PITCHCSV[],MATCH(MYRANKS_P[[#This Row],[PROJID]],PITCHCSV[playerid],0),P_BBCOL),0),0)</f>
        <v>#REF!</v>
      </c>
      <c r="P945" s="139" t="e">
        <f>IF(OR(LEAGUE="Mixed",LEAGUE=MYRANKS_P[[#This Row],[LG]]),IFERROR(MYRANKS_P[[#This Row],[ER]]*9/MYRANKS_P[[#This Row],[IP]],0),0)</f>
        <v>#REF!</v>
      </c>
      <c r="Q945" s="10" t="e">
        <f>IF(OR(LEAGUE="Mixed",LEAGUE=MYRANKS_P[[#This Row],[LG]]),IFERROR((MYRANKS_P[[#This Row],[BB]]+MYRANKS_P[[#This Row],[H]])/MYRANKS_P[[#This Row],[IP]],0),0)</f>
        <v>#REF!</v>
      </c>
      <c r="R945" s="10" t="e">
        <f>MYRANKS_P[[#This Row],[W]]/SGP_W</f>
        <v>#REF!</v>
      </c>
      <c r="S945" s="10" t="e">
        <f>MYRANKS_P[[#This Row],[SV]]/SGP_SV</f>
        <v>#REF!</v>
      </c>
      <c r="T945" s="10" t="e">
        <f>MYRANKS_P[[#This Row],[SO]]/SGP_K</f>
        <v>#REF!</v>
      </c>
      <c r="U945" s="10" t="e">
        <f>((LGAVG_ER*(NUMPITCHERS-1)+MYRANKS_P[[#This Row],[ER]])*9/((LGAVG_IP*(NUMPITCHERS-1)+MYRANKS_P[[#This Row],[IP]]))-LGAVG_ERA)/SGP_ERA</f>
        <v>#REF!</v>
      </c>
      <c r="V945" s="140" t="e">
        <f>((LGAVG_HBB*(NUMPITCHERS-1)+MYRANKS_P[[#This Row],[BB]]+MYRANKS_P[[#This Row],[H]])/(LGAVG_IP*(NUMPITCHERS-1)+MYRANKS_P[[#This Row],[IP]])-LGAVG_WHIP)/SGP_WHIP</f>
        <v>#REF!</v>
      </c>
      <c r="W945" s="72" t="e">
        <f>MYRANKS_P[[#This Row],[WSGP]]+MYRANKS_P[[#This Row],[SVSGP]]+MYRANKS_P[[#This Row],[SOSGP]]+MYRANKS_P[[#This Row],[ERASGP]]+MYRANKS_P[[#This Row],[WHIPSGP]]</f>
        <v>#REF!</v>
      </c>
      <c r="X945" s="171" t="e">
        <f>RANK(MYRANKS_P[[#This Row],[TTLSGP]],MYRANKS_P[TTLSGP],0)</f>
        <v>#REF!</v>
      </c>
      <c r="Y945" s="72" t="e">
        <f>IF(MYRANKS_P[[#This Row],[RAW_RANK]]&gt;NUM_P,MYRANKS_P[[#This Row],[TTLSGP]],0)</f>
        <v>#REF!</v>
      </c>
      <c r="Z945" s="22" t="e">
        <f>IF(MYRANKS_P[[#This Row],[BENCH_TTLSGP]]=0,"",RANK(MYRANKS_P[[#This Row],[BENCH_TTLSGP]],MYRANKS_P[BENCH_TTLSGP],0))</f>
        <v>#REF!</v>
      </c>
      <c r="AA945" s="22" t="e">
        <f>IF(MYRANKS_P[[#This Row],[RAW_RANK]]=NUM_P,"X","")</f>
        <v>#REF!</v>
      </c>
      <c r="AB945" s="80" t="e">
        <f>VLOOKUP(MYRANKS_P[[#This Row],[POS]],#REF!,COLUMN(#REF!),FALSE)</f>
        <v>#REF!</v>
      </c>
      <c r="AC945" s="81" t="e">
        <f>MYRANKS_P[[#This Row],[TTLSGP]]-MYRANKS_P[[#This Row],[REPL LVL]]</f>
        <v>#REF!</v>
      </c>
      <c r="AD945" s="19" t="e">
        <f>IF(MYRANKS_P[[#This Row],[RAW_RANK]]&lt;=Total_Pitchers_Drafted,MYRANKS_P[[#This Row],[SGP OVER REPL]],0)</f>
        <v>#REF!</v>
      </c>
      <c r="AE945" s="66" t="e">
        <f>MYRANKS_P[[#This Row],[SGP OVER REPL]]*Dollar_Value_Per_Pitcher_SGP+1</f>
        <v>#REF!</v>
      </c>
      <c r="AF945" s="27"/>
      <c r="AG945" s="30" t="e">
        <f>IF(AND(MYRANKS_P[[#This Row],[BENCH_RANK]]&lt;=Total_Pitchers_Drafted,MYRANKS_P[[#This Row],[$ACTUAL]]=""),MYRANKS_P[[#This Row],[USEFULSGP]],0)</f>
        <v>#REF!</v>
      </c>
      <c r="AH945" s="27" t="e">
        <f>IF(MYRANKS_P[[#This Row],[REMAIN_SGP]]=0,0,MYRANKS_P[[#This Row],[REMAIN_SGP]]*Remaining_Dollar_Value_Per_Pitcher_SGP+1)</f>
        <v>#REF!</v>
      </c>
      <c r="AI945" s="87"/>
    </row>
    <row r="946" spans="1:35" x14ac:dyDescent="0.25">
      <c r="A946" s="98" t="s">
        <v>1054</v>
      </c>
      <c r="B946" s="9" t="e">
        <f>VLOOKUP(MYRANKS_P[[#This Row],[PLAYERID]],#REF!,COLUMN(#REF!),FALSE)</f>
        <v>#REF!</v>
      </c>
      <c r="C946" s="9" t="e">
        <f>VLOOKUP(MYRANKS_P[[#This Row],[PLAYERID]],#REF!,COLUMN(#REF!),FALSE)</f>
        <v>#REF!</v>
      </c>
      <c r="D946" s="9" t="e">
        <f>VLOOKUP(MYRANKS_P[[#This Row],[PLAYERID]],#REF!,COLUMN(#REF!),FALSE)</f>
        <v>#REF!</v>
      </c>
      <c r="E946" s="9" t="e">
        <f>VLOOKUP(MYRANKS_P[[#This Row],[PLAYERID]],#REF!,COLUMN(#REF!),FALSE)</f>
        <v>#REF!</v>
      </c>
      <c r="F946" s="9" t="e">
        <f>VLOOKUP(MYRANKS_P[[#This Row],[PLAYERID]],#REF!,COLUMN(#REF!),FALSE)</f>
        <v>#REF!</v>
      </c>
      <c r="G946" s="9" t="e">
        <f>INDEX(#REF!,MATCH(MYRANKS_P[[#This Row],[PLAYERID]],#REF!,0),VLOOKUP(IDSYSTEM,#REF!,3,FALSE))</f>
        <v>#REF!</v>
      </c>
      <c r="H946" s="115" t="e">
        <f>IF(OR(LEAGUE="Mixed",LEAGUE=MYRANKS_P[[#This Row],[LG]]),IFERROR(INDEX(PITCHCSV[],MATCH(MYRANKS_P[[#This Row],[PROJID]],PITCHCSV[playerid],0),P_WCOL),0),0)</f>
        <v>#REF!</v>
      </c>
      <c r="I946" s="137" t="e">
        <f>IF(OR(LEAGUE="Mixed",LEAGUE=MYRANKS_P[[#This Row],[LG]]),IFERROR(INDEX(PITCHCSV[],MATCH(MYRANKS_P[[#This Row],[PROJID]],PITCHCSV[playerid],0),P_SVCOL),0),0)</f>
        <v>#REF!</v>
      </c>
      <c r="J946" s="137" t="e">
        <f>IF(OR(LEAGUE="Mixed",LEAGUE=MYRANKS_P[[#This Row],[LG]]),IFERROR(INDEX(PITCHCSV[],MATCH(MYRANKS_P[[#This Row],[PROJID]],PITCHCSV[playerid],0),P_IPCOL),0),0)</f>
        <v>#REF!</v>
      </c>
      <c r="K946" s="137" t="e">
        <f>IF(OR(LEAGUE="Mixed",LEAGUE=MYRANKS_P[[#This Row],[LG]]),IFERROR(INDEX(PITCHCSV[],MATCH(MYRANKS_P[[#This Row],[PROJID]],PITCHCSV[playerid],0),P_HCOL),0),0)</f>
        <v>#REF!</v>
      </c>
      <c r="L946" s="137" t="e">
        <f>IF(OR(LEAGUE="Mixed",LEAGUE=MYRANKS_P[[#This Row],[LG]]),IFERROR(INDEX(PITCHCSV[],MATCH(MYRANKS_P[[#This Row],[PROJID]],PITCHCSV[playerid],0),P_ERCOL),0),0)</f>
        <v>#REF!</v>
      </c>
      <c r="M946" s="137" t="e">
        <f>IF(OR(LEAGUE="Mixed",LEAGUE=MYRANKS_P[[#This Row],[LG]]),IFERROR(INDEX(PITCHCSV[],MATCH(MYRANKS_P[[#This Row],[PROJID]],PITCHCSV[playerid],0),P_HRCOL),0),0)</f>
        <v>#REF!</v>
      </c>
      <c r="N946" s="137" t="e">
        <f>IF(OR(LEAGUE="Mixed",LEAGUE=MYRANKS_P[[#This Row],[LG]]),IFERROR(INDEX(PITCHCSV[],MATCH(MYRANKS_P[[#This Row],[PROJID]],PITCHCSV[playerid],0),P_SOCOL),0),0)</f>
        <v>#REF!</v>
      </c>
      <c r="O946" s="137" t="e">
        <f>IF(OR(LEAGUE="Mixed",LEAGUE=MYRANKS_P[[#This Row],[LG]]),IFERROR(INDEX(PITCHCSV[],MATCH(MYRANKS_P[[#This Row],[PROJID]],PITCHCSV[playerid],0),P_BBCOL),0),0)</f>
        <v>#REF!</v>
      </c>
      <c r="P946" s="139" t="e">
        <f>IF(OR(LEAGUE="Mixed",LEAGUE=MYRANKS_P[[#This Row],[LG]]),IFERROR(MYRANKS_P[[#This Row],[ER]]*9/MYRANKS_P[[#This Row],[IP]],0),0)</f>
        <v>#REF!</v>
      </c>
      <c r="Q946" s="10" t="e">
        <f>IF(OR(LEAGUE="Mixed",LEAGUE=MYRANKS_P[[#This Row],[LG]]),IFERROR((MYRANKS_P[[#This Row],[BB]]+MYRANKS_P[[#This Row],[H]])/MYRANKS_P[[#This Row],[IP]],0),0)</f>
        <v>#REF!</v>
      </c>
      <c r="R946" s="87" t="e">
        <f>MYRANKS_P[[#This Row],[W]]/SGP_W</f>
        <v>#REF!</v>
      </c>
      <c r="S946" s="87" t="e">
        <f>MYRANKS_P[[#This Row],[SV]]/SGP_SV</f>
        <v>#REF!</v>
      </c>
      <c r="T946" s="87" t="e">
        <f>MYRANKS_P[[#This Row],[SO]]/SGP_K</f>
        <v>#REF!</v>
      </c>
      <c r="U946" s="10" t="e">
        <f>((LGAVG_ER*(NUMPITCHERS-1)+MYRANKS_P[[#This Row],[ER]])*9/((LGAVG_IP*(NUMPITCHERS-1)+MYRANKS_P[[#This Row],[IP]]))-LGAVG_ERA)/SGP_ERA</f>
        <v>#REF!</v>
      </c>
      <c r="V946" s="140" t="e">
        <f>((LGAVG_HBB*(NUMPITCHERS-1)+MYRANKS_P[[#This Row],[BB]]+MYRANKS_P[[#This Row],[H]])/(LGAVG_IP*(NUMPITCHERS-1)+MYRANKS_P[[#This Row],[IP]])-LGAVG_WHIP)/SGP_WHIP</f>
        <v>#REF!</v>
      </c>
      <c r="W946" s="92" t="e">
        <f>MYRANKS_P[[#This Row],[WSGP]]+MYRANKS_P[[#This Row],[SVSGP]]+MYRANKS_P[[#This Row],[SOSGP]]+MYRANKS_P[[#This Row],[ERASGP]]+MYRANKS_P[[#This Row],[WHIPSGP]]</f>
        <v>#REF!</v>
      </c>
      <c r="X946" s="173" t="e">
        <f>RANK(MYRANKS_P[[#This Row],[TTLSGP]],MYRANKS_P[TTLSGP],0)</f>
        <v>#REF!</v>
      </c>
      <c r="Y946" s="92" t="e">
        <f>IF(MYRANKS_P[[#This Row],[RAW_RANK]]&gt;NUM_P,MYRANKS_P[[#This Row],[TTLSGP]],0)</f>
        <v>#REF!</v>
      </c>
      <c r="Z946" s="96" t="e">
        <f>IF(MYRANKS_P[[#This Row],[BENCH_TTLSGP]]=0,"",RANK(MYRANKS_P[[#This Row],[BENCH_TTLSGP]],MYRANKS_P[BENCH_TTLSGP],0))</f>
        <v>#REF!</v>
      </c>
      <c r="AA946" s="96" t="e">
        <f>IF(MYRANKS_P[[#This Row],[RAW_RANK]]=NUM_P,"X","")</f>
        <v>#REF!</v>
      </c>
      <c r="AB946" s="93" t="e">
        <f>VLOOKUP(MYRANKS_P[[#This Row],[POS]],#REF!,COLUMN(#REF!),FALSE)</f>
        <v>#REF!</v>
      </c>
      <c r="AC946" s="95" t="e">
        <f>MYRANKS_P[[#This Row],[TTLSGP]]-MYRANKS_P[[#This Row],[REPL LVL]]</f>
        <v>#REF!</v>
      </c>
      <c r="AD946" s="87" t="e">
        <f>IF(MYRANKS_P[[#This Row],[RAW_RANK]]&lt;=Total_Pitchers_Drafted,MYRANKS_P[[#This Row],[SGP OVER REPL]],0)</f>
        <v>#REF!</v>
      </c>
      <c r="AE946" s="97" t="e">
        <f>MYRANKS_P[[#This Row],[SGP OVER REPL]]*Dollar_Value_Per_Pitcher_SGP+1</f>
        <v>#REF!</v>
      </c>
      <c r="AF946" s="87"/>
      <c r="AG946" s="87" t="e">
        <f>IF(AND(MYRANKS_P[[#This Row],[BENCH_RANK]]&lt;=Total_Pitchers_Drafted,MYRANKS_P[[#This Row],[$ACTUAL]]=""),MYRANKS_P[[#This Row],[USEFULSGP]],0)</f>
        <v>#REF!</v>
      </c>
      <c r="AH946" s="87" t="e">
        <f>IF(MYRANKS_P[[#This Row],[REMAIN_SGP]]=0,0,MYRANKS_P[[#This Row],[REMAIN_SGP]]*Remaining_Dollar_Value_Per_Pitcher_SGP+1)</f>
        <v>#REF!</v>
      </c>
      <c r="AI946" s="87"/>
    </row>
    <row r="947" spans="1:35" x14ac:dyDescent="0.25">
      <c r="A947" s="98" t="s">
        <v>1174</v>
      </c>
      <c r="B947" s="86" t="e">
        <f>VLOOKUP(MYRANKS_P[[#This Row],[PLAYERID]],#REF!,COLUMN(#REF!),FALSE)</f>
        <v>#REF!</v>
      </c>
      <c r="C947" s="86" t="e">
        <f>VLOOKUP(MYRANKS_P[[#This Row],[PLAYERID]],#REF!,COLUMN(#REF!),FALSE)</f>
        <v>#REF!</v>
      </c>
      <c r="D947" s="86" t="e">
        <f>VLOOKUP(MYRANKS_P[[#This Row],[PLAYERID]],#REF!,COLUMN(#REF!),FALSE)</f>
        <v>#REF!</v>
      </c>
      <c r="E947" s="9" t="e">
        <f>VLOOKUP(MYRANKS_P[[#This Row],[PLAYERID]],#REF!,COLUMN(#REF!),FALSE)</f>
        <v>#REF!</v>
      </c>
      <c r="F947" s="86" t="e">
        <f>VLOOKUP(MYRANKS_P[[#This Row],[PLAYERID]],#REF!,COLUMN(#REF!),FALSE)</f>
        <v>#REF!</v>
      </c>
      <c r="G947" s="9" t="e">
        <f>INDEX(#REF!,MATCH(MYRANKS_P[[#This Row],[PLAYERID]],#REF!,0),VLOOKUP(IDSYSTEM,#REF!,3,FALSE))</f>
        <v>#REF!</v>
      </c>
      <c r="H947" s="115" t="e">
        <f>IF(OR(LEAGUE="Mixed",LEAGUE=MYRANKS_P[[#This Row],[LG]]),IFERROR(INDEX(PITCHCSV[],MATCH(MYRANKS_P[[#This Row],[PROJID]],PITCHCSV[playerid],0),P_WCOL),0),0)</f>
        <v>#REF!</v>
      </c>
      <c r="I947" s="137" t="e">
        <f>IF(OR(LEAGUE="Mixed",LEAGUE=MYRANKS_P[[#This Row],[LG]]),IFERROR(INDEX(PITCHCSV[],MATCH(MYRANKS_P[[#This Row],[PROJID]],PITCHCSV[playerid],0),P_SVCOL),0),0)</f>
        <v>#REF!</v>
      </c>
      <c r="J947" s="137" t="e">
        <f>IF(OR(LEAGUE="Mixed",LEAGUE=MYRANKS_P[[#This Row],[LG]]),IFERROR(INDEX(PITCHCSV[],MATCH(MYRANKS_P[[#This Row],[PROJID]],PITCHCSV[playerid],0),P_IPCOL),0),0)</f>
        <v>#REF!</v>
      </c>
      <c r="K947" s="137" t="e">
        <f>IF(OR(LEAGUE="Mixed",LEAGUE=MYRANKS_P[[#This Row],[LG]]),IFERROR(INDEX(PITCHCSV[],MATCH(MYRANKS_P[[#This Row],[PROJID]],PITCHCSV[playerid],0),P_HCOL),0),0)</f>
        <v>#REF!</v>
      </c>
      <c r="L947" s="137" t="e">
        <f>IF(OR(LEAGUE="Mixed",LEAGUE=MYRANKS_P[[#This Row],[LG]]),IFERROR(INDEX(PITCHCSV[],MATCH(MYRANKS_P[[#This Row],[PROJID]],PITCHCSV[playerid],0),P_ERCOL),0),0)</f>
        <v>#REF!</v>
      </c>
      <c r="M947" s="137" t="e">
        <f>IF(OR(LEAGUE="Mixed",LEAGUE=MYRANKS_P[[#This Row],[LG]]),IFERROR(INDEX(PITCHCSV[],MATCH(MYRANKS_P[[#This Row],[PROJID]],PITCHCSV[playerid],0),P_HRCOL),0),0)</f>
        <v>#REF!</v>
      </c>
      <c r="N947" s="137" t="e">
        <f>IF(OR(LEAGUE="Mixed",LEAGUE=MYRANKS_P[[#This Row],[LG]]),IFERROR(INDEX(PITCHCSV[],MATCH(MYRANKS_P[[#This Row],[PROJID]],PITCHCSV[playerid],0),P_SOCOL),0),0)</f>
        <v>#REF!</v>
      </c>
      <c r="O947" s="137" t="e">
        <f>IF(OR(LEAGUE="Mixed",LEAGUE=MYRANKS_P[[#This Row],[LG]]),IFERROR(INDEX(PITCHCSV[],MATCH(MYRANKS_P[[#This Row],[PROJID]],PITCHCSV[playerid],0),P_BBCOL),0),0)</f>
        <v>#REF!</v>
      </c>
      <c r="P947" s="139" t="e">
        <f>IF(OR(LEAGUE="Mixed",LEAGUE=MYRANKS_P[[#This Row],[LG]]),IFERROR(MYRANKS_P[[#This Row],[ER]]*9/MYRANKS_P[[#This Row],[IP]],0),0)</f>
        <v>#REF!</v>
      </c>
      <c r="Q947" s="10" t="e">
        <f>IF(OR(LEAGUE="Mixed",LEAGUE=MYRANKS_P[[#This Row],[LG]]),IFERROR((MYRANKS_P[[#This Row],[BB]]+MYRANKS_P[[#This Row],[H]])/MYRANKS_P[[#This Row],[IP]],0),0)</f>
        <v>#REF!</v>
      </c>
      <c r="R947" s="87" t="e">
        <f>MYRANKS_P[[#This Row],[W]]/SGP_W</f>
        <v>#REF!</v>
      </c>
      <c r="S947" s="87" t="e">
        <f>MYRANKS_P[[#This Row],[SV]]/SGP_SV</f>
        <v>#REF!</v>
      </c>
      <c r="T947" s="87" t="e">
        <f>MYRANKS_P[[#This Row],[SO]]/SGP_K</f>
        <v>#REF!</v>
      </c>
      <c r="U947" s="10" t="e">
        <f>((LGAVG_ER*(NUMPITCHERS-1)+MYRANKS_P[[#This Row],[ER]])*9/((LGAVG_IP*(NUMPITCHERS-1)+MYRANKS_P[[#This Row],[IP]]))-LGAVG_ERA)/SGP_ERA</f>
        <v>#REF!</v>
      </c>
      <c r="V947" s="140" t="e">
        <f>((LGAVG_HBB*(NUMPITCHERS-1)+MYRANKS_P[[#This Row],[BB]]+MYRANKS_P[[#This Row],[H]])/(LGAVG_IP*(NUMPITCHERS-1)+MYRANKS_P[[#This Row],[IP]])-LGAVG_WHIP)/SGP_WHIP</f>
        <v>#REF!</v>
      </c>
      <c r="W947" s="92" t="e">
        <f>MYRANKS_P[[#This Row],[WSGP]]+MYRANKS_P[[#This Row],[SVSGP]]+MYRANKS_P[[#This Row],[SOSGP]]+MYRANKS_P[[#This Row],[ERASGP]]+MYRANKS_P[[#This Row],[WHIPSGP]]</f>
        <v>#REF!</v>
      </c>
      <c r="X947" s="173" t="e">
        <f>RANK(MYRANKS_P[[#This Row],[TTLSGP]],MYRANKS_P[TTLSGP],0)</f>
        <v>#REF!</v>
      </c>
      <c r="Y947" s="92" t="e">
        <f>IF(MYRANKS_P[[#This Row],[RAW_RANK]]&gt;NUM_P,MYRANKS_P[[#This Row],[TTLSGP]],0)</f>
        <v>#REF!</v>
      </c>
      <c r="Z947" s="96" t="e">
        <f>IF(MYRANKS_P[[#This Row],[BENCH_TTLSGP]]=0,"",RANK(MYRANKS_P[[#This Row],[BENCH_TTLSGP]],MYRANKS_P[BENCH_TTLSGP],0))</f>
        <v>#REF!</v>
      </c>
      <c r="AA947" s="96" t="e">
        <f>IF(MYRANKS_P[[#This Row],[RAW_RANK]]=NUM_P,"X","")</f>
        <v>#REF!</v>
      </c>
      <c r="AB947" s="93" t="e">
        <f>VLOOKUP(MYRANKS_P[[#This Row],[POS]],#REF!,COLUMN(#REF!),FALSE)</f>
        <v>#REF!</v>
      </c>
      <c r="AC947" s="95" t="e">
        <f>MYRANKS_P[[#This Row],[TTLSGP]]-MYRANKS_P[[#This Row],[REPL LVL]]</f>
        <v>#REF!</v>
      </c>
      <c r="AD947" s="87" t="e">
        <f>IF(MYRANKS_P[[#This Row],[RAW_RANK]]&lt;=Total_Pitchers_Drafted,MYRANKS_P[[#This Row],[SGP OVER REPL]],0)</f>
        <v>#REF!</v>
      </c>
      <c r="AE947" s="97" t="e">
        <f>MYRANKS_P[[#This Row],[SGP OVER REPL]]*Dollar_Value_Per_Pitcher_SGP+1</f>
        <v>#REF!</v>
      </c>
      <c r="AF947" s="87"/>
      <c r="AG947" s="87" t="e">
        <f>IF(AND(MYRANKS_P[[#This Row],[BENCH_RANK]]&lt;=Total_Pitchers_Drafted,MYRANKS_P[[#This Row],[$ACTUAL]]=""),MYRANKS_P[[#This Row],[USEFULSGP]],0)</f>
        <v>#REF!</v>
      </c>
      <c r="AH947" s="87" t="e">
        <f>IF(MYRANKS_P[[#This Row],[REMAIN_SGP]]=0,0,MYRANKS_P[[#This Row],[REMAIN_SGP]]*Remaining_Dollar_Value_Per_Pitcher_SGP+1)</f>
        <v>#REF!</v>
      </c>
      <c r="AI947" s="87"/>
    </row>
    <row r="948" spans="1:35" x14ac:dyDescent="0.25">
      <c r="A948" s="78" t="s">
        <v>3668</v>
      </c>
      <c r="B948" s="53" t="e">
        <f>VLOOKUP(MYRANKS_P[[#This Row],[PLAYERID]],#REF!,COLUMN(#REF!),FALSE)</f>
        <v>#REF!</v>
      </c>
      <c r="C948" s="53" t="e">
        <f>VLOOKUP(MYRANKS_P[[#This Row],[PLAYERID]],#REF!,COLUMN(#REF!),FALSE)</f>
        <v>#REF!</v>
      </c>
      <c r="D948" s="53" t="e">
        <f>VLOOKUP(MYRANKS_P[[#This Row],[PLAYERID]],#REF!,COLUMN(#REF!),FALSE)</f>
        <v>#REF!</v>
      </c>
      <c r="E948" s="9" t="e">
        <f>VLOOKUP(MYRANKS_P[[#This Row],[PLAYERID]],#REF!,COLUMN(#REF!),FALSE)</f>
        <v>#REF!</v>
      </c>
      <c r="F948" s="53" t="e">
        <f>VLOOKUP(MYRANKS_P[[#This Row],[PLAYERID]],#REF!,COLUMN(#REF!),FALSE)</f>
        <v>#REF!</v>
      </c>
      <c r="G948" s="165" t="e">
        <f>INDEX(#REF!,MATCH(MYRANKS_P[[#This Row],[PLAYERID]],#REF!,0),VLOOKUP(IDSYSTEM,#REF!,3,FALSE))</f>
        <v>#REF!</v>
      </c>
      <c r="H948" s="166" t="e">
        <f>IF(OR(LEAGUE="Mixed",LEAGUE=MYRANKS_P[[#This Row],[LG]]),IFERROR(INDEX(PITCHCSV[],MATCH(MYRANKS_P[[#This Row],[PROJID]],PITCHCSV[playerid],0),P_WCOL),0),0)</f>
        <v>#REF!</v>
      </c>
      <c r="I948" s="167" t="e">
        <f>IF(OR(LEAGUE="Mixed",LEAGUE=MYRANKS_P[[#This Row],[LG]]),IFERROR(INDEX(PITCHCSV[],MATCH(MYRANKS_P[[#This Row],[PROJID]],PITCHCSV[playerid],0),P_SVCOL),0),0)</f>
        <v>#REF!</v>
      </c>
      <c r="J948" s="167" t="e">
        <f>IF(OR(LEAGUE="Mixed",LEAGUE=MYRANKS_P[[#This Row],[LG]]),IFERROR(INDEX(PITCHCSV[],MATCH(MYRANKS_P[[#This Row],[PROJID]],PITCHCSV[playerid],0),P_IPCOL),0),0)</f>
        <v>#REF!</v>
      </c>
      <c r="K948" s="167" t="e">
        <f>IF(OR(LEAGUE="Mixed",LEAGUE=MYRANKS_P[[#This Row],[LG]]),IFERROR(INDEX(PITCHCSV[],MATCH(MYRANKS_P[[#This Row],[PROJID]],PITCHCSV[playerid],0),P_HCOL),0),0)</f>
        <v>#REF!</v>
      </c>
      <c r="L948" s="167" t="e">
        <f>IF(OR(LEAGUE="Mixed",LEAGUE=MYRANKS_P[[#This Row],[LG]]),IFERROR(INDEX(PITCHCSV[],MATCH(MYRANKS_P[[#This Row],[PROJID]],PITCHCSV[playerid],0),P_ERCOL),0),0)</f>
        <v>#REF!</v>
      </c>
      <c r="M948" s="167" t="e">
        <f>IF(OR(LEAGUE="Mixed",LEAGUE=MYRANKS_P[[#This Row],[LG]]),IFERROR(INDEX(PITCHCSV[],MATCH(MYRANKS_P[[#This Row],[PROJID]],PITCHCSV[playerid],0),P_HRCOL),0),0)</f>
        <v>#REF!</v>
      </c>
      <c r="N948" s="167" t="e">
        <f>IF(OR(LEAGUE="Mixed",LEAGUE=MYRANKS_P[[#This Row],[LG]]),IFERROR(INDEX(PITCHCSV[],MATCH(MYRANKS_P[[#This Row],[PROJID]],PITCHCSV[playerid],0),P_SOCOL),0),0)</f>
        <v>#REF!</v>
      </c>
      <c r="O948" s="167" t="e">
        <f>IF(OR(LEAGUE="Mixed",LEAGUE=MYRANKS_P[[#This Row],[LG]]),IFERROR(INDEX(PITCHCSV[],MATCH(MYRANKS_P[[#This Row],[PROJID]],PITCHCSV[playerid],0),P_BBCOL),0),0)</f>
        <v>#REF!</v>
      </c>
      <c r="P948" s="135" t="e">
        <f>IF(OR(LEAGUE="Mixed",LEAGUE=MYRANKS_P[[#This Row],[LG]]),IFERROR(MYRANKS_P[[#This Row],[ER]]*9/MYRANKS_P[[#This Row],[IP]],0),0)</f>
        <v>#REF!</v>
      </c>
      <c r="Q948" s="37" t="e">
        <f>IF(OR(LEAGUE="Mixed",LEAGUE=MYRANKS_P[[#This Row],[LG]]),IFERROR((MYRANKS_P[[#This Row],[BB]]+MYRANKS_P[[#This Row],[H]])/MYRANKS_P[[#This Row],[IP]],0),0)</f>
        <v>#REF!</v>
      </c>
      <c r="R948" s="37" t="e">
        <f>MYRANKS_P[[#This Row],[W]]/SGP_W</f>
        <v>#REF!</v>
      </c>
      <c r="S948" s="37" t="e">
        <f>MYRANKS_P[[#This Row],[SV]]/SGP_SV</f>
        <v>#REF!</v>
      </c>
      <c r="T948" s="37" t="e">
        <f>MYRANKS_P[[#This Row],[SO]]/SGP_K</f>
        <v>#REF!</v>
      </c>
      <c r="U948" s="37" t="e">
        <f>((LGAVG_ER*(NUMPITCHERS-1)+MYRANKS_P[[#This Row],[ER]])*9/((LGAVG_IP*(NUMPITCHERS-1)+MYRANKS_P[[#This Row],[IP]]))-LGAVG_ERA)/SGP_ERA</f>
        <v>#REF!</v>
      </c>
      <c r="V948" s="168" t="e">
        <f>((LGAVG_HBB*(NUMPITCHERS-1)+MYRANKS_P[[#This Row],[BB]]+MYRANKS_P[[#This Row],[H]])/(LGAVG_IP*(NUMPITCHERS-1)+MYRANKS_P[[#This Row],[IP]])-LGAVG_WHIP)/SGP_WHIP</f>
        <v>#REF!</v>
      </c>
      <c r="W948" s="77" t="e">
        <f>MYRANKS_P[[#This Row],[WSGP]]+MYRANKS_P[[#This Row],[SVSGP]]+MYRANKS_P[[#This Row],[SOSGP]]+MYRANKS_P[[#This Row],[ERASGP]]+MYRANKS_P[[#This Row],[WHIPSGP]]</f>
        <v>#REF!</v>
      </c>
      <c r="X948" s="178" t="e">
        <f>RANK(MYRANKS_P[[#This Row],[TTLSGP]],MYRANKS_P[TTLSGP],0)</f>
        <v>#REF!</v>
      </c>
      <c r="Y948" s="77" t="e">
        <f>IF(MYRANKS_P[[#This Row],[RAW_RANK]]&gt;NUM_P,MYRANKS_P[[#This Row],[TTLSGP]],0)</f>
        <v>#REF!</v>
      </c>
      <c r="Z948" s="38" t="e">
        <f>IF(MYRANKS_P[[#This Row],[BENCH_TTLSGP]]=0,"",RANK(MYRANKS_P[[#This Row],[BENCH_TTLSGP]],MYRANKS_P[BENCH_TTLSGP],0))</f>
        <v>#REF!</v>
      </c>
      <c r="AA948" s="38" t="e">
        <f>IF(MYRANKS_P[[#This Row],[RAW_RANK]]=NUM_P,"X","")</f>
        <v>#REF!</v>
      </c>
      <c r="AB948" s="135" t="e">
        <f>VLOOKUP(MYRANKS_P[[#This Row],[POS]],#REF!,COLUMN(#REF!),FALSE)</f>
        <v>#REF!</v>
      </c>
      <c r="AC948" s="164" t="e">
        <f>MYRANKS_P[[#This Row],[TTLSGP]]-MYRANKS_P[[#This Row],[REPL LVL]]</f>
        <v>#REF!</v>
      </c>
      <c r="AD948" s="37" t="e">
        <f>IF(MYRANKS_P[[#This Row],[RAW_RANK]]&lt;=Total_Pitchers_Drafted,MYRANKS_P[[#This Row],[SGP OVER REPL]],0)</f>
        <v>#REF!</v>
      </c>
      <c r="AE948" s="71" t="e">
        <f>MYRANKS_P[[#This Row],[SGP OVER REPL]]*Dollar_Value_Per_Pitcher_SGP+1</f>
        <v>#REF!</v>
      </c>
      <c r="AF948" s="37"/>
      <c r="AG948" s="37" t="e">
        <f>IF(AND(MYRANKS_P[[#This Row],[BENCH_RANK]]&lt;=Total_Pitchers_Drafted,MYRANKS_P[[#This Row],[$ACTUAL]]=""),MYRANKS_P[[#This Row],[USEFULSGP]],0)</f>
        <v>#REF!</v>
      </c>
      <c r="AH948" s="37" t="e">
        <f>IF(MYRANKS_P[[#This Row],[REMAIN_SGP]]=0,0,MYRANKS_P[[#This Row],[REMAIN_SGP]]*Remaining_Dollar_Value_Per_Pitcher_SGP+1)</f>
        <v>#REF!</v>
      </c>
      <c r="AI948" s="37"/>
    </row>
    <row r="949" spans="1:35" x14ac:dyDescent="0.25">
      <c r="A949" s="78" t="s">
        <v>2149</v>
      </c>
      <c r="B949" s="53" t="e">
        <f>VLOOKUP(MYRANKS_P[[#This Row],[PLAYERID]],#REF!,COLUMN(#REF!),FALSE)</f>
        <v>#REF!</v>
      </c>
      <c r="C949" s="53" t="e">
        <f>VLOOKUP(MYRANKS_P[[#This Row],[PLAYERID]],#REF!,COLUMN(#REF!),FALSE)</f>
        <v>#REF!</v>
      </c>
      <c r="D949" s="53" t="e">
        <f>VLOOKUP(MYRANKS_P[[#This Row],[PLAYERID]],#REF!,COLUMN(#REF!),FALSE)</f>
        <v>#REF!</v>
      </c>
      <c r="E949" s="9" t="e">
        <f>VLOOKUP(MYRANKS_P[[#This Row],[PLAYERID]],#REF!,COLUMN(#REF!),FALSE)</f>
        <v>#REF!</v>
      </c>
      <c r="F949" s="53" t="e">
        <f>VLOOKUP(MYRANKS_P[[#This Row],[PLAYERID]],#REF!,COLUMN(#REF!),FALSE)</f>
        <v>#REF!</v>
      </c>
      <c r="G949" s="165" t="e">
        <f>INDEX(#REF!,MATCH(MYRANKS_P[[#This Row],[PLAYERID]],#REF!,0),VLOOKUP(IDSYSTEM,#REF!,3,FALSE))</f>
        <v>#REF!</v>
      </c>
      <c r="H949" s="166" t="e">
        <f>IF(OR(LEAGUE="Mixed",LEAGUE=MYRANKS_P[[#This Row],[LG]]),IFERROR(INDEX(PITCHCSV[],MATCH(MYRANKS_P[[#This Row],[PROJID]],PITCHCSV[playerid],0),P_WCOL),0),0)</f>
        <v>#REF!</v>
      </c>
      <c r="I949" s="167" t="e">
        <f>IF(OR(LEAGUE="Mixed",LEAGUE=MYRANKS_P[[#This Row],[LG]]),IFERROR(INDEX(PITCHCSV[],MATCH(MYRANKS_P[[#This Row],[PROJID]],PITCHCSV[playerid],0),P_SVCOL),0),0)</f>
        <v>#REF!</v>
      </c>
      <c r="J949" s="167" t="e">
        <f>IF(OR(LEAGUE="Mixed",LEAGUE=MYRANKS_P[[#This Row],[LG]]),IFERROR(INDEX(PITCHCSV[],MATCH(MYRANKS_P[[#This Row],[PROJID]],PITCHCSV[playerid],0),P_IPCOL),0),0)</f>
        <v>#REF!</v>
      </c>
      <c r="K949" s="167" t="e">
        <f>IF(OR(LEAGUE="Mixed",LEAGUE=MYRANKS_P[[#This Row],[LG]]),IFERROR(INDEX(PITCHCSV[],MATCH(MYRANKS_P[[#This Row],[PROJID]],PITCHCSV[playerid],0),P_HCOL),0),0)</f>
        <v>#REF!</v>
      </c>
      <c r="L949" s="167" t="e">
        <f>IF(OR(LEAGUE="Mixed",LEAGUE=MYRANKS_P[[#This Row],[LG]]),IFERROR(INDEX(PITCHCSV[],MATCH(MYRANKS_P[[#This Row],[PROJID]],PITCHCSV[playerid],0),P_ERCOL),0),0)</f>
        <v>#REF!</v>
      </c>
      <c r="M949" s="167" t="e">
        <f>IF(OR(LEAGUE="Mixed",LEAGUE=MYRANKS_P[[#This Row],[LG]]),IFERROR(INDEX(PITCHCSV[],MATCH(MYRANKS_P[[#This Row],[PROJID]],PITCHCSV[playerid],0),P_HRCOL),0),0)</f>
        <v>#REF!</v>
      </c>
      <c r="N949" s="167" t="e">
        <f>IF(OR(LEAGUE="Mixed",LEAGUE=MYRANKS_P[[#This Row],[LG]]),IFERROR(INDEX(PITCHCSV[],MATCH(MYRANKS_P[[#This Row],[PROJID]],PITCHCSV[playerid],0),P_SOCOL),0),0)</f>
        <v>#REF!</v>
      </c>
      <c r="O949" s="167" t="e">
        <f>IF(OR(LEAGUE="Mixed",LEAGUE=MYRANKS_P[[#This Row],[LG]]),IFERROR(INDEX(PITCHCSV[],MATCH(MYRANKS_P[[#This Row],[PROJID]],PITCHCSV[playerid],0),P_BBCOL),0),0)</f>
        <v>#REF!</v>
      </c>
      <c r="P949" s="135" t="e">
        <f>IF(OR(LEAGUE="Mixed",LEAGUE=MYRANKS_P[[#This Row],[LG]]),IFERROR(MYRANKS_P[[#This Row],[ER]]*9/MYRANKS_P[[#This Row],[IP]],0),0)</f>
        <v>#REF!</v>
      </c>
      <c r="Q949" s="37" t="e">
        <f>IF(OR(LEAGUE="Mixed",LEAGUE=MYRANKS_P[[#This Row],[LG]]),IFERROR((MYRANKS_P[[#This Row],[BB]]+MYRANKS_P[[#This Row],[H]])/MYRANKS_P[[#This Row],[IP]],0),0)</f>
        <v>#REF!</v>
      </c>
      <c r="R949" s="37" t="e">
        <f>MYRANKS_P[[#This Row],[W]]/SGP_W</f>
        <v>#REF!</v>
      </c>
      <c r="S949" s="37" t="e">
        <f>MYRANKS_P[[#This Row],[SV]]/SGP_SV</f>
        <v>#REF!</v>
      </c>
      <c r="T949" s="37" t="e">
        <f>MYRANKS_P[[#This Row],[SO]]/SGP_K</f>
        <v>#REF!</v>
      </c>
      <c r="U949" s="37" t="e">
        <f>((LGAVG_ER*(NUMPITCHERS-1)+MYRANKS_P[[#This Row],[ER]])*9/((LGAVG_IP*(NUMPITCHERS-1)+MYRANKS_P[[#This Row],[IP]]))-LGAVG_ERA)/SGP_ERA</f>
        <v>#REF!</v>
      </c>
      <c r="V949" s="168" t="e">
        <f>((LGAVG_HBB*(NUMPITCHERS-1)+MYRANKS_P[[#This Row],[BB]]+MYRANKS_P[[#This Row],[H]])/(LGAVG_IP*(NUMPITCHERS-1)+MYRANKS_P[[#This Row],[IP]])-LGAVG_WHIP)/SGP_WHIP</f>
        <v>#REF!</v>
      </c>
      <c r="W949" s="77" t="e">
        <f>MYRANKS_P[[#This Row],[WSGP]]+MYRANKS_P[[#This Row],[SVSGP]]+MYRANKS_P[[#This Row],[SOSGP]]+MYRANKS_P[[#This Row],[ERASGP]]+MYRANKS_P[[#This Row],[WHIPSGP]]</f>
        <v>#REF!</v>
      </c>
      <c r="X949" s="178" t="e">
        <f>RANK(MYRANKS_P[[#This Row],[TTLSGP]],MYRANKS_P[TTLSGP],0)</f>
        <v>#REF!</v>
      </c>
      <c r="Y949" s="77" t="e">
        <f>IF(MYRANKS_P[[#This Row],[RAW_RANK]]&gt;NUM_P,MYRANKS_P[[#This Row],[TTLSGP]],0)</f>
        <v>#REF!</v>
      </c>
      <c r="Z949" s="38" t="e">
        <f>IF(MYRANKS_P[[#This Row],[BENCH_TTLSGP]]=0,"",RANK(MYRANKS_P[[#This Row],[BENCH_TTLSGP]],MYRANKS_P[BENCH_TTLSGP],0))</f>
        <v>#REF!</v>
      </c>
      <c r="AA949" s="38" t="e">
        <f>IF(MYRANKS_P[[#This Row],[RAW_RANK]]=NUM_P,"X","")</f>
        <v>#REF!</v>
      </c>
      <c r="AB949" s="135" t="e">
        <f>VLOOKUP(MYRANKS_P[[#This Row],[POS]],#REF!,COLUMN(#REF!),FALSE)</f>
        <v>#REF!</v>
      </c>
      <c r="AC949" s="37" t="e">
        <f>MYRANKS_P[[#This Row],[TTLSGP]]-MYRANKS_P[[#This Row],[REPL LVL]]</f>
        <v>#REF!</v>
      </c>
      <c r="AD949" s="37" t="e">
        <f>IF(MYRANKS_P[[#This Row],[RAW_RANK]]&lt;=Total_Pitchers_Drafted,MYRANKS_P[[#This Row],[SGP OVER REPL]],0)</f>
        <v>#REF!</v>
      </c>
      <c r="AE949" s="71" t="e">
        <f>MYRANKS_P[[#This Row],[SGP OVER REPL]]*Dollar_Value_Per_Pitcher_SGP+1</f>
        <v>#REF!</v>
      </c>
      <c r="AF949" s="37"/>
      <c r="AG949" s="37" t="e">
        <f>IF(AND(MYRANKS_P[[#This Row],[BENCH_RANK]]&lt;=Total_Pitchers_Drafted,MYRANKS_P[[#This Row],[$ACTUAL]]=""),MYRANKS_P[[#This Row],[USEFULSGP]],0)</f>
        <v>#REF!</v>
      </c>
      <c r="AH949" s="37" t="e">
        <f>IF(MYRANKS_P[[#This Row],[REMAIN_SGP]]=0,0,MYRANKS_P[[#This Row],[REMAIN_SGP]]*Remaining_Dollar_Value_Per_Pitcher_SGP+1)</f>
        <v>#REF!</v>
      </c>
      <c r="AI949" s="37"/>
    </row>
    <row r="950" spans="1:35" x14ac:dyDescent="0.25">
      <c r="A950" s="78" t="s">
        <v>2142</v>
      </c>
      <c r="B950" s="53" t="e">
        <f>VLOOKUP(MYRANKS_P[[#This Row],[PLAYERID]],#REF!,COLUMN(#REF!),FALSE)</f>
        <v>#REF!</v>
      </c>
      <c r="C950" s="53" t="e">
        <f>VLOOKUP(MYRANKS_P[[#This Row],[PLAYERID]],#REF!,COLUMN(#REF!),FALSE)</f>
        <v>#REF!</v>
      </c>
      <c r="D950" s="53" t="e">
        <f>VLOOKUP(MYRANKS_P[[#This Row],[PLAYERID]],#REF!,COLUMN(#REF!),FALSE)</f>
        <v>#REF!</v>
      </c>
      <c r="E950" s="9" t="e">
        <f>VLOOKUP(MYRANKS_P[[#This Row],[PLAYERID]],#REF!,COLUMN(#REF!),FALSE)</f>
        <v>#REF!</v>
      </c>
      <c r="F950" s="53" t="e">
        <f>VLOOKUP(MYRANKS_P[[#This Row],[PLAYERID]],#REF!,COLUMN(#REF!),FALSE)</f>
        <v>#REF!</v>
      </c>
      <c r="G950" s="165" t="e">
        <f>INDEX(#REF!,MATCH(MYRANKS_P[[#This Row],[PLAYERID]],#REF!,0),VLOOKUP(IDSYSTEM,#REF!,3,FALSE))</f>
        <v>#REF!</v>
      </c>
      <c r="H950" s="166" t="e">
        <f>IF(OR(LEAGUE="Mixed",LEAGUE=MYRANKS_P[[#This Row],[LG]]),IFERROR(INDEX(PITCHCSV[],MATCH(MYRANKS_P[[#This Row],[PROJID]],PITCHCSV[playerid],0),P_WCOL),0),0)</f>
        <v>#REF!</v>
      </c>
      <c r="I950" s="167" t="e">
        <f>IF(OR(LEAGUE="Mixed",LEAGUE=MYRANKS_P[[#This Row],[LG]]),IFERROR(INDEX(PITCHCSV[],MATCH(MYRANKS_P[[#This Row],[PROJID]],PITCHCSV[playerid],0),P_SVCOL),0),0)</f>
        <v>#REF!</v>
      </c>
      <c r="J950" s="167" t="e">
        <f>IF(OR(LEAGUE="Mixed",LEAGUE=MYRANKS_P[[#This Row],[LG]]),IFERROR(INDEX(PITCHCSV[],MATCH(MYRANKS_P[[#This Row],[PROJID]],PITCHCSV[playerid],0),P_IPCOL),0),0)</f>
        <v>#REF!</v>
      </c>
      <c r="K950" s="167" t="e">
        <f>IF(OR(LEAGUE="Mixed",LEAGUE=MYRANKS_P[[#This Row],[LG]]),IFERROR(INDEX(PITCHCSV[],MATCH(MYRANKS_P[[#This Row],[PROJID]],PITCHCSV[playerid],0),P_HCOL),0),0)</f>
        <v>#REF!</v>
      </c>
      <c r="L950" s="167" t="e">
        <f>IF(OR(LEAGUE="Mixed",LEAGUE=MYRANKS_P[[#This Row],[LG]]),IFERROR(INDEX(PITCHCSV[],MATCH(MYRANKS_P[[#This Row],[PROJID]],PITCHCSV[playerid],0),P_ERCOL),0),0)</f>
        <v>#REF!</v>
      </c>
      <c r="M950" s="167" t="e">
        <f>IF(OR(LEAGUE="Mixed",LEAGUE=MYRANKS_P[[#This Row],[LG]]),IFERROR(INDEX(PITCHCSV[],MATCH(MYRANKS_P[[#This Row],[PROJID]],PITCHCSV[playerid],0),P_HRCOL),0),0)</f>
        <v>#REF!</v>
      </c>
      <c r="N950" s="167" t="e">
        <f>IF(OR(LEAGUE="Mixed",LEAGUE=MYRANKS_P[[#This Row],[LG]]),IFERROR(INDEX(PITCHCSV[],MATCH(MYRANKS_P[[#This Row],[PROJID]],PITCHCSV[playerid],0),P_SOCOL),0),0)</f>
        <v>#REF!</v>
      </c>
      <c r="O950" s="167" t="e">
        <f>IF(OR(LEAGUE="Mixed",LEAGUE=MYRANKS_P[[#This Row],[LG]]),IFERROR(INDEX(PITCHCSV[],MATCH(MYRANKS_P[[#This Row],[PROJID]],PITCHCSV[playerid],0),P_BBCOL),0),0)</f>
        <v>#REF!</v>
      </c>
      <c r="P950" s="135" t="e">
        <f>IF(OR(LEAGUE="Mixed",LEAGUE=MYRANKS_P[[#This Row],[LG]]),IFERROR(MYRANKS_P[[#This Row],[ER]]*9/MYRANKS_P[[#This Row],[IP]],0),0)</f>
        <v>#REF!</v>
      </c>
      <c r="Q950" s="37" t="e">
        <f>IF(OR(LEAGUE="Mixed",LEAGUE=MYRANKS_P[[#This Row],[LG]]),IFERROR((MYRANKS_P[[#This Row],[BB]]+MYRANKS_P[[#This Row],[H]])/MYRANKS_P[[#This Row],[IP]],0),0)</f>
        <v>#REF!</v>
      </c>
      <c r="R950" s="37" t="e">
        <f>MYRANKS_P[[#This Row],[W]]/SGP_W</f>
        <v>#REF!</v>
      </c>
      <c r="S950" s="37" t="e">
        <f>MYRANKS_P[[#This Row],[SV]]/SGP_SV</f>
        <v>#REF!</v>
      </c>
      <c r="T950" s="37" t="e">
        <f>MYRANKS_P[[#This Row],[SO]]/SGP_K</f>
        <v>#REF!</v>
      </c>
      <c r="U950" s="37" t="e">
        <f>((LGAVG_ER*(NUMPITCHERS-1)+MYRANKS_P[[#This Row],[ER]])*9/((LGAVG_IP*(NUMPITCHERS-1)+MYRANKS_P[[#This Row],[IP]]))-LGAVG_ERA)/SGP_ERA</f>
        <v>#REF!</v>
      </c>
      <c r="V950" s="168" t="e">
        <f>((LGAVG_HBB*(NUMPITCHERS-1)+MYRANKS_P[[#This Row],[BB]]+MYRANKS_P[[#This Row],[H]])/(LGAVG_IP*(NUMPITCHERS-1)+MYRANKS_P[[#This Row],[IP]])-LGAVG_WHIP)/SGP_WHIP</f>
        <v>#REF!</v>
      </c>
      <c r="W950" s="77" t="e">
        <f>MYRANKS_P[[#This Row],[WSGP]]+MYRANKS_P[[#This Row],[SVSGP]]+MYRANKS_P[[#This Row],[SOSGP]]+MYRANKS_P[[#This Row],[ERASGP]]+MYRANKS_P[[#This Row],[WHIPSGP]]</f>
        <v>#REF!</v>
      </c>
      <c r="X950" s="178" t="e">
        <f>RANK(MYRANKS_P[[#This Row],[TTLSGP]],MYRANKS_P[TTLSGP],0)</f>
        <v>#REF!</v>
      </c>
      <c r="Y950" s="77" t="e">
        <f>IF(MYRANKS_P[[#This Row],[RAW_RANK]]&gt;NUM_P,MYRANKS_P[[#This Row],[TTLSGP]],0)</f>
        <v>#REF!</v>
      </c>
      <c r="Z950" s="38" t="e">
        <f>IF(MYRANKS_P[[#This Row],[BENCH_TTLSGP]]=0,"",RANK(MYRANKS_P[[#This Row],[BENCH_TTLSGP]],MYRANKS_P[BENCH_TTLSGP],0))</f>
        <v>#REF!</v>
      </c>
      <c r="AA950" s="38" t="e">
        <f>IF(MYRANKS_P[[#This Row],[RAW_RANK]]=NUM_P,"X","")</f>
        <v>#REF!</v>
      </c>
      <c r="AB950" s="135" t="e">
        <f>VLOOKUP(MYRANKS_P[[#This Row],[POS]],#REF!,COLUMN(#REF!),FALSE)</f>
        <v>#REF!</v>
      </c>
      <c r="AC950" s="37" t="e">
        <f>MYRANKS_P[[#This Row],[TTLSGP]]-MYRANKS_P[[#This Row],[REPL LVL]]</f>
        <v>#REF!</v>
      </c>
      <c r="AD950" s="37" t="e">
        <f>IF(MYRANKS_P[[#This Row],[RAW_RANK]]&lt;=Total_Pitchers_Drafted,MYRANKS_P[[#This Row],[SGP OVER REPL]],0)</f>
        <v>#REF!</v>
      </c>
      <c r="AE950" s="71" t="e">
        <f>MYRANKS_P[[#This Row],[SGP OVER REPL]]*Dollar_Value_Per_Pitcher_SGP+1</f>
        <v>#REF!</v>
      </c>
      <c r="AF950" s="37"/>
      <c r="AG950" s="37" t="e">
        <f>IF(AND(MYRANKS_P[[#This Row],[BENCH_RANK]]&lt;=Total_Pitchers_Drafted,MYRANKS_P[[#This Row],[$ACTUAL]]=""),MYRANKS_P[[#This Row],[USEFULSGP]],0)</f>
        <v>#REF!</v>
      </c>
      <c r="AH950" s="37" t="e">
        <f>IF(MYRANKS_P[[#This Row],[REMAIN_SGP]]=0,0,MYRANKS_P[[#This Row],[REMAIN_SGP]]*Remaining_Dollar_Value_Per_Pitcher_SGP+1)</f>
        <v>#REF!</v>
      </c>
      <c r="AI950" s="37"/>
    </row>
    <row r="951" spans="1:35" x14ac:dyDescent="0.25">
      <c r="A951" s="111" t="s">
        <v>6696</v>
      </c>
      <c r="B951" s="9" t="e">
        <f>VLOOKUP(MYRANKS_P[[#This Row],[PLAYERID]],#REF!,COLUMN(#REF!),FALSE)</f>
        <v>#REF!</v>
      </c>
      <c r="C951" s="9" t="e">
        <f>VLOOKUP(MYRANKS_P[[#This Row],[PLAYERID]],#REF!,COLUMN(#REF!),FALSE)</f>
        <v>#REF!</v>
      </c>
      <c r="D951" s="9" t="e">
        <f>VLOOKUP(MYRANKS_P[[#This Row],[PLAYERID]],#REF!,COLUMN(#REF!),FALSE)</f>
        <v>#REF!</v>
      </c>
      <c r="E951" s="9" t="e">
        <f>VLOOKUP(MYRANKS_P[[#This Row],[PLAYERID]],#REF!,COLUMN(#REF!),FALSE)</f>
        <v>#REF!</v>
      </c>
      <c r="F951" s="9" t="e">
        <f>VLOOKUP(MYRANKS_P[[#This Row],[PLAYERID]],#REF!,COLUMN(#REF!),FALSE)</f>
        <v>#REF!</v>
      </c>
      <c r="G951" s="9" t="e">
        <f>INDEX(#REF!,MATCH(MYRANKS_P[[#This Row],[PLAYERID]],#REF!,0),VLOOKUP(IDSYSTEM,#REF!,3,FALSE))</f>
        <v>#REF!</v>
      </c>
      <c r="H951" s="115" t="e">
        <f>IF(OR(LEAGUE="Mixed",LEAGUE=MYRANKS_P[[#This Row],[LG]]),IFERROR(INDEX(PITCHCSV[],MATCH(MYRANKS_P[[#This Row],[PROJID]],PITCHCSV[playerid],0),P_WCOL),0),0)</f>
        <v>#REF!</v>
      </c>
      <c r="I951" s="137" t="e">
        <f>IF(OR(LEAGUE="Mixed",LEAGUE=MYRANKS_P[[#This Row],[LG]]),IFERROR(INDEX(PITCHCSV[],MATCH(MYRANKS_P[[#This Row],[PROJID]],PITCHCSV[playerid],0),P_SVCOL),0),0)</f>
        <v>#REF!</v>
      </c>
      <c r="J951" s="137" t="e">
        <f>IF(OR(LEAGUE="Mixed",LEAGUE=MYRANKS_P[[#This Row],[LG]]),IFERROR(INDEX(PITCHCSV[],MATCH(MYRANKS_P[[#This Row],[PROJID]],PITCHCSV[playerid],0),P_IPCOL),0),0)</f>
        <v>#REF!</v>
      </c>
      <c r="K951" s="137" t="e">
        <f>IF(OR(LEAGUE="Mixed",LEAGUE=MYRANKS_P[[#This Row],[LG]]),IFERROR(INDEX(PITCHCSV[],MATCH(MYRANKS_P[[#This Row],[PROJID]],PITCHCSV[playerid],0),P_HCOL),0),0)</f>
        <v>#REF!</v>
      </c>
      <c r="L951" s="137" t="e">
        <f>IF(OR(LEAGUE="Mixed",LEAGUE=MYRANKS_P[[#This Row],[LG]]),IFERROR(INDEX(PITCHCSV[],MATCH(MYRANKS_P[[#This Row],[PROJID]],PITCHCSV[playerid],0),P_ERCOL),0),0)</f>
        <v>#REF!</v>
      </c>
      <c r="M951" s="137" t="e">
        <f>IF(OR(LEAGUE="Mixed",LEAGUE=MYRANKS_P[[#This Row],[LG]]),IFERROR(INDEX(PITCHCSV[],MATCH(MYRANKS_P[[#This Row],[PROJID]],PITCHCSV[playerid],0),P_HRCOL),0),0)</f>
        <v>#REF!</v>
      </c>
      <c r="N951" s="137" t="e">
        <f>IF(OR(LEAGUE="Mixed",LEAGUE=MYRANKS_P[[#This Row],[LG]]),IFERROR(INDEX(PITCHCSV[],MATCH(MYRANKS_P[[#This Row],[PROJID]],PITCHCSV[playerid],0),P_SOCOL),0),0)</f>
        <v>#REF!</v>
      </c>
      <c r="O951" s="137" t="e">
        <f>IF(OR(LEAGUE="Mixed",LEAGUE=MYRANKS_P[[#This Row],[LG]]),IFERROR(INDEX(PITCHCSV[],MATCH(MYRANKS_P[[#This Row],[PROJID]],PITCHCSV[playerid],0),P_BBCOL),0),0)</f>
        <v>#REF!</v>
      </c>
      <c r="P951" s="139" t="e">
        <f>IF(OR(LEAGUE="Mixed",LEAGUE=MYRANKS_P[[#This Row],[LG]]),IFERROR(MYRANKS_P[[#This Row],[ER]]*9/MYRANKS_P[[#This Row],[IP]],0),0)</f>
        <v>#REF!</v>
      </c>
      <c r="Q951" s="10" t="e">
        <f>IF(OR(LEAGUE="Mixed",LEAGUE=MYRANKS_P[[#This Row],[LG]]),IFERROR((MYRANKS_P[[#This Row],[BB]]+MYRANKS_P[[#This Row],[H]])/MYRANKS_P[[#This Row],[IP]],0),0)</f>
        <v>#REF!</v>
      </c>
      <c r="R951" s="10" t="e">
        <f>MYRANKS_P[[#This Row],[W]]/SGP_W</f>
        <v>#REF!</v>
      </c>
      <c r="S951" s="10" t="e">
        <f>MYRANKS_P[[#This Row],[SV]]/SGP_SV</f>
        <v>#REF!</v>
      </c>
      <c r="T951" s="10" t="e">
        <f>MYRANKS_P[[#This Row],[SO]]/SGP_K</f>
        <v>#REF!</v>
      </c>
      <c r="U951" s="10" t="e">
        <f>((LGAVG_ER*(NUMPITCHERS-1)+MYRANKS_P[[#This Row],[ER]])*9/((LGAVG_IP*(NUMPITCHERS-1)+MYRANKS_P[[#This Row],[IP]]))-LGAVG_ERA)/SGP_ERA</f>
        <v>#REF!</v>
      </c>
      <c r="V951" s="140" t="e">
        <f>((LGAVG_HBB*(NUMPITCHERS-1)+MYRANKS_P[[#This Row],[BB]]+MYRANKS_P[[#This Row],[H]])/(LGAVG_IP*(NUMPITCHERS-1)+MYRANKS_P[[#This Row],[IP]])-LGAVG_WHIP)/SGP_WHIP</f>
        <v>#REF!</v>
      </c>
      <c r="W951" s="72" t="e">
        <f>MYRANKS_P[[#This Row],[WSGP]]+MYRANKS_P[[#This Row],[SVSGP]]+MYRANKS_P[[#This Row],[SOSGP]]+MYRANKS_P[[#This Row],[ERASGP]]+MYRANKS_P[[#This Row],[WHIPSGP]]</f>
        <v>#REF!</v>
      </c>
      <c r="X951" s="171" t="e">
        <f>RANK(MYRANKS_P[[#This Row],[TTLSGP]],MYRANKS_P[TTLSGP],0)</f>
        <v>#REF!</v>
      </c>
      <c r="Y951" s="72" t="e">
        <f>IF(MYRANKS_P[[#This Row],[RAW_RANK]]&gt;NUM_P,MYRANKS_P[[#This Row],[TTLSGP]],0)</f>
        <v>#REF!</v>
      </c>
      <c r="Z951" s="22" t="e">
        <f>IF(MYRANKS_P[[#This Row],[BENCH_TTLSGP]]=0,"",RANK(MYRANKS_P[[#This Row],[BENCH_TTLSGP]],MYRANKS_P[BENCH_TTLSGP],0))</f>
        <v>#REF!</v>
      </c>
      <c r="AA951" s="22" t="e">
        <f>IF(MYRANKS_P[[#This Row],[RAW_RANK]]=NUM_P,"X","")</f>
        <v>#REF!</v>
      </c>
      <c r="AB951" s="80" t="e">
        <f>VLOOKUP(MYRANKS_P[[#This Row],[POS]],#REF!,COLUMN(#REF!),FALSE)</f>
        <v>#REF!</v>
      </c>
      <c r="AC951" s="12" t="e">
        <f>MYRANKS_P[[#This Row],[TTLSGP]]-MYRANKS_P[[#This Row],[REPL LVL]]</f>
        <v>#REF!</v>
      </c>
      <c r="AD951" s="19" t="e">
        <f>IF(MYRANKS_P[[#This Row],[RAW_RANK]]&lt;=Total_Pitchers_Drafted,MYRANKS_P[[#This Row],[SGP OVER REPL]],0)</f>
        <v>#REF!</v>
      </c>
      <c r="AE951" s="66" t="e">
        <f>MYRANKS_P[[#This Row],[SGP OVER REPL]]*Dollar_Value_Per_Pitcher_SGP+1</f>
        <v>#REF!</v>
      </c>
      <c r="AF951" s="27"/>
      <c r="AG951" s="30" t="e">
        <f>IF(AND(MYRANKS_P[[#This Row],[BENCH_RANK]]&lt;=Total_Pitchers_Drafted,MYRANKS_P[[#This Row],[$ACTUAL]]=""),MYRANKS_P[[#This Row],[USEFULSGP]],0)</f>
        <v>#REF!</v>
      </c>
      <c r="AH951" s="27" t="e">
        <f>IF(MYRANKS_P[[#This Row],[REMAIN_SGP]]=0,0,MYRANKS_P[[#This Row],[REMAIN_SGP]]*Remaining_Dollar_Value_Per_Pitcher_SGP+1)</f>
        <v>#REF!</v>
      </c>
      <c r="AI951" s="87"/>
    </row>
    <row r="952" spans="1:35" x14ac:dyDescent="0.25">
      <c r="A952" s="78" t="s">
        <v>2143</v>
      </c>
      <c r="B952" s="53" t="e">
        <f>VLOOKUP(MYRANKS_P[[#This Row],[PLAYERID]],#REF!,COLUMN(#REF!),FALSE)</f>
        <v>#REF!</v>
      </c>
      <c r="C952" s="53" t="e">
        <f>VLOOKUP(MYRANKS_P[[#This Row],[PLAYERID]],#REF!,COLUMN(#REF!),FALSE)</f>
        <v>#REF!</v>
      </c>
      <c r="D952" s="53" t="e">
        <f>VLOOKUP(MYRANKS_P[[#This Row],[PLAYERID]],#REF!,COLUMN(#REF!),FALSE)</f>
        <v>#REF!</v>
      </c>
      <c r="E952" s="9" t="e">
        <f>VLOOKUP(MYRANKS_P[[#This Row],[PLAYERID]],#REF!,COLUMN(#REF!),FALSE)</f>
        <v>#REF!</v>
      </c>
      <c r="F952" s="53" t="e">
        <f>VLOOKUP(MYRANKS_P[[#This Row],[PLAYERID]],#REF!,COLUMN(#REF!),FALSE)</f>
        <v>#REF!</v>
      </c>
      <c r="G952" s="165" t="e">
        <f>INDEX(#REF!,MATCH(MYRANKS_P[[#This Row],[PLAYERID]],#REF!,0),VLOOKUP(IDSYSTEM,#REF!,3,FALSE))</f>
        <v>#REF!</v>
      </c>
      <c r="H952" s="166" t="e">
        <f>IF(OR(LEAGUE="Mixed",LEAGUE=MYRANKS_P[[#This Row],[LG]]),IFERROR(INDEX(PITCHCSV[],MATCH(MYRANKS_P[[#This Row],[PROJID]],PITCHCSV[playerid],0),P_WCOL),0),0)</f>
        <v>#REF!</v>
      </c>
      <c r="I952" s="167" t="e">
        <f>IF(OR(LEAGUE="Mixed",LEAGUE=MYRANKS_P[[#This Row],[LG]]),IFERROR(INDEX(PITCHCSV[],MATCH(MYRANKS_P[[#This Row],[PROJID]],PITCHCSV[playerid],0),P_SVCOL),0),0)</f>
        <v>#REF!</v>
      </c>
      <c r="J952" s="167" t="e">
        <f>IF(OR(LEAGUE="Mixed",LEAGUE=MYRANKS_P[[#This Row],[LG]]),IFERROR(INDEX(PITCHCSV[],MATCH(MYRANKS_P[[#This Row],[PROJID]],PITCHCSV[playerid],0),P_IPCOL),0),0)</f>
        <v>#REF!</v>
      </c>
      <c r="K952" s="167" t="e">
        <f>IF(OR(LEAGUE="Mixed",LEAGUE=MYRANKS_P[[#This Row],[LG]]),IFERROR(INDEX(PITCHCSV[],MATCH(MYRANKS_P[[#This Row],[PROJID]],PITCHCSV[playerid],0),P_HCOL),0),0)</f>
        <v>#REF!</v>
      </c>
      <c r="L952" s="167" t="e">
        <f>IF(OR(LEAGUE="Mixed",LEAGUE=MYRANKS_P[[#This Row],[LG]]),IFERROR(INDEX(PITCHCSV[],MATCH(MYRANKS_P[[#This Row],[PROJID]],PITCHCSV[playerid],0),P_ERCOL),0),0)</f>
        <v>#REF!</v>
      </c>
      <c r="M952" s="167" t="e">
        <f>IF(OR(LEAGUE="Mixed",LEAGUE=MYRANKS_P[[#This Row],[LG]]),IFERROR(INDEX(PITCHCSV[],MATCH(MYRANKS_P[[#This Row],[PROJID]],PITCHCSV[playerid],0),P_HRCOL),0),0)</f>
        <v>#REF!</v>
      </c>
      <c r="N952" s="167" t="e">
        <f>IF(OR(LEAGUE="Mixed",LEAGUE=MYRANKS_P[[#This Row],[LG]]),IFERROR(INDEX(PITCHCSV[],MATCH(MYRANKS_P[[#This Row],[PROJID]],PITCHCSV[playerid],0),P_SOCOL),0),0)</f>
        <v>#REF!</v>
      </c>
      <c r="O952" s="167" t="e">
        <f>IF(OR(LEAGUE="Mixed",LEAGUE=MYRANKS_P[[#This Row],[LG]]),IFERROR(INDEX(PITCHCSV[],MATCH(MYRANKS_P[[#This Row],[PROJID]],PITCHCSV[playerid],0),P_BBCOL),0),0)</f>
        <v>#REF!</v>
      </c>
      <c r="P952" s="135" t="e">
        <f>IF(OR(LEAGUE="Mixed",LEAGUE=MYRANKS_P[[#This Row],[LG]]),IFERROR(MYRANKS_P[[#This Row],[ER]]*9/MYRANKS_P[[#This Row],[IP]],0),0)</f>
        <v>#REF!</v>
      </c>
      <c r="Q952" s="37" t="e">
        <f>IF(OR(LEAGUE="Mixed",LEAGUE=MYRANKS_P[[#This Row],[LG]]),IFERROR((MYRANKS_P[[#This Row],[BB]]+MYRANKS_P[[#This Row],[H]])/MYRANKS_P[[#This Row],[IP]],0),0)</f>
        <v>#REF!</v>
      </c>
      <c r="R952" s="37" t="e">
        <f>MYRANKS_P[[#This Row],[W]]/SGP_W</f>
        <v>#REF!</v>
      </c>
      <c r="S952" s="37" t="e">
        <f>MYRANKS_P[[#This Row],[SV]]/SGP_SV</f>
        <v>#REF!</v>
      </c>
      <c r="T952" s="37" t="e">
        <f>MYRANKS_P[[#This Row],[SO]]/SGP_K</f>
        <v>#REF!</v>
      </c>
      <c r="U952" s="37" t="e">
        <f>((LGAVG_ER*(NUMPITCHERS-1)+MYRANKS_P[[#This Row],[ER]])*9/((LGAVG_IP*(NUMPITCHERS-1)+MYRANKS_P[[#This Row],[IP]]))-LGAVG_ERA)/SGP_ERA</f>
        <v>#REF!</v>
      </c>
      <c r="V952" s="168" t="e">
        <f>((LGAVG_HBB*(NUMPITCHERS-1)+MYRANKS_P[[#This Row],[BB]]+MYRANKS_P[[#This Row],[H]])/(LGAVG_IP*(NUMPITCHERS-1)+MYRANKS_P[[#This Row],[IP]])-LGAVG_WHIP)/SGP_WHIP</f>
        <v>#REF!</v>
      </c>
      <c r="W952" s="77" t="e">
        <f>MYRANKS_P[[#This Row],[WSGP]]+MYRANKS_P[[#This Row],[SVSGP]]+MYRANKS_P[[#This Row],[SOSGP]]+MYRANKS_P[[#This Row],[ERASGP]]+MYRANKS_P[[#This Row],[WHIPSGP]]</f>
        <v>#REF!</v>
      </c>
      <c r="X952" s="178" t="e">
        <f>RANK(MYRANKS_P[[#This Row],[TTLSGP]],MYRANKS_P[TTLSGP],0)</f>
        <v>#REF!</v>
      </c>
      <c r="Y952" s="77" t="e">
        <f>IF(MYRANKS_P[[#This Row],[RAW_RANK]]&gt;NUM_P,MYRANKS_P[[#This Row],[TTLSGP]],0)</f>
        <v>#REF!</v>
      </c>
      <c r="Z952" s="38" t="e">
        <f>IF(MYRANKS_P[[#This Row],[BENCH_TTLSGP]]=0,"",RANK(MYRANKS_P[[#This Row],[BENCH_TTLSGP]],MYRANKS_P[BENCH_TTLSGP],0))</f>
        <v>#REF!</v>
      </c>
      <c r="AA952" s="38" t="e">
        <f>IF(MYRANKS_P[[#This Row],[RAW_RANK]]=NUM_P,"X","")</f>
        <v>#REF!</v>
      </c>
      <c r="AB952" s="135" t="e">
        <f>VLOOKUP(MYRANKS_P[[#This Row],[POS]],#REF!,COLUMN(#REF!),FALSE)</f>
        <v>#REF!</v>
      </c>
      <c r="AC952" s="164" t="e">
        <f>MYRANKS_P[[#This Row],[TTLSGP]]-MYRANKS_P[[#This Row],[REPL LVL]]</f>
        <v>#REF!</v>
      </c>
      <c r="AD952" s="37" t="e">
        <f>IF(MYRANKS_P[[#This Row],[RAW_RANK]]&lt;=Total_Pitchers_Drafted,MYRANKS_P[[#This Row],[SGP OVER REPL]],0)</f>
        <v>#REF!</v>
      </c>
      <c r="AE952" s="71" t="e">
        <f>MYRANKS_P[[#This Row],[SGP OVER REPL]]*Dollar_Value_Per_Pitcher_SGP+1</f>
        <v>#REF!</v>
      </c>
      <c r="AF952" s="37"/>
      <c r="AG952" s="37" t="e">
        <f>IF(AND(MYRANKS_P[[#This Row],[BENCH_RANK]]&lt;=Total_Pitchers_Drafted,MYRANKS_P[[#This Row],[$ACTUAL]]=""),MYRANKS_P[[#This Row],[USEFULSGP]],0)</f>
        <v>#REF!</v>
      </c>
      <c r="AH952" s="37" t="e">
        <f>IF(MYRANKS_P[[#This Row],[REMAIN_SGP]]=0,0,MYRANKS_P[[#This Row],[REMAIN_SGP]]*Remaining_Dollar_Value_Per_Pitcher_SGP+1)</f>
        <v>#REF!</v>
      </c>
      <c r="AI952" s="37"/>
    </row>
    <row r="953" spans="1:35" x14ac:dyDescent="0.25">
      <c r="A953" s="111" t="s">
        <v>1659</v>
      </c>
      <c r="B953" s="53" t="e">
        <f>VLOOKUP(MYRANKS_P[[#This Row],[PLAYERID]],#REF!,COLUMN(#REF!),FALSE)</f>
        <v>#REF!</v>
      </c>
      <c r="C953" s="53" t="e">
        <f>VLOOKUP(MYRANKS_P[[#This Row],[PLAYERID]],#REF!,COLUMN(#REF!),FALSE)</f>
        <v>#REF!</v>
      </c>
      <c r="D953" s="53" t="e">
        <f>VLOOKUP(MYRANKS_P[[#This Row],[PLAYERID]],#REF!,COLUMN(#REF!),FALSE)</f>
        <v>#REF!</v>
      </c>
      <c r="E953" s="9" t="e">
        <f>VLOOKUP(MYRANKS_P[[#This Row],[PLAYERID]],#REF!,COLUMN(#REF!),FALSE)</f>
        <v>#REF!</v>
      </c>
      <c r="F953" s="53" t="e">
        <f>VLOOKUP(MYRANKS_P[[#This Row],[PLAYERID]],#REF!,COLUMN(#REF!),FALSE)</f>
        <v>#REF!</v>
      </c>
      <c r="G953" s="9" t="e">
        <f>INDEX(#REF!,MATCH(MYRANKS_P[[#This Row],[PLAYERID]],#REF!,0),VLOOKUP(IDSYSTEM,#REF!,3,FALSE))</f>
        <v>#REF!</v>
      </c>
      <c r="H953" s="115" t="e">
        <f>IF(OR(LEAGUE="Mixed",LEAGUE=MYRANKS_P[[#This Row],[LG]]),IFERROR(INDEX(PITCHCSV[],MATCH(MYRANKS_P[[#This Row],[PROJID]],PITCHCSV[playerid],0),P_WCOL),0),0)</f>
        <v>#REF!</v>
      </c>
      <c r="I953" s="137" t="e">
        <f>IF(OR(LEAGUE="Mixed",LEAGUE=MYRANKS_P[[#This Row],[LG]]),IFERROR(INDEX(PITCHCSV[],MATCH(MYRANKS_P[[#This Row],[PROJID]],PITCHCSV[playerid],0),P_SVCOL),0),0)</f>
        <v>#REF!</v>
      </c>
      <c r="J953" s="137" t="e">
        <f>IF(OR(LEAGUE="Mixed",LEAGUE=MYRANKS_P[[#This Row],[LG]]),IFERROR(INDEX(PITCHCSV[],MATCH(MYRANKS_P[[#This Row],[PROJID]],PITCHCSV[playerid],0),P_IPCOL),0),0)</f>
        <v>#REF!</v>
      </c>
      <c r="K953" s="137" t="e">
        <f>IF(OR(LEAGUE="Mixed",LEAGUE=MYRANKS_P[[#This Row],[LG]]),IFERROR(INDEX(PITCHCSV[],MATCH(MYRANKS_P[[#This Row],[PROJID]],PITCHCSV[playerid],0),P_HCOL),0),0)</f>
        <v>#REF!</v>
      </c>
      <c r="L953" s="137" t="e">
        <f>IF(OR(LEAGUE="Mixed",LEAGUE=MYRANKS_P[[#This Row],[LG]]),IFERROR(INDEX(PITCHCSV[],MATCH(MYRANKS_P[[#This Row],[PROJID]],PITCHCSV[playerid],0),P_ERCOL),0),0)</f>
        <v>#REF!</v>
      </c>
      <c r="M953" s="137" t="e">
        <f>IF(OR(LEAGUE="Mixed",LEAGUE=MYRANKS_P[[#This Row],[LG]]),IFERROR(INDEX(PITCHCSV[],MATCH(MYRANKS_P[[#This Row],[PROJID]],PITCHCSV[playerid],0),P_HRCOL),0),0)</f>
        <v>#REF!</v>
      </c>
      <c r="N953" s="137" t="e">
        <f>IF(OR(LEAGUE="Mixed",LEAGUE=MYRANKS_P[[#This Row],[LG]]),IFERROR(INDEX(PITCHCSV[],MATCH(MYRANKS_P[[#This Row],[PROJID]],PITCHCSV[playerid],0),P_SOCOL),0),0)</f>
        <v>#REF!</v>
      </c>
      <c r="O953" s="137" t="e">
        <f>IF(OR(LEAGUE="Mixed",LEAGUE=MYRANKS_P[[#This Row],[LG]]),IFERROR(INDEX(PITCHCSV[],MATCH(MYRANKS_P[[#This Row],[PROJID]],PITCHCSV[playerid],0),P_BBCOL),0),0)</f>
        <v>#REF!</v>
      </c>
      <c r="P953" s="139" t="e">
        <f>IF(OR(LEAGUE="Mixed",LEAGUE=MYRANKS_P[[#This Row],[LG]]),IFERROR(MYRANKS_P[[#This Row],[ER]]*9/MYRANKS_P[[#This Row],[IP]],0),0)</f>
        <v>#REF!</v>
      </c>
      <c r="Q953" s="10" t="e">
        <f>IF(OR(LEAGUE="Mixed",LEAGUE=MYRANKS_P[[#This Row],[LG]]),IFERROR((MYRANKS_P[[#This Row],[BB]]+MYRANKS_P[[#This Row],[H]])/MYRANKS_P[[#This Row],[IP]],0),0)</f>
        <v>#REF!</v>
      </c>
      <c r="R953" s="10" t="e">
        <f>MYRANKS_P[[#This Row],[W]]/SGP_W</f>
        <v>#REF!</v>
      </c>
      <c r="S953" s="10" t="e">
        <f>MYRANKS_P[[#This Row],[SV]]/SGP_SV</f>
        <v>#REF!</v>
      </c>
      <c r="T953" s="10" t="e">
        <f>MYRANKS_P[[#This Row],[SO]]/SGP_K</f>
        <v>#REF!</v>
      </c>
      <c r="U953" s="10" t="e">
        <f>((LGAVG_ER*(NUMPITCHERS-1)+MYRANKS_P[[#This Row],[ER]])*9/((LGAVG_IP*(NUMPITCHERS-1)+MYRANKS_P[[#This Row],[IP]]))-LGAVG_ERA)/SGP_ERA</f>
        <v>#REF!</v>
      </c>
      <c r="V953" s="140" t="e">
        <f>((LGAVG_HBB*(NUMPITCHERS-1)+MYRANKS_P[[#This Row],[BB]]+MYRANKS_P[[#This Row],[H]])/(LGAVG_IP*(NUMPITCHERS-1)+MYRANKS_P[[#This Row],[IP]])-LGAVG_WHIP)/SGP_WHIP</f>
        <v>#REF!</v>
      </c>
      <c r="W953" s="72" t="e">
        <f>MYRANKS_P[[#This Row],[WSGP]]+MYRANKS_P[[#This Row],[SVSGP]]+MYRANKS_P[[#This Row],[SOSGP]]+MYRANKS_P[[#This Row],[ERASGP]]+MYRANKS_P[[#This Row],[WHIPSGP]]</f>
        <v>#REF!</v>
      </c>
      <c r="X953" s="171" t="e">
        <f>RANK(MYRANKS_P[[#This Row],[TTLSGP]],MYRANKS_P[TTLSGP],0)</f>
        <v>#REF!</v>
      </c>
      <c r="Y953" s="72" t="e">
        <f>IF(MYRANKS_P[[#This Row],[RAW_RANK]]&gt;NUM_P,MYRANKS_P[[#This Row],[TTLSGP]],0)</f>
        <v>#REF!</v>
      </c>
      <c r="Z953" s="22" t="e">
        <f>IF(MYRANKS_P[[#This Row],[BENCH_TTLSGP]]=0,"",RANK(MYRANKS_P[[#This Row],[BENCH_TTLSGP]],MYRANKS_P[BENCH_TTLSGP],0))</f>
        <v>#REF!</v>
      </c>
      <c r="AA953" s="22" t="e">
        <f>IF(MYRANKS_P[[#This Row],[RAW_RANK]]=NUM_P,"X","")</f>
        <v>#REF!</v>
      </c>
      <c r="AB953" s="80" t="e">
        <f>VLOOKUP(MYRANKS_P[[#This Row],[POS]],#REF!,COLUMN(#REF!),FALSE)</f>
        <v>#REF!</v>
      </c>
      <c r="AC953" s="12" t="e">
        <f>MYRANKS_P[[#This Row],[TTLSGP]]-MYRANKS_P[[#This Row],[REPL LVL]]</f>
        <v>#REF!</v>
      </c>
      <c r="AD953" s="19" t="e">
        <f>IF(MYRANKS_P[[#This Row],[RAW_RANK]]&lt;=Total_Pitchers_Drafted,MYRANKS_P[[#This Row],[SGP OVER REPL]],0)</f>
        <v>#REF!</v>
      </c>
      <c r="AE953" s="66" t="e">
        <f>MYRANKS_P[[#This Row],[SGP OVER REPL]]*Dollar_Value_Per_Pitcher_SGP+1</f>
        <v>#REF!</v>
      </c>
      <c r="AF953" s="27"/>
      <c r="AG953" s="30" t="e">
        <f>IF(AND(MYRANKS_P[[#This Row],[BENCH_RANK]]&lt;=Total_Pitchers_Drafted,MYRANKS_P[[#This Row],[$ACTUAL]]=""),MYRANKS_P[[#This Row],[USEFULSGP]],0)</f>
        <v>#REF!</v>
      </c>
      <c r="AH953" s="27" t="e">
        <f>IF(MYRANKS_P[[#This Row],[REMAIN_SGP]]=0,0,MYRANKS_P[[#This Row],[REMAIN_SGP]]*Remaining_Dollar_Value_Per_Pitcher_SGP+1)</f>
        <v>#REF!</v>
      </c>
      <c r="AI953" s="87"/>
    </row>
    <row r="954" spans="1:35" x14ac:dyDescent="0.25">
      <c r="A954" s="78" t="s">
        <v>4263</v>
      </c>
      <c r="B954" s="9" t="e">
        <f>VLOOKUP(MYRANKS_P[[#This Row],[PLAYERID]],#REF!,COLUMN(#REF!),FALSE)</f>
        <v>#REF!</v>
      </c>
      <c r="C954" s="9" t="e">
        <f>VLOOKUP(MYRANKS_P[[#This Row],[PLAYERID]],#REF!,COLUMN(#REF!),FALSE)</f>
        <v>#REF!</v>
      </c>
      <c r="D954" s="9" t="e">
        <f>VLOOKUP(MYRANKS_P[[#This Row],[PLAYERID]],#REF!,COLUMN(#REF!),FALSE)</f>
        <v>#REF!</v>
      </c>
      <c r="E954" s="9" t="e">
        <f>VLOOKUP(MYRANKS_P[[#This Row],[PLAYERID]],#REF!,COLUMN(#REF!),FALSE)</f>
        <v>#REF!</v>
      </c>
      <c r="F954" s="9" t="e">
        <f>VLOOKUP(MYRANKS_P[[#This Row],[PLAYERID]],#REF!,COLUMN(#REF!),FALSE)</f>
        <v>#REF!</v>
      </c>
      <c r="G954" s="169" t="e">
        <f>INDEX(#REF!,MATCH(MYRANKS_P[[#This Row],[PLAYERID]],#REF!,0),VLOOKUP(IDSYSTEM,#REF!,3,FALSE))</f>
        <v>#REF!</v>
      </c>
      <c r="H954" s="136" t="e">
        <f>IF(OR(LEAGUE="Mixed",LEAGUE=MYRANKS_P[[#This Row],[LG]]),IFERROR(INDEX(PITCHCSV[],MATCH(MYRANKS_P[[#This Row],[PROJID]],PITCHCSV[playerid],0),P_WCOL),0),0)</f>
        <v>#REF!</v>
      </c>
      <c r="I954" s="138" t="e">
        <f>IF(OR(LEAGUE="Mixed",LEAGUE=MYRANKS_P[[#This Row],[LG]]),IFERROR(INDEX(PITCHCSV[],MATCH(MYRANKS_P[[#This Row],[PROJID]],PITCHCSV[playerid],0),P_SVCOL),0),0)</f>
        <v>#REF!</v>
      </c>
      <c r="J954" s="138" t="e">
        <f>IF(OR(LEAGUE="Mixed",LEAGUE=MYRANKS_P[[#This Row],[LG]]),IFERROR(INDEX(PITCHCSV[],MATCH(MYRANKS_P[[#This Row],[PROJID]],PITCHCSV[playerid],0),P_IPCOL),0),0)</f>
        <v>#REF!</v>
      </c>
      <c r="K954" s="138" t="e">
        <f>IF(OR(LEAGUE="Mixed",LEAGUE=MYRANKS_P[[#This Row],[LG]]),IFERROR(INDEX(PITCHCSV[],MATCH(MYRANKS_P[[#This Row],[PROJID]],PITCHCSV[playerid],0),P_HCOL),0),0)</f>
        <v>#REF!</v>
      </c>
      <c r="L954" s="138" t="e">
        <f>IF(OR(LEAGUE="Mixed",LEAGUE=MYRANKS_P[[#This Row],[LG]]),IFERROR(INDEX(PITCHCSV[],MATCH(MYRANKS_P[[#This Row],[PROJID]],PITCHCSV[playerid],0),P_ERCOL),0),0)</f>
        <v>#REF!</v>
      </c>
      <c r="M954" s="138" t="e">
        <f>IF(OR(LEAGUE="Mixed",LEAGUE=MYRANKS_P[[#This Row],[LG]]),IFERROR(INDEX(PITCHCSV[],MATCH(MYRANKS_P[[#This Row],[PROJID]],PITCHCSV[playerid],0),P_HRCOL),0),0)</f>
        <v>#REF!</v>
      </c>
      <c r="N954" s="138" t="e">
        <f>IF(OR(LEAGUE="Mixed",LEAGUE=MYRANKS_P[[#This Row],[LG]]),IFERROR(INDEX(PITCHCSV[],MATCH(MYRANKS_P[[#This Row],[PROJID]],PITCHCSV[playerid],0),P_SOCOL),0),0)</f>
        <v>#REF!</v>
      </c>
      <c r="O954" s="138" t="e">
        <f>IF(OR(LEAGUE="Mixed",LEAGUE=MYRANKS_P[[#This Row],[LG]]),IFERROR(INDEX(PITCHCSV[],MATCH(MYRANKS_P[[#This Row],[PROJID]],PITCHCSV[playerid],0),P_BBCOL),0),0)</f>
        <v>#REF!</v>
      </c>
      <c r="P954" s="80" t="e">
        <f>IF(OR(LEAGUE="Mixed",LEAGUE=MYRANKS_P[[#This Row],[LG]]),IFERROR(MYRANKS_P[[#This Row],[ER]]*9/MYRANKS_P[[#This Row],[IP]],0),0)</f>
        <v>#REF!</v>
      </c>
      <c r="Q954" s="12" t="e">
        <f>IF(OR(LEAGUE="Mixed",LEAGUE=MYRANKS_P[[#This Row],[LG]]),IFERROR((MYRANKS_P[[#This Row],[BB]]+MYRANKS_P[[#This Row],[H]])/MYRANKS_P[[#This Row],[IP]],0),0)</f>
        <v>#REF!</v>
      </c>
      <c r="R954" s="12" t="e">
        <f>MYRANKS_P[[#This Row],[W]]/SGP_W</f>
        <v>#REF!</v>
      </c>
      <c r="S954" s="12" t="e">
        <f>MYRANKS_P[[#This Row],[SV]]/SGP_SV</f>
        <v>#REF!</v>
      </c>
      <c r="T954" s="12" t="e">
        <f>MYRANKS_P[[#This Row],[SO]]/SGP_K</f>
        <v>#REF!</v>
      </c>
      <c r="U954" s="12" t="e">
        <f>((LGAVG_ER*(NUMPITCHERS-1)+MYRANKS_P[[#This Row],[ER]])*9/((LGAVG_IP*(NUMPITCHERS-1)+MYRANKS_P[[#This Row],[IP]]))-LGAVG_ERA)/SGP_ERA</f>
        <v>#REF!</v>
      </c>
      <c r="V954" s="141" t="e">
        <f>((LGAVG_HBB*(NUMPITCHERS-1)+MYRANKS_P[[#This Row],[BB]]+MYRANKS_P[[#This Row],[H]])/(LGAVG_IP*(NUMPITCHERS-1)+MYRANKS_P[[#This Row],[IP]])-LGAVG_WHIP)/SGP_WHIP</f>
        <v>#REF!</v>
      </c>
      <c r="W954" s="76" t="e">
        <f>MYRANKS_P[[#This Row],[WSGP]]+MYRANKS_P[[#This Row],[SVSGP]]+MYRANKS_P[[#This Row],[SOSGP]]+MYRANKS_P[[#This Row],[ERASGP]]+MYRANKS_P[[#This Row],[WHIPSGP]]</f>
        <v>#REF!</v>
      </c>
      <c r="X954" s="175" t="e">
        <f>RANK(MYRANKS_P[[#This Row],[TTLSGP]],MYRANKS_P[TTLSGP],0)</f>
        <v>#REF!</v>
      </c>
      <c r="Y954" s="76" t="e">
        <f>IF(MYRANKS_P[[#This Row],[RAW_RANK]]&gt;NUM_P,MYRANKS_P[[#This Row],[TTLSGP]],0)</f>
        <v>#REF!</v>
      </c>
      <c r="Z954" s="23" t="e">
        <f>IF(MYRANKS_P[[#This Row],[BENCH_TTLSGP]]=0,"",RANK(MYRANKS_P[[#This Row],[BENCH_TTLSGP]],MYRANKS_P[BENCH_TTLSGP],0))</f>
        <v>#REF!</v>
      </c>
      <c r="AA954" s="23" t="e">
        <f>IF(MYRANKS_P[[#This Row],[RAW_RANK]]=NUM_P,"X","")</f>
        <v>#REF!</v>
      </c>
      <c r="AB954" s="80" t="e">
        <f>VLOOKUP(MYRANKS_P[[#This Row],[POS]],#REF!,COLUMN(#REF!),FALSE)</f>
        <v>#REF!</v>
      </c>
      <c r="AC954" s="81" t="e">
        <f>MYRANKS_P[[#This Row],[TTLSGP]]-MYRANKS_P[[#This Row],[REPL LVL]]</f>
        <v>#REF!</v>
      </c>
      <c r="AD954" s="20" t="e">
        <f>IF(MYRANKS_P[[#This Row],[RAW_RANK]]&lt;=Total_Pitchers_Drafted,MYRANKS_P[[#This Row],[SGP OVER REPL]],0)</f>
        <v>#REF!</v>
      </c>
      <c r="AE954" s="70" t="e">
        <f>MYRANKS_P[[#This Row],[SGP OVER REPL]]*Dollar_Value_Per_Pitcher_SGP+1</f>
        <v>#REF!</v>
      </c>
      <c r="AF954" s="28"/>
      <c r="AG954" s="31" t="e">
        <f>IF(AND(MYRANKS_P[[#This Row],[BENCH_RANK]]&lt;=Total_Pitchers_Drafted,MYRANKS_P[[#This Row],[$ACTUAL]]=""),MYRANKS_P[[#This Row],[USEFULSGP]],0)</f>
        <v>#REF!</v>
      </c>
      <c r="AH954" s="28" t="e">
        <f>IF(MYRANKS_P[[#This Row],[REMAIN_SGP]]=0,0,MYRANKS_P[[#This Row],[REMAIN_SGP]]*Remaining_Dollar_Value_Per_Pitcher_SGP+1)</f>
        <v>#REF!</v>
      </c>
      <c r="AI954" s="94"/>
    </row>
    <row r="955" spans="1:35" x14ac:dyDescent="0.25">
      <c r="A955" s="78" t="s">
        <v>6721</v>
      </c>
      <c r="B955" s="53" t="e">
        <f>VLOOKUP(MYRANKS_P[[#This Row],[PLAYERID]],#REF!,COLUMN(#REF!),FALSE)</f>
        <v>#REF!</v>
      </c>
      <c r="C955" s="53" t="e">
        <f>VLOOKUP(MYRANKS_P[[#This Row],[PLAYERID]],#REF!,COLUMN(#REF!),FALSE)</f>
        <v>#REF!</v>
      </c>
      <c r="D955" s="53" t="e">
        <f>VLOOKUP(MYRANKS_P[[#This Row],[PLAYERID]],#REF!,COLUMN(#REF!),FALSE)</f>
        <v>#REF!</v>
      </c>
      <c r="E955" s="9" t="e">
        <f>VLOOKUP(MYRANKS_P[[#This Row],[PLAYERID]],#REF!,COLUMN(#REF!),FALSE)</f>
        <v>#REF!</v>
      </c>
      <c r="F955" s="53" t="e">
        <f>VLOOKUP(MYRANKS_P[[#This Row],[PLAYERID]],#REF!,COLUMN(#REF!),FALSE)</f>
        <v>#REF!</v>
      </c>
      <c r="G955" s="169" t="e">
        <f>INDEX(#REF!,MATCH(MYRANKS_P[[#This Row],[PLAYERID]],#REF!,0),VLOOKUP(IDSYSTEM,#REF!,3,FALSE))</f>
        <v>#REF!</v>
      </c>
      <c r="H955" s="136" t="e">
        <f>IF(OR(LEAGUE="Mixed",LEAGUE=MYRANKS_P[[#This Row],[LG]]),IFERROR(INDEX(PITCHCSV[],MATCH(MYRANKS_P[[#This Row],[PROJID]],PITCHCSV[playerid],0),P_WCOL),0),0)</f>
        <v>#REF!</v>
      </c>
      <c r="I955" s="138" t="e">
        <f>IF(OR(LEAGUE="Mixed",LEAGUE=MYRANKS_P[[#This Row],[LG]]),IFERROR(INDEX(PITCHCSV[],MATCH(MYRANKS_P[[#This Row],[PROJID]],PITCHCSV[playerid],0),P_SVCOL),0),0)</f>
        <v>#REF!</v>
      </c>
      <c r="J955" s="138" t="e">
        <f>IF(OR(LEAGUE="Mixed",LEAGUE=MYRANKS_P[[#This Row],[LG]]),IFERROR(INDEX(PITCHCSV[],MATCH(MYRANKS_P[[#This Row],[PROJID]],PITCHCSV[playerid],0),P_IPCOL),0),0)</f>
        <v>#REF!</v>
      </c>
      <c r="K955" s="138" t="e">
        <f>IF(OR(LEAGUE="Mixed",LEAGUE=MYRANKS_P[[#This Row],[LG]]),IFERROR(INDEX(PITCHCSV[],MATCH(MYRANKS_P[[#This Row],[PROJID]],PITCHCSV[playerid],0),P_HCOL),0),0)</f>
        <v>#REF!</v>
      </c>
      <c r="L955" s="138" t="e">
        <f>IF(OR(LEAGUE="Mixed",LEAGUE=MYRANKS_P[[#This Row],[LG]]),IFERROR(INDEX(PITCHCSV[],MATCH(MYRANKS_P[[#This Row],[PROJID]],PITCHCSV[playerid],0),P_ERCOL),0),0)</f>
        <v>#REF!</v>
      </c>
      <c r="M955" s="138" t="e">
        <f>IF(OR(LEAGUE="Mixed",LEAGUE=MYRANKS_P[[#This Row],[LG]]),IFERROR(INDEX(PITCHCSV[],MATCH(MYRANKS_P[[#This Row],[PROJID]],PITCHCSV[playerid],0),P_HRCOL),0),0)</f>
        <v>#REF!</v>
      </c>
      <c r="N955" s="138" t="e">
        <f>IF(OR(LEAGUE="Mixed",LEAGUE=MYRANKS_P[[#This Row],[LG]]),IFERROR(INDEX(PITCHCSV[],MATCH(MYRANKS_P[[#This Row],[PROJID]],PITCHCSV[playerid],0),P_SOCOL),0),0)</f>
        <v>#REF!</v>
      </c>
      <c r="O955" s="138" t="e">
        <f>IF(OR(LEAGUE="Mixed",LEAGUE=MYRANKS_P[[#This Row],[LG]]),IFERROR(INDEX(PITCHCSV[],MATCH(MYRANKS_P[[#This Row],[PROJID]],PITCHCSV[playerid],0),P_BBCOL),0),0)</f>
        <v>#REF!</v>
      </c>
      <c r="P955" s="80" t="e">
        <f>IF(OR(LEAGUE="Mixed",LEAGUE=MYRANKS_P[[#This Row],[LG]]),IFERROR(MYRANKS_P[[#This Row],[ER]]*9/MYRANKS_P[[#This Row],[IP]],0),0)</f>
        <v>#REF!</v>
      </c>
      <c r="Q955" s="12" t="e">
        <f>IF(OR(LEAGUE="Mixed",LEAGUE=MYRANKS_P[[#This Row],[LG]]),IFERROR((MYRANKS_P[[#This Row],[BB]]+MYRANKS_P[[#This Row],[H]])/MYRANKS_P[[#This Row],[IP]],0),0)</f>
        <v>#REF!</v>
      </c>
      <c r="R955" s="58" t="e">
        <f>MYRANKS_P[[#This Row],[W]]/SGP_W</f>
        <v>#REF!</v>
      </c>
      <c r="S955" s="57" t="e">
        <f>MYRANKS_P[[#This Row],[SV]]/SGP_SV</f>
        <v>#REF!</v>
      </c>
      <c r="T955" s="58" t="e">
        <f>MYRANKS_P[[#This Row],[SO]]/SGP_K</f>
        <v>#REF!</v>
      </c>
      <c r="U955" s="12" t="e">
        <f>((LGAVG_ER*(NUMPITCHERS-1)+MYRANKS_P[[#This Row],[ER]])*9/((LGAVG_IP*(NUMPITCHERS-1)+MYRANKS_P[[#This Row],[IP]]))-LGAVG_ERA)/SGP_ERA</f>
        <v>#REF!</v>
      </c>
      <c r="V955" s="141" t="e">
        <f>((LGAVG_HBB*(NUMPITCHERS-1)+MYRANKS_P[[#This Row],[BB]]+MYRANKS_P[[#This Row],[H]])/(LGAVG_IP*(NUMPITCHERS-1)+MYRANKS_P[[#This Row],[IP]])-LGAVG_WHIP)/SGP_WHIP</f>
        <v>#REF!</v>
      </c>
      <c r="W955" s="75" t="e">
        <f>MYRANKS_P[[#This Row],[WSGP]]+MYRANKS_P[[#This Row],[SVSGP]]+MYRANKS_P[[#This Row],[SOSGP]]+MYRANKS_P[[#This Row],[ERASGP]]+MYRANKS_P[[#This Row],[WHIPSGP]]</f>
        <v>#REF!</v>
      </c>
      <c r="X955" s="177" t="e">
        <f>RANK(MYRANKS_P[[#This Row],[TTLSGP]],MYRANKS_P[TTLSGP],0)</f>
        <v>#REF!</v>
      </c>
      <c r="Y955" s="75" t="e">
        <f>IF(MYRANKS_P[[#This Row],[RAW_RANK]]&gt;NUM_P,MYRANKS_P[[#This Row],[TTLSGP]],0)</f>
        <v>#REF!</v>
      </c>
      <c r="Z955" s="59" t="e">
        <f>IF(MYRANKS_P[[#This Row],[BENCH_TTLSGP]]=0,"",RANK(MYRANKS_P[[#This Row],[BENCH_TTLSGP]],MYRANKS_P[BENCH_TTLSGP],0))</f>
        <v>#REF!</v>
      </c>
      <c r="AA955" s="59" t="e">
        <f>IF(MYRANKS_P[[#This Row],[RAW_RANK]]=NUM_P,"X","")</f>
        <v>#REF!</v>
      </c>
      <c r="AB955" s="118" t="e">
        <f>VLOOKUP(MYRANKS_P[[#This Row],[POS]],#REF!,COLUMN(#REF!),FALSE)</f>
        <v>#REF!</v>
      </c>
      <c r="AC955" s="57" t="e">
        <f>MYRANKS_P[[#This Row],[TTLSGP]]-MYRANKS_P[[#This Row],[REPL LVL]]</f>
        <v>#REF!</v>
      </c>
      <c r="AD955" s="58" t="e">
        <f>IF(MYRANKS_P[[#This Row],[RAW_RANK]]&lt;=Total_Pitchers_Drafted,MYRANKS_P[[#This Row],[SGP OVER REPL]],0)</f>
        <v>#REF!</v>
      </c>
      <c r="AE955" s="69" t="e">
        <f>MYRANKS_P[[#This Row],[SGP OVER REPL]]*Dollar_Value_Per_Pitcher_SGP+1</f>
        <v>#REF!</v>
      </c>
      <c r="AF955" s="58"/>
      <c r="AG955" s="57" t="e">
        <f>IF(AND(MYRANKS_P[[#This Row],[BENCH_RANK]]&lt;=Total_Pitchers_Drafted,MYRANKS_P[[#This Row],[$ACTUAL]]=""),MYRANKS_P[[#This Row],[USEFULSGP]],0)</f>
        <v>#REF!</v>
      </c>
      <c r="AH955" s="58" t="e">
        <f>IF(MYRANKS_P[[#This Row],[REMAIN_SGP]]=0,0,MYRANKS_P[[#This Row],[REMAIN_SGP]]*Remaining_Dollar_Value_Per_Pitcher_SGP+1)</f>
        <v>#REF!</v>
      </c>
      <c r="AI955" s="94"/>
    </row>
    <row r="956" spans="1:35" x14ac:dyDescent="0.25">
      <c r="A956" s="78" t="s">
        <v>2061</v>
      </c>
      <c r="B956" s="53" t="e">
        <f>VLOOKUP(MYRANKS_P[[#This Row],[PLAYERID]],#REF!,COLUMN(#REF!),FALSE)</f>
        <v>#REF!</v>
      </c>
      <c r="C956" s="53" t="e">
        <f>VLOOKUP(MYRANKS_P[[#This Row],[PLAYERID]],#REF!,COLUMN(#REF!),FALSE)</f>
        <v>#REF!</v>
      </c>
      <c r="D956" s="53" t="e">
        <f>VLOOKUP(MYRANKS_P[[#This Row],[PLAYERID]],#REF!,COLUMN(#REF!),FALSE)</f>
        <v>#REF!</v>
      </c>
      <c r="E956" s="9" t="e">
        <f>VLOOKUP(MYRANKS_P[[#This Row],[PLAYERID]],#REF!,COLUMN(#REF!),FALSE)</f>
        <v>#REF!</v>
      </c>
      <c r="F956" s="53" t="e">
        <f>VLOOKUP(MYRANKS_P[[#This Row],[PLAYERID]],#REF!,COLUMN(#REF!),FALSE)</f>
        <v>#REF!</v>
      </c>
      <c r="G956" s="169" t="e">
        <f>INDEX(#REF!,MATCH(MYRANKS_P[[#This Row],[PLAYERID]],#REF!,0),VLOOKUP(IDSYSTEM,#REF!,3,FALSE))</f>
        <v>#REF!</v>
      </c>
      <c r="H956" s="136" t="e">
        <f>IF(OR(LEAGUE="Mixed",LEAGUE=MYRANKS_P[[#This Row],[LG]]),IFERROR(INDEX(PITCHCSV[],MATCH(MYRANKS_P[[#This Row],[PROJID]],PITCHCSV[playerid],0),P_WCOL),0),0)</f>
        <v>#REF!</v>
      </c>
      <c r="I956" s="138" t="e">
        <f>IF(OR(LEAGUE="Mixed",LEAGUE=MYRANKS_P[[#This Row],[LG]]),IFERROR(INDEX(PITCHCSV[],MATCH(MYRANKS_P[[#This Row],[PROJID]],PITCHCSV[playerid],0),P_SVCOL),0),0)</f>
        <v>#REF!</v>
      </c>
      <c r="J956" s="138" t="e">
        <f>IF(OR(LEAGUE="Mixed",LEAGUE=MYRANKS_P[[#This Row],[LG]]),IFERROR(INDEX(PITCHCSV[],MATCH(MYRANKS_P[[#This Row],[PROJID]],PITCHCSV[playerid],0),P_IPCOL),0),0)</f>
        <v>#REF!</v>
      </c>
      <c r="K956" s="138" t="e">
        <f>IF(OR(LEAGUE="Mixed",LEAGUE=MYRANKS_P[[#This Row],[LG]]),IFERROR(INDEX(PITCHCSV[],MATCH(MYRANKS_P[[#This Row],[PROJID]],PITCHCSV[playerid],0),P_HCOL),0),0)</f>
        <v>#REF!</v>
      </c>
      <c r="L956" s="138" t="e">
        <f>IF(OR(LEAGUE="Mixed",LEAGUE=MYRANKS_P[[#This Row],[LG]]),IFERROR(INDEX(PITCHCSV[],MATCH(MYRANKS_P[[#This Row],[PROJID]],PITCHCSV[playerid],0),P_ERCOL),0),0)</f>
        <v>#REF!</v>
      </c>
      <c r="M956" s="138" t="e">
        <f>IF(OR(LEAGUE="Mixed",LEAGUE=MYRANKS_P[[#This Row],[LG]]),IFERROR(INDEX(PITCHCSV[],MATCH(MYRANKS_P[[#This Row],[PROJID]],PITCHCSV[playerid],0),P_HRCOL),0),0)</f>
        <v>#REF!</v>
      </c>
      <c r="N956" s="138" t="e">
        <f>IF(OR(LEAGUE="Mixed",LEAGUE=MYRANKS_P[[#This Row],[LG]]),IFERROR(INDEX(PITCHCSV[],MATCH(MYRANKS_P[[#This Row],[PROJID]],PITCHCSV[playerid],0),P_SOCOL),0),0)</f>
        <v>#REF!</v>
      </c>
      <c r="O956" s="138" t="e">
        <f>IF(OR(LEAGUE="Mixed",LEAGUE=MYRANKS_P[[#This Row],[LG]]),IFERROR(INDEX(PITCHCSV[],MATCH(MYRANKS_P[[#This Row],[PROJID]],PITCHCSV[playerid],0),P_BBCOL),0),0)</f>
        <v>#REF!</v>
      </c>
      <c r="P956" s="80" t="e">
        <f>IF(OR(LEAGUE="Mixed",LEAGUE=MYRANKS_P[[#This Row],[LG]]),IFERROR(MYRANKS_P[[#This Row],[ER]]*9/MYRANKS_P[[#This Row],[IP]],0),0)</f>
        <v>#REF!</v>
      </c>
      <c r="Q956" s="12" t="e">
        <f>IF(OR(LEAGUE="Mixed",LEAGUE=MYRANKS_P[[#This Row],[LG]]),IFERROR((MYRANKS_P[[#This Row],[BB]]+MYRANKS_P[[#This Row],[H]])/MYRANKS_P[[#This Row],[IP]],0),0)</f>
        <v>#REF!</v>
      </c>
      <c r="R956" s="12" t="e">
        <f>MYRANKS_P[[#This Row],[W]]/SGP_W</f>
        <v>#REF!</v>
      </c>
      <c r="S956" s="12" t="e">
        <f>MYRANKS_P[[#This Row],[SV]]/SGP_SV</f>
        <v>#REF!</v>
      </c>
      <c r="T956" s="12" t="e">
        <f>MYRANKS_P[[#This Row],[SO]]/SGP_K</f>
        <v>#REF!</v>
      </c>
      <c r="U956" s="12" t="e">
        <f>((LGAVG_ER*(NUMPITCHERS-1)+MYRANKS_P[[#This Row],[ER]])*9/((LGAVG_IP*(NUMPITCHERS-1)+MYRANKS_P[[#This Row],[IP]]))-LGAVG_ERA)/SGP_ERA</f>
        <v>#REF!</v>
      </c>
      <c r="V956" s="141" t="e">
        <f>((LGAVG_HBB*(NUMPITCHERS-1)+MYRANKS_P[[#This Row],[BB]]+MYRANKS_P[[#This Row],[H]])/(LGAVG_IP*(NUMPITCHERS-1)+MYRANKS_P[[#This Row],[IP]])-LGAVG_WHIP)/SGP_WHIP</f>
        <v>#REF!</v>
      </c>
      <c r="W956" s="76" t="e">
        <f>MYRANKS_P[[#This Row],[WSGP]]+MYRANKS_P[[#This Row],[SVSGP]]+MYRANKS_P[[#This Row],[SOSGP]]+MYRANKS_P[[#This Row],[ERASGP]]+MYRANKS_P[[#This Row],[WHIPSGP]]</f>
        <v>#REF!</v>
      </c>
      <c r="X956" s="175" t="e">
        <f>RANK(MYRANKS_P[[#This Row],[TTLSGP]],MYRANKS_P[TTLSGP],0)</f>
        <v>#REF!</v>
      </c>
      <c r="Y956" s="76" t="e">
        <f>IF(MYRANKS_P[[#This Row],[RAW_RANK]]&gt;NUM_P,MYRANKS_P[[#This Row],[TTLSGP]],0)</f>
        <v>#REF!</v>
      </c>
      <c r="Z956" s="23" t="e">
        <f>IF(MYRANKS_P[[#This Row],[BENCH_TTLSGP]]=0,"",RANK(MYRANKS_P[[#This Row],[BENCH_TTLSGP]],MYRANKS_P[BENCH_TTLSGP],0))</f>
        <v>#REF!</v>
      </c>
      <c r="AA956" s="23" t="e">
        <f>IF(MYRANKS_P[[#This Row],[RAW_RANK]]=NUM_P,"X","")</f>
        <v>#REF!</v>
      </c>
      <c r="AB956" s="80" t="e">
        <f>VLOOKUP(MYRANKS_P[[#This Row],[POS]],#REF!,COLUMN(#REF!),FALSE)</f>
        <v>#REF!</v>
      </c>
      <c r="AC956" s="12" t="e">
        <f>MYRANKS_P[[#This Row],[TTLSGP]]-MYRANKS_P[[#This Row],[REPL LVL]]</f>
        <v>#REF!</v>
      </c>
      <c r="AD956" s="20" t="e">
        <f>IF(MYRANKS_P[[#This Row],[RAW_RANK]]&lt;=Total_Pitchers_Drafted,MYRANKS_P[[#This Row],[SGP OVER REPL]],0)</f>
        <v>#REF!</v>
      </c>
      <c r="AE956" s="70" t="e">
        <f>MYRANKS_P[[#This Row],[SGP OVER REPL]]*Dollar_Value_Per_Pitcher_SGP+1</f>
        <v>#REF!</v>
      </c>
      <c r="AF956" s="28"/>
      <c r="AG956" s="31" t="e">
        <f>IF(AND(MYRANKS_P[[#This Row],[BENCH_RANK]]&lt;=Total_Pitchers_Drafted,MYRANKS_P[[#This Row],[$ACTUAL]]=""),MYRANKS_P[[#This Row],[USEFULSGP]],0)</f>
        <v>#REF!</v>
      </c>
      <c r="AH956" s="28" t="e">
        <f>IF(MYRANKS_P[[#This Row],[REMAIN_SGP]]=0,0,MYRANKS_P[[#This Row],[REMAIN_SGP]]*Remaining_Dollar_Value_Per_Pitcher_SGP+1)</f>
        <v>#REF!</v>
      </c>
      <c r="AI956" s="94"/>
    </row>
  </sheetData>
  <dataValidations count="1">
    <dataValidation type="list" allowBlank="1" showInputMessage="1" showErrorMessage="1" sqref="AI2:AI956" xr:uid="{00000000-0002-0000-0600-000000000000}">
      <formula1>TEAMNAME</formula1>
    </dataValidation>
  </dataValidations>
  <pageMargins left="0.7" right="0.7" top="0.75" bottom="0.75" header="0.3" footer="0.3"/>
  <pageSetup orientation="portrait" r:id="rId1"/>
  <ignoredErrors>
    <ignoredError sqref="AJ3:AJ340 AJ341:AJ753 AJ754:AJ768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62"/>
  <sheetViews>
    <sheetView workbookViewId="0">
      <selection activeCell="F14" sqref="F14"/>
    </sheetView>
  </sheetViews>
  <sheetFormatPr defaultRowHeight="15" x14ac:dyDescent="0.25"/>
  <cols>
    <col min="1" max="1" width="14" bestFit="1" customWidth="1"/>
    <col min="2" max="2" width="5.7109375" customWidth="1"/>
    <col min="3" max="3" width="4.5703125" customWidth="1"/>
    <col min="4" max="5" width="5.42578125" customWidth="1"/>
    <col min="6" max="6" width="5.7109375" customWidth="1"/>
    <col min="7" max="7" width="4.42578125" customWidth="1"/>
    <col min="8" max="8" width="6.140625" customWidth="1"/>
    <col min="9" max="9" width="5.5703125" customWidth="1"/>
    <col min="10" max="10" width="5.7109375" customWidth="1"/>
    <col min="11" max="12" width="5.42578125" customWidth="1"/>
    <col min="13" max="13" width="7.28515625" customWidth="1"/>
    <col min="14" max="14" width="10.5703125" bestFit="1" customWidth="1"/>
    <col min="15" max="15" width="20.42578125" bestFit="1" customWidth="1"/>
    <col min="16" max="16" width="4.7109375" customWidth="1"/>
    <col min="17" max="17" width="5.7109375" customWidth="1"/>
    <col min="18" max="18" width="6.85546875" bestFit="1" customWidth="1"/>
    <col min="19" max="19" width="5.42578125" customWidth="1"/>
    <col min="20" max="20" width="6.140625" customWidth="1"/>
    <col min="21" max="21" width="5.28515625" customWidth="1"/>
    <col min="22" max="22" width="5.5703125" customWidth="1"/>
    <col min="23" max="23" width="7.140625" customWidth="1"/>
    <col min="24" max="24" width="6.140625" bestFit="1" customWidth="1"/>
    <col min="25" max="25" width="7.28515625" bestFit="1" customWidth="1"/>
    <col min="26" max="26" width="9" bestFit="1" customWidth="1"/>
    <col min="27" max="27" width="7.28515625" bestFit="1" customWidth="1"/>
    <col min="28" max="28" width="5.42578125" bestFit="1" customWidth="1"/>
    <col min="29" max="29" width="6.28515625" bestFit="1" customWidth="1"/>
    <col min="30" max="30" width="8.42578125" bestFit="1" customWidth="1"/>
    <col min="31" max="31" width="6.7109375" bestFit="1" customWidth="1"/>
    <col min="32" max="33" width="6.28515625" bestFit="1" customWidth="1"/>
    <col min="34" max="34" width="6.5703125" bestFit="1" customWidth="1"/>
    <col min="35" max="35" width="6.7109375" bestFit="1" customWidth="1"/>
    <col min="36" max="36" width="8" bestFit="1" customWidth="1"/>
    <col min="37" max="37" width="7.85546875" bestFit="1" customWidth="1"/>
    <col min="38" max="38" width="7.28515625" bestFit="1" customWidth="1"/>
    <col min="39" max="39" width="9" bestFit="1" customWidth="1"/>
    <col min="40" max="40" width="6.28515625" bestFit="1" customWidth="1"/>
    <col min="41" max="41" width="8.42578125" bestFit="1" customWidth="1"/>
    <col min="42" max="42" width="6.7109375" bestFit="1" customWidth="1"/>
    <col min="43" max="44" width="6.28515625" bestFit="1" customWidth="1"/>
    <col min="45" max="45" width="6.5703125" bestFit="1" customWidth="1"/>
    <col min="46" max="46" width="6.7109375" bestFit="1" customWidth="1"/>
    <col min="47" max="47" width="8" bestFit="1" customWidth="1"/>
    <col min="48" max="48" width="6.85546875" customWidth="1"/>
    <col min="49" max="49" width="16.28515625" customWidth="1"/>
    <col min="50" max="50" width="12" customWidth="1"/>
    <col min="51" max="51" width="15" customWidth="1"/>
    <col min="52" max="52" width="12" customWidth="1"/>
    <col min="53" max="53" width="7" bestFit="1" customWidth="1"/>
    <col min="54" max="54" width="6.5703125" bestFit="1" customWidth="1"/>
    <col min="55" max="55" width="6.85546875" bestFit="1" customWidth="1"/>
    <col min="56" max="56" width="8.7109375" bestFit="1" customWidth="1"/>
    <col min="57" max="57" width="6" bestFit="1" customWidth="1"/>
    <col min="58" max="58" width="8.140625" bestFit="1" customWidth="1"/>
    <col min="59" max="59" width="6.42578125" bestFit="1" customWidth="1"/>
    <col min="60" max="61" width="6" bestFit="1" customWidth="1"/>
    <col min="62" max="62" width="6.140625" bestFit="1" customWidth="1"/>
    <col min="63" max="63" width="6.42578125" bestFit="1" customWidth="1"/>
    <col min="64" max="64" width="7.7109375" bestFit="1" customWidth="1"/>
    <col min="65" max="65" width="10.5703125" bestFit="1" customWidth="1"/>
  </cols>
  <sheetData>
    <row r="1" spans="1:23" x14ac:dyDescent="0.25">
      <c r="A1" t="s">
        <v>5227</v>
      </c>
      <c r="B1" t="s">
        <v>659</v>
      </c>
      <c r="C1" t="s">
        <v>658</v>
      </c>
      <c r="D1" t="s">
        <v>657</v>
      </c>
      <c r="E1" t="s">
        <v>656</v>
      </c>
      <c r="F1" t="s">
        <v>655</v>
      </c>
      <c r="G1" t="s">
        <v>654</v>
      </c>
      <c r="H1" t="s">
        <v>653</v>
      </c>
      <c r="I1" t="s">
        <v>652</v>
      </c>
      <c r="J1" t="s">
        <v>651</v>
      </c>
      <c r="K1" t="s">
        <v>649</v>
      </c>
      <c r="L1" t="s">
        <v>648</v>
      </c>
      <c r="M1" t="s">
        <v>647</v>
      </c>
      <c r="N1" t="s">
        <v>5228</v>
      </c>
      <c r="O1" t="s">
        <v>5226</v>
      </c>
      <c r="P1" t="s">
        <v>5281</v>
      </c>
      <c r="Q1" t="s">
        <v>660</v>
      </c>
      <c r="R1" t="s">
        <v>650</v>
      </c>
      <c r="S1" t="s">
        <v>1015</v>
      </c>
      <c r="T1" t="s">
        <v>6833</v>
      </c>
      <c r="U1" t="s">
        <v>1006</v>
      </c>
      <c r="V1" t="s">
        <v>6834</v>
      </c>
      <c r="W1" t="s">
        <v>6835</v>
      </c>
    </row>
    <row r="2" spans="1:23" x14ac:dyDescent="0.25">
      <c r="A2" t="s">
        <v>5233</v>
      </c>
      <c r="B2">
        <v>644</v>
      </c>
      <c r="C2">
        <v>213</v>
      </c>
      <c r="D2">
        <v>35</v>
      </c>
      <c r="E2">
        <v>14</v>
      </c>
      <c r="F2">
        <v>37</v>
      </c>
      <c r="G2">
        <v>137</v>
      </c>
      <c r="H2">
        <v>104</v>
      </c>
      <c r="I2">
        <v>65</v>
      </c>
      <c r="J2">
        <v>135</v>
      </c>
      <c r="K2">
        <v>14</v>
      </c>
      <c r="L2">
        <v>10</v>
      </c>
      <c r="M2">
        <v>0.33100000000000002</v>
      </c>
      <c r="N2" t="s">
        <v>4948</v>
      </c>
      <c r="O2" t="s">
        <v>462</v>
      </c>
      <c r="P2">
        <v>159</v>
      </c>
      <c r="Q2">
        <v>725</v>
      </c>
      <c r="R2">
        <v>10</v>
      </c>
      <c r="S2">
        <v>127</v>
      </c>
      <c r="T2">
        <v>9</v>
      </c>
      <c r="U2">
        <v>3</v>
      </c>
      <c r="V2">
        <v>3</v>
      </c>
      <c r="W2">
        <v>4</v>
      </c>
    </row>
    <row r="3" spans="1:23" x14ac:dyDescent="0.25">
      <c r="A3" t="s">
        <v>5246</v>
      </c>
      <c r="B3">
        <v>651</v>
      </c>
      <c r="C3">
        <v>178</v>
      </c>
      <c r="D3">
        <v>44</v>
      </c>
      <c r="E3">
        <v>4</v>
      </c>
      <c r="F3">
        <v>33</v>
      </c>
      <c r="G3">
        <v>99</v>
      </c>
      <c r="H3">
        <v>89</v>
      </c>
      <c r="I3">
        <v>60</v>
      </c>
      <c r="J3">
        <v>93</v>
      </c>
      <c r="K3">
        <v>15</v>
      </c>
      <c r="L3">
        <v>3</v>
      </c>
      <c r="M3">
        <v>0.27300000000000002</v>
      </c>
      <c r="N3" t="s">
        <v>3869</v>
      </c>
      <c r="O3" t="s">
        <v>3710</v>
      </c>
      <c r="P3">
        <v>159</v>
      </c>
      <c r="Q3">
        <v>723</v>
      </c>
      <c r="R3">
        <v>4</v>
      </c>
      <c r="S3">
        <v>97</v>
      </c>
      <c r="T3">
        <v>6</v>
      </c>
      <c r="U3">
        <v>3</v>
      </c>
      <c r="V3">
        <v>5</v>
      </c>
      <c r="W3">
        <v>11</v>
      </c>
    </row>
    <row r="4" spans="1:23" x14ac:dyDescent="0.25">
      <c r="A4" t="s">
        <v>5230</v>
      </c>
      <c r="B4">
        <v>662</v>
      </c>
      <c r="C4">
        <v>201</v>
      </c>
      <c r="D4">
        <v>27</v>
      </c>
      <c r="E4">
        <v>5</v>
      </c>
      <c r="F4">
        <v>11</v>
      </c>
      <c r="G4">
        <v>93</v>
      </c>
      <c r="H4">
        <v>57</v>
      </c>
      <c r="I4">
        <v>49</v>
      </c>
      <c r="J4">
        <v>94</v>
      </c>
      <c r="K4">
        <v>22</v>
      </c>
      <c r="L4">
        <v>9</v>
      </c>
      <c r="M4">
        <v>0.30399999999999999</v>
      </c>
      <c r="N4" t="s">
        <v>4386</v>
      </c>
      <c r="O4" t="s">
        <v>109</v>
      </c>
      <c r="P4">
        <v>158</v>
      </c>
      <c r="Q4">
        <v>718</v>
      </c>
      <c r="R4">
        <v>0</v>
      </c>
      <c r="S4">
        <v>158</v>
      </c>
      <c r="T4">
        <v>3</v>
      </c>
      <c r="U4">
        <v>4</v>
      </c>
      <c r="V4">
        <v>3</v>
      </c>
      <c r="W4">
        <v>8</v>
      </c>
    </row>
    <row r="5" spans="1:23" x14ac:dyDescent="0.25">
      <c r="A5" t="s">
        <v>5229</v>
      </c>
      <c r="B5">
        <v>628</v>
      </c>
      <c r="C5">
        <v>166</v>
      </c>
      <c r="D5">
        <v>46</v>
      </c>
      <c r="E5">
        <v>2</v>
      </c>
      <c r="F5">
        <v>24</v>
      </c>
      <c r="G5">
        <v>101</v>
      </c>
      <c r="H5">
        <v>102</v>
      </c>
      <c r="I5">
        <v>77</v>
      </c>
      <c r="J5">
        <v>79</v>
      </c>
      <c r="K5">
        <v>26</v>
      </c>
      <c r="L5">
        <v>3</v>
      </c>
      <c r="M5">
        <v>0.26400000000000001</v>
      </c>
      <c r="N5" t="s">
        <v>4486</v>
      </c>
      <c r="O5" t="s">
        <v>943</v>
      </c>
      <c r="P5">
        <v>153</v>
      </c>
      <c r="Q5">
        <v>712</v>
      </c>
      <c r="R5">
        <v>2</v>
      </c>
      <c r="S5">
        <v>94</v>
      </c>
      <c r="T5">
        <v>9</v>
      </c>
      <c r="U5">
        <v>5</v>
      </c>
      <c r="V5">
        <v>0</v>
      </c>
      <c r="W5">
        <v>9</v>
      </c>
    </row>
    <row r="6" spans="1:23" x14ac:dyDescent="0.25">
      <c r="A6" t="s">
        <v>5239</v>
      </c>
      <c r="B6">
        <v>559</v>
      </c>
      <c r="C6">
        <v>179</v>
      </c>
      <c r="D6">
        <v>34</v>
      </c>
      <c r="E6">
        <v>1</v>
      </c>
      <c r="F6">
        <v>36</v>
      </c>
      <c r="G6">
        <v>106</v>
      </c>
      <c r="H6">
        <v>100</v>
      </c>
      <c r="I6">
        <v>134</v>
      </c>
      <c r="J6">
        <v>83</v>
      </c>
      <c r="K6">
        <v>5</v>
      </c>
      <c r="L6">
        <v>1</v>
      </c>
      <c r="M6">
        <v>0.32</v>
      </c>
      <c r="N6" t="s">
        <v>4927</v>
      </c>
      <c r="O6" t="s">
        <v>645</v>
      </c>
      <c r="P6">
        <v>162</v>
      </c>
      <c r="Q6">
        <v>707</v>
      </c>
      <c r="R6">
        <v>8</v>
      </c>
      <c r="S6">
        <v>108</v>
      </c>
      <c r="T6">
        <v>20</v>
      </c>
      <c r="U6">
        <v>6</v>
      </c>
      <c r="V6">
        <v>0</v>
      </c>
      <c r="W6">
        <v>16</v>
      </c>
    </row>
    <row r="7" spans="1:23" x14ac:dyDescent="0.25">
      <c r="A7" t="s">
        <v>5257</v>
      </c>
      <c r="B7">
        <v>617</v>
      </c>
      <c r="C7">
        <v>166</v>
      </c>
      <c r="D7">
        <v>30</v>
      </c>
      <c r="E7">
        <v>4</v>
      </c>
      <c r="F7">
        <v>34</v>
      </c>
      <c r="G7">
        <v>106</v>
      </c>
      <c r="H7">
        <v>93</v>
      </c>
      <c r="I7">
        <v>78</v>
      </c>
      <c r="J7">
        <v>141</v>
      </c>
      <c r="K7">
        <v>16</v>
      </c>
      <c r="L7">
        <v>7</v>
      </c>
      <c r="M7">
        <v>0.26900000000000002</v>
      </c>
      <c r="N7" t="s">
        <v>3931</v>
      </c>
      <c r="O7" t="s">
        <v>147</v>
      </c>
      <c r="P7">
        <v>152</v>
      </c>
      <c r="Q7">
        <v>705</v>
      </c>
      <c r="R7">
        <v>8</v>
      </c>
      <c r="S7">
        <v>98</v>
      </c>
      <c r="T7">
        <v>6</v>
      </c>
      <c r="U7">
        <v>2</v>
      </c>
      <c r="V7">
        <v>0</v>
      </c>
      <c r="W7">
        <v>11</v>
      </c>
    </row>
    <row r="8" spans="1:23" x14ac:dyDescent="0.25">
      <c r="A8" t="s">
        <v>5255</v>
      </c>
      <c r="B8">
        <v>653</v>
      </c>
      <c r="C8">
        <v>201</v>
      </c>
      <c r="D8">
        <v>20</v>
      </c>
      <c r="E8">
        <v>9</v>
      </c>
      <c r="F8">
        <v>2</v>
      </c>
      <c r="G8">
        <v>114</v>
      </c>
      <c r="H8">
        <v>33</v>
      </c>
      <c r="I8">
        <v>25</v>
      </c>
      <c r="J8">
        <v>93</v>
      </c>
      <c r="K8">
        <v>60</v>
      </c>
      <c r="L8">
        <v>16</v>
      </c>
      <c r="M8">
        <v>0.308</v>
      </c>
      <c r="N8" t="s">
        <v>4017</v>
      </c>
      <c r="O8" t="s">
        <v>57</v>
      </c>
      <c r="P8">
        <v>158</v>
      </c>
      <c r="Q8">
        <v>695</v>
      </c>
      <c r="R8">
        <v>10</v>
      </c>
      <c r="S8">
        <v>170</v>
      </c>
      <c r="T8">
        <v>0</v>
      </c>
      <c r="U8">
        <v>4</v>
      </c>
      <c r="V8">
        <v>2</v>
      </c>
      <c r="W8">
        <v>7</v>
      </c>
    </row>
    <row r="9" spans="1:23" x14ac:dyDescent="0.25">
      <c r="A9" t="s">
        <v>5255</v>
      </c>
      <c r="B9">
        <v>602</v>
      </c>
      <c r="C9">
        <v>170</v>
      </c>
      <c r="D9">
        <v>36</v>
      </c>
      <c r="E9">
        <v>2</v>
      </c>
      <c r="F9">
        <v>18</v>
      </c>
      <c r="G9">
        <v>100</v>
      </c>
      <c r="H9">
        <v>81</v>
      </c>
      <c r="I9">
        <v>80</v>
      </c>
      <c r="J9">
        <v>137</v>
      </c>
      <c r="K9">
        <v>16</v>
      </c>
      <c r="L9">
        <v>2</v>
      </c>
      <c r="M9">
        <v>0.28199999999999997</v>
      </c>
      <c r="N9" t="s">
        <v>4632</v>
      </c>
      <c r="O9" t="s">
        <v>458</v>
      </c>
      <c r="P9">
        <v>156</v>
      </c>
      <c r="Q9">
        <v>695</v>
      </c>
      <c r="R9">
        <v>6</v>
      </c>
      <c r="S9">
        <v>114</v>
      </c>
      <c r="T9">
        <v>4</v>
      </c>
      <c r="U9">
        <v>6</v>
      </c>
      <c r="V9">
        <v>0</v>
      </c>
      <c r="W9">
        <v>13</v>
      </c>
    </row>
    <row r="10" spans="1:23" x14ac:dyDescent="0.25">
      <c r="A10" t="s">
        <v>5255</v>
      </c>
      <c r="B10">
        <v>597</v>
      </c>
      <c r="C10">
        <v>168</v>
      </c>
      <c r="D10">
        <v>32</v>
      </c>
      <c r="E10">
        <v>0</v>
      </c>
      <c r="F10">
        <v>59</v>
      </c>
      <c r="G10">
        <v>123</v>
      </c>
      <c r="H10">
        <v>132</v>
      </c>
      <c r="I10">
        <v>85</v>
      </c>
      <c r="J10">
        <v>163</v>
      </c>
      <c r="K10">
        <v>2</v>
      </c>
      <c r="L10">
        <v>2</v>
      </c>
      <c r="M10">
        <v>0.28100000000000003</v>
      </c>
      <c r="N10" t="s">
        <v>4983</v>
      </c>
      <c r="O10" t="s">
        <v>646</v>
      </c>
      <c r="P10">
        <v>159</v>
      </c>
      <c r="Q10">
        <v>692</v>
      </c>
      <c r="R10">
        <v>7</v>
      </c>
      <c r="S10">
        <v>77</v>
      </c>
      <c r="T10">
        <v>13</v>
      </c>
      <c r="U10">
        <v>3</v>
      </c>
      <c r="V10">
        <v>0</v>
      </c>
      <c r="W10">
        <v>13</v>
      </c>
    </row>
    <row r="11" spans="1:23" x14ac:dyDescent="0.25">
      <c r="A11" t="s">
        <v>5243</v>
      </c>
      <c r="B11">
        <v>572</v>
      </c>
      <c r="C11">
        <v>156</v>
      </c>
      <c r="D11">
        <v>32</v>
      </c>
      <c r="E11">
        <v>3</v>
      </c>
      <c r="F11">
        <v>32</v>
      </c>
      <c r="G11">
        <v>99</v>
      </c>
      <c r="H11">
        <v>109</v>
      </c>
      <c r="I11">
        <v>91</v>
      </c>
      <c r="J11">
        <v>90</v>
      </c>
      <c r="K11">
        <v>10</v>
      </c>
      <c r="L11">
        <v>4</v>
      </c>
      <c r="M11">
        <v>0.27300000000000002</v>
      </c>
      <c r="N11" t="s">
        <v>3987</v>
      </c>
      <c r="O11" t="s">
        <v>632</v>
      </c>
      <c r="P11">
        <v>157</v>
      </c>
      <c r="Q11">
        <v>691</v>
      </c>
      <c r="R11">
        <v>24</v>
      </c>
      <c r="S11">
        <v>89</v>
      </c>
      <c r="T11">
        <v>11</v>
      </c>
      <c r="U11">
        <v>4</v>
      </c>
      <c r="V11">
        <v>0</v>
      </c>
      <c r="W11">
        <v>21</v>
      </c>
    </row>
    <row r="12" spans="1:23" x14ac:dyDescent="0.25">
      <c r="A12" t="s">
        <v>5241</v>
      </c>
      <c r="B12">
        <v>630</v>
      </c>
      <c r="C12">
        <v>163</v>
      </c>
      <c r="D12">
        <v>33</v>
      </c>
      <c r="E12">
        <v>1</v>
      </c>
      <c r="F12">
        <v>33</v>
      </c>
      <c r="G12">
        <v>81</v>
      </c>
      <c r="H12">
        <v>95</v>
      </c>
      <c r="I12">
        <v>50</v>
      </c>
      <c r="J12">
        <v>115</v>
      </c>
      <c r="K12">
        <v>9</v>
      </c>
      <c r="L12">
        <v>4</v>
      </c>
      <c r="M12">
        <v>0.25900000000000001</v>
      </c>
      <c r="N12" t="s">
        <v>4018</v>
      </c>
      <c r="O12" t="s">
        <v>457</v>
      </c>
      <c r="P12">
        <v>156</v>
      </c>
      <c r="Q12">
        <v>690</v>
      </c>
      <c r="R12">
        <v>1</v>
      </c>
      <c r="S12">
        <v>96</v>
      </c>
      <c r="T12">
        <v>3</v>
      </c>
      <c r="U12">
        <v>9</v>
      </c>
      <c r="V12">
        <v>0</v>
      </c>
      <c r="W12">
        <v>17</v>
      </c>
    </row>
    <row r="13" spans="1:23" x14ac:dyDescent="0.25">
      <c r="A13" t="s">
        <v>5253</v>
      </c>
      <c r="B13">
        <v>643</v>
      </c>
      <c r="C13">
        <v>191</v>
      </c>
      <c r="D13">
        <v>44</v>
      </c>
      <c r="E13">
        <v>4</v>
      </c>
      <c r="F13">
        <v>20</v>
      </c>
      <c r="G13">
        <v>100</v>
      </c>
      <c r="H13">
        <v>88</v>
      </c>
      <c r="I13">
        <v>38</v>
      </c>
      <c r="J13">
        <v>101</v>
      </c>
      <c r="K13">
        <v>25</v>
      </c>
      <c r="L13">
        <v>10</v>
      </c>
      <c r="M13">
        <v>0.29699999999999999</v>
      </c>
      <c r="N13" t="s">
        <v>4897</v>
      </c>
      <c r="O13" t="s">
        <v>439</v>
      </c>
      <c r="P13">
        <v>158</v>
      </c>
      <c r="Q13">
        <v>689</v>
      </c>
      <c r="R13">
        <v>3</v>
      </c>
      <c r="S13">
        <v>123</v>
      </c>
      <c r="T13">
        <v>0</v>
      </c>
      <c r="U13">
        <v>4</v>
      </c>
      <c r="V13">
        <v>1</v>
      </c>
      <c r="W13">
        <v>18</v>
      </c>
    </row>
    <row r="14" spans="1:23" x14ac:dyDescent="0.25">
      <c r="A14" t="s">
        <v>5236</v>
      </c>
      <c r="B14">
        <v>587</v>
      </c>
      <c r="C14">
        <v>119</v>
      </c>
      <c r="D14">
        <v>27</v>
      </c>
      <c r="E14">
        <v>0</v>
      </c>
      <c r="F14">
        <v>23</v>
      </c>
      <c r="G14">
        <v>92</v>
      </c>
      <c r="H14">
        <v>65</v>
      </c>
      <c r="I14">
        <v>84</v>
      </c>
      <c r="J14">
        <v>170</v>
      </c>
      <c r="K14">
        <v>6</v>
      </c>
      <c r="L14">
        <v>3</v>
      </c>
      <c r="M14">
        <v>0.20300000000000001</v>
      </c>
      <c r="N14" t="s">
        <v>4059</v>
      </c>
      <c r="O14" t="s">
        <v>644</v>
      </c>
      <c r="P14">
        <v>157</v>
      </c>
      <c r="Q14">
        <v>686</v>
      </c>
      <c r="R14">
        <v>8</v>
      </c>
      <c r="S14">
        <v>69</v>
      </c>
      <c r="T14">
        <v>3</v>
      </c>
      <c r="U14">
        <v>7</v>
      </c>
      <c r="V14">
        <v>0</v>
      </c>
      <c r="W14">
        <v>16</v>
      </c>
    </row>
    <row r="15" spans="1:23" x14ac:dyDescent="0.25">
      <c r="A15" t="s">
        <v>5233</v>
      </c>
      <c r="B15">
        <v>609</v>
      </c>
      <c r="C15">
        <v>189</v>
      </c>
      <c r="D15">
        <v>28</v>
      </c>
      <c r="E15">
        <v>4</v>
      </c>
      <c r="F15">
        <v>8</v>
      </c>
      <c r="G15">
        <v>95</v>
      </c>
      <c r="H15">
        <v>64</v>
      </c>
      <c r="I15">
        <v>59</v>
      </c>
      <c r="J15">
        <v>90</v>
      </c>
      <c r="K15">
        <v>6</v>
      </c>
      <c r="L15">
        <v>5</v>
      </c>
      <c r="M15">
        <v>0.31</v>
      </c>
      <c r="N15" t="s">
        <v>3926</v>
      </c>
      <c r="O15" t="s">
        <v>383</v>
      </c>
      <c r="P15">
        <v>155</v>
      </c>
      <c r="Q15">
        <v>682</v>
      </c>
      <c r="R15">
        <v>6</v>
      </c>
      <c r="S15">
        <v>149</v>
      </c>
      <c r="T15">
        <v>1</v>
      </c>
      <c r="U15">
        <v>5</v>
      </c>
      <c r="V15">
        <v>3</v>
      </c>
      <c r="W15">
        <v>24</v>
      </c>
    </row>
    <row r="16" spans="1:23" x14ac:dyDescent="0.25">
      <c r="A16" t="s">
        <v>5258</v>
      </c>
      <c r="B16">
        <v>594</v>
      </c>
      <c r="C16">
        <v>157</v>
      </c>
      <c r="D16">
        <v>26</v>
      </c>
      <c r="E16">
        <v>4</v>
      </c>
      <c r="F16">
        <v>21</v>
      </c>
      <c r="G16">
        <v>96</v>
      </c>
      <c r="H16">
        <v>63</v>
      </c>
      <c r="I16">
        <v>72</v>
      </c>
      <c r="J16">
        <v>122</v>
      </c>
      <c r="K16">
        <v>23</v>
      </c>
      <c r="L16">
        <v>5</v>
      </c>
      <c r="M16">
        <v>0.26400000000000001</v>
      </c>
      <c r="N16" t="s">
        <v>4846</v>
      </c>
      <c r="O16" t="s">
        <v>495</v>
      </c>
      <c r="P16">
        <v>151</v>
      </c>
      <c r="Q16">
        <v>682</v>
      </c>
      <c r="R16">
        <v>8</v>
      </c>
      <c r="S16">
        <v>106</v>
      </c>
      <c r="T16">
        <v>2</v>
      </c>
      <c r="U16">
        <v>3</v>
      </c>
      <c r="V16">
        <v>5</v>
      </c>
      <c r="W16">
        <v>4</v>
      </c>
    </row>
    <row r="17" spans="1:23" x14ac:dyDescent="0.25">
      <c r="A17" t="s">
        <v>5233</v>
      </c>
      <c r="B17">
        <v>606</v>
      </c>
      <c r="C17">
        <v>187</v>
      </c>
      <c r="D17">
        <v>43</v>
      </c>
      <c r="E17">
        <v>7</v>
      </c>
      <c r="F17">
        <v>37</v>
      </c>
      <c r="G17">
        <v>100</v>
      </c>
      <c r="H17">
        <v>130</v>
      </c>
      <c r="I17">
        <v>62</v>
      </c>
      <c r="J17">
        <v>106</v>
      </c>
      <c r="K17">
        <v>3</v>
      </c>
      <c r="L17">
        <v>2</v>
      </c>
      <c r="M17">
        <v>0.309</v>
      </c>
      <c r="N17" t="s">
        <v>4532</v>
      </c>
      <c r="O17" t="s">
        <v>502</v>
      </c>
      <c r="P17">
        <v>159</v>
      </c>
      <c r="Q17">
        <v>680</v>
      </c>
      <c r="R17">
        <v>4</v>
      </c>
      <c r="S17">
        <v>100</v>
      </c>
      <c r="T17">
        <v>9</v>
      </c>
      <c r="U17">
        <v>6</v>
      </c>
      <c r="V17">
        <v>1</v>
      </c>
      <c r="W17">
        <v>21</v>
      </c>
    </row>
    <row r="18" spans="1:23" x14ac:dyDescent="0.25">
      <c r="A18" t="s">
        <v>5255</v>
      </c>
      <c r="B18">
        <v>613</v>
      </c>
      <c r="C18">
        <v>191</v>
      </c>
      <c r="D18">
        <v>30</v>
      </c>
      <c r="E18">
        <v>2</v>
      </c>
      <c r="F18">
        <v>37</v>
      </c>
      <c r="G18">
        <v>93</v>
      </c>
      <c r="H18">
        <v>124</v>
      </c>
      <c r="I18">
        <v>64</v>
      </c>
      <c r="J18">
        <v>144</v>
      </c>
      <c r="K18">
        <v>1</v>
      </c>
      <c r="L18">
        <v>3</v>
      </c>
      <c r="M18">
        <v>0.312</v>
      </c>
      <c r="N18" t="s">
        <v>4183</v>
      </c>
      <c r="O18" t="s">
        <v>325</v>
      </c>
      <c r="P18">
        <v>159</v>
      </c>
      <c r="Q18">
        <v>679</v>
      </c>
      <c r="R18">
        <v>0</v>
      </c>
      <c r="S18">
        <v>122</v>
      </c>
      <c r="T18">
        <v>4</v>
      </c>
      <c r="U18">
        <v>2</v>
      </c>
      <c r="V18">
        <v>0</v>
      </c>
      <c r="W18">
        <v>18</v>
      </c>
    </row>
    <row r="19" spans="1:23" x14ac:dyDescent="0.25">
      <c r="A19" t="s">
        <v>5258</v>
      </c>
      <c r="B19">
        <v>542</v>
      </c>
      <c r="C19">
        <v>154</v>
      </c>
      <c r="D19">
        <v>24</v>
      </c>
      <c r="E19">
        <v>3</v>
      </c>
      <c r="F19">
        <v>52</v>
      </c>
      <c r="G19">
        <v>128</v>
      </c>
      <c r="H19">
        <v>114</v>
      </c>
      <c r="I19">
        <v>127</v>
      </c>
      <c r="J19">
        <v>208</v>
      </c>
      <c r="K19">
        <v>9</v>
      </c>
      <c r="L19">
        <v>4</v>
      </c>
      <c r="M19">
        <v>0.28399999999999997</v>
      </c>
      <c r="N19" t="s">
        <v>5907</v>
      </c>
      <c r="O19" t="s">
        <v>3818</v>
      </c>
      <c r="P19">
        <v>155</v>
      </c>
      <c r="Q19">
        <v>678</v>
      </c>
      <c r="R19">
        <v>5</v>
      </c>
      <c r="S19">
        <v>75</v>
      </c>
      <c r="T19">
        <v>11</v>
      </c>
      <c r="U19">
        <v>4</v>
      </c>
      <c r="V19">
        <v>0</v>
      </c>
      <c r="W19">
        <v>15</v>
      </c>
    </row>
    <row r="20" spans="1:23" x14ac:dyDescent="0.25">
      <c r="A20" t="s">
        <v>5237</v>
      </c>
      <c r="B20">
        <v>613</v>
      </c>
      <c r="C20">
        <v>160</v>
      </c>
      <c r="D20">
        <v>36</v>
      </c>
      <c r="E20">
        <v>2</v>
      </c>
      <c r="F20">
        <v>20</v>
      </c>
      <c r="G20">
        <v>71</v>
      </c>
      <c r="H20">
        <v>86</v>
      </c>
      <c r="I20">
        <v>46</v>
      </c>
      <c r="J20">
        <v>109</v>
      </c>
      <c r="K20">
        <v>6</v>
      </c>
      <c r="L20">
        <v>1</v>
      </c>
      <c r="M20">
        <v>0.26100000000000001</v>
      </c>
      <c r="N20" t="s">
        <v>3780</v>
      </c>
      <c r="O20" t="s">
        <v>620</v>
      </c>
      <c r="P20">
        <v>156</v>
      </c>
      <c r="Q20">
        <v>677</v>
      </c>
      <c r="R20">
        <v>6</v>
      </c>
      <c r="S20">
        <v>102</v>
      </c>
      <c r="T20">
        <v>3</v>
      </c>
      <c r="U20">
        <v>12</v>
      </c>
      <c r="V20">
        <v>0</v>
      </c>
      <c r="W20">
        <v>18</v>
      </c>
    </row>
    <row r="21" spans="1:23" x14ac:dyDescent="0.25">
      <c r="A21" t="s">
        <v>5252</v>
      </c>
      <c r="B21">
        <v>621</v>
      </c>
      <c r="C21">
        <v>189</v>
      </c>
      <c r="D21">
        <v>43</v>
      </c>
      <c r="E21">
        <v>6</v>
      </c>
      <c r="F21">
        <v>33</v>
      </c>
      <c r="G21">
        <v>95</v>
      </c>
      <c r="H21">
        <v>102</v>
      </c>
      <c r="I21">
        <v>35</v>
      </c>
      <c r="J21">
        <v>119</v>
      </c>
      <c r="K21">
        <v>3</v>
      </c>
      <c r="L21">
        <v>0</v>
      </c>
      <c r="M21">
        <v>0.30399999999999999</v>
      </c>
      <c r="N21" t="s">
        <v>3760</v>
      </c>
      <c r="O21" t="s">
        <v>973</v>
      </c>
      <c r="P21">
        <v>156</v>
      </c>
      <c r="Q21">
        <v>675</v>
      </c>
      <c r="R21">
        <v>15</v>
      </c>
      <c r="S21">
        <v>107</v>
      </c>
      <c r="T21">
        <v>6</v>
      </c>
      <c r="U21">
        <v>4</v>
      </c>
      <c r="V21">
        <v>0</v>
      </c>
      <c r="W21">
        <v>21</v>
      </c>
    </row>
    <row r="22" spans="1:23" x14ac:dyDescent="0.25">
      <c r="A22" t="s">
        <v>5241</v>
      </c>
      <c r="B22">
        <v>622</v>
      </c>
      <c r="C22">
        <v>182</v>
      </c>
      <c r="D22">
        <v>35</v>
      </c>
      <c r="E22">
        <v>0</v>
      </c>
      <c r="F22">
        <v>32</v>
      </c>
      <c r="G22">
        <v>92</v>
      </c>
      <c r="H22">
        <v>105</v>
      </c>
      <c r="I22">
        <v>35</v>
      </c>
      <c r="J22">
        <v>142</v>
      </c>
      <c r="K22">
        <v>1</v>
      </c>
      <c r="L22">
        <v>0</v>
      </c>
      <c r="M22">
        <v>0.29299999999999998</v>
      </c>
      <c r="N22" t="s">
        <v>4487</v>
      </c>
      <c r="O22" t="s">
        <v>272</v>
      </c>
      <c r="P22">
        <v>160</v>
      </c>
      <c r="Q22">
        <v>675</v>
      </c>
      <c r="R22">
        <v>11</v>
      </c>
      <c r="S22">
        <v>115</v>
      </c>
      <c r="T22">
        <v>0</v>
      </c>
      <c r="U22">
        <v>7</v>
      </c>
      <c r="V22">
        <v>0</v>
      </c>
      <c r="W22">
        <v>20</v>
      </c>
    </row>
    <row r="23" spans="1:23" x14ac:dyDescent="0.25">
      <c r="A23" t="s">
        <v>5245</v>
      </c>
      <c r="B23">
        <v>603</v>
      </c>
      <c r="C23">
        <v>192</v>
      </c>
      <c r="D23">
        <v>31</v>
      </c>
      <c r="E23">
        <v>1</v>
      </c>
      <c r="F23">
        <v>25</v>
      </c>
      <c r="G23">
        <v>98</v>
      </c>
      <c r="H23">
        <v>94</v>
      </c>
      <c r="I23">
        <v>66</v>
      </c>
      <c r="J23">
        <v>104</v>
      </c>
      <c r="K23">
        <v>6</v>
      </c>
      <c r="L23">
        <v>1</v>
      </c>
      <c r="M23">
        <v>0.318</v>
      </c>
      <c r="N23" t="s">
        <v>3797</v>
      </c>
      <c r="O23" t="s">
        <v>551</v>
      </c>
      <c r="P23">
        <v>162</v>
      </c>
      <c r="Q23">
        <v>671</v>
      </c>
      <c r="R23">
        <v>0</v>
      </c>
      <c r="S23">
        <v>135</v>
      </c>
      <c r="T23">
        <v>3</v>
      </c>
      <c r="U23">
        <v>2</v>
      </c>
      <c r="V23">
        <v>0</v>
      </c>
      <c r="W23">
        <v>20</v>
      </c>
    </row>
    <row r="24" spans="1:23" x14ac:dyDescent="0.25">
      <c r="A24" t="s">
        <v>5230</v>
      </c>
      <c r="B24">
        <v>593</v>
      </c>
      <c r="C24">
        <v>163</v>
      </c>
      <c r="D24">
        <v>39</v>
      </c>
      <c r="E24">
        <v>1</v>
      </c>
      <c r="F24">
        <v>8</v>
      </c>
      <c r="G24">
        <v>76</v>
      </c>
      <c r="H24">
        <v>76</v>
      </c>
      <c r="I24">
        <v>68</v>
      </c>
      <c r="J24">
        <v>110</v>
      </c>
      <c r="K24">
        <v>0</v>
      </c>
      <c r="L24">
        <v>2</v>
      </c>
      <c r="M24">
        <v>0.27500000000000002</v>
      </c>
      <c r="N24" t="s">
        <v>5045</v>
      </c>
      <c r="O24" t="s">
        <v>563</v>
      </c>
      <c r="P24">
        <v>160</v>
      </c>
      <c r="Q24">
        <v>670</v>
      </c>
      <c r="R24">
        <v>6</v>
      </c>
      <c r="S24">
        <v>115</v>
      </c>
      <c r="T24">
        <v>8</v>
      </c>
      <c r="U24">
        <v>3</v>
      </c>
      <c r="V24">
        <v>0</v>
      </c>
      <c r="W24">
        <v>16</v>
      </c>
    </row>
    <row r="25" spans="1:23" x14ac:dyDescent="0.25">
      <c r="A25" t="s">
        <v>5246</v>
      </c>
      <c r="B25">
        <v>554</v>
      </c>
      <c r="C25">
        <v>143</v>
      </c>
      <c r="D25">
        <v>20</v>
      </c>
      <c r="E25">
        <v>1</v>
      </c>
      <c r="F25">
        <v>38</v>
      </c>
      <c r="G25">
        <v>96</v>
      </c>
      <c r="H25">
        <v>107</v>
      </c>
      <c r="I25">
        <v>104</v>
      </c>
      <c r="J25">
        <v>133</v>
      </c>
      <c r="K25">
        <v>2</v>
      </c>
      <c r="L25">
        <v>0</v>
      </c>
      <c r="M25">
        <v>0.25800000000000001</v>
      </c>
      <c r="N25" t="s">
        <v>4562</v>
      </c>
      <c r="O25" t="s">
        <v>634</v>
      </c>
      <c r="P25">
        <v>157</v>
      </c>
      <c r="Q25">
        <v>669</v>
      </c>
      <c r="R25">
        <v>5</v>
      </c>
      <c r="S25">
        <v>84</v>
      </c>
      <c r="T25">
        <v>5</v>
      </c>
      <c r="U25">
        <v>5</v>
      </c>
      <c r="V25">
        <v>0</v>
      </c>
      <c r="W25">
        <v>18</v>
      </c>
    </row>
    <row r="26" spans="1:23" x14ac:dyDescent="0.25">
      <c r="A26" t="s">
        <v>5246</v>
      </c>
      <c r="B26">
        <v>571</v>
      </c>
      <c r="C26">
        <v>148</v>
      </c>
      <c r="D26">
        <v>37</v>
      </c>
      <c r="E26">
        <v>3</v>
      </c>
      <c r="F26">
        <v>23</v>
      </c>
      <c r="G26">
        <v>90</v>
      </c>
      <c r="H26">
        <v>79</v>
      </c>
      <c r="I26">
        <v>88</v>
      </c>
      <c r="J26">
        <v>94</v>
      </c>
      <c r="K26">
        <v>5</v>
      </c>
      <c r="L26">
        <v>1</v>
      </c>
      <c r="M26">
        <v>0.25900000000000001</v>
      </c>
      <c r="N26" t="s">
        <v>4341</v>
      </c>
      <c r="O26" t="s">
        <v>601</v>
      </c>
      <c r="P26">
        <v>154</v>
      </c>
      <c r="Q26">
        <v>667</v>
      </c>
      <c r="R26">
        <v>6</v>
      </c>
      <c r="S26">
        <v>85</v>
      </c>
      <c r="T26">
        <v>6</v>
      </c>
      <c r="U26">
        <v>2</v>
      </c>
      <c r="V26">
        <v>0</v>
      </c>
      <c r="W26">
        <v>11</v>
      </c>
    </row>
    <row r="27" spans="1:23" x14ac:dyDescent="0.25">
      <c r="A27" t="s">
        <v>6836</v>
      </c>
      <c r="B27">
        <v>620</v>
      </c>
      <c r="C27">
        <v>177</v>
      </c>
      <c r="D27">
        <v>30</v>
      </c>
      <c r="E27">
        <v>2</v>
      </c>
      <c r="F27">
        <v>17</v>
      </c>
      <c r="G27">
        <v>78</v>
      </c>
      <c r="H27">
        <v>85</v>
      </c>
      <c r="I27">
        <v>36</v>
      </c>
      <c r="J27">
        <v>74</v>
      </c>
      <c r="K27">
        <v>1</v>
      </c>
      <c r="L27">
        <v>2</v>
      </c>
      <c r="M27">
        <v>0.28499999999999998</v>
      </c>
      <c r="N27" t="s">
        <v>4270</v>
      </c>
      <c r="O27" t="s">
        <v>581</v>
      </c>
      <c r="P27">
        <v>156</v>
      </c>
      <c r="Q27">
        <v>666</v>
      </c>
      <c r="R27">
        <v>2</v>
      </c>
      <c r="S27">
        <v>128</v>
      </c>
      <c r="T27">
        <v>1</v>
      </c>
      <c r="U27">
        <v>6</v>
      </c>
      <c r="V27">
        <v>2</v>
      </c>
      <c r="W27">
        <v>19</v>
      </c>
    </row>
    <row r="28" spans="1:23" x14ac:dyDescent="0.25">
      <c r="A28" t="s">
        <v>5249</v>
      </c>
      <c r="B28">
        <v>558</v>
      </c>
      <c r="C28">
        <v>166</v>
      </c>
      <c r="D28">
        <v>34</v>
      </c>
      <c r="E28">
        <v>3</v>
      </c>
      <c r="F28">
        <v>36</v>
      </c>
      <c r="G28">
        <v>117</v>
      </c>
      <c r="H28">
        <v>120</v>
      </c>
      <c r="I28">
        <v>94</v>
      </c>
      <c r="J28">
        <v>147</v>
      </c>
      <c r="K28">
        <v>18</v>
      </c>
      <c r="L28">
        <v>5</v>
      </c>
      <c r="M28">
        <v>0.29699999999999999</v>
      </c>
      <c r="N28" t="s">
        <v>4962</v>
      </c>
      <c r="O28" t="s">
        <v>597</v>
      </c>
      <c r="P28">
        <v>155</v>
      </c>
      <c r="Q28">
        <v>665</v>
      </c>
      <c r="R28">
        <v>8</v>
      </c>
      <c r="S28">
        <v>93</v>
      </c>
      <c r="T28">
        <v>15</v>
      </c>
      <c r="U28">
        <v>4</v>
      </c>
      <c r="V28">
        <v>0</v>
      </c>
      <c r="W28">
        <v>14</v>
      </c>
    </row>
    <row r="29" spans="1:23" x14ac:dyDescent="0.25">
      <c r="A29" t="s">
        <v>5243</v>
      </c>
      <c r="B29">
        <v>549</v>
      </c>
      <c r="C29">
        <v>162</v>
      </c>
      <c r="D29">
        <v>38</v>
      </c>
      <c r="E29">
        <v>4</v>
      </c>
      <c r="F29">
        <v>29</v>
      </c>
      <c r="G29">
        <v>111</v>
      </c>
      <c r="H29">
        <v>73</v>
      </c>
      <c r="I29">
        <v>95</v>
      </c>
      <c r="J29">
        <v>128</v>
      </c>
      <c r="K29">
        <v>7</v>
      </c>
      <c r="L29">
        <v>5</v>
      </c>
      <c r="M29">
        <v>0.29499999999999998</v>
      </c>
      <c r="N29" t="s">
        <v>3778</v>
      </c>
      <c r="O29" t="s">
        <v>2192</v>
      </c>
      <c r="P29">
        <v>151</v>
      </c>
      <c r="Q29">
        <v>665</v>
      </c>
      <c r="R29">
        <v>15</v>
      </c>
      <c r="S29">
        <v>91</v>
      </c>
      <c r="T29">
        <v>5</v>
      </c>
      <c r="U29">
        <v>6</v>
      </c>
      <c r="V29">
        <v>0</v>
      </c>
      <c r="W29">
        <v>8</v>
      </c>
    </row>
    <row r="30" spans="1:23" x14ac:dyDescent="0.25">
      <c r="A30" t="s">
        <v>5247</v>
      </c>
      <c r="B30">
        <v>614</v>
      </c>
      <c r="C30">
        <v>167</v>
      </c>
      <c r="D30">
        <v>36</v>
      </c>
      <c r="E30">
        <v>10</v>
      </c>
      <c r="F30">
        <v>26</v>
      </c>
      <c r="G30">
        <v>73</v>
      </c>
      <c r="H30">
        <v>101</v>
      </c>
      <c r="I30">
        <v>41</v>
      </c>
      <c r="J30">
        <v>142</v>
      </c>
      <c r="K30">
        <v>4</v>
      </c>
      <c r="L30">
        <v>5</v>
      </c>
      <c r="M30">
        <v>0.27200000000000002</v>
      </c>
      <c r="N30" t="s">
        <v>4385</v>
      </c>
      <c r="O30" t="s">
        <v>266</v>
      </c>
      <c r="P30">
        <v>157</v>
      </c>
      <c r="Q30">
        <v>665</v>
      </c>
      <c r="R30">
        <v>5</v>
      </c>
      <c r="S30">
        <v>95</v>
      </c>
      <c r="T30">
        <v>0</v>
      </c>
      <c r="U30">
        <v>5</v>
      </c>
      <c r="V30">
        <v>0</v>
      </c>
      <c r="W30">
        <v>12</v>
      </c>
    </row>
    <row r="31" spans="1:23" x14ac:dyDescent="0.25">
      <c r="A31" t="s">
        <v>5242</v>
      </c>
      <c r="B31">
        <v>608</v>
      </c>
      <c r="C31">
        <v>155</v>
      </c>
      <c r="D31">
        <v>29</v>
      </c>
      <c r="E31">
        <v>6</v>
      </c>
      <c r="F31">
        <v>12</v>
      </c>
      <c r="G31">
        <v>71</v>
      </c>
      <c r="H31">
        <v>61</v>
      </c>
      <c r="I31">
        <v>45</v>
      </c>
      <c r="J31">
        <v>111</v>
      </c>
      <c r="K31">
        <v>14</v>
      </c>
      <c r="L31">
        <v>5</v>
      </c>
      <c r="M31">
        <v>0.255</v>
      </c>
      <c r="N31" t="s">
        <v>4779</v>
      </c>
      <c r="O31" t="s">
        <v>249</v>
      </c>
      <c r="P31">
        <v>162</v>
      </c>
      <c r="Q31">
        <v>663</v>
      </c>
      <c r="R31">
        <v>4</v>
      </c>
      <c r="S31">
        <v>108</v>
      </c>
      <c r="T31">
        <v>2</v>
      </c>
      <c r="U31">
        <v>4</v>
      </c>
      <c r="V31">
        <v>2</v>
      </c>
      <c r="W31">
        <v>12</v>
      </c>
    </row>
    <row r="32" spans="1:23" x14ac:dyDescent="0.25">
      <c r="A32" t="s">
        <v>5235</v>
      </c>
      <c r="B32">
        <v>590</v>
      </c>
      <c r="C32">
        <v>204</v>
      </c>
      <c r="D32">
        <v>39</v>
      </c>
      <c r="E32">
        <v>4</v>
      </c>
      <c r="F32">
        <v>24</v>
      </c>
      <c r="G32">
        <v>112</v>
      </c>
      <c r="H32">
        <v>81</v>
      </c>
      <c r="I32">
        <v>58</v>
      </c>
      <c r="J32">
        <v>84</v>
      </c>
      <c r="K32">
        <v>32</v>
      </c>
      <c r="L32">
        <v>6</v>
      </c>
      <c r="M32">
        <v>0.34599999999999997</v>
      </c>
      <c r="N32" t="s">
        <v>5074</v>
      </c>
      <c r="O32" t="s">
        <v>483</v>
      </c>
      <c r="P32">
        <v>153</v>
      </c>
      <c r="Q32">
        <v>662</v>
      </c>
      <c r="R32">
        <v>9</v>
      </c>
      <c r="S32">
        <v>137</v>
      </c>
      <c r="T32">
        <v>3</v>
      </c>
      <c r="U32">
        <v>4</v>
      </c>
      <c r="V32">
        <v>1</v>
      </c>
      <c r="W32">
        <v>19</v>
      </c>
    </row>
    <row r="33" spans="1:23" x14ac:dyDescent="0.25">
      <c r="A33" t="s">
        <v>5229</v>
      </c>
      <c r="B33">
        <v>573</v>
      </c>
      <c r="C33">
        <v>155</v>
      </c>
      <c r="D33">
        <v>26</v>
      </c>
      <c r="E33">
        <v>1</v>
      </c>
      <c r="F33">
        <v>20</v>
      </c>
      <c r="G33">
        <v>84</v>
      </c>
      <c r="H33">
        <v>90</v>
      </c>
      <c r="I33">
        <v>70</v>
      </c>
      <c r="J33">
        <v>112</v>
      </c>
      <c r="K33">
        <v>20</v>
      </c>
      <c r="L33">
        <v>5</v>
      </c>
      <c r="M33">
        <v>0.27100000000000002</v>
      </c>
      <c r="N33" t="s">
        <v>5851</v>
      </c>
      <c r="O33" t="s">
        <v>5850</v>
      </c>
      <c r="P33">
        <v>151</v>
      </c>
      <c r="Q33">
        <v>658</v>
      </c>
      <c r="R33">
        <v>6</v>
      </c>
      <c r="S33">
        <v>108</v>
      </c>
      <c r="T33">
        <v>7</v>
      </c>
      <c r="U33">
        <v>8</v>
      </c>
      <c r="V33">
        <v>1</v>
      </c>
      <c r="W33">
        <v>16</v>
      </c>
    </row>
    <row r="34" spans="1:23" x14ac:dyDescent="0.25">
      <c r="A34" t="s">
        <v>5254</v>
      </c>
      <c r="B34">
        <v>569</v>
      </c>
      <c r="C34">
        <v>139</v>
      </c>
      <c r="D34">
        <v>23</v>
      </c>
      <c r="E34">
        <v>2</v>
      </c>
      <c r="F34">
        <v>19</v>
      </c>
      <c r="G34">
        <v>77</v>
      </c>
      <c r="H34">
        <v>71</v>
      </c>
      <c r="I34">
        <v>71</v>
      </c>
      <c r="J34">
        <v>134</v>
      </c>
      <c r="K34">
        <v>5</v>
      </c>
      <c r="L34">
        <v>1</v>
      </c>
      <c r="M34">
        <v>0.24399999999999999</v>
      </c>
      <c r="N34" t="s">
        <v>5055</v>
      </c>
      <c r="O34" t="s">
        <v>200</v>
      </c>
      <c r="P34">
        <v>155</v>
      </c>
      <c r="Q34">
        <v>654</v>
      </c>
      <c r="R34">
        <v>8</v>
      </c>
      <c r="S34">
        <v>95</v>
      </c>
      <c r="T34">
        <v>4</v>
      </c>
      <c r="U34">
        <v>6</v>
      </c>
      <c r="V34">
        <v>0</v>
      </c>
      <c r="W34">
        <v>10</v>
      </c>
    </row>
    <row r="35" spans="1:23" x14ac:dyDescent="0.25">
      <c r="A35" t="s">
        <v>5234</v>
      </c>
      <c r="B35">
        <v>566</v>
      </c>
      <c r="C35">
        <v>140</v>
      </c>
      <c r="D35">
        <v>28</v>
      </c>
      <c r="E35">
        <v>1</v>
      </c>
      <c r="F35">
        <v>43</v>
      </c>
      <c r="G35">
        <v>91</v>
      </c>
      <c r="H35">
        <v>110</v>
      </c>
      <c r="I35">
        <v>73</v>
      </c>
      <c r="J35">
        <v>195</v>
      </c>
      <c r="K35">
        <v>4</v>
      </c>
      <c r="L35">
        <v>0</v>
      </c>
      <c r="M35">
        <v>0.247</v>
      </c>
      <c r="N35" t="s">
        <v>3823</v>
      </c>
      <c r="O35" t="s">
        <v>514</v>
      </c>
      <c r="P35">
        <v>153</v>
      </c>
      <c r="Q35">
        <v>652</v>
      </c>
      <c r="R35">
        <v>6</v>
      </c>
      <c r="S35">
        <v>68</v>
      </c>
      <c r="T35">
        <v>1</v>
      </c>
      <c r="U35">
        <v>7</v>
      </c>
      <c r="V35">
        <v>0</v>
      </c>
      <c r="W35">
        <v>20</v>
      </c>
    </row>
    <row r="36" spans="1:23" x14ac:dyDescent="0.25">
      <c r="A36" t="s">
        <v>5253</v>
      </c>
      <c r="B36">
        <v>607</v>
      </c>
      <c r="C36">
        <v>124</v>
      </c>
      <c r="D36">
        <v>21</v>
      </c>
      <c r="E36">
        <v>3</v>
      </c>
      <c r="F36">
        <v>30</v>
      </c>
      <c r="G36">
        <v>79</v>
      </c>
      <c r="H36">
        <v>75</v>
      </c>
      <c r="I36">
        <v>32</v>
      </c>
      <c r="J36">
        <v>162</v>
      </c>
      <c r="K36">
        <v>15</v>
      </c>
      <c r="L36">
        <v>6</v>
      </c>
      <c r="M36">
        <v>0.20399999999999999</v>
      </c>
      <c r="N36" t="s">
        <v>4360</v>
      </c>
      <c r="O36" t="s">
        <v>946</v>
      </c>
      <c r="P36">
        <v>162</v>
      </c>
      <c r="Q36">
        <v>651</v>
      </c>
      <c r="R36">
        <v>8</v>
      </c>
      <c r="S36">
        <v>70</v>
      </c>
      <c r="T36">
        <v>5</v>
      </c>
      <c r="U36">
        <v>4</v>
      </c>
      <c r="V36">
        <v>0</v>
      </c>
      <c r="W36">
        <v>13</v>
      </c>
    </row>
    <row r="37" spans="1:23" x14ac:dyDescent="0.25">
      <c r="A37" t="s">
        <v>5251</v>
      </c>
      <c r="B37">
        <v>570</v>
      </c>
      <c r="C37">
        <v>159</v>
      </c>
      <c r="D37">
        <v>30</v>
      </c>
      <c r="E37">
        <v>2</v>
      </c>
      <c r="F37">
        <v>28</v>
      </c>
      <c r="G37">
        <v>94</v>
      </c>
      <c r="H37">
        <v>88</v>
      </c>
      <c r="I37">
        <v>73</v>
      </c>
      <c r="J37">
        <v>116</v>
      </c>
      <c r="K37">
        <v>11</v>
      </c>
      <c r="L37">
        <v>5</v>
      </c>
      <c r="M37">
        <v>0.27900000000000003</v>
      </c>
      <c r="N37" t="s">
        <v>4048</v>
      </c>
      <c r="O37" t="s">
        <v>631</v>
      </c>
      <c r="P37">
        <v>156</v>
      </c>
      <c r="Q37">
        <v>650</v>
      </c>
      <c r="R37">
        <v>4</v>
      </c>
      <c r="S37">
        <v>99</v>
      </c>
      <c r="T37">
        <v>5</v>
      </c>
      <c r="U37">
        <v>3</v>
      </c>
      <c r="V37">
        <v>0</v>
      </c>
      <c r="W37">
        <v>10</v>
      </c>
    </row>
    <row r="38" spans="1:23" x14ac:dyDescent="0.25">
      <c r="A38" t="s">
        <v>5248</v>
      </c>
      <c r="B38">
        <v>578</v>
      </c>
      <c r="C38">
        <v>144</v>
      </c>
      <c r="D38">
        <v>33</v>
      </c>
      <c r="E38">
        <v>1</v>
      </c>
      <c r="F38">
        <v>27</v>
      </c>
      <c r="G38">
        <v>72</v>
      </c>
      <c r="H38">
        <v>88</v>
      </c>
      <c r="I38">
        <v>58</v>
      </c>
      <c r="J38">
        <v>110</v>
      </c>
      <c r="K38">
        <v>2</v>
      </c>
      <c r="L38">
        <v>1</v>
      </c>
      <c r="M38">
        <v>0.249</v>
      </c>
      <c r="N38" t="s">
        <v>4097</v>
      </c>
      <c r="O38" t="s">
        <v>432</v>
      </c>
      <c r="P38">
        <v>154</v>
      </c>
      <c r="Q38">
        <v>650</v>
      </c>
      <c r="R38">
        <v>8</v>
      </c>
      <c r="S38">
        <v>83</v>
      </c>
      <c r="T38">
        <v>6</v>
      </c>
      <c r="U38">
        <v>6</v>
      </c>
      <c r="V38">
        <v>0</v>
      </c>
      <c r="W38">
        <v>6</v>
      </c>
    </row>
    <row r="39" spans="1:23" x14ac:dyDescent="0.25">
      <c r="A39" t="s">
        <v>5250</v>
      </c>
      <c r="B39">
        <v>567</v>
      </c>
      <c r="C39">
        <v>138</v>
      </c>
      <c r="D39">
        <v>29</v>
      </c>
      <c r="E39">
        <v>3</v>
      </c>
      <c r="F39">
        <v>30</v>
      </c>
      <c r="G39">
        <v>80</v>
      </c>
      <c r="H39">
        <v>74</v>
      </c>
      <c r="I39">
        <v>70</v>
      </c>
      <c r="J39">
        <v>180</v>
      </c>
      <c r="K39">
        <v>20</v>
      </c>
      <c r="L39">
        <v>6</v>
      </c>
      <c r="M39">
        <v>0.24299999999999999</v>
      </c>
      <c r="N39" t="s">
        <v>4184</v>
      </c>
      <c r="O39" t="s">
        <v>534</v>
      </c>
      <c r="P39">
        <v>155</v>
      </c>
      <c r="Q39">
        <v>649</v>
      </c>
      <c r="R39">
        <v>5</v>
      </c>
      <c r="S39">
        <v>76</v>
      </c>
      <c r="T39">
        <v>3</v>
      </c>
      <c r="U39">
        <v>7</v>
      </c>
      <c r="V39">
        <v>0</v>
      </c>
      <c r="W39">
        <v>15</v>
      </c>
    </row>
    <row r="40" spans="1:23" x14ac:dyDescent="0.25">
      <c r="A40" t="s">
        <v>5248</v>
      </c>
      <c r="B40">
        <v>592</v>
      </c>
      <c r="C40">
        <v>166</v>
      </c>
      <c r="D40">
        <v>33</v>
      </c>
      <c r="E40">
        <v>0</v>
      </c>
      <c r="F40">
        <v>23</v>
      </c>
      <c r="G40">
        <v>79</v>
      </c>
      <c r="H40">
        <v>97</v>
      </c>
      <c r="I40">
        <v>49</v>
      </c>
      <c r="J40">
        <v>85</v>
      </c>
      <c r="K40">
        <v>1</v>
      </c>
      <c r="L40">
        <v>0</v>
      </c>
      <c r="M40">
        <v>0.28000000000000003</v>
      </c>
      <c r="N40" t="s">
        <v>5071</v>
      </c>
      <c r="O40" t="s">
        <v>636</v>
      </c>
      <c r="P40">
        <v>150</v>
      </c>
      <c r="Q40">
        <v>648</v>
      </c>
      <c r="R40">
        <v>4</v>
      </c>
      <c r="S40">
        <v>110</v>
      </c>
      <c r="T40">
        <v>8</v>
      </c>
      <c r="U40">
        <v>3</v>
      </c>
      <c r="V40">
        <v>0</v>
      </c>
      <c r="W40">
        <v>18</v>
      </c>
    </row>
    <row r="41" spans="1:23" x14ac:dyDescent="0.25">
      <c r="A41" t="s">
        <v>5254</v>
      </c>
      <c r="B41">
        <v>589</v>
      </c>
      <c r="C41">
        <v>164</v>
      </c>
      <c r="D41">
        <v>38</v>
      </c>
      <c r="E41">
        <v>2</v>
      </c>
      <c r="F41">
        <v>14</v>
      </c>
      <c r="G41">
        <v>77</v>
      </c>
      <c r="H41">
        <v>69</v>
      </c>
      <c r="I41">
        <v>47</v>
      </c>
      <c r="J41">
        <v>67</v>
      </c>
      <c r="K41">
        <v>19</v>
      </c>
      <c r="L41">
        <v>6</v>
      </c>
      <c r="M41">
        <v>0.27800000000000002</v>
      </c>
      <c r="N41" t="s">
        <v>4560</v>
      </c>
      <c r="O41" t="s">
        <v>347</v>
      </c>
      <c r="P41">
        <v>158</v>
      </c>
      <c r="Q41">
        <v>647</v>
      </c>
      <c r="R41">
        <v>3</v>
      </c>
      <c r="S41">
        <v>110</v>
      </c>
      <c r="T41">
        <v>0</v>
      </c>
      <c r="U41">
        <v>8</v>
      </c>
      <c r="V41">
        <v>0</v>
      </c>
      <c r="W41">
        <v>20</v>
      </c>
    </row>
    <row r="42" spans="1:23" x14ac:dyDescent="0.25">
      <c r="A42" t="s">
        <v>5239</v>
      </c>
      <c r="B42">
        <v>587</v>
      </c>
      <c r="C42">
        <v>146</v>
      </c>
      <c r="D42">
        <v>37</v>
      </c>
      <c r="E42">
        <v>3</v>
      </c>
      <c r="F42">
        <v>31</v>
      </c>
      <c r="G42">
        <v>78</v>
      </c>
      <c r="H42">
        <v>99</v>
      </c>
      <c r="I42">
        <v>39</v>
      </c>
      <c r="J42">
        <v>170</v>
      </c>
      <c r="K42">
        <v>5</v>
      </c>
      <c r="L42">
        <v>3</v>
      </c>
      <c r="M42">
        <v>0.249</v>
      </c>
      <c r="N42" t="s">
        <v>4739</v>
      </c>
      <c r="O42" t="s">
        <v>4737</v>
      </c>
      <c r="P42">
        <v>157</v>
      </c>
      <c r="Q42">
        <v>647</v>
      </c>
      <c r="R42">
        <v>10</v>
      </c>
      <c r="S42">
        <v>75</v>
      </c>
      <c r="T42">
        <v>1</v>
      </c>
      <c r="U42">
        <v>11</v>
      </c>
      <c r="V42">
        <v>0</v>
      </c>
      <c r="W42">
        <v>11</v>
      </c>
    </row>
    <row r="43" spans="1:23" x14ac:dyDescent="0.25">
      <c r="A43" t="s">
        <v>5246</v>
      </c>
      <c r="B43">
        <v>585</v>
      </c>
      <c r="C43">
        <v>186</v>
      </c>
      <c r="D43">
        <v>56</v>
      </c>
      <c r="E43">
        <v>6</v>
      </c>
      <c r="F43">
        <v>29</v>
      </c>
      <c r="G43">
        <v>107</v>
      </c>
      <c r="H43">
        <v>83</v>
      </c>
      <c r="I43">
        <v>52</v>
      </c>
      <c r="J43">
        <v>69</v>
      </c>
      <c r="K43">
        <v>17</v>
      </c>
      <c r="L43">
        <v>5</v>
      </c>
      <c r="M43">
        <v>0.318</v>
      </c>
      <c r="N43" t="s">
        <v>4516</v>
      </c>
      <c r="O43" t="s">
        <v>801</v>
      </c>
      <c r="P43">
        <v>152</v>
      </c>
      <c r="Q43">
        <v>645</v>
      </c>
      <c r="R43">
        <v>3</v>
      </c>
      <c r="S43">
        <v>95</v>
      </c>
      <c r="T43">
        <v>5</v>
      </c>
      <c r="U43">
        <v>5</v>
      </c>
      <c r="V43">
        <v>0</v>
      </c>
      <c r="W43">
        <v>13</v>
      </c>
    </row>
    <row r="44" spans="1:23" x14ac:dyDescent="0.25">
      <c r="A44" t="s">
        <v>5245</v>
      </c>
      <c r="B44">
        <v>584</v>
      </c>
      <c r="C44">
        <v>175</v>
      </c>
      <c r="D44">
        <v>27</v>
      </c>
      <c r="E44">
        <v>5</v>
      </c>
      <c r="F44">
        <v>15</v>
      </c>
      <c r="G44">
        <v>86</v>
      </c>
      <c r="H44">
        <v>49</v>
      </c>
      <c r="I44">
        <v>54</v>
      </c>
      <c r="J44">
        <v>100</v>
      </c>
      <c r="K44">
        <v>26</v>
      </c>
      <c r="L44">
        <v>2</v>
      </c>
      <c r="M44">
        <v>0.3</v>
      </c>
      <c r="N44" t="s">
        <v>3759</v>
      </c>
      <c r="O44" t="s">
        <v>338</v>
      </c>
      <c r="P44">
        <v>155</v>
      </c>
      <c r="Q44">
        <v>645</v>
      </c>
      <c r="R44">
        <v>5</v>
      </c>
      <c r="S44">
        <v>128</v>
      </c>
      <c r="T44">
        <v>1</v>
      </c>
      <c r="U44">
        <v>2</v>
      </c>
      <c r="V44">
        <v>0</v>
      </c>
      <c r="W44">
        <v>20</v>
      </c>
    </row>
    <row r="45" spans="1:23" x14ac:dyDescent="0.25">
      <c r="A45" t="s">
        <v>5248</v>
      </c>
      <c r="B45">
        <v>556</v>
      </c>
      <c r="C45">
        <v>160</v>
      </c>
      <c r="D45">
        <v>28</v>
      </c>
      <c r="E45">
        <v>0</v>
      </c>
      <c r="F45">
        <v>39</v>
      </c>
      <c r="G45">
        <v>91</v>
      </c>
      <c r="H45">
        <v>119</v>
      </c>
      <c r="I45">
        <v>70</v>
      </c>
      <c r="J45">
        <v>140</v>
      </c>
      <c r="K45">
        <v>1</v>
      </c>
      <c r="L45">
        <v>1</v>
      </c>
      <c r="M45">
        <v>0.28799999999999998</v>
      </c>
      <c r="N45" t="s">
        <v>3871</v>
      </c>
      <c r="O45" t="s">
        <v>583</v>
      </c>
      <c r="P45">
        <v>155</v>
      </c>
      <c r="Q45">
        <v>645</v>
      </c>
      <c r="R45">
        <v>12</v>
      </c>
      <c r="S45">
        <v>93</v>
      </c>
      <c r="T45">
        <v>7</v>
      </c>
      <c r="U45">
        <v>7</v>
      </c>
      <c r="V45">
        <v>0</v>
      </c>
      <c r="W45">
        <v>15</v>
      </c>
    </row>
    <row r="46" spans="1:23" x14ac:dyDescent="0.25">
      <c r="A46" t="s">
        <v>5234</v>
      </c>
      <c r="B46">
        <v>567</v>
      </c>
      <c r="C46">
        <v>157</v>
      </c>
      <c r="D46">
        <v>49</v>
      </c>
      <c r="E46">
        <v>3</v>
      </c>
      <c r="F46">
        <v>14</v>
      </c>
      <c r="G46">
        <v>86</v>
      </c>
      <c r="H46">
        <v>69</v>
      </c>
      <c r="I46">
        <v>73</v>
      </c>
      <c r="J46">
        <v>100</v>
      </c>
      <c r="K46">
        <v>0</v>
      </c>
      <c r="L46">
        <v>1</v>
      </c>
      <c r="M46">
        <v>0.27700000000000002</v>
      </c>
      <c r="N46" t="s">
        <v>3821</v>
      </c>
      <c r="O46" t="s">
        <v>486</v>
      </c>
      <c r="P46">
        <v>153</v>
      </c>
      <c r="Q46">
        <v>645</v>
      </c>
      <c r="R46">
        <v>2</v>
      </c>
      <c r="S46">
        <v>91</v>
      </c>
      <c r="T46">
        <v>2</v>
      </c>
      <c r="U46">
        <v>3</v>
      </c>
      <c r="V46">
        <v>0</v>
      </c>
      <c r="W46">
        <v>10</v>
      </c>
    </row>
    <row r="47" spans="1:23" x14ac:dyDescent="0.25">
      <c r="A47" t="s">
        <v>5236</v>
      </c>
      <c r="B47">
        <v>560</v>
      </c>
      <c r="C47">
        <v>151</v>
      </c>
      <c r="D47">
        <v>29</v>
      </c>
      <c r="E47">
        <v>1</v>
      </c>
      <c r="F47">
        <v>38</v>
      </c>
      <c r="G47">
        <v>85</v>
      </c>
      <c r="H47">
        <v>90</v>
      </c>
      <c r="I47">
        <v>73</v>
      </c>
      <c r="J47">
        <v>128</v>
      </c>
      <c r="K47">
        <v>0</v>
      </c>
      <c r="L47">
        <v>1</v>
      </c>
      <c r="M47">
        <v>0.27</v>
      </c>
      <c r="N47" t="s">
        <v>4698</v>
      </c>
      <c r="O47" t="s">
        <v>362</v>
      </c>
      <c r="P47">
        <v>158</v>
      </c>
      <c r="Q47">
        <v>637</v>
      </c>
      <c r="R47">
        <v>2</v>
      </c>
      <c r="S47">
        <v>83</v>
      </c>
      <c r="T47">
        <v>3</v>
      </c>
      <c r="U47">
        <v>2</v>
      </c>
      <c r="V47">
        <v>0</v>
      </c>
      <c r="W47">
        <v>17</v>
      </c>
    </row>
    <row r="48" spans="1:23" x14ac:dyDescent="0.25">
      <c r="A48" t="s">
        <v>5253</v>
      </c>
      <c r="B48">
        <v>544</v>
      </c>
      <c r="C48">
        <v>142</v>
      </c>
      <c r="D48">
        <v>20</v>
      </c>
      <c r="E48">
        <v>1</v>
      </c>
      <c r="F48">
        <v>22</v>
      </c>
      <c r="G48">
        <v>96</v>
      </c>
      <c r="H48">
        <v>78</v>
      </c>
      <c r="I48">
        <v>77</v>
      </c>
      <c r="J48">
        <v>134</v>
      </c>
      <c r="K48">
        <v>12</v>
      </c>
      <c r="L48">
        <v>3</v>
      </c>
      <c r="M48">
        <v>0.26100000000000001</v>
      </c>
      <c r="N48" t="s">
        <v>4173</v>
      </c>
      <c r="O48" t="s">
        <v>628</v>
      </c>
      <c r="P48">
        <v>149</v>
      </c>
      <c r="Q48">
        <v>636</v>
      </c>
      <c r="R48">
        <v>7</v>
      </c>
      <c r="S48">
        <v>99</v>
      </c>
      <c r="T48">
        <v>1</v>
      </c>
      <c r="U48">
        <v>5</v>
      </c>
      <c r="V48">
        <v>3</v>
      </c>
      <c r="W48">
        <v>18</v>
      </c>
    </row>
    <row r="49" spans="1:23" x14ac:dyDescent="0.25">
      <c r="A49" t="s">
        <v>5254</v>
      </c>
      <c r="B49">
        <v>593</v>
      </c>
      <c r="C49">
        <v>143</v>
      </c>
      <c r="D49">
        <v>17</v>
      </c>
      <c r="E49">
        <v>0</v>
      </c>
      <c r="F49">
        <v>23</v>
      </c>
      <c r="G49">
        <v>53</v>
      </c>
      <c r="H49">
        <v>101</v>
      </c>
      <c r="I49">
        <v>37</v>
      </c>
      <c r="J49">
        <v>93</v>
      </c>
      <c r="K49">
        <v>3</v>
      </c>
      <c r="L49">
        <v>0</v>
      </c>
      <c r="M49">
        <v>0.24099999999999999</v>
      </c>
      <c r="N49" t="s">
        <v>4290</v>
      </c>
      <c r="O49" t="s">
        <v>630</v>
      </c>
      <c r="P49">
        <v>149</v>
      </c>
      <c r="Q49">
        <v>636</v>
      </c>
      <c r="R49">
        <v>2</v>
      </c>
      <c r="S49">
        <v>103</v>
      </c>
      <c r="T49">
        <v>5</v>
      </c>
      <c r="U49">
        <v>4</v>
      </c>
      <c r="V49">
        <v>0</v>
      </c>
      <c r="W49">
        <v>26</v>
      </c>
    </row>
    <row r="50" spans="1:23" x14ac:dyDescent="0.25">
      <c r="A50" t="s">
        <v>5241</v>
      </c>
      <c r="B50">
        <v>597</v>
      </c>
      <c r="C50">
        <v>170</v>
      </c>
      <c r="D50">
        <v>28</v>
      </c>
      <c r="E50">
        <v>1</v>
      </c>
      <c r="F50">
        <v>26</v>
      </c>
      <c r="G50">
        <v>82</v>
      </c>
      <c r="H50">
        <v>73</v>
      </c>
      <c r="I50">
        <v>27</v>
      </c>
      <c r="J50">
        <v>113</v>
      </c>
      <c r="K50">
        <v>2</v>
      </c>
      <c r="L50">
        <v>1</v>
      </c>
      <c r="M50">
        <v>0.28499999999999998</v>
      </c>
      <c r="N50" t="s">
        <v>4092</v>
      </c>
      <c r="O50" t="s">
        <v>588</v>
      </c>
      <c r="P50">
        <v>147</v>
      </c>
      <c r="Q50">
        <v>635</v>
      </c>
      <c r="R50">
        <v>7</v>
      </c>
      <c r="S50">
        <v>115</v>
      </c>
      <c r="T50">
        <v>1</v>
      </c>
      <c r="U50">
        <v>3</v>
      </c>
      <c r="V50">
        <v>1</v>
      </c>
      <c r="W50">
        <v>18</v>
      </c>
    </row>
    <row r="51" spans="1:23" x14ac:dyDescent="0.25">
      <c r="A51" t="s">
        <v>5229</v>
      </c>
      <c r="B51">
        <v>571</v>
      </c>
      <c r="C51">
        <v>156</v>
      </c>
      <c r="D51">
        <v>32</v>
      </c>
      <c r="E51">
        <v>6</v>
      </c>
      <c r="F51">
        <v>10</v>
      </c>
      <c r="G51">
        <v>94</v>
      </c>
      <c r="H51">
        <v>62</v>
      </c>
      <c r="I51">
        <v>56</v>
      </c>
      <c r="J51">
        <v>116</v>
      </c>
      <c r="K51">
        <v>15</v>
      </c>
      <c r="L51">
        <v>1</v>
      </c>
      <c r="M51">
        <v>0.27300000000000002</v>
      </c>
      <c r="N51" t="s">
        <v>3770</v>
      </c>
      <c r="O51" t="s">
        <v>322</v>
      </c>
      <c r="P51">
        <v>148</v>
      </c>
      <c r="Q51">
        <v>635</v>
      </c>
      <c r="R51">
        <v>6</v>
      </c>
      <c r="S51">
        <v>108</v>
      </c>
      <c r="T51">
        <v>6</v>
      </c>
      <c r="U51">
        <v>2</v>
      </c>
      <c r="V51">
        <v>0</v>
      </c>
      <c r="W51">
        <v>17</v>
      </c>
    </row>
    <row r="52" spans="1:23" x14ac:dyDescent="0.25">
      <c r="A52" t="s">
        <v>6836</v>
      </c>
      <c r="B52">
        <v>557</v>
      </c>
      <c r="C52">
        <v>152</v>
      </c>
      <c r="D52">
        <v>44</v>
      </c>
      <c r="E52">
        <v>0</v>
      </c>
      <c r="F52">
        <v>35</v>
      </c>
      <c r="G52">
        <v>100</v>
      </c>
      <c r="H52">
        <v>109</v>
      </c>
      <c r="I52">
        <v>74</v>
      </c>
      <c r="J52">
        <v>180</v>
      </c>
      <c r="K52">
        <v>14</v>
      </c>
      <c r="L52">
        <v>5</v>
      </c>
      <c r="M52">
        <v>0.27300000000000002</v>
      </c>
      <c r="N52" t="s">
        <v>4236</v>
      </c>
      <c r="O52" t="s">
        <v>586</v>
      </c>
      <c r="P52">
        <v>152</v>
      </c>
      <c r="Q52">
        <v>635</v>
      </c>
      <c r="R52">
        <v>3</v>
      </c>
      <c r="S52">
        <v>73</v>
      </c>
      <c r="T52">
        <v>3</v>
      </c>
      <c r="U52">
        <v>1</v>
      </c>
      <c r="V52">
        <v>0</v>
      </c>
      <c r="W52">
        <v>9</v>
      </c>
    </row>
    <row r="53" spans="1:23" x14ac:dyDescent="0.25">
      <c r="A53" t="s">
        <v>5249</v>
      </c>
      <c r="B53">
        <v>536</v>
      </c>
      <c r="C53">
        <v>133</v>
      </c>
      <c r="D53">
        <v>30</v>
      </c>
      <c r="E53">
        <v>4</v>
      </c>
      <c r="F53">
        <v>30</v>
      </c>
      <c r="G53">
        <v>89</v>
      </c>
      <c r="H53">
        <v>105</v>
      </c>
      <c r="I53">
        <v>87</v>
      </c>
      <c r="J53">
        <v>152</v>
      </c>
      <c r="K53">
        <v>6</v>
      </c>
      <c r="L53">
        <v>4</v>
      </c>
      <c r="M53">
        <v>0.248</v>
      </c>
      <c r="N53" t="s">
        <v>4701</v>
      </c>
      <c r="O53" t="s">
        <v>4702</v>
      </c>
      <c r="P53">
        <v>149</v>
      </c>
      <c r="Q53">
        <v>635</v>
      </c>
      <c r="R53">
        <v>7</v>
      </c>
      <c r="S53">
        <v>69</v>
      </c>
      <c r="T53">
        <v>13</v>
      </c>
      <c r="U53">
        <v>5</v>
      </c>
      <c r="V53">
        <v>0</v>
      </c>
      <c r="W53">
        <v>15</v>
      </c>
    </row>
    <row r="54" spans="1:23" x14ac:dyDescent="0.25">
      <c r="A54" t="s">
        <v>5239</v>
      </c>
      <c r="B54">
        <v>582</v>
      </c>
      <c r="C54">
        <v>144</v>
      </c>
      <c r="D54">
        <v>17</v>
      </c>
      <c r="E54">
        <v>11</v>
      </c>
      <c r="F54">
        <v>4</v>
      </c>
      <c r="G54">
        <v>85</v>
      </c>
      <c r="H54">
        <v>38</v>
      </c>
      <c r="I54">
        <v>44</v>
      </c>
      <c r="J54">
        <v>133</v>
      </c>
      <c r="K54">
        <v>59</v>
      </c>
      <c r="L54">
        <v>13</v>
      </c>
      <c r="M54">
        <v>0.247</v>
      </c>
      <c r="N54" t="s">
        <v>3959</v>
      </c>
      <c r="O54" t="s">
        <v>298</v>
      </c>
      <c r="P54">
        <v>139</v>
      </c>
      <c r="Q54">
        <v>633</v>
      </c>
      <c r="R54">
        <v>0</v>
      </c>
      <c r="S54">
        <v>112</v>
      </c>
      <c r="T54">
        <v>0</v>
      </c>
      <c r="U54">
        <v>2</v>
      </c>
      <c r="V54">
        <v>5</v>
      </c>
      <c r="W54">
        <v>5</v>
      </c>
    </row>
    <row r="55" spans="1:23" x14ac:dyDescent="0.25">
      <c r="A55" t="s">
        <v>5239</v>
      </c>
      <c r="B55">
        <v>534</v>
      </c>
      <c r="C55">
        <v>139</v>
      </c>
      <c r="D55">
        <v>25</v>
      </c>
      <c r="E55">
        <v>2</v>
      </c>
      <c r="F55">
        <v>26</v>
      </c>
      <c r="G55">
        <v>87</v>
      </c>
      <c r="H55">
        <v>82</v>
      </c>
      <c r="I55">
        <v>84</v>
      </c>
      <c r="J55">
        <v>147</v>
      </c>
      <c r="K55">
        <v>4</v>
      </c>
      <c r="L55">
        <v>5</v>
      </c>
      <c r="M55">
        <v>0.26</v>
      </c>
      <c r="N55" t="s">
        <v>4924</v>
      </c>
      <c r="O55" t="s">
        <v>145</v>
      </c>
      <c r="P55">
        <v>156</v>
      </c>
      <c r="Q55">
        <v>632</v>
      </c>
      <c r="R55">
        <v>9</v>
      </c>
      <c r="S55">
        <v>86</v>
      </c>
      <c r="T55">
        <v>1</v>
      </c>
      <c r="U55">
        <v>5</v>
      </c>
      <c r="V55">
        <v>0</v>
      </c>
      <c r="W55">
        <v>16</v>
      </c>
    </row>
    <row r="56" spans="1:23" x14ac:dyDescent="0.25">
      <c r="A56" t="s">
        <v>5236</v>
      </c>
      <c r="B56">
        <v>587</v>
      </c>
      <c r="C56">
        <v>150</v>
      </c>
      <c r="D56">
        <v>37</v>
      </c>
      <c r="E56">
        <v>1</v>
      </c>
      <c r="F56">
        <v>16</v>
      </c>
      <c r="G56">
        <v>72</v>
      </c>
      <c r="H56">
        <v>42</v>
      </c>
      <c r="I56">
        <v>33</v>
      </c>
      <c r="J56">
        <v>95</v>
      </c>
      <c r="K56">
        <v>15</v>
      </c>
      <c r="L56">
        <v>6</v>
      </c>
      <c r="M56">
        <v>0.25600000000000001</v>
      </c>
      <c r="N56" t="s">
        <v>5005</v>
      </c>
      <c r="O56" t="s">
        <v>3729</v>
      </c>
      <c r="P56">
        <v>154</v>
      </c>
      <c r="Q56">
        <v>632</v>
      </c>
      <c r="R56">
        <v>6</v>
      </c>
      <c r="S56">
        <v>96</v>
      </c>
      <c r="T56">
        <v>0</v>
      </c>
      <c r="U56">
        <v>3</v>
      </c>
      <c r="V56">
        <v>3</v>
      </c>
      <c r="W56">
        <v>13</v>
      </c>
    </row>
    <row r="57" spans="1:23" x14ac:dyDescent="0.25">
      <c r="A57" t="s">
        <v>5245</v>
      </c>
      <c r="B57">
        <v>587</v>
      </c>
      <c r="C57">
        <v>169</v>
      </c>
      <c r="D57">
        <v>32</v>
      </c>
      <c r="E57">
        <v>6</v>
      </c>
      <c r="F57">
        <v>19</v>
      </c>
      <c r="G57">
        <v>80</v>
      </c>
      <c r="H57">
        <v>78</v>
      </c>
      <c r="I57">
        <v>29</v>
      </c>
      <c r="J57">
        <v>88</v>
      </c>
      <c r="K57">
        <v>34</v>
      </c>
      <c r="L57">
        <v>8</v>
      </c>
      <c r="M57">
        <v>0.28799999999999998</v>
      </c>
      <c r="N57" t="s">
        <v>5824</v>
      </c>
      <c r="O57" t="s">
        <v>5823</v>
      </c>
      <c r="P57">
        <v>145</v>
      </c>
      <c r="Q57">
        <v>630</v>
      </c>
      <c r="R57">
        <v>6</v>
      </c>
      <c r="S57">
        <v>112</v>
      </c>
      <c r="T57">
        <v>0</v>
      </c>
      <c r="U57">
        <v>7</v>
      </c>
      <c r="V57">
        <v>1</v>
      </c>
      <c r="W57">
        <v>13</v>
      </c>
    </row>
    <row r="58" spans="1:23" x14ac:dyDescent="0.25">
      <c r="A58" t="s">
        <v>5235</v>
      </c>
      <c r="B58">
        <v>548</v>
      </c>
      <c r="C58">
        <v>155</v>
      </c>
      <c r="D58">
        <v>29</v>
      </c>
      <c r="E58">
        <v>0</v>
      </c>
      <c r="F58">
        <v>34</v>
      </c>
      <c r="G58">
        <v>112</v>
      </c>
      <c r="H58">
        <v>85</v>
      </c>
      <c r="I58">
        <v>64</v>
      </c>
      <c r="J58">
        <v>111</v>
      </c>
      <c r="K58">
        <v>5</v>
      </c>
      <c r="L58">
        <v>7</v>
      </c>
      <c r="M58">
        <v>0.28299999999999997</v>
      </c>
      <c r="N58" t="s">
        <v>4678</v>
      </c>
      <c r="O58" t="s">
        <v>127</v>
      </c>
      <c r="P58">
        <v>140</v>
      </c>
      <c r="Q58">
        <v>629</v>
      </c>
      <c r="R58">
        <v>11</v>
      </c>
      <c r="S58">
        <v>92</v>
      </c>
      <c r="T58">
        <v>1</v>
      </c>
      <c r="U58">
        <v>4</v>
      </c>
      <c r="V58">
        <v>0</v>
      </c>
      <c r="W58">
        <v>11</v>
      </c>
    </row>
    <row r="59" spans="1:23" x14ac:dyDescent="0.25">
      <c r="A59" t="s">
        <v>5237</v>
      </c>
      <c r="B59">
        <v>588</v>
      </c>
      <c r="C59">
        <v>166</v>
      </c>
      <c r="D59">
        <v>33</v>
      </c>
      <c r="E59">
        <v>4</v>
      </c>
      <c r="F59">
        <v>27</v>
      </c>
      <c r="G59">
        <v>84</v>
      </c>
      <c r="H59">
        <v>62</v>
      </c>
      <c r="I59">
        <v>35</v>
      </c>
      <c r="J59">
        <v>152</v>
      </c>
      <c r="K59">
        <v>4</v>
      </c>
      <c r="L59">
        <v>3</v>
      </c>
      <c r="M59">
        <v>0.28199999999999997</v>
      </c>
      <c r="N59" t="s">
        <v>4809</v>
      </c>
      <c r="O59" t="s">
        <v>479</v>
      </c>
      <c r="P59">
        <v>150</v>
      </c>
      <c r="Q59">
        <v>629</v>
      </c>
      <c r="R59">
        <v>3</v>
      </c>
      <c r="S59">
        <v>102</v>
      </c>
      <c r="T59">
        <v>6</v>
      </c>
      <c r="U59">
        <v>2</v>
      </c>
      <c r="V59">
        <v>0</v>
      </c>
      <c r="W59">
        <v>11</v>
      </c>
    </row>
    <row r="60" spans="1:23" x14ac:dyDescent="0.25">
      <c r="A60" t="s">
        <v>5245</v>
      </c>
      <c r="B60">
        <v>599</v>
      </c>
      <c r="C60">
        <v>150</v>
      </c>
      <c r="D60">
        <v>36</v>
      </c>
      <c r="E60">
        <v>5</v>
      </c>
      <c r="F60">
        <v>6</v>
      </c>
      <c r="G60">
        <v>71</v>
      </c>
      <c r="H60">
        <v>54</v>
      </c>
      <c r="I60">
        <v>15</v>
      </c>
      <c r="J60">
        <v>102</v>
      </c>
      <c r="K60">
        <v>4</v>
      </c>
      <c r="L60">
        <v>7</v>
      </c>
      <c r="M60">
        <v>0.25</v>
      </c>
      <c r="N60" t="s">
        <v>4482</v>
      </c>
      <c r="O60" t="s">
        <v>255</v>
      </c>
      <c r="P60">
        <v>162</v>
      </c>
      <c r="Q60">
        <v>629</v>
      </c>
      <c r="R60">
        <v>4</v>
      </c>
      <c r="S60">
        <v>103</v>
      </c>
      <c r="T60">
        <v>1</v>
      </c>
      <c r="U60">
        <v>4</v>
      </c>
      <c r="V60">
        <v>7</v>
      </c>
      <c r="W60">
        <v>14</v>
      </c>
    </row>
    <row r="61" spans="1:23" x14ac:dyDescent="0.25">
      <c r="A61" t="s">
        <v>5235</v>
      </c>
      <c r="B61">
        <v>556</v>
      </c>
      <c r="C61">
        <v>158</v>
      </c>
      <c r="D61">
        <v>39</v>
      </c>
      <c r="E61">
        <v>5</v>
      </c>
      <c r="F61">
        <v>19</v>
      </c>
      <c r="G61">
        <v>88</v>
      </c>
      <c r="H61">
        <v>71</v>
      </c>
      <c r="I61">
        <v>55</v>
      </c>
      <c r="J61">
        <v>97</v>
      </c>
      <c r="K61">
        <v>17</v>
      </c>
      <c r="L61">
        <v>5</v>
      </c>
      <c r="M61">
        <v>0.28399999999999997</v>
      </c>
      <c r="N61" t="s">
        <v>5968</v>
      </c>
      <c r="O61" t="s">
        <v>5967</v>
      </c>
      <c r="P61">
        <v>155</v>
      </c>
      <c r="Q61">
        <v>626</v>
      </c>
      <c r="R61">
        <v>7</v>
      </c>
      <c r="S61">
        <v>95</v>
      </c>
      <c r="T61">
        <v>2</v>
      </c>
      <c r="U61">
        <v>7</v>
      </c>
      <c r="V61">
        <v>1</v>
      </c>
      <c r="W61">
        <v>15</v>
      </c>
    </row>
    <row r="62" spans="1:23" x14ac:dyDescent="0.25">
      <c r="A62" t="s">
        <v>5242</v>
      </c>
      <c r="B62">
        <v>575</v>
      </c>
      <c r="C62">
        <v>132</v>
      </c>
      <c r="D62">
        <v>29</v>
      </c>
      <c r="E62">
        <v>1</v>
      </c>
      <c r="F62">
        <v>24</v>
      </c>
      <c r="G62">
        <v>66</v>
      </c>
      <c r="H62">
        <v>76</v>
      </c>
      <c r="I62">
        <v>41</v>
      </c>
      <c r="J62">
        <v>95</v>
      </c>
      <c r="K62">
        <v>0</v>
      </c>
      <c r="L62">
        <v>0</v>
      </c>
      <c r="M62">
        <v>0.23</v>
      </c>
      <c r="N62" t="s">
        <v>4068</v>
      </c>
      <c r="O62" t="s">
        <v>952</v>
      </c>
      <c r="P62">
        <v>154</v>
      </c>
      <c r="Q62">
        <v>623</v>
      </c>
      <c r="R62">
        <v>2</v>
      </c>
      <c r="S62">
        <v>78</v>
      </c>
      <c r="T62">
        <v>3</v>
      </c>
      <c r="U62">
        <v>5</v>
      </c>
      <c r="V62">
        <v>0</v>
      </c>
      <c r="W62">
        <v>21</v>
      </c>
    </row>
    <row r="63" spans="1:23" x14ac:dyDescent="0.25">
      <c r="A63" t="s">
        <v>5231</v>
      </c>
      <c r="B63">
        <v>497</v>
      </c>
      <c r="C63">
        <v>120</v>
      </c>
      <c r="D63">
        <v>31</v>
      </c>
      <c r="E63">
        <v>2</v>
      </c>
      <c r="F63">
        <v>23</v>
      </c>
      <c r="G63">
        <v>91</v>
      </c>
      <c r="H63">
        <v>69</v>
      </c>
      <c r="I63">
        <v>109</v>
      </c>
      <c r="J63">
        <v>125</v>
      </c>
      <c r="K63">
        <v>2</v>
      </c>
      <c r="L63">
        <v>1</v>
      </c>
      <c r="M63">
        <v>0.24099999999999999</v>
      </c>
      <c r="N63" t="s">
        <v>5024</v>
      </c>
      <c r="O63" t="s">
        <v>504</v>
      </c>
      <c r="P63">
        <v>145</v>
      </c>
      <c r="Q63">
        <v>622</v>
      </c>
      <c r="R63">
        <v>9</v>
      </c>
      <c r="S63">
        <v>64</v>
      </c>
      <c r="T63">
        <v>4</v>
      </c>
      <c r="U63">
        <v>5</v>
      </c>
      <c r="V63">
        <v>2</v>
      </c>
      <c r="W63">
        <v>5</v>
      </c>
    </row>
    <row r="64" spans="1:23" x14ac:dyDescent="0.25">
      <c r="A64" t="s">
        <v>5251</v>
      </c>
      <c r="B64">
        <v>549</v>
      </c>
      <c r="C64">
        <v>140</v>
      </c>
      <c r="D64">
        <v>26</v>
      </c>
      <c r="E64">
        <v>6</v>
      </c>
      <c r="F64">
        <v>26</v>
      </c>
      <c r="G64">
        <v>75</v>
      </c>
      <c r="H64">
        <v>90</v>
      </c>
      <c r="I64">
        <v>66</v>
      </c>
      <c r="J64">
        <v>117</v>
      </c>
      <c r="K64">
        <v>2</v>
      </c>
      <c r="L64">
        <v>4</v>
      </c>
      <c r="M64">
        <v>0.255</v>
      </c>
      <c r="N64" t="s">
        <v>5828</v>
      </c>
      <c r="O64" t="s">
        <v>161</v>
      </c>
      <c r="P64">
        <v>159</v>
      </c>
      <c r="Q64">
        <v>620</v>
      </c>
      <c r="R64">
        <v>1</v>
      </c>
      <c r="S64">
        <v>82</v>
      </c>
      <c r="T64">
        <v>4</v>
      </c>
      <c r="U64">
        <v>4</v>
      </c>
      <c r="V64">
        <v>0</v>
      </c>
      <c r="W64">
        <v>15</v>
      </c>
    </row>
    <row r="65" spans="1:23" x14ac:dyDescent="0.25">
      <c r="A65" t="s">
        <v>6836</v>
      </c>
      <c r="B65">
        <v>555</v>
      </c>
      <c r="C65">
        <v>141</v>
      </c>
      <c r="D65">
        <v>29</v>
      </c>
      <c r="E65">
        <v>2</v>
      </c>
      <c r="F65">
        <v>36</v>
      </c>
      <c r="G65">
        <v>82</v>
      </c>
      <c r="H65">
        <v>101</v>
      </c>
      <c r="I65">
        <v>57</v>
      </c>
      <c r="J65">
        <v>139</v>
      </c>
      <c r="K65">
        <v>1</v>
      </c>
      <c r="L65">
        <v>1</v>
      </c>
      <c r="M65">
        <v>0.254</v>
      </c>
      <c r="N65" t="s">
        <v>4719</v>
      </c>
      <c r="O65" t="s">
        <v>612</v>
      </c>
      <c r="P65">
        <v>146</v>
      </c>
      <c r="Q65">
        <v>617</v>
      </c>
      <c r="R65">
        <v>2</v>
      </c>
      <c r="S65">
        <v>74</v>
      </c>
      <c r="T65">
        <v>0</v>
      </c>
      <c r="U65">
        <v>3</v>
      </c>
      <c r="V65">
        <v>0</v>
      </c>
      <c r="W65">
        <v>11</v>
      </c>
    </row>
    <row r="66" spans="1:23" x14ac:dyDescent="0.25">
      <c r="A66" t="s">
        <v>5237</v>
      </c>
      <c r="B66">
        <v>523</v>
      </c>
      <c r="C66">
        <v>125</v>
      </c>
      <c r="D66">
        <v>21</v>
      </c>
      <c r="E66">
        <v>2</v>
      </c>
      <c r="F66">
        <v>30</v>
      </c>
      <c r="G66">
        <v>78</v>
      </c>
      <c r="H66">
        <v>78</v>
      </c>
      <c r="I66">
        <v>84</v>
      </c>
      <c r="J66">
        <v>179</v>
      </c>
      <c r="K66">
        <v>16</v>
      </c>
      <c r="L66">
        <v>4</v>
      </c>
      <c r="M66">
        <v>0.23899999999999999</v>
      </c>
      <c r="N66" t="s">
        <v>4204</v>
      </c>
      <c r="O66" t="s">
        <v>2519</v>
      </c>
      <c r="P66">
        <v>148</v>
      </c>
      <c r="Q66">
        <v>617</v>
      </c>
      <c r="R66">
        <v>7</v>
      </c>
      <c r="S66">
        <v>72</v>
      </c>
      <c r="T66">
        <v>2</v>
      </c>
      <c r="U66">
        <v>1</v>
      </c>
      <c r="V66">
        <v>2</v>
      </c>
      <c r="W66">
        <v>9</v>
      </c>
    </row>
    <row r="67" spans="1:23" x14ac:dyDescent="0.25">
      <c r="A67" t="s">
        <v>5253</v>
      </c>
      <c r="B67">
        <v>554</v>
      </c>
      <c r="C67">
        <v>140</v>
      </c>
      <c r="D67">
        <v>30</v>
      </c>
      <c r="E67">
        <v>2</v>
      </c>
      <c r="F67">
        <v>20</v>
      </c>
      <c r="G67">
        <v>64</v>
      </c>
      <c r="H67">
        <v>101</v>
      </c>
      <c r="I67">
        <v>55</v>
      </c>
      <c r="J67">
        <v>127</v>
      </c>
      <c r="K67">
        <v>2</v>
      </c>
      <c r="L67">
        <v>2</v>
      </c>
      <c r="M67">
        <v>0.253</v>
      </c>
      <c r="N67" t="s">
        <v>5917</v>
      </c>
      <c r="O67" t="s">
        <v>5916</v>
      </c>
      <c r="P67">
        <v>148</v>
      </c>
      <c r="Q67">
        <v>616</v>
      </c>
      <c r="R67">
        <v>4</v>
      </c>
      <c r="S67">
        <v>88</v>
      </c>
      <c r="T67">
        <v>6</v>
      </c>
      <c r="U67">
        <v>3</v>
      </c>
      <c r="V67">
        <v>0</v>
      </c>
      <c r="W67">
        <v>12</v>
      </c>
    </row>
    <row r="68" spans="1:23" x14ac:dyDescent="0.25">
      <c r="A68" t="s">
        <v>5238</v>
      </c>
      <c r="B68">
        <v>539</v>
      </c>
      <c r="C68">
        <v>159</v>
      </c>
      <c r="D68">
        <v>33</v>
      </c>
      <c r="E68">
        <v>0</v>
      </c>
      <c r="F68">
        <v>22</v>
      </c>
      <c r="G68">
        <v>85</v>
      </c>
      <c r="H68">
        <v>77</v>
      </c>
      <c r="I68">
        <v>67</v>
      </c>
      <c r="J68">
        <v>131</v>
      </c>
      <c r="K68">
        <v>4</v>
      </c>
      <c r="L68">
        <v>2</v>
      </c>
      <c r="M68">
        <v>0.29499999999999998</v>
      </c>
      <c r="N68" t="s">
        <v>4743</v>
      </c>
      <c r="O68" t="s">
        <v>3742</v>
      </c>
      <c r="P68">
        <v>145</v>
      </c>
      <c r="Q68">
        <v>613</v>
      </c>
      <c r="R68">
        <v>4</v>
      </c>
      <c r="S68">
        <v>104</v>
      </c>
      <c r="T68">
        <v>5</v>
      </c>
      <c r="U68">
        <v>3</v>
      </c>
      <c r="V68">
        <v>0</v>
      </c>
      <c r="W68">
        <v>14</v>
      </c>
    </row>
    <row r="69" spans="1:23" x14ac:dyDescent="0.25">
      <c r="A69" t="s">
        <v>5247</v>
      </c>
      <c r="B69">
        <v>551</v>
      </c>
      <c r="C69">
        <v>130</v>
      </c>
      <c r="D69">
        <v>25</v>
      </c>
      <c r="E69">
        <v>3</v>
      </c>
      <c r="F69">
        <v>22</v>
      </c>
      <c r="G69">
        <v>90</v>
      </c>
      <c r="H69">
        <v>52</v>
      </c>
      <c r="I69">
        <v>55</v>
      </c>
      <c r="J69">
        <v>86</v>
      </c>
      <c r="K69">
        <v>14</v>
      </c>
      <c r="L69">
        <v>5</v>
      </c>
      <c r="M69">
        <v>0.23599999999999999</v>
      </c>
      <c r="N69" t="s">
        <v>4468</v>
      </c>
      <c r="O69" t="s">
        <v>594</v>
      </c>
      <c r="P69">
        <v>139</v>
      </c>
      <c r="Q69">
        <v>613</v>
      </c>
      <c r="R69">
        <v>7</v>
      </c>
      <c r="S69">
        <v>80</v>
      </c>
      <c r="T69">
        <v>2</v>
      </c>
      <c r="U69">
        <v>0</v>
      </c>
      <c r="V69">
        <v>0</v>
      </c>
      <c r="W69">
        <v>9</v>
      </c>
    </row>
    <row r="70" spans="1:23" x14ac:dyDescent="0.25">
      <c r="A70" t="s">
        <v>5236</v>
      </c>
      <c r="B70">
        <v>557</v>
      </c>
      <c r="C70">
        <v>139</v>
      </c>
      <c r="D70">
        <v>25</v>
      </c>
      <c r="E70">
        <v>0</v>
      </c>
      <c r="F70">
        <v>28</v>
      </c>
      <c r="G70">
        <v>67</v>
      </c>
      <c r="H70">
        <v>85</v>
      </c>
      <c r="I70">
        <v>43</v>
      </c>
      <c r="J70">
        <v>132</v>
      </c>
      <c r="K70">
        <v>0</v>
      </c>
      <c r="L70">
        <v>0</v>
      </c>
      <c r="M70">
        <v>0.25</v>
      </c>
      <c r="N70" t="s">
        <v>4426</v>
      </c>
      <c r="O70" t="s">
        <v>532</v>
      </c>
      <c r="P70">
        <v>150</v>
      </c>
      <c r="Q70">
        <v>608</v>
      </c>
      <c r="R70">
        <v>5</v>
      </c>
      <c r="S70">
        <v>86</v>
      </c>
      <c r="T70">
        <v>2</v>
      </c>
      <c r="U70">
        <v>3</v>
      </c>
      <c r="V70">
        <v>0</v>
      </c>
      <c r="W70">
        <v>22</v>
      </c>
    </row>
    <row r="71" spans="1:23" x14ac:dyDescent="0.25">
      <c r="A71" t="s">
        <v>5244</v>
      </c>
      <c r="B71">
        <v>525</v>
      </c>
      <c r="C71">
        <v>146</v>
      </c>
      <c r="D71">
        <v>29</v>
      </c>
      <c r="E71">
        <v>0</v>
      </c>
      <c r="F71">
        <v>30</v>
      </c>
      <c r="G71">
        <v>88</v>
      </c>
      <c r="H71">
        <v>85</v>
      </c>
      <c r="I71">
        <v>73</v>
      </c>
      <c r="J71">
        <v>178</v>
      </c>
      <c r="K71">
        <v>15</v>
      </c>
      <c r="L71">
        <v>4</v>
      </c>
      <c r="M71">
        <v>0.27800000000000002</v>
      </c>
      <c r="N71" t="s">
        <v>4869</v>
      </c>
      <c r="O71" t="s">
        <v>4867</v>
      </c>
      <c r="P71">
        <v>151</v>
      </c>
      <c r="Q71">
        <v>607</v>
      </c>
      <c r="R71">
        <v>6</v>
      </c>
      <c r="S71">
        <v>87</v>
      </c>
      <c r="T71">
        <v>2</v>
      </c>
      <c r="U71">
        <v>3</v>
      </c>
      <c r="V71">
        <v>0</v>
      </c>
      <c r="W71">
        <v>12</v>
      </c>
    </row>
    <row r="72" spans="1:23" x14ac:dyDescent="0.25">
      <c r="A72" t="s">
        <v>5244</v>
      </c>
      <c r="B72">
        <v>538</v>
      </c>
      <c r="C72">
        <v>147</v>
      </c>
      <c r="D72">
        <v>34</v>
      </c>
      <c r="E72">
        <v>1</v>
      </c>
      <c r="F72">
        <v>31</v>
      </c>
      <c r="G72">
        <v>84</v>
      </c>
      <c r="H72">
        <v>101</v>
      </c>
      <c r="I72">
        <v>60</v>
      </c>
      <c r="J72">
        <v>138</v>
      </c>
      <c r="K72">
        <v>10</v>
      </c>
      <c r="L72">
        <v>0</v>
      </c>
      <c r="M72">
        <v>0.27300000000000002</v>
      </c>
      <c r="N72" t="s">
        <v>4800</v>
      </c>
      <c r="O72" t="s">
        <v>4799</v>
      </c>
      <c r="P72">
        <v>144</v>
      </c>
      <c r="Q72">
        <v>606</v>
      </c>
      <c r="R72">
        <v>4</v>
      </c>
      <c r="S72">
        <v>81</v>
      </c>
      <c r="T72">
        <v>6</v>
      </c>
      <c r="U72">
        <v>3</v>
      </c>
      <c r="V72">
        <v>1</v>
      </c>
      <c r="W72">
        <v>20</v>
      </c>
    </row>
    <row r="73" spans="1:23" x14ac:dyDescent="0.25">
      <c r="A73" t="s">
        <v>5252</v>
      </c>
      <c r="B73">
        <v>587</v>
      </c>
      <c r="C73">
        <v>151</v>
      </c>
      <c r="D73">
        <v>26</v>
      </c>
      <c r="E73">
        <v>4</v>
      </c>
      <c r="F73">
        <v>17</v>
      </c>
      <c r="G73">
        <v>72</v>
      </c>
      <c r="H73">
        <v>56</v>
      </c>
      <c r="I73">
        <v>13</v>
      </c>
      <c r="J73">
        <v>162</v>
      </c>
      <c r="K73">
        <v>15</v>
      </c>
      <c r="L73">
        <v>1</v>
      </c>
      <c r="M73">
        <v>0.25700000000000001</v>
      </c>
      <c r="N73" t="s">
        <v>5738</v>
      </c>
      <c r="O73" t="s">
        <v>5279</v>
      </c>
      <c r="P73">
        <v>146</v>
      </c>
      <c r="Q73">
        <v>606</v>
      </c>
      <c r="R73">
        <v>3</v>
      </c>
      <c r="S73">
        <v>104</v>
      </c>
      <c r="T73">
        <v>0</v>
      </c>
      <c r="U73">
        <v>1</v>
      </c>
      <c r="V73">
        <v>2</v>
      </c>
      <c r="W73">
        <v>13</v>
      </c>
    </row>
    <row r="74" spans="1:23" x14ac:dyDescent="0.25">
      <c r="A74" t="s">
        <v>5256</v>
      </c>
      <c r="B74">
        <v>508</v>
      </c>
      <c r="C74">
        <v>153</v>
      </c>
      <c r="D74">
        <v>41</v>
      </c>
      <c r="E74">
        <v>1</v>
      </c>
      <c r="F74">
        <v>25</v>
      </c>
      <c r="G74">
        <v>81</v>
      </c>
      <c r="H74">
        <v>100</v>
      </c>
      <c r="I74">
        <v>84</v>
      </c>
      <c r="J74">
        <v>82</v>
      </c>
      <c r="K74">
        <v>7</v>
      </c>
      <c r="L74">
        <v>2</v>
      </c>
      <c r="M74">
        <v>0.30099999999999999</v>
      </c>
      <c r="N74" t="s">
        <v>4893</v>
      </c>
      <c r="O74" t="s">
        <v>512</v>
      </c>
      <c r="P74">
        <v>147</v>
      </c>
      <c r="Q74">
        <v>605</v>
      </c>
      <c r="R74">
        <v>7</v>
      </c>
      <c r="S74">
        <v>86</v>
      </c>
      <c r="T74">
        <v>6</v>
      </c>
      <c r="U74">
        <v>6</v>
      </c>
      <c r="V74">
        <v>0</v>
      </c>
      <c r="W74">
        <v>7</v>
      </c>
    </row>
    <row r="75" spans="1:23" x14ac:dyDescent="0.25">
      <c r="A75" t="s">
        <v>5234</v>
      </c>
      <c r="B75">
        <v>576</v>
      </c>
      <c r="C75">
        <v>156</v>
      </c>
      <c r="D75">
        <v>29</v>
      </c>
      <c r="E75">
        <v>0</v>
      </c>
      <c r="F75">
        <v>25</v>
      </c>
      <c r="G75">
        <v>66</v>
      </c>
      <c r="H75">
        <v>78</v>
      </c>
      <c r="I75">
        <v>23</v>
      </c>
      <c r="J75">
        <v>142</v>
      </c>
      <c r="K75">
        <v>0</v>
      </c>
      <c r="L75">
        <v>1</v>
      </c>
      <c r="M75">
        <v>0.27100000000000002</v>
      </c>
      <c r="N75" t="s">
        <v>5868</v>
      </c>
      <c r="O75" t="s">
        <v>5867</v>
      </c>
      <c r="P75">
        <v>149</v>
      </c>
      <c r="Q75">
        <v>605</v>
      </c>
      <c r="R75">
        <v>4</v>
      </c>
      <c r="S75">
        <v>102</v>
      </c>
      <c r="T75">
        <v>0</v>
      </c>
      <c r="U75">
        <v>2</v>
      </c>
      <c r="V75">
        <v>0</v>
      </c>
      <c r="W75">
        <v>16</v>
      </c>
    </row>
    <row r="76" spans="1:23" x14ac:dyDescent="0.25">
      <c r="A76" t="s">
        <v>6836</v>
      </c>
      <c r="B76">
        <v>572</v>
      </c>
      <c r="C76">
        <v>163</v>
      </c>
      <c r="D76">
        <v>34</v>
      </c>
      <c r="E76">
        <v>1</v>
      </c>
      <c r="F76">
        <v>13</v>
      </c>
      <c r="G76">
        <v>81</v>
      </c>
      <c r="H76">
        <v>60</v>
      </c>
      <c r="I76">
        <v>21</v>
      </c>
      <c r="J76">
        <v>73</v>
      </c>
      <c r="K76">
        <v>11</v>
      </c>
      <c r="L76">
        <v>8</v>
      </c>
      <c r="M76">
        <v>0.28499999999999998</v>
      </c>
      <c r="N76" t="s">
        <v>5032</v>
      </c>
      <c r="O76" t="s">
        <v>519</v>
      </c>
      <c r="P76">
        <v>144</v>
      </c>
      <c r="Q76">
        <v>604</v>
      </c>
      <c r="R76">
        <v>8</v>
      </c>
      <c r="S76">
        <v>115</v>
      </c>
      <c r="T76">
        <v>1</v>
      </c>
      <c r="U76">
        <v>1</v>
      </c>
      <c r="V76">
        <v>2</v>
      </c>
      <c r="W76">
        <v>21</v>
      </c>
    </row>
    <row r="77" spans="1:23" x14ac:dyDescent="0.25">
      <c r="A77" t="s">
        <v>5241</v>
      </c>
      <c r="B77">
        <v>559</v>
      </c>
      <c r="C77">
        <v>131</v>
      </c>
      <c r="D77">
        <v>22</v>
      </c>
      <c r="E77">
        <v>0</v>
      </c>
      <c r="F77">
        <v>23</v>
      </c>
      <c r="G77">
        <v>79</v>
      </c>
      <c r="H77">
        <v>65</v>
      </c>
      <c r="I77">
        <v>42</v>
      </c>
      <c r="J77">
        <v>149</v>
      </c>
      <c r="K77">
        <v>1</v>
      </c>
      <c r="L77">
        <v>0</v>
      </c>
      <c r="M77">
        <v>0.23400000000000001</v>
      </c>
      <c r="N77" t="s">
        <v>3912</v>
      </c>
      <c r="O77" t="s">
        <v>571</v>
      </c>
      <c r="P77">
        <v>146</v>
      </c>
      <c r="Q77">
        <v>603</v>
      </c>
      <c r="R77">
        <v>1</v>
      </c>
      <c r="S77">
        <v>86</v>
      </c>
      <c r="T77">
        <v>0</v>
      </c>
      <c r="U77">
        <v>1</v>
      </c>
      <c r="V77">
        <v>0</v>
      </c>
      <c r="W77">
        <v>13</v>
      </c>
    </row>
    <row r="78" spans="1:23" x14ac:dyDescent="0.25">
      <c r="A78" t="s">
        <v>5237</v>
      </c>
      <c r="B78">
        <v>512</v>
      </c>
      <c r="C78">
        <v>126</v>
      </c>
      <c r="D78">
        <v>22</v>
      </c>
      <c r="E78">
        <v>1</v>
      </c>
      <c r="F78">
        <v>38</v>
      </c>
      <c r="G78">
        <v>75</v>
      </c>
      <c r="H78">
        <v>85</v>
      </c>
      <c r="I78">
        <v>81</v>
      </c>
      <c r="J78">
        <v>149</v>
      </c>
      <c r="K78">
        <v>2</v>
      </c>
      <c r="L78">
        <v>0</v>
      </c>
      <c r="M78">
        <v>0.246</v>
      </c>
      <c r="N78" t="s">
        <v>4495</v>
      </c>
      <c r="O78" t="s">
        <v>587</v>
      </c>
      <c r="P78">
        <v>149</v>
      </c>
      <c r="Q78">
        <v>601</v>
      </c>
      <c r="R78">
        <v>5</v>
      </c>
      <c r="S78">
        <v>65</v>
      </c>
      <c r="T78">
        <v>8</v>
      </c>
      <c r="U78">
        <v>3</v>
      </c>
      <c r="V78">
        <v>0</v>
      </c>
      <c r="W78">
        <v>12</v>
      </c>
    </row>
    <row r="79" spans="1:23" x14ac:dyDescent="0.25">
      <c r="A79" t="s">
        <v>5245</v>
      </c>
      <c r="B79">
        <v>555</v>
      </c>
      <c r="C79">
        <v>151</v>
      </c>
      <c r="D79">
        <v>24</v>
      </c>
      <c r="E79">
        <v>0</v>
      </c>
      <c r="F79">
        <v>38</v>
      </c>
      <c r="G79">
        <v>75</v>
      </c>
      <c r="H79">
        <v>85</v>
      </c>
      <c r="I79">
        <v>34</v>
      </c>
      <c r="J79">
        <v>94</v>
      </c>
      <c r="K79">
        <v>0</v>
      </c>
      <c r="L79">
        <v>0</v>
      </c>
      <c r="M79">
        <v>0.27200000000000002</v>
      </c>
      <c r="N79" t="s">
        <v>4574</v>
      </c>
      <c r="O79" t="s">
        <v>476</v>
      </c>
      <c r="P79">
        <v>148</v>
      </c>
      <c r="Q79">
        <v>598</v>
      </c>
      <c r="R79">
        <v>3</v>
      </c>
      <c r="S79">
        <v>89</v>
      </c>
      <c r="T79">
        <v>7</v>
      </c>
      <c r="U79">
        <v>6</v>
      </c>
      <c r="V79">
        <v>0</v>
      </c>
      <c r="W79">
        <v>18</v>
      </c>
    </row>
    <row r="80" spans="1:23" x14ac:dyDescent="0.25">
      <c r="A80" t="s">
        <v>5257</v>
      </c>
      <c r="B80">
        <v>525</v>
      </c>
      <c r="C80">
        <v>160</v>
      </c>
      <c r="D80">
        <v>36</v>
      </c>
      <c r="E80">
        <v>1</v>
      </c>
      <c r="F80">
        <v>7</v>
      </c>
      <c r="G80">
        <v>69</v>
      </c>
      <c r="H80">
        <v>71</v>
      </c>
      <c r="I80">
        <v>66</v>
      </c>
      <c r="J80">
        <v>83</v>
      </c>
      <c r="K80">
        <v>2</v>
      </c>
      <c r="L80">
        <v>1</v>
      </c>
      <c r="M80">
        <v>0.30499999999999999</v>
      </c>
      <c r="N80" t="s">
        <v>4172</v>
      </c>
      <c r="O80" t="s">
        <v>611</v>
      </c>
      <c r="P80">
        <v>141</v>
      </c>
      <c r="Q80">
        <v>597</v>
      </c>
      <c r="R80">
        <v>3</v>
      </c>
      <c r="S80">
        <v>116</v>
      </c>
      <c r="T80">
        <v>3</v>
      </c>
      <c r="U80">
        <v>3</v>
      </c>
      <c r="V80">
        <v>0</v>
      </c>
      <c r="W80">
        <v>17</v>
      </c>
    </row>
    <row r="81" spans="1:23" x14ac:dyDescent="0.25">
      <c r="A81" t="s">
        <v>5256</v>
      </c>
      <c r="B81">
        <v>534</v>
      </c>
      <c r="C81">
        <v>172</v>
      </c>
      <c r="D81">
        <v>43</v>
      </c>
      <c r="E81">
        <v>3</v>
      </c>
      <c r="F81">
        <v>23</v>
      </c>
      <c r="G81">
        <v>94</v>
      </c>
      <c r="H81">
        <v>93</v>
      </c>
      <c r="I81">
        <v>52</v>
      </c>
      <c r="J81">
        <v>77</v>
      </c>
      <c r="K81">
        <v>2</v>
      </c>
      <c r="L81">
        <v>0</v>
      </c>
      <c r="M81">
        <v>0.32200000000000001</v>
      </c>
      <c r="N81" t="s">
        <v>3846</v>
      </c>
      <c r="O81" t="s">
        <v>433</v>
      </c>
      <c r="P81">
        <v>144</v>
      </c>
      <c r="Q81">
        <v>593</v>
      </c>
      <c r="R81">
        <v>4</v>
      </c>
      <c r="S81">
        <v>103</v>
      </c>
      <c r="T81">
        <v>14</v>
      </c>
      <c r="U81">
        <v>3</v>
      </c>
      <c r="V81">
        <v>0</v>
      </c>
      <c r="W81">
        <v>16</v>
      </c>
    </row>
    <row r="82" spans="1:23" x14ac:dyDescent="0.25">
      <c r="A82" t="s">
        <v>5233</v>
      </c>
      <c r="B82">
        <v>520</v>
      </c>
      <c r="C82">
        <v>139</v>
      </c>
      <c r="D82">
        <v>22</v>
      </c>
      <c r="E82">
        <v>1</v>
      </c>
      <c r="F82">
        <v>30</v>
      </c>
      <c r="G82">
        <v>82</v>
      </c>
      <c r="H82">
        <v>97</v>
      </c>
      <c r="I82">
        <v>69</v>
      </c>
      <c r="J82">
        <v>175</v>
      </c>
      <c r="K82">
        <v>2</v>
      </c>
      <c r="L82">
        <v>1</v>
      </c>
      <c r="M82">
        <v>0.26700000000000002</v>
      </c>
      <c r="N82" t="s">
        <v>3777</v>
      </c>
      <c r="O82" t="s">
        <v>509</v>
      </c>
      <c r="P82">
        <v>148</v>
      </c>
      <c r="Q82">
        <v>593</v>
      </c>
      <c r="R82">
        <v>1</v>
      </c>
      <c r="S82">
        <v>86</v>
      </c>
      <c r="T82">
        <v>0</v>
      </c>
      <c r="U82">
        <v>3</v>
      </c>
      <c r="V82">
        <v>0</v>
      </c>
      <c r="W82">
        <v>12</v>
      </c>
    </row>
    <row r="83" spans="1:23" x14ac:dyDescent="0.25">
      <c r="A83" t="s">
        <v>5257</v>
      </c>
      <c r="B83">
        <v>542</v>
      </c>
      <c r="C83">
        <v>157</v>
      </c>
      <c r="D83">
        <v>33</v>
      </c>
      <c r="E83">
        <v>2</v>
      </c>
      <c r="F83">
        <v>27</v>
      </c>
      <c r="G83">
        <v>79</v>
      </c>
      <c r="H83">
        <v>78</v>
      </c>
      <c r="I83">
        <v>35</v>
      </c>
      <c r="J83">
        <v>106</v>
      </c>
      <c r="K83">
        <v>9</v>
      </c>
      <c r="L83">
        <v>8</v>
      </c>
      <c r="M83">
        <v>0.28999999999999998</v>
      </c>
      <c r="N83" t="s">
        <v>3887</v>
      </c>
      <c r="O83" t="s">
        <v>3737</v>
      </c>
      <c r="P83">
        <v>151</v>
      </c>
      <c r="Q83">
        <v>589</v>
      </c>
      <c r="R83">
        <v>0</v>
      </c>
      <c r="S83">
        <v>95</v>
      </c>
      <c r="T83">
        <v>1</v>
      </c>
      <c r="U83">
        <v>8</v>
      </c>
      <c r="V83">
        <v>4</v>
      </c>
      <c r="W83">
        <v>10</v>
      </c>
    </row>
    <row r="84" spans="1:23" x14ac:dyDescent="0.25">
      <c r="A84" t="s">
        <v>5241</v>
      </c>
      <c r="B84">
        <v>543</v>
      </c>
      <c r="C84">
        <v>159</v>
      </c>
      <c r="D84">
        <v>26</v>
      </c>
      <c r="E84">
        <v>4</v>
      </c>
      <c r="F84">
        <v>24</v>
      </c>
      <c r="G84">
        <v>65</v>
      </c>
      <c r="H84">
        <v>78</v>
      </c>
      <c r="I84">
        <v>33</v>
      </c>
      <c r="J84">
        <v>139</v>
      </c>
      <c r="K84">
        <v>1</v>
      </c>
      <c r="L84">
        <v>0</v>
      </c>
      <c r="M84">
        <v>0.29299999999999998</v>
      </c>
      <c r="N84" t="s">
        <v>5975</v>
      </c>
      <c r="O84" t="s">
        <v>5974</v>
      </c>
      <c r="P84">
        <v>147</v>
      </c>
      <c r="Q84">
        <v>586</v>
      </c>
      <c r="R84">
        <v>6</v>
      </c>
      <c r="S84">
        <v>105</v>
      </c>
      <c r="T84">
        <v>1</v>
      </c>
      <c r="U84">
        <v>4</v>
      </c>
      <c r="V84">
        <v>0</v>
      </c>
      <c r="W84">
        <v>12</v>
      </c>
    </row>
    <row r="85" spans="1:23" x14ac:dyDescent="0.25">
      <c r="A85" t="s">
        <v>5258</v>
      </c>
      <c r="B85">
        <v>512</v>
      </c>
      <c r="C85">
        <v>140</v>
      </c>
      <c r="D85">
        <v>30</v>
      </c>
      <c r="E85">
        <v>1</v>
      </c>
      <c r="F85">
        <v>12</v>
      </c>
      <c r="G85">
        <v>77</v>
      </c>
      <c r="H85">
        <v>61</v>
      </c>
      <c r="I85">
        <v>60</v>
      </c>
      <c r="J85">
        <v>132</v>
      </c>
      <c r="K85">
        <v>9</v>
      </c>
      <c r="L85">
        <v>2</v>
      </c>
      <c r="M85">
        <v>0.27300000000000002</v>
      </c>
      <c r="N85" t="s">
        <v>3988</v>
      </c>
      <c r="O85" t="s">
        <v>575</v>
      </c>
      <c r="P85">
        <v>147</v>
      </c>
      <c r="Q85">
        <v>586</v>
      </c>
      <c r="R85">
        <v>6</v>
      </c>
      <c r="S85">
        <v>97</v>
      </c>
      <c r="T85">
        <v>2</v>
      </c>
      <c r="U85">
        <v>7</v>
      </c>
      <c r="V85">
        <v>1</v>
      </c>
      <c r="W85">
        <v>10</v>
      </c>
    </row>
    <row r="86" spans="1:23" x14ac:dyDescent="0.25">
      <c r="A86" t="s">
        <v>5255</v>
      </c>
      <c r="B86">
        <v>532</v>
      </c>
      <c r="C86">
        <v>148</v>
      </c>
      <c r="D86">
        <v>31</v>
      </c>
      <c r="E86">
        <v>5</v>
      </c>
      <c r="F86">
        <v>17</v>
      </c>
      <c r="G86">
        <v>68</v>
      </c>
      <c r="H86">
        <v>65</v>
      </c>
      <c r="I86">
        <v>36</v>
      </c>
      <c r="J86">
        <v>106</v>
      </c>
      <c r="K86">
        <v>8</v>
      </c>
      <c r="L86">
        <v>2</v>
      </c>
      <c r="M86">
        <v>0.27800000000000002</v>
      </c>
      <c r="N86" t="s">
        <v>3812</v>
      </c>
      <c r="O86" t="s">
        <v>3733</v>
      </c>
      <c r="P86">
        <v>141</v>
      </c>
      <c r="Q86">
        <v>579</v>
      </c>
      <c r="R86">
        <v>8</v>
      </c>
      <c r="S86">
        <v>95</v>
      </c>
      <c r="T86">
        <v>4</v>
      </c>
      <c r="U86">
        <v>3</v>
      </c>
      <c r="V86">
        <v>0</v>
      </c>
      <c r="W86">
        <v>13</v>
      </c>
    </row>
    <row r="87" spans="1:23" x14ac:dyDescent="0.25">
      <c r="A87" t="s">
        <v>5242</v>
      </c>
      <c r="B87">
        <v>511</v>
      </c>
      <c r="C87">
        <v>150</v>
      </c>
      <c r="D87">
        <v>26</v>
      </c>
      <c r="E87">
        <v>6</v>
      </c>
      <c r="F87">
        <v>9</v>
      </c>
      <c r="G87">
        <v>85</v>
      </c>
      <c r="H87">
        <v>34</v>
      </c>
      <c r="I87">
        <v>61</v>
      </c>
      <c r="J87">
        <v>104</v>
      </c>
      <c r="K87">
        <v>15</v>
      </c>
      <c r="L87">
        <v>5</v>
      </c>
      <c r="M87">
        <v>0.29399999999999998</v>
      </c>
      <c r="N87" t="s">
        <v>4961</v>
      </c>
      <c r="O87" t="s">
        <v>167</v>
      </c>
      <c r="P87">
        <v>128</v>
      </c>
      <c r="Q87">
        <v>577</v>
      </c>
      <c r="R87">
        <v>4</v>
      </c>
      <c r="S87">
        <v>109</v>
      </c>
      <c r="T87">
        <v>1</v>
      </c>
      <c r="U87">
        <v>1</v>
      </c>
      <c r="V87">
        <v>0</v>
      </c>
      <c r="W87">
        <v>8</v>
      </c>
    </row>
    <row r="88" spans="1:23" x14ac:dyDescent="0.25">
      <c r="A88" t="s">
        <v>5249</v>
      </c>
      <c r="B88">
        <v>525</v>
      </c>
      <c r="C88">
        <v>154</v>
      </c>
      <c r="D88">
        <v>31</v>
      </c>
      <c r="E88">
        <v>3</v>
      </c>
      <c r="F88">
        <v>14</v>
      </c>
      <c r="G88">
        <v>82</v>
      </c>
      <c r="H88">
        <v>57</v>
      </c>
      <c r="I88">
        <v>43</v>
      </c>
      <c r="J88">
        <v>94</v>
      </c>
      <c r="K88">
        <v>8</v>
      </c>
      <c r="L88">
        <v>4</v>
      </c>
      <c r="M88">
        <v>0.29299999999999998</v>
      </c>
      <c r="N88" t="s">
        <v>4260</v>
      </c>
      <c r="O88" t="s">
        <v>2190</v>
      </c>
      <c r="P88">
        <v>140</v>
      </c>
      <c r="Q88">
        <v>577</v>
      </c>
      <c r="R88">
        <v>6</v>
      </c>
      <c r="S88">
        <v>106</v>
      </c>
      <c r="T88">
        <v>1</v>
      </c>
      <c r="U88">
        <v>3</v>
      </c>
      <c r="V88">
        <v>0</v>
      </c>
      <c r="W88">
        <v>7</v>
      </c>
    </row>
    <row r="89" spans="1:23" x14ac:dyDescent="0.25">
      <c r="A89" t="s">
        <v>5256</v>
      </c>
      <c r="B89">
        <v>524</v>
      </c>
      <c r="C89">
        <v>159</v>
      </c>
      <c r="D89">
        <v>33</v>
      </c>
      <c r="E89">
        <v>0</v>
      </c>
      <c r="F89">
        <v>36</v>
      </c>
      <c r="G89">
        <v>90</v>
      </c>
      <c r="H89">
        <v>108</v>
      </c>
      <c r="I89">
        <v>44</v>
      </c>
      <c r="J89">
        <v>126</v>
      </c>
      <c r="K89">
        <v>1</v>
      </c>
      <c r="L89">
        <v>0</v>
      </c>
      <c r="M89">
        <v>0.30299999999999999</v>
      </c>
      <c r="N89" t="s">
        <v>4418</v>
      </c>
      <c r="O89" t="s">
        <v>608</v>
      </c>
      <c r="P89">
        <v>144</v>
      </c>
      <c r="Q89">
        <v>576</v>
      </c>
      <c r="R89">
        <v>3</v>
      </c>
      <c r="S89">
        <v>90</v>
      </c>
      <c r="T89">
        <v>1</v>
      </c>
      <c r="U89">
        <v>5</v>
      </c>
      <c r="V89">
        <v>0</v>
      </c>
      <c r="W89">
        <v>16</v>
      </c>
    </row>
    <row r="90" spans="1:23" x14ac:dyDescent="0.25">
      <c r="A90" t="s">
        <v>5229</v>
      </c>
      <c r="B90">
        <v>508</v>
      </c>
      <c r="C90">
        <v>125</v>
      </c>
      <c r="D90">
        <v>34</v>
      </c>
      <c r="E90">
        <v>0</v>
      </c>
      <c r="F90">
        <v>22</v>
      </c>
      <c r="G90">
        <v>73</v>
      </c>
      <c r="H90">
        <v>79</v>
      </c>
      <c r="I90">
        <v>57</v>
      </c>
      <c r="J90">
        <v>120</v>
      </c>
      <c r="K90">
        <v>0</v>
      </c>
      <c r="L90">
        <v>1</v>
      </c>
      <c r="M90">
        <v>0.246</v>
      </c>
      <c r="N90" t="s">
        <v>5081</v>
      </c>
      <c r="O90" t="s">
        <v>505</v>
      </c>
      <c r="P90">
        <v>149</v>
      </c>
      <c r="Q90">
        <v>576</v>
      </c>
      <c r="R90">
        <v>6</v>
      </c>
      <c r="S90">
        <v>69</v>
      </c>
      <c r="T90">
        <v>6</v>
      </c>
      <c r="U90">
        <v>5</v>
      </c>
      <c r="V90">
        <v>0</v>
      </c>
      <c r="W90">
        <v>14</v>
      </c>
    </row>
    <row r="91" spans="1:23" x14ac:dyDescent="0.25">
      <c r="A91" t="s">
        <v>6836</v>
      </c>
      <c r="B91">
        <v>474</v>
      </c>
      <c r="C91">
        <v>101</v>
      </c>
      <c r="D91">
        <v>19</v>
      </c>
      <c r="E91">
        <v>1</v>
      </c>
      <c r="F91">
        <v>27</v>
      </c>
      <c r="G91">
        <v>74</v>
      </c>
      <c r="H91">
        <v>76</v>
      </c>
      <c r="I91">
        <v>83</v>
      </c>
      <c r="J91">
        <v>125</v>
      </c>
      <c r="K91">
        <v>4</v>
      </c>
      <c r="L91">
        <v>3</v>
      </c>
      <c r="M91">
        <v>0.21299999999999999</v>
      </c>
      <c r="N91" t="s">
        <v>3995</v>
      </c>
      <c r="O91" t="s">
        <v>513</v>
      </c>
      <c r="P91">
        <v>147</v>
      </c>
      <c r="Q91">
        <v>576</v>
      </c>
      <c r="R91">
        <v>14</v>
      </c>
      <c r="S91">
        <v>54</v>
      </c>
      <c r="T91">
        <v>2</v>
      </c>
      <c r="U91">
        <v>5</v>
      </c>
      <c r="V91">
        <v>0</v>
      </c>
      <c r="W91">
        <v>10</v>
      </c>
    </row>
    <row r="92" spans="1:23" x14ac:dyDescent="0.25">
      <c r="A92" t="s">
        <v>6836</v>
      </c>
      <c r="B92">
        <v>533</v>
      </c>
      <c r="C92">
        <v>148</v>
      </c>
      <c r="D92">
        <v>18</v>
      </c>
      <c r="E92">
        <v>5</v>
      </c>
      <c r="F92">
        <v>22</v>
      </c>
      <c r="G92">
        <v>67</v>
      </c>
      <c r="H92">
        <v>62</v>
      </c>
      <c r="I92">
        <v>36</v>
      </c>
      <c r="J92">
        <v>167</v>
      </c>
      <c r="K92">
        <v>6</v>
      </c>
      <c r="L92">
        <v>5</v>
      </c>
      <c r="M92">
        <v>0.27800000000000002</v>
      </c>
      <c r="N92" t="s">
        <v>4283</v>
      </c>
      <c r="O92" t="s">
        <v>3672</v>
      </c>
      <c r="P92">
        <v>137</v>
      </c>
      <c r="Q92">
        <v>575</v>
      </c>
      <c r="R92">
        <v>4</v>
      </c>
      <c r="S92">
        <v>103</v>
      </c>
      <c r="T92">
        <v>0</v>
      </c>
      <c r="U92">
        <v>1</v>
      </c>
      <c r="V92">
        <v>1</v>
      </c>
      <c r="W92">
        <v>10</v>
      </c>
    </row>
    <row r="93" spans="1:23" x14ac:dyDescent="0.25">
      <c r="A93" t="s">
        <v>5232</v>
      </c>
      <c r="B93">
        <v>511</v>
      </c>
      <c r="C93">
        <v>147</v>
      </c>
      <c r="D93">
        <v>28</v>
      </c>
      <c r="E93">
        <v>5</v>
      </c>
      <c r="F93">
        <v>10</v>
      </c>
      <c r="G93">
        <v>60</v>
      </c>
      <c r="H93">
        <v>53</v>
      </c>
      <c r="I93">
        <v>46</v>
      </c>
      <c r="J93">
        <v>54</v>
      </c>
      <c r="K93">
        <v>4</v>
      </c>
      <c r="L93">
        <v>1</v>
      </c>
      <c r="M93">
        <v>0.28799999999999998</v>
      </c>
      <c r="N93" t="s">
        <v>4012</v>
      </c>
      <c r="O93" t="s">
        <v>218</v>
      </c>
      <c r="P93">
        <v>138</v>
      </c>
      <c r="Q93">
        <v>573</v>
      </c>
      <c r="R93">
        <v>5</v>
      </c>
      <c r="S93">
        <v>104</v>
      </c>
      <c r="T93">
        <v>4</v>
      </c>
      <c r="U93">
        <v>8</v>
      </c>
      <c r="V93">
        <v>3</v>
      </c>
      <c r="W93">
        <v>10</v>
      </c>
    </row>
    <row r="94" spans="1:23" x14ac:dyDescent="0.25">
      <c r="A94" t="s">
        <v>5258</v>
      </c>
      <c r="B94">
        <v>534</v>
      </c>
      <c r="C94">
        <v>153</v>
      </c>
      <c r="D94">
        <v>27</v>
      </c>
      <c r="E94">
        <v>0</v>
      </c>
      <c r="F94">
        <v>25</v>
      </c>
      <c r="G94">
        <v>73</v>
      </c>
      <c r="H94">
        <v>87</v>
      </c>
      <c r="I94">
        <v>25</v>
      </c>
      <c r="J94">
        <v>70</v>
      </c>
      <c r="K94">
        <v>3</v>
      </c>
      <c r="L94">
        <v>1</v>
      </c>
      <c r="M94">
        <v>0.28699999999999998</v>
      </c>
      <c r="N94" t="s">
        <v>4804</v>
      </c>
      <c r="O94" t="s">
        <v>321</v>
      </c>
      <c r="P94">
        <v>136</v>
      </c>
      <c r="Q94">
        <v>570</v>
      </c>
      <c r="R94">
        <v>3</v>
      </c>
      <c r="S94">
        <v>101</v>
      </c>
      <c r="T94">
        <v>1</v>
      </c>
      <c r="U94">
        <v>7</v>
      </c>
      <c r="V94">
        <v>0</v>
      </c>
      <c r="W94">
        <v>7</v>
      </c>
    </row>
    <row r="95" spans="1:23" x14ac:dyDescent="0.25">
      <c r="A95" t="s">
        <v>5238</v>
      </c>
      <c r="B95">
        <v>499</v>
      </c>
      <c r="C95">
        <v>131</v>
      </c>
      <c r="D95">
        <v>24</v>
      </c>
      <c r="E95">
        <v>2</v>
      </c>
      <c r="F95">
        <v>28</v>
      </c>
      <c r="G95">
        <v>72</v>
      </c>
      <c r="H95">
        <v>74</v>
      </c>
      <c r="I95">
        <v>64</v>
      </c>
      <c r="J95">
        <v>100</v>
      </c>
      <c r="K95">
        <v>15</v>
      </c>
      <c r="L95">
        <v>6</v>
      </c>
      <c r="M95">
        <v>0.26300000000000001</v>
      </c>
      <c r="N95" t="s">
        <v>4200</v>
      </c>
      <c r="O95" t="s">
        <v>957</v>
      </c>
      <c r="P95">
        <v>152</v>
      </c>
      <c r="Q95">
        <v>570</v>
      </c>
      <c r="R95">
        <v>2</v>
      </c>
      <c r="S95">
        <v>77</v>
      </c>
      <c r="T95">
        <v>8</v>
      </c>
      <c r="U95">
        <v>5</v>
      </c>
      <c r="V95">
        <v>0</v>
      </c>
      <c r="W95">
        <v>21</v>
      </c>
    </row>
    <row r="96" spans="1:23" x14ac:dyDescent="0.25">
      <c r="A96" t="s">
        <v>5232</v>
      </c>
      <c r="B96">
        <v>518</v>
      </c>
      <c r="C96">
        <v>131</v>
      </c>
      <c r="D96">
        <v>34</v>
      </c>
      <c r="E96">
        <v>1</v>
      </c>
      <c r="F96">
        <v>14</v>
      </c>
      <c r="G96">
        <v>58</v>
      </c>
      <c r="H96">
        <v>77</v>
      </c>
      <c r="I96">
        <v>42</v>
      </c>
      <c r="J96">
        <v>113</v>
      </c>
      <c r="K96">
        <v>3</v>
      </c>
      <c r="L96">
        <v>5</v>
      </c>
      <c r="M96">
        <v>0.253</v>
      </c>
      <c r="N96" t="s">
        <v>3944</v>
      </c>
      <c r="O96" t="s">
        <v>84</v>
      </c>
      <c r="P96">
        <v>144</v>
      </c>
      <c r="Q96">
        <v>570</v>
      </c>
      <c r="R96">
        <v>1</v>
      </c>
      <c r="S96">
        <v>82</v>
      </c>
      <c r="T96">
        <v>3</v>
      </c>
      <c r="U96">
        <v>9</v>
      </c>
      <c r="V96">
        <v>0</v>
      </c>
      <c r="W96">
        <v>18</v>
      </c>
    </row>
    <row r="97" spans="1:23" x14ac:dyDescent="0.25">
      <c r="A97" t="s">
        <v>5232</v>
      </c>
      <c r="B97">
        <v>494</v>
      </c>
      <c r="C97">
        <v>158</v>
      </c>
      <c r="D97">
        <v>34</v>
      </c>
      <c r="E97">
        <v>0</v>
      </c>
      <c r="F97">
        <v>12</v>
      </c>
      <c r="G97">
        <v>62</v>
      </c>
      <c r="H97">
        <v>67</v>
      </c>
      <c r="I97">
        <v>61</v>
      </c>
      <c r="J97">
        <v>66</v>
      </c>
      <c r="K97">
        <v>6</v>
      </c>
      <c r="L97">
        <v>1</v>
      </c>
      <c r="M97">
        <v>0.32</v>
      </c>
      <c r="N97" t="s">
        <v>4367</v>
      </c>
      <c r="O97" t="s">
        <v>633</v>
      </c>
      <c r="P97">
        <v>140</v>
      </c>
      <c r="Q97">
        <v>568</v>
      </c>
      <c r="R97">
        <v>8</v>
      </c>
      <c r="S97">
        <v>112</v>
      </c>
      <c r="T97">
        <v>13</v>
      </c>
      <c r="U97">
        <v>5</v>
      </c>
      <c r="V97">
        <v>0</v>
      </c>
      <c r="W97">
        <v>17</v>
      </c>
    </row>
    <row r="98" spans="1:23" x14ac:dyDescent="0.25">
      <c r="A98" t="s">
        <v>5238</v>
      </c>
      <c r="B98">
        <v>514</v>
      </c>
      <c r="C98">
        <v>148</v>
      </c>
      <c r="D98">
        <v>34</v>
      </c>
      <c r="E98">
        <v>5</v>
      </c>
      <c r="F98">
        <v>21</v>
      </c>
      <c r="G98">
        <v>85</v>
      </c>
      <c r="H98">
        <v>72</v>
      </c>
      <c r="I98">
        <v>50</v>
      </c>
      <c r="J98">
        <v>142</v>
      </c>
      <c r="K98">
        <v>17</v>
      </c>
      <c r="L98">
        <v>4</v>
      </c>
      <c r="M98">
        <v>0.28799999999999998</v>
      </c>
      <c r="N98" t="s">
        <v>4683</v>
      </c>
      <c r="O98" t="s">
        <v>944</v>
      </c>
      <c r="P98">
        <v>140</v>
      </c>
      <c r="Q98">
        <v>568</v>
      </c>
      <c r="R98">
        <v>3</v>
      </c>
      <c r="S98">
        <v>88</v>
      </c>
      <c r="T98">
        <v>0</v>
      </c>
      <c r="U98">
        <v>1</v>
      </c>
      <c r="V98">
        <v>0</v>
      </c>
      <c r="W98">
        <v>2</v>
      </c>
    </row>
    <row r="99" spans="1:23" x14ac:dyDescent="0.25">
      <c r="A99" t="s">
        <v>5257</v>
      </c>
      <c r="B99">
        <v>511</v>
      </c>
      <c r="C99">
        <v>124</v>
      </c>
      <c r="D99">
        <v>32</v>
      </c>
      <c r="E99">
        <v>2</v>
      </c>
      <c r="F99">
        <v>19</v>
      </c>
      <c r="G99">
        <v>67</v>
      </c>
      <c r="H99">
        <v>69</v>
      </c>
      <c r="I99">
        <v>47</v>
      </c>
      <c r="J99">
        <v>114</v>
      </c>
      <c r="K99">
        <v>6</v>
      </c>
      <c r="L99">
        <v>1</v>
      </c>
      <c r="M99">
        <v>0.24299999999999999</v>
      </c>
      <c r="N99" t="s">
        <v>5274</v>
      </c>
      <c r="O99" t="s">
        <v>5273</v>
      </c>
      <c r="P99">
        <v>147</v>
      </c>
      <c r="Q99">
        <v>568</v>
      </c>
      <c r="R99">
        <v>6</v>
      </c>
      <c r="S99">
        <v>71</v>
      </c>
      <c r="T99">
        <v>2</v>
      </c>
      <c r="U99">
        <v>3</v>
      </c>
      <c r="V99">
        <v>1</v>
      </c>
      <c r="W99">
        <v>5</v>
      </c>
    </row>
    <row r="100" spans="1:23" x14ac:dyDescent="0.25">
      <c r="A100" t="s">
        <v>5248</v>
      </c>
      <c r="B100">
        <v>524</v>
      </c>
      <c r="C100">
        <v>157</v>
      </c>
      <c r="D100">
        <v>30</v>
      </c>
      <c r="E100">
        <v>2</v>
      </c>
      <c r="F100">
        <v>11</v>
      </c>
      <c r="G100">
        <v>80</v>
      </c>
      <c r="H100">
        <v>45</v>
      </c>
      <c r="I100">
        <v>34</v>
      </c>
      <c r="J100">
        <v>83</v>
      </c>
      <c r="K100">
        <v>22</v>
      </c>
      <c r="L100">
        <v>8</v>
      </c>
      <c r="M100">
        <v>0.3</v>
      </c>
      <c r="N100" t="s">
        <v>4930</v>
      </c>
      <c r="O100" t="s">
        <v>455</v>
      </c>
      <c r="P100">
        <v>125</v>
      </c>
      <c r="Q100">
        <v>566</v>
      </c>
      <c r="R100">
        <v>6</v>
      </c>
      <c r="S100">
        <v>114</v>
      </c>
      <c r="T100">
        <v>3</v>
      </c>
      <c r="U100">
        <v>1</v>
      </c>
      <c r="V100">
        <v>0</v>
      </c>
      <c r="W100">
        <v>14</v>
      </c>
    </row>
    <row r="101" spans="1:23" x14ac:dyDescent="0.25">
      <c r="A101" t="s">
        <v>5235</v>
      </c>
      <c r="B101">
        <v>529</v>
      </c>
      <c r="C101">
        <v>158</v>
      </c>
      <c r="D101">
        <v>43</v>
      </c>
      <c r="E101">
        <v>1</v>
      </c>
      <c r="F101">
        <v>18</v>
      </c>
      <c r="G101">
        <v>69</v>
      </c>
      <c r="H101">
        <v>75</v>
      </c>
      <c r="I101">
        <v>22</v>
      </c>
      <c r="J101">
        <v>62</v>
      </c>
      <c r="K101">
        <v>3</v>
      </c>
      <c r="L101">
        <v>2</v>
      </c>
      <c r="M101">
        <v>0.29899999999999999</v>
      </c>
      <c r="N101" t="s">
        <v>5746</v>
      </c>
      <c r="O101" t="s">
        <v>5745</v>
      </c>
      <c r="P101">
        <v>139</v>
      </c>
      <c r="Q101">
        <v>564</v>
      </c>
      <c r="R101">
        <v>7</v>
      </c>
      <c r="S101">
        <v>96</v>
      </c>
      <c r="T101">
        <v>1</v>
      </c>
      <c r="U101">
        <v>6</v>
      </c>
      <c r="V101">
        <v>0</v>
      </c>
      <c r="W101">
        <v>12</v>
      </c>
    </row>
    <row r="102" spans="1:23" x14ac:dyDescent="0.25">
      <c r="A102" t="s">
        <v>5242</v>
      </c>
      <c r="B102">
        <v>526</v>
      </c>
      <c r="C102">
        <v>148</v>
      </c>
      <c r="D102">
        <v>42</v>
      </c>
      <c r="E102">
        <v>3</v>
      </c>
      <c r="F102">
        <v>14</v>
      </c>
      <c r="G102">
        <v>67</v>
      </c>
      <c r="H102">
        <v>56</v>
      </c>
      <c r="I102">
        <v>31</v>
      </c>
      <c r="J102">
        <v>126</v>
      </c>
      <c r="K102">
        <v>8</v>
      </c>
      <c r="L102">
        <v>5</v>
      </c>
      <c r="M102">
        <v>0.28100000000000003</v>
      </c>
      <c r="N102" t="s">
        <v>4063</v>
      </c>
      <c r="O102" t="s">
        <v>3699</v>
      </c>
      <c r="P102">
        <v>138</v>
      </c>
      <c r="Q102">
        <v>563</v>
      </c>
      <c r="R102">
        <v>4</v>
      </c>
      <c r="S102">
        <v>89</v>
      </c>
      <c r="T102">
        <v>4</v>
      </c>
      <c r="U102">
        <v>2</v>
      </c>
      <c r="V102">
        <v>0</v>
      </c>
      <c r="W102">
        <v>13</v>
      </c>
    </row>
    <row r="103" spans="1:23" x14ac:dyDescent="0.25">
      <c r="A103" t="s">
        <v>5252</v>
      </c>
      <c r="B103">
        <v>518</v>
      </c>
      <c r="C103">
        <v>171</v>
      </c>
      <c r="D103">
        <v>27</v>
      </c>
      <c r="E103">
        <v>5</v>
      </c>
      <c r="F103">
        <v>18</v>
      </c>
      <c r="G103">
        <v>75</v>
      </c>
      <c r="H103">
        <v>80</v>
      </c>
      <c r="I103">
        <v>33</v>
      </c>
      <c r="J103">
        <v>111</v>
      </c>
      <c r="K103">
        <v>5</v>
      </c>
      <c r="L103">
        <v>3</v>
      </c>
      <c r="M103">
        <v>0.33</v>
      </c>
      <c r="N103" t="s">
        <v>4845</v>
      </c>
      <c r="O103" t="s">
        <v>64</v>
      </c>
      <c r="P103">
        <v>136</v>
      </c>
      <c r="Q103">
        <v>561</v>
      </c>
      <c r="R103">
        <v>9</v>
      </c>
      <c r="S103">
        <v>121</v>
      </c>
      <c r="T103">
        <v>5</v>
      </c>
      <c r="U103">
        <v>1</v>
      </c>
      <c r="V103">
        <v>0</v>
      </c>
      <c r="W103">
        <v>14</v>
      </c>
    </row>
    <row r="104" spans="1:23" x14ac:dyDescent="0.25">
      <c r="A104" t="s">
        <v>5240</v>
      </c>
      <c r="B104">
        <v>501</v>
      </c>
      <c r="C104">
        <v>123</v>
      </c>
      <c r="D104">
        <v>25</v>
      </c>
      <c r="E104">
        <v>7</v>
      </c>
      <c r="F104">
        <v>15</v>
      </c>
      <c r="G104">
        <v>75</v>
      </c>
      <c r="H104">
        <v>58</v>
      </c>
      <c r="I104">
        <v>50</v>
      </c>
      <c r="J104">
        <v>79</v>
      </c>
      <c r="K104">
        <v>24</v>
      </c>
      <c r="L104">
        <v>6</v>
      </c>
      <c r="M104">
        <v>0.246</v>
      </c>
      <c r="N104" t="s">
        <v>4864</v>
      </c>
      <c r="O104" t="s">
        <v>577</v>
      </c>
      <c r="P104">
        <v>145</v>
      </c>
      <c r="Q104">
        <v>561</v>
      </c>
      <c r="R104">
        <v>2</v>
      </c>
      <c r="S104">
        <v>76</v>
      </c>
      <c r="T104">
        <v>1</v>
      </c>
      <c r="U104">
        <v>3</v>
      </c>
      <c r="V104">
        <v>5</v>
      </c>
      <c r="W104">
        <v>3</v>
      </c>
    </row>
    <row r="105" spans="1:23" x14ac:dyDescent="0.25">
      <c r="A105" t="s">
        <v>5251</v>
      </c>
      <c r="B105">
        <v>502</v>
      </c>
      <c r="C105">
        <v>128</v>
      </c>
      <c r="D105">
        <v>24</v>
      </c>
      <c r="E105">
        <v>5</v>
      </c>
      <c r="F105">
        <v>14</v>
      </c>
      <c r="G105">
        <v>52</v>
      </c>
      <c r="H105">
        <v>58</v>
      </c>
      <c r="I105">
        <v>51</v>
      </c>
      <c r="J105">
        <v>88</v>
      </c>
      <c r="K105">
        <v>0</v>
      </c>
      <c r="L105">
        <v>4</v>
      </c>
      <c r="M105">
        <v>0.255</v>
      </c>
      <c r="N105" t="s">
        <v>4377</v>
      </c>
      <c r="O105" t="s">
        <v>122</v>
      </c>
      <c r="P105">
        <v>145</v>
      </c>
      <c r="Q105">
        <v>558</v>
      </c>
      <c r="R105">
        <v>3</v>
      </c>
      <c r="S105">
        <v>85</v>
      </c>
      <c r="T105">
        <v>13</v>
      </c>
      <c r="U105">
        <v>2</v>
      </c>
      <c r="V105">
        <v>0</v>
      </c>
      <c r="W105">
        <v>16</v>
      </c>
    </row>
    <row r="106" spans="1:23" x14ac:dyDescent="0.25">
      <c r="A106" t="s">
        <v>5233</v>
      </c>
      <c r="B106">
        <v>503</v>
      </c>
      <c r="C106">
        <v>120</v>
      </c>
      <c r="D106">
        <v>32</v>
      </c>
      <c r="E106">
        <v>3</v>
      </c>
      <c r="F106">
        <v>24</v>
      </c>
      <c r="G106">
        <v>68</v>
      </c>
      <c r="H106">
        <v>82</v>
      </c>
      <c r="I106">
        <v>49</v>
      </c>
      <c r="J106">
        <v>191</v>
      </c>
      <c r="K106">
        <v>7</v>
      </c>
      <c r="L106">
        <v>2</v>
      </c>
      <c r="M106">
        <v>0.23899999999999999</v>
      </c>
      <c r="N106" t="s">
        <v>5755</v>
      </c>
      <c r="O106" t="s">
        <v>5754</v>
      </c>
      <c r="P106">
        <v>145</v>
      </c>
      <c r="Q106">
        <v>555</v>
      </c>
      <c r="R106">
        <v>2</v>
      </c>
      <c r="S106">
        <v>61</v>
      </c>
      <c r="T106">
        <v>4</v>
      </c>
      <c r="U106">
        <v>1</v>
      </c>
      <c r="V106">
        <v>0</v>
      </c>
      <c r="W106">
        <v>12</v>
      </c>
    </row>
    <row r="107" spans="1:23" x14ac:dyDescent="0.25">
      <c r="A107" t="s">
        <v>5229</v>
      </c>
      <c r="B107">
        <v>496</v>
      </c>
      <c r="C107">
        <v>120</v>
      </c>
      <c r="D107">
        <v>24</v>
      </c>
      <c r="E107">
        <v>0</v>
      </c>
      <c r="F107">
        <v>23</v>
      </c>
      <c r="G107">
        <v>58</v>
      </c>
      <c r="H107">
        <v>62</v>
      </c>
      <c r="I107">
        <v>51</v>
      </c>
      <c r="J107">
        <v>116</v>
      </c>
      <c r="K107">
        <v>1</v>
      </c>
      <c r="L107">
        <v>3</v>
      </c>
      <c r="M107">
        <v>0.24199999999999999</v>
      </c>
      <c r="N107" t="s">
        <v>4963</v>
      </c>
      <c r="O107" t="s">
        <v>568</v>
      </c>
      <c r="P107">
        <v>133</v>
      </c>
      <c r="Q107">
        <v>553</v>
      </c>
      <c r="R107">
        <v>6</v>
      </c>
      <c r="S107">
        <v>73</v>
      </c>
      <c r="T107">
        <v>8</v>
      </c>
      <c r="U107">
        <v>0</v>
      </c>
      <c r="V107">
        <v>0</v>
      </c>
      <c r="W107">
        <v>15</v>
      </c>
    </row>
    <row r="108" spans="1:23" x14ac:dyDescent="0.25">
      <c r="A108" t="s">
        <v>5244</v>
      </c>
      <c r="B108">
        <v>469</v>
      </c>
      <c r="C108">
        <v>116</v>
      </c>
      <c r="D108">
        <v>26</v>
      </c>
      <c r="E108">
        <v>4</v>
      </c>
      <c r="F108">
        <v>31</v>
      </c>
      <c r="G108">
        <v>83</v>
      </c>
      <c r="H108">
        <v>63</v>
      </c>
      <c r="I108">
        <v>75</v>
      </c>
      <c r="J108">
        <v>163</v>
      </c>
      <c r="K108">
        <v>4</v>
      </c>
      <c r="L108">
        <v>2</v>
      </c>
      <c r="M108">
        <v>0.247</v>
      </c>
      <c r="N108" t="s">
        <v>4140</v>
      </c>
      <c r="O108" t="s">
        <v>211</v>
      </c>
      <c r="P108">
        <v>138</v>
      </c>
      <c r="Q108">
        <v>551</v>
      </c>
      <c r="R108">
        <v>7</v>
      </c>
      <c r="S108">
        <v>55</v>
      </c>
      <c r="T108">
        <v>5</v>
      </c>
      <c r="U108">
        <v>0</v>
      </c>
      <c r="V108">
        <v>0</v>
      </c>
      <c r="W108">
        <v>6</v>
      </c>
    </row>
    <row r="109" spans="1:23" x14ac:dyDescent="0.25">
      <c r="A109" t="s">
        <v>5230</v>
      </c>
      <c r="B109">
        <v>488</v>
      </c>
      <c r="C109">
        <v>113</v>
      </c>
      <c r="D109">
        <v>23</v>
      </c>
      <c r="E109">
        <v>2</v>
      </c>
      <c r="F109">
        <v>6</v>
      </c>
      <c r="G109">
        <v>59</v>
      </c>
      <c r="H109">
        <v>51</v>
      </c>
      <c r="I109">
        <v>59</v>
      </c>
      <c r="J109">
        <v>120</v>
      </c>
      <c r="K109">
        <v>3</v>
      </c>
      <c r="L109">
        <v>3</v>
      </c>
      <c r="M109">
        <v>0.23200000000000001</v>
      </c>
      <c r="N109" t="s">
        <v>5812</v>
      </c>
      <c r="O109" t="s">
        <v>5811</v>
      </c>
      <c r="P109">
        <v>144</v>
      </c>
      <c r="Q109">
        <v>551</v>
      </c>
      <c r="R109">
        <v>0</v>
      </c>
      <c r="S109">
        <v>82</v>
      </c>
      <c r="T109">
        <v>10</v>
      </c>
      <c r="U109">
        <v>4</v>
      </c>
      <c r="V109">
        <v>0</v>
      </c>
      <c r="W109">
        <v>7</v>
      </c>
    </row>
    <row r="110" spans="1:23" x14ac:dyDescent="0.25">
      <c r="A110" t="s">
        <v>5248</v>
      </c>
      <c r="B110">
        <v>509</v>
      </c>
      <c r="C110">
        <v>140</v>
      </c>
      <c r="D110">
        <v>27</v>
      </c>
      <c r="E110">
        <v>5</v>
      </c>
      <c r="F110">
        <v>11</v>
      </c>
      <c r="G110">
        <v>68</v>
      </c>
      <c r="H110">
        <v>59</v>
      </c>
      <c r="I110">
        <v>36</v>
      </c>
      <c r="J110">
        <v>122</v>
      </c>
      <c r="K110">
        <v>4</v>
      </c>
      <c r="L110">
        <v>1</v>
      </c>
      <c r="M110">
        <v>0.27500000000000002</v>
      </c>
      <c r="N110" t="s">
        <v>5820</v>
      </c>
      <c r="O110" t="s">
        <v>5819</v>
      </c>
      <c r="P110">
        <v>134</v>
      </c>
      <c r="Q110">
        <v>550</v>
      </c>
      <c r="R110">
        <v>1</v>
      </c>
      <c r="S110">
        <v>97</v>
      </c>
      <c r="T110">
        <v>1</v>
      </c>
      <c r="U110">
        <v>3</v>
      </c>
      <c r="V110">
        <v>1</v>
      </c>
      <c r="W110">
        <v>8</v>
      </c>
    </row>
    <row r="111" spans="1:23" x14ac:dyDescent="0.25">
      <c r="A111" t="s">
        <v>5244</v>
      </c>
      <c r="B111">
        <v>506</v>
      </c>
      <c r="C111">
        <v>140</v>
      </c>
      <c r="D111">
        <v>17</v>
      </c>
      <c r="E111">
        <v>2</v>
      </c>
      <c r="F111">
        <v>15</v>
      </c>
      <c r="G111">
        <v>56</v>
      </c>
      <c r="H111">
        <v>53</v>
      </c>
      <c r="I111">
        <v>36</v>
      </c>
      <c r="J111">
        <v>100</v>
      </c>
      <c r="K111">
        <v>14</v>
      </c>
      <c r="L111">
        <v>7</v>
      </c>
      <c r="M111">
        <v>0.27700000000000002</v>
      </c>
      <c r="N111" t="s">
        <v>5973</v>
      </c>
      <c r="O111" t="s">
        <v>5972</v>
      </c>
      <c r="P111">
        <v>153</v>
      </c>
      <c r="Q111">
        <v>548</v>
      </c>
      <c r="R111">
        <v>1</v>
      </c>
      <c r="S111">
        <v>106</v>
      </c>
      <c r="T111">
        <v>9</v>
      </c>
      <c r="U111">
        <v>3</v>
      </c>
      <c r="V111">
        <v>2</v>
      </c>
      <c r="W111">
        <v>10</v>
      </c>
    </row>
    <row r="112" spans="1:23" x14ac:dyDescent="0.25">
      <c r="A112" t="s">
        <v>5238</v>
      </c>
      <c r="B112">
        <v>480</v>
      </c>
      <c r="C112">
        <v>128</v>
      </c>
      <c r="D112">
        <v>26</v>
      </c>
      <c r="E112">
        <v>4</v>
      </c>
      <c r="F112">
        <v>39</v>
      </c>
      <c r="G112">
        <v>87</v>
      </c>
      <c r="H112">
        <v>97</v>
      </c>
      <c r="I112">
        <v>64</v>
      </c>
      <c r="J112">
        <v>146</v>
      </c>
      <c r="K112">
        <v>10</v>
      </c>
      <c r="L112">
        <v>3</v>
      </c>
      <c r="M112">
        <v>0.26700000000000002</v>
      </c>
      <c r="N112" t="s">
        <v>6515</v>
      </c>
      <c r="O112" t="s">
        <v>5770</v>
      </c>
      <c r="P112">
        <v>132</v>
      </c>
      <c r="Q112">
        <v>548</v>
      </c>
      <c r="R112">
        <v>1</v>
      </c>
      <c r="S112">
        <v>59</v>
      </c>
      <c r="T112">
        <v>13</v>
      </c>
      <c r="U112">
        <v>3</v>
      </c>
      <c r="V112">
        <v>0</v>
      </c>
      <c r="W112">
        <v>5</v>
      </c>
    </row>
    <row r="113" spans="1:23" x14ac:dyDescent="0.25">
      <c r="A113" t="s">
        <v>5257</v>
      </c>
      <c r="B113">
        <v>488</v>
      </c>
      <c r="C113">
        <v>125</v>
      </c>
      <c r="D113">
        <v>30</v>
      </c>
      <c r="E113">
        <v>3</v>
      </c>
      <c r="F113">
        <v>13</v>
      </c>
      <c r="G113">
        <v>60</v>
      </c>
      <c r="H113">
        <v>74</v>
      </c>
      <c r="I113">
        <v>41</v>
      </c>
      <c r="J113">
        <v>78</v>
      </c>
      <c r="K113">
        <v>13</v>
      </c>
      <c r="L113">
        <v>5</v>
      </c>
      <c r="M113">
        <v>0.25600000000000001</v>
      </c>
      <c r="N113" t="s">
        <v>5731</v>
      </c>
      <c r="O113" t="s">
        <v>5730</v>
      </c>
      <c r="P113">
        <v>133</v>
      </c>
      <c r="Q113">
        <v>544</v>
      </c>
      <c r="R113">
        <v>2</v>
      </c>
      <c r="S113">
        <v>79</v>
      </c>
      <c r="T113">
        <v>1</v>
      </c>
      <c r="U113">
        <v>6</v>
      </c>
      <c r="V113">
        <v>7</v>
      </c>
      <c r="W113">
        <v>7</v>
      </c>
    </row>
    <row r="114" spans="1:23" x14ac:dyDescent="0.25">
      <c r="A114" t="s">
        <v>5234</v>
      </c>
      <c r="B114">
        <v>469</v>
      </c>
      <c r="C114">
        <v>114</v>
      </c>
      <c r="D114">
        <v>33</v>
      </c>
      <c r="E114">
        <v>0</v>
      </c>
      <c r="F114">
        <v>25</v>
      </c>
      <c r="G114">
        <v>78</v>
      </c>
      <c r="H114">
        <v>68</v>
      </c>
      <c r="I114">
        <v>66</v>
      </c>
      <c r="J114">
        <v>113</v>
      </c>
      <c r="K114">
        <v>4</v>
      </c>
      <c r="L114">
        <v>1</v>
      </c>
      <c r="M114">
        <v>0.24299999999999999</v>
      </c>
      <c r="N114" t="s">
        <v>4649</v>
      </c>
      <c r="O114" t="s">
        <v>572</v>
      </c>
      <c r="P114">
        <v>141</v>
      </c>
      <c r="Q114">
        <v>544</v>
      </c>
      <c r="R114">
        <v>2</v>
      </c>
      <c r="S114">
        <v>56</v>
      </c>
      <c r="T114">
        <v>0</v>
      </c>
      <c r="U114">
        <v>7</v>
      </c>
      <c r="V114">
        <v>0</v>
      </c>
      <c r="W114">
        <v>10</v>
      </c>
    </row>
    <row r="115" spans="1:23" x14ac:dyDescent="0.25">
      <c r="A115" t="s">
        <v>5238</v>
      </c>
      <c r="B115">
        <v>457</v>
      </c>
      <c r="C115">
        <v>147</v>
      </c>
      <c r="D115">
        <v>32</v>
      </c>
      <c r="E115">
        <v>0</v>
      </c>
      <c r="F115">
        <v>21</v>
      </c>
      <c r="G115">
        <v>72</v>
      </c>
      <c r="H115">
        <v>71</v>
      </c>
      <c r="I115">
        <v>59</v>
      </c>
      <c r="J115">
        <v>56</v>
      </c>
      <c r="K115">
        <v>7</v>
      </c>
      <c r="L115">
        <v>1</v>
      </c>
      <c r="M115">
        <v>0.32200000000000001</v>
      </c>
      <c r="N115" t="s">
        <v>5029</v>
      </c>
      <c r="O115" t="s">
        <v>351</v>
      </c>
      <c r="P115">
        <v>130</v>
      </c>
      <c r="Q115">
        <v>543</v>
      </c>
      <c r="R115">
        <v>19</v>
      </c>
      <c r="S115">
        <v>94</v>
      </c>
      <c r="T115">
        <v>5</v>
      </c>
      <c r="U115">
        <v>7</v>
      </c>
      <c r="V115">
        <v>1</v>
      </c>
      <c r="W115">
        <v>12</v>
      </c>
    </row>
    <row r="116" spans="1:23" x14ac:dyDescent="0.25">
      <c r="A116" t="s">
        <v>5231</v>
      </c>
      <c r="B116">
        <v>501</v>
      </c>
      <c r="C116">
        <v>137</v>
      </c>
      <c r="D116">
        <v>27</v>
      </c>
      <c r="E116">
        <v>1</v>
      </c>
      <c r="F116">
        <v>18</v>
      </c>
      <c r="G116">
        <v>60</v>
      </c>
      <c r="H116">
        <v>82</v>
      </c>
      <c r="I116">
        <v>28</v>
      </c>
      <c r="J116">
        <v>74</v>
      </c>
      <c r="K116">
        <v>9</v>
      </c>
      <c r="L116">
        <v>4</v>
      </c>
      <c r="M116">
        <v>0.27300000000000002</v>
      </c>
      <c r="N116" t="s">
        <v>4122</v>
      </c>
      <c r="O116" t="s">
        <v>566</v>
      </c>
      <c r="P116">
        <v>136</v>
      </c>
      <c r="Q116">
        <v>543</v>
      </c>
      <c r="R116">
        <v>4</v>
      </c>
      <c r="S116">
        <v>91</v>
      </c>
      <c r="T116">
        <v>4</v>
      </c>
      <c r="U116">
        <v>9</v>
      </c>
      <c r="V116">
        <v>1</v>
      </c>
      <c r="W116">
        <v>14</v>
      </c>
    </row>
    <row r="117" spans="1:23" x14ac:dyDescent="0.25">
      <c r="A117" t="s">
        <v>5232</v>
      </c>
      <c r="B117">
        <v>497</v>
      </c>
      <c r="C117">
        <v>135</v>
      </c>
      <c r="D117">
        <v>31</v>
      </c>
      <c r="E117">
        <v>5</v>
      </c>
      <c r="F117">
        <v>12</v>
      </c>
      <c r="G117">
        <v>73</v>
      </c>
      <c r="H117">
        <v>43</v>
      </c>
      <c r="I117">
        <v>40</v>
      </c>
      <c r="J117">
        <v>69</v>
      </c>
      <c r="K117">
        <v>12</v>
      </c>
      <c r="L117">
        <v>7</v>
      </c>
      <c r="M117">
        <v>0.27200000000000002</v>
      </c>
      <c r="N117" t="s">
        <v>3858</v>
      </c>
      <c r="O117" t="s">
        <v>430</v>
      </c>
      <c r="P117">
        <v>129</v>
      </c>
      <c r="Q117">
        <v>542</v>
      </c>
      <c r="R117">
        <v>3</v>
      </c>
      <c r="S117">
        <v>87</v>
      </c>
      <c r="T117">
        <v>0</v>
      </c>
      <c r="U117">
        <v>1</v>
      </c>
      <c r="V117">
        <v>1</v>
      </c>
      <c r="W117">
        <v>11</v>
      </c>
    </row>
    <row r="118" spans="1:23" x14ac:dyDescent="0.25">
      <c r="A118" t="s">
        <v>5251</v>
      </c>
      <c r="B118">
        <v>486</v>
      </c>
      <c r="C118">
        <v>132</v>
      </c>
      <c r="D118">
        <v>26</v>
      </c>
      <c r="E118">
        <v>2</v>
      </c>
      <c r="F118">
        <v>16</v>
      </c>
      <c r="G118">
        <v>66</v>
      </c>
      <c r="H118">
        <v>47</v>
      </c>
      <c r="I118">
        <v>28</v>
      </c>
      <c r="J118">
        <v>90</v>
      </c>
      <c r="K118">
        <v>12</v>
      </c>
      <c r="L118">
        <v>4</v>
      </c>
      <c r="M118">
        <v>0.27200000000000002</v>
      </c>
      <c r="N118" t="s">
        <v>4530</v>
      </c>
      <c r="O118" t="s">
        <v>205</v>
      </c>
      <c r="P118">
        <v>128</v>
      </c>
      <c r="Q118">
        <v>542</v>
      </c>
      <c r="R118">
        <v>23</v>
      </c>
      <c r="S118">
        <v>88</v>
      </c>
      <c r="T118">
        <v>2</v>
      </c>
      <c r="U118">
        <v>3</v>
      </c>
      <c r="V118">
        <v>2</v>
      </c>
      <c r="W118">
        <v>5</v>
      </c>
    </row>
    <row r="119" spans="1:23" x14ac:dyDescent="0.25">
      <c r="A119" t="s">
        <v>5229</v>
      </c>
      <c r="B119">
        <v>482</v>
      </c>
      <c r="C119">
        <v>118</v>
      </c>
      <c r="D119">
        <v>19</v>
      </c>
      <c r="E119">
        <v>3</v>
      </c>
      <c r="F119">
        <v>17</v>
      </c>
      <c r="G119">
        <v>58</v>
      </c>
      <c r="H119">
        <v>63</v>
      </c>
      <c r="I119">
        <v>48</v>
      </c>
      <c r="J119">
        <v>124</v>
      </c>
      <c r="K119">
        <v>8</v>
      </c>
      <c r="L119">
        <v>3</v>
      </c>
      <c r="M119">
        <v>0.245</v>
      </c>
      <c r="N119" t="s">
        <v>4542</v>
      </c>
      <c r="O119" t="s">
        <v>2203</v>
      </c>
      <c r="P119">
        <v>133</v>
      </c>
      <c r="Q119">
        <v>541</v>
      </c>
      <c r="R119">
        <v>9</v>
      </c>
      <c r="S119">
        <v>79</v>
      </c>
      <c r="T119">
        <v>4</v>
      </c>
      <c r="U119">
        <v>2</v>
      </c>
      <c r="V119">
        <v>0</v>
      </c>
      <c r="W119">
        <v>8</v>
      </c>
    </row>
    <row r="120" spans="1:23" x14ac:dyDescent="0.25">
      <c r="A120" t="s">
        <v>5245</v>
      </c>
      <c r="B120">
        <v>476</v>
      </c>
      <c r="C120">
        <v>99</v>
      </c>
      <c r="D120">
        <v>20</v>
      </c>
      <c r="E120">
        <v>2</v>
      </c>
      <c r="F120">
        <v>9</v>
      </c>
      <c r="G120">
        <v>52</v>
      </c>
      <c r="H120">
        <v>45</v>
      </c>
      <c r="I120">
        <v>45</v>
      </c>
      <c r="J120">
        <v>126</v>
      </c>
      <c r="K120">
        <v>7</v>
      </c>
      <c r="L120">
        <v>4</v>
      </c>
      <c r="M120">
        <v>0.20799999999999999</v>
      </c>
      <c r="N120" t="s">
        <v>4216</v>
      </c>
      <c r="O120" t="s">
        <v>589</v>
      </c>
      <c r="P120">
        <v>148</v>
      </c>
      <c r="Q120">
        <v>541</v>
      </c>
      <c r="R120">
        <v>14</v>
      </c>
      <c r="S120">
        <v>68</v>
      </c>
      <c r="T120">
        <v>3</v>
      </c>
      <c r="U120">
        <v>4</v>
      </c>
      <c r="V120">
        <v>2</v>
      </c>
      <c r="W120">
        <v>7</v>
      </c>
    </row>
    <row r="121" spans="1:23" x14ac:dyDescent="0.25">
      <c r="A121" t="s">
        <v>5235</v>
      </c>
      <c r="B121">
        <v>477</v>
      </c>
      <c r="C121">
        <v>150</v>
      </c>
      <c r="D121">
        <v>34</v>
      </c>
      <c r="E121">
        <v>4</v>
      </c>
      <c r="F121">
        <v>13</v>
      </c>
      <c r="G121">
        <v>77</v>
      </c>
      <c r="H121">
        <v>82</v>
      </c>
      <c r="I121">
        <v>43</v>
      </c>
      <c r="J121">
        <v>72</v>
      </c>
      <c r="K121">
        <v>7</v>
      </c>
      <c r="L121">
        <v>3</v>
      </c>
      <c r="M121">
        <v>0.314</v>
      </c>
      <c r="N121" t="s">
        <v>4696</v>
      </c>
      <c r="O121" t="s">
        <v>427</v>
      </c>
      <c r="P121">
        <v>134</v>
      </c>
      <c r="Q121">
        <v>540</v>
      </c>
      <c r="R121">
        <v>0</v>
      </c>
      <c r="S121">
        <v>99</v>
      </c>
      <c r="T121">
        <v>1</v>
      </c>
      <c r="U121">
        <v>12</v>
      </c>
      <c r="V121">
        <v>1</v>
      </c>
      <c r="W121">
        <v>9</v>
      </c>
    </row>
    <row r="122" spans="1:23" x14ac:dyDescent="0.25">
      <c r="A122" t="s">
        <v>5240</v>
      </c>
      <c r="B122">
        <v>479</v>
      </c>
      <c r="C122">
        <v>134</v>
      </c>
      <c r="D122">
        <v>32</v>
      </c>
      <c r="E122">
        <v>0</v>
      </c>
      <c r="F122">
        <v>14</v>
      </c>
      <c r="G122">
        <v>66</v>
      </c>
      <c r="H122">
        <v>59</v>
      </c>
      <c r="I122">
        <v>50</v>
      </c>
      <c r="J122">
        <v>83</v>
      </c>
      <c r="K122">
        <v>3</v>
      </c>
      <c r="L122">
        <v>2</v>
      </c>
      <c r="M122">
        <v>0.28000000000000003</v>
      </c>
      <c r="N122" t="s">
        <v>4979</v>
      </c>
      <c r="O122" t="s">
        <v>524</v>
      </c>
      <c r="P122">
        <v>135</v>
      </c>
      <c r="Q122">
        <v>540</v>
      </c>
      <c r="R122">
        <v>5</v>
      </c>
      <c r="S122">
        <v>88</v>
      </c>
      <c r="T122">
        <v>1</v>
      </c>
      <c r="U122">
        <v>5</v>
      </c>
      <c r="V122">
        <v>1</v>
      </c>
      <c r="W122">
        <v>19</v>
      </c>
    </row>
    <row r="123" spans="1:23" x14ac:dyDescent="0.25">
      <c r="A123" t="s">
        <v>5232</v>
      </c>
      <c r="B123">
        <v>493</v>
      </c>
      <c r="C123">
        <v>128</v>
      </c>
      <c r="D123">
        <v>13</v>
      </c>
      <c r="E123">
        <v>5</v>
      </c>
      <c r="F123">
        <v>13</v>
      </c>
      <c r="G123">
        <v>55</v>
      </c>
      <c r="H123">
        <v>67</v>
      </c>
      <c r="I123">
        <v>40</v>
      </c>
      <c r="J123">
        <v>102</v>
      </c>
      <c r="K123">
        <v>2</v>
      </c>
      <c r="L123">
        <v>3</v>
      </c>
      <c r="M123">
        <v>0.26</v>
      </c>
      <c r="N123" t="s">
        <v>4885</v>
      </c>
      <c r="O123" t="s">
        <v>460</v>
      </c>
      <c r="P123">
        <v>134</v>
      </c>
      <c r="Q123">
        <v>539</v>
      </c>
      <c r="R123">
        <v>2</v>
      </c>
      <c r="S123">
        <v>97</v>
      </c>
      <c r="T123">
        <v>1</v>
      </c>
      <c r="U123">
        <v>4</v>
      </c>
      <c r="V123">
        <v>0</v>
      </c>
      <c r="W123">
        <v>8</v>
      </c>
    </row>
    <row r="124" spans="1:23" x14ac:dyDescent="0.25">
      <c r="A124" t="s">
        <v>5252</v>
      </c>
      <c r="B124">
        <v>484</v>
      </c>
      <c r="C124">
        <v>129</v>
      </c>
      <c r="D124">
        <v>19</v>
      </c>
      <c r="E124">
        <v>8</v>
      </c>
      <c r="F124">
        <v>12</v>
      </c>
      <c r="G124">
        <v>63</v>
      </c>
      <c r="H124">
        <v>59</v>
      </c>
      <c r="I124">
        <v>35</v>
      </c>
      <c r="J124">
        <v>111</v>
      </c>
      <c r="K124">
        <v>8</v>
      </c>
      <c r="L124">
        <v>9</v>
      </c>
      <c r="M124">
        <v>0.26700000000000002</v>
      </c>
      <c r="N124" t="s">
        <v>4364</v>
      </c>
      <c r="O124" t="s">
        <v>6484</v>
      </c>
      <c r="P124">
        <v>141</v>
      </c>
      <c r="Q124">
        <v>534</v>
      </c>
      <c r="R124">
        <v>4</v>
      </c>
      <c r="S124">
        <v>90</v>
      </c>
      <c r="T124">
        <v>2</v>
      </c>
      <c r="U124">
        <v>4</v>
      </c>
      <c r="V124">
        <v>7</v>
      </c>
      <c r="W124">
        <v>10</v>
      </c>
    </row>
    <row r="125" spans="1:23" x14ac:dyDescent="0.25">
      <c r="A125" t="s">
        <v>5233</v>
      </c>
      <c r="B125">
        <v>470</v>
      </c>
      <c r="C125">
        <v>123</v>
      </c>
      <c r="D125">
        <v>34</v>
      </c>
      <c r="E125">
        <v>0</v>
      </c>
      <c r="F125">
        <v>14</v>
      </c>
      <c r="G125">
        <v>72</v>
      </c>
      <c r="H125">
        <v>57</v>
      </c>
      <c r="I125">
        <v>56</v>
      </c>
      <c r="J125">
        <v>119</v>
      </c>
      <c r="K125">
        <v>3</v>
      </c>
      <c r="L125">
        <v>0</v>
      </c>
      <c r="M125">
        <v>0.26200000000000001</v>
      </c>
      <c r="N125" t="s">
        <v>4661</v>
      </c>
      <c r="O125" t="s">
        <v>638</v>
      </c>
      <c r="P125">
        <v>136</v>
      </c>
      <c r="Q125">
        <v>534</v>
      </c>
      <c r="R125">
        <v>2</v>
      </c>
      <c r="S125">
        <v>75</v>
      </c>
      <c r="T125">
        <v>3</v>
      </c>
      <c r="U125">
        <v>6</v>
      </c>
      <c r="V125">
        <v>0</v>
      </c>
      <c r="W125">
        <v>9</v>
      </c>
    </row>
    <row r="126" spans="1:23" x14ac:dyDescent="0.25">
      <c r="A126" t="s">
        <v>5242</v>
      </c>
      <c r="B126">
        <v>495</v>
      </c>
      <c r="C126">
        <v>119</v>
      </c>
      <c r="D126">
        <v>27</v>
      </c>
      <c r="E126">
        <v>1</v>
      </c>
      <c r="F126">
        <v>22</v>
      </c>
      <c r="G126">
        <v>51</v>
      </c>
      <c r="H126">
        <v>69</v>
      </c>
      <c r="I126">
        <v>33</v>
      </c>
      <c r="J126">
        <v>129</v>
      </c>
      <c r="K126">
        <v>1</v>
      </c>
      <c r="L126">
        <v>0</v>
      </c>
      <c r="M126">
        <v>0.24</v>
      </c>
      <c r="N126" t="s">
        <v>5717</v>
      </c>
      <c r="O126" t="s">
        <v>5716</v>
      </c>
      <c r="P126">
        <v>142</v>
      </c>
      <c r="Q126">
        <v>533</v>
      </c>
      <c r="R126">
        <v>2</v>
      </c>
      <c r="S126">
        <v>69</v>
      </c>
      <c r="T126">
        <v>1</v>
      </c>
      <c r="U126">
        <v>3</v>
      </c>
      <c r="V126">
        <v>0</v>
      </c>
      <c r="W126">
        <v>21</v>
      </c>
    </row>
    <row r="127" spans="1:23" x14ac:dyDescent="0.25">
      <c r="A127" t="s">
        <v>5253</v>
      </c>
      <c r="B127">
        <v>449</v>
      </c>
      <c r="C127">
        <v>94</v>
      </c>
      <c r="D127">
        <v>18</v>
      </c>
      <c r="E127">
        <v>3</v>
      </c>
      <c r="F127">
        <v>41</v>
      </c>
      <c r="G127">
        <v>85</v>
      </c>
      <c r="H127">
        <v>80</v>
      </c>
      <c r="I127">
        <v>75</v>
      </c>
      <c r="J127">
        <v>196</v>
      </c>
      <c r="K127">
        <v>7</v>
      </c>
      <c r="L127">
        <v>2</v>
      </c>
      <c r="M127">
        <v>0.20899999999999999</v>
      </c>
      <c r="N127" t="s">
        <v>3998</v>
      </c>
      <c r="O127" t="s">
        <v>3693</v>
      </c>
      <c r="P127">
        <v>145</v>
      </c>
      <c r="Q127">
        <v>532</v>
      </c>
      <c r="R127">
        <v>8</v>
      </c>
      <c r="S127">
        <v>32</v>
      </c>
      <c r="T127">
        <v>1</v>
      </c>
      <c r="U127">
        <v>0</v>
      </c>
      <c r="V127">
        <v>0</v>
      </c>
      <c r="W127">
        <v>3</v>
      </c>
    </row>
    <row r="128" spans="1:23" x14ac:dyDescent="0.25">
      <c r="A128" t="s">
        <v>5239</v>
      </c>
      <c r="B128">
        <v>473</v>
      </c>
      <c r="C128">
        <v>110</v>
      </c>
      <c r="D128">
        <v>25</v>
      </c>
      <c r="E128">
        <v>2</v>
      </c>
      <c r="F128">
        <v>30</v>
      </c>
      <c r="G128">
        <v>63</v>
      </c>
      <c r="H128">
        <v>67</v>
      </c>
      <c r="I128">
        <v>39</v>
      </c>
      <c r="J128">
        <v>125</v>
      </c>
      <c r="K128">
        <v>5</v>
      </c>
      <c r="L128">
        <v>3</v>
      </c>
      <c r="M128">
        <v>0.23300000000000001</v>
      </c>
      <c r="N128" t="s">
        <v>5277</v>
      </c>
      <c r="O128" t="s">
        <v>5276</v>
      </c>
      <c r="P128">
        <v>141</v>
      </c>
      <c r="Q128">
        <v>531</v>
      </c>
      <c r="R128">
        <v>14</v>
      </c>
      <c r="S128">
        <v>53</v>
      </c>
      <c r="T128">
        <v>5</v>
      </c>
      <c r="U128">
        <v>5</v>
      </c>
      <c r="V128">
        <v>0</v>
      </c>
      <c r="W128">
        <v>7</v>
      </c>
    </row>
    <row r="129" spans="1:23" x14ac:dyDescent="0.25">
      <c r="A129" t="s">
        <v>5231</v>
      </c>
      <c r="B129">
        <v>444</v>
      </c>
      <c r="C129">
        <v>136</v>
      </c>
      <c r="D129">
        <v>22</v>
      </c>
      <c r="E129">
        <v>2</v>
      </c>
      <c r="F129">
        <v>23</v>
      </c>
      <c r="G129">
        <v>95</v>
      </c>
      <c r="H129">
        <v>73</v>
      </c>
      <c r="I129">
        <v>71</v>
      </c>
      <c r="J129">
        <v>117</v>
      </c>
      <c r="K129">
        <v>25</v>
      </c>
      <c r="L129">
        <v>7</v>
      </c>
      <c r="M129">
        <v>0.30599999999999999</v>
      </c>
      <c r="N129" t="s">
        <v>5151</v>
      </c>
      <c r="O129" t="s">
        <v>5149</v>
      </c>
      <c r="P129">
        <v>128</v>
      </c>
      <c r="Q129">
        <v>530</v>
      </c>
      <c r="R129">
        <v>10</v>
      </c>
      <c r="S129">
        <v>89</v>
      </c>
      <c r="T129">
        <v>0</v>
      </c>
      <c r="U129">
        <v>3</v>
      </c>
      <c r="V129">
        <v>2</v>
      </c>
      <c r="W129">
        <v>18</v>
      </c>
    </row>
    <row r="130" spans="1:23" x14ac:dyDescent="0.25">
      <c r="A130" t="s">
        <v>5250</v>
      </c>
      <c r="B130">
        <v>487</v>
      </c>
      <c r="C130">
        <v>128</v>
      </c>
      <c r="D130">
        <v>18</v>
      </c>
      <c r="E130">
        <v>7</v>
      </c>
      <c r="F130">
        <v>13</v>
      </c>
      <c r="G130">
        <v>53</v>
      </c>
      <c r="H130">
        <v>39</v>
      </c>
      <c r="I130">
        <v>35</v>
      </c>
      <c r="J130">
        <v>106</v>
      </c>
      <c r="K130">
        <v>17</v>
      </c>
      <c r="L130">
        <v>7</v>
      </c>
      <c r="M130">
        <v>0.26300000000000001</v>
      </c>
      <c r="N130" t="s">
        <v>5843</v>
      </c>
      <c r="O130" t="s">
        <v>5842</v>
      </c>
      <c r="P130">
        <v>126</v>
      </c>
      <c r="Q130">
        <v>529</v>
      </c>
      <c r="R130">
        <v>2</v>
      </c>
      <c r="S130">
        <v>90</v>
      </c>
      <c r="T130">
        <v>0</v>
      </c>
      <c r="U130">
        <v>4</v>
      </c>
      <c r="V130">
        <v>1</v>
      </c>
      <c r="W130">
        <v>6</v>
      </c>
    </row>
    <row r="131" spans="1:23" x14ac:dyDescent="0.25">
      <c r="A131" t="s">
        <v>5247</v>
      </c>
      <c r="B131">
        <v>469</v>
      </c>
      <c r="C131">
        <v>117</v>
      </c>
      <c r="D131">
        <v>22</v>
      </c>
      <c r="E131">
        <v>0</v>
      </c>
      <c r="F131">
        <v>16</v>
      </c>
      <c r="G131">
        <v>50</v>
      </c>
      <c r="H131">
        <v>60</v>
      </c>
      <c r="I131">
        <v>54</v>
      </c>
      <c r="J131">
        <v>110</v>
      </c>
      <c r="K131">
        <v>0</v>
      </c>
      <c r="L131">
        <v>1</v>
      </c>
      <c r="M131">
        <v>0.249</v>
      </c>
      <c r="N131" t="s">
        <v>4993</v>
      </c>
      <c r="O131" t="s">
        <v>643</v>
      </c>
      <c r="P131">
        <v>130</v>
      </c>
      <c r="Q131">
        <v>529</v>
      </c>
      <c r="R131">
        <v>3</v>
      </c>
      <c r="S131">
        <v>79</v>
      </c>
      <c r="T131">
        <v>6</v>
      </c>
      <c r="U131">
        <v>3</v>
      </c>
      <c r="V131">
        <v>0</v>
      </c>
      <c r="W131">
        <v>15</v>
      </c>
    </row>
    <row r="132" spans="1:23" x14ac:dyDescent="0.25">
      <c r="A132" t="s">
        <v>6836</v>
      </c>
      <c r="B132">
        <v>449</v>
      </c>
      <c r="C132">
        <v>95</v>
      </c>
      <c r="D132">
        <v>24</v>
      </c>
      <c r="E132">
        <v>3</v>
      </c>
      <c r="F132">
        <v>26</v>
      </c>
      <c r="G132">
        <v>74</v>
      </c>
      <c r="H132">
        <v>64</v>
      </c>
      <c r="I132">
        <v>71</v>
      </c>
      <c r="J132">
        <v>123</v>
      </c>
      <c r="K132">
        <v>6</v>
      </c>
      <c r="L132">
        <v>2</v>
      </c>
      <c r="M132">
        <v>0.21199999999999999</v>
      </c>
      <c r="N132" t="s">
        <v>4598</v>
      </c>
      <c r="O132" t="s">
        <v>604</v>
      </c>
      <c r="P132">
        <v>147</v>
      </c>
      <c r="Q132">
        <v>527</v>
      </c>
      <c r="R132">
        <v>4</v>
      </c>
      <c r="S132">
        <v>42</v>
      </c>
      <c r="T132">
        <v>2</v>
      </c>
      <c r="U132">
        <v>3</v>
      </c>
      <c r="V132">
        <v>0</v>
      </c>
      <c r="W132">
        <v>5</v>
      </c>
    </row>
    <row r="133" spans="1:23" x14ac:dyDescent="0.25">
      <c r="A133" t="s">
        <v>5258</v>
      </c>
      <c r="B133">
        <v>471</v>
      </c>
      <c r="C133">
        <v>131</v>
      </c>
      <c r="D133">
        <v>20</v>
      </c>
      <c r="E133">
        <v>0</v>
      </c>
      <c r="F133">
        <v>33</v>
      </c>
      <c r="G133">
        <v>79</v>
      </c>
      <c r="H133">
        <v>90</v>
      </c>
      <c r="I133">
        <v>40</v>
      </c>
      <c r="J133">
        <v>120</v>
      </c>
      <c r="K133">
        <v>2</v>
      </c>
      <c r="L133">
        <v>1</v>
      </c>
      <c r="M133">
        <v>0.27800000000000002</v>
      </c>
      <c r="N133" t="s">
        <v>4478</v>
      </c>
      <c r="O133" t="s">
        <v>4477</v>
      </c>
      <c r="P133">
        <v>122</v>
      </c>
      <c r="Q133">
        <v>525</v>
      </c>
      <c r="R133">
        <v>10</v>
      </c>
      <c r="S133">
        <v>78</v>
      </c>
      <c r="T133">
        <v>1</v>
      </c>
      <c r="U133">
        <v>4</v>
      </c>
      <c r="V133">
        <v>0</v>
      </c>
      <c r="W133">
        <v>9</v>
      </c>
    </row>
    <row r="134" spans="1:23" x14ac:dyDescent="0.25">
      <c r="A134" t="s">
        <v>5241</v>
      </c>
      <c r="B134">
        <v>456</v>
      </c>
      <c r="C134">
        <v>98</v>
      </c>
      <c r="D134">
        <v>15</v>
      </c>
      <c r="E134">
        <v>1</v>
      </c>
      <c r="F134">
        <v>26</v>
      </c>
      <c r="G134">
        <v>65</v>
      </c>
      <c r="H134">
        <v>61</v>
      </c>
      <c r="I134">
        <v>61</v>
      </c>
      <c r="J134">
        <v>195</v>
      </c>
      <c r="K134">
        <v>1</v>
      </c>
      <c r="L134">
        <v>1</v>
      </c>
      <c r="M134">
        <v>0.215</v>
      </c>
      <c r="N134" t="s">
        <v>4572</v>
      </c>
      <c r="O134" t="s">
        <v>501</v>
      </c>
      <c r="P134">
        <v>128</v>
      </c>
      <c r="Q134">
        <v>524</v>
      </c>
      <c r="R134">
        <v>3</v>
      </c>
      <c r="S134">
        <v>56</v>
      </c>
      <c r="T134">
        <v>4</v>
      </c>
      <c r="U134">
        <v>4</v>
      </c>
      <c r="V134">
        <v>0</v>
      </c>
      <c r="W134">
        <v>7</v>
      </c>
    </row>
    <row r="135" spans="1:23" x14ac:dyDescent="0.25">
      <c r="A135" t="s">
        <v>6836</v>
      </c>
      <c r="B135">
        <v>451</v>
      </c>
      <c r="C135">
        <v>120</v>
      </c>
      <c r="D135">
        <v>22</v>
      </c>
      <c r="E135">
        <v>0</v>
      </c>
      <c r="F135">
        <v>28</v>
      </c>
      <c r="G135">
        <v>72</v>
      </c>
      <c r="H135">
        <v>67</v>
      </c>
      <c r="I135">
        <v>68</v>
      </c>
      <c r="J135">
        <v>118</v>
      </c>
      <c r="K135">
        <v>2</v>
      </c>
      <c r="L135">
        <v>0</v>
      </c>
      <c r="M135">
        <v>0.26600000000000001</v>
      </c>
      <c r="N135" t="s">
        <v>4783</v>
      </c>
      <c r="O135" t="s">
        <v>481</v>
      </c>
      <c r="P135">
        <v>142</v>
      </c>
      <c r="Q135">
        <v>521</v>
      </c>
      <c r="R135">
        <v>2</v>
      </c>
      <c r="S135">
        <v>70</v>
      </c>
      <c r="T135">
        <v>6</v>
      </c>
      <c r="U135">
        <v>0</v>
      </c>
      <c r="V135">
        <v>0</v>
      </c>
      <c r="W135">
        <v>9</v>
      </c>
    </row>
    <row r="136" spans="1:23" x14ac:dyDescent="0.25">
      <c r="A136" t="s">
        <v>5239</v>
      </c>
      <c r="B136">
        <v>487</v>
      </c>
      <c r="C136">
        <v>126</v>
      </c>
      <c r="D136">
        <v>9</v>
      </c>
      <c r="E136">
        <v>4</v>
      </c>
      <c r="F136">
        <v>5</v>
      </c>
      <c r="G136">
        <v>50</v>
      </c>
      <c r="H136">
        <v>37</v>
      </c>
      <c r="I136">
        <v>20</v>
      </c>
      <c r="J136">
        <v>70</v>
      </c>
      <c r="K136">
        <v>23</v>
      </c>
      <c r="L136">
        <v>8</v>
      </c>
      <c r="M136">
        <v>0.25900000000000001</v>
      </c>
      <c r="N136" t="s">
        <v>4940</v>
      </c>
      <c r="O136" t="s">
        <v>3726</v>
      </c>
      <c r="P136">
        <v>143</v>
      </c>
      <c r="Q136">
        <v>518</v>
      </c>
      <c r="R136">
        <v>7</v>
      </c>
      <c r="S136">
        <v>108</v>
      </c>
      <c r="T136">
        <v>1</v>
      </c>
      <c r="U136">
        <v>1</v>
      </c>
      <c r="V136">
        <v>3</v>
      </c>
      <c r="W136">
        <v>7</v>
      </c>
    </row>
    <row r="137" spans="1:23" x14ac:dyDescent="0.25">
      <c r="A137" t="s">
        <v>5235</v>
      </c>
      <c r="B137">
        <v>455</v>
      </c>
      <c r="C137">
        <v>138</v>
      </c>
      <c r="D137">
        <v>34</v>
      </c>
      <c r="E137">
        <v>0</v>
      </c>
      <c r="F137">
        <v>23</v>
      </c>
      <c r="G137">
        <v>67</v>
      </c>
      <c r="H137">
        <v>90</v>
      </c>
      <c r="I137">
        <v>49</v>
      </c>
      <c r="J137">
        <v>99</v>
      </c>
      <c r="K137">
        <v>8</v>
      </c>
      <c r="L137">
        <v>3</v>
      </c>
      <c r="M137">
        <v>0.30299999999999999</v>
      </c>
      <c r="N137" t="s">
        <v>4169</v>
      </c>
      <c r="O137" t="s">
        <v>65</v>
      </c>
      <c r="P137">
        <v>134</v>
      </c>
      <c r="Q137">
        <v>515</v>
      </c>
      <c r="R137">
        <v>6</v>
      </c>
      <c r="S137">
        <v>81</v>
      </c>
      <c r="T137">
        <v>4</v>
      </c>
      <c r="U137">
        <v>2</v>
      </c>
      <c r="V137">
        <v>3</v>
      </c>
      <c r="W137">
        <v>8</v>
      </c>
    </row>
    <row r="138" spans="1:23" x14ac:dyDescent="0.25">
      <c r="A138" t="s">
        <v>5230</v>
      </c>
      <c r="B138">
        <v>440</v>
      </c>
      <c r="C138">
        <v>135</v>
      </c>
      <c r="D138">
        <v>35</v>
      </c>
      <c r="E138">
        <v>2</v>
      </c>
      <c r="F138">
        <v>28</v>
      </c>
      <c r="G138">
        <v>84</v>
      </c>
      <c r="H138">
        <v>71</v>
      </c>
      <c r="I138">
        <v>65</v>
      </c>
      <c r="J138">
        <v>95</v>
      </c>
      <c r="K138">
        <v>8</v>
      </c>
      <c r="L138">
        <v>5</v>
      </c>
      <c r="M138">
        <v>0.307</v>
      </c>
      <c r="N138" t="s">
        <v>4337</v>
      </c>
      <c r="O138" t="s">
        <v>615</v>
      </c>
      <c r="P138">
        <v>117</v>
      </c>
      <c r="Q138">
        <v>514</v>
      </c>
      <c r="R138">
        <v>7</v>
      </c>
      <c r="S138">
        <v>70</v>
      </c>
      <c r="T138">
        <v>14</v>
      </c>
      <c r="U138">
        <v>2</v>
      </c>
      <c r="V138">
        <v>0</v>
      </c>
      <c r="W138">
        <v>9</v>
      </c>
    </row>
    <row r="139" spans="1:23" x14ac:dyDescent="0.25">
      <c r="A139" t="s">
        <v>5250</v>
      </c>
      <c r="B139">
        <v>466</v>
      </c>
      <c r="C139">
        <v>119</v>
      </c>
      <c r="D139">
        <v>21</v>
      </c>
      <c r="E139">
        <v>0</v>
      </c>
      <c r="F139">
        <v>18</v>
      </c>
      <c r="G139">
        <v>49</v>
      </c>
      <c r="H139">
        <v>64</v>
      </c>
      <c r="I139">
        <v>37</v>
      </c>
      <c r="J139">
        <v>61</v>
      </c>
      <c r="K139">
        <v>3</v>
      </c>
      <c r="L139">
        <v>0</v>
      </c>
      <c r="M139">
        <v>0.255</v>
      </c>
      <c r="N139" t="s">
        <v>4434</v>
      </c>
      <c r="O139" t="s">
        <v>303</v>
      </c>
      <c r="P139">
        <v>128</v>
      </c>
      <c r="Q139">
        <v>512</v>
      </c>
      <c r="R139">
        <v>5</v>
      </c>
      <c r="S139">
        <v>80</v>
      </c>
      <c r="T139">
        <v>4</v>
      </c>
      <c r="U139">
        <v>4</v>
      </c>
      <c r="V139">
        <v>0</v>
      </c>
      <c r="W139">
        <v>18</v>
      </c>
    </row>
    <row r="140" spans="1:23" x14ac:dyDescent="0.25">
      <c r="A140" t="s">
        <v>5257</v>
      </c>
      <c r="B140">
        <v>462</v>
      </c>
      <c r="C140">
        <v>117</v>
      </c>
      <c r="D140">
        <v>14</v>
      </c>
      <c r="E140">
        <v>6</v>
      </c>
      <c r="F140">
        <v>16</v>
      </c>
      <c r="G140">
        <v>69</v>
      </c>
      <c r="H140">
        <v>51</v>
      </c>
      <c r="I140">
        <v>38</v>
      </c>
      <c r="J140">
        <v>150</v>
      </c>
      <c r="K140">
        <v>29</v>
      </c>
      <c r="L140">
        <v>1</v>
      </c>
      <c r="M140">
        <v>0.253</v>
      </c>
      <c r="N140" t="s">
        <v>3955</v>
      </c>
      <c r="O140" t="s">
        <v>941</v>
      </c>
      <c r="P140">
        <v>140</v>
      </c>
      <c r="Q140">
        <v>511</v>
      </c>
      <c r="R140">
        <v>4</v>
      </c>
      <c r="S140">
        <v>81</v>
      </c>
      <c r="T140">
        <v>2</v>
      </c>
      <c r="U140">
        <v>2</v>
      </c>
      <c r="V140">
        <v>5</v>
      </c>
      <c r="W140">
        <v>1</v>
      </c>
    </row>
    <row r="141" spans="1:23" x14ac:dyDescent="0.25">
      <c r="A141" t="s">
        <v>5235</v>
      </c>
      <c r="B141">
        <v>467</v>
      </c>
      <c r="C141">
        <v>108</v>
      </c>
      <c r="D141">
        <v>29</v>
      </c>
      <c r="E141">
        <v>0</v>
      </c>
      <c r="F141">
        <v>14</v>
      </c>
      <c r="G141">
        <v>60</v>
      </c>
      <c r="H141">
        <v>51</v>
      </c>
      <c r="I141">
        <v>33</v>
      </c>
      <c r="J141">
        <v>102</v>
      </c>
      <c r="K141">
        <v>0</v>
      </c>
      <c r="L141">
        <v>0</v>
      </c>
      <c r="M141">
        <v>0.23100000000000001</v>
      </c>
      <c r="N141" t="s">
        <v>3915</v>
      </c>
      <c r="O141" t="s">
        <v>596</v>
      </c>
      <c r="P141">
        <v>129</v>
      </c>
      <c r="Q141">
        <v>509</v>
      </c>
      <c r="R141">
        <v>3</v>
      </c>
      <c r="S141">
        <v>65</v>
      </c>
      <c r="T141">
        <v>3</v>
      </c>
      <c r="U141">
        <v>6</v>
      </c>
      <c r="V141">
        <v>0</v>
      </c>
      <c r="W141">
        <v>9</v>
      </c>
    </row>
    <row r="142" spans="1:23" x14ac:dyDescent="0.25">
      <c r="A142" t="s">
        <v>5243</v>
      </c>
      <c r="B142">
        <v>469</v>
      </c>
      <c r="C142">
        <v>128</v>
      </c>
      <c r="D142">
        <v>24</v>
      </c>
      <c r="E142">
        <v>2</v>
      </c>
      <c r="F142">
        <v>23</v>
      </c>
      <c r="G142">
        <v>75</v>
      </c>
      <c r="H142">
        <v>75</v>
      </c>
      <c r="I142">
        <v>30</v>
      </c>
      <c r="J142">
        <v>144</v>
      </c>
      <c r="K142">
        <v>10</v>
      </c>
      <c r="L142">
        <v>3</v>
      </c>
      <c r="M142">
        <v>0.27300000000000002</v>
      </c>
      <c r="N142" t="s">
        <v>4261</v>
      </c>
      <c r="O142" t="s">
        <v>955</v>
      </c>
      <c r="P142">
        <v>145</v>
      </c>
      <c r="Q142">
        <v>508</v>
      </c>
      <c r="R142">
        <v>1</v>
      </c>
      <c r="S142">
        <v>79</v>
      </c>
      <c r="T142">
        <v>15</v>
      </c>
      <c r="U142">
        <v>2</v>
      </c>
      <c r="V142">
        <v>6</v>
      </c>
      <c r="W142">
        <v>10</v>
      </c>
    </row>
    <row r="143" spans="1:23" x14ac:dyDescent="0.25">
      <c r="A143" t="s">
        <v>5254</v>
      </c>
      <c r="B143">
        <v>402</v>
      </c>
      <c r="C143">
        <v>123</v>
      </c>
      <c r="D143">
        <v>25</v>
      </c>
      <c r="E143">
        <v>3</v>
      </c>
      <c r="F143">
        <v>33</v>
      </c>
      <c r="G143">
        <v>92</v>
      </c>
      <c r="H143">
        <v>72</v>
      </c>
      <c r="I143">
        <v>94</v>
      </c>
      <c r="J143">
        <v>90</v>
      </c>
      <c r="K143">
        <v>22</v>
      </c>
      <c r="L143">
        <v>4</v>
      </c>
      <c r="M143">
        <v>0.30599999999999999</v>
      </c>
      <c r="N143" t="s">
        <v>4605</v>
      </c>
      <c r="O143" t="s">
        <v>635</v>
      </c>
      <c r="P143">
        <v>114</v>
      </c>
      <c r="Q143">
        <v>507</v>
      </c>
      <c r="R143">
        <v>7</v>
      </c>
      <c r="S143">
        <v>62</v>
      </c>
      <c r="T143">
        <v>15</v>
      </c>
      <c r="U143">
        <v>4</v>
      </c>
      <c r="V143">
        <v>0</v>
      </c>
      <c r="W143">
        <v>8</v>
      </c>
    </row>
    <row r="144" spans="1:23" x14ac:dyDescent="0.25">
      <c r="A144" t="s">
        <v>5239</v>
      </c>
      <c r="B144">
        <v>438</v>
      </c>
      <c r="C144">
        <v>130</v>
      </c>
      <c r="D144">
        <v>24</v>
      </c>
      <c r="E144">
        <v>7</v>
      </c>
      <c r="F144">
        <v>24</v>
      </c>
      <c r="G144">
        <v>80</v>
      </c>
      <c r="H144">
        <v>63</v>
      </c>
      <c r="I144">
        <v>62</v>
      </c>
      <c r="J144">
        <v>78</v>
      </c>
      <c r="K144">
        <v>3</v>
      </c>
      <c r="L144">
        <v>0</v>
      </c>
      <c r="M144">
        <v>0.29699999999999999</v>
      </c>
      <c r="N144" t="s">
        <v>4174</v>
      </c>
      <c r="O144" t="s">
        <v>332</v>
      </c>
      <c r="P144">
        <v>122</v>
      </c>
      <c r="Q144">
        <v>507</v>
      </c>
      <c r="R144">
        <v>3</v>
      </c>
      <c r="S144">
        <v>75</v>
      </c>
      <c r="T144">
        <v>0</v>
      </c>
      <c r="U144">
        <v>4</v>
      </c>
      <c r="V144">
        <v>0</v>
      </c>
      <c r="W144">
        <v>5</v>
      </c>
    </row>
    <row r="145" spans="1:23" x14ac:dyDescent="0.25">
      <c r="A145" t="s">
        <v>5251</v>
      </c>
      <c r="B145">
        <v>426</v>
      </c>
      <c r="C145">
        <v>112</v>
      </c>
      <c r="D145">
        <v>16</v>
      </c>
      <c r="E145">
        <v>0</v>
      </c>
      <c r="F145">
        <v>10</v>
      </c>
      <c r="G145">
        <v>44</v>
      </c>
      <c r="H145">
        <v>52</v>
      </c>
      <c r="I145">
        <v>58</v>
      </c>
      <c r="J145">
        <v>116</v>
      </c>
      <c r="K145">
        <v>0</v>
      </c>
      <c r="L145">
        <v>1</v>
      </c>
      <c r="M145">
        <v>0.26300000000000001</v>
      </c>
      <c r="N145" t="s">
        <v>4467</v>
      </c>
      <c r="O145" t="s">
        <v>557</v>
      </c>
      <c r="P145">
        <v>130</v>
      </c>
      <c r="Q145">
        <v>503</v>
      </c>
      <c r="R145">
        <v>15</v>
      </c>
      <c r="S145">
        <v>86</v>
      </c>
      <c r="T145">
        <v>5</v>
      </c>
      <c r="U145">
        <v>4</v>
      </c>
      <c r="V145">
        <v>0</v>
      </c>
      <c r="W145">
        <v>10</v>
      </c>
    </row>
    <row r="146" spans="1:23" x14ac:dyDescent="0.25">
      <c r="A146" t="s">
        <v>5248</v>
      </c>
      <c r="B146">
        <v>450</v>
      </c>
      <c r="C146">
        <v>115</v>
      </c>
      <c r="D146">
        <v>19</v>
      </c>
      <c r="E146">
        <v>3</v>
      </c>
      <c r="F146">
        <v>15</v>
      </c>
      <c r="G146">
        <v>54</v>
      </c>
      <c r="H146">
        <v>66</v>
      </c>
      <c r="I146">
        <v>40</v>
      </c>
      <c r="J146">
        <v>122</v>
      </c>
      <c r="K146">
        <v>2</v>
      </c>
      <c r="L146">
        <v>2</v>
      </c>
      <c r="M146">
        <v>0.25600000000000001</v>
      </c>
      <c r="N146" t="s">
        <v>4343</v>
      </c>
      <c r="O146" t="s">
        <v>168</v>
      </c>
      <c r="P146">
        <v>130</v>
      </c>
      <c r="Q146">
        <v>500</v>
      </c>
      <c r="R146">
        <v>2</v>
      </c>
      <c r="S146">
        <v>78</v>
      </c>
      <c r="T146">
        <v>0</v>
      </c>
      <c r="U146">
        <v>8</v>
      </c>
      <c r="V146">
        <v>0</v>
      </c>
      <c r="W146">
        <v>16</v>
      </c>
    </row>
    <row r="147" spans="1:23" x14ac:dyDescent="0.25">
      <c r="A147" t="s">
        <v>5245</v>
      </c>
      <c r="B147">
        <v>471</v>
      </c>
      <c r="C147">
        <v>126</v>
      </c>
      <c r="D147">
        <v>24</v>
      </c>
      <c r="E147">
        <v>1</v>
      </c>
      <c r="F147">
        <v>27</v>
      </c>
      <c r="G147">
        <v>57</v>
      </c>
      <c r="H147">
        <v>80</v>
      </c>
      <c r="I147">
        <v>17</v>
      </c>
      <c r="J147">
        <v>95</v>
      </c>
      <c r="K147">
        <v>1</v>
      </c>
      <c r="L147">
        <v>0</v>
      </c>
      <c r="M147">
        <v>0.26800000000000002</v>
      </c>
      <c r="N147" t="s">
        <v>4733</v>
      </c>
      <c r="O147" t="s">
        <v>477</v>
      </c>
      <c r="P147">
        <v>129</v>
      </c>
      <c r="Q147">
        <v>499</v>
      </c>
      <c r="R147">
        <v>5</v>
      </c>
      <c r="S147">
        <v>74</v>
      </c>
      <c r="T147">
        <v>3</v>
      </c>
      <c r="U147">
        <v>5</v>
      </c>
      <c r="V147">
        <v>0</v>
      </c>
      <c r="W147">
        <v>23</v>
      </c>
    </row>
    <row r="148" spans="1:23" x14ac:dyDescent="0.25">
      <c r="A148" t="s">
        <v>5257</v>
      </c>
      <c r="B148">
        <v>457</v>
      </c>
      <c r="C148">
        <v>116</v>
      </c>
      <c r="D148">
        <v>16</v>
      </c>
      <c r="E148">
        <v>5</v>
      </c>
      <c r="F148">
        <v>21</v>
      </c>
      <c r="G148">
        <v>62</v>
      </c>
      <c r="H148">
        <v>73</v>
      </c>
      <c r="I148">
        <v>33</v>
      </c>
      <c r="J148">
        <v>98</v>
      </c>
      <c r="K148">
        <v>5</v>
      </c>
      <c r="L148">
        <v>1</v>
      </c>
      <c r="M148">
        <v>0.254</v>
      </c>
      <c r="N148" t="s">
        <v>4814</v>
      </c>
      <c r="O148" t="s">
        <v>24</v>
      </c>
      <c r="P148">
        <v>129</v>
      </c>
      <c r="Q148">
        <v>499</v>
      </c>
      <c r="R148">
        <v>5</v>
      </c>
      <c r="S148">
        <v>74</v>
      </c>
      <c r="T148">
        <v>3</v>
      </c>
      <c r="U148">
        <v>3</v>
      </c>
      <c r="V148">
        <v>1</v>
      </c>
      <c r="W148">
        <v>5</v>
      </c>
    </row>
    <row r="149" spans="1:23" x14ac:dyDescent="0.25">
      <c r="A149" t="s">
        <v>5239</v>
      </c>
      <c r="B149">
        <v>461</v>
      </c>
      <c r="C149">
        <v>136</v>
      </c>
      <c r="D149">
        <v>22</v>
      </c>
      <c r="E149">
        <v>3</v>
      </c>
      <c r="F149">
        <v>27</v>
      </c>
      <c r="G149">
        <v>80</v>
      </c>
      <c r="H149">
        <v>97</v>
      </c>
      <c r="I149">
        <v>30</v>
      </c>
      <c r="J149">
        <v>114</v>
      </c>
      <c r="K149">
        <v>3</v>
      </c>
      <c r="L149">
        <v>2</v>
      </c>
      <c r="M149">
        <v>0.29499999999999998</v>
      </c>
      <c r="N149" t="s">
        <v>3847</v>
      </c>
      <c r="O149" t="s">
        <v>302</v>
      </c>
      <c r="P149">
        <v>141</v>
      </c>
      <c r="Q149">
        <v>497</v>
      </c>
      <c r="R149">
        <v>4</v>
      </c>
      <c r="S149">
        <v>84</v>
      </c>
      <c r="T149">
        <v>1</v>
      </c>
      <c r="U149">
        <v>2</v>
      </c>
      <c r="V149">
        <v>0</v>
      </c>
      <c r="W149">
        <v>15</v>
      </c>
    </row>
    <row r="150" spans="1:23" x14ac:dyDescent="0.25">
      <c r="A150" t="s">
        <v>5236</v>
      </c>
      <c r="B150">
        <v>415</v>
      </c>
      <c r="C150">
        <v>112</v>
      </c>
      <c r="D150">
        <v>21</v>
      </c>
      <c r="E150">
        <v>0</v>
      </c>
      <c r="F150">
        <v>33</v>
      </c>
      <c r="G150">
        <v>65</v>
      </c>
      <c r="H150">
        <v>78</v>
      </c>
      <c r="I150">
        <v>76</v>
      </c>
      <c r="J150">
        <v>111</v>
      </c>
      <c r="K150">
        <v>2</v>
      </c>
      <c r="L150">
        <v>2</v>
      </c>
      <c r="M150">
        <v>0.27</v>
      </c>
      <c r="N150" t="s">
        <v>4994</v>
      </c>
      <c r="O150" t="s">
        <v>265</v>
      </c>
      <c r="P150">
        <v>113</v>
      </c>
      <c r="Q150">
        <v>496</v>
      </c>
      <c r="R150">
        <v>3</v>
      </c>
      <c r="S150">
        <v>58</v>
      </c>
      <c r="T150">
        <v>1</v>
      </c>
      <c r="U150">
        <v>2</v>
      </c>
      <c r="V150">
        <v>0</v>
      </c>
      <c r="W150">
        <v>5</v>
      </c>
    </row>
    <row r="151" spans="1:23" x14ac:dyDescent="0.25">
      <c r="A151" t="s">
        <v>5243</v>
      </c>
      <c r="B151">
        <v>435</v>
      </c>
      <c r="C151">
        <v>101</v>
      </c>
      <c r="D151">
        <v>20</v>
      </c>
      <c r="E151">
        <v>3</v>
      </c>
      <c r="F151">
        <v>12</v>
      </c>
      <c r="G151">
        <v>58</v>
      </c>
      <c r="H151">
        <v>50</v>
      </c>
      <c r="I151">
        <v>54</v>
      </c>
      <c r="J151">
        <v>71</v>
      </c>
      <c r="K151">
        <v>2</v>
      </c>
      <c r="L151">
        <v>2</v>
      </c>
      <c r="M151">
        <v>0.23200000000000001</v>
      </c>
      <c r="N151" t="s">
        <v>4988</v>
      </c>
      <c r="O151" t="s">
        <v>603</v>
      </c>
      <c r="P151">
        <v>128</v>
      </c>
      <c r="Q151">
        <v>496</v>
      </c>
      <c r="R151">
        <v>2</v>
      </c>
      <c r="S151">
        <v>66</v>
      </c>
      <c r="T151">
        <v>2</v>
      </c>
      <c r="U151">
        <v>3</v>
      </c>
      <c r="V151">
        <v>2</v>
      </c>
      <c r="W151">
        <v>13</v>
      </c>
    </row>
    <row r="152" spans="1:23" x14ac:dyDescent="0.25">
      <c r="A152" t="s">
        <v>5256</v>
      </c>
      <c r="B152">
        <v>420</v>
      </c>
      <c r="C152">
        <v>134</v>
      </c>
      <c r="D152">
        <v>27</v>
      </c>
      <c r="E152">
        <v>1</v>
      </c>
      <c r="F152">
        <v>29</v>
      </c>
      <c r="G152">
        <v>95</v>
      </c>
      <c r="H152">
        <v>87</v>
      </c>
      <c r="I152">
        <v>68</v>
      </c>
      <c r="J152">
        <v>99</v>
      </c>
      <c r="K152">
        <v>4</v>
      </c>
      <c r="L152">
        <v>2</v>
      </c>
      <c r="M152">
        <v>0.31900000000000001</v>
      </c>
      <c r="N152" t="s">
        <v>4394</v>
      </c>
      <c r="O152" t="s">
        <v>619</v>
      </c>
      <c r="P152">
        <v>111</v>
      </c>
      <c r="Q152">
        <v>492</v>
      </c>
      <c r="R152">
        <v>1</v>
      </c>
      <c r="S152">
        <v>77</v>
      </c>
      <c r="T152">
        <v>11</v>
      </c>
      <c r="U152">
        <v>3</v>
      </c>
      <c r="V152">
        <v>0</v>
      </c>
      <c r="W152">
        <v>15</v>
      </c>
    </row>
    <row r="153" spans="1:23" x14ac:dyDescent="0.25">
      <c r="A153" t="s">
        <v>6836</v>
      </c>
      <c r="B153">
        <v>467</v>
      </c>
      <c r="C153">
        <v>146</v>
      </c>
      <c r="D153">
        <v>33</v>
      </c>
      <c r="E153">
        <v>0</v>
      </c>
      <c r="F153">
        <v>12</v>
      </c>
      <c r="G153">
        <v>60</v>
      </c>
      <c r="H153">
        <v>58</v>
      </c>
      <c r="I153">
        <v>18</v>
      </c>
      <c r="J153">
        <v>54</v>
      </c>
      <c r="K153">
        <v>24</v>
      </c>
      <c r="L153">
        <v>7</v>
      </c>
      <c r="M153">
        <v>0.313</v>
      </c>
      <c r="N153" t="s">
        <v>4745</v>
      </c>
      <c r="O153" t="s">
        <v>192</v>
      </c>
      <c r="P153">
        <v>114</v>
      </c>
      <c r="Q153">
        <v>491</v>
      </c>
      <c r="R153">
        <v>3</v>
      </c>
      <c r="S153">
        <v>101</v>
      </c>
      <c r="T153">
        <v>0</v>
      </c>
      <c r="U153">
        <v>2</v>
      </c>
      <c r="V153">
        <v>1</v>
      </c>
      <c r="W153">
        <v>11</v>
      </c>
    </row>
    <row r="154" spans="1:23" x14ac:dyDescent="0.25">
      <c r="A154" t="s">
        <v>5231</v>
      </c>
      <c r="B154">
        <v>420</v>
      </c>
      <c r="C154">
        <v>111</v>
      </c>
      <c r="D154">
        <v>22</v>
      </c>
      <c r="E154">
        <v>9</v>
      </c>
      <c r="F154">
        <v>18</v>
      </c>
      <c r="G154">
        <v>68</v>
      </c>
      <c r="H154">
        <v>64</v>
      </c>
      <c r="I154">
        <v>63</v>
      </c>
      <c r="J154">
        <v>101</v>
      </c>
      <c r="K154">
        <v>7</v>
      </c>
      <c r="L154">
        <v>3</v>
      </c>
      <c r="M154">
        <v>0.26400000000000001</v>
      </c>
      <c r="N154" t="s">
        <v>4990</v>
      </c>
      <c r="O154" t="s">
        <v>617</v>
      </c>
      <c r="P154">
        <v>118</v>
      </c>
      <c r="Q154">
        <v>491</v>
      </c>
      <c r="R154">
        <v>4</v>
      </c>
      <c r="S154">
        <v>62</v>
      </c>
      <c r="T154">
        <v>6</v>
      </c>
      <c r="U154">
        <v>4</v>
      </c>
      <c r="V154">
        <v>0</v>
      </c>
      <c r="W154">
        <v>10</v>
      </c>
    </row>
    <row r="155" spans="1:23" x14ac:dyDescent="0.25">
      <c r="A155" t="s">
        <v>6836</v>
      </c>
      <c r="B155">
        <v>423</v>
      </c>
      <c r="C155">
        <v>92</v>
      </c>
      <c r="D155">
        <v>28</v>
      </c>
      <c r="E155">
        <v>0</v>
      </c>
      <c r="F155">
        <v>30</v>
      </c>
      <c r="G155">
        <v>50</v>
      </c>
      <c r="H155">
        <v>64</v>
      </c>
      <c r="I155">
        <v>60</v>
      </c>
      <c r="J155">
        <v>135</v>
      </c>
      <c r="K155">
        <v>0</v>
      </c>
      <c r="L155">
        <v>0</v>
      </c>
      <c r="M155">
        <v>0.217</v>
      </c>
      <c r="N155" t="s">
        <v>3799</v>
      </c>
      <c r="O155" t="s">
        <v>518</v>
      </c>
      <c r="P155">
        <v>127</v>
      </c>
      <c r="Q155">
        <v>491</v>
      </c>
      <c r="R155">
        <v>6</v>
      </c>
      <c r="S155">
        <v>34</v>
      </c>
      <c r="T155">
        <v>6</v>
      </c>
      <c r="U155">
        <v>2</v>
      </c>
      <c r="V155">
        <v>0</v>
      </c>
      <c r="W155">
        <v>9</v>
      </c>
    </row>
    <row r="156" spans="1:23" x14ac:dyDescent="0.25">
      <c r="A156" t="s">
        <v>6836</v>
      </c>
      <c r="B156">
        <v>432</v>
      </c>
      <c r="C156">
        <v>131</v>
      </c>
      <c r="D156">
        <v>26</v>
      </c>
      <c r="E156">
        <v>3</v>
      </c>
      <c r="F156">
        <v>45</v>
      </c>
      <c r="G156">
        <v>85</v>
      </c>
      <c r="H156">
        <v>104</v>
      </c>
      <c r="I156">
        <v>53</v>
      </c>
      <c r="J156">
        <v>128</v>
      </c>
      <c r="K156">
        <v>4</v>
      </c>
      <c r="L156">
        <v>0</v>
      </c>
      <c r="M156">
        <v>0.30299999999999999</v>
      </c>
      <c r="N156" t="s">
        <v>3917</v>
      </c>
      <c r="O156" t="s">
        <v>309</v>
      </c>
      <c r="P156">
        <v>119</v>
      </c>
      <c r="Q156">
        <v>489</v>
      </c>
      <c r="R156">
        <v>0</v>
      </c>
      <c r="S156">
        <v>57</v>
      </c>
      <c r="T156">
        <v>8</v>
      </c>
      <c r="U156">
        <v>4</v>
      </c>
      <c r="V156">
        <v>0</v>
      </c>
      <c r="W156">
        <v>23</v>
      </c>
    </row>
    <row r="157" spans="1:23" x14ac:dyDescent="0.25">
      <c r="A157" t="s">
        <v>5247</v>
      </c>
      <c r="B157">
        <v>463</v>
      </c>
      <c r="C157">
        <v>118</v>
      </c>
      <c r="D157">
        <v>33</v>
      </c>
      <c r="E157">
        <v>1</v>
      </c>
      <c r="F157">
        <v>6</v>
      </c>
      <c r="G157">
        <v>56</v>
      </c>
      <c r="H157">
        <v>54</v>
      </c>
      <c r="I157">
        <v>21</v>
      </c>
      <c r="J157">
        <v>65</v>
      </c>
      <c r="K157">
        <v>7</v>
      </c>
      <c r="L157">
        <v>4</v>
      </c>
      <c r="M157">
        <v>0.255</v>
      </c>
      <c r="N157" t="s">
        <v>4720</v>
      </c>
      <c r="O157" t="s">
        <v>44</v>
      </c>
      <c r="P157">
        <v>130</v>
      </c>
      <c r="Q157">
        <v>489</v>
      </c>
      <c r="R157">
        <v>1</v>
      </c>
      <c r="S157">
        <v>78</v>
      </c>
      <c r="T157">
        <v>0</v>
      </c>
      <c r="U157">
        <v>1</v>
      </c>
      <c r="V157">
        <v>3</v>
      </c>
      <c r="W157">
        <v>6</v>
      </c>
    </row>
    <row r="158" spans="1:23" x14ac:dyDescent="0.25">
      <c r="A158" t="s">
        <v>5250</v>
      </c>
      <c r="B158">
        <v>444</v>
      </c>
      <c r="C158">
        <v>117</v>
      </c>
      <c r="D158">
        <v>18</v>
      </c>
      <c r="E158">
        <v>2</v>
      </c>
      <c r="F158">
        <v>13</v>
      </c>
      <c r="G158">
        <v>57</v>
      </c>
      <c r="H158">
        <v>46</v>
      </c>
      <c r="I158">
        <v>34</v>
      </c>
      <c r="J158">
        <v>128</v>
      </c>
      <c r="K158">
        <v>11</v>
      </c>
      <c r="L158">
        <v>3</v>
      </c>
      <c r="M158">
        <v>0.26400000000000001</v>
      </c>
      <c r="N158" t="s">
        <v>4823</v>
      </c>
      <c r="O158" t="s">
        <v>3744</v>
      </c>
      <c r="P158">
        <v>129</v>
      </c>
      <c r="Q158">
        <v>486</v>
      </c>
      <c r="R158">
        <v>5</v>
      </c>
      <c r="S158">
        <v>84</v>
      </c>
      <c r="T158">
        <v>1</v>
      </c>
      <c r="U158">
        <v>1</v>
      </c>
      <c r="V158">
        <v>2</v>
      </c>
      <c r="W158">
        <v>2</v>
      </c>
    </row>
    <row r="159" spans="1:23" x14ac:dyDescent="0.25">
      <c r="A159" t="s">
        <v>5243</v>
      </c>
      <c r="B159">
        <v>422</v>
      </c>
      <c r="C159">
        <v>89</v>
      </c>
      <c r="D159">
        <v>16</v>
      </c>
      <c r="E159">
        <v>1</v>
      </c>
      <c r="F159">
        <v>30</v>
      </c>
      <c r="G159">
        <v>67</v>
      </c>
      <c r="H159">
        <v>59</v>
      </c>
      <c r="I159">
        <v>59</v>
      </c>
      <c r="J159">
        <v>150</v>
      </c>
      <c r="K159">
        <v>1</v>
      </c>
      <c r="L159">
        <v>1</v>
      </c>
      <c r="M159">
        <v>0.21099999999999999</v>
      </c>
      <c r="N159" t="s">
        <v>4315</v>
      </c>
      <c r="O159" t="s">
        <v>4313</v>
      </c>
      <c r="P159">
        <v>129</v>
      </c>
      <c r="Q159">
        <v>486</v>
      </c>
      <c r="R159">
        <v>5</v>
      </c>
      <c r="S159">
        <v>42</v>
      </c>
      <c r="T159">
        <v>1</v>
      </c>
      <c r="U159">
        <v>0</v>
      </c>
      <c r="V159">
        <v>0</v>
      </c>
      <c r="W159">
        <v>6</v>
      </c>
    </row>
    <row r="160" spans="1:23" x14ac:dyDescent="0.25">
      <c r="A160" t="s">
        <v>5253</v>
      </c>
      <c r="B160">
        <v>425</v>
      </c>
      <c r="C160">
        <v>82</v>
      </c>
      <c r="D160">
        <v>11</v>
      </c>
      <c r="E160">
        <v>1</v>
      </c>
      <c r="F160">
        <v>29</v>
      </c>
      <c r="G160">
        <v>60</v>
      </c>
      <c r="H160">
        <v>66</v>
      </c>
      <c r="I160">
        <v>49</v>
      </c>
      <c r="J160">
        <v>163</v>
      </c>
      <c r="K160">
        <v>1</v>
      </c>
      <c r="L160">
        <v>2</v>
      </c>
      <c r="M160">
        <v>0.193</v>
      </c>
      <c r="N160" t="s">
        <v>3947</v>
      </c>
      <c r="O160" t="s">
        <v>623</v>
      </c>
      <c r="P160">
        <v>124</v>
      </c>
      <c r="Q160">
        <v>485</v>
      </c>
      <c r="R160">
        <v>7</v>
      </c>
      <c r="S160">
        <v>41</v>
      </c>
      <c r="T160">
        <v>3</v>
      </c>
      <c r="U160">
        <v>3</v>
      </c>
      <c r="V160">
        <v>0</v>
      </c>
      <c r="W160">
        <v>11</v>
      </c>
    </row>
    <row r="161" spans="1:23" x14ac:dyDescent="0.25">
      <c r="A161" t="s">
        <v>5257</v>
      </c>
      <c r="B161">
        <v>424</v>
      </c>
      <c r="C161">
        <v>112</v>
      </c>
      <c r="D161">
        <v>15</v>
      </c>
      <c r="E161">
        <v>2</v>
      </c>
      <c r="F161">
        <v>28</v>
      </c>
      <c r="G161">
        <v>75</v>
      </c>
      <c r="H161">
        <v>77</v>
      </c>
      <c r="I161">
        <v>54</v>
      </c>
      <c r="J161">
        <v>173</v>
      </c>
      <c r="K161">
        <v>0</v>
      </c>
      <c r="L161">
        <v>0</v>
      </c>
      <c r="M161">
        <v>0.26400000000000001</v>
      </c>
      <c r="N161" t="s">
        <v>4786</v>
      </c>
      <c r="O161" t="s">
        <v>950</v>
      </c>
      <c r="P161">
        <v>114</v>
      </c>
      <c r="Q161">
        <v>483</v>
      </c>
      <c r="R161">
        <v>4</v>
      </c>
      <c r="S161">
        <v>67</v>
      </c>
      <c r="T161">
        <v>5</v>
      </c>
      <c r="U161">
        <v>1</v>
      </c>
      <c r="V161">
        <v>0</v>
      </c>
      <c r="W161">
        <v>12</v>
      </c>
    </row>
    <row r="162" spans="1:23" x14ac:dyDescent="0.25">
      <c r="A162" t="s">
        <v>5238</v>
      </c>
      <c r="B162">
        <v>438</v>
      </c>
      <c r="C162">
        <v>108</v>
      </c>
      <c r="D162">
        <v>27</v>
      </c>
      <c r="E162">
        <v>0</v>
      </c>
      <c r="F162">
        <v>22</v>
      </c>
      <c r="G162">
        <v>50</v>
      </c>
      <c r="H162">
        <v>58</v>
      </c>
      <c r="I162">
        <v>40</v>
      </c>
      <c r="J162">
        <v>130</v>
      </c>
      <c r="K162">
        <v>0</v>
      </c>
      <c r="L162">
        <v>1</v>
      </c>
      <c r="M162">
        <v>0.247</v>
      </c>
      <c r="N162" t="s">
        <v>4987</v>
      </c>
      <c r="O162" t="s">
        <v>540</v>
      </c>
      <c r="P162">
        <v>129</v>
      </c>
      <c r="Q162">
        <v>482</v>
      </c>
      <c r="R162">
        <v>0</v>
      </c>
      <c r="S162">
        <v>59</v>
      </c>
      <c r="T162">
        <v>0</v>
      </c>
      <c r="U162">
        <v>3</v>
      </c>
      <c r="V162">
        <v>1</v>
      </c>
      <c r="W162">
        <v>10</v>
      </c>
    </row>
    <row r="163" spans="1:23" x14ac:dyDescent="0.25">
      <c r="A163" t="s">
        <v>5235</v>
      </c>
      <c r="B163">
        <v>422</v>
      </c>
      <c r="C163">
        <v>133</v>
      </c>
      <c r="D163">
        <v>25</v>
      </c>
      <c r="E163">
        <v>1</v>
      </c>
      <c r="F163">
        <v>24</v>
      </c>
      <c r="G163">
        <v>82</v>
      </c>
      <c r="H163">
        <v>84</v>
      </c>
      <c r="I163">
        <v>53</v>
      </c>
      <c r="J163">
        <v>92</v>
      </c>
      <c r="K163">
        <v>2</v>
      </c>
      <c r="L163">
        <v>1</v>
      </c>
      <c r="M163">
        <v>0.315</v>
      </c>
      <c r="N163" t="s">
        <v>4950</v>
      </c>
      <c r="O163" t="s">
        <v>940</v>
      </c>
      <c r="P163">
        <v>109</v>
      </c>
      <c r="Q163">
        <v>481</v>
      </c>
      <c r="R163">
        <v>2</v>
      </c>
      <c r="S163">
        <v>83</v>
      </c>
      <c r="T163">
        <v>5</v>
      </c>
      <c r="U163">
        <v>4</v>
      </c>
      <c r="V163">
        <v>0</v>
      </c>
      <c r="W163">
        <v>12</v>
      </c>
    </row>
    <row r="164" spans="1:23" x14ac:dyDescent="0.25">
      <c r="A164" t="s">
        <v>5231</v>
      </c>
      <c r="B164">
        <v>426</v>
      </c>
      <c r="C164">
        <v>116</v>
      </c>
      <c r="D164">
        <v>21</v>
      </c>
      <c r="E164">
        <v>2</v>
      </c>
      <c r="F164">
        <v>20</v>
      </c>
      <c r="G164">
        <v>52</v>
      </c>
      <c r="H164">
        <v>67</v>
      </c>
      <c r="I164">
        <v>47</v>
      </c>
      <c r="J164">
        <v>105</v>
      </c>
      <c r="K164">
        <v>6</v>
      </c>
      <c r="L164">
        <v>2</v>
      </c>
      <c r="M164">
        <v>0.27200000000000002</v>
      </c>
      <c r="N164" t="s">
        <v>5054</v>
      </c>
      <c r="O164" t="s">
        <v>388</v>
      </c>
      <c r="P164">
        <v>125</v>
      </c>
      <c r="Q164">
        <v>481</v>
      </c>
      <c r="R164">
        <v>1</v>
      </c>
      <c r="S164">
        <v>73</v>
      </c>
      <c r="T164">
        <v>1</v>
      </c>
      <c r="U164">
        <v>7</v>
      </c>
      <c r="V164">
        <v>0</v>
      </c>
      <c r="W164">
        <v>12</v>
      </c>
    </row>
    <row r="165" spans="1:23" x14ac:dyDescent="0.25">
      <c r="A165" t="s">
        <v>6836</v>
      </c>
      <c r="B165">
        <v>423</v>
      </c>
      <c r="C165">
        <v>112</v>
      </c>
      <c r="D165">
        <v>21</v>
      </c>
      <c r="E165">
        <v>3</v>
      </c>
      <c r="F165">
        <v>6</v>
      </c>
      <c r="G165">
        <v>45</v>
      </c>
      <c r="H165">
        <v>40</v>
      </c>
      <c r="I165">
        <v>46</v>
      </c>
      <c r="J165">
        <v>51</v>
      </c>
      <c r="K165">
        <v>1</v>
      </c>
      <c r="L165">
        <v>0</v>
      </c>
      <c r="M165">
        <v>0.26500000000000001</v>
      </c>
      <c r="N165" t="s">
        <v>4527</v>
      </c>
      <c r="O165" t="s">
        <v>516</v>
      </c>
      <c r="P165">
        <v>123</v>
      </c>
      <c r="Q165">
        <v>481</v>
      </c>
      <c r="R165">
        <v>8</v>
      </c>
      <c r="S165">
        <v>82</v>
      </c>
      <c r="T165">
        <v>6</v>
      </c>
      <c r="U165">
        <v>4</v>
      </c>
      <c r="V165">
        <v>0</v>
      </c>
      <c r="W165">
        <v>16</v>
      </c>
    </row>
    <row r="166" spans="1:23" x14ac:dyDescent="0.25">
      <c r="A166" t="s">
        <v>5243</v>
      </c>
      <c r="B166">
        <v>432</v>
      </c>
      <c r="C166">
        <v>112</v>
      </c>
      <c r="D166">
        <v>15</v>
      </c>
      <c r="E166">
        <v>4</v>
      </c>
      <c r="F166">
        <v>11</v>
      </c>
      <c r="G166">
        <v>59</v>
      </c>
      <c r="H166">
        <v>59</v>
      </c>
      <c r="I166">
        <v>41</v>
      </c>
      <c r="J166">
        <v>67</v>
      </c>
      <c r="K166">
        <v>4</v>
      </c>
      <c r="L166">
        <v>4</v>
      </c>
      <c r="M166">
        <v>0.25900000000000001</v>
      </c>
      <c r="N166" t="s">
        <v>4231</v>
      </c>
      <c r="O166" t="s">
        <v>607</v>
      </c>
      <c r="P166">
        <v>126</v>
      </c>
      <c r="Q166">
        <v>481</v>
      </c>
      <c r="R166">
        <v>3</v>
      </c>
      <c r="S166">
        <v>82</v>
      </c>
      <c r="T166">
        <v>1</v>
      </c>
      <c r="U166">
        <v>2</v>
      </c>
      <c r="V166">
        <v>2</v>
      </c>
      <c r="W166">
        <v>8</v>
      </c>
    </row>
    <row r="167" spans="1:23" x14ac:dyDescent="0.25">
      <c r="A167" t="s">
        <v>5249</v>
      </c>
      <c r="B167">
        <v>445</v>
      </c>
      <c r="C167">
        <v>119</v>
      </c>
      <c r="D167">
        <v>37</v>
      </c>
      <c r="E167">
        <v>2</v>
      </c>
      <c r="F167">
        <v>13</v>
      </c>
      <c r="G167">
        <v>41</v>
      </c>
      <c r="H167">
        <v>63</v>
      </c>
      <c r="I167">
        <v>28</v>
      </c>
      <c r="J167">
        <v>103</v>
      </c>
      <c r="K167">
        <v>1</v>
      </c>
      <c r="L167">
        <v>1</v>
      </c>
      <c r="M167">
        <v>0.26700000000000002</v>
      </c>
      <c r="N167" t="s">
        <v>5921</v>
      </c>
      <c r="O167" t="s">
        <v>5920</v>
      </c>
      <c r="P167">
        <v>135</v>
      </c>
      <c r="Q167">
        <v>480</v>
      </c>
      <c r="R167">
        <v>5</v>
      </c>
      <c r="S167">
        <v>67</v>
      </c>
      <c r="T167">
        <v>1</v>
      </c>
      <c r="U167">
        <v>2</v>
      </c>
      <c r="V167">
        <v>0</v>
      </c>
      <c r="W167">
        <v>9</v>
      </c>
    </row>
    <row r="168" spans="1:23" x14ac:dyDescent="0.25">
      <c r="A168" t="s">
        <v>5250</v>
      </c>
      <c r="B168">
        <v>445</v>
      </c>
      <c r="C168">
        <v>103</v>
      </c>
      <c r="D168">
        <v>25</v>
      </c>
      <c r="E168">
        <v>1</v>
      </c>
      <c r="F168">
        <v>26</v>
      </c>
      <c r="G168">
        <v>51</v>
      </c>
      <c r="H168">
        <v>58</v>
      </c>
      <c r="I168">
        <v>27</v>
      </c>
      <c r="J168">
        <v>140</v>
      </c>
      <c r="K168">
        <v>3</v>
      </c>
      <c r="L168">
        <v>0</v>
      </c>
      <c r="M168">
        <v>0.23100000000000001</v>
      </c>
      <c r="N168" t="s">
        <v>5864</v>
      </c>
      <c r="O168" t="s">
        <v>5050</v>
      </c>
      <c r="P168">
        <v>122</v>
      </c>
      <c r="Q168">
        <v>479</v>
      </c>
      <c r="R168">
        <v>6</v>
      </c>
      <c r="S168">
        <v>51</v>
      </c>
      <c r="T168">
        <v>1</v>
      </c>
      <c r="U168">
        <v>1</v>
      </c>
      <c r="V168">
        <v>0</v>
      </c>
      <c r="W168">
        <v>4</v>
      </c>
    </row>
    <row r="169" spans="1:23" x14ac:dyDescent="0.25">
      <c r="A169" t="s">
        <v>5258</v>
      </c>
      <c r="B169">
        <v>443</v>
      </c>
      <c r="C169">
        <v>133</v>
      </c>
      <c r="D169">
        <v>18</v>
      </c>
      <c r="E169">
        <v>1</v>
      </c>
      <c r="F169">
        <v>16</v>
      </c>
      <c r="G169">
        <v>66</v>
      </c>
      <c r="H169">
        <v>63</v>
      </c>
      <c r="I169">
        <v>23</v>
      </c>
      <c r="J169">
        <v>93</v>
      </c>
      <c r="K169">
        <v>2</v>
      </c>
      <c r="L169">
        <v>0</v>
      </c>
      <c r="M169">
        <v>0.3</v>
      </c>
      <c r="N169" t="s">
        <v>5013</v>
      </c>
      <c r="O169" t="s">
        <v>560</v>
      </c>
      <c r="P169">
        <v>112</v>
      </c>
      <c r="Q169">
        <v>473</v>
      </c>
      <c r="R169">
        <v>4</v>
      </c>
      <c r="S169">
        <v>98</v>
      </c>
      <c r="T169">
        <v>1</v>
      </c>
      <c r="U169">
        <v>3</v>
      </c>
      <c r="V169">
        <v>0</v>
      </c>
      <c r="W169">
        <v>9</v>
      </c>
    </row>
    <row r="170" spans="1:23" x14ac:dyDescent="0.25">
      <c r="A170" t="s">
        <v>5254</v>
      </c>
      <c r="B170">
        <v>429</v>
      </c>
      <c r="C170">
        <v>95</v>
      </c>
      <c r="D170">
        <v>19</v>
      </c>
      <c r="E170">
        <v>1</v>
      </c>
      <c r="F170">
        <v>14</v>
      </c>
      <c r="G170">
        <v>43</v>
      </c>
      <c r="H170">
        <v>38</v>
      </c>
      <c r="I170">
        <v>15</v>
      </c>
      <c r="J170">
        <v>119</v>
      </c>
      <c r="K170">
        <v>0</v>
      </c>
      <c r="L170">
        <v>2</v>
      </c>
      <c r="M170">
        <v>0.221</v>
      </c>
      <c r="N170" t="s">
        <v>4700</v>
      </c>
      <c r="O170" t="s">
        <v>196</v>
      </c>
      <c r="P170">
        <v>138</v>
      </c>
      <c r="Q170">
        <v>471</v>
      </c>
      <c r="R170">
        <v>18</v>
      </c>
      <c r="S170">
        <v>61</v>
      </c>
      <c r="T170">
        <v>1</v>
      </c>
      <c r="U170">
        <v>1</v>
      </c>
      <c r="V170">
        <v>8</v>
      </c>
      <c r="W170">
        <v>12</v>
      </c>
    </row>
    <row r="171" spans="1:23" x14ac:dyDescent="0.25">
      <c r="A171" t="s">
        <v>5230</v>
      </c>
      <c r="B171">
        <v>438</v>
      </c>
      <c r="C171">
        <v>121</v>
      </c>
      <c r="D171">
        <v>23</v>
      </c>
      <c r="E171">
        <v>1</v>
      </c>
      <c r="F171">
        <v>19</v>
      </c>
      <c r="G171">
        <v>47</v>
      </c>
      <c r="H171">
        <v>64</v>
      </c>
      <c r="I171">
        <v>27</v>
      </c>
      <c r="J171">
        <v>99</v>
      </c>
      <c r="K171">
        <v>0</v>
      </c>
      <c r="L171">
        <v>2</v>
      </c>
      <c r="M171">
        <v>0.27600000000000002</v>
      </c>
      <c r="N171" t="s">
        <v>4168</v>
      </c>
      <c r="O171" t="s">
        <v>637</v>
      </c>
      <c r="P171">
        <v>115</v>
      </c>
      <c r="Q171">
        <v>467</v>
      </c>
      <c r="R171">
        <v>0</v>
      </c>
      <c r="S171">
        <v>78</v>
      </c>
      <c r="T171">
        <v>5</v>
      </c>
      <c r="U171">
        <v>1</v>
      </c>
      <c r="V171">
        <v>0</v>
      </c>
      <c r="W171">
        <v>25</v>
      </c>
    </row>
    <row r="172" spans="1:23" x14ac:dyDescent="0.25">
      <c r="A172" t="s">
        <v>5249</v>
      </c>
      <c r="B172">
        <v>425</v>
      </c>
      <c r="C172">
        <v>113</v>
      </c>
      <c r="D172">
        <v>33</v>
      </c>
      <c r="E172">
        <v>6</v>
      </c>
      <c r="F172">
        <v>14</v>
      </c>
      <c r="G172">
        <v>73</v>
      </c>
      <c r="H172">
        <v>49</v>
      </c>
      <c r="I172">
        <v>35</v>
      </c>
      <c r="J172">
        <v>71</v>
      </c>
      <c r="K172">
        <v>20</v>
      </c>
      <c r="L172">
        <v>6</v>
      </c>
      <c r="M172">
        <v>0.26600000000000001</v>
      </c>
      <c r="N172" t="s">
        <v>4612</v>
      </c>
      <c r="O172" t="s">
        <v>208</v>
      </c>
      <c r="P172">
        <v>112</v>
      </c>
      <c r="Q172">
        <v>466</v>
      </c>
      <c r="R172">
        <v>6</v>
      </c>
      <c r="S172">
        <v>60</v>
      </c>
      <c r="T172">
        <v>1</v>
      </c>
      <c r="U172">
        <v>0</v>
      </c>
      <c r="V172">
        <v>0</v>
      </c>
      <c r="W172">
        <v>8</v>
      </c>
    </row>
    <row r="173" spans="1:23" x14ac:dyDescent="0.25">
      <c r="A173" t="s">
        <v>5256</v>
      </c>
      <c r="B173">
        <v>422</v>
      </c>
      <c r="C173">
        <v>95</v>
      </c>
      <c r="D173">
        <v>20</v>
      </c>
      <c r="E173">
        <v>0</v>
      </c>
      <c r="F173">
        <v>10</v>
      </c>
      <c r="G173">
        <v>43</v>
      </c>
      <c r="H173">
        <v>52</v>
      </c>
      <c r="I173">
        <v>38</v>
      </c>
      <c r="J173">
        <v>94</v>
      </c>
      <c r="K173">
        <v>1</v>
      </c>
      <c r="L173">
        <v>0</v>
      </c>
      <c r="M173">
        <v>0.22500000000000001</v>
      </c>
      <c r="N173" t="s">
        <v>4180</v>
      </c>
      <c r="O173" t="s">
        <v>536</v>
      </c>
      <c r="P173">
        <v>123</v>
      </c>
      <c r="Q173">
        <v>465</v>
      </c>
      <c r="R173">
        <v>1</v>
      </c>
      <c r="S173">
        <v>65</v>
      </c>
      <c r="T173">
        <v>4</v>
      </c>
      <c r="U173">
        <v>4</v>
      </c>
      <c r="V173">
        <v>0</v>
      </c>
      <c r="W173">
        <v>14</v>
      </c>
    </row>
    <row r="174" spans="1:23" x14ac:dyDescent="0.25">
      <c r="A174" t="s">
        <v>5255</v>
      </c>
      <c r="B174">
        <v>406</v>
      </c>
      <c r="C174">
        <v>101</v>
      </c>
      <c r="D174">
        <v>22</v>
      </c>
      <c r="E174">
        <v>5</v>
      </c>
      <c r="F174">
        <v>13</v>
      </c>
      <c r="G174">
        <v>56</v>
      </c>
      <c r="H174">
        <v>53</v>
      </c>
      <c r="I174">
        <v>36</v>
      </c>
      <c r="J174">
        <v>98</v>
      </c>
      <c r="K174">
        <v>0</v>
      </c>
      <c r="L174">
        <v>1</v>
      </c>
      <c r="M174">
        <v>0.249</v>
      </c>
      <c r="N174" t="s">
        <v>5043</v>
      </c>
      <c r="O174" t="s">
        <v>301</v>
      </c>
      <c r="P174">
        <v>135</v>
      </c>
      <c r="Q174">
        <v>464</v>
      </c>
      <c r="R174">
        <v>18</v>
      </c>
      <c r="S174">
        <v>61</v>
      </c>
      <c r="T174">
        <v>5</v>
      </c>
      <c r="U174">
        <v>4</v>
      </c>
      <c r="V174">
        <v>0</v>
      </c>
      <c r="W174">
        <v>4</v>
      </c>
    </row>
    <row r="175" spans="1:23" x14ac:dyDescent="0.25">
      <c r="A175" t="s">
        <v>5229</v>
      </c>
      <c r="B175">
        <v>406</v>
      </c>
      <c r="C175">
        <v>119</v>
      </c>
      <c r="D175">
        <v>19</v>
      </c>
      <c r="E175">
        <v>0</v>
      </c>
      <c r="F175">
        <v>7</v>
      </c>
      <c r="G175">
        <v>46</v>
      </c>
      <c r="H175">
        <v>62</v>
      </c>
      <c r="I175">
        <v>49</v>
      </c>
      <c r="J175">
        <v>48</v>
      </c>
      <c r="K175">
        <v>4</v>
      </c>
      <c r="L175">
        <v>3</v>
      </c>
      <c r="M175">
        <v>0.29299999999999998</v>
      </c>
      <c r="N175" t="s">
        <v>4904</v>
      </c>
      <c r="O175" t="s">
        <v>610</v>
      </c>
      <c r="P175">
        <v>105</v>
      </c>
      <c r="Q175">
        <v>463</v>
      </c>
      <c r="R175">
        <v>2</v>
      </c>
      <c r="S175">
        <v>93</v>
      </c>
      <c r="T175">
        <v>4</v>
      </c>
      <c r="U175">
        <v>4</v>
      </c>
      <c r="V175">
        <v>2</v>
      </c>
      <c r="W175">
        <v>11</v>
      </c>
    </row>
    <row r="176" spans="1:23" x14ac:dyDescent="0.25">
      <c r="A176" t="s">
        <v>5244</v>
      </c>
      <c r="B176">
        <v>414</v>
      </c>
      <c r="C176">
        <v>91</v>
      </c>
      <c r="D176">
        <v>15</v>
      </c>
      <c r="E176">
        <v>4</v>
      </c>
      <c r="F176">
        <v>20</v>
      </c>
      <c r="G176">
        <v>66</v>
      </c>
      <c r="H176">
        <v>49</v>
      </c>
      <c r="I176">
        <v>40</v>
      </c>
      <c r="J176">
        <v>175</v>
      </c>
      <c r="K176">
        <v>21</v>
      </c>
      <c r="L176">
        <v>7</v>
      </c>
      <c r="M176">
        <v>0.22</v>
      </c>
      <c r="N176" t="s">
        <v>5727</v>
      </c>
      <c r="O176" t="s">
        <v>5726</v>
      </c>
      <c r="P176">
        <v>143</v>
      </c>
      <c r="Q176">
        <v>463</v>
      </c>
      <c r="R176">
        <v>7</v>
      </c>
      <c r="S176">
        <v>52</v>
      </c>
      <c r="T176">
        <v>1</v>
      </c>
      <c r="U176">
        <v>1</v>
      </c>
      <c r="V176">
        <v>1</v>
      </c>
      <c r="W176">
        <v>3</v>
      </c>
    </row>
    <row r="177" spans="1:23" x14ac:dyDescent="0.25">
      <c r="A177" t="s">
        <v>5236</v>
      </c>
      <c r="B177">
        <v>418</v>
      </c>
      <c r="C177">
        <v>99</v>
      </c>
      <c r="D177">
        <v>21</v>
      </c>
      <c r="E177">
        <v>1</v>
      </c>
      <c r="F177">
        <v>9</v>
      </c>
      <c r="G177">
        <v>37</v>
      </c>
      <c r="H177">
        <v>62</v>
      </c>
      <c r="I177">
        <v>31</v>
      </c>
      <c r="J177">
        <v>96</v>
      </c>
      <c r="K177">
        <v>3</v>
      </c>
      <c r="L177">
        <v>2</v>
      </c>
      <c r="M177">
        <v>0.23699999999999999</v>
      </c>
      <c r="N177" t="s">
        <v>5044</v>
      </c>
      <c r="O177" t="s">
        <v>28</v>
      </c>
      <c r="P177">
        <v>143</v>
      </c>
      <c r="Q177">
        <v>459</v>
      </c>
      <c r="R177">
        <v>0</v>
      </c>
      <c r="S177">
        <v>68</v>
      </c>
      <c r="T177">
        <v>0</v>
      </c>
      <c r="U177">
        <v>5</v>
      </c>
      <c r="V177">
        <v>5</v>
      </c>
      <c r="W177">
        <v>14</v>
      </c>
    </row>
    <row r="178" spans="1:23" x14ac:dyDescent="0.25">
      <c r="A178" t="s">
        <v>5244</v>
      </c>
      <c r="B178">
        <v>432</v>
      </c>
      <c r="C178">
        <v>112</v>
      </c>
      <c r="D178">
        <v>19</v>
      </c>
      <c r="E178">
        <v>3</v>
      </c>
      <c r="F178">
        <v>14</v>
      </c>
      <c r="G178">
        <v>47</v>
      </c>
      <c r="H178">
        <v>51</v>
      </c>
      <c r="I178">
        <v>20</v>
      </c>
      <c r="J178">
        <v>79</v>
      </c>
      <c r="K178">
        <v>13</v>
      </c>
      <c r="L178">
        <v>4</v>
      </c>
      <c r="M178">
        <v>0.25900000000000001</v>
      </c>
      <c r="N178" t="s">
        <v>4735</v>
      </c>
      <c r="O178" t="s">
        <v>9</v>
      </c>
      <c r="P178">
        <v>136</v>
      </c>
      <c r="Q178">
        <v>458</v>
      </c>
      <c r="R178">
        <v>0</v>
      </c>
      <c r="S178">
        <v>76</v>
      </c>
      <c r="T178">
        <v>1</v>
      </c>
      <c r="U178">
        <v>4</v>
      </c>
      <c r="V178">
        <v>2</v>
      </c>
      <c r="W178">
        <v>8</v>
      </c>
    </row>
    <row r="179" spans="1:23" x14ac:dyDescent="0.25">
      <c r="A179" t="s">
        <v>5257</v>
      </c>
      <c r="B179">
        <v>382</v>
      </c>
      <c r="C179">
        <v>94</v>
      </c>
      <c r="D179">
        <v>22</v>
      </c>
      <c r="E179">
        <v>1</v>
      </c>
      <c r="F179">
        <v>9</v>
      </c>
      <c r="G179">
        <v>62</v>
      </c>
      <c r="H179">
        <v>45</v>
      </c>
      <c r="I179">
        <v>67</v>
      </c>
      <c r="J179">
        <v>79</v>
      </c>
      <c r="K179">
        <v>3</v>
      </c>
      <c r="L179">
        <v>1</v>
      </c>
      <c r="M179">
        <v>0.246</v>
      </c>
      <c r="N179" t="s">
        <v>4690</v>
      </c>
      <c r="O179" t="s">
        <v>328</v>
      </c>
      <c r="P179">
        <v>119</v>
      </c>
      <c r="Q179">
        <v>456</v>
      </c>
      <c r="R179">
        <v>3</v>
      </c>
      <c r="S179">
        <v>62</v>
      </c>
      <c r="T179">
        <v>0</v>
      </c>
      <c r="U179">
        <v>2</v>
      </c>
      <c r="V179">
        <v>2</v>
      </c>
      <c r="W179">
        <v>6</v>
      </c>
    </row>
    <row r="180" spans="1:23" x14ac:dyDescent="0.25">
      <c r="A180" t="s">
        <v>5251</v>
      </c>
      <c r="B180">
        <v>406</v>
      </c>
      <c r="C180">
        <v>112</v>
      </c>
      <c r="D180">
        <v>20</v>
      </c>
      <c r="E180">
        <v>6</v>
      </c>
      <c r="F180">
        <v>6</v>
      </c>
      <c r="G180">
        <v>55</v>
      </c>
      <c r="H180">
        <v>53</v>
      </c>
      <c r="I180">
        <v>36</v>
      </c>
      <c r="J180">
        <v>57</v>
      </c>
      <c r="K180">
        <v>9</v>
      </c>
      <c r="L180">
        <v>5</v>
      </c>
      <c r="M180">
        <v>0.27600000000000002</v>
      </c>
      <c r="N180" t="s">
        <v>5994</v>
      </c>
      <c r="O180" t="s">
        <v>5993</v>
      </c>
      <c r="P180">
        <v>121</v>
      </c>
      <c r="Q180">
        <v>454</v>
      </c>
      <c r="R180">
        <v>8</v>
      </c>
      <c r="S180">
        <v>80</v>
      </c>
      <c r="T180">
        <v>2</v>
      </c>
      <c r="U180">
        <v>3</v>
      </c>
      <c r="V180">
        <v>1</v>
      </c>
      <c r="W180">
        <v>9</v>
      </c>
    </row>
    <row r="181" spans="1:23" x14ac:dyDescent="0.25">
      <c r="A181" t="s">
        <v>5232</v>
      </c>
      <c r="B181">
        <v>382</v>
      </c>
      <c r="C181">
        <v>92</v>
      </c>
      <c r="D181">
        <v>27</v>
      </c>
      <c r="E181">
        <v>3</v>
      </c>
      <c r="F181">
        <v>18</v>
      </c>
      <c r="G181">
        <v>63</v>
      </c>
      <c r="H181">
        <v>51</v>
      </c>
      <c r="I181">
        <v>66</v>
      </c>
      <c r="J181">
        <v>104</v>
      </c>
      <c r="K181">
        <v>3</v>
      </c>
      <c r="L181">
        <v>2</v>
      </c>
      <c r="M181">
        <v>0.24099999999999999</v>
      </c>
      <c r="N181" t="s">
        <v>4564</v>
      </c>
      <c r="O181" t="s">
        <v>592</v>
      </c>
      <c r="P181">
        <v>104</v>
      </c>
      <c r="Q181">
        <v>451</v>
      </c>
      <c r="R181">
        <v>2</v>
      </c>
      <c r="S181">
        <v>44</v>
      </c>
      <c r="T181">
        <v>2</v>
      </c>
      <c r="U181">
        <v>1</v>
      </c>
      <c r="V181">
        <v>0</v>
      </c>
      <c r="W181">
        <v>5</v>
      </c>
    </row>
    <row r="182" spans="1:23" x14ac:dyDescent="0.25">
      <c r="A182" t="s">
        <v>6836</v>
      </c>
      <c r="B182">
        <v>395</v>
      </c>
      <c r="C182">
        <v>90</v>
      </c>
      <c r="D182">
        <v>20</v>
      </c>
      <c r="E182">
        <v>2</v>
      </c>
      <c r="F182">
        <v>10</v>
      </c>
      <c r="G182">
        <v>63</v>
      </c>
      <c r="H182">
        <v>35</v>
      </c>
      <c r="I182">
        <v>51</v>
      </c>
      <c r="J182">
        <v>94</v>
      </c>
      <c r="K182">
        <v>33</v>
      </c>
      <c r="L182">
        <v>8</v>
      </c>
      <c r="M182">
        <v>0.22800000000000001</v>
      </c>
      <c r="N182" t="s">
        <v>4382</v>
      </c>
      <c r="O182" t="s">
        <v>306</v>
      </c>
      <c r="P182">
        <v>114</v>
      </c>
      <c r="Q182">
        <v>450</v>
      </c>
      <c r="R182">
        <v>2</v>
      </c>
      <c r="S182">
        <v>58</v>
      </c>
      <c r="T182">
        <v>1</v>
      </c>
      <c r="U182">
        <v>1</v>
      </c>
      <c r="V182">
        <v>1</v>
      </c>
      <c r="W182">
        <v>12</v>
      </c>
    </row>
    <row r="183" spans="1:23" x14ac:dyDescent="0.25">
      <c r="A183" t="s">
        <v>6836</v>
      </c>
      <c r="B183">
        <v>385</v>
      </c>
      <c r="C183">
        <v>102</v>
      </c>
      <c r="D183">
        <v>21</v>
      </c>
      <c r="E183">
        <v>2</v>
      </c>
      <c r="F183">
        <v>14</v>
      </c>
      <c r="G183">
        <v>59</v>
      </c>
      <c r="H183">
        <v>49</v>
      </c>
      <c r="I183">
        <v>55</v>
      </c>
      <c r="J183">
        <v>77</v>
      </c>
      <c r="K183">
        <v>0</v>
      </c>
      <c r="L183">
        <v>2</v>
      </c>
      <c r="M183">
        <v>0.26500000000000001</v>
      </c>
      <c r="N183" t="s">
        <v>3879</v>
      </c>
      <c r="O183" t="s">
        <v>523</v>
      </c>
      <c r="P183">
        <v>111</v>
      </c>
      <c r="Q183">
        <v>448</v>
      </c>
      <c r="R183">
        <v>5</v>
      </c>
      <c r="S183">
        <v>65</v>
      </c>
      <c r="T183">
        <v>2</v>
      </c>
      <c r="U183">
        <v>2</v>
      </c>
      <c r="V183">
        <v>1</v>
      </c>
      <c r="W183">
        <v>9</v>
      </c>
    </row>
    <row r="184" spans="1:23" x14ac:dyDescent="0.25">
      <c r="A184" t="s">
        <v>5256</v>
      </c>
      <c r="B184">
        <v>412</v>
      </c>
      <c r="C184">
        <v>117</v>
      </c>
      <c r="D184">
        <v>24</v>
      </c>
      <c r="E184">
        <v>6</v>
      </c>
      <c r="F184">
        <v>11</v>
      </c>
      <c r="G184">
        <v>75</v>
      </c>
      <c r="H184">
        <v>45</v>
      </c>
      <c r="I184">
        <v>30</v>
      </c>
      <c r="J184">
        <v>80</v>
      </c>
      <c r="K184">
        <v>46</v>
      </c>
      <c r="L184">
        <v>8</v>
      </c>
      <c r="M184">
        <v>0.28399999999999997</v>
      </c>
      <c r="N184" t="s">
        <v>3854</v>
      </c>
      <c r="O184" t="s">
        <v>3852</v>
      </c>
      <c r="P184">
        <v>98</v>
      </c>
      <c r="Q184">
        <v>447</v>
      </c>
      <c r="R184">
        <v>4</v>
      </c>
      <c r="S184">
        <v>76</v>
      </c>
      <c r="T184">
        <v>0</v>
      </c>
      <c r="U184">
        <v>1</v>
      </c>
      <c r="V184">
        <v>0</v>
      </c>
      <c r="W184">
        <v>4</v>
      </c>
    </row>
    <row r="185" spans="1:23" x14ac:dyDescent="0.25">
      <c r="A185" t="s">
        <v>5231</v>
      </c>
      <c r="B185">
        <v>417</v>
      </c>
      <c r="C185">
        <v>119</v>
      </c>
      <c r="D185">
        <v>26</v>
      </c>
      <c r="E185">
        <v>1</v>
      </c>
      <c r="F185">
        <v>25</v>
      </c>
      <c r="G185">
        <v>55</v>
      </c>
      <c r="H185">
        <v>65</v>
      </c>
      <c r="I185">
        <v>21</v>
      </c>
      <c r="J185">
        <v>124</v>
      </c>
      <c r="K185">
        <v>1</v>
      </c>
      <c r="L185">
        <v>0</v>
      </c>
      <c r="M185">
        <v>0.28499999999999998</v>
      </c>
      <c r="N185" t="s">
        <v>6470</v>
      </c>
      <c r="O185" t="s">
        <v>6469</v>
      </c>
      <c r="P185">
        <v>108</v>
      </c>
      <c r="Q185">
        <v>443</v>
      </c>
      <c r="R185">
        <v>4</v>
      </c>
      <c r="S185">
        <v>67</v>
      </c>
      <c r="T185">
        <v>1</v>
      </c>
      <c r="U185">
        <v>1</v>
      </c>
      <c r="V185">
        <v>0</v>
      </c>
      <c r="W185">
        <v>8</v>
      </c>
    </row>
    <row r="186" spans="1:23" x14ac:dyDescent="0.25">
      <c r="A186" t="s">
        <v>5252</v>
      </c>
      <c r="B186">
        <v>414</v>
      </c>
      <c r="C186">
        <v>91</v>
      </c>
      <c r="D186">
        <v>16</v>
      </c>
      <c r="E186">
        <v>1</v>
      </c>
      <c r="F186">
        <v>26</v>
      </c>
      <c r="G186">
        <v>43</v>
      </c>
      <c r="H186">
        <v>68</v>
      </c>
      <c r="I186">
        <v>19</v>
      </c>
      <c r="J186">
        <v>165</v>
      </c>
      <c r="K186">
        <v>0</v>
      </c>
      <c r="L186">
        <v>1</v>
      </c>
      <c r="M186">
        <v>0.22</v>
      </c>
      <c r="N186" t="s">
        <v>3949</v>
      </c>
      <c r="O186" t="s">
        <v>359</v>
      </c>
      <c r="P186">
        <v>118</v>
      </c>
      <c r="Q186">
        <v>443</v>
      </c>
      <c r="R186">
        <v>5</v>
      </c>
      <c r="S186">
        <v>48</v>
      </c>
      <c r="T186">
        <v>0</v>
      </c>
      <c r="U186">
        <v>5</v>
      </c>
      <c r="V186">
        <v>0</v>
      </c>
      <c r="W186">
        <v>12</v>
      </c>
    </row>
    <row r="187" spans="1:23" x14ac:dyDescent="0.25">
      <c r="A187" t="s">
        <v>5231</v>
      </c>
      <c r="B187">
        <v>412</v>
      </c>
      <c r="C187">
        <v>98</v>
      </c>
      <c r="D187">
        <v>25</v>
      </c>
      <c r="E187">
        <v>3</v>
      </c>
      <c r="F187">
        <v>22</v>
      </c>
      <c r="G187">
        <v>53</v>
      </c>
      <c r="H187">
        <v>59</v>
      </c>
      <c r="I187">
        <v>26</v>
      </c>
      <c r="J187">
        <v>133</v>
      </c>
      <c r="K187">
        <v>6</v>
      </c>
      <c r="L187">
        <v>1</v>
      </c>
      <c r="M187">
        <v>0.23799999999999999</v>
      </c>
      <c r="N187" t="s">
        <v>4052</v>
      </c>
      <c r="O187" t="s">
        <v>3696</v>
      </c>
      <c r="P187">
        <v>122</v>
      </c>
      <c r="Q187">
        <v>442</v>
      </c>
      <c r="R187">
        <v>2</v>
      </c>
      <c r="S187">
        <v>48</v>
      </c>
      <c r="T187">
        <v>3</v>
      </c>
      <c r="U187">
        <v>2</v>
      </c>
      <c r="V187">
        <v>0</v>
      </c>
      <c r="W187">
        <v>9</v>
      </c>
    </row>
    <row r="188" spans="1:23" x14ac:dyDescent="0.25">
      <c r="A188" t="s">
        <v>5240</v>
      </c>
      <c r="B188">
        <v>373</v>
      </c>
      <c r="C188">
        <v>104</v>
      </c>
      <c r="D188">
        <v>20</v>
      </c>
      <c r="E188">
        <v>1</v>
      </c>
      <c r="F188">
        <v>27</v>
      </c>
      <c r="G188">
        <v>72</v>
      </c>
      <c r="H188">
        <v>68</v>
      </c>
      <c r="I188">
        <v>57</v>
      </c>
      <c r="J188">
        <v>113</v>
      </c>
      <c r="K188">
        <v>2</v>
      </c>
      <c r="L188">
        <v>0</v>
      </c>
      <c r="M188">
        <v>0.27900000000000003</v>
      </c>
      <c r="N188" t="s">
        <v>5068</v>
      </c>
      <c r="O188" t="s">
        <v>5066</v>
      </c>
      <c r="P188">
        <v>109</v>
      </c>
      <c r="Q188">
        <v>440</v>
      </c>
      <c r="R188">
        <v>8</v>
      </c>
      <c r="S188">
        <v>56</v>
      </c>
      <c r="T188">
        <v>5</v>
      </c>
      <c r="U188">
        <v>2</v>
      </c>
      <c r="V188">
        <v>0</v>
      </c>
      <c r="W188">
        <v>3</v>
      </c>
    </row>
    <row r="189" spans="1:23" x14ac:dyDescent="0.25">
      <c r="A189" t="s">
        <v>5253</v>
      </c>
      <c r="B189">
        <v>376</v>
      </c>
      <c r="C189">
        <v>101</v>
      </c>
      <c r="D189">
        <v>15</v>
      </c>
      <c r="E189">
        <v>2</v>
      </c>
      <c r="F189">
        <v>6</v>
      </c>
      <c r="G189">
        <v>75</v>
      </c>
      <c r="H189">
        <v>22</v>
      </c>
      <c r="I189">
        <v>44</v>
      </c>
      <c r="J189">
        <v>109</v>
      </c>
      <c r="K189">
        <v>29</v>
      </c>
      <c r="L189">
        <v>8</v>
      </c>
      <c r="M189">
        <v>0.26900000000000002</v>
      </c>
      <c r="N189" t="s">
        <v>4549</v>
      </c>
      <c r="O189" t="s">
        <v>3684</v>
      </c>
      <c r="P189">
        <v>120</v>
      </c>
      <c r="Q189">
        <v>440</v>
      </c>
      <c r="R189">
        <v>3</v>
      </c>
      <c r="S189">
        <v>78</v>
      </c>
      <c r="T189">
        <v>0</v>
      </c>
      <c r="U189">
        <v>4</v>
      </c>
      <c r="V189">
        <v>13</v>
      </c>
      <c r="W189">
        <v>2</v>
      </c>
    </row>
    <row r="190" spans="1:23" x14ac:dyDescent="0.25">
      <c r="A190" t="s">
        <v>5238</v>
      </c>
      <c r="B190">
        <v>361</v>
      </c>
      <c r="C190">
        <v>81</v>
      </c>
      <c r="D190">
        <v>19</v>
      </c>
      <c r="E190">
        <v>0</v>
      </c>
      <c r="F190">
        <v>6</v>
      </c>
      <c r="G190">
        <v>56</v>
      </c>
      <c r="H190">
        <v>36</v>
      </c>
      <c r="I190">
        <v>69</v>
      </c>
      <c r="J190">
        <v>109</v>
      </c>
      <c r="K190">
        <v>3</v>
      </c>
      <c r="L190">
        <v>2</v>
      </c>
      <c r="M190">
        <v>0.224</v>
      </c>
      <c r="N190" t="s">
        <v>3933</v>
      </c>
      <c r="O190" t="s">
        <v>295</v>
      </c>
      <c r="P190">
        <v>119</v>
      </c>
      <c r="Q190">
        <v>439</v>
      </c>
      <c r="R190">
        <v>4</v>
      </c>
      <c r="S190">
        <v>56</v>
      </c>
      <c r="T190">
        <v>1</v>
      </c>
      <c r="U190">
        <v>5</v>
      </c>
      <c r="V190">
        <v>0</v>
      </c>
      <c r="W190">
        <v>12</v>
      </c>
    </row>
    <row r="191" spans="1:23" x14ac:dyDescent="0.25">
      <c r="A191" t="s">
        <v>5244</v>
      </c>
      <c r="B191">
        <v>403</v>
      </c>
      <c r="C191">
        <v>97</v>
      </c>
      <c r="D191">
        <v>18</v>
      </c>
      <c r="E191">
        <v>1</v>
      </c>
      <c r="F191">
        <v>11</v>
      </c>
      <c r="G191">
        <v>49</v>
      </c>
      <c r="H191">
        <v>40</v>
      </c>
      <c r="I191">
        <v>30</v>
      </c>
      <c r="J191">
        <v>132</v>
      </c>
      <c r="K191">
        <v>23</v>
      </c>
      <c r="L191">
        <v>8</v>
      </c>
      <c r="M191">
        <v>0.24099999999999999</v>
      </c>
      <c r="N191" t="s">
        <v>4098</v>
      </c>
      <c r="O191" t="s">
        <v>43</v>
      </c>
      <c r="P191">
        <v>122</v>
      </c>
      <c r="Q191">
        <v>436</v>
      </c>
      <c r="R191">
        <v>0</v>
      </c>
      <c r="S191">
        <v>67</v>
      </c>
      <c r="T191">
        <v>1</v>
      </c>
      <c r="U191">
        <v>1</v>
      </c>
      <c r="V191">
        <v>2</v>
      </c>
      <c r="W191">
        <v>4</v>
      </c>
    </row>
    <row r="192" spans="1:23" x14ac:dyDescent="0.25">
      <c r="A192" t="s">
        <v>5247</v>
      </c>
      <c r="B192">
        <v>392</v>
      </c>
      <c r="C192">
        <v>100</v>
      </c>
      <c r="D192">
        <v>16</v>
      </c>
      <c r="E192">
        <v>0</v>
      </c>
      <c r="F192">
        <v>10</v>
      </c>
      <c r="G192">
        <v>38</v>
      </c>
      <c r="H192">
        <v>47</v>
      </c>
      <c r="I192">
        <v>36</v>
      </c>
      <c r="J192">
        <v>63</v>
      </c>
      <c r="K192">
        <v>0</v>
      </c>
      <c r="L192">
        <v>0</v>
      </c>
      <c r="M192">
        <v>0.255</v>
      </c>
      <c r="N192" t="s">
        <v>3911</v>
      </c>
      <c r="O192" t="s">
        <v>543</v>
      </c>
      <c r="P192">
        <v>107</v>
      </c>
      <c r="Q192">
        <v>435</v>
      </c>
      <c r="R192">
        <v>5</v>
      </c>
      <c r="S192">
        <v>74</v>
      </c>
      <c r="T192">
        <v>3</v>
      </c>
      <c r="U192">
        <v>2</v>
      </c>
      <c r="V192">
        <v>0</v>
      </c>
      <c r="W192">
        <v>15</v>
      </c>
    </row>
    <row r="193" spans="1:23" x14ac:dyDescent="0.25">
      <c r="A193" t="s">
        <v>5248</v>
      </c>
      <c r="B193">
        <v>387</v>
      </c>
      <c r="C193">
        <v>97</v>
      </c>
      <c r="D193">
        <v>25</v>
      </c>
      <c r="E193">
        <v>0</v>
      </c>
      <c r="F193">
        <v>25</v>
      </c>
      <c r="G193">
        <v>52</v>
      </c>
      <c r="H193">
        <v>64</v>
      </c>
      <c r="I193">
        <v>39</v>
      </c>
      <c r="J193">
        <v>160</v>
      </c>
      <c r="K193">
        <v>1</v>
      </c>
      <c r="L193">
        <v>0</v>
      </c>
      <c r="M193">
        <v>0.251</v>
      </c>
      <c r="N193" t="s">
        <v>4145</v>
      </c>
      <c r="O193" t="s">
        <v>2161</v>
      </c>
      <c r="P193">
        <v>124</v>
      </c>
      <c r="Q193">
        <v>435</v>
      </c>
      <c r="R193">
        <v>8</v>
      </c>
      <c r="S193">
        <v>47</v>
      </c>
      <c r="T193">
        <v>0</v>
      </c>
      <c r="U193">
        <v>1</v>
      </c>
      <c r="V193">
        <v>0</v>
      </c>
      <c r="W193">
        <v>8</v>
      </c>
    </row>
    <row r="194" spans="1:23" x14ac:dyDescent="0.25">
      <c r="A194" t="s">
        <v>5243</v>
      </c>
      <c r="B194">
        <v>379</v>
      </c>
      <c r="C194">
        <v>112</v>
      </c>
      <c r="D194">
        <v>18</v>
      </c>
      <c r="E194">
        <v>3</v>
      </c>
      <c r="F194">
        <v>2</v>
      </c>
      <c r="G194">
        <v>65</v>
      </c>
      <c r="H194">
        <v>34</v>
      </c>
      <c r="I194">
        <v>37</v>
      </c>
      <c r="J194">
        <v>80</v>
      </c>
      <c r="K194">
        <v>6</v>
      </c>
      <c r="L194">
        <v>2</v>
      </c>
      <c r="M194">
        <v>0.29599999999999999</v>
      </c>
      <c r="N194" t="s">
        <v>4871</v>
      </c>
      <c r="O194" t="s">
        <v>510</v>
      </c>
      <c r="P194">
        <v>141</v>
      </c>
      <c r="Q194">
        <v>433</v>
      </c>
      <c r="R194">
        <v>12</v>
      </c>
      <c r="S194">
        <v>89</v>
      </c>
      <c r="T194">
        <v>3</v>
      </c>
      <c r="U194">
        <v>2</v>
      </c>
      <c r="V194">
        <v>3</v>
      </c>
      <c r="W194">
        <v>11</v>
      </c>
    </row>
    <row r="195" spans="1:23" x14ac:dyDescent="0.25">
      <c r="A195" t="s">
        <v>5256</v>
      </c>
      <c r="B195">
        <v>399</v>
      </c>
      <c r="C195">
        <v>108</v>
      </c>
      <c r="D195">
        <v>23</v>
      </c>
      <c r="E195">
        <v>3</v>
      </c>
      <c r="F195">
        <v>19</v>
      </c>
      <c r="G195">
        <v>55</v>
      </c>
      <c r="H195">
        <v>53</v>
      </c>
      <c r="I195">
        <v>29</v>
      </c>
      <c r="J195">
        <v>137</v>
      </c>
      <c r="K195">
        <v>17</v>
      </c>
      <c r="L195">
        <v>7</v>
      </c>
      <c r="M195">
        <v>0.27100000000000002</v>
      </c>
      <c r="N195" t="s">
        <v>4633</v>
      </c>
      <c r="O195" t="s">
        <v>230</v>
      </c>
      <c r="P195">
        <v>118</v>
      </c>
      <c r="Q195">
        <v>432</v>
      </c>
      <c r="R195">
        <v>1</v>
      </c>
      <c r="S195">
        <v>63</v>
      </c>
      <c r="T195">
        <v>3</v>
      </c>
      <c r="U195">
        <v>2</v>
      </c>
      <c r="V195">
        <v>1</v>
      </c>
      <c r="W195">
        <v>3</v>
      </c>
    </row>
    <row r="196" spans="1:23" x14ac:dyDescent="0.25">
      <c r="A196" t="s">
        <v>5255</v>
      </c>
      <c r="B196">
        <v>377</v>
      </c>
      <c r="C196">
        <v>109</v>
      </c>
      <c r="D196">
        <v>18</v>
      </c>
      <c r="E196">
        <v>0</v>
      </c>
      <c r="F196">
        <v>25</v>
      </c>
      <c r="G196">
        <v>52</v>
      </c>
      <c r="H196">
        <v>83</v>
      </c>
      <c r="I196">
        <v>47</v>
      </c>
      <c r="J196">
        <v>95</v>
      </c>
      <c r="K196">
        <v>1</v>
      </c>
      <c r="L196">
        <v>0</v>
      </c>
      <c r="M196">
        <v>0.28899999999999998</v>
      </c>
      <c r="N196" t="s">
        <v>4311</v>
      </c>
      <c r="O196" t="s">
        <v>3675</v>
      </c>
      <c r="P196">
        <v>108</v>
      </c>
      <c r="Q196">
        <v>429</v>
      </c>
      <c r="R196">
        <v>1</v>
      </c>
      <c r="S196">
        <v>66</v>
      </c>
      <c r="T196">
        <v>7</v>
      </c>
      <c r="U196">
        <v>4</v>
      </c>
      <c r="V196">
        <v>0</v>
      </c>
      <c r="W196">
        <v>10</v>
      </c>
    </row>
    <row r="197" spans="1:23" x14ac:dyDescent="0.25">
      <c r="A197" t="s">
        <v>5243</v>
      </c>
      <c r="B197">
        <v>377</v>
      </c>
      <c r="C197">
        <v>104</v>
      </c>
      <c r="D197">
        <v>21</v>
      </c>
      <c r="E197">
        <v>0</v>
      </c>
      <c r="F197">
        <v>21</v>
      </c>
      <c r="G197">
        <v>50</v>
      </c>
      <c r="H197">
        <v>74</v>
      </c>
      <c r="I197">
        <v>45</v>
      </c>
      <c r="J197">
        <v>98</v>
      </c>
      <c r="K197">
        <v>5</v>
      </c>
      <c r="L197">
        <v>4</v>
      </c>
      <c r="M197">
        <v>0.27600000000000002</v>
      </c>
      <c r="N197" t="s">
        <v>5691</v>
      </c>
      <c r="O197" t="s">
        <v>5690</v>
      </c>
      <c r="P197">
        <v>117</v>
      </c>
      <c r="Q197">
        <v>428</v>
      </c>
      <c r="R197">
        <v>3</v>
      </c>
      <c r="S197">
        <v>62</v>
      </c>
      <c r="T197">
        <v>2</v>
      </c>
      <c r="U197">
        <v>2</v>
      </c>
      <c r="V197">
        <v>1</v>
      </c>
      <c r="W197">
        <v>13</v>
      </c>
    </row>
    <row r="198" spans="1:23" x14ac:dyDescent="0.25">
      <c r="A198" t="s">
        <v>5258</v>
      </c>
      <c r="B198">
        <v>373</v>
      </c>
      <c r="C198">
        <v>86</v>
      </c>
      <c r="D198">
        <v>18</v>
      </c>
      <c r="E198">
        <v>0</v>
      </c>
      <c r="F198">
        <v>19</v>
      </c>
      <c r="G198">
        <v>50</v>
      </c>
      <c r="H198">
        <v>64</v>
      </c>
      <c r="I198">
        <v>46</v>
      </c>
      <c r="J198">
        <v>114</v>
      </c>
      <c r="K198">
        <v>1</v>
      </c>
      <c r="L198">
        <v>0</v>
      </c>
      <c r="M198">
        <v>0.23100000000000001</v>
      </c>
      <c r="N198" t="s">
        <v>4569</v>
      </c>
      <c r="O198" t="s">
        <v>629</v>
      </c>
      <c r="P198">
        <v>105</v>
      </c>
      <c r="Q198">
        <v>427</v>
      </c>
      <c r="R198">
        <v>3</v>
      </c>
      <c r="S198">
        <v>49</v>
      </c>
      <c r="T198">
        <v>0</v>
      </c>
      <c r="U198">
        <v>5</v>
      </c>
      <c r="V198">
        <v>0</v>
      </c>
      <c r="W198">
        <v>14</v>
      </c>
    </row>
    <row r="199" spans="1:23" x14ac:dyDescent="0.25">
      <c r="A199" t="s">
        <v>5253</v>
      </c>
      <c r="B199">
        <v>368</v>
      </c>
      <c r="C199">
        <v>94</v>
      </c>
      <c r="D199">
        <v>23</v>
      </c>
      <c r="E199">
        <v>1</v>
      </c>
      <c r="F199">
        <v>17</v>
      </c>
      <c r="G199">
        <v>51</v>
      </c>
      <c r="H199">
        <v>51</v>
      </c>
      <c r="I199">
        <v>31</v>
      </c>
      <c r="J199">
        <v>127</v>
      </c>
      <c r="K199">
        <v>13</v>
      </c>
      <c r="L199">
        <v>5</v>
      </c>
      <c r="M199">
        <v>0.255</v>
      </c>
      <c r="N199" t="s">
        <v>3927</v>
      </c>
      <c r="O199" t="s">
        <v>411</v>
      </c>
      <c r="P199">
        <v>105</v>
      </c>
      <c r="Q199">
        <v>426</v>
      </c>
      <c r="R199">
        <v>19</v>
      </c>
      <c r="S199">
        <v>53</v>
      </c>
      <c r="T199">
        <v>0</v>
      </c>
      <c r="U199">
        <v>5</v>
      </c>
      <c r="V199">
        <v>3</v>
      </c>
      <c r="W199">
        <v>3</v>
      </c>
    </row>
    <row r="200" spans="1:23" x14ac:dyDescent="0.25">
      <c r="A200" t="s">
        <v>5248</v>
      </c>
      <c r="B200">
        <v>386</v>
      </c>
      <c r="C200">
        <v>96</v>
      </c>
      <c r="D200">
        <v>16</v>
      </c>
      <c r="E200">
        <v>0</v>
      </c>
      <c r="F200">
        <v>6</v>
      </c>
      <c r="G200">
        <v>43</v>
      </c>
      <c r="H200">
        <v>24</v>
      </c>
      <c r="I200">
        <v>27</v>
      </c>
      <c r="J200">
        <v>64</v>
      </c>
      <c r="K200">
        <v>1</v>
      </c>
      <c r="L200">
        <v>5</v>
      </c>
      <c r="M200">
        <v>0.249</v>
      </c>
      <c r="N200" t="s">
        <v>5740</v>
      </c>
      <c r="O200" t="s">
        <v>5739</v>
      </c>
      <c r="P200">
        <v>123</v>
      </c>
      <c r="Q200">
        <v>426</v>
      </c>
      <c r="R200">
        <v>11</v>
      </c>
      <c r="S200">
        <v>74</v>
      </c>
      <c r="T200">
        <v>2</v>
      </c>
      <c r="U200">
        <v>1</v>
      </c>
      <c r="V200">
        <v>1</v>
      </c>
      <c r="W200">
        <v>9</v>
      </c>
    </row>
    <row r="201" spans="1:23" x14ac:dyDescent="0.25">
      <c r="A201" t="s">
        <v>5233</v>
      </c>
      <c r="B201">
        <v>392</v>
      </c>
      <c r="C201">
        <v>121</v>
      </c>
      <c r="D201">
        <v>24</v>
      </c>
      <c r="E201">
        <v>1</v>
      </c>
      <c r="F201">
        <v>10</v>
      </c>
      <c r="G201">
        <v>56</v>
      </c>
      <c r="H201">
        <v>71</v>
      </c>
      <c r="I201">
        <v>20</v>
      </c>
      <c r="J201">
        <v>67</v>
      </c>
      <c r="K201">
        <v>2</v>
      </c>
      <c r="L201">
        <v>5</v>
      </c>
      <c r="M201">
        <v>0.309</v>
      </c>
      <c r="N201" t="s">
        <v>4019</v>
      </c>
      <c r="O201" t="s">
        <v>445</v>
      </c>
      <c r="P201">
        <v>115</v>
      </c>
      <c r="Q201">
        <v>425</v>
      </c>
      <c r="R201">
        <v>4</v>
      </c>
      <c r="S201">
        <v>86</v>
      </c>
      <c r="T201">
        <v>0</v>
      </c>
      <c r="U201">
        <v>9</v>
      </c>
      <c r="V201">
        <v>0</v>
      </c>
      <c r="W201">
        <v>13</v>
      </c>
    </row>
    <row r="202" spans="1:23" x14ac:dyDescent="0.25">
      <c r="A202" t="s">
        <v>5244</v>
      </c>
      <c r="B202">
        <v>380</v>
      </c>
      <c r="C202">
        <v>102</v>
      </c>
      <c r="D202">
        <v>28</v>
      </c>
      <c r="E202">
        <v>2</v>
      </c>
      <c r="F202">
        <v>17</v>
      </c>
      <c r="G202">
        <v>58</v>
      </c>
      <c r="H202">
        <v>52</v>
      </c>
      <c r="I202">
        <v>38</v>
      </c>
      <c r="J202">
        <v>76</v>
      </c>
      <c r="K202">
        <v>12</v>
      </c>
      <c r="L202">
        <v>4</v>
      </c>
      <c r="M202">
        <v>0.26800000000000002</v>
      </c>
      <c r="N202" t="s">
        <v>4404</v>
      </c>
      <c r="O202" t="s">
        <v>641</v>
      </c>
      <c r="P202">
        <v>104</v>
      </c>
      <c r="Q202">
        <v>425</v>
      </c>
      <c r="R202">
        <v>3</v>
      </c>
      <c r="S202">
        <v>55</v>
      </c>
      <c r="T202">
        <v>2</v>
      </c>
      <c r="U202">
        <v>4</v>
      </c>
      <c r="V202">
        <v>0</v>
      </c>
      <c r="W202">
        <v>15</v>
      </c>
    </row>
    <row r="203" spans="1:23" x14ac:dyDescent="0.25">
      <c r="A203" t="s">
        <v>5239</v>
      </c>
      <c r="B203">
        <v>370</v>
      </c>
      <c r="C203">
        <v>100</v>
      </c>
      <c r="D203">
        <v>24</v>
      </c>
      <c r="E203">
        <v>2</v>
      </c>
      <c r="F203">
        <v>7</v>
      </c>
      <c r="G203">
        <v>26</v>
      </c>
      <c r="H203">
        <v>44</v>
      </c>
      <c r="I203">
        <v>42</v>
      </c>
      <c r="J203">
        <v>68</v>
      </c>
      <c r="K203">
        <v>4</v>
      </c>
      <c r="L203">
        <v>0</v>
      </c>
      <c r="M203">
        <v>0.27</v>
      </c>
      <c r="N203" t="s">
        <v>5143</v>
      </c>
      <c r="O203" t="s">
        <v>5141</v>
      </c>
      <c r="P203">
        <v>121</v>
      </c>
      <c r="Q203">
        <v>423</v>
      </c>
      <c r="R203">
        <v>3</v>
      </c>
      <c r="S203">
        <v>67</v>
      </c>
      <c r="T203">
        <v>11</v>
      </c>
      <c r="U203">
        <v>3</v>
      </c>
      <c r="V203">
        <v>5</v>
      </c>
      <c r="W203">
        <v>12</v>
      </c>
    </row>
    <row r="204" spans="1:23" x14ac:dyDescent="0.25">
      <c r="A204" t="s">
        <v>5245</v>
      </c>
      <c r="B204">
        <v>384</v>
      </c>
      <c r="C204">
        <v>98</v>
      </c>
      <c r="D204">
        <v>15</v>
      </c>
      <c r="E204">
        <v>1</v>
      </c>
      <c r="F204">
        <v>17</v>
      </c>
      <c r="G204">
        <v>55</v>
      </c>
      <c r="H204">
        <v>40</v>
      </c>
      <c r="I204">
        <v>35</v>
      </c>
      <c r="J204">
        <v>118</v>
      </c>
      <c r="K204">
        <v>1</v>
      </c>
      <c r="L204">
        <v>1</v>
      </c>
      <c r="M204">
        <v>0.255</v>
      </c>
      <c r="N204" t="s">
        <v>6518</v>
      </c>
      <c r="O204" t="s">
        <v>5775</v>
      </c>
      <c r="P204">
        <v>113</v>
      </c>
      <c r="Q204">
        <v>422</v>
      </c>
      <c r="R204">
        <v>2</v>
      </c>
      <c r="S204">
        <v>65</v>
      </c>
      <c r="T204">
        <v>0</v>
      </c>
      <c r="U204">
        <v>1</v>
      </c>
      <c r="V204">
        <v>0</v>
      </c>
      <c r="W204">
        <v>8</v>
      </c>
    </row>
    <row r="205" spans="1:23" x14ac:dyDescent="0.25">
      <c r="A205" t="s">
        <v>5237</v>
      </c>
      <c r="B205">
        <v>380</v>
      </c>
      <c r="C205">
        <v>105</v>
      </c>
      <c r="D205">
        <v>15</v>
      </c>
      <c r="E205">
        <v>3</v>
      </c>
      <c r="F205">
        <v>15</v>
      </c>
      <c r="G205">
        <v>56</v>
      </c>
      <c r="H205">
        <v>39</v>
      </c>
      <c r="I205">
        <v>31</v>
      </c>
      <c r="J205">
        <v>99</v>
      </c>
      <c r="K205">
        <v>16</v>
      </c>
      <c r="L205">
        <v>7</v>
      </c>
      <c r="M205">
        <v>0.27600000000000002</v>
      </c>
      <c r="N205" t="s">
        <v>4666</v>
      </c>
      <c r="O205" t="s">
        <v>961</v>
      </c>
      <c r="P205">
        <v>98</v>
      </c>
      <c r="Q205">
        <v>421</v>
      </c>
      <c r="R205">
        <v>5</v>
      </c>
      <c r="S205">
        <v>72</v>
      </c>
      <c r="T205">
        <v>2</v>
      </c>
      <c r="U205">
        <v>1</v>
      </c>
      <c r="V205">
        <v>4</v>
      </c>
      <c r="W205">
        <v>3</v>
      </c>
    </row>
    <row r="206" spans="1:23" x14ac:dyDescent="0.25">
      <c r="A206" t="s">
        <v>5250</v>
      </c>
      <c r="B206">
        <v>387</v>
      </c>
      <c r="C206">
        <v>83</v>
      </c>
      <c r="D206">
        <v>17</v>
      </c>
      <c r="E206">
        <v>0</v>
      </c>
      <c r="F206">
        <v>18</v>
      </c>
      <c r="G206">
        <v>36</v>
      </c>
      <c r="H206">
        <v>55</v>
      </c>
      <c r="I206">
        <v>23</v>
      </c>
      <c r="J206">
        <v>122</v>
      </c>
      <c r="K206">
        <v>4</v>
      </c>
      <c r="L206">
        <v>1</v>
      </c>
      <c r="M206">
        <v>0.214</v>
      </c>
      <c r="N206" t="s">
        <v>5047</v>
      </c>
      <c r="O206" t="s">
        <v>3698</v>
      </c>
      <c r="P206">
        <v>120</v>
      </c>
      <c r="Q206">
        <v>417</v>
      </c>
      <c r="R206">
        <v>3</v>
      </c>
      <c r="S206">
        <v>48</v>
      </c>
      <c r="T206">
        <v>3</v>
      </c>
      <c r="U206">
        <v>3</v>
      </c>
      <c r="V206">
        <v>1</v>
      </c>
      <c r="W206">
        <v>10</v>
      </c>
    </row>
    <row r="207" spans="1:23" x14ac:dyDescent="0.25">
      <c r="A207" t="s">
        <v>5243</v>
      </c>
      <c r="B207">
        <v>364</v>
      </c>
      <c r="C207">
        <v>92</v>
      </c>
      <c r="D207">
        <v>17</v>
      </c>
      <c r="E207">
        <v>3</v>
      </c>
      <c r="F207">
        <v>24</v>
      </c>
      <c r="G207">
        <v>62</v>
      </c>
      <c r="H207">
        <v>68</v>
      </c>
      <c r="I207">
        <v>39</v>
      </c>
      <c r="J207">
        <v>129</v>
      </c>
      <c r="K207">
        <v>8</v>
      </c>
      <c r="L207">
        <v>4</v>
      </c>
      <c r="M207">
        <v>0.253</v>
      </c>
      <c r="N207" t="s">
        <v>6455</v>
      </c>
      <c r="O207" t="s">
        <v>5930</v>
      </c>
      <c r="P207">
        <v>115</v>
      </c>
      <c r="Q207">
        <v>413</v>
      </c>
      <c r="R207">
        <v>4</v>
      </c>
      <c r="S207">
        <v>48</v>
      </c>
      <c r="T207">
        <v>5</v>
      </c>
      <c r="U207">
        <v>4</v>
      </c>
      <c r="V207">
        <v>2</v>
      </c>
      <c r="W207">
        <v>12</v>
      </c>
    </row>
    <row r="208" spans="1:23" x14ac:dyDescent="0.25">
      <c r="A208" t="s">
        <v>5242</v>
      </c>
      <c r="B208">
        <v>372</v>
      </c>
      <c r="C208">
        <v>101</v>
      </c>
      <c r="D208">
        <v>24</v>
      </c>
      <c r="E208">
        <v>5</v>
      </c>
      <c r="F208">
        <v>19</v>
      </c>
      <c r="G208">
        <v>58</v>
      </c>
      <c r="H208">
        <v>65</v>
      </c>
      <c r="I208">
        <v>32</v>
      </c>
      <c r="J208">
        <v>104</v>
      </c>
      <c r="K208">
        <v>5</v>
      </c>
      <c r="L208">
        <v>4</v>
      </c>
      <c r="M208">
        <v>0.27200000000000002</v>
      </c>
      <c r="N208" t="s">
        <v>4046</v>
      </c>
      <c r="O208" t="s">
        <v>4044</v>
      </c>
      <c r="P208">
        <v>107</v>
      </c>
      <c r="Q208">
        <v>412</v>
      </c>
      <c r="R208">
        <v>7</v>
      </c>
      <c r="S208">
        <v>53</v>
      </c>
      <c r="T208">
        <v>2</v>
      </c>
      <c r="U208">
        <v>1</v>
      </c>
      <c r="V208">
        <v>0</v>
      </c>
      <c r="W208">
        <v>12</v>
      </c>
    </row>
    <row r="209" spans="1:23" x14ac:dyDescent="0.25">
      <c r="A209" t="s">
        <v>5231</v>
      </c>
      <c r="B209">
        <v>354</v>
      </c>
      <c r="C209">
        <v>101</v>
      </c>
      <c r="D209">
        <v>27</v>
      </c>
      <c r="E209">
        <v>3</v>
      </c>
      <c r="F209">
        <v>4</v>
      </c>
      <c r="G209">
        <v>55</v>
      </c>
      <c r="H209">
        <v>42</v>
      </c>
      <c r="I209">
        <v>41</v>
      </c>
      <c r="J209">
        <v>60</v>
      </c>
      <c r="K209">
        <v>8</v>
      </c>
      <c r="L209">
        <v>2</v>
      </c>
      <c r="M209">
        <v>0.28499999999999998</v>
      </c>
      <c r="N209" t="s">
        <v>4342</v>
      </c>
      <c r="O209" t="s">
        <v>440</v>
      </c>
      <c r="P209">
        <v>108</v>
      </c>
      <c r="Q209">
        <v>411</v>
      </c>
      <c r="R209">
        <v>12</v>
      </c>
      <c r="S209">
        <v>67</v>
      </c>
      <c r="T209">
        <v>11</v>
      </c>
      <c r="U209">
        <v>3</v>
      </c>
      <c r="V209">
        <v>1</v>
      </c>
      <c r="W209">
        <v>4</v>
      </c>
    </row>
    <row r="210" spans="1:23" x14ac:dyDescent="0.25">
      <c r="A210" t="s">
        <v>5251</v>
      </c>
      <c r="B210">
        <v>379</v>
      </c>
      <c r="C210">
        <v>95</v>
      </c>
      <c r="D210">
        <v>20</v>
      </c>
      <c r="E210">
        <v>0</v>
      </c>
      <c r="F210">
        <v>11</v>
      </c>
      <c r="G210">
        <v>39</v>
      </c>
      <c r="H210">
        <v>35</v>
      </c>
      <c r="I210">
        <v>27</v>
      </c>
      <c r="J210">
        <v>60</v>
      </c>
      <c r="K210">
        <v>8</v>
      </c>
      <c r="L210">
        <v>1</v>
      </c>
      <c r="M210">
        <v>0.251</v>
      </c>
      <c r="N210" t="s">
        <v>4757</v>
      </c>
      <c r="O210" t="s">
        <v>956</v>
      </c>
      <c r="P210">
        <v>108</v>
      </c>
      <c r="Q210">
        <v>411</v>
      </c>
      <c r="R210">
        <v>3</v>
      </c>
      <c r="S210">
        <v>64</v>
      </c>
      <c r="T210">
        <v>4</v>
      </c>
      <c r="U210">
        <v>1</v>
      </c>
      <c r="V210">
        <v>0</v>
      </c>
      <c r="W210">
        <v>5</v>
      </c>
    </row>
    <row r="211" spans="1:23" x14ac:dyDescent="0.25">
      <c r="A211" t="s">
        <v>5248</v>
      </c>
      <c r="B211">
        <v>369</v>
      </c>
      <c r="C211">
        <v>104</v>
      </c>
      <c r="D211">
        <v>25</v>
      </c>
      <c r="E211">
        <v>2</v>
      </c>
      <c r="F211">
        <v>16</v>
      </c>
      <c r="G211">
        <v>58</v>
      </c>
      <c r="H211">
        <v>47</v>
      </c>
      <c r="I211">
        <v>31</v>
      </c>
      <c r="J211">
        <v>93</v>
      </c>
      <c r="K211">
        <v>5</v>
      </c>
      <c r="L211">
        <v>4</v>
      </c>
      <c r="M211">
        <v>0.28199999999999997</v>
      </c>
      <c r="N211" t="s">
        <v>5962</v>
      </c>
      <c r="O211" t="s">
        <v>5961</v>
      </c>
      <c r="P211">
        <v>96</v>
      </c>
      <c r="Q211">
        <v>410</v>
      </c>
      <c r="R211">
        <v>9</v>
      </c>
      <c r="S211">
        <v>61</v>
      </c>
      <c r="T211">
        <v>0</v>
      </c>
      <c r="U211">
        <v>0</v>
      </c>
      <c r="V211">
        <v>1</v>
      </c>
      <c r="W211">
        <v>9</v>
      </c>
    </row>
    <row r="212" spans="1:23" x14ac:dyDescent="0.25">
      <c r="A212" t="s">
        <v>5258</v>
      </c>
      <c r="B212">
        <v>356</v>
      </c>
      <c r="C212">
        <v>94</v>
      </c>
      <c r="D212">
        <v>20</v>
      </c>
      <c r="E212">
        <v>4</v>
      </c>
      <c r="F212">
        <v>7</v>
      </c>
      <c r="G212">
        <v>65</v>
      </c>
      <c r="H212">
        <v>39</v>
      </c>
      <c r="I212">
        <v>41</v>
      </c>
      <c r="J212">
        <v>63</v>
      </c>
      <c r="K212">
        <v>22</v>
      </c>
      <c r="L212">
        <v>3</v>
      </c>
      <c r="M212">
        <v>0.26400000000000001</v>
      </c>
      <c r="N212" t="s">
        <v>3896</v>
      </c>
      <c r="O212" t="s">
        <v>573</v>
      </c>
      <c r="P212">
        <v>112</v>
      </c>
      <c r="Q212">
        <v>409</v>
      </c>
      <c r="R212">
        <v>5</v>
      </c>
      <c r="S212">
        <v>63</v>
      </c>
      <c r="T212">
        <v>3</v>
      </c>
      <c r="U212">
        <v>0</v>
      </c>
      <c r="V212">
        <v>2</v>
      </c>
      <c r="W212">
        <v>7</v>
      </c>
    </row>
    <row r="213" spans="1:23" x14ac:dyDescent="0.25">
      <c r="A213" t="s">
        <v>5257</v>
      </c>
      <c r="B213">
        <v>356</v>
      </c>
      <c r="C213">
        <v>86</v>
      </c>
      <c r="D213">
        <v>22</v>
      </c>
      <c r="E213">
        <v>0</v>
      </c>
      <c r="F213">
        <v>10</v>
      </c>
      <c r="G213">
        <v>49</v>
      </c>
      <c r="H213">
        <v>47</v>
      </c>
      <c r="I213">
        <v>45</v>
      </c>
      <c r="J213">
        <v>108</v>
      </c>
      <c r="K213">
        <v>0</v>
      </c>
      <c r="L213">
        <v>0</v>
      </c>
      <c r="M213">
        <v>0.24199999999999999</v>
      </c>
      <c r="N213" t="s">
        <v>4465</v>
      </c>
      <c r="O213" t="s">
        <v>221</v>
      </c>
      <c r="P213">
        <v>110</v>
      </c>
      <c r="Q213">
        <v>407</v>
      </c>
      <c r="R213">
        <v>4</v>
      </c>
      <c r="S213">
        <v>54</v>
      </c>
      <c r="T213">
        <v>1</v>
      </c>
      <c r="U213">
        <v>1</v>
      </c>
      <c r="V213">
        <v>1</v>
      </c>
      <c r="W213">
        <v>10</v>
      </c>
    </row>
    <row r="214" spans="1:23" x14ac:dyDescent="0.25">
      <c r="A214" t="s">
        <v>5237</v>
      </c>
      <c r="B214">
        <v>338</v>
      </c>
      <c r="C214">
        <v>68</v>
      </c>
      <c r="D214">
        <v>13</v>
      </c>
      <c r="E214">
        <v>3</v>
      </c>
      <c r="F214">
        <v>9</v>
      </c>
      <c r="G214">
        <v>43</v>
      </c>
      <c r="H214">
        <v>40</v>
      </c>
      <c r="I214">
        <v>63</v>
      </c>
      <c r="J214">
        <v>110</v>
      </c>
      <c r="K214">
        <v>5</v>
      </c>
      <c r="L214">
        <v>3</v>
      </c>
      <c r="M214">
        <v>0.20100000000000001</v>
      </c>
      <c r="N214" t="s">
        <v>3982</v>
      </c>
      <c r="O214" t="s">
        <v>146</v>
      </c>
      <c r="P214">
        <v>110</v>
      </c>
      <c r="Q214">
        <v>407</v>
      </c>
      <c r="R214">
        <v>2</v>
      </c>
      <c r="S214">
        <v>43</v>
      </c>
      <c r="T214">
        <v>4</v>
      </c>
      <c r="U214">
        <v>4</v>
      </c>
      <c r="V214">
        <v>0</v>
      </c>
      <c r="W214">
        <v>5</v>
      </c>
    </row>
    <row r="215" spans="1:23" x14ac:dyDescent="0.25">
      <c r="A215" t="s">
        <v>5231</v>
      </c>
      <c r="B215">
        <v>341</v>
      </c>
      <c r="C215">
        <v>80</v>
      </c>
      <c r="D215">
        <v>16</v>
      </c>
      <c r="E215">
        <v>1</v>
      </c>
      <c r="F215">
        <v>9</v>
      </c>
      <c r="G215">
        <v>40</v>
      </c>
      <c r="H215">
        <v>39</v>
      </c>
      <c r="I215">
        <v>52</v>
      </c>
      <c r="J215">
        <v>87</v>
      </c>
      <c r="K215">
        <v>3</v>
      </c>
      <c r="L215">
        <v>6</v>
      </c>
      <c r="M215">
        <v>0.23499999999999999</v>
      </c>
      <c r="N215" t="s">
        <v>4540</v>
      </c>
      <c r="O215" t="s">
        <v>4538</v>
      </c>
      <c r="P215">
        <v>107</v>
      </c>
      <c r="Q215">
        <v>401</v>
      </c>
      <c r="R215">
        <v>5</v>
      </c>
      <c r="S215">
        <v>54</v>
      </c>
      <c r="T215">
        <v>2</v>
      </c>
      <c r="U215">
        <v>3</v>
      </c>
      <c r="V215">
        <v>0</v>
      </c>
      <c r="W215">
        <v>11</v>
      </c>
    </row>
    <row r="216" spans="1:23" x14ac:dyDescent="0.25">
      <c r="A216" t="s">
        <v>5245</v>
      </c>
      <c r="B216">
        <v>362</v>
      </c>
      <c r="C216">
        <v>75</v>
      </c>
      <c r="D216">
        <v>14</v>
      </c>
      <c r="E216">
        <v>0</v>
      </c>
      <c r="F216">
        <v>22</v>
      </c>
      <c r="G216">
        <v>41</v>
      </c>
      <c r="H216">
        <v>50</v>
      </c>
      <c r="I216">
        <v>37</v>
      </c>
      <c r="J216">
        <v>128</v>
      </c>
      <c r="K216">
        <v>2</v>
      </c>
      <c r="L216">
        <v>0</v>
      </c>
      <c r="M216">
        <v>0.20699999999999999</v>
      </c>
      <c r="N216" t="s">
        <v>4058</v>
      </c>
      <c r="O216" t="s">
        <v>465</v>
      </c>
      <c r="P216">
        <v>118</v>
      </c>
      <c r="Q216">
        <v>401</v>
      </c>
      <c r="R216">
        <v>0</v>
      </c>
      <c r="S216">
        <v>39</v>
      </c>
      <c r="T216">
        <v>0</v>
      </c>
      <c r="U216">
        <v>2</v>
      </c>
      <c r="V216">
        <v>0</v>
      </c>
      <c r="W216">
        <v>7</v>
      </c>
    </row>
    <row r="217" spans="1:23" x14ac:dyDescent="0.25">
      <c r="A217" t="s">
        <v>5254</v>
      </c>
      <c r="B217">
        <v>347</v>
      </c>
      <c r="C217">
        <v>69</v>
      </c>
      <c r="D217">
        <v>15</v>
      </c>
      <c r="E217">
        <v>0</v>
      </c>
      <c r="F217">
        <v>22</v>
      </c>
      <c r="G217">
        <v>42</v>
      </c>
      <c r="H217">
        <v>65</v>
      </c>
      <c r="I217">
        <v>48</v>
      </c>
      <c r="J217">
        <v>106</v>
      </c>
      <c r="K217">
        <v>0</v>
      </c>
      <c r="L217">
        <v>2</v>
      </c>
      <c r="M217">
        <v>0.19900000000000001</v>
      </c>
      <c r="N217" t="s">
        <v>4614</v>
      </c>
      <c r="O217" t="s">
        <v>366</v>
      </c>
      <c r="P217">
        <v>117</v>
      </c>
      <c r="Q217">
        <v>401</v>
      </c>
      <c r="R217">
        <v>1</v>
      </c>
      <c r="S217">
        <v>32</v>
      </c>
      <c r="T217">
        <v>1</v>
      </c>
      <c r="U217">
        <v>5</v>
      </c>
      <c r="V217">
        <v>0</v>
      </c>
      <c r="W217">
        <v>6</v>
      </c>
    </row>
    <row r="218" spans="1:23" x14ac:dyDescent="0.25">
      <c r="A218" t="s">
        <v>5235</v>
      </c>
      <c r="B218">
        <v>349</v>
      </c>
      <c r="C218">
        <v>84</v>
      </c>
      <c r="D218">
        <v>12</v>
      </c>
      <c r="E218">
        <v>1</v>
      </c>
      <c r="F218">
        <v>18</v>
      </c>
      <c r="G218">
        <v>47</v>
      </c>
      <c r="H218">
        <v>62</v>
      </c>
      <c r="I218">
        <v>38</v>
      </c>
      <c r="J218">
        <v>58</v>
      </c>
      <c r="K218">
        <v>1</v>
      </c>
      <c r="L218">
        <v>0</v>
      </c>
      <c r="M218">
        <v>0.24099999999999999</v>
      </c>
      <c r="N218" t="s">
        <v>4734</v>
      </c>
      <c r="O218" t="s">
        <v>554</v>
      </c>
      <c r="P218">
        <v>97</v>
      </c>
      <c r="Q218">
        <v>399</v>
      </c>
      <c r="R218">
        <v>7</v>
      </c>
      <c r="S218">
        <v>53</v>
      </c>
      <c r="T218">
        <v>3</v>
      </c>
      <c r="U218">
        <v>5</v>
      </c>
      <c r="V218">
        <v>0</v>
      </c>
      <c r="W218">
        <v>9</v>
      </c>
    </row>
    <row r="219" spans="1:23" x14ac:dyDescent="0.25">
      <c r="A219" t="s">
        <v>5249</v>
      </c>
      <c r="B219">
        <v>344</v>
      </c>
      <c r="C219">
        <v>80</v>
      </c>
      <c r="D219">
        <v>16</v>
      </c>
      <c r="E219">
        <v>5</v>
      </c>
      <c r="F219">
        <v>10</v>
      </c>
      <c r="G219">
        <v>47</v>
      </c>
      <c r="H219">
        <v>51</v>
      </c>
      <c r="I219">
        <v>48</v>
      </c>
      <c r="J219">
        <v>89</v>
      </c>
      <c r="K219">
        <v>4</v>
      </c>
      <c r="L219">
        <v>0</v>
      </c>
      <c r="M219">
        <v>0.23300000000000001</v>
      </c>
      <c r="N219" t="s">
        <v>4873</v>
      </c>
      <c r="O219" t="s">
        <v>290</v>
      </c>
      <c r="P219">
        <v>131</v>
      </c>
      <c r="Q219">
        <v>398</v>
      </c>
      <c r="R219">
        <v>4</v>
      </c>
      <c r="S219">
        <v>49</v>
      </c>
      <c r="T219">
        <v>0</v>
      </c>
      <c r="U219">
        <v>2</v>
      </c>
      <c r="V219">
        <v>0</v>
      </c>
      <c r="W219">
        <v>6</v>
      </c>
    </row>
    <row r="220" spans="1:23" x14ac:dyDescent="0.25">
      <c r="A220" t="s">
        <v>5247</v>
      </c>
      <c r="B220">
        <v>352</v>
      </c>
      <c r="C220">
        <v>89</v>
      </c>
      <c r="D220">
        <v>14</v>
      </c>
      <c r="E220">
        <v>2</v>
      </c>
      <c r="F220">
        <v>13</v>
      </c>
      <c r="G220">
        <v>39</v>
      </c>
      <c r="H220">
        <v>49</v>
      </c>
      <c r="I220">
        <v>26</v>
      </c>
      <c r="J220">
        <v>89</v>
      </c>
      <c r="K220">
        <v>1</v>
      </c>
      <c r="L220">
        <v>0</v>
      </c>
      <c r="M220">
        <v>0.253</v>
      </c>
      <c r="N220" t="s">
        <v>4196</v>
      </c>
      <c r="O220" t="s">
        <v>3717</v>
      </c>
      <c r="P220">
        <v>106</v>
      </c>
      <c r="Q220">
        <v>391</v>
      </c>
      <c r="R220">
        <v>9</v>
      </c>
      <c r="S220">
        <v>60</v>
      </c>
      <c r="T220">
        <v>0</v>
      </c>
      <c r="U220">
        <v>3</v>
      </c>
      <c r="V220">
        <v>1</v>
      </c>
      <c r="W220">
        <v>8</v>
      </c>
    </row>
    <row r="221" spans="1:23" x14ac:dyDescent="0.25">
      <c r="A221" t="s">
        <v>5248</v>
      </c>
      <c r="B221">
        <v>346</v>
      </c>
      <c r="C221">
        <v>87</v>
      </c>
      <c r="D221">
        <v>13</v>
      </c>
      <c r="E221">
        <v>3</v>
      </c>
      <c r="F221">
        <v>5</v>
      </c>
      <c r="G221">
        <v>56</v>
      </c>
      <c r="H221">
        <v>30</v>
      </c>
      <c r="I221">
        <v>28</v>
      </c>
      <c r="J221">
        <v>55</v>
      </c>
      <c r="K221">
        <v>28</v>
      </c>
      <c r="L221">
        <v>7</v>
      </c>
      <c r="M221">
        <v>0.251</v>
      </c>
      <c r="N221" t="s">
        <v>4131</v>
      </c>
      <c r="O221" t="s">
        <v>59</v>
      </c>
      <c r="P221">
        <v>111</v>
      </c>
      <c r="Q221">
        <v>390</v>
      </c>
      <c r="R221">
        <v>10</v>
      </c>
      <c r="S221">
        <v>66</v>
      </c>
      <c r="T221">
        <v>2</v>
      </c>
      <c r="U221">
        <v>2</v>
      </c>
      <c r="V221">
        <v>4</v>
      </c>
      <c r="W221">
        <v>3</v>
      </c>
    </row>
    <row r="222" spans="1:23" x14ac:dyDescent="0.25">
      <c r="A222" t="s">
        <v>5253</v>
      </c>
      <c r="B222">
        <v>340</v>
      </c>
      <c r="C222">
        <v>106</v>
      </c>
      <c r="D222">
        <v>22</v>
      </c>
      <c r="E222">
        <v>1</v>
      </c>
      <c r="F222">
        <v>17</v>
      </c>
      <c r="G222">
        <v>47</v>
      </c>
      <c r="H222">
        <v>71</v>
      </c>
      <c r="I222">
        <v>39</v>
      </c>
      <c r="J222">
        <v>52</v>
      </c>
      <c r="K222">
        <v>1</v>
      </c>
      <c r="L222">
        <v>0</v>
      </c>
      <c r="M222">
        <v>0.312</v>
      </c>
      <c r="N222" t="s">
        <v>4128</v>
      </c>
      <c r="O222" t="s">
        <v>626</v>
      </c>
      <c r="P222">
        <v>94</v>
      </c>
      <c r="Q222">
        <v>389</v>
      </c>
      <c r="R222">
        <v>4</v>
      </c>
      <c r="S222">
        <v>66</v>
      </c>
      <c r="T222">
        <v>2</v>
      </c>
      <c r="U222">
        <v>6</v>
      </c>
      <c r="V222">
        <v>0</v>
      </c>
      <c r="W222">
        <v>7</v>
      </c>
    </row>
    <row r="223" spans="1:23" x14ac:dyDescent="0.25">
      <c r="A223" t="s">
        <v>5249</v>
      </c>
      <c r="B223">
        <v>362</v>
      </c>
      <c r="C223">
        <v>97</v>
      </c>
      <c r="D223">
        <v>25</v>
      </c>
      <c r="E223">
        <v>1</v>
      </c>
      <c r="F223">
        <v>12</v>
      </c>
      <c r="G223">
        <v>41</v>
      </c>
      <c r="H223">
        <v>51</v>
      </c>
      <c r="I223">
        <v>17</v>
      </c>
      <c r="J223">
        <v>87</v>
      </c>
      <c r="K223">
        <v>12</v>
      </c>
      <c r="L223">
        <v>2</v>
      </c>
      <c r="M223">
        <v>0.26800000000000002</v>
      </c>
      <c r="N223" t="s">
        <v>4505</v>
      </c>
      <c r="O223" t="s">
        <v>87</v>
      </c>
      <c r="P223">
        <v>97</v>
      </c>
      <c r="Q223">
        <v>386</v>
      </c>
      <c r="R223">
        <v>1</v>
      </c>
      <c r="S223">
        <v>59</v>
      </c>
      <c r="T223">
        <v>0</v>
      </c>
      <c r="U223">
        <v>4</v>
      </c>
      <c r="V223">
        <v>2</v>
      </c>
      <c r="W223">
        <v>3</v>
      </c>
    </row>
    <row r="224" spans="1:23" x14ac:dyDescent="0.25">
      <c r="A224" t="s">
        <v>5234</v>
      </c>
      <c r="B224">
        <v>342</v>
      </c>
      <c r="C224">
        <v>85</v>
      </c>
      <c r="D224">
        <v>19</v>
      </c>
      <c r="E224">
        <v>1</v>
      </c>
      <c r="F224">
        <v>10</v>
      </c>
      <c r="G224">
        <v>53</v>
      </c>
      <c r="H224">
        <v>40</v>
      </c>
      <c r="I224">
        <v>38</v>
      </c>
      <c r="J224">
        <v>85</v>
      </c>
      <c r="K224">
        <v>12</v>
      </c>
      <c r="L224">
        <v>1</v>
      </c>
      <c r="M224">
        <v>0.249</v>
      </c>
      <c r="N224" t="s">
        <v>4646</v>
      </c>
      <c r="O224" t="s">
        <v>174</v>
      </c>
      <c r="P224">
        <v>85</v>
      </c>
      <c r="Q224">
        <v>386</v>
      </c>
      <c r="R224">
        <v>2</v>
      </c>
      <c r="S224">
        <v>55</v>
      </c>
      <c r="T224">
        <v>0</v>
      </c>
      <c r="U224">
        <v>3</v>
      </c>
      <c r="V224">
        <v>1</v>
      </c>
      <c r="W224">
        <v>3</v>
      </c>
    </row>
    <row r="225" spans="1:23" x14ac:dyDescent="0.25">
      <c r="A225" t="s">
        <v>5243</v>
      </c>
      <c r="B225">
        <v>352</v>
      </c>
      <c r="C225">
        <v>84</v>
      </c>
      <c r="D225">
        <v>21</v>
      </c>
      <c r="E225">
        <v>3</v>
      </c>
      <c r="F225">
        <v>12</v>
      </c>
      <c r="G225">
        <v>52</v>
      </c>
      <c r="H225">
        <v>43</v>
      </c>
      <c r="I225">
        <v>29</v>
      </c>
      <c r="J225">
        <v>91</v>
      </c>
      <c r="K225">
        <v>2</v>
      </c>
      <c r="L225">
        <v>1</v>
      </c>
      <c r="M225">
        <v>0.23899999999999999</v>
      </c>
      <c r="N225" t="s">
        <v>4285</v>
      </c>
      <c r="O225" t="s">
        <v>3739</v>
      </c>
      <c r="P225">
        <v>110</v>
      </c>
      <c r="Q225">
        <v>385</v>
      </c>
      <c r="R225">
        <v>4</v>
      </c>
      <c r="S225">
        <v>48</v>
      </c>
      <c r="T225">
        <v>5</v>
      </c>
      <c r="U225">
        <v>0</v>
      </c>
      <c r="V225">
        <v>0</v>
      </c>
      <c r="W225">
        <v>5</v>
      </c>
    </row>
    <row r="226" spans="1:23" x14ac:dyDescent="0.25">
      <c r="A226" t="s">
        <v>5246</v>
      </c>
      <c r="B226">
        <v>341</v>
      </c>
      <c r="C226">
        <v>79</v>
      </c>
      <c r="D226">
        <v>15</v>
      </c>
      <c r="E226">
        <v>0</v>
      </c>
      <c r="F226">
        <v>14</v>
      </c>
      <c r="G226">
        <v>43</v>
      </c>
      <c r="H226">
        <v>56</v>
      </c>
      <c r="I226">
        <v>31</v>
      </c>
      <c r="J226">
        <v>99</v>
      </c>
      <c r="K226">
        <v>0</v>
      </c>
      <c r="L226">
        <v>0</v>
      </c>
      <c r="M226">
        <v>0.23200000000000001</v>
      </c>
      <c r="N226" t="s">
        <v>4428</v>
      </c>
      <c r="O226" t="s">
        <v>132</v>
      </c>
      <c r="P226">
        <v>105</v>
      </c>
      <c r="Q226">
        <v>383</v>
      </c>
      <c r="R226">
        <v>8</v>
      </c>
      <c r="S226">
        <v>50</v>
      </c>
      <c r="T226">
        <v>0</v>
      </c>
      <c r="U226">
        <v>2</v>
      </c>
      <c r="V226">
        <v>1</v>
      </c>
      <c r="W226">
        <v>9</v>
      </c>
    </row>
    <row r="227" spans="1:23" x14ac:dyDescent="0.25">
      <c r="A227" t="s">
        <v>5254</v>
      </c>
      <c r="B227">
        <v>350</v>
      </c>
      <c r="C227">
        <v>96</v>
      </c>
      <c r="D227">
        <v>20</v>
      </c>
      <c r="E227">
        <v>1</v>
      </c>
      <c r="F227">
        <v>7</v>
      </c>
      <c r="G227">
        <v>43</v>
      </c>
      <c r="H227">
        <v>31</v>
      </c>
      <c r="I227">
        <v>29</v>
      </c>
      <c r="J227">
        <v>51</v>
      </c>
      <c r="K227">
        <v>1</v>
      </c>
      <c r="L227">
        <v>4</v>
      </c>
      <c r="M227">
        <v>0.27400000000000002</v>
      </c>
      <c r="N227" t="s">
        <v>3835</v>
      </c>
      <c r="O227" t="s">
        <v>277</v>
      </c>
      <c r="P227">
        <v>89</v>
      </c>
      <c r="Q227">
        <v>381</v>
      </c>
      <c r="R227">
        <v>2</v>
      </c>
      <c r="S227">
        <v>68</v>
      </c>
      <c r="T227">
        <v>0</v>
      </c>
      <c r="U227">
        <v>0</v>
      </c>
      <c r="V227">
        <v>0</v>
      </c>
      <c r="W227">
        <v>15</v>
      </c>
    </row>
    <row r="228" spans="1:23" x14ac:dyDescent="0.25">
      <c r="A228" t="s">
        <v>5247</v>
      </c>
      <c r="B228">
        <v>348</v>
      </c>
      <c r="C228">
        <v>96</v>
      </c>
      <c r="D228">
        <v>15</v>
      </c>
      <c r="E228">
        <v>6</v>
      </c>
      <c r="F228">
        <v>12</v>
      </c>
      <c r="G228">
        <v>50</v>
      </c>
      <c r="H228">
        <v>38</v>
      </c>
      <c r="I228">
        <v>23</v>
      </c>
      <c r="J228">
        <v>79</v>
      </c>
      <c r="K228">
        <v>6</v>
      </c>
      <c r="L228">
        <v>0</v>
      </c>
      <c r="M228">
        <v>0.27600000000000002</v>
      </c>
      <c r="N228" t="s">
        <v>4603</v>
      </c>
      <c r="O228" t="s">
        <v>3714</v>
      </c>
      <c r="P228">
        <v>109</v>
      </c>
      <c r="Q228">
        <v>379</v>
      </c>
      <c r="R228">
        <v>6</v>
      </c>
      <c r="S228">
        <v>63</v>
      </c>
      <c r="T228">
        <v>0</v>
      </c>
      <c r="U228">
        <v>2</v>
      </c>
      <c r="V228">
        <v>0</v>
      </c>
      <c r="W228">
        <v>4</v>
      </c>
    </row>
    <row r="229" spans="1:23" x14ac:dyDescent="0.25">
      <c r="A229" t="s">
        <v>6836</v>
      </c>
      <c r="B229">
        <v>311</v>
      </c>
      <c r="C229">
        <v>82</v>
      </c>
      <c r="D229">
        <v>13</v>
      </c>
      <c r="E229">
        <v>1</v>
      </c>
      <c r="F229">
        <v>14</v>
      </c>
      <c r="G229">
        <v>41</v>
      </c>
      <c r="H229">
        <v>49</v>
      </c>
      <c r="I229">
        <v>62</v>
      </c>
      <c r="J229">
        <v>120</v>
      </c>
      <c r="K229">
        <v>0</v>
      </c>
      <c r="L229">
        <v>1</v>
      </c>
      <c r="M229">
        <v>0.26400000000000001</v>
      </c>
      <c r="N229" t="s">
        <v>3892</v>
      </c>
      <c r="O229" t="s">
        <v>546</v>
      </c>
      <c r="P229">
        <v>112</v>
      </c>
      <c r="Q229">
        <v>376</v>
      </c>
      <c r="R229">
        <v>1</v>
      </c>
      <c r="S229">
        <v>54</v>
      </c>
      <c r="T229">
        <v>2</v>
      </c>
      <c r="U229">
        <v>1</v>
      </c>
      <c r="V229">
        <v>1</v>
      </c>
      <c r="W229">
        <v>10</v>
      </c>
    </row>
    <row r="230" spans="1:23" x14ac:dyDescent="0.25">
      <c r="A230" t="s">
        <v>5240</v>
      </c>
      <c r="B230">
        <v>348</v>
      </c>
      <c r="C230">
        <v>85</v>
      </c>
      <c r="D230">
        <v>19</v>
      </c>
      <c r="E230">
        <v>1</v>
      </c>
      <c r="F230">
        <v>16</v>
      </c>
      <c r="G230">
        <v>39</v>
      </c>
      <c r="H230">
        <v>57</v>
      </c>
      <c r="I230">
        <v>23</v>
      </c>
      <c r="J230">
        <v>59</v>
      </c>
      <c r="K230">
        <v>0</v>
      </c>
      <c r="L230">
        <v>0</v>
      </c>
      <c r="M230">
        <v>0.24399999999999999</v>
      </c>
      <c r="N230" t="s">
        <v>3756</v>
      </c>
      <c r="O230" t="s">
        <v>1272</v>
      </c>
      <c r="P230">
        <v>112</v>
      </c>
      <c r="Q230">
        <v>376</v>
      </c>
      <c r="R230">
        <v>2</v>
      </c>
      <c r="S230">
        <v>49</v>
      </c>
      <c r="T230">
        <v>3</v>
      </c>
      <c r="U230">
        <v>3</v>
      </c>
      <c r="V230">
        <v>0</v>
      </c>
      <c r="W230">
        <v>12</v>
      </c>
    </row>
    <row r="231" spans="1:23" x14ac:dyDescent="0.25">
      <c r="A231" t="s">
        <v>5246</v>
      </c>
      <c r="B231">
        <v>338</v>
      </c>
      <c r="C231">
        <v>101</v>
      </c>
      <c r="D231">
        <v>20</v>
      </c>
      <c r="E231">
        <v>1</v>
      </c>
      <c r="F231">
        <v>9</v>
      </c>
      <c r="G231">
        <v>47</v>
      </c>
      <c r="H231">
        <v>52</v>
      </c>
      <c r="I231">
        <v>31</v>
      </c>
      <c r="J231">
        <v>50</v>
      </c>
      <c r="K231">
        <v>11</v>
      </c>
      <c r="L231">
        <v>1</v>
      </c>
      <c r="M231">
        <v>0.29899999999999999</v>
      </c>
      <c r="N231" t="s">
        <v>4397</v>
      </c>
      <c r="O231" t="s">
        <v>409</v>
      </c>
      <c r="P231">
        <v>90</v>
      </c>
      <c r="Q231">
        <v>375</v>
      </c>
      <c r="R231">
        <v>2</v>
      </c>
      <c r="S231">
        <v>71</v>
      </c>
      <c r="T231">
        <v>3</v>
      </c>
      <c r="U231">
        <v>4</v>
      </c>
      <c r="V231">
        <v>0</v>
      </c>
      <c r="W231">
        <v>8</v>
      </c>
    </row>
    <row r="232" spans="1:23" x14ac:dyDescent="0.25">
      <c r="A232" t="s">
        <v>6836</v>
      </c>
      <c r="B232">
        <v>336</v>
      </c>
      <c r="C232">
        <v>93</v>
      </c>
      <c r="D232">
        <v>20</v>
      </c>
      <c r="E232">
        <v>2</v>
      </c>
      <c r="F232">
        <v>5</v>
      </c>
      <c r="G232">
        <v>48</v>
      </c>
      <c r="H232">
        <v>35</v>
      </c>
      <c r="I232">
        <v>29</v>
      </c>
      <c r="J232">
        <v>44</v>
      </c>
      <c r="K232">
        <v>10</v>
      </c>
      <c r="L232">
        <v>2</v>
      </c>
      <c r="M232">
        <v>0.27700000000000002</v>
      </c>
      <c r="N232" t="s">
        <v>5000</v>
      </c>
      <c r="O232" t="s">
        <v>5001</v>
      </c>
      <c r="P232">
        <v>110</v>
      </c>
      <c r="Q232">
        <v>374</v>
      </c>
      <c r="R232">
        <v>3</v>
      </c>
      <c r="S232">
        <v>66</v>
      </c>
      <c r="T232">
        <v>1</v>
      </c>
      <c r="U232">
        <v>5</v>
      </c>
      <c r="V232">
        <v>1</v>
      </c>
      <c r="W232">
        <v>12</v>
      </c>
    </row>
    <row r="233" spans="1:23" x14ac:dyDescent="0.25">
      <c r="A233" t="s">
        <v>5233</v>
      </c>
      <c r="B233">
        <v>339</v>
      </c>
      <c r="C233">
        <v>93</v>
      </c>
      <c r="D233">
        <v>11</v>
      </c>
      <c r="E233">
        <v>1</v>
      </c>
      <c r="F233">
        <v>7</v>
      </c>
      <c r="G233">
        <v>47</v>
      </c>
      <c r="H233">
        <v>40</v>
      </c>
      <c r="I233">
        <v>24</v>
      </c>
      <c r="J233">
        <v>87</v>
      </c>
      <c r="K233">
        <v>15</v>
      </c>
      <c r="L233">
        <v>4</v>
      </c>
      <c r="M233">
        <v>0.27400000000000002</v>
      </c>
      <c r="N233" t="s">
        <v>4139</v>
      </c>
      <c r="O233" t="s">
        <v>489</v>
      </c>
      <c r="P233">
        <v>95</v>
      </c>
      <c r="Q233">
        <v>373</v>
      </c>
      <c r="R233">
        <v>4</v>
      </c>
      <c r="S233">
        <v>74</v>
      </c>
      <c r="T233">
        <v>1</v>
      </c>
      <c r="U233">
        <v>4</v>
      </c>
      <c r="V233">
        <v>2</v>
      </c>
      <c r="W233">
        <v>13</v>
      </c>
    </row>
    <row r="234" spans="1:23" x14ac:dyDescent="0.25">
      <c r="A234" t="s">
        <v>5241</v>
      </c>
      <c r="B234">
        <v>330</v>
      </c>
      <c r="C234">
        <v>85</v>
      </c>
      <c r="D234">
        <v>19</v>
      </c>
      <c r="E234">
        <v>0</v>
      </c>
      <c r="F234">
        <v>13</v>
      </c>
      <c r="G234">
        <v>50</v>
      </c>
      <c r="H234">
        <v>32</v>
      </c>
      <c r="I234">
        <v>36</v>
      </c>
      <c r="J234">
        <v>79</v>
      </c>
      <c r="K234">
        <v>2</v>
      </c>
      <c r="L234">
        <v>0</v>
      </c>
      <c r="M234">
        <v>0.25800000000000001</v>
      </c>
      <c r="N234" t="s">
        <v>4230</v>
      </c>
      <c r="O234" t="s">
        <v>470</v>
      </c>
      <c r="P234">
        <v>111</v>
      </c>
      <c r="Q234">
        <v>373</v>
      </c>
      <c r="R234">
        <v>6</v>
      </c>
      <c r="S234">
        <v>53</v>
      </c>
      <c r="T234">
        <v>3</v>
      </c>
      <c r="U234">
        <v>1</v>
      </c>
      <c r="V234">
        <v>0</v>
      </c>
      <c r="W234">
        <v>7</v>
      </c>
    </row>
    <row r="235" spans="1:23" x14ac:dyDescent="0.25">
      <c r="A235" t="s">
        <v>5254</v>
      </c>
      <c r="B235">
        <v>339</v>
      </c>
      <c r="C235">
        <v>84</v>
      </c>
      <c r="D235">
        <v>14</v>
      </c>
      <c r="E235">
        <v>1</v>
      </c>
      <c r="F235">
        <v>16</v>
      </c>
      <c r="G235">
        <v>39</v>
      </c>
      <c r="H235">
        <v>56</v>
      </c>
      <c r="I235">
        <v>22</v>
      </c>
      <c r="J235">
        <v>96</v>
      </c>
      <c r="K235">
        <v>3</v>
      </c>
      <c r="L235">
        <v>2</v>
      </c>
      <c r="M235">
        <v>0.248</v>
      </c>
      <c r="N235" t="s">
        <v>3953</v>
      </c>
      <c r="O235" t="s">
        <v>966</v>
      </c>
      <c r="P235">
        <v>100</v>
      </c>
      <c r="Q235">
        <v>373</v>
      </c>
      <c r="R235">
        <v>7</v>
      </c>
      <c r="S235">
        <v>53</v>
      </c>
      <c r="T235">
        <v>0</v>
      </c>
      <c r="U235">
        <v>3</v>
      </c>
      <c r="V235">
        <v>0</v>
      </c>
      <c r="W235">
        <v>5</v>
      </c>
    </row>
    <row r="236" spans="1:23" x14ac:dyDescent="0.25">
      <c r="A236" t="s">
        <v>5246</v>
      </c>
      <c r="B236">
        <v>336</v>
      </c>
      <c r="C236">
        <v>78</v>
      </c>
      <c r="D236">
        <v>25</v>
      </c>
      <c r="E236">
        <v>0</v>
      </c>
      <c r="F236">
        <v>12</v>
      </c>
      <c r="G236">
        <v>43</v>
      </c>
      <c r="H236">
        <v>35</v>
      </c>
      <c r="I236">
        <v>28</v>
      </c>
      <c r="J236">
        <v>71</v>
      </c>
      <c r="K236">
        <v>6</v>
      </c>
      <c r="L236">
        <v>2</v>
      </c>
      <c r="M236">
        <v>0.23200000000000001</v>
      </c>
      <c r="N236" t="s">
        <v>4756</v>
      </c>
      <c r="O236" t="s">
        <v>466</v>
      </c>
      <c r="P236">
        <v>90</v>
      </c>
      <c r="Q236">
        <v>373</v>
      </c>
      <c r="R236">
        <v>2</v>
      </c>
      <c r="S236">
        <v>41</v>
      </c>
      <c r="T236">
        <v>0</v>
      </c>
      <c r="U236">
        <v>5</v>
      </c>
      <c r="V236">
        <v>2</v>
      </c>
      <c r="W236">
        <v>0</v>
      </c>
    </row>
    <row r="237" spans="1:23" x14ac:dyDescent="0.25">
      <c r="A237" t="s">
        <v>5230</v>
      </c>
      <c r="B237">
        <v>317</v>
      </c>
      <c r="C237">
        <v>89</v>
      </c>
      <c r="D237">
        <v>16</v>
      </c>
      <c r="E237">
        <v>0</v>
      </c>
      <c r="F237">
        <v>12</v>
      </c>
      <c r="G237">
        <v>41</v>
      </c>
      <c r="H237">
        <v>49</v>
      </c>
      <c r="I237">
        <v>31</v>
      </c>
      <c r="J237">
        <v>82</v>
      </c>
      <c r="K237">
        <v>0</v>
      </c>
      <c r="L237">
        <v>1</v>
      </c>
      <c r="M237">
        <v>0.28100000000000003</v>
      </c>
      <c r="N237" t="s">
        <v>3837</v>
      </c>
      <c r="O237" t="s">
        <v>447</v>
      </c>
      <c r="P237">
        <v>99</v>
      </c>
      <c r="Q237">
        <v>370</v>
      </c>
      <c r="R237">
        <v>20</v>
      </c>
      <c r="S237">
        <v>61</v>
      </c>
      <c r="T237">
        <v>1</v>
      </c>
      <c r="U237">
        <v>2</v>
      </c>
      <c r="V237">
        <v>0</v>
      </c>
      <c r="W237">
        <v>6</v>
      </c>
    </row>
    <row r="238" spans="1:23" x14ac:dyDescent="0.25">
      <c r="A238" t="s">
        <v>5250</v>
      </c>
      <c r="B238">
        <v>333</v>
      </c>
      <c r="C238">
        <v>78</v>
      </c>
      <c r="D238">
        <v>15</v>
      </c>
      <c r="E238">
        <v>1</v>
      </c>
      <c r="F238">
        <v>7</v>
      </c>
      <c r="G238">
        <v>37</v>
      </c>
      <c r="H238">
        <v>22</v>
      </c>
      <c r="I238">
        <v>28</v>
      </c>
      <c r="J238">
        <v>57</v>
      </c>
      <c r="K238">
        <v>11</v>
      </c>
      <c r="L238">
        <v>4</v>
      </c>
      <c r="M238">
        <v>0.23400000000000001</v>
      </c>
      <c r="N238" t="s">
        <v>3758</v>
      </c>
      <c r="O238" t="s">
        <v>387</v>
      </c>
      <c r="P238">
        <v>108</v>
      </c>
      <c r="Q238">
        <v>370</v>
      </c>
      <c r="R238">
        <v>4</v>
      </c>
      <c r="S238">
        <v>55</v>
      </c>
      <c r="T238">
        <v>2</v>
      </c>
      <c r="U238">
        <v>2</v>
      </c>
      <c r="V238">
        <v>3</v>
      </c>
      <c r="W238">
        <v>5</v>
      </c>
    </row>
    <row r="239" spans="1:23" x14ac:dyDescent="0.25">
      <c r="A239" t="s">
        <v>6836</v>
      </c>
      <c r="B239">
        <v>339</v>
      </c>
      <c r="C239">
        <v>93</v>
      </c>
      <c r="D239">
        <v>22</v>
      </c>
      <c r="E239">
        <v>1</v>
      </c>
      <c r="F239">
        <v>20</v>
      </c>
      <c r="G239">
        <v>46</v>
      </c>
      <c r="H239">
        <v>65</v>
      </c>
      <c r="I239">
        <v>23</v>
      </c>
      <c r="J239">
        <v>88</v>
      </c>
      <c r="K239">
        <v>0</v>
      </c>
      <c r="L239">
        <v>0</v>
      </c>
      <c r="M239">
        <v>0.27400000000000002</v>
      </c>
      <c r="N239" t="s">
        <v>4291</v>
      </c>
      <c r="O239" t="s">
        <v>463</v>
      </c>
      <c r="P239">
        <v>131</v>
      </c>
      <c r="Q239">
        <v>367</v>
      </c>
      <c r="R239">
        <v>1</v>
      </c>
      <c r="S239">
        <v>50</v>
      </c>
      <c r="T239">
        <v>5</v>
      </c>
      <c r="U239">
        <v>4</v>
      </c>
      <c r="V239">
        <v>0</v>
      </c>
      <c r="W239">
        <v>5</v>
      </c>
    </row>
    <row r="240" spans="1:23" x14ac:dyDescent="0.25">
      <c r="A240" t="s">
        <v>6836</v>
      </c>
      <c r="B240">
        <v>336</v>
      </c>
      <c r="C240">
        <v>79</v>
      </c>
      <c r="D240">
        <v>19</v>
      </c>
      <c r="E240">
        <v>2</v>
      </c>
      <c r="F240">
        <v>5</v>
      </c>
      <c r="G240">
        <v>56</v>
      </c>
      <c r="H240">
        <v>20</v>
      </c>
      <c r="I240">
        <v>27</v>
      </c>
      <c r="J240">
        <v>83</v>
      </c>
      <c r="K240">
        <v>29</v>
      </c>
      <c r="L240">
        <v>7</v>
      </c>
      <c r="M240">
        <v>0.23499999999999999</v>
      </c>
      <c r="N240" t="s">
        <v>4275</v>
      </c>
      <c r="O240" t="s">
        <v>224</v>
      </c>
      <c r="P240">
        <v>117</v>
      </c>
      <c r="Q240">
        <v>366</v>
      </c>
      <c r="R240">
        <v>1</v>
      </c>
      <c r="S240">
        <v>53</v>
      </c>
      <c r="T240">
        <v>1</v>
      </c>
      <c r="U240">
        <v>1</v>
      </c>
      <c r="V240">
        <v>1</v>
      </c>
      <c r="W240">
        <v>12</v>
      </c>
    </row>
    <row r="241" spans="1:23" x14ac:dyDescent="0.25">
      <c r="A241" t="s">
        <v>5241</v>
      </c>
      <c r="B241">
        <v>341</v>
      </c>
      <c r="C241">
        <v>96</v>
      </c>
      <c r="D241">
        <v>11</v>
      </c>
      <c r="E241">
        <v>0</v>
      </c>
      <c r="F241">
        <v>20</v>
      </c>
      <c r="G241">
        <v>44</v>
      </c>
      <c r="H241">
        <v>53</v>
      </c>
      <c r="I241">
        <v>22</v>
      </c>
      <c r="J241">
        <v>97</v>
      </c>
      <c r="K241">
        <v>0</v>
      </c>
      <c r="L241">
        <v>0</v>
      </c>
      <c r="M241">
        <v>0.28199999999999997</v>
      </c>
      <c r="N241" t="s">
        <v>4791</v>
      </c>
      <c r="O241" t="s">
        <v>380</v>
      </c>
      <c r="P241">
        <v>96</v>
      </c>
      <c r="Q241">
        <v>365</v>
      </c>
      <c r="R241">
        <v>0</v>
      </c>
      <c r="S241">
        <v>65</v>
      </c>
      <c r="T241">
        <v>0</v>
      </c>
      <c r="U241">
        <v>2</v>
      </c>
      <c r="V241">
        <v>0</v>
      </c>
      <c r="W241">
        <v>10</v>
      </c>
    </row>
    <row r="242" spans="1:23" x14ac:dyDescent="0.25">
      <c r="A242" t="s">
        <v>5256</v>
      </c>
      <c r="B242">
        <v>332</v>
      </c>
      <c r="C242">
        <v>90</v>
      </c>
      <c r="D242">
        <v>10</v>
      </c>
      <c r="E242">
        <v>4</v>
      </c>
      <c r="F242">
        <v>5</v>
      </c>
      <c r="G242">
        <v>47</v>
      </c>
      <c r="H242">
        <v>21</v>
      </c>
      <c r="I242">
        <v>24</v>
      </c>
      <c r="J242">
        <v>74</v>
      </c>
      <c r="K242">
        <v>10</v>
      </c>
      <c r="L242">
        <v>1</v>
      </c>
      <c r="M242">
        <v>0.27100000000000002</v>
      </c>
      <c r="N242" t="s">
        <v>5980</v>
      </c>
      <c r="O242" t="s">
        <v>5979</v>
      </c>
      <c r="P242">
        <v>124</v>
      </c>
      <c r="Q242">
        <v>365</v>
      </c>
      <c r="R242">
        <v>1</v>
      </c>
      <c r="S242">
        <v>71</v>
      </c>
      <c r="T242">
        <v>6</v>
      </c>
      <c r="U242">
        <v>3</v>
      </c>
      <c r="V242">
        <v>5</v>
      </c>
      <c r="W242">
        <v>7</v>
      </c>
    </row>
    <row r="243" spans="1:23" x14ac:dyDescent="0.25">
      <c r="A243" t="s">
        <v>5236</v>
      </c>
      <c r="B243">
        <v>307</v>
      </c>
      <c r="C243">
        <v>68</v>
      </c>
      <c r="D243">
        <v>12</v>
      </c>
      <c r="E243">
        <v>0</v>
      </c>
      <c r="F243">
        <v>13</v>
      </c>
      <c r="G243">
        <v>49</v>
      </c>
      <c r="H243">
        <v>35</v>
      </c>
      <c r="I243">
        <v>50</v>
      </c>
      <c r="J243">
        <v>83</v>
      </c>
      <c r="K243">
        <v>1</v>
      </c>
      <c r="L243">
        <v>2</v>
      </c>
      <c r="M243">
        <v>0.221</v>
      </c>
      <c r="N243" t="s">
        <v>3967</v>
      </c>
      <c r="O243" t="s">
        <v>402</v>
      </c>
      <c r="P243">
        <v>91</v>
      </c>
      <c r="Q243">
        <v>365</v>
      </c>
      <c r="R243">
        <v>7</v>
      </c>
      <c r="S243">
        <v>43</v>
      </c>
      <c r="T243">
        <v>0</v>
      </c>
      <c r="U243">
        <v>0</v>
      </c>
      <c r="V243">
        <v>1</v>
      </c>
      <c r="W243">
        <v>13</v>
      </c>
    </row>
    <row r="244" spans="1:23" x14ac:dyDescent="0.25">
      <c r="A244" t="s">
        <v>5240</v>
      </c>
      <c r="B244">
        <v>336</v>
      </c>
      <c r="C244">
        <v>91</v>
      </c>
      <c r="D244">
        <v>17</v>
      </c>
      <c r="E244">
        <v>1</v>
      </c>
      <c r="F244">
        <v>18</v>
      </c>
      <c r="G244">
        <v>42</v>
      </c>
      <c r="H244">
        <v>52</v>
      </c>
      <c r="I244">
        <v>17</v>
      </c>
      <c r="J244">
        <v>54</v>
      </c>
      <c r="K244">
        <v>1</v>
      </c>
      <c r="L244">
        <v>1</v>
      </c>
      <c r="M244">
        <v>0.27100000000000002</v>
      </c>
      <c r="N244" t="s">
        <v>4383</v>
      </c>
      <c r="O244" t="s">
        <v>219</v>
      </c>
      <c r="P244">
        <v>110</v>
      </c>
      <c r="Q244">
        <v>362</v>
      </c>
      <c r="R244">
        <v>3</v>
      </c>
      <c r="S244">
        <v>55</v>
      </c>
      <c r="T244">
        <v>1</v>
      </c>
      <c r="U244">
        <v>6</v>
      </c>
      <c r="V244">
        <v>0</v>
      </c>
      <c r="W244">
        <v>14</v>
      </c>
    </row>
    <row r="245" spans="1:23" x14ac:dyDescent="0.25">
      <c r="A245" t="s">
        <v>5236</v>
      </c>
      <c r="B245">
        <v>336</v>
      </c>
      <c r="C245">
        <v>78</v>
      </c>
      <c r="D245">
        <v>14</v>
      </c>
      <c r="E245">
        <v>0</v>
      </c>
      <c r="F245">
        <v>6</v>
      </c>
      <c r="G245">
        <v>34</v>
      </c>
      <c r="H245">
        <v>25</v>
      </c>
      <c r="I245">
        <v>18</v>
      </c>
      <c r="J245">
        <v>64</v>
      </c>
      <c r="K245">
        <v>7</v>
      </c>
      <c r="L245">
        <v>2</v>
      </c>
      <c r="M245">
        <v>0.23200000000000001</v>
      </c>
      <c r="N245" t="s">
        <v>3901</v>
      </c>
      <c r="O245" t="s">
        <v>225</v>
      </c>
      <c r="P245">
        <v>129</v>
      </c>
      <c r="Q245">
        <v>362</v>
      </c>
      <c r="R245">
        <v>2</v>
      </c>
      <c r="S245">
        <v>58</v>
      </c>
      <c r="T245">
        <v>0</v>
      </c>
      <c r="U245">
        <v>1</v>
      </c>
      <c r="V245">
        <v>5</v>
      </c>
      <c r="W245">
        <v>13</v>
      </c>
    </row>
    <row r="246" spans="1:23" x14ac:dyDescent="0.25">
      <c r="A246" t="s">
        <v>5258</v>
      </c>
      <c r="B246">
        <v>301</v>
      </c>
      <c r="C246">
        <v>80</v>
      </c>
      <c r="D246">
        <v>18</v>
      </c>
      <c r="E246">
        <v>0</v>
      </c>
      <c r="F246">
        <v>15</v>
      </c>
      <c r="G246">
        <v>54</v>
      </c>
      <c r="H246">
        <v>52</v>
      </c>
      <c r="I246">
        <v>51</v>
      </c>
      <c r="J246">
        <v>67</v>
      </c>
      <c r="K246">
        <v>10</v>
      </c>
      <c r="L246">
        <v>5</v>
      </c>
      <c r="M246">
        <v>0.26600000000000001</v>
      </c>
      <c r="N246" t="s">
        <v>4376</v>
      </c>
      <c r="O246" t="s">
        <v>271</v>
      </c>
      <c r="P246">
        <v>88</v>
      </c>
      <c r="Q246">
        <v>361</v>
      </c>
      <c r="R246">
        <v>3</v>
      </c>
      <c r="S246">
        <v>47</v>
      </c>
      <c r="T246">
        <v>0</v>
      </c>
      <c r="U246">
        <v>5</v>
      </c>
      <c r="V246">
        <v>1</v>
      </c>
      <c r="W246">
        <v>8</v>
      </c>
    </row>
    <row r="247" spans="1:23" x14ac:dyDescent="0.25">
      <c r="A247" t="s">
        <v>5244</v>
      </c>
      <c r="B247">
        <v>330</v>
      </c>
      <c r="C247">
        <v>92</v>
      </c>
      <c r="D247">
        <v>21</v>
      </c>
      <c r="E247">
        <v>0</v>
      </c>
      <c r="F247">
        <v>9</v>
      </c>
      <c r="G247">
        <v>45</v>
      </c>
      <c r="H247">
        <v>43</v>
      </c>
      <c r="I247">
        <v>20</v>
      </c>
      <c r="J247">
        <v>79</v>
      </c>
      <c r="K247">
        <v>2</v>
      </c>
      <c r="L247">
        <v>0</v>
      </c>
      <c r="M247">
        <v>0.27900000000000003</v>
      </c>
      <c r="N247" t="s">
        <v>4497</v>
      </c>
      <c r="O247" t="s">
        <v>226</v>
      </c>
      <c r="P247">
        <v>107</v>
      </c>
      <c r="Q247">
        <v>359</v>
      </c>
      <c r="R247">
        <v>5</v>
      </c>
      <c r="S247">
        <v>62</v>
      </c>
      <c r="T247">
        <v>0</v>
      </c>
      <c r="U247">
        <v>3</v>
      </c>
      <c r="V247">
        <v>1</v>
      </c>
      <c r="W247">
        <v>8</v>
      </c>
    </row>
    <row r="248" spans="1:23" x14ac:dyDescent="0.25">
      <c r="A248" t="s">
        <v>5238</v>
      </c>
      <c r="B248">
        <v>309</v>
      </c>
      <c r="C248">
        <v>73</v>
      </c>
      <c r="D248">
        <v>20</v>
      </c>
      <c r="E248">
        <v>4</v>
      </c>
      <c r="F248">
        <v>8</v>
      </c>
      <c r="G248">
        <v>43</v>
      </c>
      <c r="H248">
        <v>34</v>
      </c>
      <c r="I248">
        <v>32</v>
      </c>
      <c r="J248">
        <v>57</v>
      </c>
      <c r="K248">
        <v>6</v>
      </c>
      <c r="L248">
        <v>1</v>
      </c>
      <c r="M248">
        <v>0.23599999999999999</v>
      </c>
      <c r="N248" t="s">
        <v>4135</v>
      </c>
      <c r="O248" t="s">
        <v>590</v>
      </c>
      <c r="P248">
        <v>127</v>
      </c>
      <c r="Q248">
        <v>353</v>
      </c>
      <c r="R248">
        <v>9</v>
      </c>
      <c r="S248">
        <v>41</v>
      </c>
      <c r="T248">
        <v>0</v>
      </c>
      <c r="U248">
        <v>2</v>
      </c>
      <c r="V248">
        <v>1</v>
      </c>
      <c r="W248">
        <v>3</v>
      </c>
    </row>
    <row r="249" spans="1:23" x14ac:dyDescent="0.25">
      <c r="A249" t="s">
        <v>6836</v>
      </c>
      <c r="B249">
        <v>330</v>
      </c>
      <c r="C249">
        <v>86</v>
      </c>
      <c r="D249">
        <v>14</v>
      </c>
      <c r="E249">
        <v>5</v>
      </c>
      <c r="F249">
        <v>8</v>
      </c>
      <c r="G249">
        <v>37</v>
      </c>
      <c r="H249">
        <v>30</v>
      </c>
      <c r="I249">
        <v>13</v>
      </c>
      <c r="J249">
        <v>67</v>
      </c>
      <c r="K249">
        <v>4</v>
      </c>
      <c r="L249">
        <v>1</v>
      </c>
      <c r="M249">
        <v>0.26100000000000001</v>
      </c>
      <c r="N249" t="s">
        <v>4890</v>
      </c>
      <c r="O249" t="s">
        <v>112</v>
      </c>
      <c r="P249">
        <v>97</v>
      </c>
      <c r="Q249">
        <v>348</v>
      </c>
      <c r="R249">
        <v>1</v>
      </c>
      <c r="S249">
        <v>59</v>
      </c>
      <c r="T249">
        <v>1</v>
      </c>
      <c r="U249">
        <v>2</v>
      </c>
      <c r="V249">
        <v>2</v>
      </c>
      <c r="W249">
        <v>7</v>
      </c>
    </row>
    <row r="250" spans="1:23" x14ac:dyDescent="0.25">
      <c r="A250" t="s">
        <v>5232</v>
      </c>
      <c r="B250">
        <v>310</v>
      </c>
      <c r="C250">
        <v>79</v>
      </c>
      <c r="D250">
        <v>20</v>
      </c>
      <c r="E250">
        <v>1</v>
      </c>
      <c r="F250">
        <v>0</v>
      </c>
      <c r="G250">
        <v>40</v>
      </c>
      <c r="H250">
        <v>22</v>
      </c>
      <c r="I250">
        <v>31</v>
      </c>
      <c r="J250">
        <v>73</v>
      </c>
      <c r="K250">
        <v>12</v>
      </c>
      <c r="L250">
        <v>4</v>
      </c>
      <c r="M250">
        <v>0.255</v>
      </c>
      <c r="N250" t="s">
        <v>4429</v>
      </c>
      <c r="O250" t="s">
        <v>103</v>
      </c>
      <c r="P250">
        <v>128</v>
      </c>
      <c r="Q250">
        <v>348</v>
      </c>
      <c r="R250">
        <v>3</v>
      </c>
      <c r="S250">
        <v>58</v>
      </c>
      <c r="T250">
        <v>3</v>
      </c>
      <c r="U250">
        <v>2</v>
      </c>
      <c r="V250">
        <v>2</v>
      </c>
      <c r="W250">
        <v>6</v>
      </c>
    </row>
    <row r="251" spans="1:23" x14ac:dyDescent="0.25">
      <c r="A251" t="s">
        <v>5236</v>
      </c>
      <c r="B251">
        <v>313</v>
      </c>
      <c r="C251">
        <v>79</v>
      </c>
      <c r="D251">
        <v>17</v>
      </c>
      <c r="E251">
        <v>1</v>
      </c>
      <c r="F251">
        <v>13</v>
      </c>
      <c r="G251">
        <v>38</v>
      </c>
      <c r="H251">
        <v>37</v>
      </c>
      <c r="I251">
        <v>27</v>
      </c>
      <c r="J251">
        <v>68</v>
      </c>
      <c r="K251">
        <v>0</v>
      </c>
      <c r="L251">
        <v>0</v>
      </c>
      <c r="M251">
        <v>0.252</v>
      </c>
      <c r="N251" t="s">
        <v>3981</v>
      </c>
      <c r="O251" t="s">
        <v>972</v>
      </c>
      <c r="P251">
        <v>92</v>
      </c>
      <c r="Q251">
        <v>348</v>
      </c>
      <c r="R251">
        <v>5</v>
      </c>
      <c r="S251">
        <v>48</v>
      </c>
      <c r="T251">
        <v>1</v>
      </c>
      <c r="U251">
        <v>3</v>
      </c>
      <c r="V251">
        <v>0</v>
      </c>
      <c r="W251">
        <v>11</v>
      </c>
    </row>
    <row r="252" spans="1:23" x14ac:dyDescent="0.25">
      <c r="A252" t="s">
        <v>5247</v>
      </c>
      <c r="B252">
        <v>318</v>
      </c>
      <c r="C252">
        <v>74</v>
      </c>
      <c r="D252">
        <v>17</v>
      </c>
      <c r="E252">
        <v>2</v>
      </c>
      <c r="F252">
        <v>4</v>
      </c>
      <c r="G252">
        <v>45</v>
      </c>
      <c r="H252">
        <v>25</v>
      </c>
      <c r="I252">
        <v>22</v>
      </c>
      <c r="J252">
        <v>67</v>
      </c>
      <c r="K252">
        <v>6</v>
      </c>
      <c r="L252">
        <v>4</v>
      </c>
      <c r="M252">
        <v>0.23300000000000001</v>
      </c>
      <c r="N252" t="s">
        <v>4547</v>
      </c>
      <c r="O252" t="s">
        <v>12</v>
      </c>
      <c r="P252">
        <v>124</v>
      </c>
      <c r="Q252">
        <v>348</v>
      </c>
      <c r="R252">
        <v>4</v>
      </c>
      <c r="S252">
        <v>51</v>
      </c>
      <c r="T252">
        <v>0</v>
      </c>
      <c r="U252">
        <v>2</v>
      </c>
      <c r="V252">
        <v>2</v>
      </c>
      <c r="W252">
        <v>7</v>
      </c>
    </row>
    <row r="253" spans="1:23" x14ac:dyDescent="0.25">
      <c r="A253" t="s">
        <v>5229</v>
      </c>
      <c r="B253">
        <v>324</v>
      </c>
      <c r="C253">
        <v>94</v>
      </c>
      <c r="D253">
        <v>18</v>
      </c>
      <c r="E253">
        <v>2</v>
      </c>
      <c r="F253">
        <v>5</v>
      </c>
      <c r="G253">
        <v>43</v>
      </c>
      <c r="H253">
        <v>32</v>
      </c>
      <c r="I253">
        <v>17</v>
      </c>
      <c r="J253">
        <v>64</v>
      </c>
      <c r="K253">
        <v>7</v>
      </c>
      <c r="L253">
        <v>2</v>
      </c>
      <c r="M253">
        <v>0.28999999999999998</v>
      </c>
      <c r="N253" t="s">
        <v>4601</v>
      </c>
      <c r="O253" t="s">
        <v>3751</v>
      </c>
      <c r="P253">
        <v>99</v>
      </c>
      <c r="Q253">
        <v>345</v>
      </c>
      <c r="R253">
        <v>3</v>
      </c>
      <c r="S253">
        <v>69</v>
      </c>
      <c r="T253">
        <v>0</v>
      </c>
      <c r="U253">
        <v>1</v>
      </c>
      <c r="V253">
        <v>0</v>
      </c>
      <c r="W253">
        <v>14</v>
      </c>
    </row>
    <row r="254" spans="1:23" x14ac:dyDescent="0.25">
      <c r="A254" t="s">
        <v>5250</v>
      </c>
      <c r="B254">
        <v>312</v>
      </c>
      <c r="C254">
        <v>90</v>
      </c>
      <c r="D254">
        <v>25</v>
      </c>
      <c r="E254">
        <v>4</v>
      </c>
      <c r="F254">
        <v>10</v>
      </c>
      <c r="G254">
        <v>43</v>
      </c>
      <c r="H254">
        <v>40</v>
      </c>
      <c r="I254">
        <v>27</v>
      </c>
      <c r="J254">
        <v>71</v>
      </c>
      <c r="K254">
        <v>4</v>
      </c>
      <c r="L254">
        <v>3</v>
      </c>
      <c r="M254">
        <v>0.28799999999999998</v>
      </c>
      <c r="N254" t="s">
        <v>4451</v>
      </c>
      <c r="O254" t="s">
        <v>3730</v>
      </c>
      <c r="P254">
        <v>83</v>
      </c>
      <c r="Q254">
        <v>344</v>
      </c>
      <c r="R254">
        <v>2</v>
      </c>
      <c r="S254">
        <v>51</v>
      </c>
      <c r="T254">
        <v>0</v>
      </c>
      <c r="U254">
        <v>2</v>
      </c>
      <c r="V254">
        <v>1</v>
      </c>
      <c r="W254">
        <v>8</v>
      </c>
    </row>
    <row r="255" spans="1:23" x14ac:dyDescent="0.25">
      <c r="A255" t="s">
        <v>5242</v>
      </c>
      <c r="B255">
        <v>313</v>
      </c>
      <c r="C255">
        <v>90</v>
      </c>
      <c r="D255">
        <v>14</v>
      </c>
      <c r="E255">
        <v>4</v>
      </c>
      <c r="F255">
        <v>12</v>
      </c>
      <c r="G255">
        <v>45</v>
      </c>
      <c r="H255">
        <v>55</v>
      </c>
      <c r="I255">
        <v>20</v>
      </c>
      <c r="J255">
        <v>97</v>
      </c>
      <c r="K255">
        <v>1</v>
      </c>
      <c r="L255">
        <v>2</v>
      </c>
      <c r="M255">
        <v>0.28799999999999998</v>
      </c>
      <c r="N255" t="s">
        <v>6827</v>
      </c>
      <c r="O255" t="s">
        <v>5895</v>
      </c>
      <c r="P255">
        <v>83</v>
      </c>
      <c r="Q255">
        <v>343</v>
      </c>
      <c r="R255">
        <v>6</v>
      </c>
      <c r="S255">
        <v>60</v>
      </c>
      <c r="T255">
        <v>0</v>
      </c>
      <c r="U255">
        <v>4</v>
      </c>
      <c r="V255">
        <v>0</v>
      </c>
      <c r="W255">
        <v>8</v>
      </c>
    </row>
    <row r="256" spans="1:23" x14ac:dyDescent="0.25">
      <c r="A256" t="s">
        <v>5250</v>
      </c>
      <c r="B256">
        <v>307</v>
      </c>
      <c r="C256">
        <v>83</v>
      </c>
      <c r="D256">
        <v>14</v>
      </c>
      <c r="E256">
        <v>1</v>
      </c>
      <c r="F256">
        <v>4</v>
      </c>
      <c r="G256">
        <v>28</v>
      </c>
      <c r="H256">
        <v>21</v>
      </c>
      <c r="I256">
        <v>28</v>
      </c>
      <c r="J256">
        <v>76</v>
      </c>
      <c r="K256">
        <v>0</v>
      </c>
      <c r="L256">
        <v>1</v>
      </c>
      <c r="M256">
        <v>0.27</v>
      </c>
      <c r="N256" t="s">
        <v>5675</v>
      </c>
      <c r="O256" t="s">
        <v>5674</v>
      </c>
      <c r="P256">
        <v>89</v>
      </c>
      <c r="Q256">
        <v>343</v>
      </c>
      <c r="R256">
        <v>2</v>
      </c>
      <c r="S256">
        <v>64</v>
      </c>
      <c r="T256">
        <v>0</v>
      </c>
      <c r="U256">
        <v>1</v>
      </c>
      <c r="V256">
        <v>5</v>
      </c>
      <c r="W256">
        <v>6</v>
      </c>
    </row>
    <row r="257" spans="1:23" x14ac:dyDescent="0.25">
      <c r="A257" t="s">
        <v>5238</v>
      </c>
      <c r="B257">
        <v>297</v>
      </c>
      <c r="C257">
        <v>64</v>
      </c>
      <c r="D257">
        <v>24</v>
      </c>
      <c r="E257">
        <v>2</v>
      </c>
      <c r="F257">
        <v>11</v>
      </c>
      <c r="G257">
        <v>46</v>
      </c>
      <c r="H257">
        <v>37</v>
      </c>
      <c r="I257">
        <v>41</v>
      </c>
      <c r="J257">
        <v>80</v>
      </c>
      <c r="K257">
        <v>3</v>
      </c>
      <c r="L257">
        <v>0</v>
      </c>
      <c r="M257">
        <v>0.215</v>
      </c>
      <c r="N257" t="s">
        <v>4096</v>
      </c>
      <c r="O257" t="s">
        <v>4094</v>
      </c>
      <c r="P257">
        <v>140</v>
      </c>
      <c r="Q257">
        <v>342</v>
      </c>
      <c r="R257">
        <v>0</v>
      </c>
      <c r="S257">
        <v>27</v>
      </c>
      <c r="T257">
        <v>2</v>
      </c>
      <c r="U257">
        <v>3</v>
      </c>
      <c r="V257">
        <v>1</v>
      </c>
      <c r="W257">
        <v>4</v>
      </c>
    </row>
    <row r="258" spans="1:23" x14ac:dyDescent="0.25">
      <c r="A258" t="s">
        <v>5251</v>
      </c>
      <c r="B258">
        <v>309</v>
      </c>
      <c r="C258">
        <v>85</v>
      </c>
      <c r="D258">
        <v>7</v>
      </c>
      <c r="E258">
        <v>2</v>
      </c>
      <c r="F258">
        <v>7</v>
      </c>
      <c r="G258">
        <v>48</v>
      </c>
      <c r="H258">
        <v>31</v>
      </c>
      <c r="I258">
        <v>20</v>
      </c>
      <c r="J258">
        <v>63</v>
      </c>
      <c r="K258">
        <v>21</v>
      </c>
      <c r="L258">
        <v>4</v>
      </c>
      <c r="M258">
        <v>0.27500000000000002</v>
      </c>
      <c r="N258" t="s">
        <v>4640</v>
      </c>
      <c r="O258" t="s">
        <v>468</v>
      </c>
      <c r="P258">
        <v>77</v>
      </c>
      <c r="Q258">
        <v>339</v>
      </c>
      <c r="R258">
        <v>8</v>
      </c>
      <c r="S258">
        <v>69</v>
      </c>
      <c r="T258">
        <v>0</v>
      </c>
      <c r="U258">
        <v>2</v>
      </c>
      <c r="V258">
        <v>0</v>
      </c>
      <c r="W258">
        <v>5</v>
      </c>
    </row>
    <row r="259" spans="1:23" x14ac:dyDescent="0.25">
      <c r="A259" t="s">
        <v>5258</v>
      </c>
      <c r="B259">
        <v>315</v>
      </c>
      <c r="C259">
        <v>92</v>
      </c>
      <c r="D259">
        <v>15</v>
      </c>
      <c r="E259">
        <v>1</v>
      </c>
      <c r="F259">
        <v>3</v>
      </c>
      <c r="G259">
        <v>35</v>
      </c>
      <c r="H259">
        <v>36</v>
      </c>
      <c r="I259">
        <v>11</v>
      </c>
      <c r="J259">
        <v>43</v>
      </c>
      <c r="K259">
        <v>2</v>
      </c>
      <c r="L259">
        <v>0</v>
      </c>
      <c r="M259">
        <v>0.29199999999999998</v>
      </c>
      <c r="N259" t="s">
        <v>5743</v>
      </c>
      <c r="O259" t="s">
        <v>5742</v>
      </c>
      <c r="P259">
        <v>108</v>
      </c>
      <c r="Q259">
        <v>336</v>
      </c>
      <c r="R259">
        <v>1</v>
      </c>
      <c r="S259">
        <v>73</v>
      </c>
      <c r="T259">
        <v>0</v>
      </c>
      <c r="U259">
        <v>4</v>
      </c>
      <c r="V259">
        <v>5</v>
      </c>
      <c r="W259">
        <v>9</v>
      </c>
    </row>
    <row r="260" spans="1:23" x14ac:dyDescent="0.25">
      <c r="A260" t="s">
        <v>5252</v>
      </c>
      <c r="B260">
        <v>301</v>
      </c>
      <c r="C260">
        <v>50</v>
      </c>
      <c r="D260">
        <v>11</v>
      </c>
      <c r="E260">
        <v>3</v>
      </c>
      <c r="F260">
        <v>6</v>
      </c>
      <c r="G260">
        <v>34</v>
      </c>
      <c r="H260">
        <v>21</v>
      </c>
      <c r="I260">
        <v>19</v>
      </c>
      <c r="J260">
        <v>117</v>
      </c>
      <c r="K260">
        <v>8</v>
      </c>
      <c r="L260">
        <v>1</v>
      </c>
      <c r="M260">
        <v>0.16600000000000001</v>
      </c>
      <c r="N260" t="s">
        <v>6437</v>
      </c>
      <c r="O260" t="s">
        <v>5981</v>
      </c>
      <c r="P260">
        <v>97</v>
      </c>
      <c r="Q260">
        <v>336</v>
      </c>
      <c r="R260">
        <v>8</v>
      </c>
      <c r="S260">
        <v>30</v>
      </c>
      <c r="T260">
        <v>0</v>
      </c>
      <c r="U260">
        <v>0</v>
      </c>
      <c r="V260">
        <v>8</v>
      </c>
      <c r="W260">
        <v>1</v>
      </c>
    </row>
    <row r="261" spans="1:23" x14ac:dyDescent="0.25">
      <c r="A261" t="s">
        <v>6836</v>
      </c>
      <c r="B261">
        <v>305</v>
      </c>
      <c r="C261">
        <v>96</v>
      </c>
      <c r="D261">
        <v>16</v>
      </c>
      <c r="E261">
        <v>3</v>
      </c>
      <c r="F261">
        <v>9</v>
      </c>
      <c r="G261">
        <v>40</v>
      </c>
      <c r="H261">
        <v>41</v>
      </c>
      <c r="I261">
        <v>22</v>
      </c>
      <c r="J261">
        <v>68</v>
      </c>
      <c r="K261">
        <v>12</v>
      </c>
      <c r="L261">
        <v>5</v>
      </c>
      <c r="M261">
        <v>0.315</v>
      </c>
      <c r="N261" t="s">
        <v>4942</v>
      </c>
      <c r="O261" t="s">
        <v>416</v>
      </c>
      <c r="P261">
        <v>91</v>
      </c>
      <c r="Q261">
        <v>334</v>
      </c>
      <c r="R261">
        <v>5</v>
      </c>
      <c r="S261">
        <v>68</v>
      </c>
      <c r="T261">
        <v>0</v>
      </c>
      <c r="U261">
        <v>2</v>
      </c>
      <c r="V261">
        <v>0</v>
      </c>
      <c r="W261">
        <v>8</v>
      </c>
    </row>
    <row r="262" spans="1:23" x14ac:dyDescent="0.25">
      <c r="A262" t="s">
        <v>5246</v>
      </c>
      <c r="B262">
        <v>299</v>
      </c>
      <c r="C262">
        <v>72</v>
      </c>
      <c r="D262">
        <v>15</v>
      </c>
      <c r="E262">
        <v>2</v>
      </c>
      <c r="F262">
        <v>8</v>
      </c>
      <c r="G262">
        <v>41</v>
      </c>
      <c r="H262">
        <v>39</v>
      </c>
      <c r="I262">
        <v>26</v>
      </c>
      <c r="J262">
        <v>99</v>
      </c>
      <c r="K262">
        <v>18</v>
      </c>
      <c r="L262">
        <v>1</v>
      </c>
      <c r="M262">
        <v>0.24099999999999999</v>
      </c>
      <c r="N262" t="s">
        <v>6569</v>
      </c>
      <c r="O262" t="s">
        <v>5833</v>
      </c>
      <c r="P262">
        <v>101</v>
      </c>
      <c r="Q262">
        <v>332</v>
      </c>
      <c r="R262">
        <v>4</v>
      </c>
      <c r="S262">
        <v>47</v>
      </c>
      <c r="T262">
        <v>1</v>
      </c>
      <c r="U262">
        <v>3</v>
      </c>
      <c r="V262">
        <v>0</v>
      </c>
      <c r="W262">
        <v>5</v>
      </c>
    </row>
    <row r="263" spans="1:23" x14ac:dyDescent="0.25">
      <c r="A263" t="s">
        <v>5242</v>
      </c>
      <c r="B263">
        <v>295</v>
      </c>
      <c r="C263">
        <v>64</v>
      </c>
      <c r="D263">
        <v>17</v>
      </c>
      <c r="E263">
        <v>0</v>
      </c>
      <c r="F263">
        <v>14</v>
      </c>
      <c r="G263">
        <v>35</v>
      </c>
      <c r="H263">
        <v>34</v>
      </c>
      <c r="I263">
        <v>34</v>
      </c>
      <c r="J263">
        <v>114</v>
      </c>
      <c r="K263">
        <v>1</v>
      </c>
      <c r="L263">
        <v>0</v>
      </c>
      <c r="M263">
        <v>0.217</v>
      </c>
      <c r="N263" t="s">
        <v>4077</v>
      </c>
      <c r="O263" t="s">
        <v>4075</v>
      </c>
      <c r="P263">
        <v>88</v>
      </c>
      <c r="Q263">
        <v>331</v>
      </c>
      <c r="R263">
        <v>1</v>
      </c>
      <c r="S263">
        <v>33</v>
      </c>
      <c r="T263">
        <v>3</v>
      </c>
      <c r="U263">
        <v>1</v>
      </c>
      <c r="V263">
        <v>0</v>
      </c>
      <c r="W263">
        <v>5</v>
      </c>
    </row>
    <row r="264" spans="1:23" x14ac:dyDescent="0.25">
      <c r="A264" t="s">
        <v>5252</v>
      </c>
      <c r="B264">
        <v>300</v>
      </c>
      <c r="C264">
        <v>81</v>
      </c>
      <c r="D264">
        <v>15</v>
      </c>
      <c r="E264">
        <v>2</v>
      </c>
      <c r="F264">
        <v>9</v>
      </c>
      <c r="G264">
        <v>41</v>
      </c>
      <c r="H264">
        <v>33</v>
      </c>
      <c r="I264">
        <v>13</v>
      </c>
      <c r="J264">
        <v>69</v>
      </c>
      <c r="K264">
        <v>8</v>
      </c>
      <c r="L264">
        <v>5</v>
      </c>
      <c r="M264">
        <v>0.27</v>
      </c>
      <c r="N264" t="s">
        <v>5936</v>
      </c>
      <c r="O264" t="s">
        <v>5935</v>
      </c>
      <c r="P264">
        <v>87</v>
      </c>
      <c r="Q264">
        <v>326</v>
      </c>
      <c r="R264">
        <v>8</v>
      </c>
      <c r="S264">
        <v>55</v>
      </c>
      <c r="T264">
        <v>0</v>
      </c>
      <c r="U264">
        <v>2</v>
      </c>
      <c r="V264">
        <v>3</v>
      </c>
      <c r="W264">
        <v>4</v>
      </c>
    </row>
    <row r="265" spans="1:23" x14ac:dyDescent="0.25">
      <c r="A265" t="s">
        <v>5234</v>
      </c>
      <c r="B265">
        <v>290</v>
      </c>
      <c r="C265">
        <v>68</v>
      </c>
      <c r="D265">
        <v>23</v>
      </c>
      <c r="E265">
        <v>2</v>
      </c>
      <c r="F265">
        <v>14</v>
      </c>
      <c r="G265">
        <v>39</v>
      </c>
      <c r="H265">
        <v>40</v>
      </c>
      <c r="I265">
        <v>32</v>
      </c>
      <c r="J265">
        <v>92</v>
      </c>
      <c r="K265">
        <v>0</v>
      </c>
      <c r="L265">
        <v>3</v>
      </c>
      <c r="M265">
        <v>0.23400000000000001</v>
      </c>
      <c r="N265" t="s">
        <v>6556</v>
      </c>
      <c r="O265" t="s">
        <v>5897</v>
      </c>
      <c r="P265">
        <v>84</v>
      </c>
      <c r="Q265">
        <v>326</v>
      </c>
      <c r="R265">
        <v>2</v>
      </c>
      <c r="S265">
        <v>29</v>
      </c>
      <c r="T265">
        <v>0</v>
      </c>
      <c r="U265">
        <v>2</v>
      </c>
      <c r="V265">
        <v>0</v>
      </c>
      <c r="W265">
        <v>2</v>
      </c>
    </row>
    <row r="266" spans="1:23" x14ac:dyDescent="0.25">
      <c r="A266" t="s">
        <v>5236</v>
      </c>
      <c r="B266">
        <v>287</v>
      </c>
      <c r="C266">
        <v>81</v>
      </c>
      <c r="D266">
        <v>10</v>
      </c>
      <c r="E266">
        <v>1</v>
      </c>
      <c r="F266">
        <v>8</v>
      </c>
      <c r="G266">
        <v>38</v>
      </c>
      <c r="H266">
        <v>20</v>
      </c>
      <c r="I266">
        <v>30</v>
      </c>
      <c r="J266">
        <v>75</v>
      </c>
      <c r="K266">
        <v>10</v>
      </c>
      <c r="L266">
        <v>1</v>
      </c>
      <c r="M266">
        <v>0.28199999999999997</v>
      </c>
      <c r="N266" t="s">
        <v>4764</v>
      </c>
      <c r="O266" t="s">
        <v>220</v>
      </c>
      <c r="P266">
        <v>131</v>
      </c>
      <c r="Q266">
        <v>325</v>
      </c>
      <c r="R266">
        <v>3</v>
      </c>
      <c r="S266">
        <v>62</v>
      </c>
      <c r="T266">
        <v>0</v>
      </c>
      <c r="U266">
        <v>0</v>
      </c>
      <c r="V266">
        <v>5</v>
      </c>
      <c r="W266">
        <v>4</v>
      </c>
    </row>
    <row r="267" spans="1:23" x14ac:dyDescent="0.25">
      <c r="A267" t="s">
        <v>5235</v>
      </c>
      <c r="B267">
        <v>300</v>
      </c>
      <c r="C267">
        <v>79</v>
      </c>
      <c r="D267">
        <v>22</v>
      </c>
      <c r="E267">
        <v>0</v>
      </c>
      <c r="F267">
        <v>12</v>
      </c>
      <c r="G267">
        <v>41</v>
      </c>
      <c r="H267">
        <v>55</v>
      </c>
      <c r="I267">
        <v>18</v>
      </c>
      <c r="J267">
        <v>50</v>
      </c>
      <c r="K267">
        <v>0</v>
      </c>
      <c r="L267">
        <v>1</v>
      </c>
      <c r="M267">
        <v>0.26300000000000001</v>
      </c>
      <c r="N267" t="s">
        <v>3961</v>
      </c>
      <c r="O267" t="s">
        <v>511</v>
      </c>
      <c r="P267">
        <v>84</v>
      </c>
      <c r="Q267">
        <v>325</v>
      </c>
      <c r="R267">
        <v>4</v>
      </c>
      <c r="S267">
        <v>45</v>
      </c>
      <c r="T267">
        <v>0</v>
      </c>
      <c r="U267">
        <v>3</v>
      </c>
      <c r="V267">
        <v>0</v>
      </c>
      <c r="W267">
        <v>10</v>
      </c>
    </row>
    <row r="268" spans="1:23" x14ac:dyDescent="0.25">
      <c r="A268" t="s">
        <v>5243</v>
      </c>
      <c r="B268">
        <v>299</v>
      </c>
      <c r="C268">
        <v>89</v>
      </c>
      <c r="D268">
        <v>18</v>
      </c>
      <c r="E268">
        <v>1</v>
      </c>
      <c r="F268">
        <v>8</v>
      </c>
      <c r="G268">
        <v>39</v>
      </c>
      <c r="H268">
        <v>46</v>
      </c>
      <c r="I268">
        <v>19</v>
      </c>
      <c r="J268">
        <v>53</v>
      </c>
      <c r="K268">
        <v>1</v>
      </c>
      <c r="L268">
        <v>0</v>
      </c>
      <c r="M268">
        <v>0.29799999999999999</v>
      </c>
      <c r="N268" t="s">
        <v>5744</v>
      </c>
      <c r="O268" t="s">
        <v>6392</v>
      </c>
      <c r="P268">
        <v>132</v>
      </c>
      <c r="Q268">
        <v>323</v>
      </c>
      <c r="R268">
        <v>0</v>
      </c>
      <c r="S268">
        <v>62</v>
      </c>
      <c r="T268">
        <v>1</v>
      </c>
      <c r="U268">
        <v>2</v>
      </c>
      <c r="V268">
        <v>3</v>
      </c>
      <c r="W268">
        <v>8</v>
      </c>
    </row>
    <row r="269" spans="1:23" x14ac:dyDescent="0.25">
      <c r="A269" t="s">
        <v>5238</v>
      </c>
      <c r="B269">
        <v>273</v>
      </c>
      <c r="C269">
        <v>58</v>
      </c>
      <c r="D269">
        <v>20</v>
      </c>
      <c r="E269">
        <v>0</v>
      </c>
      <c r="F269">
        <v>11</v>
      </c>
      <c r="G269">
        <v>44</v>
      </c>
      <c r="H269">
        <v>35</v>
      </c>
      <c r="I269">
        <v>39</v>
      </c>
      <c r="J269">
        <v>68</v>
      </c>
      <c r="K269">
        <v>4</v>
      </c>
      <c r="L269">
        <v>3</v>
      </c>
      <c r="M269">
        <v>0.21199999999999999</v>
      </c>
      <c r="N269" t="s">
        <v>4689</v>
      </c>
      <c r="O269" t="s">
        <v>435</v>
      </c>
      <c r="P269">
        <v>102</v>
      </c>
      <c r="Q269">
        <v>323</v>
      </c>
      <c r="R269">
        <v>10</v>
      </c>
      <c r="S269">
        <v>27</v>
      </c>
      <c r="T269">
        <v>1</v>
      </c>
      <c r="U269">
        <v>1</v>
      </c>
      <c r="V269">
        <v>0</v>
      </c>
      <c r="W269">
        <v>7</v>
      </c>
    </row>
    <row r="270" spans="1:23" x14ac:dyDescent="0.25">
      <c r="A270" t="s">
        <v>5240</v>
      </c>
      <c r="B270">
        <v>291</v>
      </c>
      <c r="C270">
        <v>85</v>
      </c>
      <c r="D270">
        <v>17</v>
      </c>
      <c r="E270">
        <v>2</v>
      </c>
      <c r="F270">
        <v>17</v>
      </c>
      <c r="G270">
        <v>46</v>
      </c>
      <c r="H270">
        <v>42</v>
      </c>
      <c r="I270">
        <v>26</v>
      </c>
      <c r="J270">
        <v>61</v>
      </c>
      <c r="K270">
        <v>0</v>
      </c>
      <c r="L270">
        <v>1</v>
      </c>
      <c r="M270">
        <v>0.29199999999999998</v>
      </c>
      <c r="N270" t="s">
        <v>4210</v>
      </c>
      <c r="O270" t="s">
        <v>591</v>
      </c>
      <c r="P270">
        <v>81</v>
      </c>
      <c r="Q270">
        <v>321</v>
      </c>
      <c r="R270">
        <v>2</v>
      </c>
      <c r="S270">
        <v>49</v>
      </c>
      <c r="T270">
        <v>5</v>
      </c>
      <c r="U270">
        <v>2</v>
      </c>
      <c r="V270">
        <v>0</v>
      </c>
      <c r="W270">
        <v>7</v>
      </c>
    </row>
    <row r="271" spans="1:23" x14ac:dyDescent="0.25">
      <c r="A271" t="s">
        <v>5246</v>
      </c>
      <c r="B271">
        <v>280</v>
      </c>
      <c r="C271">
        <v>89</v>
      </c>
      <c r="D271">
        <v>19</v>
      </c>
      <c r="E271">
        <v>3</v>
      </c>
      <c r="F271">
        <v>7</v>
      </c>
      <c r="G271">
        <v>46</v>
      </c>
      <c r="H271">
        <v>35</v>
      </c>
      <c r="I271">
        <v>33</v>
      </c>
      <c r="J271">
        <v>64</v>
      </c>
      <c r="K271">
        <v>3</v>
      </c>
      <c r="L271">
        <v>1</v>
      </c>
      <c r="M271">
        <v>0.318</v>
      </c>
      <c r="N271" t="s">
        <v>4421</v>
      </c>
      <c r="O271" t="s">
        <v>547</v>
      </c>
      <c r="P271">
        <v>85</v>
      </c>
      <c r="Q271">
        <v>318</v>
      </c>
      <c r="R271">
        <v>1</v>
      </c>
      <c r="S271">
        <v>60</v>
      </c>
      <c r="T271">
        <v>0</v>
      </c>
      <c r="U271">
        <v>4</v>
      </c>
      <c r="V271">
        <v>0</v>
      </c>
      <c r="W271">
        <v>13</v>
      </c>
    </row>
    <row r="272" spans="1:23" x14ac:dyDescent="0.25">
      <c r="A272" t="s">
        <v>5249</v>
      </c>
      <c r="B272">
        <v>272</v>
      </c>
      <c r="C272">
        <v>69</v>
      </c>
      <c r="D272">
        <v>19</v>
      </c>
      <c r="E272">
        <v>0</v>
      </c>
      <c r="F272">
        <v>17</v>
      </c>
      <c r="G272">
        <v>38</v>
      </c>
      <c r="H272">
        <v>43</v>
      </c>
      <c r="I272">
        <v>37</v>
      </c>
      <c r="J272">
        <v>87</v>
      </c>
      <c r="K272">
        <v>0</v>
      </c>
      <c r="L272">
        <v>0</v>
      </c>
      <c r="M272">
        <v>0.254</v>
      </c>
      <c r="N272" t="s">
        <v>4723</v>
      </c>
      <c r="O272" t="s">
        <v>475</v>
      </c>
      <c r="P272">
        <v>89</v>
      </c>
      <c r="Q272">
        <v>316</v>
      </c>
      <c r="R272">
        <v>6</v>
      </c>
      <c r="S272">
        <v>33</v>
      </c>
      <c r="T272">
        <v>0</v>
      </c>
      <c r="U272">
        <v>1</v>
      </c>
      <c r="V272">
        <v>0</v>
      </c>
      <c r="W272">
        <v>3</v>
      </c>
    </row>
    <row r="273" spans="1:23" x14ac:dyDescent="0.25">
      <c r="A273" t="s">
        <v>6836</v>
      </c>
      <c r="B273">
        <v>283</v>
      </c>
      <c r="C273">
        <v>56</v>
      </c>
      <c r="D273">
        <v>7</v>
      </c>
      <c r="E273">
        <v>0</v>
      </c>
      <c r="F273">
        <v>9</v>
      </c>
      <c r="G273">
        <v>31</v>
      </c>
      <c r="H273">
        <v>19</v>
      </c>
      <c r="I273">
        <v>28</v>
      </c>
      <c r="J273">
        <v>88</v>
      </c>
      <c r="K273">
        <v>1</v>
      </c>
      <c r="L273">
        <v>2</v>
      </c>
      <c r="M273">
        <v>0.19800000000000001</v>
      </c>
      <c r="N273" t="s">
        <v>4253</v>
      </c>
      <c r="O273" t="s">
        <v>434</v>
      </c>
      <c r="P273">
        <v>100</v>
      </c>
      <c r="Q273">
        <v>313</v>
      </c>
      <c r="R273">
        <v>1</v>
      </c>
      <c r="S273">
        <v>40</v>
      </c>
      <c r="T273">
        <v>2</v>
      </c>
      <c r="U273">
        <v>1</v>
      </c>
      <c r="V273">
        <v>0</v>
      </c>
      <c r="W273">
        <v>12</v>
      </c>
    </row>
    <row r="274" spans="1:23" x14ac:dyDescent="0.25">
      <c r="A274" t="s">
        <v>6836</v>
      </c>
      <c r="B274">
        <v>289</v>
      </c>
      <c r="C274">
        <v>65</v>
      </c>
      <c r="D274">
        <v>16</v>
      </c>
      <c r="E274">
        <v>0</v>
      </c>
      <c r="F274">
        <v>7</v>
      </c>
      <c r="G274">
        <v>25</v>
      </c>
      <c r="H274">
        <v>36</v>
      </c>
      <c r="I274">
        <v>11</v>
      </c>
      <c r="J274">
        <v>100</v>
      </c>
      <c r="K274">
        <v>1</v>
      </c>
      <c r="L274">
        <v>2</v>
      </c>
      <c r="M274">
        <v>0.22500000000000001</v>
      </c>
      <c r="N274" t="s">
        <v>4423</v>
      </c>
      <c r="O274" t="s">
        <v>123</v>
      </c>
      <c r="P274">
        <v>105</v>
      </c>
      <c r="Q274">
        <v>312</v>
      </c>
      <c r="R274">
        <v>4</v>
      </c>
      <c r="S274">
        <v>42</v>
      </c>
      <c r="T274">
        <v>1</v>
      </c>
      <c r="U274">
        <v>4</v>
      </c>
      <c r="V274">
        <v>4</v>
      </c>
      <c r="W274">
        <v>6</v>
      </c>
    </row>
    <row r="275" spans="1:23" x14ac:dyDescent="0.25">
      <c r="A275" t="s">
        <v>5244</v>
      </c>
      <c r="B275">
        <v>279</v>
      </c>
      <c r="C275">
        <v>74</v>
      </c>
      <c r="D275">
        <v>15</v>
      </c>
      <c r="E275">
        <v>2</v>
      </c>
      <c r="F275">
        <v>16</v>
      </c>
      <c r="G275">
        <v>40</v>
      </c>
      <c r="H275">
        <v>52</v>
      </c>
      <c r="I275">
        <v>25</v>
      </c>
      <c r="J275">
        <v>94</v>
      </c>
      <c r="K275">
        <v>0</v>
      </c>
      <c r="L275">
        <v>0</v>
      </c>
      <c r="M275">
        <v>0.26500000000000001</v>
      </c>
      <c r="N275" t="s">
        <v>5217</v>
      </c>
      <c r="O275" t="s">
        <v>5215</v>
      </c>
      <c r="P275">
        <v>133</v>
      </c>
      <c r="Q275">
        <v>311</v>
      </c>
      <c r="R275">
        <v>4</v>
      </c>
      <c r="S275">
        <v>41</v>
      </c>
      <c r="T275">
        <v>1</v>
      </c>
      <c r="U275">
        <v>3</v>
      </c>
      <c r="V275">
        <v>0</v>
      </c>
      <c r="W275">
        <v>8</v>
      </c>
    </row>
    <row r="276" spans="1:23" x14ac:dyDescent="0.25">
      <c r="A276" t="s">
        <v>5230</v>
      </c>
      <c r="B276">
        <v>276</v>
      </c>
      <c r="C276">
        <v>78</v>
      </c>
      <c r="D276">
        <v>13</v>
      </c>
      <c r="E276">
        <v>0</v>
      </c>
      <c r="F276">
        <v>19</v>
      </c>
      <c r="G276">
        <v>38</v>
      </c>
      <c r="H276">
        <v>50</v>
      </c>
      <c r="I276">
        <v>17</v>
      </c>
      <c r="J276">
        <v>39</v>
      </c>
      <c r="K276">
        <v>0</v>
      </c>
      <c r="L276">
        <v>0</v>
      </c>
      <c r="M276">
        <v>0.28299999999999997</v>
      </c>
      <c r="N276" t="s">
        <v>4709</v>
      </c>
      <c r="O276" t="s">
        <v>369</v>
      </c>
      <c r="P276">
        <v>81</v>
      </c>
      <c r="Q276">
        <v>309</v>
      </c>
      <c r="R276">
        <v>13</v>
      </c>
      <c r="S276">
        <v>46</v>
      </c>
      <c r="T276">
        <v>2</v>
      </c>
      <c r="U276">
        <v>2</v>
      </c>
      <c r="V276">
        <v>1</v>
      </c>
      <c r="W276">
        <v>5</v>
      </c>
    </row>
    <row r="277" spans="1:23" x14ac:dyDescent="0.25">
      <c r="A277" t="s">
        <v>5253</v>
      </c>
      <c r="B277">
        <v>263</v>
      </c>
      <c r="C277">
        <v>67</v>
      </c>
      <c r="D277">
        <v>13</v>
      </c>
      <c r="E277">
        <v>1</v>
      </c>
      <c r="F277">
        <v>17</v>
      </c>
      <c r="G277">
        <v>46</v>
      </c>
      <c r="H277">
        <v>38</v>
      </c>
      <c r="I277">
        <v>34</v>
      </c>
      <c r="J277">
        <v>79</v>
      </c>
      <c r="K277">
        <v>1</v>
      </c>
      <c r="L277">
        <v>0</v>
      </c>
      <c r="M277">
        <v>0.255</v>
      </c>
      <c r="N277" t="s">
        <v>4274</v>
      </c>
      <c r="O277" t="s">
        <v>259</v>
      </c>
      <c r="P277">
        <v>88</v>
      </c>
      <c r="Q277">
        <v>309</v>
      </c>
      <c r="R277">
        <v>10</v>
      </c>
      <c r="S277">
        <v>36</v>
      </c>
      <c r="T277">
        <v>0</v>
      </c>
      <c r="U277">
        <v>1</v>
      </c>
      <c r="V277">
        <v>1</v>
      </c>
      <c r="W277">
        <v>5</v>
      </c>
    </row>
    <row r="278" spans="1:23" x14ac:dyDescent="0.25">
      <c r="A278" t="s">
        <v>5234</v>
      </c>
      <c r="B278">
        <v>282</v>
      </c>
      <c r="C278">
        <v>67</v>
      </c>
      <c r="D278">
        <v>15</v>
      </c>
      <c r="E278">
        <v>1</v>
      </c>
      <c r="F278">
        <v>15</v>
      </c>
      <c r="G278">
        <v>36</v>
      </c>
      <c r="H278">
        <v>42</v>
      </c>
      <c r="I278">
        <v>18</v>
      </c>
      <c r="J278">
        <v>92</v>
      </c>
      <c r="K278">
        <v>2</v>
      </c>
      <c r="L278">
        <v>1</v>
      </c>
      <c r="M278">
        <v>0.23799999999999999</v>
      </c>
      <c r="N278" t="s">
        <v>5957</v>
      </c>
      <c r="O278" t="s">
        <v>5956</v>
      </c>
      <c r="P278">
        <v>87</v>
      </c>
      <c r="Q278">
        <v>309</v>
      </c>
      <c r="R278">
        <v>5</v>
      </c>
      <c r="S278">
        <v>36</v>
      </c>
      <c r="T278">
        <v>0</v>
      </c>
      <c r="U278">
        <v>3</v>
      </c>
      <c r="V278">
        <v>0</v>
      </c>
      <c r="W278">
        <v>7</v>
      </c>
    </row>
    <row r="279" spans="1:23" x14ac:dyDescent="0.25">
      <c r="A279" t="s">
        <v>5254</v>
      </c>
      <c r="B279">
        <v>291</v>
      </c>
      <c r="C279">
        <v>80</v>
      </c>
      <c r="D279">
        <v>13</v>
      </c>
      <c r="E279">
        <v>2</v>
      </c>
      <c r="F279">
        <v>1</v>
      </c>
      <c r="G279">
        <v>37</v>
      </c>
      <c r="H279">
        <v>20</v>
      </c>
      <c r="I279">
        <v>15</v>
      </c>
      <c r="J279">
        <v>25</v>
      </c>
      <c r="K279">
        <v>21</v>
      </c>
      <c r="L279">
        <v>6</v>
      </c>
      <c r="M279">
        <v>0.27500000000000002</v>
      </c>
      <c r="N279" t="s">
        <v>4049</v>
      </c>
      <c r="O279" t="s">
        <v>263</v>
      </c>
      <c r="P279">
        <v>109</v>
      </c>
      <c r="Q279">
        <v>308</v>
      </c>
      <c r="R279">
        <v>0</v>
      </c>
      <c r="S279">
        <v>64</v>
      </c>
      <c r="T279">
        <v>0</v>
      </c>
      <c r="U279">
        <v>2</v>
      </c>
      <c r="V279">
        <v>0</v>
      </c>
      <c r="W279">
        <v>7</v>
      </c>
    </row>
    <row r="280" spans="1:23" x14ac:dyDescent="0.25">
      <c r="A280" t="s">
        <v>5231</v>
      </c>
      <c r="B280">
        <v>272</v>
      </c>
      <c r="C280">
        <v>84</v>
      </c>
      <c r="D280">
        <v>13</v>
      </c>
      <c r="E280">
        <v>1</v>
      </c>
      <c r="F280">
        <v>14</v>
      </c>
      <c r="G280">
        <v>47</v>
      </c>
      <c r="H280">
        <v>46</v>
      </c>
      <c r="I280">
        <v>32</v>
      </c>
      <c r="J280">
        <v>60</v>
      </c>
      <c r="K280">
        <v>4</v>
      </c>
      <c r="L280">
        <v>0</v>
      </c>
      <c r="M280">
        <v>0.309</v>
      </c>
      <c r="N280" t="s">
        <v>5854</v>
      </c>
      <c r="O280" t="s">
        <v>5267</v>
      </c>
      <c r="P280">
        <v>106</v>
      </c>
      <c r="Q280">
        <v>307</v>
      </c>
      <c r="R280">
        <v>0</v>
      </c>
      <c r="S280">
        <v>56</v>
      </c>
      <c r="T280">
        <v>2</v>
      </c>
      <c r="U280">
        <v>2</v>
      </c>
      <c r="V280">
        <v>1</v>
      </c>
      <c r="W280">
        <v>9</v>
      </c>
    </row>
    <row r="281" spans="1:23" x14ac:dyDescent="0.25">
      <c r="A281" t="s">
        <v>5255</v>
      </c>
      <c r="B281">
        <v>272</v>
      </c>
      <c r="C281">
        <v>79</v>
      </c>
      <c r="D281">
        <v>16</v>
      </c>
      <c r="E281">
        <v>2</v>
      </c>
      <c r="F281">
        <v>1</v>
      </c>
      <c r="G281">
        <v>37</v>
      </c>
      <c r="H281">
        <v>26</v>
      </c>
      <c r="I281">
        <v>27</v>
      </c>
      <c r="J281">
        <v>32</v>
      </c>
      <c r="K281">
        <v>2</v>
      </c>
      <c r="L281">
        <v>1</v>
      </c>
      <c r="M281">
        <v>0.28999999999999998</v>
      </c>
      <c r="N281" t="s">
        <v>5959</v>
      </c>
      <c r="O281" t="s">
        <v>5958</v>
      </c>
      <c r="P281">
        <v>90</v>
      </c>
      <c r="Q281">
        <v>306</v>
      </c>
      <c r="R281">
        <v>4</v>
      </c>
      <c r="S281">
        <v>60</v>
      </c>
      <c r="T281">
        <v>5</v>
      </c>
      <c r="U281">
        <v>2</v>
      </c>
      <c r="V281">
        <v>1</v>
      </c>
      <c r="W281">
        <v>6</v>
      </c>
    </row>
    <row r="282" spans="1:23" x14ac:dyDescent="0.25">
      <c r="A282" t="s">
        <v>5251</v>
      </c>
      <c r="B282">
        <v>265</v>
      </c>
      <c r="C282">
        <v>66</v>
      </c>
      <c r="D282">
        <v>13</v>
      </c>
      <c r="E282">
        <v>2</v>
      </c>
      <c r="F282">
        <v>5</v>
      </c>
      <c r="G282">
        <v>31</v>
      </c>
      <c r="H282">
        <v>31</v>
      </c>
      <c r="I282">
        <v>32</v>
      </c>
      <c r="J282">
        <v>65</v>
      </c>
      <c r="K282">
        <v>0</v>
      </c>
      <c r="L282">
        <v>2</v>
      </c>
      <c r="M282">
        <v>0.249</v>
      </c>
      <c r="N282" t="s">
        <v>4898</v>
      </c>
      <c r="O282" t="s">
        <v>99</v>
      </c>
      <c r="P282">
        <v>81</v>
      </c>
      <c r="Q282">
        <v>304</v>
      </c>
      <c r="R282">
        <v>6</v>
      </c>
      <c r="S282">
        <v>46</v>
      </c>
      <c r="T282">
        <v>0</v>
      </c>
      <c r="U282">
        <v>1</v>
      </c>
      <c r="V282">
        <v>0</v>
      </c>
      <c r="W282">
        <v>7</v>
      </c>
    </row>
    <row r="283" spans="1:23" x14ac:dyDescent="0.25">
      <c r="A283" t="s">
        <v>5232</v>
      </c>
      <c r="B283">
        <v>287</v>
      </c>
      <c r="C283">
        <v>70</v>
      </c>
      <c r="D283">
        <v>23</v>
      </c>
      <c r="E283">
        <v>0</v>
      </c>
      <c r="F283">
        <v>9</v>
      </c>
      <c r="G283">
        <v>27</v>
      </c>
      <c r="H283">
        <v>35</v>
      </c>
      <c r="I283">
        <v>12</v>
      </c>
      <c r="J283">
        <v>81</v>
      </c>
      <c r="K283">
        <v>0</v>
      </c>
      <c r="L283">
        <v>0</v>
      </c>
      <c r="M283">
        <v>0.24399999999999999</v>
      </c>
      <c r="N283" t="s">
        <v>4508</v>
      </c>
      <c r="O283" t="s">
        <v>126</v>
      </c>
      <c r="P283">
        <v>101</v>
      </c>
      <c r="Q283">
        <v>303</v>
      </c>
      <c r="R283">
        <v>0</v>
      </c>
      <c r="S283">
        <v>38</v>
      </c>
      <c r="T283">
        <v>2</v>
      </c>
      <c r="U283">
        <v>2</v>
      </c>
      <c r="V283">
        <v>2</v>
      </c>
      <c r="W283">
        <v>6</v>
      </c>
    </row>
    <row r="284" spans="1:23" x14ac:dyDescent="0.25">
      <c r="A284" t="s">
        <v>6836</v>
      </c>
      <c r="B284">
        <v>279</v>
      </c>
      <c r="C284">
        <v>65</v>
      </c>
      <c r="D284">
        <v>15</v>
      </c>
      <c r="E284">
        <v>1</v>
      </c>
      <c r="F284">
        <v>12</v>
      </c>
      <c r="G284">
        <v>25</v>
      </c>
      <c r="H284">
        <v>40</v>
      </c>
      <c r="I284">
        <v>21</v>
      </c>
      <c r="J284">
        <v>56</v>
      </c>
      <c r="K284">
        <v>0</v>
      </c>
      <c r="L284">
        <v>1</v>
      </c>
      <c r="M284">
        <v>0.23300000000000001</v>
      </c>
      <c r="N284" t="s">
        <v>4483</v>
      </c>
      <c r="O284" t="s">
        <v>121</v>
      </c>
      <c r="P284">
        <v>99</v>
      </c>
      <c r="Q284">
        <v>303</v>
      </c>
      <c r="R284">
        <v>0</v>
      </c>
      <c r="S284">
        <v>37</v>
      </c>
      <c r="T284">
        <v>1</v>
      </c>
      <c r="U284">
        <v>2</v>
      </c>
      <c r="V284">
        <v>1</v>
      </c>
      <c r="W284">
        <v>2</v>
      </c>
    </row>
    <row r="285" spans="1:23" x14ac:dyDescent="0.25">
      <c r="A285" t="s">
        <v>5251</v>
      </c>
      <c r="B285">
        <v>256</v>
      </c>
      <c r="C285">
        <v>54</v>
      </c>
      <c r="D285">
        <v>19</v>
      </c>
      <c r="E285">
        <v>0</v>
      </c>
      <c r="F285">
        <v>10</v>
      </c>
      <c r="G285">
        <v>28</v>
      </c>
      <c r="H285">
        <v>35</v>
      </c>
      <c r="I285">
        <v>40</v>
      </c>
      <c r="J285">
        <v>66</v>
      </c>
      <c r="K285">
        <v>1</v>
      </c>
      <c r="L285">
        <v>1</v>
      </c>
      <c r="M285">
        <v>0.21099999999999999</v>
      </c>
      <c r="N285" t="s">
        <v>4191</v>
      </c>
      <c r="O285" t="s">
        <v>567</v>
      </c>
      <c r="P285">
        <v>126</v>
      </c>
      <c r="Q285">
        <v>302</v>
      </c>
      <c r="R285">
        <v>5</v>
      </c>
      <c r="S285">
        <v>25</v>
      </c>
      <c r="T285">
        <v>2</v>
      </c>
      <c r="U285">
        <v>1</v>
      </c>
      <c r="V285">
        <v>0</v>
      </c>
      <c r="W285">
        <v>5</v>
      </c>
    </row>
    <row r="286" spans="1:23" x14ac:dyDescent="0.25">
      <c r="A286" t="s">
        <v>5256</v>
      </c>
      <c r="B286">
        <v>267</v>
      </c>
      <c r="C286">
        <v>81</v>
      </c>
      <c r="D286">
        <v>14</v>
      </c>
      <c r="E286">
        <v>0</v>
      </c>
      <c r="F286">
        <v>14</v>
      </c>
      <c r="G286">
        <v>39</v>
      </c>
      <c r="H286">
        <v>59</v>
      </c>
      <c r="I286">
        <v>28</v>
      </c>
      <c r="J286">
        <v>47</v>
      </c>
      <c r="K286">
        <v>1</v>
      </c>
      <c r="L286">
        <v>0</v>
      </c>
      <c r="M286">
        <v>0.30299999999999999</v>
      </c>
      <c r="N286" t="s">
        <v>3934</v>
      </c>
      <c r="O286" t="s">
        <v>531</v>
      </c>
      <c r="P286">
        <v>116</v>
      </c>
      <c r="Q286">
        <v>301</v>
      </c>
      <c r="R286">
        <v>0</v>
      </c>
      <c r="S286">
        <v>53</v>
      </c>
      <c r="T286">
        <v>5</v>
      </c>
      <c r="U286">
        <v>6</v>
      </c>
      <c r="V286">
        <v>0</v>
      </c>
      <c r="W286">
        <v>6</v>
      </c>
    </row>
    <row r="287" spans="1:23" x14ac:dyDescent="0.25">
      <c r="A287" t="s">
        <v>5231</v>
      </c>
      <c r="B287">
        <v>286</v>
      </c>
      <c r="C287">
        <v>74</v>
      </c>
      <c r="D287">
        <v>17</v>
      </c>
      <c r="E287">
        <v>0</v>
      </c>
      <c r="F287">
        <v>7</v>
      </c>
      <c r="G287">
        <v>31</v>
      </c>
      <c r="H287">
        <v>20</v>
      </c>
      <c r="I287">
        <v>13</v>
      </c>
      <c r="J287">
        <v>42</v>
      </c>
      <c r="K287">
        <v>4</v>
      </c>
      <c r="L287">
        <v>1</v>
      </c>
      <c r="M287">
        <v>0.25900000000000001</v>
      </c>
      <c r="N287" t="s">
        <v>5911</v>
      </c>
      <c r="O287" t="s">
        <v>5910</v>
      </c>
      <c r="P287">
        <v>79</v>
      </c>
      <c r="Q287">
        <v>301</v>
      </c>
      <c r="R287">
        <v>0</v>
      </c>
      <c r="S287">
        <v>50</v>
      </c>
      <c r="T287">
        <v>1</v>
      </c>
      <c r="U287">
        <v>1</v>
      </c>
      <c r="V287">
        <v>1</v>
      </c>
      <c r="W287">
        <v>9</v>
      </c>
    </row>
    <row r="288" spans="1:23" x14ac:dyDescent="0.25">
      <c r="A288" t="s">
        <v>5229</v>
      </c>
      <c r="B288">
        <v>271</v>
      </c>
      <c r="C288">
        <v>61</v>
      </c>
      <c r="D288">
        <v>14</v>
      </c>
      <c r="E288">
        <v>0</v>
      </c>
      <c r="F288">
        <v>7</v>
      </c>
      <c r="G288">
        <v>32</v>
      </c>
      <c r="H288">
        <v>39</v>
      </c>
      <c r="I288">
        <v>25</v>
      </c>
      <c r="J288">
        <v>74</v>
      </c>
      <c r="K288">
        <v>0</v>
      </c>
      <c r="L288">
        <v>0</v>
      </c>
      <c r="M288">
        <v>0.22500000000000001</v>
      </c>
      <c r="N288" t="s">
        <v>4013</v>
      </c>
      <c r="O288" t="s">
        <v>119</v>
      </c>
      <c r="P288">
        <v>85</v>
      </c>
      <c r="Q288">
        <v>301</v>
      </c>
      <c r="R288">
        <v>1</v>
      </c>
      <c r="S288">
        <v>40</v>
      </c>
      <c r="T288">
        <v>1</v>
      </c>
      <c r="U288">
        <v>3</v>
      </c>
      <c r="V288">
        <v>1</v>
      </c>
      <c r="W288">
        <v>5</v>
      </c>
    </row>
    <row r="289" spans="1:23" x14ac:dyDescent="0.25">
      <c r="A289" t="s">
        <v>5244</v>
      </c>
      <c r="B289">
        <v>249</v>
      </c>
      <c r="C289">
        <v>68</v>
      </c>
      <c r="D289">
        <v>15</v>
      </c>
      <c r="E289">
        <v>1</v>
      </c>
      <c r="F289">
        <v>3</v>
      </c>
      <c r="G289">
        <v>37</v>
      </c>
      <c r="H289">
        <v>18</v>
      </c>
      <c r="I289">
        <v>45</v>
      </c>
      <c r="J289">
        <v>37</v>
      </c>
      <c r="K289">
        <v>3</v>
      </c>
      <c r="L289">
        <v>3</v>
      </c>
      <c r="M289">
        <v>0.27300000000000002</v>
      </c>
      <c r="N289" t="s">
        <v>4686</v>
      </c>
      <c r="O289" t="s">
        <v>228</v>
      </c>
      <c r="P289">
        <v>94</v>
      </c>
      <c r="Q289">
        <v>299</v>
      </c>
      <c r="R289">
        <v>4</v>
      </c>
      <c r="S289">
        <v>49</v>
      </c>
      <c r="T289">
        <v>2</v>
      </c>
      <c r="U289">
        <v>0</v>
      </c>
      <c r="V289">
        <v>1</v>
      </c>
      <c r="W289">
        <v>7</v>
      </c>
    </row>
    <row r="290" spans="1:23" x14ac:dyDescent="0.25">
      <c r="A290" t="s">
        <v>5252</v>
      </c>
      <c r="B290">
        <v>253</v>
      </c>
      <c r="C290">
        <v>70</v>
      </c>
      <c r="D290">
        <v>10</v>
      </c>
      <c r="E290">
        <v>0</v>
      </c>
      <c r="F290">
        <v>2</v>
      </c>
      <c r="G290">
        <v>23</v>
      </c>
      <c r="H290">
        <v>14</v>
      </c>
      <c r="I290">
        <v>38</v>
      </c>
      <c r="J290">
        <v>45</v>
      </c>
      <c r="K290">
        <v>0</v>
      </c>
      <c r="L290">
        <v>0</v>
      </c>
      <c r="M290">
        <v>0.27700000000000002</v>
      </c>
      <c r="N290" t="s">
        <v>5919</v>
      </c>
      <c r="O290" t="s">
        <v>5918</v>
      </c>
      <c r="P290">
        <v>90</v>
      </c>
      <c r="Q290">
        <v>295</v>
      </c>
      <c r="R290">
        <v>1</v>
      </c>
      <c r="S290">
        <v>58</v>
      </c>
      <c r="T290">
        <v>1</v>
      </c>
      <c r="U290">
        <v>0</v>
      </c>
      <c r="V290">
        <v>3</v>
      </c>
      <c r="W290">
        <v>8</v>
      </c>
    </row>
    <row r="291" spans="1:23" x14ac:dyDescent="0.25">
      <c r="A291" t="s">
        <v>6836</v>
      </c>
      <c r="B291">
        <v>266</v>
      </c>
      <c r="C291">
        <v>46</v>
      </c>
      <c r="D291">
        <v>10</v>
      </c>
      <c r="E291">
        <v>0</v>
      </c>
      <c r="F291">
        <v>6</v>
      </c>
      <c r="G291">
        <v>30</v>
      </c>
      <c r="H291">
        <v>31</v>
      </c>
      <c r="I291">
        <v>21</v>
      </c>
      <c r="J291">
        <v>109</v>
      </c>
      <c r="K291">
        <v>4</v>
      </c>
      <c r="L291">
        <v>5</v>
      </c>
      <c r="M291">
        <v>0.17299999999999999</v>
      </c>
      <c r="N291" t="s">
        <v>4225</v>
      </c>
      <c r="O291" t="s">
        <v>397</v>
      </c>
      <c r="P291">
        <v>93</v>
      </c>
      <c r="Q291">
        <v>295</v>
      </c>
      <c r="R291">
        <v>5</v>
      </c>
      <c r="S291">
        <v>30</v>
      </c>
      <c r="T291">
        <v>1</v>
      </c>
      <c r="U291">
        <v>2</v>
      </c>
      <c r="V291">
        <v>1</v>
      </c>
      <c r="W291">
        <v>2</v>
      </c>
    </row>
    <row r="292" spans="1:23" x14ac:dyDescent="0.25">
      <c r="A292" t="s">
        <v>5252</v>
      </c>
      <c r="B292">
        <v>276</v>
      </c>
      <c r="C292">
        <v>78</v>
      </c>
      <c r="D292">
        <v>17</v>
      </c>
      <c r="E292">
        <v>0</v>
      </c>
      <c r="F292">
        <v>4</v>
      </c>
      <c r="G292">
        <v>23</v>
      </c>
      <c r="H292">
        <v>30</v>
      </c>
      <c r="I292">
        <v>9</v>
      </c>
      <c r="J292">
        <v>46</v>
      </c>
      <c r="K292">
        <v>0</v>
      </c>
      <c r="L292">
        <v>0</v>
      </c>
      <c r="M292">
        <v>0.28299999999999997</v>
      </c>
      <c r="N292" t="s">
        <v>5870</v>
      </c>
      <c r="O292" t="s">
        <v>5869</v>
      </c>
      <c r="P292">
        <v>87</v>
      </c>
      <c r="Q292">
        <v>294</v>
      </c>
      <c r="R292">
        <v>3</v>
      </c>
      <c r="S292">
        <v>57</v>
      </c>
      <c r="T292">
        <v>0</v>
      </c>
      <c r="U292">
        <v>3</v>
      </c>
      <c r="V292">
        <v>2</v>
      </c>
      <c r="W292">
        <v>9</v>
      </c>
    </row>
    <row r="293" spans="1:23" x14ac:dyDescent="0.25">
      <c r="A293" t="s">
        <v>5231</v>
      </c>
      <c r="B293">
        <v>241</v>
      </c>
      <c r="C293">
        <v>61</v>
      </c>
      <c r="D293">
        <v>9</v>
      </c>
      <c r="E293">
        <v>2</v>
      </c>
      <c r="F293">
        <v>2</v>
      </c>
      <c r="G293">
        <v>27</v>
      </c>
      <c r="H293">
        <v>20</v>
      </c>
      <c r="I293">
        <v>37</v>
      </c>
      <c r="J293">
        <v>64</v>
      </c>
      <c r="K293">
        <v>2</v>
      </c>
      <c r="L293">
        <v>1</v>
      </c>
      <c r="M293">
        <v>0.253</v>
      </c>
      <c r="N293" t="s">
        <v>5681</v>
      </c>
      <c r="O293" t="s">
        <v>5680</v>
      </c>
      <c r="P293">
        <v>133</v>
      </c>
      <c r="Q293">
        <v>290</v>
      </c>
      <c r="R293">
        <v>6</v>
      </c>
      <c r="S293">
        <v>48</v>
      </c>
      <c r="T293">
        <v>0</v>
      </c>
      <c r="U293">
        <v>1</v>
      </c>
      <c r="V293">
        <v>5</v>
      </c>
      <c r="W293">
        <v>6</v>
      </c>
    </row>
    <row r="294" spans="1:23" x14ac:dyDescent="0.25">
      <c r="A294" t="s">
        <v>5256</v>
      </c>
      <c r="B294">
        <v>252</v>
      </c>
      <c r="C294">
        <v>57</v>
      </c>
      <c r="D294">
        <v>10</v>
      </c>
      <c r="E294">
        <v>1</v>
      </c>
      <c r="F294">
        <v>10</v>
      </c>
      <c r="G294">
        <v>35</v>
      </c>
      <c r="H294">
        <v>29</v>
      </c>
      <c r="I294">
        <v>35</v>
      </c>
      <c r="J294">
        <v>69</v>
      </c>
      <c r="K294">
        <v>4</v>
      </c>
      <c r="L294">
        <v>3</v>
      </c>
      <c r="M294">
        <v>0.22600000000000001</v>
      </c>
      <c r="N294" t="s">
        <v>3973</v>
      </c>
      <c r="O294" t="s">
        <v>555</v>
      </c>
      <c r="P294">
        <v>70</v>
      </c>
      <c r="Q294">
        <v>289</v>
      </c>
      <c r="R294">
        <v>1</v>
      </c>
      <c r="S294">
        <v>36</v>
      </c>
      <c r="T294">
        <v>1</v>
      </c>
      <c r="U294">
        <v>1</v>
      </c>
      <c r="V294">
        <v>0</v>
      </c>
      <c r="W294">
        <v>4</v>
      </c>
    </row>
    <row r="295" spans="1:23" x14ac:dyDescent="0.25">
      <c r="A295" t="s">
        <v>5237</v>
      </c>
      <c r="B295">
        <v>256</v>
      </c>
      <c r="C295">
        <v>69</v>
      </c>
      <c r="D295">
        <v>8</v>
      </c>
      <c r="E295">
        <v>4</v>
      </c>
      <c r="F295">
        <v>2</v>
      </c>
      <c r="G295">
        <v>33</v>
      </c>
      <c r="H295">
        <v>12</v>
      </c>
      <c r="I295">
        <v>23</v>
      </c>
      <c r="J295">
        <v>62</v>
      </c>
      <c r="K295">
        <v>16</v>
      </c>
      <c r="L295">
        <v>5</v>
      </c>
      <c r="M295">
        <v>0.27</v>
      </c>
      <c r="N295" t="s">
        <v>5955</v>
      </c>
      <c r="O295" t="s">
        <v>5954</v>
      </c>
      <c r="P295">
        <v>81</v>
      </c>
      <c r="Q295">
        <v>282</v>
      </c>
      <c r="R295">
        <v>0</v>
      </c>
      <c r="S295">
        <v>55</v>
      </c>
      <c r="T295">
        <v>0</v>
      </c>
      <c r="U295">
        <v>1</v>
      </c>
      <c r="V295">
        <v>2</v>
      </c>
      <c r="W295">
        <v>2</v>
      </c>
    </row>
    <row r="296" spans="1:23" x14ac:dyDescent="0.25">
      <c r="A296" t="s">
        <v>5252</v>
      </c>
      <c r="B296">
        <v>253</v>
      </c>
      <c r="C296">
        <v>45</v>
      </c>
      <c r="D296">
        <v>9</v>
      </c>
      <c r="E296">
        <v>2</v>
      </c>
      <c r="F296">
        <v>0</v>
      </c>
      <c r="G296">
        <v>23</v>
      </c>
      <c r="H296">
        <v>10</v>
      </c>
      <c r="I296">
        <v>23</v>
      </c>
      <c r="J296">
        <v>67</v>
      </c>
      <c r="K296">
        <v>5</v>
      </c>
      <c r="L296">
        <v>4</v>
      </c>
      <c r="M296">
        <v>0.17799999999999999</v>
      </c>
      <c r="N296" t="s">
        <v>4588</v>
      </c>
      <c r="O296" t="s">
        <v>4586</v>
      </c>
      <c r="P296">
        <v>79</v>
      </c>
      <c r="Q296">
        <v>281</v>
      </c>
      <c r="R296">
        <v>3</v>
      </c>
      <c r="S296">
        <v>34</v>
      </c>
      <c r="T296">
        <v>0</v>
      </c>
      <c r="U296">
        <v>0</v>
      </c>
      <c r="V296">
        <v>2</v>
      </c>
      <c r="W296">
        <v>5</v>
      </c>
    </row>
    <row r="297" spans="1:23" x14ac:dyDescent="0.25">
      <c r="A297" t="s">
        <v>5248</v>
      </c>
      <c r="B297">
        <v>258</v>
      </c>
      <c r="C297">
        <v>51</v>
      </c>
      <c r="D297">
        <v>12</v>
      </c>
      <c r="E297">
        <v>0</v>
      </c>
      <c r="F297">
        <v>7</v>
      </c>
      <c r="G297">
        <v>29</v>
      </c>
      <c r="H297">
        <v>26</v>
      </c>
      <c r="I297">
        <v>21</v>
      </c>
      <c r="J297">
        <v>62</v>
      </c>
      <c r="K297">
        <v>12</v>
      </c>
      <c r="L297">
        <v>1</v>
      </c>
      <c r="M297">
        <v>0.19800000000000001</v>
      </c>
      <c r="N297" t="s">
        <v>5777</v>
      </c>
      <c r="O297" t="s">
        <v>5776</v>
      </c>
      <c r="P297">
        <v>92</v>
      </c>
      <c r="Q297">
        <v>280</v>
      </c>
      <c r="R297">
        <v>0</v>
      </c>
      <c r="S297">
        <v>32</v>
      </c>
      <c r="T297">
        <v>0</v>
      </c>
      <c r="U297">
        <v>1</v>
      </c>
      <c r="V297">
        <v>0</v>
      </c>
      <c r="W297">
        <v>9</v>
      </c>
    </row>
    <row r="298" spans="1:23" x14ac:dyDescent="0.25">
      <c r="A298" t="s">
        <v>6836</v>
      </c>
      <c r="B298">
        <v>259</v>
      </c>
      <c r="C298">
        <v>57</v>
      </c>
      <c r="D298">
        <v>11</v>
      </c>
      <c r="E298">
        <v>0</v>
      </c>
      <c r="F298">
        <v>9</v>
      </c>
      <c r="G298">
        <v>27</v>
      </c>
      <c r="H298">
        <v>32</v>
      </c>
      <c r="I298">
        <v>16</v>
      </c>
      <c r="J298">
        <v>53</v>
      </c>
      <c r="K298">
        <v>0</v>
      </c>
      <c r="L298">
        <v>1</v>
      </c>
      <c r="M298">
        <v>0.22</v>
      </c>
      <c r="N298" t="s">
        <v>5025</v>
      </c>
      <c r="O298" t="s">
        <v>582</v>
      </c>
      <c r="P298">
        <v>79</v>
      </c>
      <c r="Q298">
        <v>279</v>
      </c>
      <c r="R298">
        <v>1</v>
      </c>
      <c r="S298">
        <v>37</v>
      </c>
      <c r="T298">
        <v>0</v>
      </c>
      <c r="U298">
        <v>3</v>
      </c>
      <c r="V298">
        <v>0</v>
      </c>
      <c r="W298">
        <v>11</v>
      </c>
    </row>
    <row r="299" spans="1:23" x14ac:dyDescent="0.25">
      <c r="A299" t="s">
        <v>5256</v>
      </c>
      <c r="B299">
        <v>251</v>
      </c>
      <c r="C299">
        <v>63</v>
      </c>
      <c r="D299">
        <v>21</v>
      </c>
      <c r="E299">
        <v>1</v>
      </c>
      <c r="F299">
        <v>13</v>
      </c>
      <c r="G299">
        <v>41</v>
      </c>
      <c r="H299">
        <v>30</v>
      </c>
      <c r="I299">
        <v>23</v>
      </c>
      <c r="J299">
        <v>69</v>
      </c>
      <c r="K299">
        <v>6</v>
      </c>
      <c r="L299">
        <v>0</v>
      </c>
      <c r="M299">
        <v>0.251</v>
      </c>
      <c r="N299" t="s">
        <v>5877</v>
      </c>
      <c r="O299" t="s">
        <v>5876</v>
      </c>
      <c r="P299">
        <v>74</v>
      </c>
      <c r="Q299">
        <v>278</v>
      </c>
      <c r="R299">
        <v>1</v>
      </c>
      <c r="S299">
        <v>28</v>
      </c>
      <c r="T299">
        <v>2</v>
      </c>
      <c r="U299">
        <v>3</v>
      </c>
      <c r="V299">
        <v>0</v>
      </c>
      <c r="W299">
        <v>3</v>
      </c>
    </row>
    <row r="300" spans="1:23" x14ac:dyDescent="0.25">
      <c r="A300" t="s">
        <v>5241</v>
      </c>
      <c r="B300">
        <v>261</v>
      </c>
      <c r="C300">
        <v>63</v>
      </c>
      <c r="D300">
        <v>15</v>
      </c>
      <c r="E300">
        <v>0</v>
      </c>
      <c r="F300">
        <v>4</v>
      </c>
      <c r="G300">
        <v>29</v>
      </c>
      <c r="H300">
        <v>19</v>
      </c>
      <c r="I300">
        <v>9</v>
      </c>
      <c r="J300">
        <v>63</v>
      </c>
      <c r="K300">
        <v>8</v>
      </c>
      <c r="L300">
        <v>1</v>
      </c>
      <c r="M300">
        <v>0.24099999999999999</v>
      </c>
      <c r="N300" t="s">
        <v>5875</v>
      </c>
      <c r="O300" t="s">
        <v>5874</v>
      </c>
      <c r="P300">
        <v>111</v>
      </c>
      <c r="Q300">
        <v>277</v>
      </c>
      <c r="R300">
        <v>4</v>
      </c>
      <c r="S300">
        <v>44</v>
      </c>
      <c r="T300">
        <v>0</v>
      </c>
      <c r="U300">
        <v>1</v>
      </c>
      <c r="V300">
        <v>2</v>
      </c>
      <c r="W300">
        <v>6</v>
      </c>
    </row>
    <row r="301" spans="1:23" x14ac:dyDescent="0.25">
      <c r="A301" t="s">
        <v>5229</v>
      </c>
      <c r="B301">
        <v>243</v>
      </c>
      <c r="C301">
        <v>57</v>
      </c>
      <c r="D301">
        <v>12</v>
      </c>
      <c r="E301">
        <v>2</v>
      </c>
      <c r="F301">
        <v>7</v>
      </c>
      <c r="G301">
        <v>30</v>
      </c>
      <c r="H301">
        <v>25</v>
      </c>
      <c r="I301">
        <v>30</v>
      </c>
      <c r="J301">
        <v>55</v>
      </c>
      <c r="K301">
        <v>3</v>
      </c>
      <c r="L301">
        <v>2</v>
      </c>
      <c r="M301">
        <v>0.23499999999999999</v>
      </c>
      <c r="N301" t="s">
        <v>4968</v>
      </c>
      <c r="O301" t="s">
        <v>436</v>
      </c>
      <c r="P301">
        <v>90</v>
      </c>
      <c r="Q301">
        <v>276</v>
      </c>
      <c r="R301">
        <v>2</v>
      </c>
      <c r="S301">
        <v>36</v>
      </c>
      <c r="T301">
        <v>0</v>
      </c>
      <c r="U301">
        <v>1</v>
      </c>
      <c r="V301">
        <v>0</v>
      </c>
      <c r="W301">
        <v>4</v>
      </c>
    </row>
    <row r="302" spans="1:23" x14ac:dyDescent="0.25">
      <c r="A302" t="s">
        <v>5240</v>
      </c>
      <c r="B302">
        <v>252</v>
      </c>
      <c r="C302">
        <v>63</v>
      </c>
      <c r="D302">
        <v>16</v>
      </c>
      <c r="E302">
        <v>2</v>
      </c>
      <c r="F302">
        <v>3</v>
      </c>
      <c r="G302">
        <v>37</v>
      </c>
      <c r="H302">
        <v>15</v>
      </c>
      <c r="I302">
        <v>14</v>
      </c>
      <c r="J302">
        <v>56</v>
      </c>
      <c r="K302">
        <v>7</v>
      </c>
      <c r="L302">
        <v>3</v>
      </c>
      <c r="M302">
        <v>0.25</v>
      </c>
      <c r="N302" t="s">
        <v>4056</v>
      </c>
      <c r="O302" t="s">
        <v>173</v>
      </c>
      <c r="P302">
        <v>94</v>
      </c>
      <c r="Q302">
        <v>272</v>
      </c>
      <c r="R302">
        <v>3</v>
      </c>
      <c r="S302">
        <v>42</v>
      </c>
      <c r="T302">
        <v>0</v>
      </c>
      <c r="U302">
        <v>1</v>
      </c>
      <c r="V302">
        <v>2</v>
      </c>
      <c r="W302">
        <v>6</v>
      </c>
    </row>
    <row r="303" spans="1:23" x14ac:dyDescent="0.25">
      <c r="A303" t="s">
        <v>5246</v>
      </c>
      <c r="B303">
        <v>236</v>
      </c>
      <c r="C303">
        <v>68</v>
      </c>
      <c r="D303">
        <v>17</v>
      </c>
      <c r="E303">
        <v>1</v>
      </c>
      <c r="F303">
        <v>12</v>
      </c>
      <c r="G303">
        <v>34</v>
      </c>
      <c r="H303">
        <v>53</v>
      </c>
      <c r="I303">
        <v>25</v>
      </c>
      <c r="J303">
        <v>55</v>
      </c>
      <c r="K303">
        <v>2</v>
      </c>
      <c r="L303">
        <v>2</v>
      </c>
      <c r="M303">
        <v>0.28799999999999998</v>
      </c>
      <c r="N303" t="s">
        <v>4148</v>
      </c>
      <c r="O303" t="s">
        <v>352</v>
      </c>
      <c r="P303">
        <v>82</v>
      </c>
      <c r="Q303">
        <v>270</v>
      </c>
      <c r="R303">
        <v>3</v>
      </c>
      <c r="S303">
        <v>38</v>
      </c>
      <c r="T303">
        <v>2</v>
      </c>
      <c r="U303">
        <v>3</v>
      </c>
      <c r="V303">
        <v>3</v>
      </c>
      <c r="W303">
        <v>6</v>
      </c>
    </row>
    <row r="304" spans="1:23" x14ac:dyDescent="0.25">
      <c r="A304" t="s">
        <v>5241</v>
      </c>
      <c r="B304">
        <v>254</v>
      </c>
      <c r="C304">
        <v>55</v>
      </c>
      <c r="D304">
        <v>13</v>
      </c>
      <c r="E304">
        <v>1</v>
      </c>
      <c r="F304">
        <v>4</v>
      </c>
      <c r="G304">
        <v>24</v>
      </c>
      <c r="H304">
        <v>24</v>
      </c>
      <c r="I304">
        <v>12</v>
      </c>
      <c r="J304">
        <v>48</v>
      </c>
      <c r="K304">
        <v>0</v>
      </c>
      <c r="L304">
        <v>1</v>
      </c>
      <c r="M304">
        <v>0.217</v>
      </c>
      <c r="N304" t="s">
        <v>4758</v>
      </c>
      <c r="O304" t="s">
        <v>438</v>
      </c>
      <c r="P304">
        <v>73</v>
      </c>
      <c r="Q304">
        <v>268</v>
      </c>
      <c r="R304">
        <v>1</v>
      </c>
      <c r="S304">
        <v>37</v>
      </c>
      <c r="T304">
        <v>0</v>
      </c>
      <c r="U304">
        <v>0</v>
      </c>
      <c r="V304">
        <v>1</v>
      </c>
      <c r="W304">
        <v>7</v>
      </c>
    </row>
    <row r="305" spans="1:23" x14ac:dyDescent="0.25">
      <c r="A305" t="s">
        <v>5241</v>
      </c>
      <c r="B305">
        <v>254</v>
      </c>
      <c r="C305">
        <v>65</v>
      </c>
      <c r="D305">
        <v>14</v>
      </c>
      <c r="E305">
        <v>1</v>
      </c>
      <c r="F305">
        <v>8</v>
      </c>
      <c r="G305">
        <v>31</v>
      </c>
      <c r="H305">
        <v>28</v>
      </c>
      <c r="I305">
        <v>10</v>
      </c>
      <c r="J305">
        <v>72</v>
      </c>
      <c r="K305">
        <v>0</v>
      </c>
      <c r="L305">
        <v>0</v>
      </c>
      <c r="M305">
        <v>0.25600000000000001</v>
      </c>
      <c r="N305" t="s">
        <v>4531</v>
      </c>
      <c r="O305" t="s">
        <v>111</v>
      </c>
      <c r="P305">
        <v>89</v>
      </c>
      <c r="Q305">
        <v>266</v>
      </c>
      <c r="R305">
        <v>1</v>
      </c>
      <c r="S305">
        <v>42</v>
      </c>
      <c r="T305">
        <v>0</v>
      </c>
      <c r="U305">
        <v>0</v>
      </c>
      <c r="V305">
        <v>1</v>
      </c>
      <c r="W305">
        <v>7</v>
      </c>
    </row>
    <row r="306" spans="1:23" x14ac:dyDescent="0.25">
      <c r="A306" t="s">
        <v>5233</v>
      </c>
      <c r="B306">
        <v>229</v>
      </c>
      <c r="C306">
        <v>55</v>
      </c>
      <c r="D306">
        <v>8</v>
      </c>
      <c r="E306">
        <v>1</v>
      </c>
      <c r="F306">
        <v>0</v>
      </c>
      <c r="G306">
        <v>30</v>
      </c>
      <c r="H306">
        <v>16</v>
      </c>
      <c r="I306">
        <v>33</v>
      </c>
      <c r="J306">
        <v>55</v>
      </c>
      <c r="K306">
        <v>0</v>
      </c>
      <c r="L306">
        <v>1</v>
      </c>
      <c r="M306">
        <v>0.24</v>
      </c>
      <c r="N306" t="s">
        <v>5841</v>
      </c>
      <c r="O306" t="s">
        <v>5840</v>
      </c>
      <c r="P306">
        <v>83</v>
      </c>
      <c r="Q306">
        <v>266</v>
      </c>
      <c r="R306">
        <v>2</v>
      </c>
      <c r="S306">
        <v>46</v>
      </c>
      <c r="T306">
        <v>9</v>
      </c>
      <c r="U306">
        <v>0</v>
      </c>
      <c r="V306">
        <v>2</v>
      </c>
      <c r="W306">
        <v>9</v>
      </c>
    </row>
    <row r="307" spans="1:23" x14ac:dyDescent="0.25">
      <c r="A307" t="s">
        <v>5247</v>
      </c>
      <c r="B307">
        <v>245</v>
      </c>
      <c r="C307">
        <v>77</v>
      </c>
      <c r="D307">
        <v>10</v>
      </c>
      <c r="E307">
        <v>3</v>
      </c>
      <c r="F307">
        <v>3</v>
      </c>
      <c r="G307">
        <v>30</v>
      </c>
      <c r="H307">
        <v>20</v>
      </c>
      <c r="I307">
        <v>15</v>
      </c>
      <c r="J307">
        <v>49</v>
      </c>
      <c r="K307">
        <v>5</v>
      </c>
      <c r="L307">
        <v>0</v>
      </c>
      <c r="M307">
        <v>0.314</v>
      </c>
      <c r="N307" t="s">
        <v>4619</v>
      </c>
      <c r="O307" t="s">
        <v>453</v>
      </c>
      <c r="P307">
        <v>71</v>
      </c>
      <c r="Q307">
        <v>264</v>
      </c>
      <c r="R307">
        <v>0</v>
      </c>
      <c r="S307">
        <v>61</v>
      </c>
      <c r="T307">
        <v>0</v>
      </c>
      <c r="U307">
        <v>0</v>
      </c>
      <c r="V307">
        <v>3</v>
      </c>
      <c r="W307">
        <v>5</v>
      </c>
    </row>
    <row r="308" spans="1:23" x14ac:dyDescent="0.25">
      <c r="A308" t="s">
        <v>5257</v>
      </c>
      <c r="B308">
        <v>241</v>
      </c>
      <c r="C308">
        <v>61</v>
      </c>
      <c r="D308">
        <v>13</v>
      </c>
      <c r="E308">
        <v>0</v>
      </c>
      <c r="F308">
        <v>11</v>
      </c>
      <c r="G308">
        <v>33</v>
      </c>
      <c r="H308">
        <v>41</v>
      </c>
      <c r="I308">
        <v>20</v>
      </c>
      <c r="J308">
        <v>77</v>
      </c>
      <c r="K308">
        <v>0</v>
      </c>
      <c r="L308">
        <v>0</v>
      </c>
      <c r="M308">
        <v>0.253</v>
      </c>
      <c r="N308" t="s">
        <v>3928</v>
      </c>
      <c r="O308" t="s">
        <v>951</v>
      </c>
      <c r="P308">
        <v>78</v>
      </c>
      <c r="Q308">
        <v>264</v>
      </c>
      <c r="R308">
        <v>2</v>
      </c>
      <c r="S308">
        <v>37</v>
      </c>
      <c r="T308">
        <v>1</v>
      </c>
      <c r="U308">
        <v>1</v>
      </c>
      <c r="V308">
        <v>0</v>
      </c>
      <c r="W308">
        <v>10</v>
      </c>
    </row>
    <row r="309" spans="1:23" x14ac:dyDescent="0.25">
      <c r="A309" t="s">
        <v>5238</v>
      </c>
      <c r="B309">
        <v>218</v>
      </c>
      <c r="C309">
        <v>63</v>
      </c>
      <c r="D309">
        <v>15</v>
      </c>
      <c r="E309">
        <v>2</v>
      </c>
      <c r="F309">
        <v>8</v>
      </c>
      <c r="G309">
        <v>35</v>
      </c>
      <c r="H309">
        <v>38</v>
      </c>
      <c r="I309">
        <v>39</v>
      </c>
      <c r="J309">
        <v>43</v>
      </c>
      <c r="K309">
        <v>4</v>
      </c>
      <c r="L309">
        <v>1</v>
      </c>
      <c r="M309">
        <v>0.28899999999999998</v>
      </c>
      <c r="N309" t="s">
        <v>5909</v>
      </c>
      <c r="O309" t="s">
        <v>5908</v>
      </c>
      <c r="P309">
        <v>102</v>
      </c>
      <c r="Q309">
        <v>262</v>
      </c>
      <c r="R309">
        <v>5</v>
      </c>
      <c r="S309">
        <v>38</v>
      </c>
      <c r="T309">
        <v>1</v>
      </c>
      <c r="U309">
        <v>0</v>
      </c>
      <c r="V309">
        <v>0</v>
      </c>
      <c r="W309">
        <v>6</v>
      </c>
    </row>
    <row r="310" spans="1:23" x14ac:dyDescent="0.25">
      <c r="A310" t="s">
        <v>5236</v>
      </c>
      <c r="B310">
        <v>241</v>
      </c>
      <c r="C310">
        <v>60</v>
      </c>
      <c r="D310">
        <v>10</v>
      </c>
      <c r="E310">
        <v>0</v>
      </c>
      <c r="F310">
        <v>7</v>
      </c>
      <c r="G310">
        <v>16</v>
      </c>
      <c r="H310">
        <v>26</v>
      </c>
      <c r="I310">
        <v>17</v>
      </c>
      <c r="J310">
        <v>40</v>
      </c>
      <c r="K310">
        <v>0</v>
      </c>
      <c r="L310">
        <v>1</v>
      </c>
      <c r="M310">
        <v>0.249</v>
      </c>
      <c r="N310" t="s">
        <v>4403</v>
      </c>
      <c r="O310" t="s">
        <v>640</v>
      </c>
      <c r="P310">
        <v>66</v>
      </c>
      <c r="Q310">
        <v>260</v>
      </c>
      <c r="R310">
        <v>1</v>
      </c>
      <c r="S310">
        <v>43</v>
      </c>
      <c r="T310">
        <v>1</v>
      </c>
      <c r="U310">
        <v>1</v>
      </c>
      <c r="V310">
        <v>0</v>
      </c>
      <c r="W310">
        <v>10</v>
      </c>
    </row>
    <row r="311" spans="1:23" x14ac:dyDescent="0.25">
      <c r="A311" t="s">
        <v>5235</v>
      </c>
      <c r="B311">
        <v>230</v>
      </c>
      <c r="C311">
        <v>56</v>
      </c>
      <c r="D311">
        <v>10</v>
      </c>
      <c r="E311">
        <v>0</v>
      </c>
      <c r="F311">
        <v>16</v>
      </c>
      <c r="G311">
        <v>50</v>
      </c>
      <c r="H311">
        <v>35</v>
      </c>
      <c r="I311">
        <v>20</v>
      </c>
      <c r="J311">
        <v>90</v>
      </c>
      <c r="K311">
        <v>9</v>
      </c>
      <c r="L311">
        <v>4</v>
      </c>
      <c r="M311">
        <v>0.24299999999999999</v>
      </c>
      <c r="N311" t="s">
        <v>4323</v>
      </c>
      <c r="O311" t="s">
        <v>245</v>
      </c>
      <c r="P311">
        <v>106</v>
      </c>
      <c r="Q311">
        <v>259</v>
      </c>
      <c r="R311">
        <v>6</v>
      </c>
      <c r="S311">
        <v>30</v>
      </c>
      <c r="T311">
        <v>1</v>
      </c>
      <c r="U311">
        <v>1</v>
      </c>
      <c r="V311">
        <v>2</v>
      </c>
      <c r="W311">
        <v>5</v>
      </c>
    </row>
    <row r="312" spans="1:23" x14ac:dyDescent="0.25">
      <c r="A312" t="s">
        <v>5230</v>
      </c>
      <c r="B312">
        <v>241</v>
      </c>
      <c r="C312">
        <v>72</v>
      </c>
      <c r="D312">
        <v>21</v>
      </c>
      <c r="E312">
        <v>2</v>
      </c>
      <c r="F312">
        <v>4</v>
      </c>
      <c r="G312">
        <v>30</v>
      </c>
      <c r="H312">
        <v>27</v>
      </c>
      <c r="I312">
        <v>12</v>
      </c>
      <c r="J312">
        <v>51</v>
      </c>
      <c r="K312">
        <v>0</v>
      </c>
      <c r="L312">
        <v>0</v>
      </c>
      <c r="M312">
        <v>0.29899999999999999</v>
      </c>
      <c r="N312" t="s">
        <v>6477</v>
      </c>
      <c r="O312" t="s">
        <v>5844</v>
      </c>
      <c r="P312">
        <v>82</v>
      </c>
      <c r="Q312">
        <v>256</v>
      </c>
      <c r="R312">
        <v>0</v>
      </c>
      <c r="S312">
        <v>45</v>
      </c>
      <c r="T312">
        <v>2</v>
      </c>
      <c r="U312">
        <v>1</v>
      </c>
      <c r="V312">
        <v>2</v>
      </c>
      <c r="W312">
        <v>5</v>
      </c>
    </row>
    <row r="313" spans="1:23" x14ac:dyDescent="0.25">
      <c r="A313" t="s">
        <v>5249</v>
      </c>
      <c r="B313">
        <v>224</v>
      </c>
      <c r="C313">
        <v>55</v>
      </c>
      <c r="D313">
        <v>10</v>
      </c>
      <c r="E313">
        <v>3</v>
      </c>
      <c r="F313">
        <v>3</v>
      </c>
      <c r="G313">
        <v>43</v>
      </c>
      <c r="H313">
        <v>13</v>
      </c>
      <c r="I313">
        <v>31</v>
      </c>
      <c r="J313">
        <v>59</v>
      </c>
      <c r="K313">
        <v>15</v>
      </c>
      <c r="L313">
        <v>1</v>
      </c>
      <c r="M313">
        <v>0.246</v>
      </c>
      <c r="N313" t="s">
        <v>4304</v>
      </c>
      <c r="O313" t="s">
        <v>215</v>
      </c>
      <c r="P313">
        <v>90</v>
      </c>
      <c r="Q313">
        <v>256</v>
      </c>
      <c r="R313">
        <v>0</v>
      </c>
      <c r="S313">
        <v>39</v>
      </c>
      <c r="T313">
        <v>0</v>
      </c>
      <c r="U313">
        <v>0</v>
      </c>
      <c r="V313">
        <v>1</v>
      </c>
      <c r="W313">
        <v>2</v>
      </c>
    </row>
    <row r="314" spans="1:23" x14ac:dyDescent="0.25">
      <c r="A314" t="s">
        <v>5249</v>
      </c>
      <c r="B314">
        <v>226</v>
      </c>
      <c r="C314">
        <v>41</v>
      </c>
      <c r="D314">
        <v>7</v>
      </c>
      <c r="E314">
        <v>0</v>
      </c>
      <c r="F314">
        <v>10</v>
      </c>
      <c r="G314">
        <v>35</v>
      </c>
      <c r="H314">
        <v>27</v>
      </c>
      <c r="I314">
        <v>29</v>
      </c>
      <c r="J314">
        <v>67</v>
      </c>
      <c r="K314">
        <v>5</v>
      </c>
      <c r="L314">
        <v>0</v>
      </c>
      <c r="M314">
        <v>0.18099999999999999</v>
      </c>
      <c r="N314" t="s">
        <v>3958</v>
      </c>
      <c r="O314" t="s">
        <v>51</v>
      </c>
      <c r="P314">
        <v>106</v>
      </c>
      <c r="Q314">
        <v>256</v>
      </c>
      <c r="R314">
        <v>0</v>
      </c>
      <c r="S314">
        <v>24</v>
      </c>
      <c r="T314">
        <v>0</v>
      </c>
      <c r="U314">
        <v>1</v>
      </c>
      <c r="V314">
        <v>0</v>
      </c>
      <c r="W314">
        <v>1</v>
      </c>
    </row>
    <row r="315" spans="1:23" x14ac:dyDescent="0.25">
      <c r="A315" t="s">
        <v>5249</v>
      </c>
      <c r="B315">
        <v>223</v>
      </c>
      <c r="C315">
        <v>58</v>
      </c>
      <c r="D315">
        <v>11</v>
      </c>
      <c r="E315">
        <v>2</v>
      </c>
      <c r="F315">
        <v>5</v>
      </c>
      <c r="G315">
        <v>30</v>
      </c>
      <c r="H315">
        <v>18</v>
      </c>
      <c r="I315">
        <v>29</v>
      </c>
      <c r="J315">
        <v>37</v>
      </c>
      <c r="K315">
        <v>3</v>
      </c>
      <c r="L315">
        <v>1</v>
      </c>
      <c r="M315">
        <v>0.26</v>
      </c>
      <c r="N315" t="s">
        <v>4853</v>
      </c>
      <c r="O315" t="s">
        <v>4851</v>
      </c>
      <c r="P315">
        <v>73</v>
      </c>
      <c r="Q315">
        <v>255</v>
      </c>
      <c r="R315">
        <v>1</v>
      </c>
      <c r="S315">
        <v>40</v>
      </c>
      <c r="T315">
        <v>3</v>
      </c>
      <c r="U315">
        <v>2</v>
      </c>
      <c r="V315">
        <v>0</v>
      </c>
      <c r="W315">
        <v>3</v>
      </c>
    </row>
    <row r="316" spans="1:23" x14ac:dyDescent="0.25">
      <c r="A316" t="s">
        <v>5237</v>
      </c>
      <c r="B316">
        <v>218</v>
      </c>
      <c r="C316">
        <v>45</v>
      </c>
      <c r="D316">
        <v>7</v>
      </c>
      <c r="E316">
        <v>2</v>
      </c>
      <c r="F316">
        <v>5</v>
      </c>
      <c r="G316">
        <v>22</v>
      </c>
      <c r="H316">
        <v>19</v>
      </c>
      <c r="I316">
        <v>29</v>
      </c>
      <c r="J316">
        <v>73</v>
      </c>
      <c r="K316">
        <v>1</v>
      </c>
      <c r="L316">
        <v>1</v>
      </c>
      <c r="M316">
        <v>0.20599999999999999</v>
      </c>
      <c r="N316" t="s">
        <v>6565</v>
      </c>
      <c r="O316" t="s">
        <v>5737</v>
      </c>
      <c r="P316">
        <v>75</v>
      </c>
      <c r="Q316">
        <v>254</v>
      </c>
      <c r="R316">
        <v>4</v>
      </c>
      <c r="S316">
        <v>31</v>
      </c>
      <c r="T316">
        <v>0</v>
      </c>
      <c r="U316">
        <v>2</v>
      </c>
      <c r="V316">
        <v>1</v>
      </c>
      <c r="W316">
        <v>5</v>
      </c>
    </row>
    <row r="317" spans="1:23" x14ac:dyDescent="0.25">
      <c r="A317" t="s">
        <v>5234</v>
      </c>
      <c r="B317">
        <v>219</v>
      </c>
      <c r="C317">
        <v>52</v>
      </c>
      <c r="D317">
        <v>12</v>
      </c>
      <c r="E317">
        <v>0</v>
      </c>
      <c r="F317">
        <v>3</v>
      </c>
      <c r="G317">
        <v>21</v>
      </c>
      <c r="H317">
        <v>22</v>
      </c>
      <c r="I317">
        <v>31</v>
      </c>
      <c r="J317">
        <v>63</v>
      </c>
      <c r="K317">
        <v>0</v>
      </c>
      <c r="L317">
        <v>0</v>
      </c>
      <c r="M317">
        <v>0.23699999999999999</v>
      </c>
      <c r="N317" t="s">
        <v>5761</v>
      </c>
      <c r="O317" t="s">
        <v>6323</v>
      </c>
      <c r="P317">
        <v>76</v>
      </c>
      <c r="Q317">
        <v>253</v>
      </c>
      <c r="R317">
        <v>0</v>
      </c>
      <c r="S317">
        <v>37</v>
      </c>
      <c r="T317">
        <v>0</v>
      </c>
      <c r="U317">
        <v>2</v>
      </c>
      <c r="V317">
        <v>1</v>
      </c>
      <c r="W317">
        <v>10</v>
      </c>
    </row>
    <row r="318" spans="1:23" x14ac:dyDescent="0.25">
      <c r="A318" t="s">
        <v>5238</v>
      </c>
      <c r="B318">
        <v>231</v>
      </c>
      <c r="C318">
        <v>56</v>
      </c>
      <c r="D318">
        <v>17</v>
      </c>
      <c r="E318">
        <v>0</v>
      </c>
      <c r="F318">
        <v>3</v>
      </c>
      <c r="G318">
        <v>14</v>
      </c>
      <c r="H318">
        <v>30</v>
      </c>
      <c r="I318">
        <v>16</v>
      </c>
      <c r="J318">
        <v>43</v>
      </c>
      <c r="K318">
        <v>0</v>
      </c>
      <c r="L318">
        <v>1</v>
      </c>
      <c r="M318">
        <v>0.24199999999999999</v>
      </c>
      <c r="N318" t="s">
        <v>4718</v>
      </c>
      <c r="O318" t="s">
        <v>609</v>
      </c>
      <c r="P318">
        <v>71</v>
      </c>
      <c r="Q318">
        <v>252</v>
      </c>
      <c r="R318">
        <v>0</v>
      </c>
      <c r="S318">
        <v>36</v>
      </c>
      <c r="T318">
        <v>1</v>
      </c>
      <c r="U318">
        <v>4</v>
      </c>
      <c r="V318">
        <v>0</v>
      </c>
      <c r="W318">
        <v>7</v>
      </c>
    </row>
    <row r="319" spans="1:23" x14ac:dyDescent="0.25">
      <c r="A319" t="s">
        <v>5258</v>
      </c>
      <c r="B319">
        <v>229</v>
      </c>
      <c r="C319">
        <v>50</v>
      </c>
      <c r="D319">
        <v>9</v>
      </c>
      <c r="E319">
        <v>1</v>
      </c>
      <c r="F319">
        <v>2</v>
      </c>
      <c r="G319">
        <v>19</v>
      </c>
      <c r="H319">
        <v>21</v>
      </c>
      <c r="I319">
        <v>16</v>
      </c>
      <c r="J319">
        <v>57</v>
      </c>
      <c r="K319">
        <v>0</v>
      </c>
      <c r="L319">
        <v>0</v>
      </c>
      <c r="M319">
        <v>0.218</v>
      </c>
      <c r="N319" t="s">
        <v>5735</v>
      </c>
      <c r="O319" t="s">
        <v>5734</v>
      </c>
      <c r="P319">
        <v>80</v>
      </c>
      <c r="Q319">
        <v>252</v>
      </c>
      <c r="R319">
        <v>2</v>
      </c>
      <c r="S319">
        <v>38</v>
      </c>
      <c r="T319">
        <v>0</v>
      </c>
      <c r="U319">
        <v>3</v>
      </c>
      <c r="V319">
        <v>2</v>
      </c>
      <c r="W319">
        <v>7</v>
      </c>
    </row>
    <row r="320" spans="1:23" x14ac:dyDescent="0.25">
      <c r="A320" t="s">
        <v>5246</v>
      </c>
      <c r="B320">
        <v>217</v>
      </c>
      <c r="C320">
        <v>45</v>
      </c>
      <c r="D320">
        <v>12</v>
      </c>
      <c r="E320">
        <v>0</v>
      </c>
      <c r="F320">
        <v>8</v>
      </c>
      <c r="G320">
        <v>22</v>
      </c>
      <c r="H320">
        <v>38</v>
      </c>
      <c r="I320">
        <v>26</v>
      </c>
      <c r="J320">
        <v>71</v>
      </c>
      <c r="K320">
        <v>0</v>
      </c>
      <c r="L320">
        <v>1</v>
      </c>
      <c r="M320">
        <v>0.20699999999999999</v>
      </c>
      <c r="N320" t="s">
        <v>4118</v>
      </c>
      <c r="O320" t="s">
        <v>3727</v>
      </c>
      <c r="P320">
        <v>73</v>
      </c>
      <c r="Q320">
        <v>248</v>
      </c>
      <c r="R320">
        <v>0</v>
      </c>
      <c r="S320">
        <v>25</v>
      </c>
      <c r="T320">
        <v>0</v>
      </c>
      <c r="U320">
        <v>1</v>
      </c>
      <c r="V320">
        <v>4</v>
      </c>
      <c r="W320">
        <v>4</v>
      </c>
    </row>
    <row r="321" spans="1:23" x14ac:dyDescent="0.25">
      <c r="A321" t="s">
        <v>5255</v>
      </c>
      <c r="B321">
        <v>228</v>
      </c>
      <c r="C321">
        <v>57</v>
      </c>
      <c r="D321">
        <v>13</v>
      </c>
      <c r="E321">
        <v>1</v>
      </c>
      <c r="F321">
        <v>3</v>
      </c>
      <c r="G321">
        <v>20</v>
      </c>
      <c r="H321">
        <v>31</v>
      </c>
      <c r="I321">
        <v>12</v>
      </c>
      <c r="J321">
        <v>50</v>
      </c>
      <c r="K321">
        <v>0</v>
      </c>
      <c r="L321">
        <v>2</v>
      </c>
      <c r="M321">
        <v>0.25</v>
      </c>
      <c r="N321" t="s">
        <v>6555</v>
      </c>
      <c r="O321" t="s">
        <v>6554</v>
      </c>
      <c r="P321">
        <v>70</v>
      </c>
      <c r="Q321">
        <v>247</v>
      </c>
      <c r="R321">
        <v>0</v>
      </c>
      <c r="S321">
        <v>40</v>
      </c>
      <c r="T321">
        <v>2</v>
      </c>
      <c r="U321">
        <v>5</v>
      </c>
      <c r="V321">
        <v>2</v>
      </c>
      <c r="W321">
        <v>6</v>
      </c>
    </row>
    <row r="322" spans="1:23" x14ac:dyDescent="0.25">
      <c r="A322" t="s">
        <v>5230</v>
      </c>
      <c r="B322">
        <v>217</v>
      </c>
      <c r="C322">
        <v>62</v>
      </c>
      <c r="D322">
        <v>9</v>
      </c>
      <c r="E322">
        <v>5</v>
      </c>
      <c r="F322">
        <v>6</v>
      </c>
      <c r="G322">
        <v>34</v>
      </c>
      <c r="H322">
        <v>28</v>
      </c>
      <c r="I322">
        <v>21</v>
      </c>
      <c r="J322">
        <v>36</v>
      </c>
      <c r="K322">
        <v>8</v>
      </c>
      <c r="L322">
        <v>1</v>
      </c>
      <c r="M322">
        <v>0.28599999999999998</v>
      </c>
      <c r="N322" t="s">
        <v>6690</v>
      </c>
      <c r="O322" t="s">
        <v>5699</v>
      </c>
      <c r="P322">
        <v>57</v>
      </c>
      <c r="Q322">
        <v>244</v>
      </c>
      <c r="R322">
        <v>3</v>
      </c>
      <c r="S322">
        <v>42</v>
      </c>
      <c r="T322">
        <v>0</v>
      </c>
      <c r="U322">
        <v>2</v>
      </c>
      <c r="V322">
        <v>1</v>
      </c>
      <c r="W322">
        <v>3</v>
      </c>
    </row>
    <row r="323" spans="1:23" x14ac:dyDescent="0.25">
      <c r="A323" t="s">
        <v>5229</v>
      </c>
      <c r="B323">
        <v>222</v>
      </c>
      <c r="C323">
        <v>63</v>
      </c>
      <c r="D323">
        <v>14</v>
      </c>
      <c r="E323">
        <v>0</v>
      </c>
      <c r="F323">
        <v>10</v>
      </c>
      <c r="G323">
        <v>34</v>
      </c>
      <c r="H323">
        <v>30</v>
      </c>
      <c r="I323">
        <v>18</v>
      </c>
      <c r="J323">
        <v>57</v>
      </c>
      <c r="K323">
        <v>3</v>
      </c>
      <c r="L323">
        <v>1</v>
      </c>
      <c r="M323">
        <v>0.28399999999999997</v>
      </c>
      <c r="N323" t="s">
        <v>6730</v>
      </c>
      <c r="O323" t="s">
        <v>5815</v>
      </c>
      <c r="P323">
        <v>58</v>
      </c>
      <c r="Q323">
        <v>240</v>
      </c>
      <c r="R323">
        <v>0</v>
      </c>
      <c r="S323">
        <v>39</v>
      </c>
      <c r="T323">
        <v>3</v>
      </c>
      <c r="U323">
        <v>0</v>
      </c>
      <c r="V323">
        <v>0</v>
      </c>
      <c r="W323">
        <v>5</v>
      </c>
    </row>
    <row r="324" spans="1:23" x14ac:dyDescent="0.25">
      <c r="A324" t="s">
        <v>6836</v>
      </c>
      <c r="B324">
        <v>212</v>
      </c>
      <c r="C324">
        <v>49</v>
      </c>
      <c r="D324">
        <v>8</v>
      </c>
      <c r="E324">
        <v>1</v>
      </c>
      <c r="F324">
        <v>1</v>
      </c>
      <c r="G324">
        <v>20</v>
      </c>
      <c r="H324">
        <v>14</v>
      </c>
      <c r="I324">
        <v>22</v>
      </c>
      <c r="J324">
        <v>46</v>
      </c>
      <c r="K324">
        <v>0</v>
      </c>
      <c r="L324">
        <v>0</v>
      </c>
      <c r="M324">
        <v>0.23100000000000001</v>
      </c>
      <c r="N324" t="s">
        <v>5660</v>
      </c>
      <c r="O324" t="s">
        <v>5689</v>
      </c>
      <c r="P324">
        <v>96</v>
      </c>
      <c r="Q324">
        <v>239</v>
      </c>
      <c r="R324">
        <v>2</v>
      </c>
      <c r="S324">
        <v>39</v>
      </c>
      <c r="T324">
        <v>1</v>
      </c>
      <c r="U324">
        <v>2</v>
      </c>
      <c r="V324">
        <v>0</v>
      </c>
      <c r="W324">
        <v>3</v>
      </c>
    </row>
    <row r="325" spans="1:23" x14ac:dyDescent="0.25">
      <c r="A325" t="s">
        <v>6836</v>
      </c>
      <c r="B325">
        <v>218</v>
      </c>
      <c r="C325">
        <v>55</v>
      </c>
      <c r="D325">
        <v>9</v>
      </c>
      <c r="E325">
        <v>0</v>
      </c>
      <c r="F325">
        <v>10</v>
      </c>
      <c r="G325">
        <v>23</v>
      </c>
      <c r="H325">
        <v>35</v>
      </c>
      <c r="I325">
        <v>14</v>
      </c>
      <c r="J325">
        <v>70</v>
      </c>
      <c r="K325">
        <v>0</v>
      </c>
      <c r="L325">
        <v>1</v>
      </c>
      <c r="M325">
        <v>0.252</v>
      </c>
      <c r="N325" t="s">
        <v>4391</v>
      </c>
      <c r="O325" t="s">
        <v>45</v>
      </c>
      <c r="P325">
        <v>74</v>
      </c>
      <c r="Q325">
        <v>237</v>
      </c>
      <c r="R325">
        <v>3</v>
      </c>
      <c r="S325">
        <v>36</v>
      </c>
      <c r="T325">
        <v>3</v>
      </c>
      <c r="U325">
        <v>1</v>
      </c>
      <c r="V325">
        <v>1</v>
      </c>
      <c r="W325">
        <v>4</v>
      </c>
    </row>
    <row r="326" spans="1:23" x14ac:dyDescent="0.25">
      <c r="A326" t="s">
        <v>6836</v>
      </c>
      <c r="B326">
        <v>195</v>
      </c>
      <c r="C326">
        <v>44</v>
      </c>
      <c r="D326">
        <v>12</v>
      </c>
      <c r="E326">
        <v>2</v>
      </c>
      <c r="F326">
        <v>3</v>
      </c>
      <c r="G326">
        <v>28</v>
      </c>
      <c r="H326">
        <v>18</v>
      </c>
      <c r="I326">
        <v>34</v>
      </c>
      <c r="J326">
        <v>44</v>
      </c>
      <c r="K326">
        <v>0</v>
      </c>
      <c r="L326">
        <v>2</v>
      </c>
      <c r="M326">
        <v>0.22600000000000001</v>
      </c>
      <c r="N326" t="s">
        <v>5112</v>
      </c>
      <c r="O326" t="s">
        <v>5110</v>
      </c>
      <c r="P326">
        <v>119</v>
      </c>
      <c r="Q326">
        <v>237</v>
      </c>
      <c r="R326">
        <v>4</v>
      </c>
      <c r="S326">
        <v>27</v>
      </c>
      <c r="T326">
        <v>0</v>
      </c>
      <c r="U326">
        <v>1</v>
      </c>
      <c r="V326">
        <v>3</v>
      </c>
      <c r="W326">
        <v>2</v>
      </c>
    </row>
    <row r="327" spans="1:23" x14ac:dyDescent="0.25">
      <c r="A327" t="s">
        <v>6836</v>
      </c>
      <c r="B327">
        <v>217</v>
      </c>
      <c r="C327">
        <v>48</v>
      </c>
      <c r="D327">
        <v>9</v>
      </c>
      <c r="E327">
        <v>3</v>
      </c>
      <c r="F327">
        <v>4</v>
      </c>
      <c r="G327">
        <v>36</v>
      </c>
      <c r="H327">
        <v>11</v>
      </c>
      <c r="I327">
        <v>12</v>
      </c>
      <c r="J327">
        <v>52</v>
      </c>
      <c r="K327">
        <v>11</v>
      </c>
      <c r="L327">
        <v>3</v>
      </c>
      <c r="M327">
        <v>0.221</v>
      </c>
      <c r="N327" t="s">
        <v>5799</v>
      </c>
      <c r="O327" t="s">
        <v>5096</v>
      </c>
      <c r="P327">
        <v>106</v>
      </c>
      <c r="Q327">
        <v>234</v>
      </c>
      <c r="R327">
        <v>1</v>
      </c>
      <c r="S327">
        <v>32</v>
      </c>
      <c r="T327">
        <v>0</v>
      </c>
      <c r="U327">
        <v>3</v>
      </c>
      <c r="V327">
        <v>1</v>
      </c>
      <c r="W327">
        <v>5</v>
      </c>
    </row>
    <row r="328" spans="1:23" x14ac:dyDescent="0.25">
      <c r="A328" t="s">
        <v>6836</v>
      </c>
      <c r="B328">
        <v>218</v>
      </c>
      <c r="C328">
        <v>44</v>
      </c>
      <c r="D328">
        <v>9</v>
      </c>
      <c r="E328">
        <v>2</v>
      </c>
      <c r="F328">
        <v>6</v>
      </c>
      <c r="G328">
        <v>26</v>
      </c>
      <c r="H328">
        <v>21</v>
      </c>
      <c r="I328">
        <v>15</v>
      </c>
      <c r="J328">
        <v>55</v>
      </c>
      <c r="K328">
        <v>0</v>
      </c>
      <c r="L328">
        <v>1</v>
      </c>
      <c r="M328">
        <v>0.20200000000000001</v>
      </c>
      <c r="N328" t="s">
        <v>4381</v>
      </c>
      <c r="O328" t="s">
        <v>292</v>
      </c>
      <c r="P328">
        <v>73</v>
      </c>
      <c r="Q328">
        <v>234</v>
      </c>
      <c r="R328">
        <v>1</v>
      </c>
      <c r="S328">
        <v>27</v>
      </c>
      <c r="T328">
        <v>2</v>
      </c>
      <c r="U328">
        <v>0</v>
      </c>
      <c r="V328">
        <v>0</v>
      </c>
      <c r="W328">
        <v>2</v>
      </c>
    </row>
    <row r="329" spans="1:23" x14ac:dyDescent="0.25">
      <c r="A329" t="s">
        <v>5240</v>
      </c>
      <c r="B329">
        <v>214</v>
      </c>
      <c r="C329">
        <v>62</v>
      </c>
      <c r="D329">
        <v>13</v>
      </c>
      <c r="E329">
        <v>1</v>
      </c>
      <c r="F329">
        <v>5</v>
      </c>
      <c r="G329">
        <v>27</v>
      </c>
      <c r="H329">
        <v>27</v>
      </c>
      <c r="I329">
        <v>9</v>
      </c>
      <c r="J329">
        <v>32</v>
      </c>
      <c r="K329">
        <v>1</v>
      </c>
      <c r="L329">
        <v>0</v>
      </c>
      <c r="M329">
        <v>0.28999999999999998</v>
      </c>
      <c r="N329" t="s">
        <v>5832</v>
      </c>
      <c r="O329" t="s">
        <v>5831</v>
      </c>
      <c r="P329">
        <v>73</v>
      </c>
      <c r="Q329">
        <v>231</v>
      </c>
      <c r="R329">
        <v>5</v>
      </c>
      <c r="S329">
        <v>43</v>
      </c>
      <c r="T329">
        <v>0</v>
      </c>
      <c r="U329">
        <v>2</v>
      </c>
      <c r="V329">
        <v>1</v>
      </c>
      <c r="W329">
        <v>4</v>
      </c>
    </row>
    <row r="330" spans="1:23" x14ac:dyDescent="0.25">
      <c r="A330" t="s">
        <v>5252</v>
      </c>
      <c r="B330">
        <v>199</v>
      </c>
      <c r="C330">
        <v>46</v>
      </c>
      <c r="D330">
        <v>8</v>
      </c>
      <c r="E330">
        <v>2</v>
      </c>
      <c r="F330">
        <v>8</v>
      </c>
      <c r="G330">
        <v>31</v>
      </c>
      <c r="H330">
        <v>22</v>
      </c>
      <c r="I330">
        <v>29</v>
      </c>
      <c r="J330">
        <v>74</v>
      </c>
      <c r="K330">
        <v>3</v>
      </c>
      <c r="L330">
        <v>2</v>
      </c>
      <c r="M330">
        <v>0.23100000000000001</v>
      </c>
      <c r="N330" t="s">
        <v>5912</v>
      </c>
      <c r="O330" t="s">
        <v>4622</v>
      </c>
      <c r="P330">
        <v>54</v>
      </c>
      <c r="Q330">
        <v>231</v>
      </c>
      <c r="R330">
        <v>3</v>
      </c>
      <c r="S330">
        <v>28</v>
      </c>
      <c r="T330">
        <v>0</v>
      </c>
      <c r="U330">
        <v>0</v>
      </c>
      <c r="V330">
        <v>0</v>
      </c>
      <c r="W330">
        <v>0</v>
      </c>
    </row>
    <row r="331" spans="1:23" x14ac:dyDescent="0.25">
      <c r="A331" t="s">
        <v>5251</v>
      </c>
      <c r="B331">
        <v>215</v>
      </c>
      <c r="C331">
        <v>50</v>
      </c>
      <c r="D331">
        <v>13</v>
      </c>
      <c r="E331">
        <v>4</v>
      </c>
      <c r="F331">
        <v>7</v>
      </c>
      <c r="G331">
        <v>31</v>
      </c>
      <c r="H331">
        <v>30</v>
      </c>
      <c r="I331">
        <v>9</v>
      </c>
      <c r="J331">
        <v>40</v>
      </c>
      <c r="K331">
        <v>0</v>
      </c>
      <c r="L331">
        <v>0</v>
      </c>
      <c r="M331">
        <v>0.23300000000000001</v>
      </c>
      <c r="N331" t="s">
        <v>6501</v>
      </c>
      <c r="O331" t="s">
        <v>5800</v>
      </c>
      <c r="P331">
        <v>104</v>
      </c>
      <c r="Q331">
        <v>227</v>
      </c>
      <c r="R331">
        <v>2</v>
      </c>
      <c r="S331">
        <v>26</v>
      </c>
      <c r="T331">
        <v>0</v>
      </c>
      <c r="U331">
        <v>1</v>
      </c>
      <c r="V331">
        <v>0</v>
      </c>
      <c r="W331">
        <v>10</v>
      </c>
    </row>
    <row r="332" spans="1:23" x14ac:dyDescent="0.25">
      <c r="A332" t="s">
        <v>5250</v>
      </c>
      <c r="B332">
        <v>202</v>
      </c>
      <c r="C332">
        <v>42</v>
      </c>
      <c r="D332">
        <v>2</v>
      </c>
      <c r="E332">
        <v>2</v>
      </c>
      <c r="F332">
        <v>4</v>
      </c>
      <c r="G332">
        <v>17</v>
      </c>
      <c r="H332">
        <v>15</v>
      </c>
      <c r="I332">
        <v>18</v>
      </c>
      <c r="J332">
        <v>54</v>
      </c>
      <c r="K332">
        <v>2</v>
      </c>
      <c r="L332">
        <v>2</v>
      </c>
      <c r="M332">
        <v>0.20799999999999999</v>
      </c>
      <c r="N332" t="s">
        <v>6480</v>
      </c>
      <c r="O332" t="s">
        <v>5791</v>
      </c>
      <c r="P332">
        <v>100</v>
      </c>
      <c r="Q332">
        <v>227</v>
      </c>
      <c r="R332">
        <v>4</v>
      </c>
      <c r="S332">
        <v>34</v>
      </c>
      <c r="T332">
        <v>1</v>
      </c>
      <c r="U332">
        <v>3</v>
      </c>
      <c r="V332">
        <v>0</v>
      </c>
      <c r="W332">
        <v>2</v>
      </c>
    </row>
    <row r="333" spans="1:23" x14ac:dyDescent="0.25">
      <c r="A333" t="s">
        <v>5257</v>
      </c>
      <c r="B333">
        <v>186</v>
      </c>
      <c r="C333">
        <v>41</v>
      </c>
      <c r="D333">
        <v>9</v>
      </c>
      <c r="E333">
        <v>0</v>
      </c>
      <c r="F333">
        <v>7</v>
      </c>
      <c r="G333">
        <v>28</v>
      </c>
      <c r="H333">
        <v>16</v>
      </c>
      <c r="I333">
        <v>33</v>
      </c>
      <c r="J333">
        <v>60</v>
      </c>
      <c r="K333">
        <v>1</v>
      </c>
      <c r="L333">
        <v>0</v>
      </c>
      <c r="M333">
        <v>0.22</v>
      </c>
      <c r="N333" t="s">
        <v>4713</v>
      </c>
      <c r="O333" t="s">
        <v>4712</v>
      </c>
      <c r="P333">
        <v>77</v>
      </c>
      <c r="Q333">
        <v>225</v>
      </c>
      <c r="R333">
        <v>4</v>
      </c>
      <c r="S333">
        <v>25</v>
      </c>
      <c r="T333">
        <v>0</v>
      </c>
      <c r="U333">
        <v>0</v>
      </c>
      <c r="V333">
        <v>2</v>
      </c>
      <c r="W333">
        <v>3</v>
      </c>
    </row>
    <row r="334" spans="1:23" x14ac:dyDescent="0.25">
      <c r="A334" t="s">
        <v>5237</v>
      </c>
      <c r="B334">
        <v>208</v>
      </c>
      <c r="C334">
        <v>54</v>
      </c>
      <c r="D334">
        <v>6</v>
      </c>
      <c r="E334">
        <v>0</v>
      </c>
      <c r="F334">
        <v>11</v>
      </c>
      <c r="G334">
        <v>19</v>
      </c>
      <c r="H334">
        <v>35</v>
      </c>
      <c r="I334">
        <v>10</v>
      </c>
      <c r="J334">
        <v>36</v>
      </c>
      <c r="K334">
        <v>0</v>
      </c>
      <c r="L334">
        <v>0</v>
      </c>
      <c r="M334">
        <v>0.26</v>
      </c>
      <c r="N334" t="s">
        <v>4833</v>
      </c>
      <c r="O334" t="s">
        <v>415</v>
      </c>
      <c r="P334">
        <v>64</v>
      </c>
      <c r="Q334">
        <v>224</v>
      </c>
      <c r="R334">
        <v>0</v>
      </c>
      <c r="S334">
        <v>37</v>
      </c>
      <c r="T334">
        <v>2</v>
      </c>
      <c r="U334">
        <v>3</v>
      </c>
      <c r="V334">
        <v>0</v>
      </c>
      <c r="W334">
        <v>11</v>
      </c>
    </row>
    <row r="335" spans="1:23" x14ac:dyDescent="0.25">
      <c r="A335" t="s">
        <v>5232</v>
      </c>
      <c r="B335">
        <v>194</v>
      </c>
      <c r="C335">
        <v>50</v>
      </c>
      <c r="D335">
        <v>4</v>
      </c>
      <c r="E335">
        <v>2</v>
      </c>
      <c r="F335">
        <v>1</v>
      </c>
      <c r="G335">
        <v>32</v>
      </c>
      <c r="H335">
        <v>11</v>
      </c>
      <c r="I335">
        <v>23</v>
      </c>
      <c r="J335">
        <v>46</v>
      </c>
      <c r="K335">
        <v>9</v>
      </c>
      <c r="L335">
        <v>1</v>
      </c>
      <c r="M335">
        <v>0.25800000000000001</v>
      </c>
      <c r="N335" t="s">
        <v>5190</v>
      </c>
      <c r="O335" t="s">
        <v>5187</v>
      </c>
      <c r="P335">
        <v>104</v>
      </c>
      <c r="Q335">
        <v>222</v>
      </c>
      <c r="R335">
        <v>0</v>
      </c>
      <c r="S335">
        <v>43</v>
      </c>
      <c r="T335">
        <v>2</v>
      </c>
      <c r="U335">
        <v>3</v>
      </c>
      <c r="V335">
        <v>2</v>
      </c>
      <c r="W335">
        <v>8</v>
      </c>
    </row>
    <row r="336" spans="1:23" x14ac:dyDescent="0.25">
      <c r="A336" t="s">
        <v>5254</v>
      </c>
      <c r="B336">
        <v>194</v>
      </c>
      <c r="C336">
        <v>49</v>
      </c>
      <c r="D336">
        <v>6</v>
      </c>
      <c r="E336">
        <v>0</v>
      </c>
      <c r="F336">
        <v>3</v>
      </c>
      <c r="G336">
        <v>23</v>
      </c>
      <c r="H336">
        <v>21</v>
      </c>
      <c r="I336">
        <v>16</v>
      </c>
      <c r="J336">
        <v>58</v>
      </c>
      <c r="K336">
        <v>3</v>
      </c>
      <c r="L336">
        <v>1</v>
      </c>
      <c r="M336">
        <v>0.253</v>
      </c>
      <c r="N336" t="s">
        <v>3843</v>
      </c>
      <c r="O336" t="s">
        <v>342</v>
      </c>
      <c r="P336">
        <v>87</v>
      </c>
      <c r="Q336">
        <v>217</v>
      </c>
      <c r="R336">
        <v>1</v>
      </c>
      <c r="S336">
        <v>40</v>
      </c>
      <c r="T336">
        <v>0</v>
      </c>
      <c r="U336">
        <v>5</v>
      </c>
      <c r="V336">
        <v>1</v>
      </c>
      <c r="W336">
        <v>2</v>
      </c>
    </row>
    <row r="337" spans="1:23" x14ac:dyDescent="0.25">
      <c r="A337" t="s">
        <v>5234</v>
      </c>
      <c r="B337">
        <v>189</v>
      </c>
      <c r="C337">
        <v>49</v>
      </c>
      <c r="D337">
        <v>2</v>
      </c>
      <c r="E337">
        <v>0</v>
      </c>
      <c r="F337">
        <v>24</v>
      </c>
      <c r="G337">
        <v>33</v>
      </c>
      <c r="H337">
        <v>45</v>
      </c>
      <c r="I337">
        <v>22</v>
      </c>
      <c r="J337">
        <v>60</v>
      </c>
      <c r="K337">
        <v>0</v>
      </c>
      <c r="L337">
        <v>0</v>
      </c>
      <c r="M337">
        <v>0.25900000000000001</v>
      </c>
      <c r="N337" t="s">
        <v>5760</v>
      </c>
      <c r="O337" t="s">
        <v>5759</v>
      </c>
      <c r="P337">
        <v>59</v>
      </c>
      <c r="Q337">
        <v>216</v>
      </c>
      <c r="R337">
        <v>5</v>
      </c>
      <c r="S337">
        <v>23</v>
      </c>
      <c r="T337">
        <v>1</v>
      </c>
      <c r="U337">
        <v>0</v>
      </c>
      <c r="V337">
        <v>0</v>
      </c>
      <c r="W337">
        <v>6</v>
      </c>
    </row>
    <row r="338" spans="1:23" x14ac:dyDescent="0.25">
      <c r="A338" t="s">
        <v>5240</v>
      </c>
      <c r="B338">
        <v>177</v>
      </c>
      <c r="C338">
        <v>46</v>
      </c>
      <c r="D338">
        <v>11</v>
      </c>
      <c r="E338">
        <v>1</v>
      </c>
      <c r="F338">
        <v>5</v>
      </c>
      <c r="G338">
        <v>26</v>
      </c>
      <c r="H338">
        <v>21</v>
      </c>
      <c r="I338">
        <v>33</v>
      </c>
      <c r="J338">
        <v>60</v>
      </c>
      <c r="K338">
        <v>2</v>
      </c>
      <c r="L338">
        <v>0</v>
      </c>
      <c r="M338">
        <v>0.26</v>
      </c>
      <c r="N338" t="s">
        <v>5941</v>
      </c>
      <c r="O338" t="s">
        <v>3806</v>
      </c>
      <c r="P338">
        <v>69</v>
      </c>
      <c r="Q338">
        <v>215</v>
      </c>
      <c r="R338">
        <v>2</v>
      </c>
      <c r="S338">
        <v>29</v>
      </c>
      <c r="T338">
        <v>1</v>
      </c>
      <c r="U338">
        <v>2</v>
      </c>
      <c r="V338">
        <v>1</v>
      </c>
      <c r="W338">
        <v>3</v>
      </c>
    </row>
    <row r="339" spans="1:23" x14ac:dyDescent="0.25">
      <c r="A339" t="s">
        <v>5255</v>
      </c>
      <c r="B339">
        <v>196</v>
      </c>
      <c r="C339">
        <v>50</v>
      </c>
      <c r="D339">
        <v>6</v>
      </c>
      <c r="E339">
        <v>0</v>
      </c>
      <c r="F339">
        <v>3</v>
      </c>
      <c r="G339">
        <v>19</v>
      </c>
      <c r="H339">
        <v>20</v>
      </c>
      <c r="I339">
        <v>17</v>
      </c>
      <c r="J339">
        <v>35</v>
      </c>
      <c r="K339">
        <v>1</v>
      </c>
      <c r="L339">
        <v>1</v>
      </c>
      <c r="M339">
        <v>0.255</v>
      </c>
      <c r="N339" t="s">
        <v>4964</v>
      </c>
      <c r="O339" t="s">
        <v>300</v>
      </c>
      <c r="P339">
        <v>136</v>
      </c>
      <c r="Q339">
        <v>215</v>
      </c>
      <c r="R339">
        <v>1</v>
      </c>
      <c r="S339">
        <v>41</v>
      </c>
      <c r="T339">
        <v>1</v>
      </c>
      <c r="U339">
        <v>0</v>
      </c>
      <c r="V339">
        <v>1</v>
      </c>
      <c r="W339">
        <v>2</v>
      </c>
    </row>
    <row r="340" spans="1:23" x14ac:dyDescent="0.25">
      <c r="A340" t="s">
        <v>5230</v>
      </c>
      <c r="B340">
        <v>186</v>
      </c>
      <c r="C340">
        <v>40</v>
      </c>
      <c r="D340">
        <v>9</v>
      </c>
      <c r="E340">
        <v>2</v>
      </c>
      <c r="F340">
        <v>2</v>
      </c>
      <c r="G340">
        <v>15</v>
      </c>
      <c r="H340">
        <v>17</v>
      </c>
      <c r="I340">
        <v>27</v>
      </c>
      <c r="J340">
        <v>48</v>
      </c>
      <c r="K340">
        <v>3</v>
      </c>
      <c r="L340">
        <v>0</v>
      </c>
      <c r="M340">
        <v>0.215</v>
      </c>
      <c r="N340" t="s">
        <v>4372</v>
      </c>
      <c r="O340" t="s">
        <v>3728</v>
      </c>
      <c r="P340">
        <v>89</v>
      </c>
      <c r="Q340">
        <v>215</v>
      </c>
      <c r="R340">
        <v>1</v>
      </c>
      <c r="S340">
        <v>27</v>
      </c>
      <c r="T340">
        <v>3</v>
      </c>
      <c r="U340">
        <v>0</v>
      </c>
      <c r="V340">
        <v>1</v>
      </c>
      <c r="W340">
        <v>4</v>
      </c>
    </row>
    <row r="341" spans="1:23" x14ac:dyDescent="0.25">
      <c r="A341" t="s">
        <v>5242</v>
      </c>
      <c r="B341">
        <v>183</v>
      </c>
      <c r="C341">
        <v>55</v>
      </c>
      <c r="D341">
        <v>8</v>
      </c>
      <c r="E341">
        <v>1</v>
      </c>
      <c r="F341">
        <v>4</v>
      </c>
      <c r="G341">
        <v>21</v>
      </c>
      <c r="H341">
        <v>21</v>
      </c>
      <c r="I341">
        <v>26</v>
      </c>
      <c r="J341">
        <v>38</v>
      </c>
      <c r="K341">
        <v>1</v>
      </c>
      <c r="L341">
        <v>0</v>
      </c>
      <c r="M341">
        <v>0.30099999999999999</v>
      </c>
      <c r="N341" t="s">
        <v>4905</v>
      </c>
      <c r="O341" t="s">
        <v>393</v>
      </c>
      <c r="P341">
        <v>80</v>
      </c>
      <c r="Q341">
        <v>214</v>
      </c>
      <c r="R341">
        <v>3</v>
      </c>
      <c r="S341">
        <v>42</v>
      </c>
      <c r="T341">
        <v>0</v>
      </c>
      <c r="U341">
        <v>2</v>
      </c>
      <c r="V341">
        <v>0</v>
      </c>
      <c r="W341">
        <v>2</v>
      </c>
    </row>
    <row r="342" spans="1:23" x14ac:dyDescent="0.25">
      <c r="A342" t="s">
        <v>6836</v>
      </c>
      <c r="B342">
        <v>185</v>
      </c>
      <c r="C342">
        <v>40</v>
      </c>
      <c r="D342">
        <v>6</v>
      </c>
      <c r="E342">
        <v>0</v>
      </c>
      <c r="F342">
        <v>6</v>
      </c>
      <c r="G342">
        <v>24</v>
      </c>
      <c r="H342">
        <v>16</v>
      </c>
      <c r="I342">
        <v>23</v>
      </c>
      <c r="J342">
        <v>47</v>
      </c>
      <c r="K342">
        <v>1</v>
      </c>
      <c r="L342">
        <v>0</v>
      </c>
      <c r="M342">
        <v>0.216</v>
      </c>
      <c r="N342" t="s">
        <v>3904</v>
      </c>
      <c r="O342" t="s">
        <v>578</v>
      </c>
      <c r="P342">
        <v>76</v>
      </c>
      <c r="Q342">
        <v>213</v>
      </c>
      <c r="R342">
        <v>3</v>
      </c>
      <c r="S342">
        <v>28</v>
      </c>
      <c r="T342">
        <v>1</v>
      </c>
      <c r="U342">
        <v>2</v>
      </c>
      <c r="V342">
        <v>0</v>
      </c>
      <c r="W342">
        <v>6</v>
      </c>
    </row>
    <row r="343" spans="1:23" x14ac:dyDescent="0.25">
      <c r="A343" t="s">
        <v>5242</v>
      </c>
      <c r="B343">
        <v>170</v>
      </c>
      <c r="C343">
        <v>44</v>
      </c>
      <c r="D343">
        <v>7</v>
      </c>
      <c r="E343">
        <v>0</v>
      </c>
      <c r="F343">
        <v>18</v>
      </c>
      <c r="G343">
        <v>37</v>
      </c>
      <c r="H343">
        <v>48</v>
      </c>
      <c r="I343">
        <v>37</v>
      </c>
      <c r="J343">
        <v>46</v>
      </c>
      <c r="K343">
        <v>2</v>
      </c>
      <c r="L343">
        <v>0</v>
      </c>
      <c r="M343">
        <v>0.25900000000000001</v>
      </c>
      <c r="N343" t="s">
        <v>6752</v>
      </c>
      <c r="O343" t="s">
        <v>5856</v>
      </c>
      <c r="P343">
        <v>50</v>
      </c>
      <c r="Q343">
        <v>212</v>
      </c>
      <c r="R343">
        <v>3</v>
      </c>
      <c r="S343">
        <v>19</v>
      </c>
      <c r="T343">
        <v>1</v>
      </c>
      <c r="U343">
        <v>2</v>
      </c>
      <c r="V343">
        <v>0</v>
      </c>
      <c r="W343">
        <v>2</v>
      </c>
    </row>
    <row r="344" spans="1:23" x14ac:dyDescent="0.25">
      <c r="A344" t="s">
        <v>5258</v>
      </c>
      <c r="B344">
        <v>184</v>
      </c>
      <c r="C344">
        <v>37</v>
      </c>
      <c r="D344">
        <v>5</v>
      </c>
      <c r="E344">
        <v>1</v>
      </c>
      <c r="F344">
        <v>8</v>
      </c>
      <c r="G344">
        <v>20</v>
      </c>
      <c r="H344">
        <v>26</v>
      </c>
      <c r="I344">
        <v>20</v>
      </c>
      <c r="J344">
        <v>76</v>
      </c>
      <c r="K344">
        <v>0</v>
      </c>
      <c r="L344">
        <v>0</v>
      </c>
      <c r="M344">
        <v>0.20100000000000001</v>
      </c>
      <c r="N344" t="s">
        <v>4405</v>
      </c>
      <c r="O344" t="s">
        <v>576</v>
      </c>
      <c r="P344">
        <v>62</v>
      </c>
      <c r="Q344">
        <v>208</v>
      </c>
      <c r="R344">
        <v>2</v>
      </c>
      <c r="S344">
        <v>23</v>
      </c>
      <c r="T344">
        <v>0</v>
      </c>
      <c r="U344">
        <v>2</v>
      </c>
      <c r="V344">
        <v>0</v>
      </c>
      <c r="W344">
        <v>5</v>
      </c>
    </row>
    <row r="345" spans="1:23" x14ac:dyDescent="0.25">
      <c r="A345" t="s">
        <v>5242</v>
      </c>
      <c r="B345">
        <v>171</v>
      </c>
      <c r="C345">
        <v>44</v>
      </c>
      <c r="D345">
        <v>8</v>
      </c>
      <c r="E345">
        <v>1</v>
      </c>
      <c r="F345">
        <v>3</v>
      </c>
      <c r="G345">
        <v>26</v>
      </c>
      <c r="H345">
        <v>13</v>
      </c>
      <c r="I345">
        <v>31</v>
      </c>
      <c r="J345">
        <v>56</v>
      </c>
      <c r="K345">
        <v>1</v>
      </c>
      <c r="L345">
        <v>0</v>
      </c>
      <c r="M345">
        <v>0.25700000000000001</v>
      </c>
      <c r="N345" t="s">
        <v>6496</v>
      </c>
      <c r="O345" t="s">
        <v>5969</v>
      </c>
      <c r="P345">
        <v>56</v>
      </c>
      <c r="Q345">
        <v>204</v>
      </c>
      <c r="R345">
        <v>0</v>
      </c>
      <c r="S345">
        <v>32</v>
      </c>
      <c r="T345">
        <v>4</v>
      </c>
      <c r="U345">
        <v>2</v>
      </c>
      <c r="V345">
        <v>0</v>
      </c>
      <c r="W345">
        <v>5</v>
      </c>
    </row>
    <row r="346" spans="1:23" x14ac:dyDescent="0.25">
      <c r="A346" t="s">
        <v>5239</v>
      </c>
      <c r="B346">
        <v>178</v>
      </c>
      <c r="C346">
        <v>37</v>
      </c>
      <c r="D346">
        <v>5</v>
      </c>
      <c r="E346">
        <v>1</v>
      </c>
      <c r="F346">
        <v>9</v>
      </c>
      <c r="G346">
        <v>23</v>
      </c>
      <c r="H346">
        <v>26</v>
      </c>
      <c r="I346">
        <v>22</v>
      </c>
      <c r="J346">
        <v>61</v>
      </c>
      <c r="K346">
        <v>1</v>
      </c>
      <c r="L346">
        <v>2</v>
      </c>
      <c r="M346">
        <v>0.20799999999999999</v>
      </c>
      <c r="N346" t="s">
        <v>6399</v>
      </c>
      <c r="O346" t="s">
        <v>6398</v>
      </c>
      <c r="P346">
        <v>115</v>
      </c>
      <c r="Q346">
        <v>204</v>
      </c>
      <c r="R346">
        <v>3</v>
      </c>
      <c r="S346">
        <v>22</v>
      </c>
      <c r="T346">
        <v>1</v>
      </c>
      <c r="U346">
        <v>1</v>
      </c>
      <c r="V346">
        <v>0</v>
      </c>
      <c r="W346">
        <v>2</v>
      </c>
    </row>
    <row r="347" spans="1:23" x14ac:dyDescent="0.25">
      <c r="A347" t="s">
        <v>5255</v>
      </c>
      <c r="B347">
        <v>187</v>
      </c>
      <c r="C347">
        <v>43</v>
      </c>
      <c r="D347">
        <v>14</v>
      </c>
      <c r="E347">
        <v>0</v>
      </c>
      <c r="F347">
        <v>6</v>
      </c>
      <c r="G347">
        <v>17</v>
      </c>
      <c r="H347">
        <v>30</v>
      </c>
      <c r="I347">
        <v>10</v>
      </c>
      <c r="J347">
        <v>56</v>
      </c>
      <c r="K347">
        <v>0</v>
      </c>
      <c r="L347">
        <v>0</v>
      </c>
      <c r="M347">
        <v>0.23</v>
      </c>
      <c r="N347" t="s">
        <v>4752</v>
      </c>
      <c r="O347" t="s">
        <v>348</v>
      </c>
      <c r="P347">
        <v>104</v>
      </c>
      <c r="Q347">
        <v>203</v>
      </c>
      <c r="R347">
        <v>1</v>
      </c>
      <c r="S347">
        <v>23</v>
      </c>
      <c r="T347">
        <v>0</v>
      </c>
      <c r="U347">
        <v>4</v>
      </c>
      <c r="V347">
        <v>1</v>
      </c>
      <c r="W347">
        <v>7</v>
      </c>
    </row>
    <row r="348" spans="1:23" x14ac:dyDescent="0.25">
      <c r="A348" t="s">
        <v>5237</v>
      </c>
      <c r="B348">
        <v>188</v>
      </c>
      <c r="C348">
        <v>42</v>
      </c>
      <c r="D348">
        <v>9</v>
      </c>
      <c r="E348">
        <v>3</v>
      </c>
      <c r="F348">
        <v>5</v>
      </c>
      <c r="G348">
        <v>27</v>
      </c>
      <c r="H348">
        <v>15</v>
      </c>
      <c r="I348">
        <v>12</v>
      </c>
      <c r="J348">
        <v>53</v>
      </c>
      <c r="K348">
        <v>5</v>
      </c>
      <c r="L348">
        <v>4</v>
      </c>
      <c r="M348">
        <v>0.223</v>
      </c>
      <c r="N348" t="s">
        <v>3895</v>
      </c>
      <c r="O348" t="s">
        <v>330</v>
      </c>
      <c r="P348">
        <v>100</v>
      </c>
      <c r="Q348">
        <v>203</v>
      </c>
      <c r="R348">
        <v>1</v>
      </c>
      <c r="S348">
        <v>25</v>
      </c>
      <c r="T348">
        <v>0</v>
      </c>
      <c r="U348">
        <v>1</v>
      </c>
      <c r="V348">
        <v>1</v>
      </c>
      <c r="W348">
        <v>2</v>
      </c>
    </row>
    <row r="349" spans="1:23" x14ac:dyDescent="0.25">
      <c r="A349" t="s">
        <v>5249</v>
      </c>
      <c r="B349">
        <v>186</v>
      </c>
      <c r="C349">
        <v>40</v>
      </c>
      <c r="D349">
        <v>10</v>
      </c>
      <c r="E349">
        <v>2</v>
      </c>
      <c r="F349">
        <v>2</v>
      </c>
      <c r="G349">
        <v>13</v>
      </c>
      <c r="H349">
        <v>11</v>
      </c>
      <c r="I349">
        <v>14</v>
      </c>
      <c r="J349">
        <v>61</v>
      </c>
      <c r="K349">
        <v>1</v>
      </c>
      <c r="L349">
        <v>0</v>
      </c>
      <c r="M349">
        <v>0.215</v>
      </c>
      <c r="N349" t="s">
        <v>4078</v>
      </c>
      <c r="O349" t="s">
        <v>16</v>
      </c>
      <c r="P349">
        <v>60</v>
      </c>
      <c r="Q349">
        <v>203</v>
      </c>
      <c r="R349">
        <v>2</v>
      </c>
      <c r="S349">
        <v>26</v>
      </c>
      <c r="T349">
        <v>1</v>
      </c>
      <c r="U349">
        <v>0</v>
      </c>
      <c r="V349">
        <v>1</v>
      </c>
      <c r="W349">
        <v>6</v>
      </c>
    </row>
    <row r="350" spans="1:23" x14ac:dyDescent="0.25">
      <c r="A350" t="s">
        <v>5251</v>
      </c>
      <c r="B350">
        <v>188</v>
      </c>
      <c r="C350">
        <v>42</v>
      </c>
      <c r="D350">
        <v>14</v>
      </c>
      <c r="E350">
        <v>0</v>
      </c>
      <c r="F350">
        <v>1</v>
      </c>
      <c r="G350">
        <v>18</v>
      </c>
      <c r="H350">
        <v>19</v>
      </c>
      <c r="I350">
        <v>11</v>
      </c>
      <c r="J350">
        <v>38</v>
      </c>
      <c r="K350">
        <v>1</v>
      </c>
      <c r="L350">
        <v>0</v>
      </c>
      <c r="M350">
        <v>0.223</v>
      </c>
      <c r="N350" t="s">
        <v>5779</v>
      </c>
      <c r="O350" t="s">
        <v>5778</v>
      </c>
      <c r="P350">
        <v>64</v>
      </c>
      <c r="Q350">
        <v>200</v>
      </c>
      <c r="R350">
        <v>0</v>
      </c>
      <c r="S350">
        <v>27</v>
      </c>
      <c r="T350">
        <v>0</v>
      </c>
      <c r="U350">
        <v>1</v>
      </c>
      <c r="V350">
        <v>0</v>
      </c>
      <c r="W350">
        <v>8</v>
      </c>
    </row>
    <row r="351" spans="1:23" x14ac:dyDescent="0.25">
      <c r="A351" t="s">
        <v>5237</v>
      </c>
      <c r="B351">
        <v>179</v>
      </c>
      <c r="C351">
        <v>36</v>
      </c>
      <c r="D351">
        <v>5</v>
      </c>
      <c r="E351">
        <v>0</v>
      </c>
      <c r="F351">
        <v>9</v>
      </c>
      <c r="G351">
        <v>21</v>
      </c>
      <c r="H351">
        <v>24</v>
      </c>
      <c r="I351">
        <v>12</v>
      </c>
      <c r="J351">
        <v>48</v>
      </c>
      <c r="K351">
        <v>1</v>
      </c>
      <c r="L351">
        <v>0</v>
      </c>
      <c r="M351">
        <v>0.20100000000000001</v>
      </c>
      <c r="N351" t="s">
        <v>4280</v>
      </c>
      <c r="O351" t="s">
        <v>188</v>
      </c>
      <c r="P351">
        <v>53</v>
      </c>
      <c r="Q351">
        <v>198</v>
      </c>
      <c r="R351">
        <v>3</v>
      </c>
      <c r="S351">
        <v>22</v>
      </c>
      <c r="T351">
        <v>0</v>
      </c>
      <c r="U351">
        <v>4</v>
      </c>
      <c r="V351">
        <v>0</v>
      </c>
      <c r="W351">
        <v>5</v>
      </c>
    </row>
    <row r="352" spans="1:23" x14ac:dyDescent="0.25">
      <c r="A352" t="s">
        <v>5236</v>
      </c>
      <c r="B352">
        <v>185</v>
      </c>
      <c r="C352">
        <v>48</v>
      </c>
      <c r="D352">
        <v>18</v>
      </c>
      <c r="E352">
        <v>0</v>
      </c>
      <c r="F352">
        <v>5</v>
      </c>
      <c r="G352">
        <v>22</v>
      </c>
      <c r="H352">
        <v>24</v>
      </c>
      <c r="I352">
        <v>7</v>
      </c>
      <c r="J352">
        <v>38</v>
      </c>
      <c r="K352">
        <v>4</v>
      </c>
      <c r="L352">
        <v>2</v>
      </c>
      <c r="M352">
        <v>0.25900000000000001</v>
      </c>
      <c r="N352" t="s">
        <v>3762</v>
      </c>
      <c r="O352" t="s">
        <v>3748</v>
      </c>
      <c r="P352">
        <v>50</v>
      </c>
      <c r="Q352">
        <v>197</v>
      </c>
      <c r="R352">
        <v>2</v>
      </c>
      <c r="S352">
        <v>25</v>
      </c>
      <c r="T352">
        <v>0</v>
      </c>
      <c r="U352">
        <v>2</v>
      </c>
      <c r="V352">
        <v>1</v>
      </c>
      <c r="W352">
        <v>5</v>
      </c>
    </row>
    <row r="353" spans="1:23" x14ac:dyDescent="0.25">
      <c r="A353" t="s">
        <v>5250</v>
      </c>
      <c r="B353">
        <v>165</v>
      </c>
      <c r="C353">
        <v>26</v>
      </c>
      <c r="D353">
        <v>2</v>
      </c>
      <c r="E353">
        <v>0</v>
      </c>
      <c r="F353">
        <v>14</v>
      </c>
      <c r="G353">
        <v>24</v>
      </c>
      <c r="H353">
        <v>25</v>
      </c>
      <c r="I353">
        <v>27</v>
      </c>
      <c r="J353">
        <v>70</v>
      </c>
      <c r="K353">
        <v>0</v>
      </c>
      <c r="L353">
        <v>0</v>
      </c>
      <c r="M353">
        <v>0.158</v>
      </c>
      <c r="N353" t="s">
        <v>5929</v>
      </c>
      <c r="O353" t="s">
        <v>5928</v>
      </c>
      <c r="P353">
        <v>53</v>
      </c>
      <c r="Q353">
        <v>197</v>
      </c>
      <c r="R353">
        <v>3</v>
      </c>
      <c r="S353">
        <v>10</v>
      </c>
      <c r="T353">
        <v>0</v>
      </c>
      <c r="U353">
        <v>2</v>
      </c>
      <c r="V353">
        <v>0</v>
      </c>
      <c r="W353">
        <v>0</v>
      </c>
    </row>
    <row r="354" spans="1:23" x14ac:dyDescent="0.25">
      <c r="A354" t="s">
        <v>5233</v>
      </c>
      <c r="B354">
        <v>182</v>
      </c>
      <c r="C354">
        <v>47</v>
      </c>
      <c r="D354">
        <v>11</v>
      </c>
      <c r="E354">
        <v>0</v>
      </c>
      <c r="F354">
        <v>13</v>
      </c>
      <c r="G354">
        <v>28</v>
      </c>
      <c r="H354">
        <v>40</v>
      </c>
      <c r="I354">
        <v>7</v>
      </c>
      <c r="J354">
        <v>53</v>
      </c>
      <c r="K354">
        <v>0</v>
      </c>
      <c r="L354">
        <v>0</v>
      </c>
      <c r="M354">
        <v>0.25800000000000001</v>
      </c>
      <c r="N354" t="s">
        <v>5966</v>
      </c>
      <c r="O354" t="s">
        <v>5965</v>
      </c>
      <c r="P354">
        <v>110</v>
      </c>
      <c r="Q354">
        <v>195</v>
      </c>
      <c r="R354">
        <v>0</v>
      </c>
      <c r="S354">
        <v>23</v>
      </c>
      <c r="T354">
        <v>0</v>
      </c>
      <c r="U354">
        <v>1</v>
      </c>
      <c r="V354">
        <v>5</v>
      </c>
      <c r="W354">
        <v>1</v>
      </c>
    </row>
    <row r="355" spans="1:23" x14ac:dyDescent="0.25">
      <c r="A355" t="s">
        <v>5246</v>
      </c>
      <c r="B355">
        <v>172</v>
      </c>
      <c r="C355">
        <v>40</v>
      </c>
      <c r="D355">
        <v>8</v>
      </c>
      <c r="E355">
        <v>3</v>
      </c>
      <c r="F355">
        <v>3</v>
      </c>
      <c r="G355">
        <v>26</v>
      </c>
      <c r="H355">
        <v>14</v>
      </c>
      <c r="I355">
        <v>20</v>
      </c>
      <c r="J355">
        <v>46</v>
      </c>
      <c r="K355">
        <v>2</v>
      </c>
      <c r="L355">
        <v>1</v>
      </c>
      <c r="M355">
        <v>0.23300000000000001</v>
      </c>
      <c r="N355" t="s">
        <v>4913</v>
      </c>
      <c r="O355" t="s">
        <v>964</v>
      </c>
      <c r="P355">
        <v>69</v>
      </c>
      <c r="Q355">
        <v>195</v>
      </c>
      <c r="R355">
        <v>1</v>
      </c>
      <c r="S355">
        <v>26</v>
      </c>
      <c r="T355">
        <v>0</v>
      </c>
      <c r="U355">
        <v>1</v>
      </c>
      <c r="V355">
        <v>1</v>
      </c>
      <c r="W355">
        <v>2</v>
      </c>
    </row>
    <row r="356" spans="1:23" x14ac:dyDescent="0.25">
      <c r="A356" t="s">
        <v>5250</v>
      </c>
      <c r="B356">
        <v>164</v>
      </c>
      <c r="C356">
        <v>35</v>
      </c>
      <c r="D356">
        <v>6</v>
      </c>
      <c r="E356">
        <v>0</v>
      </c>
      <c r="F356">
        <v>5</v>
      </c>
      <c r="G356">
        <v>24</v>
      </c>
      <c r="H356">
        <v>16</v>
      </c>
      <c r="I356">
        <v>28</v>
      </c>
      <c r="J356">
        <v>66</v>
      </c>
      <c r="K356">
        <v>1</v>
      </c>
      <c r="L356">
        <v>2</v>
      </c>
      <c r="M356">
        <v>0.21299999999999999</v>
      </c>
      <c r="N356" t="s">
        <v>5904</v>
      </c>
      <c r="O356" t="s">
        <v>5903</v>
      </c>
      <c r="P356">
        <v>61</v>
      </c>
      <c r="Q356">
        <v>195</v>
      </c>
      <c r="R356">
        <v>2</v>
      </c>
      <c r="S356">
        <v>24</v>
      </c>
      <c r="T356">
        <v>0</v>
      </c>
      <c r="U356">
        <v>1</v>
      </c>
      <c r="V356">
        <v>0</v>
      </c>
      <c r="W356">
        <v>5</v>
      </c>
    </row>
    <row r="357" spans="1:23" x14ac:dyDescent="0.25">
      <c r="A357" t="s">
        <v>5237</v>
      </c>
      <c r="B357">
        <v>176</v>
      </c>
      <c r="C357">
        <v>45</v>
      </c>
      <c r="D357">
        <v>6</v>
      </c>
      <c r="E357">
        <v>0</v>
      </c>
      <c r="F357">
        <v>7</v>
      </c>
      <c r="G357">
        <v>20</v>
      </c>
      <c r="H357">
        <v>29</v>
      </c>
      <c r="I357">
        <v>7</v>
      </c>
      <c r="J357">
        <v>35</v>
      </c>
      <c r="K357">
        <v>2</v>
      </c>
      <c r="L357">
        <v>0</v>
      </c>
      <c r="M357">
        <v>0.25600000000000001</v>
      </c>
      <c r="N357" t="s">
        <v>5783</v>
      </c>
      <c r="O357" t="s">
        <v>5782</v>
      </c>
      <c r="P357">
        <v>63</v>
      </c>
      <c r="Q357">
        <v>192</v>
      </c>
      <c r="R357">
        <v>3</v>
      </c>
      <c r="S357">
        <v>32</v>
      </c>
      <c r="T357">
        <v>0</v>
      </c>
      <c r="U357">
        <v>4</v>
      </c>
      <c r="V357">
        <v>2</v>
      </c>
      <c r="W357">
        <v>6</v>
      </c>
    </row>
    <row r="358" spans="1:23" x14ac:dyDescent="0.25">
      <c r="A358" t="s">
        <v>5246</v>
      </c>
      <c r="B358">
        <v>165</v>
      </c>
      <c r="C358">
        <v>39</v>
      </c>
      <c r="D358">
        <v>7</v>
      </c>
      <c r="E358">
        <v>1</v>
      </c>
      <c r="F358">
        <v>2</v>
      </c>
      <c r="G358">
        <v>23</v>
      </c>
      <c r="H358">
        <v>20</v>
      </c>
      <c r="I358">
        <v>15</v>
      </c>
      <c r="J358">
        <v>43</v>
      </c>
      <c r="K358">
        <v>2</v>
      </c>
      <c r="L358">
        <v>0</v>
      </c>
      <c r="M358">
        <v>0.23599999999999999</v>
      </c>
      <c r="N358" t="s">
        <v>3868</v>
      </c>
      <c r="O358" t="s">
        <v>313</v>
      </c>
      <c r="P358">
        <v>70</v>
      </c>
      <c r="Q358">
        <v>192</v>
      </c>
      <c r="R358">
        <v>8</v>
      </c>
      <c r="S358">
        <v>29</v>
      </c>
      <c r="T358">
        <v>0</v>
      </c>
      <c r="U358">
        <v>2</v>
      </c>
      <c r="V358">
        <v>2</v>
      </c>
      <c r="W358">
        <v>4</v>
      </c>
    </row>
    <row r="359" spans="1:23" x14ac:dyDescent="0.25">
      <c r="A359" t="s">
        <v>5247</v>
      </c>
      <c r="B359">
        <v>173</v>
      </c>
      <c r="C359">
        <v>46</v>
      </c>
      <c r="D359">
        <v>12</v>
      </c>
      <c r="E359">
        <v>0</v>
      </c>
      <c r="F359">
        <v>6</v>
      </c>
      <c r="G359">
        <v>25</v>
      </c>
      <c r="H359">
        <v>22</v>
      </c>
      <c r="I359">
        <v>13</v>
      </c>
      <c r="J359">
        <v>51</v>
      </c>
      <c r="K359">
        <v>2</v>
      </c>
      <c r="L359">
        <v>1</v>
      </c>
      <c r="M359">
        <v>0.26600000000000001</v>
      </c>
      <c r="N359" t="s">
        <v>5923</v>
      </c>
      <c r="O359" t="s">
        <v>5922</v>
      </c>
      <c r="P359">
        <v>60</v>
      </c>
      <c r="Q359">
        <v>190</v>
      </c>
      <c r="R359">
        <v>3</v>
      </c>
      <c r="S359">
        <v>28</v>
      </c>
      <c r="T359">
        <v>0</v>
      </c>
      <c r="U359">
        <v>1</v>
      </c>
      <c r="V359">
        <v>0</v>
      </c>
      <c r="W359">
        <v>5</v>
      </c>
    </row>
    <row r="360" spans="1:23" x14ac:dyDescent="0.25">
      <c r="A360" t="s">
        <v>5229</v>
      </c>
      <c r="B360">
        <v>171</v>
      </c>
      <c r="C360">
        <v>36</v>
      </c>
      <c r="D360">
        <v>9</v>
      </c>
      <c r="E360">
        <v>0</v>
      </c>
      <c r="F360">
        <v>4</v>
      </c>
      <c r="G360">
        <v>32</v>
      </c>
      <c r="H360">
        <v>27</v>
      </c>
      <c r="I360">
        <v>12</v>
      </c>
      <c r="J360">
        <v>61</v>
      </c>
      <c r="K360">
        <v>5</v>
      </c>
      <c r="L360">
        <v>0</v>
      </c>
      <c r="M360">
        <v>0.21099999999999999</v>
      </c>
      <c r="N360" t="s">
        <v>5808</v>
      </c>
      <c r="O360" t="s">
        <v>5807</v>
      </c>
      <c r="P360">
        <v>71</v>
      </c>
      <c r="Q360">
        <v>188</v>
      </c>
      <c r="R360">
        <v>0</v>
      </c>
      <c r="S360">
        <v>23</v>
      </c>
      <c r="T360">
        <v>0</v>
      </c>
      <c r="U360">
        <v>2</v>
      </c>
      <c r="V360">
        <v>3</v>
      </c>
      <c r="W360">
        <v>8</v>
      </c>
    </row>
    <row r="361" spans="1:23" x14ac:dyDescent="0.25">
      <c r="A361" t="s">
        <v>5244</v>
      </c>
      <c r="B361">
        <v>169</v>
      </c>
      <c r="C361">
        <v>35</v>
      </c>
      <c r="D361">
        <v>6</v>
      </c>
      <c r="E361">
        <v>0</v>
      </c>
      <c r="F361">
        <v>6</v>
      </c>
      <c r="G361">
        <v>14</v>
      </c>
      <c r="H361">
        <v>18</v>
      </c>
      <c r="I361">
        <v>15</v>
      </c>
      <c r="J361">
        <v>51</v>
      </c>
      <c r="K361">
        <v>1</v>
      </c>
      <c r="L361">
        <v>0</v>
      </c>
      <c r="M361">
        <v>0.20699999999999999</v>
      </c>
      <c r="N361" t="s">
        <v>5797</v>
      </c>
      <c r="O361" t="s">
        <v>5796</v>
      </c>
      <c r="P361">
        <v>60</v>
      </c>
      <c r="Q361">
        <v>188</v>
      </c>
      <c r="R361">
        <v>4</v>
      </c>
      <c r="S361">
        <v>23</v>
      </c>
      <c r="T361">
        <v>0</v>
      </c>
      <c r="U361">
        <v>0</v>
      </c>
      <c r="V361">
        <v>0</v>
      </c>
      <c r="W361">
        <v>5</v>
      </c>
    </row>
    <row r="362" spans="1:23" x14ac:dyDescent="0.25">
      <c r="A362" t="s">
        <v>5234</v>
      </c>
      <c r="B362">
        <v>173</v>
      </c>
      <c r="C362">
        <v>36</v>
      </c>
      <c r="D362">
        <v>13</v>
      </c>
      <c r="E362">
        <v>1</v>
      </c>
      <c r="F362">
        <v>5</v>
      </c>
      <c r="G362">
        <v>16</v>
      </c>
      <c r="H362">
        <v>14</v>
      </c>
      <c r="I362">
        <v>7</v>
      </c>
      <c r="J362">
        <v>56</v>
      </c>
      <c r="K362">
        <v>2</v>
      </c>
      <c r="L362">
        <v>0</v>
      </c>
      <c r="M362">
        <v>0.20799999999999999</v>
      </c>
      <c r="N362" t="s">
        <v>3984</v>
      </c>
      <c r="O362" t="s">
        <v>3677</v>
      </c>
      <c r="P362">
        <v>57</v>
      </c>
      <c r="Q362">
        <v>187</v>
      </c>
      <c r="R362">
        <v>6</v>
      </c>
      <c r="S362">
        <v>17</v>
      </c>
      <c r="T362">
        <v>0</v>
      </c>
      <c r="U362">
        <v>1</v>
      </c>
      <c r="V362">
        <v>0</v>
      </c>
      <c r="W362">
        <v>5</v>
      </c>
    </row>
    <row r="363" spans="1:23" x14ac:dyDescent="0.25">
      <c r="A363" t="s">
        <v>5257</v>
      </c>
      <c r="B363">
        <v>162</v>
      </c>
      <c r="C363">
        <v>43</v>
      </c>
      <c r="D363">
        <v>9</v>
      </c>
      <c r="E363">
        <v>2</v>
      </c>
      <c r="F363">
        <v>2</v>
      </c>
      <c r="G363">
        <v>30</v>
      </c>
      <c r="H363">
        <v>24</v>
      </c>
      <c r="I363">
        <v>16</v>
      </c>
      <c r="J363">
        <v>25</v>
      </c>
      <c r="K363">
        <v>8</v>
      </c>
      <c r="L363">
        <v>1</v>
      </c>
      <c r="M363">
        <v>0.26500000000000001</v>
      </c>
      <c r="N363" t="s">
        <v>5758</v>
      </c>
      <c r="O363" t="s">
        <v>5757</v>
      </c>
      <c r="P363">
        <v>70</v>
      </c>
      <c r="Q363">
        <v>186</v>
      </c>
      <c r="R363">
        <v>1</v>
      </c>
      <c r="S363">
        <v>30</v>
      </c>
      <c r="T363">
        <v>1</v>
      </c>
      <c r="U363">
        <v>6</v>
      </c>
      <c r="V363">
        <v>1</v>
      </c>
      <c r="W363">
        <v>0</v>
      </c>
    </row>
    <row r="364" spans="1:23" x14ac:dyDescent="0.25">
      <c r="A364" t="s">
        <v>5230</v>
      </c>
      <c r="B364">
        <v>173</v>
      </c>
      <c r="C364">
        <v>41</v>
      </c>
      <c r="D364">
        <v>4</v>
      </c>
      <c r="E364">
        <v>0</v>
      </c>
      <c r="F364">
        <v>5</v>
      </c>
      <c r="G364">
        <v>19</v>
      </c>
      <c r="H364">
        <v>19</v>
      </c>
      <c r="I364">
        <v>7</v>
      </c>
      <c r="J364">
        <v>23</v>
      </c>
      <c r="K364">
        <v>4</v>
      </c>
      <c r="L364">
        <v>0</v>
      </c>
      <c r="M364">
        <v>0.23699999999999999</v>
      </c>
      <c r="N364" t="s">
        <v>3875</v>
      </c>
      <c r="O364" t="s">
        <v>3873</v>
      </c>
      <c r="P364">
        <v>52</v>
      </c>
      <c r="Q364">
        <v>183</v>
      </c>
      <c r="R364">
        <v>2</v>
      </c>
      <c r="S364">
        <v>32</v>
      </c>
      <c r="T364">
        <v>0</v>
      </c>
      <c r="U364">
        <v>1</v>
      </c>
      <c r="V364">
        <v>0</v>
      </c>
      <c r="W364">
        <v>9</v>
      </c>
    </row>
    <row r="365" spans="1:23" x14ac:dyDescent="0.25">
      <c r="A365" t="s">
        <v>5240</v>
      </c>
      <c r="B365">
        <v>167</v>
      </c>
      <c r="C365">
        <v>33</v>
      </c>
      <c r="D365">
        <v>6</v>
      </c>
      <c r="E365">
        <v>0</v>
      </c>
      <c r="F365">
        <v>9</v>
      </c>
      <c r="G365">
        <v>17</v>
      </c>
      <c r="H365">
        <v>26</v>
      </c>
      <c r="I365">
        <v>14</v>
      </c>
      <c r="J365">
        <v>49</v>
      </c>
      <c r="K365">
        <v>0</v>
      </c>
      <c r="L365">
        <v>0</v>
      </c>
      <c r="M365">
        <v>0.19800000000000001</v>
      </c>
      <c r="N365" t="s">
        <v>6811</v>
      </c>
      <c r="O365" t="s">
        <v>5718</v>
      </c>
      <c r="P365">
        <v>49</v>
      </c>
      <c r="Q365">
        <v>183</v>
      </c>
      <c r="R365">
        <v>1</v>
      </c>
      <c r="S365">
        <v>18</v>
      </c>
      <c r="T365">
        <v>0</v>
      </c>
      <c r="U365">
        <v>1</v>
      </c>
      <c r="V365">
        <v>0</v>
      </c>
      <c r="W365">
        <v>5</v>
      </c>
    </row>
    <row r="366" spans="1:23" x14ac:dyDescent="0.25">
      <c r="A366" t="s">
        <v>5247</v>
      </c>
      <c r="B366">
        <v>166</v>
      </c>
      <c r="C366">
        <v>43</v>
      </c>
      <c r="D366">
        <v>5</v>
      </c>
      <c r="E366">
        <v>1</v>
      </c>
      <c r="F366">
        <v>1</v>
      </c>
      <c r="G366">
        <v>17</v>
      </c>
      <c r="H366">
        <v>11</v>
      </c>
      <c r="I366">
        <v>10</v>
      </c>
      <c r="J366">
        <v>32</v>
      </c>
      <c r="K366">
        <v>1</v>
      </c>
      <c r="L366">
        <v>0</v>
      </c>
      <c r="M366">
        <v>0.25900000000000001</v>
      </c>
      <c r="N366" t="s">
        <v>5885</v>
      </c>
      <c r="O366" t="s">
        <v>5884</v>
      </c>
      <c r="P366">
        <v>73</v>
      </c>
      <c r="Q366">
        <v>181</v>
      </c>
      <c r="R366">
        <v>1</v>
      </c>
      <c r="S366">
        <v>36</v>
      </c>
      <c r="T366">
        <v>0</v>
      </c>
      <c r="U366">
        <v>2</v>
      </c>
      <c r="V366">
        <v>2</v>
      </c>
      <c r="W366">
        <v>6</v>
      </c>
    </row>
    <row r="367" spans="1:23" x14ac:dyDescent="0.25">
      <c r="A367" t="s">
        <v>5249</v>
      </c>
      <c r="B367">
        <v>166</v>
      </c>
      <c r="C367">
        <v>40</v>
      </c>
      <c r="D367">
        <v>11</v>
      </c>
      <c r="E367">
        <v>1</v>
      </c>
      <c r="F367">
        <v>8</v>
      </c>
      <c r="G367">
        <v>19</v>
      </c>
      <c r="H367">
        <v>32</v>
      </c>
      <c r="I367">
        <v>13</v>
      </c>
      <c r="J367">
        <v>50</v>
      </c>
      <c r="K367">
        <v>0</v>
      </c>
      <c r="L367">
        <v>0</v>
      </c>
      <c r="M367">
        <v>0.24099999999999999</v>
      </c>
      <c r="N367" t="s">
        <v>3822</v>
      </c>
      <c r="O367" t="s">
        <v>2523</v>
      </c>
      <c r="P367">
        <v>47</v>
      </c>
      <c r="Q367">
        <v>180</v>
      </c>
      <c r="R367">
        <v>0</v>
      </c>
      <c r="S367">
        <v>20</v>
      </c>
      <c r="T367">
        <v>0</v>
      </c>
      <c r="U367">
        <v>1</v>
      </c>
      <c r="V367">
        <v>0</v>
      </c>
      <c r="W367">
        <v>2</v>
      </c>
    </row>
    <row r="368" spans="1:23" x14ac:dyDescent="0.25">
      <c r="A368" t="s">
        <v>5246</v>
      </c>
      <c r="B368">
        <v>156</v>
      </c>
      <c r="C368">
        <v>41</v>
      </c>
      <c r="D368">
        <v>8</v>
      </c>
      <c r="E368">
        <v>1</v>
      </c>
      <c r="F368">
        <v>0</v>
      </c>
      <c r="G368">
        <v>25</v>
      </c>
      <c r="H368">
        <v>13</v>
      </c>
      <c r="I368">
        <v>21</v>
      </c>
      <c r="J368">
        <v>35</v>
      </c>
      <c r="K368">
        <v>2</v>
      </c>
      <c r="L368">
        <v>0</v>
      </c>
      <c r="M368">
        <v>0.26300000000000001</v>
      </c>
      <c r="N368" t="s">
        <v>6572</v>
      </c>
      <c r="O368" t="s">
        <v>6571</v>
      </c>
      <c r="P368">
        <v>49</v>
      </c>
      <c r="Q368">
        <v>179</v>
      </c>
      <c r="R368">
        <v>1</v>
      </c>
      <c r="S368">
        <v>32</v>
      </c>
      <c r="T368">
        <v>0</v>
      </c>
      <c r="U368">
        <v>1</v>
      </c>
      <c r="V368">
        <v>0</v>
      </c>
      <c r="W368">
        <v>5</v>
      </c>
    </row>
    <row r="369" spans="1:23" x14ac:dyDescent="0.25">
      <c r="A369" t="s">
        <v>5249</v>
      </c>
      <c r="B369">
        <v>167</v>
      </c>
      <c r="C369">
        <v>42</v>
      </c>
      <c r="D369">
        <v>8</v>
      </c>
      <c r="E369">
        <v>1</v>
      </c>
      <c r="F369">
        <v>6</v>
      </c>
      <c r="G369">
        <v>24</v>
      </c>
      <c r="H369">
        <v>21</v>
      </c>
      <c r="I369">
        <v>10</v>
      </c>
      <c r="J369">
        <v>39</v>
      </c>
      <c r="K369">
        <v>3</v>
      </c>
      <c r="L369">
        <v>4</v>
      </c>
      <c r="M369">
        <v>0.251</v>
      </c>
      <c r="N369" t="s">
        <v>4801</v>
      </c>
      <c r="O369" t="s">
        <v>3669</v>
      </c>
      <c r="P369">
        <v>53</v>
      </c>
      <c r="Q369">
        <v>178</v>
      </c>
      <c r="R369">
        <v>1</v>
      </c>
      <c r="S369">
        <v>27</v>
      </c>
      <c r="T369">
        <v>3</v>
      </c>
      <c r="U369">
        <v>0</v>
      </c>
      <c r="V369">
        <v>0</v>
      </c>
      <c r="W369">
        <v>6</v>
      </c>
    </row>
    <row r="370" spans="1:23" x14ac:dyDescent="0.25">
      <c r="A370" t="s">
        <v>6836</v>
      </c>
      <c r="B370">
        <v>168</v>
      </c>
      <c r="C370">
        <v>34</v>
      </c>
      <c r="D370">
        <v>10</v>
      </c>
      <c r="E370">
        <v>2</v>
      </c>
      <c r="F370">
        <v>4</v>
      </c>
      <c r="G370">
        <v>19</v>
      </c>
      <c r="H370">
        <v>23</v>
      </c>
      <c r="I370">
        <v>8</v>
      </c>
      <c r="J370">
        <v>41</v>
      </c>
      <c r="K370">
        <v>7</v>
      </c>
      <c r="L370">
        <v>0</v>
      </c>
      <c r="M370">
        <v>0.20200000000000001</v>
      </c>
      <c r="N370" t="s">
        <v>4727</v>
      </c>
      <c r="O370" t="s">
        <v>52</v>
      </c>
      <c r="P370">
        <v>82</v>
      </c>
      <c r="Q370">
        <v>178</v>
      </c>
      <c r="R370">
        <v>1</v>
      </c>
      <c r="S370">
        <v>18</v>
      </c>
      <c r="T370">
        <v>1</v>
      </c>
      <c r="U370">
        <v>0</v>
      </c>
      <c r="V370">
        <v>1</v>
      </c>
      <c r="W370">
        <v>3</v>
      </c>
    </row>
    <row r="371" spans="1:23" x14ac:dyDescent="0.25">
      <c r="A371" t="s">
        <v>5232</v>
      </c>
      <c r="B371">
        <v>166</v>
      </c>
      <c r="C371">
        <v>41</v>
      </c>
      <c r="D371">
        <v>12</v>
      </c>
      <c r="E371">
        <v>2</v>
      </c>
      <c r="F371">
        <v>4</v>
      </c>
      <c r="G371">
        <v>14</v>
      </c>
      <c r="H371">
        <v>23</v>
      </c>
      <c r="I371">
        <v>10</v>
      </c>
      <c r="J371">
        <v>54</v>
      </c>
      <c r="K371">
        <v>2</v>
      </c>
      <c r="L371">
        <v>1</v>
      </c>
      <c r="M371">
        <v>0.247</v>
      </c>
      <c r="N371" t="s">
        <v>5168</v>
      </c>
      <c r="O371" t="s">
        <v>5166</v>
      </c>
      <c r="P371">
        <v>51</v>
      </c>
      <c r="Q371">
        <v>177</v>
      </c>
      <c r="R371">
        <v>1</v>
      </c>
      <c r="S371">
        <v>23</v>
      </c>
      <c r="T371">
        <v>2</v>
      </c>
      <c r="U371">
        <v>0</v>
      </c>
      <c r="V371">
        <v>0</v>
      </c>
      <c r="W371">
        <v>2</v>
      </c>
    </row>
    <row r="372" spans="1:23" x14ac:dyDescent="0.25">
      <c r="A372" t="s">
        <v>5245</v>
      </c>
      <c r="B372">
        <v>163</v>
      </c>
      <c r="C372">
        <v>37</v>
      </c>
      <c r="D372">
        <v>4</v>
      </c>
      <c r="E372">
        <v>1</v>
      </c>
      <c r="F372">
        <v>3</v>
      </c>
      <c r="G372">
        <v>18</v>
      </c>
      <c r="H372">
        <v>14</v>
      </c>
      <c r="I372">
        <v>12</v>
      </c>
      <c r="J372">
        <v>41</v>
      </c>
      <c r="K372">
        <v>0</v>
      </c>
      <c r="L372">
        <v>0</v>
      </c>
      <c r="M372">
        <v>0.22700000000000001</v>
      </c>
      <c r="N372" t="s">
        <v>4336</v>
      </c>
      <c r="O372" t="s">
        <v>17</v>
      </c>
      <c r="P372">
        <v>75</v>
      </c>
      <c r="Q372">
        <v>177</v>
      </c>
      <c r="R372">
        <v>1</v>
      </c>
      <c r="S372">
        <v>29</v>
      </c>
      <c r="T372">
        <v>0</v>
      </c>
      <c r="U372">
        <v>0</v>
      </c>
      <c r="V372">
        <v>1</v>
      </c>
      <c r="W372">
        <v>0</v>
      </c>
    </row>
    <row r="373" spans="1:23" x14ac:dyDescent="0.25">
      <c r="A373" t="s">
        <v>5233</v>
      </c>
      <c r="B373">
        <v>168</v>
      </c>
      <c r="C373">
        <v>40</v>
      </c>
      <c r="D373">
        <v>10</v>
      </c>
      <c r="E373">
        <v>0</v>
      </c>
      <c r="F373">
        <v>3</v>
      </c>
      <c r="G373">
        <v>22</v>
      </c>
      <c r="H373">
        <v>19</v>
      </c>
      <c r="I373">
        <v>7</v>
      </c>
      <c r="J373">
        <v>38</v>
      </c>
      <c r="K373">
        <v>1</v>
      </c>
      <c r="L373">
        <v>0</v>
      </c>
      <c r="M373">
        <v>0.23799999999999999</v>
      </c>
      <c r="N373" t="s">
        <v>4163</v>
      </c>
      <c r="O373" t="s">
        <v>98</v>
      </c>
      <c r="P373">
        <v>96</v>
      </c>
      <c r="Q373">
        <v>176</v>
      </c>
      <c r="R373">
        <v>0</v>
      </c>
      <c r="S373">
        <v>27</v>
      </c>
      <c r="T373">
        <v>0</v>
      </c>
      <c r="U373">
        <v>0</v>
      </c>
      <c r="V373">
        <v>1</v>
      </c>
      <c r="W373">
        <v>5</v>
      </c>
    </row>
    <row r="374" spans="1:23" x14ac:dyDescent="0.25">
      <c r="A374" t="s">
        <v>5230</v>
      </c>
      <c r="B374">
        <v>150</v>
      </c>
      <c r="C374">
        <v>29</v>
      </c>
      <c r="D374">
        <v>5</v>
      </c>
      <c r="E374">
        <v>0</v>
      </c>
      <c r="F374">
        <v>4</v>
      </c>
      <c r="G374">
        <v>22</v>
      </c>
      <c r="H374">
        <v>19</v>
      </c>
      <c r="I374">
        <v>19</v>
      </c>
      <c r="J374">
        <v>41</v>
      </c>
      <c r="K374">
        <v>1</v>
      </c>
      <c r="L374">
        <v>0</v>
      </c>
      <c r="M374">
        <v>0.193</v>
      </c>
      <c r="N374" t="s">
        <v>5938</v>
      </c>
      <c r="O374" t="s">
        <v>5937</v>
      </c>
      <c r="P374">
        <v>53</v>
      </c>
      <c r="Q374">
        <v>173</v>
      </c>
      <c r="R374">
        <v>1</v>
      </c>
      <c r="S374">
        <v>20</v>
      </c>
      <c r="T374">
        <v>1</v>
      </c>
      <c r="U374">
        <v>3</v>
      </c>
      <c r="V374">
        <v>0</v>
      </c>
      <c r="W374">
        <v>4</v>
      </c>
    </row>
    <row r="375" spans="1:23" x14ac:dyDescent="0.25">
      <c r="A375" t="s">
        <v>5233</v>
      </c>
      <c r="B375">
        <v>160</v>
      </c>
      <c r="C375">
        <v>46</v>
      </c>
      <c r="D375">
        <v>12</v>
      </c>
      <c r="E375">
        <v>2</v>
      </c>
      <c r="F375">
        <v>2</v>
      </c>
      <c r="G375">
        <v>27</v>
      </c>
      <c r="H375">
        <v>16</v>
      </c>
      <c r="I375">
        <v>8</v>
      </c>
      <c r="J375">
        <v>36</v>
      </c>
      <c r="K375">
        <v>5</v>
      </c>
      <c r="L375">
        <v>2</v>
      </c>
      <c r="M375">
        <v>0.28799999999999998</v>
      </c>
      <c r="N375" t="s">
        <v>5772</v>
      </c>
      <c r="O375" t="s">
        <v>5771</v>
      </c>
      <c r="P375">
        <v>70</v>
      </c>
      <c r="Q375">
        <v>171</v>
      </c>
      <c r="R375">
        <v>2</v>
      </c>
      <c r="S375">
        <v>30</v>
      </c>
      <c r="T375">
        <v>1</v>
      </c>
      <c r="U375">
        <v>0</v>
      </c>
      <c r="V375">
        <v>1</v>
      </c>
      <c r="W375">
        <v>3</v>
      </c>
    </row>
    <row r="376" spans="1:23" x14ac:dyDescent="0.25">
      <c r="A376" t="s">
        <v>5240</v>
      </c>
      <c r="B376">
        <v>165</v>
      </c>
      <c r="C376">
        <v>41</v>
      </c>
      <c r="D376">
        <v>4</v>
      </c>
      <c r="E376">
        <v>4</v>
      </c>
      <c r="F376">
        <v>4</v>
      </c>
      <c r="G376">
        <v>16</v>
      </c>
      <c r="H376">
        <v>10</v>
      </c>
      <c r="I376">
        <v>3</v>
      </c>
      <c r="J376">
        <v>49</v>
      </c>
      <c r="K376">
        <v>7</v>
      </c>
      <c r="L376">
        <v>3</v>
      </c>
      <c r="M376">
        <v>0.248</v>
      </c>
      <c r="N376" t="s">
        <v>6805</v>
      </c>
      <c r="O376" t="s">
        <v>5995</v>
      </c>
      <c r="P376">
        <v>46</v>
      </c>
      <c r="Q376">
        <v>170</v>
      </c>
      <c r="R376">
        <v>2</v>
      </c>
      <c r="S376">
        <v>29</v>
      </c>
      <c r="T376">
        <v>0</v>
      </c>
      <c r="U376">
        <v>0</v>
      </c>
      <c r="V376">
        <v>0</v>
      </c>
      <c r="W376">
        <v>3</v>
      </c>
    </row>
    <row r="377" spans="1:23" x14ac:dyDescent="0.25">
      <c r="A377" t="s">
        <v>5258</v>
      </c>
      <c r="B377">
        <v>147</v>
      </c>
      <c r="C377">
        <v>28</v>
      </c>
      <c r="D377">
        <v>7</v>
      </c>
      <c r="E377">
        <v>0</v>
      </c>
      <c r="F377">
        <v>9</v>
      </c>
      <c r="G377">
        <v>20</v>
      </c>
      <c r="H377">
        <v>28</v>
      </c>
      <c r="I377">
        <v>19</v>
      </c>
      <c r="J377">
        <v>42</v>
      </c>
      <c r="K377">
        <v>0</v>
      </c>
      <c r="L377">
        <v>0</v>
      </c>
      <c r="M377">
        <v>0.19</v>
      </c>
      <c r="N377" t="s">
        <v>4917</v>
      </c>
      <c r="O377" t="s">
        <v>4918</v>
      </c>
      <c r="P377">
        <v>48</v>
      </c>
      <c r="Q377">
        <v>170</v>
      </c>
      <c r="R377">
        <v>2</v>
      </c>
      <c r="S377">
        <v>12</v>
      </c>
      <c r="T377">
        <v>0</v>
      </c>
      <c r="U377">
        <v>2</v>
      </c>
      <c r="V377">
        <v>0</v>
      </c>
      <c r="W377">
        <v>2</v>
      </c>
    </row>
    <row r="378" spans="1:23" x14ac:dyDescent="0.25">
      <c r="A378" t="s">
        <v>5247</v>
      </c>
      <c r="B378">
        <v>150</v>
      </c>
      <c r="C378">
        <v>29</v>
      </c>
      <c r="D378">
        <v>4</v>
      </c>
      <c r="E378">
        <v>1</v>
      </c>
      <c r="F378">
        <v>5</v>
      </c>
      <c r="G378">
        <v>18</v>
      </c>
      <c r="H378">
        <v>14</v>
      </c>
      <c r="I378">
        <v>18</v>
      </c>
      <c r="J378">
        <v>55</v>
      </c>
      <c r="K378">
        <v>0</v>
      </c>
      <c r="L378">
        <v>4</v>
      </c>
      <c r="M378">
        <v>0.193</v>
      </c>
      <c r="N378" t="s">
        <v>3815</v>
      </c>
      <c r="O378" t="s">
        <v>3814</v>
      </c>
      <c r="P378">
        <v>49</v>
      </c>
      <c r="Q378">
        <v>169</v>
      </c>
      <c r="R378">
        <v>0</v>
      </c>
      <c r="S378">
        <v>19</v>
      </c>
      <c r="T378">
        <v>0</v>
      </c>
      <c r="U378">
        <v>1</v>
      </c>
      <c r="V378">
        <v>0</v>
      </c>
      <c r="W378">
        <v>2</v>
      </c>
    </row>
    <row r="379" spans="1:23" x14ac:dyDescent="0.25">
      <c r="A379" t="s">
        <v>5252</v>
      </c>
      <c r="B379">
        <v>141</v>
      </c>
      <c r="C379">
        <v>37</v>
      </c>
      <c r="D379">
        <v>4</v>
      </c>
      <c r="E379">
        <v>0</v>
      </c>
      <c r="F379">
        <v>9</v>
      </c>
      <c r="G379">
        <v>25</v>
      </c>
      <c r="H379">
        <v>23</v>
      </c>
      <c r="I379">
        <v>23</v>
      </c>
      <c r="J379">
        <v>31</v>
      </c>
      <c r="K379">
        <v>2</v>
      </c>
      <c r="L379">
        <v>0</v>
      </c>
      <c r="M379">
        <v>0.26200000000000001</v>
      </c>
      <c r="N379" t="s">
        <v>6729</v>
      </c>
      <c r="O379" t="s">
        <v>6727</v>
      </c>
      <c r="P379">
        <v>43</v>
      </c>
      <c r="Q379">
        <v>166</v>
      </c>
      <c r="R379">
        <v>2</v>
      </c>
      <c r="S379">
        <v>24</v>
      </c>
      <c r="T379">
        <v>0</v>
      </c>
      <c r="U379">
        <v>0</v>
      </c>
      <c r="V379">
        <v>0</v>
      </c>
      <c r="W379">
        <v>5</v>
      </c>
    </row>
    <row r="380" spans="1:23" x14ac:dyDescent="0.25">
      <c r="A380" t="s">
        <v>5235</v>
      </c>
      <c r="B380">
        <v>146</v>
      </c>
      <c r="C380">
        <v>31</v>
      </c>
      <c r="D380">
        <v>4</v>
      </c>
      <c r="E380">
        <v>1</v>
      </c>
      <c r="F380">
        <v>5</v>
      </c>
      <c r="G380">
        <v>21</v>
      </c>
      <c r="H380">
        <v>17</v>
      </c>
      <c r="I380">
        <v>17</v>
      </c>
      <c r="J380">
        <v>54</v>
      </c>
      <c r="K380">
        <v>3</v>
      </c>
      <c r="L380">
        <v>3</v>
      </c>
      <c r="M380">
        <v>0.21199999999999999</v>
      </c>
      <c r="N380" t="s">
        <v>6447</v>
      </c>
      <c r="O380" t="s">
        <v>3971</v>
      </c>
      <c r="P380">
        <v>53</v>
      </c>
      <c r="Q380">
        <v>166</v>
      </c>
      <c r="R380">
        <v>3</v>
      </c>
      <c r="S380">
        <v>21</v>
      </c>
      <c r="T380">
        <v>1</v>
      </c>
      <c r="U380">
        <v>0</v>
      </c>
      <c r="V380">
        <v>0</v>
      </c>
      <c r="W380">
        <v>1</v>
      </c>
    </row>
    <row r="381" spans="1:23" x14ac:dyDescent="0.25">
      <c r="A381" t="s">
        <v>5246</v>
      </c>
      <c r="B381">
        <v>156</v>
      </c>
      <c r="C381">
        <v>35</v>
      </c>
      <c r="D381">
        <v>7</v>
      </c>
      <c r="E381">
        <v>0</v>
      </c>
      <c r="F381">
        <v>1</v>
      </c>
      <c r="G381">
        <v>14</v>
      </c>
      <c r="H381">
        <v>15</v>
      </c>
      <c r="I381">
        <v>8</v>
      </c>
      <c r="J381">
        <v>22</v>
      </c>
      <c r="K381">
        <v>0</v>
      </c>
      <c r="L381">
        <v>0</v>
      </c>
      <c r="M381">
        <v>0.224</v>
      </c>
      <c r="N381" t="s">
        <v>5010</v>
      </c>
      <c r="O381" t="s">
        <v>5007</v>
      </c>
      <c r="P381">
        <v>67</v>
      </c>
      <c r="Q381">
        <v>165</v>
      </c>
      <c r="R381">
        <v>0</v>
      </c>
      <c r="S381">
        <v>27</v>
      </c>
      <c r="T381">
        <v>0</v>
      </c>
      <c r="U381">
        <v>0</v>
      </c>
      <c r="V381">
        <v>1</v>
      </c>
      <c r="W381">
        <v>6</v>
      </c>
    </row>
    <row r="382" spans="1:23" x14ac:dyDescent="0.25">
      <c r="A382" t="s">
        <v>5239</v>
      </c>
      <c r="B382">
        <v>141</v>
      </c>
      <c r="C382">
        <v>30</v>
      </c>
      <c r="D382">
        <v>5</v>
      </c>
      <c r="E382">
        <v>1</v>
      </c>
      <c r="F382">
        <v>6</v>
      </c>
      <c r="G382">
        <v>17</v>
      </c>
      <c r="H382">
        <v>14</v>
      </c>
      <c r="I382">
        <v>18</v>
      </c>
      <c r="J382">
        <v>38</v>
      </c>
      <c r="K382">
        <v>1</v>
      </c>
      <c r="L382">
        <v>0</v>
      </c>
      <c r="M382">
        <v>0.21299999999999999</v>
      </c>
      <c r="N382" t="s">
        <v>4215</v>
      </c>
      <c r="O382" t="s">
        <v>484</v>
      </c>
      <c r="P382">
        <v>56</v>
      </c>
      <c r="Q382">
        <v>165</v>
      </c>
      <c r="R382">
        <v>5</v>
      </c>
      <c r="S382">
        <v>18</v>
      </c>
      <c r="T382">
        <v>0</v>
      </c>
      <c r="U382">
        <v>1</v>
      </c>
      <c r="V382">
        <v>0</v>
      </c>
      <c r="W382">
        <v>4</v>
      </c>
    </row>
    <row r="383" spans="1:23" x14ac:dyDescent="0.25">
      <c r="A383" t="s">
        <v>5229</v>
      </c>
      <c r="B383">
        <v>140</v>
      </c>
      <c r="C383">
        <v>28</v>
      </c>
      <c r="D383">
        <v>6</v>
      </c>
      <c r="E383">
        <v>0</v>
      </c>
      <c r="F383">
        <v>0</v>
      </c>
      <c r="G383">
        <v>20</v>
      </c>
      <c r="H383">
        <v>7</v>
      </c>
      <c r="I383">
        <v>19</v>
      </c>
      <c r="J383">
        <v>34</v>
      </c>
      <c r="K383">
        <v>2</v>
      </c>
      <c r="L383">
        <v>1</v>
      </c>
      <c r="M383">
        <v>0.2</v>
      </c>
      <c r="N383" t="s">
        <v>4684</v>
      </c>
      <c r="O383" t="s">
        <v>257</v>
      </c>
      <c r="P383">
        <v>64</v>
      </c>
      <c r="Q383">
        <v>164</v>
      </c>
      <c r="R383">
        <v>3</v>
      </c>
      <c r="S383">
        <v>22</v>
      </c>
      <c r="T383">
        <v>0</v>
      </c>
      <c r="U383">
        <v>2</v>
      </c>
      <c r="V383">
        <v>0</v>
      </c>
      <c r="W383">
        <v>3</v>
      </c>
    </row>
    <row r="384" spans="1:23" x14ac:dyDescent="0.25">
      <c r="A384" t="s">
        <v>5232</v>
      </c>
      <c r="B384">
        <v>150</v>
      </c>
      <c r="C384">
        <v>26</v>
      </c>
      <c r="D384">
        <v>5</v>
      </c>
      <c r="E384">
        <v>2</v>
      </c>
      <c r="F384">
        <v>2</v>
      </c>
      <c r="G384">
        <v>12</v>
      </c>
      <c r="H384">
        <v>5</v>
      </c>
      <c r="I384">
        <v>10</v>
      </c>
      <c r="J384">
        <v>52</v>
      </c>
      <c r="K384">
        <v>1</v>
      </c>
      <c r="L384">
        <v>0</v>
      </c>
      <c r="M384">
        <v>0.17299999999999999</v>
      </c>
      <c r="N384" t="s">
        <v>6511</v>
      </c>
      <c r="O384" t="s">
        <v>6510</v>
      </c>
      <c r="P384">
        <v>53</v>
      </c>
      <c r="Q384">
        <v>164</v>
      </c>
      <c r="R384">
        <v>4</v>
      </c>
      <c r="S384">
        <v>17</v>
      </c>
      <c r="T384">
        <v>3</v>
      </c>
      <c r="U384">
        <v>0</v>
      </c>
      <c r="V384">
        <v>0</v>
      </c>
      <c r="W384">
        <v>3</v>
      </c>
    </row>
    <row r="385" spans="1:23" x14ac:dyDescent="0.25">
      <c r="A385" t="s">
        <v>5255</v>
      </c>
      <c r="B385">
        <v>143</v>
      </c>
      <c r="C385">
        <v>30</v>
      </c>
      <c r="D385">
        <v>5</v>
      </c>
      <c r="E385">
        <v>0</v>
      </c>
      <c r="F385">
        <v>6</v>
      </c>
      <c r="G385">
        <v>17</v>
      </c>
      <c r="H385">
        <v>14</v>
      </c>
      <c r="I385">
        <v>12</v>
      </c>
      <c r="J385">
        <v>29</v>
      </c>
      <c r="K385">
        <v>0</v>
      </c>
      <c r="L385">
        <v>0</v>
      </c>
      <c r="M385">
        <v>0.21</v>
      </c>
      <c r="N385" t="s">
        <v>4136</v>
      </c>
      <c r="O385" t="s">
        <v>425</v>
      </c>
      <c r="P385">
        <v>51</v>
      </c>
      <c r="Q385">
        <v>163</v>
      </c>
      <c r="R385">
        <v>6</v>
      </c>
      <c r="S385">
        <v>19</v>
      </c>
      <c r="T385">
        <v>0</v>
      </c>
      <c r="U385">
        <v>0</v>
      </c>
      <c r="V385">
        <v>2</v>
      </c>
      <c r="W385">
        <v>6</v>
      </c>
    </row>
    <row r="386" spans="1:23" x14ac:dyDescent="0.25">
      <c r="A386" t="s">
        <v>5234</v>
      </c>
      <c r="B386">
        <v>143</v>
      </c>
      <c r="C386">
        <v>38</v>
      </c>
      <c r="D386">
        <v>2</v>
      </c>
      <c r="E386">
        <v>0</v>
      </c>
      <c r="F386">
        <v>3</v>
      </c>
      <c r="G386">
        <v>12</v>
      </c>
      <c r="H386">
        <v>12</v>
      </c>
      <c r="I386">
        <v>18</v>
      </c>
      <c r="J386">
        <v>38</v>
      </c>
      <c r="K386">
        <v>1</v>
      </c>
      <c r="L386">
        <v>2</v>
      </c>
      <c r="M386">
        <v>0.26600000000000001</v>
      </c>
      <c r="N386" t="s">
        <v>6563</v>
      </c>
      <c r="O386" t="s">
        <v>5863</v>
      </c>
      <c r="P386">
        <v>48</v>
      </c>
      <c r="Q386">
        <v>162</v>
      </c>
      <c r="R386">
        <v>0</v>
      </c>
      <c r="S386">
        <v>33</v>
      </c>
      <c r="T386">
        <v>1</v>
      </c>
      <c r="U386">
        <v>1</v>
      </c>
      <c r="V386">
        <v>0</v>
      </c>
      <c r="W386">
        <v>1</v>
      </c>
    </row>
    <row r="387" spans="1:23" x14ac:dyDescent="0.25">
      <c r="A387" t="s">
        <v>5234</v>
      </c>
      <c r="B387">
        <v>149</v>
      </c>
      <c r="C387">
        <v>30</v>
      </c>
      <c r="D387">
        <v>11</v>
      </c>
      <c r="E387">
        <v>0</v>
      </c>
      <c r="F387">
        <v>3</v>
      </c>
      <c r="G387">
        <v>14</v>
      </c>
      <c r="H387">
        <v>10</v>
      </c>
      <c r="I387">
        <v>9</v>
      </c>
      <c r="J387">
        <v>26</v>
      </c>
      <c r="K387">
        <v>0</v>
      </c>
      <c r="L387">
        <v>1</v>
      </c>
      <c r="M387">
        <v>0.20100000000000001</v>
      </c>
      <c r="N387" t="s">
        <v>3862</v>
      </c>
      <c r="O387" t="s">
        <v>90</v>
      </c>
      <c r="P387">
        <v>57</v>
      </c>
      <c r="Q387">
        <v>161</v>
      </c>
      <c r="R387">
        <v>2</v>
      </c>
      <c r="S387">
        <v>16</v>
      </c>
      <c r="T387">
        <v>0</v>
      </c>
      <c r="U387">
        <v>1</v>
      </c>
      <c r="V387">
        <v>0</v>
      </c>
      <c r="W387">
        <v>4</v>
      </c>
    </row>
    <row r="388" spans="1:23" x14ac:dyDescent="0.25">
      <c r="A388" t="s">
        <v>5256</v>
      </c>
      <c r="B388">
        <v>141</v>
      </c>
      <c r="C388">
        <v>24</v>
      </c>
      <c r="D388">
        <v>3</v>
      </c>
      <c r="E388">
        <v>0</v>
      </c>
      <c r="F388">
        <v>4</v>
      </c>
      <c r="G388">
        <v>11</v>
      </c>
      <c r="H388">
        <v>11</v>
      </c>
      <c r="I388">
        <v>14</v>
      </c>
      <c r="J388">
        <v>35</v>
      </c>
      <c r="K388">
        <v>0</v>
      </c>
      <c r="L388">
        <v>0</v>
      </c>
      <c r="M388">
        <v>0.17</v>
      </c>
      <c r="N388" t="s">
        <v>4425</v>
      </c>
      <c r="O388" t="s">
        <v>108</v>
      </c>
      <c r="P388">
        <v>51</v>
      </c>
      <c r="Q388">
        <v>158</v>
      </c>
      <c r="R388">
        <v>1</v>
      </c>
      <c r="S388">
        <v>17</v>
      </c>
      <c r="T388">
        <v>1</v>
      </c>
      <c r="U388">
        <v>1</v>
      </c>
      <c r="V388">
        <v>1</v>
      </c>
      <c r="W388">
        <v>5</v>
      </c>
    </row>
    <row r="389" spans="1:23" x14ac:dyDescent="0.25">
      <c r="A389" t="s">
        <v>5247</v>
      </c>
      <c r="B389">
        <v>141</v>
      </c>
      <c r="C389">
        <v>24</v>
      </c>
      <c r="D389">
        <v>3</v>
      </c>
      <c r="E389">
        <v>1</v>
      </c>
      <c r="F389">
        <v>3</v>
      </c>
      <c r="G389">
        <v>14</v>
      </c>
      <c r="H389">
        <v>13</v>
      </c>
      <c r="I389">
        <v>9</v>
      </c>
      <c r="J389">
        <v>65</v>
      </c>
      <c r="K389">
        <v>6</v>
      </c>
      <c r="L389">
        <v>2</v>
      </c>
      <c r="M389">
        <v>0.17</v>
      </c>
      <c r="N389" t="s">
        <v>5915</v>
      </c>
      <c r="O389" t="s">
        <v>5914</v>
      </c>
      <c r="P389">
        <v>56</v>
      </c>
      <c r="Q389">
        <v>154</v>
      </c>
      <c r="R389">
        <v>4</v>
      </c>
      <c r="S389">
        <v>17</v>
      </c>
      <c r="T389">
        <v>0</v>
      </c>
      <c r="U389">
        <v>0</v>
      </c>
      <c r="V389">
        <v>0</v>
      </c>
      <c r="W389">
        <v>5</v>
      </c>
    </row>
    <row r="390" spans="1:23" x14ac:dyDescent="0.25">
      <c r="A390" t="s">
        <v>5245</v>
      </c>
      <c r="B390">
        <v>143</v>
      </c>
      <c r="C390">
        <v>33</v>
      </c>
      <c r="D390">
        <v>7</v>
      </c>
      <c r="E390">
        <v>0</v>
      </c>
      <c r="F390">
        <v>2</v>
      </c>
      <c r="G390">
        <v>10</v>
      </c>
      <c r="H390">
        <v>18</v>
      </c>
      <c r="I390">
        <v>9</v>
      </c>
      <c r="J390">
        <v>39</v>
      </c>
      <c r="K390">
        <v>0</v>
      </c>
      <c r="L390">
        <v>0</v>
      </c>
      <c r="M390">
        <v>0.23100000000000001</v>
      </c>
      <c r="N390" t="s">
        <v>5858</v>
      </c>
      <c r="O390" t="s">
        <v>5857</v>
      </c>
      <c r="P390">
        <v>58</v>
      </c>
      <c r="Q390">
        <v>153</v>
      </c>
      <c r="R390">
        <v>0</v>
      </c>
      <c r="S390">
        <v>24</v>
      </c>
      <c r="T390">
        <v>0</v>
      </c>
      <c r="U390">
        <v>1</v>
      </c>
      <c r="V390">
        <v>0</v>
      </c>
      <c r="W390">
        <v>2</v>
      </c>
    </row>
    <row r="391" spans="1:23" x14ac:dyDescent="0.25">
      <c r="A391" t="s">
        <v>6836</v>
      </c>
      <c r="B391">
        <v>132</v>
      </c>
      <c r="C391">
        <v>22</v>
      </c>
      <c r="D391">
        <v>2</v>
      </c>
      <c r="E391">
        <v>0</v>
      </c>
      <c r="F391">
        <v>5</v>
      </c>
      <c r="G391">
        <v>18</v>
      </c>
      <c r="H391">
        <v>8</v>
      </c>
      <c r="I391">
        <v>16</v>
      </c>
      <c r="J391">
        <v>57</v>
      </c>
      <c r="K391">
        <v>1</v>
      </c>
      <c r="L391">
        <v>0</v>
      </c>
      <c r="M391">
        <v>0.16700000000000001</v>
      </c>
      <c r="N391" t="s">
        <v>4053</v>
      </c>
      <c r="O391" t="s">
        <v>285</v>
      </c>
      <c r="P391">
        <v>54</v>
      </c>
      <c r="Q391">
        <v>153</v>
      </c>
      <c r="R391">
        <v>4</v>
      </c>
      <c r="S391">
        <v>15</v>
      </c>
      <c r="T391">
        <v>1</v>
      </c>
      <c r="U391">
        <v>0</v>
      </c>
      <c r="V391">
        <v>1</v>
      </c>
      <c r="W391">
        <v>3</v>
      </c>
    </row>
    <row r="392" spans="1:23" x14ac:dyDescent="0.25">
      <c r="A392" t="s">
        <v>5243</v>
      </c>
      <c r="B392">
        <v>125</v>
      </c>
      <c r="C392">
        <v>36</v>
      </c>
      <c r="D392">
        <v>8</v>
      </c>
      <c r="E392">
        <v>0</v>
      </c>
      <c r="F392">
        <v>5</v>
      </c>
      <c r="G392">
        <v>18</v>
      </c>
      <c r="H392">
        <v>22</v>
      </c>
      <c r="I392">
        <v>20</v>
      </c>
      <c r="J392">
        <v>18</v>
      </c>
      <c r="K392">
        <v>0</v>
      </c>
      <c r="L392">
        <v>0</v>
      </c>
      <c r="M392">
        <v>0.28799999999999998</v>
      </c>
      <c r="N392" t="s">
        <v>4511</v>
      </c>
      <c r="O392" t="s">
        <v>2372</v>
      </c>
      <c r="P392">
        <v>73</v>
      </c>
      <c r="Q392">
        <v>151</v>
      </c>
      <c r="R392">
        <v>2</v>
      </c>
      <c r="S392">
        <v>23</v>
      </c>
      <c r="T392">
        <v>1</v>
      </c>
      <c r="U392">
        <v>2</v>
      </c>
      <c r="V392">
        <v>0</v>
      </c>
      <c r="W392">
        <v>3</v>
      </c>
    </row>
    <row r="393" spans="1:23" x14ac:dyDescent="0.25">
      <c r="A393" t="s">
        <v>5255</v>
      </c>
      <c r="B393">
        <v>140</v>
      </c>
      <c r="C393">
        <v>35</v>
      </c>
      <c r="D393">
        <v>9</v>
      </c>
      <c r="E393">
        <v>0</v>
      </c>
      <c r="F393">
        <v>2</v>
      </c>
      <c r="G393">
        <v>13</v>
      </c>
      <c r="H393">
        <v>12</v>
      </c>
      <c r="I393">
        <v>6</v>
      </c>
      <c r="J393">
        <v>22</v>
      </c>
      <c r="K393">
        <v>0</v>
      </c>
      <c r="L393">
        <v>0</v>
      </c>
      <c r="M393">
        <v>0.25</v>
      </c>
      <c r="N393" t="s">
        <v>3844</v>
      </c>
      <c r="O393" t="s">
        <v>561</v>
      </c>
      <c r="P393">
        <v>37</v>
      </c>
      <c r="Q393">
        <v>147</v>
      </c>
      <c r="R393">
        <v>0</v>
      </c>
      <c r="S393">
        <v>24</v>
      </c>
      <c r="T393">
        <v>0</v>
      </c>
      <c r="U393">
        <v>1</v>
      </c>
      <c r="V393">
        <v>0</v>
      </c>
      <c r="W393">
        <v>4</v>
      </c>
    </row>
    <row r="394" spans="1:23" x14ac:dyDescent="0.25">
      <c r="A394" t="s">
        <v>5249</v>
      </c>
      <c r="B394">
        <v>136</v>
      </c>
      <c r="C394">
        <v>32</v>
      </c>
      <c r="D394">
        <v>1</v>
      </c>
      <c r="E394">
        <v>2</v>
      </c>
      <c r="F394">
        <v>3</v>
      </c>
      <c r="G394">
        <v>19</v>
      </c>
      <c r="H394">
        <v>9</v>
      </c>
      <c r="I394">
        <v>8</v>
      </c>
      <c r="J394">
        <v>35</v>
      </c>
      <c r="K394">
        <v>4</v>
      </c>
      <c r="L394">
        <v>1</v>
      </c>
      <c r="M394">
        <v>0.23499999999999999</v>
      </c>
      <c r="N394" t="s">
        <v>4886</v>
      </c>
      <c r="O394" t="s">
        <v>6539</v>
      </c>
      <c r="P394">
        <v>64</v>
      </c>
      <c r="Q394">
        <v>145</v>
      </c>
      <c r="R394">
        <v>0</v>
      </c>
      <c r="S394">
        <v>26</v>
      </c>
      <c r="T394">
        <v>0</v>
      </c>
      <c r="U394">
        <v>0</v>
      </c>
      <c r="V394">
        <v>1</v>
      </c>
      <c r="W394">
        <v>0</v>
      </c>
    </row>
    <row r="395" spans="1:23" x14ac:dyDescent="0.25">
      <c r="A395" t="s">
        <v>5248</v>
      </c>
      <c r="B395">
        <v>125</v>
      </c>
      <c r="C395">
        <v>27</v>
      </c>
      <c r="D395">
        <v>8</v>
      </c>
      <c r="E395">
        <v>0</v>
      </c>
      <c r="F395">
        <v>3</v>
      </c>
      <c r="G395">
        <v>14</v>
      </c>
      <c r="H395">
        <v>11</v>
      </c>
      <c r="I395">
        <v>14</v>
      </c>
      <c r="J395">
        <v>38</v>
      </c>
      <c r="K395">
        <v>1</v>
      </c>
      <c r="L395">
        <v>0</v>
      </c>
      <c r="M395">
        <v>0.216</v>
      </c>
      <c r="N395" t="s">
        <v>4643</v>
      </c>
      <c r="O395" t="s">
        <v>598</v>
      </c>
      <c r="P395">
        <v>54</v>
      </c>
      <c r="Q395">
        <v>145</v>
      </c>
      <c r="R395">
        <v>4</v>
      </c>
      <c r="S395">
        <v>16</v>
      </c>
      <c r="T395">
        <v>0</v>
      </c>
      <c r="U395">
        <v>1</v>
      </c>
      <c r="V395">
        <v>1</v>
      </c>
      <c r="W395">
        <v>4</v>
      </c>
    </row>
    <row r="396" spans="1:23" x14ac:dyDescent="0.25">
      <c r="A396" t="s">
        <v>5254</v>
      </c>
      <c r="B396">
        <v>127</v>
      </c>
      <c r="C396">
        <v>22</v>
      </c>
      <c r="D396">
        <v>5</v>
      </c>
      <c r="E396">
        <v>0</v>
      </c>
      <c r="F396">
        <v>4</v>
      </c>
      <c r="G396">
        <v>10</v>
      </c>
      <c r="H396">
        <v>14</v>
      </c>
      <c r="I396">
        <v>13</v>
      </c>
      <c r="J396">
        <v>34</v>
      </c>
      <c r="K396">
        <v>1</v>
      </c>
      <c r="L396">
        <v>0</v>
      </c>
      <c r="M396">
        <v>0.17299999999999999</v>
      </c>
      <c r="N396" t="s">
        <v>5225</v>
      </c>
      <c r="O396" t="s">
        <v>5223</v>
      </c>
      <c r="P396">
        <v>45</v>
      </c>
      <c r="Q396">
        <v>145</v>
      </c>
      <c r="R396">
        <v>4</v>
      </c>
      <c r="S396">
        <v>13</v>
      </c>
      <c r="T396">
        <v>0</v>
      </c>
      <c r="U396">
        <v>1</v>
      </c>
      <c r="V396">
        <v>0</v>
      </c>
      <c r="W396">
        <v>2</v>
      </c>
    </row>
    <row r="397" spans="1:23" x14ac:dyDescent="0.25">
      <c r="A397" t="s">
        <v>5253</v>
      </c>
      <c r="B397">
        <v>129</v>
      </c>
      <c r="C397">
        <v>28</v>
      </c>
      <c r="D397">
        <v>6</v>
      </c>
      <c r="E397">
        <v>0</v>
      </c>
      <c r="F397">
        <v>3</v>
      </c>
      <c r="G397">
        <v>17</v>
      </c>
      <c r="H397">
        <v>12</v>
      </c>
      <c r="I397">
        <v>14</v>
      </c>
      <c r="J397">
        <v>52</v>
      </c>
      <c r="K397">
        <v>2</v>
      </c>
      <c r="L397">
        <v>2</v>
      </c>
      <c r="M397">
        <v>0.217</v>
      </c>
      <c r="N397" t="s">
        <v>4129</v>
      </c>
      <c r="O397" t="s">
        <v>3738</v>
      </c>
      <c r="P397">
        <v>63</v>
      </c>
      <c r="Q397">
        <v>144</v>
      </c>
      <c r="R397">
        <v>0</v>
      </c>
      <c r="S397">
        <v>19</v>
      </c>
      <c r="T397">
        <v>0</v>
      </c>
      <c r="U397">
        <v>0</v>
      </c>
      <c r="V397">
        <v>1</v>
      </c>
      <c r="W397">
        <v>3</v>
      </c>
    </row>
    <row r="398" spans="1:23" x14ac:dyDescent="0.25">
      <c r="A398" t="s">
        <v>5242</v>
      </c>
      <c r="B398">
        <v>130</v>
      </c>
      <c r="C398">
        <v>25</v>
      </c>
      <c r="D398">
        <v>4</v>
      </c>
      <c r="E398">
        <v>0</v>
      </c>
      <c r="F398">
        <v>3</v>
      </c>
      <c r="G398">
        <v>10</v>
      </c>
      <c r="H398">
        <v>13</v>
      </c>
      <c r="I398">
        <v>12</v>
      </c>
      <c r="J398">
        <v>34</v>
      </c>
      <c r="K398">
        <v>1</v>
      </c>
      <c r="L398">
        <v>0</v>
      </c>
      <c r="M398">
        <v>0.192</v>
      </c>
      <c r="N398" t="s">
        <v>5177</v>
      </c>
      <c r="O398" t="s">
        <v>5176</v>
      </c>
      <c r="P398">
        <v>80</v>
      </c>
      <c r="Q398">
        <v>144</v>
      </c>
      <c r="R398">
        <v>0</v>
      </c>
      <c r="S398">
        <v>18</v>
      </c>
      <c r="T398">
        <v>0</v>
      </c>
      <c r="U398">
        <v>2</v>
      </c>
      <c r="V398">
        <v>0</v>
      </c>
      <c r="W398">
        <v>1</v>
      </c>
    </row>
    <row r="399" spans="1:23" x14ac:dyDescent="0.25">
      <c r="A399" t="s">
        <v>5251</v>
      </c>
      <c r="B399">
        <v>131</v>
      </c>
      <c r="C399">
        <v>24</v>
      </c>
      <c r="D399">
        <v>1</v>
      </c>
      <c r="E399">
        <v>2</v>
      </c>
      <c r="F399">
        <v>0</v>
      </c>
      <c r="G399">
        <v>8</v>
      </c>
      <c r="H399">
        <v>4</v>
      </c>
      <c r="I399">
        <v>9</v>
      </c>
      <c r="J399">
        <v>22</v>
      </c>
      <c r="K399">
        <v>0</v>
      </c>
      <c r="L399">
        <v>0</v>
      </c>
      <c r="M399">
        <v>0.183</v>
      </c>
      <c r="N399" t="s">
        <v>4155</v>
      </c>
      <c r="O399" t="s">
        <v>113</v>
      </c>
      <c r="P399">
        <v>51</v>
      </c>
      <c r="Q399">
        <v>144</v>
      </c>
      <c r="R399">
        <v>1</v>
      </c>
      <c r="S399">
        <v>21</v>
      </c>
      <c r="T399">
        <v>1</v>
      </c>
      <c r="U399">
        <v>0</v>
      </c>
      <c r="V399">
        <v>3</v>
      </c>
      <c r="W399">
        <v>3</v>
      </c>
    </row>
    <row r="400" spans="1:23" x14ac:dyDescent="0.25">
      <c r="A400" t="s">
        <v>5250</v>
      </c>
      <c r="B400">
        <v>137</v>
      </c>
      <c r="C400">
        <v>30</v>
      </c>
      <c r="D400">
        <v>4</v>
      </c>
      <c r="E400">
        <v>0</v>
      </c>
      <c r="F400">
        <v>8</v>
      </c>
      <c r="G400">
        <v>14</v>
      </c>
      <c r="H400">
        <v>25</v>
      </c>
      <c r="I400">
        <v>5</v>
      </c>
      <c r="J400">
        <v>41</v>
      </c>
      <c r="K400">
        <v>0</v>
      </c>
      <c r="L400">
        <v>0</v>
      </c>
      <c r="M400">
        <v>0.219</v>
      </c>
      <c r="N400" t="s">
        <v>3764</v>
      </c>
      <c r="O400" t="s">
        <v>144</v>
      </c>
      <c r="P400">
        <v>75</v>
      </c>
      <c r="Q400">
        <v>143</v>
      </c>
      <c r="R400">
        <v>0</v>
      </c>
      <c r="S400">
        <v>18</v>
      </c>
      <c r="T400">
        <v>1</v>
      </c>
      <c r="U400">
        <v>1</v>
      </c>
      <c r="V400">
        <v>0</v>
      </c>
      <c r="W400">
        <v>4</v>
      </c>
    </row>
    <row r="401" spans="1:23" x14ac:dyDescent="0.25">
      <c r="A401" t="s">
        <v>6836</v>
      </c>
      <c r="B401">
        <v>127</v>
      </c>
      <c r="C401">
        <v>36</v>
      </c>
      <c r="D401">
        <v>9</v>
      </c>
      <c r="E401">
        <v>0</v>
      </c>
      <c r="F401">
        <v>3</v>
      </c>
      <c r="G401">
        <v>18</v>
      </c>
      <c r="H401">
        <v>16</v>
      </c>
      <c r="I401">
        <v>13</v>
      </c>
      <c r="J401">
        <v>30</v>
      </c>
      <c r="K401">
        <v>0</v>
      </c>
      <c r="L401">
        <v>0</v>
      </c>
      <c r="M401">
        <v>0.28299999999999997</v>
      </c>
      <c r="N401" t="s">
        <v>5710</v>
      </c>
      <c r="O401" t="s">
        <v>5709</v>
      </c>
      <c r="P401">
        <v>38</v>
      </c>
      <c r="Q401">
        <v>142</v>
      </c>
      <c r="R401">
        <v>2</v>
      </c>
      <c r="S401">
        <v>24</v>
      </c>
      <c r="T401">
        <v>0</v>
      </c>
      <c r="U401">
        <v>0</v>
      </c>
      <c r="V401">
        <v>0</v>
      </c>
      <c r="W401">
        <v>3</v>
      </c>
    </row>
    <row r="402" spans="1:23" x14ac:dyDescent="0.25">
      <c r="A402" t="s">
        <v>5258</v>
      </c>
      <c r="B402">
        <v>134</v>
      </c>
      <c r="C402">
        <v>31</v>
      </c>
      <c r="D402">
        <v>9</v>
      </c>
      <c r="E402">
        <v>4</v>
      </c>
      <c r="F402">
        <v>4</v>
      </c>
      <c r="G402">
        <v>16</v>
      </c>
      <c r="H402">
        <v>17</v>
      </c>
      <c r="I402">
        <v>7</v>
      </c>
      <c r="J402">
        <v>43</v>
      </c>
      <c r="K402">
        <v>1</v>
      </c>
      <c r="L402">
        <v>0</v>
      </c>
      <c r="M402">
        <v>0.23100000000000001</v>
      </c>
      <c r="N402" t="s">
        <v>6733</v>
      </c>
      <c r="O402" t="s">
        <v>4694</v>
      </c>
      <c r="P402">
        <v>39</v>
      </c>
      <c r="Q402">
        <v>142</v>
      </c>
      <c r="R402">
        <v>0</v>
      </c>
      <c r="S402">
        <v>14</v>
      </c>
      <c r="T402">
        <v>0</v>
      </c>
      <c r="U402">
        <v>1</v>
      </c>
      <c r="V402">
        <v>0</v>
      </c>
      <c r="W402">
        <v>2</v>
      </c>
    </row>
    <row r="403" spans="1:23" x14ac:dyDescent="0.25">
      <c r="A403" t="s">
        <v>5251</v>
      </c>
      <c r="B403">
        <v>120</v>
      </c>
      <c r="C403">
        <v>24</v>
      </c>
      <c r="D403">
        <v>4</v>
      </c>
      <c r="E403">
        <v>1</v>
      </c>
      <c r="F403">
        <v>3</v>
      </c>
      <c r="G403">
        <v>19</v>
      </c>
      <c r="H403">
        <v>21</v>
      </c>
      <c r="I403">
        <v>16</v>
      </c>
      <c r="J403">
        <v>43</v>
      </c>
      <c r="K403">
        <v>0</v>
      </c>
      <c r="L403">
        <v>1</v>
      </c>
      <c r="M403">
        <v>0.2</v>
      </c>
      <c r="N403" t="s">
        <v>6460</v>
      </c>
      <c r="O403" t="s">
        <v>6459</v>
      </c>
      <c r="P403">
        <v>56</v>
      </c>
      <c r="Q403">
        <v>140</v>
      </c>
      <c r="R403">
        <v>2</v>
      </c>
      <c r="S403">
        <v>16</v>
      </c>
      <c r="T403">
        <v>0</v>
      </c>
      <c r="U403">
        <v>1</v>
      </c>
      <c r="V403">
        <v>1</v>
      </c>
      <c r="W403">
        <v>0</v>
      </c>
    </row>
    <row r="404" spans="1:23" x14ac:dyDescent="0.25">
      <c r="A404" t="s">
        <v>5250</v>
      </c>
      <c r="B404">
        <v>123</v>
      </c>
      <c r="C404">
        <v>20</v>
      </c>
      <c r="D404">
        <v>3</v>
      </c>
      <c r="E404">
        <v>1</v>
      </c>
      <c r="F404">
        <v>0</v>
      </c>
      <c r="G404">
        <v>7</v>
      </c>
      <c r="H404">
        <v>7</v>
      </c>
      <c r="I404">
        <v>12</v>
      </c>
      <c r="J404">
        <v>30</v>
      </c>
      <c r="K404">
        <v>0</v>
      </c>
      <c r="L404">
        <v>0</v>
      </c>
      <c r="M404">
        <v>0.16300000000000001</v>
      </c>
      <c r="N404" t="s">
        <v>6559</v>
      </c>
      <c r="O404" t="s">
        <v>5818</v>
      </c>
      <c r="P404">
        <v>56</v>
      </c>
      <c r="Q404">
        <v>139</v>
      </c>
      <c r="R404">
        <v>1</v>
      </c>
      <c r="S404">
        <v>16</v>
      </c>
      <c r="T404">
        <v>3</v>
      </c>
      <c r="U404">
        <v>0</v>
      </c>
      <c r="V404">
        <v>3</v>
      </c>
      <c r="W404">
        <v>4</v>
      </c>
    </row>
    <row r="405" spans="1:23" x14ac:dyDescent="0.25">
      <c r="A405" t="s">
        <v>6836</v>
      </c>
      <c r="B405">
        <v>128</v>
      </c>
      <c r="C405">
        <v>22</v>
      </c>
      <c r="D405">
        <v>3</v>
      </c>
      <c r="E405">
        <v>1</v>
      </c>
      <c r="F405">
        <v>3</v>
      </c>
      <c r="G405">
        <v>14</v>
      </c>
      <c r="H405">
        <v>9</v>
      </c>
      <c r="I405">
        <v>8</v>
      </c>
      <c r="J405">
        <v>33</v>
      </c>
      <c r="K405">
        <v>7</v>
      </c>
      <c r="L405">
        <v>4</v>
      </c>
      <c r="M405">
        <v>0.17199999999999999</v>
      </c>
      <c r="N405" t="s">
        <v>4517</v>
      </c>
      <c r="O405" t="s">
        <v>488</v>
      </c>
      <c r="P405">
        <v>49</v>
      </c>
      <c r="Q405">
        <v>138</v>
      </c>
      <c r="R405">
        <v>2</v>
      </c>
      <c r="S405">
        <v>15</v>
      </c>
      <c r="T405">
        <v>1</v>
      </c>
      <c r="U405">
        <v>0</v>
      </c>
      <c r="V405">
        <v>0</v>
      </c>
      <c r="W405">
        <v>2</v>
      </c>
    </row>
    <row r="406" spans="1:23" x14ac:dyDescent="0.25">
      <c r="A406" t="s">
        <v>5239</v>
      </c>
      <c r="B406">
        <v>121</v>
      </c>
      <c r="C406">
        <v>36</v>
      </c>
      <c r="D406">
        <v>7</v>
      </c>
      <c r="E406">
        <v>0</v>
      </c>
      <c r="F406">
        <v>7</v>
      </c>
      <c r="G406">
        <v>21</v>
      </c>
      <c r="H406">
        <v>15</v>
      </c>
      <c r="I406">
        <v>15</v>
      </c>
      <c r="J406">
        <v>24</v>
      </c>
      <c r="K406">
        <v>1</v>
      </c>
      <c r="L406">
        <v>1</v>
      </c>
      <c r="M406">
        <v>0.29799999999999999</v>
      </c>
      <c r="N406" t="s">
        <v>6517</v>
      </c>
      <c r="O406" t="s">
        <v>3977</v>
      </c>
      <c r="P406">
        <v>47</v>
      </c>
      <c r="Q406">
        <v>137</v>
      </c>
      <c r="R406">
        <v>0</v>
      </c>
      <c r="S406">
        <v>22</v>
      </c>
      <c r="T406">
        <v>0</v>
      </c>
      <c r="U406">
        <v>0</v>
      </c>
      <c r="V406">
        <v>1</v>
      </c>
      <c r="W406">
        <v>2</v>
      </c>
    </row>
    <row r="407" spans="1:23" x14ac:dyDescent="0.25">
      <c r="A407" t="s">
        <v>5236</v>
      </c>
      <c r="B407">
        <v>130</v>
      </c>
      <c r="C407">
        <v>19</v>
      </c>
      <c r="D407">
        <v>5</v>
      </c>
      <c r="E407">
        <v>0</v>
      </c>
      <c r="F407">
        <v>2</v>
      </c>
      <c r="G407">
        <v>10</v>
      </c>
      <c r="H407">
        <v>7</v>
      </c>
      <c r="I407">
        <v>3</v>
      </c>
      <c r="J407">
        <v>35</v>
      </c>
      <c r="K407">
        <v>1</v>
      </c>
      <c r="L407">
        <v>0</v>
      </c>
      <c r="M407">
        <v>0.14599999999999999</v>
      </c>
      <c r="N407" t="s">
        <v>5889</v>
      </c>
      <c r="O407" t="s">
        <v>5888</v>
      </c>
      <c r="P407">
        <v>46</v>
      </c>
      <c r="Q407">
        <v>136</v>
      </c>
      <c r="R407">
        <v>2</v>
      </c>
      <c r="S407">
        <v>12</v>
      </c>
      <c r="T407">
        <v>0</v>
      </c>
      <c r="U407">
        <v>1</v>
      </c>
      <c r="V407">
        <v>0</v>
      </c>
      <c r="W407">
        <v>2</v>
      </c>
    </row>
    <row r="408" spans="1:23" x14ac:dyDescent="0.25">
      <c r="A408" t="s">
        <v>6836</v>
      </c>
      <c r="B408">
        <v>117</v>
      </c>
      <c r="C408">
        <v>33</v>
      </c>
      <c r="D408">
        <v>5</v>
      </c>
      <c r="E408">
        <v>0</v>
      </c>
      <c r="F408">
        <v>3</v>
      </c>
      <c r="G408">
        <v>24</v>
      </c>
      <c r="H408">
        <v>12</v>
      </c>
      <c r="I408">
        <v>15</v>
      </c>
      <c r="J408">
        <v>30</v>
      </c>
      <c r="K408">
        <v>0</v>
      </c>
      <c r="L408">
        <v>1</v>
      </c>
      <c r="M408">
        <v>0.28199999999999997</v>
      </c>
      <c r="N408" t="s">
        <v>6568</v>
      </c>
      <c r="O408" t="s">
        <v>5982</v>
      </c>
      <c r="P408">
        <v>52</v>
      </c>
      <c r="Q408">
        <v>135</v>
      </c>
      <c r="R408">
        <v>0</v>
      </c>
      <c r="S408">
        <v>25</v>
      </c>
      <c r="T408">
        <v>0</v>
      </c>
      <c r="U408">
        <v>2</v>
      </c>
      <c r="V408">
        <v>1</v>
      </c>
      <c r="W408">
        <v>2</v>
      </c>
    </row>
    <row r="409" spans="1:23" x14ac:dyDescent="0.25">
      <c r="A409" t="s">
        <v>5232</v>
      </c>
      <c r="B409">
        <v>125</v>
      </c>
      <c r="C409">
        <v>24</v>
      </c>
      <c r="D409">
        <v>5</v>
      </c>
      <c r="E409">
        <v>0</v>
      </c>
      <c r="F409">
        <v>3</v>
      </c>
      <c r="G409">
        <v>9</v>
      </c>
      <c r="H409">
        <v>14</v>
      </c>
      <c r="I409">
        <v>8</v>
      </c>
      <c r="J409">
        <v>32</v>
      </c>
      <c r="K409">
        <v>1</v>
      </c>
      <c r="L409">
        <v>2</v>
      </c>
      <c r="M409">
        <v>0.192</v>
      </c>
      <c r="N409" t="s">
        <v>6526</v>
      </c>
      <c r="O409" t="s">
        <v>5913</v>
      </c>
      <c r="P409">
        <v>34</v>
      </c>
      <c r="Q409">
        <v>135</v>
      </c>
      <c r="R409">
        <v>1</v>
      </c>
      <c r="S409">
        <v>16</v>
      </c>
      <c r="T409">
        <v>1</v>
      </c>
      <c r="U409">
        <v>1</v>
      </c>
      <c r="V409">
        <v>0</v>
      </c>
      <c r="W409">
        <v>4</v>
      </c>
    </row>
    <row r="410" spans="1:23" x14ac:dyDescent="0.25">
      <c r="A410" t="s">
        <v>5240</v>
      </c>
      <c r="B410">
        <v>113</v>
      </c>
      <c r="C410">
        <v>26</v>
      </c>
      <c r="D410">
        <v>1</v>
      </c>
      <c r="E410">
        <v>2</v>
      </c>
      <c r="F410">
        <v>1</v>
      </c>
      <c r="G410">
        <v>12</v>
      </c>
      <c r="H410">
        <v>5</v>
      </c>
      <c r="I410">
        <v>14</v>
      </c>
      <c r="J410">
        <v>37</v>
      </c>
      <c r="K410">
        <v>0</v>
      </c>
      <c r="L410">
        <v>1</v>
      </c>
      <c r="M410">
        <v>0.23</v>
      </c>
      <c r="N410" t="s">
        <v>6546</v>
      </c>
      <c r="O410" t="s">
        <v>927</v>
      </c>
      <c r="P410">
        <v>68</v>
      </c>
      <c r="Q410">
        <v>130</v>
      </c>
      <c r="R410">
        <v>2</v>
      </c>
      <c r="S410">
        <v>22</v>
      </c>
      <c r="T410">
        <v>1</v>
      </c>
      <c r="U410">
        <v>0</v>
      </c>
      <c r="V410">
        <v>1</v>
      </c>
      <c r="W410">
        <v>2</v>
      </c>
    </row>
    <row r="411" spans="1:23" x14ac:dyDescent="0.25">
      <c r="A411" t="s">
        <v>5237</v>
      </c>
      <c r="B411">
        <v>121</v>
      </c>
      <c r="C411">
        <v>34</v>
      </c>
      <c r="D411">
        <v>7</v>
      </c>
      <c r="E411">
        <v>1</v>
      </c>
      <c r="F411">
        <v>9</v>
      </c>
      <c r="G411">
        <v>17</v>
      </c>
      <c r="H411">
        <v>23</v>
      </c>
      <c r="I411">
        <v>7</v>
      </c>
      <c r="J411">
        <v>45</v>
      </c>
      <c r="K411">
        <v>1</v>
      </c>
      <c r="L411">
        <v>0</v>
      </c>
      <c r="M411">
        <v>0.28100000000000003</v>
      </c>
      <c r="N411" t="s">
        <v>4156</v>
      </c>
      <c r="O411" t="s">
        <v>487</v>
      </c>
      <c r="P411">
        <v>37</v>
      </c>
      <c r="Q411">
        <v>129</v>
      </c>
      <c r="R411">
        <v>0</v>
      </c>
      <c r="S411">
        <v>17</v>
      </c>
      <c r="T411">
        <v>2</v>
      </c>
      <c r="U411">
        <v>1</v>
      </c>
      <c r="V411">
        <v>0</v>
      </c>
      <c r="W411">
        <v>1</v>
      </c>
    </row>
    <row r="412" spans="1:23" x14ac:dyDescent="0.25">
      <c r="A412" t="s">
        <v>5232</v>
      </c>
      <c r="B412">
        <v>117</v>
      </c>
      <c r="C412">
        <v>33</v>
      </c>
      <c r="D412">
        <v>3</v>
      </c>
      <c r="E412">
        <v>1</v>
      </c>
      <c r="F412">
        <v>3</v>
      </c>
      <c r="G412">
        <v>15</v>
      </c>
      <c r="H412">
        <v>16</v>
      </c>
      <c r="I412">
        <v>8</v>
      </c>
      <c r="J412">
        <v>29</v>
      </c>
      <c r="K412">
        <v>0</v>
      </c>
      <c r="L412">
        <v>0</v>
      </c>
      <c r="M412">
        <v>0.28199999999999997</v>
      </c>
      <c r="N412" t="s">
        <v>6457</v>
      </c>
      <c r="O412" t="s">
        <v>6456</v>
      </c>
      <c r="P412">
        <v>34</v>
      </c>
      <c r="Q412">
        <v>127</v>
      </c>
      <c r="R412">
        <v>2</v>
      </c>
      <c r="S412">
        <v>26</v>
      </c>
      <c r="T412">
        <v>0</v>
      </c>
      <c r="U412">
        <v>0</v>
      </c>
      <c r="V412">
        <v>0</v>
      </c>
      <c r="W412">
        <v>3</v>
      </c>
    </row>
    <row r="413" spans="1:23" x14ac:dyDescent="0.25">
      <c r="A413" t="s">
        <v>6836</v>
      </c>
      <c r="B413">
        <v>112</v>
      </c>
      <c r="C413">
        <v>21</v>
      </c>
      <c r="D413">
        <v>8</v>
      </c>
      <c r="E413">
        <v>0</v>
      </c>
      <c r="F413">
        <v>2</v>
      </c>
      <c r="G413">
        <v>10</v>
      </c>
      <c r="H413">
        <v>9</v>
      </c>
      <c r="I413">
        <v>12</v>
      </c>
      <c r="J413">
        <v>36</v>
      </c>
      <c r="K413">
        <v>0</v>
      </c>
      <c r="L413">
        <v>0</v>
      </c>
      <c r="M413">
        <v>0.188</v>
      </c>
      <c r="N413" t="s">
        <v>5164</v>
      </c>
      <c r="O413" t="s">
        <v>5162</v>
      </c>
      <c r="P413">
        <v>41</v>
      </c>
      <c r="Q413">
        <v>126</v>
      </c>
      <c r="R413">
        <v>1</v>
      </c>
      <c r="S413">
        <v>11</v>
      </c>
      <c r="T413">
        <v>0</v>
      </c>
      <c r="U413">
        <v>0</v>
      </c>
      <c r="V413">
        <v>1</v>
      </c>
      <c r="W413">
        <v>3</v>
      </c>
    </row>
    <row r="414" spans="1:23" x14ac:dyDescent="0.25">
      <c r="A414" t="s">
        <v>5254</v>
      </c>
      <c r="B414">
        <v>110</v>
      </c>
      <c r="C414">
        <v>29</v>
      </c>
      <c r="D414">
        <v>5</v>
      </c>
      <c r="E414">
        <v>0</v>
      </c>
      <c r="F414">
        <v>4</v>
      </c>
      <c r="G414">
        <v>24</v>
      </c>
      <c r="H414">
        <v>16</v>
      </c>
      <c r="I414">
        <v>5</v>
      </c>
      <c r="J414">
        <v>31</v>
      </c>
      <c r="K414">
        <v>12</v>
      </c>
      <c r="L414">
        <v>3</v>
      </c>
      <c r="M414">
        <v>0.26400000000000001</v>
      </c>
      <c r="N414" t="s">
        <v>4580</v>
      </c>
      <c r="O414" t="s">
        <v>461</v>
      </c>
      <c r="P414">
        <v>47</v>
      </c>
      <c r="Q414">
        <v>125</v>
      </c>
      <c r="R414">
        <v>7</v>
      </c>
      <c r="S414">
        <v>20</v>
      </c>
      <c r="T414">
        <v>0</v>
      </c>
      <c r="U414">
        <v>0</v>
      </c>
      <c r="V414">
        <v>3</v>
      </c>
      <c r="W414">
        <v>0</v>
      </c>
    </row>
    <row r="415" spans="1:23" x14ac:dyDescent="0.25">
      <c r="A415" t="s">
        <v>5231</v>
      </c>
      <c r="B415">
        <v>114</v>
      </c>
      <c r="C415">
        <v>28</v>
      </c>
      <c r="D415">
        <v>9</v>
      </c>
      <c r="E415">
        <v>0</v>
      </c>
      <c r="F415">
        <v>4</v>
      </c>
      <c r="G415">
        <v>18</v>
      </c>
      <c r="H415">
        <v>18</v>
      </c>
      <c r="I415">
        <v>7</v>
      </c>
      <c r="J415">
        <v>31</v>
      </c>
      <c r="K415">
        <v>0</v>
      </c>
      <c r="L415">
        <v>0</v>
      </c>
      <c r="M415">
        <v>0.246</v>
      </c>
      <c r="N415" t="s">
        <v>6491</v>
      </c>
      <c r="O415" t="s">
        <v>6490</v>
      </c>
      <c r="P415">
        <v>62</v>
      </c>
      <c r="Q415">
        <v>124</v>
      </c>
      <c r="R415">
        <v>3</v>
      </c>
      <c r="S415">
        <v>15</v>
      </c>
      <c r="T415">
        <v>0</v>
      </c>
      <c r="U415">
        <v>0</v>
      </c>
      <c r="V415">
        <v>0</v>
      </c>
      <c r="W415">
        <v>4</v>
      </c>
    </row>
    <row r="416" spans="1:23" x14ac:dyDescent="0.25">
      <c r="A416" t="s">
        <v>5241</v>
      </c>
      <c r="B416">
        <v>113</v>
      </c>
      <c r="C416">
        <v>26</v>
      </c>
      <c r="D416">
        <v>6</v>
      </c>
      <c r="E416">
        <v>0</v>
      </c>
      <c r="F416">
        <v>0</v>
      </c>
      <c r="G416">
        <v>17</v>
      </c>
      <c r="H416">
        <v>5</v>
      </c>
      <c r="I416">
        <v>8</v>
      </c>
      <c r="J416">
        <v>15</v>
      </c>
      <c r="K416">
        <v>0</v>
      </c>
      <c r="L416">
        <v>0</v>
      </c>
      <c r="M416">
        <v>0.23</v>
      </c>
      <c r="N416" t="s">
        <v>3943</v>
      </c>
      <c r="O416" t="s">
        <v>278</v>
      </c>
      <c r="P416">
        <v>41</v>
      </c>
      <c r="Q416">
        <v>124</v>
      </c>
      <c r="R416">
        <v>2</v>
      </c>
      <c r="S416">
        <v>20</v>
      </c>
      <c r="T416">
        <v>0</v>
      </c>
      <c r="U416">
        <v>0</v>
      </c>
      <c r="V416">
        <v>1</v>
      </c>
      <c r="W416">
        <v>6</v>
      </c>
    </row>
    <row r="417" spans="1:23" x14ac:dyDescent="0.25">
      <c r="A417" t="s">
        <v>5230</v>
      </c>
      <c r="B417">
        <v>109</v>
      </c>
      <c r="C417">
        <v>30</v>
      </c>
      <c r="D417">
        <v>4</v>
      </c>
      <c r="E417">
        <v>1</v>
      </c>
      <c r="F417">
        <v>5</v>
      </c>
      <c r="G417">
        <v>19</v>
      </c>
      <c r="H417">
        <v>20</v>
      </c>
      <c r="I417">
        <v>10</v>
      </c>
      <c r="J417">
        <v>37</v>
      </c>
      <c r="K417">
        <v>10</v>
      </c>
      <c r="L417">
        <v>0</v>
      </c>
      <c r="M417">
        <v>0.27500000000000002</v>
      </c>
      <c r="N417" t="s">
        <v>6472</v>
      </c>
      <c r="O417" t="s">
        <v>6471</v>
      </c>
      <c r="P417">
        <v>85</v>
      </c>
      <c r="Q417">
        <v>122</v>
      </c>
      <c r="R417">
        <v>1</v>
      </c>
      <c r="S417">
        <v>20</v>
      </c>
      <c r="T417">
        <v>0</v>
      </c>
      <c r="U417">
        <v>1</v>
      </c>
      <c r="V417">
        <v>1</v>
      </c>
      <c r="W417">
        <v>3</v>
      </c>
    </row>
    <row r="418" spans="1:23" x14ac:dyDescent="0.25">
      <c r="A418" t="s">
        <v>5253</v>
      </c>
      <c r="B418">
        <v>107</v>
      </c>
      <c r="C418">
        <v>24</v>
      </c>
      <c r="D418">
        <v>5</v>
      </c>
      <c r="E418">
        <v>0</v>
      </c>
      <c r="F418">
        <v>6</v>
      </c>
      <c r="G418">
        <v>11</v>
      </c>
      <c r="H418">
        <v>13</v>
      </c>
      <c r="I418">
        <v>14</v>
      </c>
      <c r="J418">
        <v>42</v>
      </c>
      <c r="K418">
        <v>0</v>
      </c>
      <c r="L418">
        <v>2</v>
      </c>
      <c r="M418">
        <v>0.224</v>
      </c>
      <c r="N418" t="s">
        <v>6509</v>
      </c>
      <c r="O418" t="s">
        <v>5801</v>
      </c>
      <c r="P418">
        <v>48</v>
      </c>
      <c r="Q418">
        <v>121</v>
      </c>
      <c r="R418">
        <v>0</v>
      </c>
      <c r="S418">
        <v>13</v>
      </c>
      <c r="T418">
        <v>0</v>
      </c>
      <c r="U418">
        <v>0</v>
      </c>
      <c r="V418">
        <v>0</v>
      </c>
      <c r="W418">
        <v>2</v>
      </c>
    </row>
    <row r="419" spans="1:23" x14ac:dyDescent="0.25">
      <c r="A419" t="s">
        <v>5252</v>
      </c>
      <c r="B419">
        <v>105</v>
      </c>
      <c r="C419">
        <v>25</v>
      </c>
      <c r="D419">
        <v>5</v>
      </c>
      <c r="E419">
        <v>3</v>
      </c>
      <c r="F419">
        <v>2</v>
      </c>
      <c r="G419">
        <v>15</v>
      </c>
      <c r="H419">
        <v>12</v>
      </c>
      <c r="I419">
        <v>11</v>
      </c>
      <c r="J419">
        <v>31</v>
      </c>
      <c r="K419">
        <v>0</v>
      </c>
      <c r="L419">
        <v>0</v>
      </c>
      <c r="M419">
        <v>0.23799999999999999</v>
      </c>
      <c r="N419" t="s">
        <v>6440</v>
      </c>
      <c r="O419" t="s">
        <v>5871</v>
      </c>
      <c r="P419">
        <v>44</v>
      </c>
      <c r="Q419">
        <v>119</v>
      </c>
      <c r="R419">
        <v>0</v>
      </c>
      <c r="S419">
        <v>15</v>
      </c>
      <c r="T419">
        <v>0</v>
      </c>
      <c r="U419">
        <v>2</v>
      </c>
      <c r="V419">
        <v>1</v>
      </c>
      <c r="W419">
        <v>2</v>
      </c>
    </row>
    <row r="420" spans="1:23" x14ac:dyDescent="0.25">
      <c r="A420" t="s">
        <v>6836</v>
      </c>
      <c r="B420">
        <v>106</v>
      </c>
      <c r="C420">
        <v>19</v>
      </c>
      <c r="D420">
        <v>3</v>
      </c>
      <c r="E420">
        <v>1</v>
      </c>
      <c r="F420">
        <v>2</v>
      </c>
      <c r="G420">
        <v>9</v>
      </c>
      <c r="H420">
        <v>12</v>
      </c>
      <c r="I420">
        <v>10</v>
      </c>
      <c r="J420">
        <v>22</v>
      </c>
      <c r="K420">
        <v>2</v>
      </c>
      <c r="L420">
        <v>0</v>
      </c>
      <c r="M420">
        <v>0.17899999999999999</v>
      </c>
      <c r="N420" t="s">
        <v>3923</v>
      </c>
      <c r="O420" t="s">
        <v>85</v>
      </c>
      <c r="P420">
        <v>66</v>
      </c>
      <c r="Q420">
        <v>119</v>
      </c>
      <c r="R420">
        <v>3</v>
      </c>
      <c r="S420">
        <v>13</v>
      </c>
      <c r="T420">
        <v>0</v>
      </c>
      <c r="U420">
        <v>0</v>
      </c>
      <c r="V420">
        <v>0</v>
      </c>
      <c r="W420">
        <v>1</v>
      </c>
    </row>
    <row r="421" spans="1:23" x14ac:dyDescent="0.25">
      <c r="A421" t="s">
        <v>5240</v>
      </c>
      <c r="B421">
        <v>100</v>
      </c>
      <c r="C421">
        <v>26</v>
      </c>
      <c r="D421">
        <v>5</v>
      </c>
      <c r="E421">
        <v>0</v>
      </c>
      <c r="F421">
        <v>3</v>
      </c>
      <c r="G421">
        <v>11</v>
      </c>
      <c r="H421">
        <v>13</v>
      </c>
      <c r="I421">
        <v>14</v>
      </c>
      <c r="J421">
        <v>17</v>
      </c>
      <c r="K421">
        <v>1</v>
      </c>
      <c r="L421">
        <v>0</v>
      </c>
      <c r="M421">
        <v>0.26</v>
      </c>
      <c r="N421" t="s">
        <v>4815</v>
      </c>
      <c r="O421" t="s">
        <v>3731</v>
      </c>
      <c r="P421">
        <v>37</v>
      </c>
      <c r="Q421">
        <v>118</v>
      </c>
      <c r="R421">
        <v>3</v>
      </c>
      <c r="S421">
        <v>18</v>
      </c>
      <c r="T421">
        <v>2</v>
      </c>
      <c r="U421">
        <v>1</v>
      </c>
      <c r="V421">
        <v>0</v>
      </c>
      <c r="W421">
        <v>2</v>
      </c>
    </row>
    <row r="422" spans="1:23" x14ac:dyDescent="0.25">
      <c r="A422" t="s">
        <v>5229</v>
      </c>
      <c r="B422">
        <v>107</v>
      </c>
      <c r="C422">
        <v>24</v>
      </c>
      <c r="D422">
        <v>2</v>
      </c>
      <c r="E422">
        <v>1</v>
      </c>
      <c r="F422">
        <v>0</v>
      </c>
      <c r="G422">
        <v>10</v>
      </c>
      <c r="H422">
        <v>9</v>
      </c>
      <c r="I422">
        <v>9</v>
      </c>
      <c r="J422">
        <v>31</v>
      </c>
      <c r="K422">
        <v>1</v>
      </c>
      <c r="L422">
        <v>0</v>
      </c>
      <c r="M422">
        <v>0.224</v>
      </c>
      <c r="N422" t="s">
        <v>4740</v>
      </c>
      <c r="O422" t="s">
        <v>528</v>
      </c>
      <c r="P422">
        <v>37</v>
      </c>
      <c r="Q422">
        <v>118</v>
      </c>
      <c r="R422">
        <v>2</v>
      </c>
      <c r="S422">
        <v>21</v>
      </c>
      <c r="T422">
        <v>0</v>
      </c>
      <c r="U422">
        <v>0</v>
      </c>
      <c r="V422">
        <v>0</v>
      </c>
      <c r="W422">
        <v>1</v>
      </c>
    </row>
    <row r="423" spans="1:23" x14ac:dyDescent="0.25">
      <c r="A423" t="s">
        <v>5241</v>
      </c>
      <c r="B423">
        <v>101</v>
      </c>
      <c r="C423">
        <v>26</v>
      </c>
      <c r="D423">
        <v>5</v>
      </c>
      <c r="E423">
        <v>1</v>
      </c>
      <c r="F423">
        <v>2</v>
      </c>
      <c r="G423">
        <v>17</v>
      </c>
      <c r="H423">
        <v>11</v>
      </c>
      <c r="I423">
        <v>11</v>
      </c>
      <c r="J423">
        <v>24</v>
      </c>
      <c r="K423">
        <v>5</v>
      </c>
      <c r="L423">
        <v>4</v>
      </c>
      <c r="M423">
        <v>0.25700000000000001</v>
      </c>
      <c r="N423" t="s">
        <v>4064</v>
      </c>
      <c r="O423" t="s">
        <v>274</v>
      </c>
      <c r="P423">
        <v>77</v>
      </c>
      <c r="Q423">
        <v>117</v>
      </c>
      <c r="R423">
        <v>1</v>
      </c>
      <c r="S423">
        <v>18</v>
      </c>
      <c r="T423">
        <v>0</v>
      </c>
      <c r="U423">
        <v>1</v>
      </c>
      <c r="V423">
        <v>3</v>
      </c>
      <c r="W423">
        <v>1</v>
      </c>
    </row>
    <row r="424" spans="1:23" x14ac:dyDescent="0.25">
      <c r="A424" t="s">
        <v>5254</v>
      </c>
      <c r="B424">
        <v>102</v>
      </c>
      <c r="C424">
        <v>23</v>
      </c>
      <c r="D424">
        <v>5</v>
      </c>
      <c r="E424">
        <v>1</v>
      </c>
      <c r="F424">
        <v>3</v>
      </c>
      <c r="G424">
        <v>18</v>
      </c>
      <c r="H424">
        <v>11</v>
      </c>
      <c r="I424">
        <v>10</v>
      </c>
      <c r="J424">
        <v>28</v>
      </c>
      <c r="K424">
        <v>4</v>
      </c>
      <c r="L424">
        <v>2</v>
      </c>
      <c r="M424">
        <v>0.22500000000000001</v>
      </c>
      <c r="N424" t="s">
        <v>5091</v>
      </c>
      <c r="O424" t="s">
        <v>5088</v>
      </c>
      <c r="P424">
        <v>50</v>
      </c>
      <c r="Q424">
        <v>117</v>
      </c>
      <c r="R424">
        <v>3</v>
      </c>
      <c r="S424">
        <v>14</v>
      </c>
      <c r="T424">
        <v>1</v>
      </c>
      <c r="U424">
        <v>0</v>
      </c>
      <c r="V424">
        <v>2</v>
      </c>
      <c r="W424">
        <v>4</v>
      </c>
    </row>
    <row r="425" spans="1:23" x14ac:dyDescent="0.25">
      <c r="A425" t="s">
        <v>5246</v>
      </c>
      <c r="B425">
        <v>110</v>
      </c>
      <c r="C425">
        <v>28</v>
      </c>
      <c r="D425">
        <v>6</v>
      </c>
      <c r="E425">
        <v>0</v>
      </c>
      <c r="F425">
        <v>4</v>
      </c>
      <c r="G425">
        <v>18</v>
      </c>
      <c r="H425">
        <v>11</v>
      </c>
      <c r="I425">
        <v>3</v>
      </c>
      <c r="J425">
        <v>37</v>
      </c>
      <c r="K425">
        <v>1</v>
      </c>
      <c r="L425">
        <v>2</v>
      </c>
      <c r="M425">
        <v>0.255</v>
      </c>
      <c r="N425" t="s">
        <v>5721</v>
      </c>
      <c r="O425" t="s">
        <v>5720</v>
      </c>
      <c r="P425">
        <v>60</v>
      </c>
      <c r="Q425">
        <v>115</v>
      </c>
      <c r="R425">
        <v>0</v>
      </c>
      <c r="S425">
        <v>18</v>
      </c>
      <c r="T425">
        <v>0</v>
      </c>
      <c r="U425">
        <v>1</v>
      </c>
      <c r="V425">
        <v>1</v>
      </c>
      <c r="W425">
        <v>1</v>
      </c>
    </row>
    <row r="426" spans="1:23" x14ac:dyDescent="0.25">
      <c r="A426" t="s">
        <v>5242</v>
      </c>
      <c r="B426">
        <v>107</v>
      </c>
      <c r="C426">
        <v>34</v>
      </c>
      <c r="D426">
        <v>6</v>
      </c>
      <c r="E426">
        <v>0</v>
      </c>
      <c r="F426">
        <v>5</v>
      </c>
      <c r="G426">
        <v>12</v>
      </c>
      <c r="H426">
        <v>14</v>
      </c>
      <c r="I426">
        <v>3</v>
      </c>
      <c r="J426">
        <v>33</v>
      </c>
      <c r="K426">
        <v>0</v>
      </c>
      <c r="L426">
        <v>0</v>
      </c>
      <c r="M426">
        <v>0.318</v>
      </c>
      <c r="N426" t="s">
        <v>5951</v>
      </c>
      <c r="O426" t="s">
        <v>4959</v>
      </c>
      <c r="P426">
        <v>29</v>
      </c>
      <c r="Q426">
        <v>114</v>
      </c>
      <c r="R426">
        <v>4</v>
      </c>
      <c r="S426">
        <v>23</v>
      </c>
      <c r="T426">
        <v>1</v>
      </c>
      <c r="U426">
        <v>0</v>
      </c>
      <c r="V426">
        <v>0</v>
      </c>
      <c r="W426">
        <v>2</v>
      </c>
    </row>
    <row r="427" spans="1:23" x14ac:dyDescent="0.25">
      <c r="A427" t="s">
        <v>5233</v>
      </c>
      <c r="B427">
        <v>101</v>
      </c>
      <c r="C427">
        <v>27</v>
      </c>
      <c r="D427">
        <v>2</v>
      </c>
      <c r="E427">
        <v>0</v>
      </c>
      <c r="F427">
        <v>2</v>
      </c>
      <c r="G427">
        <v>9</v>
      </c>
      <c r="H427">
        <v>12</v>
      </c>
      <c r="I427">
        <v>8</v>
      </c>
      <c r="J427">
        <v>26</v>
      </c>
      <c r="K427">
        <v>0</v>
      </c>
      <c r="L427">
        <v>0</v>
      </c>
      <c r="M427">
        <v>0.26700000000000002</v>
      </c>
      <c r="N427" t="s">
        <v>4154</v>
      </c>
      <c r="O427" t="s">
        <v>395</v>
      </c>
      <c r="P427">
        <v>33</v>
      </c>
      <c r="Q427">
        <v>112</v>
      </c>
      <c r="R427">
        <v>1</v>
      </c>
      <c r="S427">
        <v>23</v>
      </c>
      <c r="T427">
        <v>2</v>
      </c>
      <c r="U427">
        <v>1</v>
      </c>
      <c r="V427">
        <v>1</v>
      </c>
      <c r="W427">
        <v>5</v>
      </c>
    </row>
    <row r="428" spans="1:23" x14ac:dyDescent="0.25">
      <c r="A428" t="s">
        <v>5237</v>
      </c>
      <c r="B428">
        <v>97</v>
      </c>
      <c r="C428">
        <v>21</v>
      </c>
      <c r="D428">
        <v>6</v>
      </c>
      <c r="E428">
        <v>0</v>
      </c>
      <c r="F428">
        <v>2</v>
      </c>
      <c r="G428">
        <v>13</v>
      </c>
      <c r="H428">
        <v>8</v>
      </c>
      <c r="I428">
        <v>12</v>
      </c>
      <c r="J428">
        <v>49</v>
      </c>
      <c r="K428">
        <v>1</v>
      </c>
      <c r="L428">
        <v>0</v>
      </c>
      <c r="M428">
        <v>0.216</v>
      </c>
      <c r="N428" t="s">
        <v>4816</v>
      </c>
      <c r="O428" t="s">
        <v>5769</v>
      </c>
      <c r="P428">
        <v>37</v>
      </c>
      <c r="Q428">
        <v>112</v>
      </c>
      <c r="R428">
        <v>3</v>
      </c>
      <c r="S428">
        <v>13</v>
      </c>
      <c r="T428">
        <v>0</v>
      </c>
      <c r="U428">
        <v>0</v>
      </c>
      <c r="V428">
        <v>0</v>
      </c>
      <c r="W428">
        <v>0</v>
      </c>
    </row>
    <row r="429" spans="1:23" x14ac:dyDescent="0.25">
      <c r="A429" t="s">
        <v>5255</v>
      </c>
      <c r="B429">
        <v>104</v>
      </c>
      <c r="C429">
        <v>25</v>
      </c>
      <c r="D429">
        <v>5</v>
      </c>
      <c r="E429">
        <v>3</v>
      </c>
      <c r="F429">
        <v>0</v>
      </c>
      <c r="G429">
        <v>13</v>
      </c>
      <c r="H429">
        <v>9</v>
      </c>
      <c r="I429">
        <v>3</v>
      </c>
      <c r="J429">
        <v>10</v>
      </c>
      <c r="K429">
        <v>0</v>
      </c>
      <c r="L429">
        <v>0</v>
      </c>
      <c r="M429">
        <v>0.24</v>
      </c>
      <c r="N429" t="s">
        <v>5847</v>
      </c>
      <c r="O429" t="s">
        <v>5846</v>
      </c>
      <c r="P429">
        <v>48</v>
      </c>
      <c r="Q429">
        <v>111</v>
      </c>
      <c r="R429">
        <v>3</v>
      </c>
      <c r="S429">
        <v>17</v>
      </c>
      <c r="T429">
        <v>0</v>
      </c>
      <c r="U429">
        <v>1</v>
      </c>
      <c r="V429">
        <v>0</v>
      </c>
      <c r="W429">
        <v>1</v>
      </c>
    </row>
    <row r="430" spans="1:23" x14ac:dyDescent="0.25">
      <c r="A430" t="s">
        <v>5245</v>
      </c>
      <c r="B430">
        <v>97</v>
      </c>
      <c r="C430">
        <v>14</v>
      </c>
      <c r="D430">
        <v>5</v>
      </c>
      <c r="E430">
        <v>0</v>
      </c>
      <c r="F430">
        <v>2</v>
      </c>
      <c r="G430">
        <v>7</v>
      </c>
      <c r="H430">
        <v>6</v>
      </c>
      <c r="I430">
        <v>12</v>
      </c>
      <c r="J430">
        <v>36</v>
      </c>
      <c r="K430">
        <v>0</v>
      </c>
      <c r="L430">
        <v>0</v>
      </c>
      <c r="M430">
        <v>0.14399999999999999</v>
      </c>
      <c r="N430" t="s">
        <v>4982</v>
      </c>
      <c r="O430" t="s">
        <v>2191</v>
      </c>
      <c r="P430">
        <v>35</v>
      </c>
      <c r="Q430">
        <v>110</v>
      </c>
      <c r="R430">
        <v>1</v>
      </c>
      <c r="S430">
        <v>7</v>
      </c>
      <c r="T430">
        <v>1</v>
      </c>
      <c r="U430">
        <v>0</v>
      </c>
      <c r="V430">
        <v>0</v>
      </c>
      <c r="W430">
        <v>5</v>
      </c>
    </row>
    <row r="431" spans="1:23" x14ac:dyDescent="0.25">
      <c r="A431" t="s">
        <v>5239</v>
      </c>
      <c r="B431">
        <v>105</v>
      </c>
      <c r="C431">
        <v>18</v>
      </c>
      <c r="D431">
        <v>3</v>
      </c>
      <c r="E431">
        <v>1</v>
      </c>
      <c r="F431">
        <v>1</v>
      </c>
      <c r="G431">
        <v>13</v>
      </c>
      <c r="H431">
        <v>7</v>
      </c>
      <c r="I431">
        <v>2</v>
      </c>
      <c r="J431">
        <v>38</v>
      </c>
      <c r="K431">
        <v>2</v>
      </c>
      <c r="L431">
        <v>0</v>
      </c>
      <c r="M431">
        <v>0.17100000000000001</v>
      </c>
      <c r="N431" t="s">
        <v>4259</v>
      </c>
      <c r="O431" t="s">
        <v>954</v>
      </c>
      <c r="P431">
        <v>70</v>
      </c>
      <c r="Q431">
        <v>108</v>
      </c>
      <c r="R431">
        <v>0</v>
      </c>
      <c r="S431">
        <v>13</v>
      </c>
      <c r="T431">
        <v>0</v>
      </c>
      <c r="U431">
        <v>0</v>
      </c>
      <c r="V431">
        <v>1</v>
      </c>
      <c r="W431">
        <v>2</v>
      </c>
    </row>
    <row r="432" spans="1:23" x14ac:dyDescent="0.25">
      <c r="A432" t="s">
        <v>5256</v>
      </c>
      <c r="B432">
        <v>91</v>
      </c>
      <c r="C432">
        <v>27</v>
      </c>
      <c r="D432">
        <v>7</v>
      </c>
      <c r="E432">
        <v>1</v>
      </c>
      <c r="F432">
        <v>2</v>
      </c>
      <c r="G432">
        <v>24</v>
      </c>
      <c r="H432">
        <v>13</v>
      </c>
      <c r="I432">
        <v>14</v>
      </c>
      <c r="J432">
        <v>18</v>
      </c>
      <c r="K432">
        <v>3</v>
      </c>
      <c r="L432">
        <v>1</v>
      </c>
      <c r="M432">
        <v>0.29699999999999999</v>
      </c>
      <c r="N432" t="s">
        <v>4946</v>
      </c>
      <c r="O432" t="s">
        <v>544</v>
      </c>
      <c r="P432">
        <v>23</v>
      </c>
      <c r="Q432">
        <v>107</v>
      </c>
      <c r="R432">
        <v>1</v>
      </c>
      <c r="S432">
        <v>17</v>
      </c>
      <c r="T432">
        <v>0</v>
      </c>
      <c r="U432">
        <v>1</v>
      </c>
      <c r="V432">
        <v>0</v>
      </c>
      <c r="W432">
        <v>0</v>
      </c>
    </row>
    <row r="433" spans="1:23" x14ac:dyDescent="0.25">
      <c r="A433" t="s">
        <v>5257</v>
      </c>
      <c r="B433">
        <v>93</v>
      </c>
      <c r="C433">
        <v>22</v>
      </c>
      <c r="D433">
        <v>2</v>
      </c>
      <c r="E433">
        <v>0</v>
      </c>
      <c r="F433">
        <v>1</v>
      </c>
      <c r="G433">
        <v>14</v>
      </c>
      <c r="H433">
        <v>13</v>
      </c>
      <c r="I433">
        <v>12</v>
      </c>
      <c r="J433">
        <v>9</v>
      </c>
      <c r="K433">
        <v>2</v>
      </c>
      <c r="L433">
        <v>2</v>
      </c>
      <c r="M433">
        <v>0.23699999999999999</v>
      </c>
      <c r="N433" t="s">
        <v>6747</v>
      </c>
      <c r="O433" t="s">
        <v>5793</v>
      </c>
      <c r="P433">
        <v>40</v>
      </c>
      <c r="Q433">
        <v>107</v>
      </c>
      <c r="R433">
        <v>0</v>
      </c>
      <c r="S433">
        <v>19</v>
      </c>
      <c r="T433">
        <v>0</v>
      </c>
      <c r="U433">
        <v>1</v>
      </c>
      <c r="V433">
        <v>1</v>
      </c>
      <c r="W433">
        <v>6</v>
      </c>
    </row>
    <row r="434" spans="1:23" x14ac:dyDescent="0.25">
      <c r="A434" t="s">
        <v>5256</v>
      </c>
      <c r="B434">
        <v>95</v>
      </c>
      <c r="C434">
        <v>24</v>
      </c>
      <c r="D434">
        <v>7</v>
      </c>
      <c r="E434">
        <v>0</v>
      </c>
      <c r="F434">
        <v>1</v>
      </c>
      <c r="G434">
        <v>9</v>
      </c>
      <c r="H434">
        <v>17</v>
      </c>
      <c r="I434">
        <v>8</v>
      </c>
      <c r="J434">
        <v>21</v>
      </c>
      <c r="K434">
        <v>0</v>
      </c>
      <c r="L434">
        <v>0</v>
      </c>
      <c r="M434">
        <v>0.253</v>
      </c>
      <c r="N434" t="s">
        <v>4659</v>
      </c>
      <c r="O434" t="s">
        <v>442</v>
      </c>
      <c r="P434">
        <v>46</v>
      </c>
      <c r="Q434">
        <v>106</v>
      </c>
      <c r="R434">
        <v>0</v>
      </c>
      <c r="S434">
        <v>16</v>
      </c>
      <c r="T434">
        <v>0</v>
      </c>
      <c r="U434">
        <v>3</v>
      </c>
      <c r="V434">
        <v>0</v>
      </c>
      <c r="W434">
        <v>2</v>
      </c>
    </row>
    <row r="435" spans="1:23" x14ac:dyDescent="0.25">
      <c r="A435" t="s">
        <v>6836</v>
      </c>
      <c r="B435">
        <v>89</v>
      </c>
      <c r="C435">
        <v>17</v>
      </c>
      <c r="D435">
        <v>7</v>
      </c>
      <c r="E435">
        <v>0</v>
      </c>
      <c r="F435">
        <v>2</v>
      </c>
      <c r="G435">
        <v>11</v>
      </c>
      <c r="H435">
        <v>14</v>
      </c>
      <c r="I435">
        <v>8</v>
      </c>
      <c r="J435">
        <v>25</v>
      </c>
      <c r="K435">
        <v>0</v>
      </c>
      <c r="L435">
        <v>0</v>
      </c>
      <c r="M435">
        <v>0.191</v>
      </c>
      <c r="N435" t="s">
        <v>5837</v>
      </c>
      <c r="O435" t="s">
        <v>5836</v>
      </c>
      <c r="P435">
        <v>70</v>
      </c>
      <c r="Q435">
        <v>105</v>
      </c>
      <c r="R435">
        <v>1</v>
      </c>
      <c r="S435">
        <v>8</v>
      </c>
      <c r="T435">
        <v>0</v>
      </c>
      <c r="U435">
        <v>3</v>
      </c>
      <c r="V435">
        <v>4</v>
      </c>
      <c r="W435">
        <v>0</v>
      </c>
    </row>
    <row r="436" spans="1:23" x14ac:dyDescent="0.25">
      <c r="A436" t="s">
        <v>5238</v>
      </c>
      <c r="B436">
        <v>96</v>
      </c>
      <c r="C436">
        <v>26</v>
      </c>
      <c r="D436">
        <v>3</v>
      </c>
      <c r="E436">
        <v>0</v>
      </c>
      <c r="F436">
        <v>5</v>
      </c>
      <c r="G436">
        <v>17</v>
      </c>
      <c r="H436">
        <v>15</v>
      </c>
      <c r="I436">
        <v>5</v>
      </c>
      <c r="J436">
        <v>16</v>
      </c>
      <c r="K436">
        <v>0</v>
      </c>
      <c r="L436">
        <v>1</v>
      </c>
      <c r="M436">
        <v>0.27100000000000002</v>
      </c>
      <c r="N436" t="s">
        <v>5830</v>
      </c>
      <c r="O436" t="s">
        <v>5829</v>
      </c>
      <c r="P436">
        <v>31</v>
      </c>
      <c r="Q436">
        <v>102</v>
      </c>
      <c r="R436">
        <v>1</v>
      </c>
      <c r="S436">
        <v>18</v>
      </c>
      <c r="T436">
        <v>0</v>
      </c>
      <c r="U436">
        <v>0</v>
      </c>
      <c r="V436">
        <v>0</v>
      </c>
      <c r="W436">
        <v>3</v>
      </c>
    </row>
    <row r="437" spans="1:23" x14ac:dyDescent="0.25">
      <c r="A437" t="s">
        <v>5250</v>
      </c>
      <c r="B437">
        <v>92</v>
      </c>
      <c r="C437">
        <v>21</v>
      </c>
      <c r="D437">
        <v>3</v>
      </c>
      <c r="E437">
        <v>3</v>
      </c>
      <c r="F437">
        <v>3</v>
      </c>
      <c r="G437">
        <v>15</v>
      </c>
      <c r="H437">
        <v>9</v>
      </c>
      <c r="I437">
        <v>6</v>
      </c>
      <c r="J437">
        <v>44</v>
      </c>
      <c r="K437">
        <v>1</v>
      </c>
      <c r="L437">
        <v>1</v>
      </c>
      <c r="M437">
        <v>0.22800000000000001</v>
      </c>
      <c r="N437" t="s">
        <v>6446</v>
      </c>
      <c r="O437" t="s">
        <v>5792</v>
      </c>
      <c r="P437">
        <v>30</v>
      </c>
      <c r="Q437">
        <v>99</v>
      </c>
      <c r="R437">
        <v>0</v>
      </c>
      <c r="S437">
        <v>12</v>
      </c>
      <c r="T437">
        <v>0</v>
      </c>
      <c r="U437">
        <v>0</v>
      </c>
      <c r="V437">
        <v>1</v>
      </c>
      <c r="W437">
        <v>0</v>
      </c>
    </row>
    <row r="438" spans="1:23" x14ac:dyDescent="0.25">
      <c r="A438" t="s">
        <v>5244</v>
      </c>
      <c r="B438">
        <v>87</v>
      </c>
      <c r="C438">
        <v>24</v>
      </c>
      <c r="D438">
        <v>3</v>
      </c>
      <c r="E438">
        <v>0</v>
      </c>
      <c r="F438">
        <v>4</v>
      </c>
      <c r="G438">
        <v>9</v>
      </c>
      <c r="H438">
        <v>12</v>
      </c>
      <c r="I438">
        <v>9</v>
      </c>
      <c r="J438">
        <v>34</v>
      </c>
      <c r="K438">
        <v>5</v>
      </c>
      <c r="L438">
        <v>0</v>
      </c>
      <c r="M438">
        <v>0.27600000000000002</v>
      </c>
      <c r="N438" t="s">
        <v>6487</v>
      </c>
      <c r="O438" t="s">
        <v>5945</v>
      </c>
      <c r="P438">
        <v>37</v>
      </c>
      <c r="Q438">
        <v>98</v>
      </c>
      <c r="R438">
        <v>1</v>
      </c>
      <c r="S438">
        <v>17</v>
      </c>
      <c r="T438">
        <v>2</v>
      </c>
      <c r="U438">
        <v>0</v>
      </c>
      <c r="V438">
        <v>1</v>
      </c>
      <c r="W438">
        <v>0</v>
      </c>
    </row>
    <row r="439" spans="1:23" x14ac:dyDescent="0.25">
      <c r="A439" t="s">
        <v>6836</v>
      </c>
      <c r="B439">
        <v>88</v>
      </c>
      <c r="C439">
        <v>15</v>
      </c>
      <c r="D439">
        <v>2</v>
      </c>
      <c r="E439">
        <v>1</v>
      </c>
      <c r="F439">
        <v>0</v>
      </c>
      <c r="G439">
        <v>8</v>
      </c>
      <c r="H439">
        <v>0</v>
      </c>
      <c r="I439">
        <v>8</v>
      </c>
      <c r="J439">
        <v>17</v>
      </c>
      <c r="K439">
        <v>4</v>
      </c>
      <c r="L439">
        <v>1</v>
      </c>
      <c r="M439">
        <v>0.17</v>
      </c>
      <c r="N439" t="s">
        <v>4449</v>
      </c>
      <c r="O439" t="s">
        <v>4450</v>
      </c>
      <c r="P439">
        <v>52</v>
      </c>
      <c r="Q439">
        <v>98</v>
      </c>
      <c r="R439">
        <v>1</v>
      </c>
      <c r="S439">
        <v>12</v>
      </c>
      <c r="T439">
        <v>1</v>
      </c>
      <c r="U439">
        <v>0</v>
      </c>
      <c r="V439">
        <v>0</v>
      </c>
      <c r="W439">
        <v>2</v>
      </c>
    </row>
    <row r="440" spans="1:23" x14ac:dyDescent="0.25">
      <c r="A440" t="s">
        <v>5255</v>
      </c>
      <c r="B440">
        <v>86</v>
      </c>
      <c r="C440">
        <v>20</v>
      </c>
      <c r="D440">
        <v>2</v>
      </c>
      <c r="E440">
        <v>0</v>
      </c>
      <c r="F440">
        <v>1</v>
      </c>
      <c r="G440">
        <v>5</v>
      </c>
      <c r="H440">
        <v>8</v>
      </c>
      <c r="I440">
        <v>6</v>
      </c>
      <c r="J440">
        <v>15</v>
      </c>
      <c r="K440">
        <v>0</v>
      </c>
      <c r="L440">
        <v>0</v>
      </c>
      <c r="M440">
        <v>0.23300000000000001</v>
      </c>
      <c r="N440" t="s">
        <v>4747</v>
      </c>
      <c r="O440" t="s">
        <v>199</v>
      </c>
      <c r="P440">
        <v>37</v>
      </c>
      <c r="Q440">
        <v>97</v>
      </c>
      <c r="R440">
        <v>2</v>
      </c>
      <c r="S440">
        <v>17</v>
      </c>
      <c r="T440">
        <v>2</v>
      </c>
      <c r="U440">
        <v>0</v>
      </c>
      <c r="V440">
        <v>3</v>
      </c>
      <c r="W440">
        <v>3</v>
      </c>
    </row>
    <row r="441" spans="1:23" x14ac:dyDescent="0.25">
      <c r="A441" t="s">
        <v>5242</v>
      </c>
      <c r="B441">
        <v>88</v>
      </c>
      <c r="C441">
        <v>16</v>
      </c>
      <c r="D441">
        <v>5</v>
      </c>
      <c r="E441">
        <v>0</v>
      </c>
      <c r="F441">
        <v>1</v>
      </c>
      <c r="G441">
        <v>9</v>
      </c>
      <c r="H441">
        <v>8</v>
      </c>
      <c r="I441">
        <v>5</v>
      </c>
      <c r="J441">
        <v>23</v>
      </c>
      <c r="K441">
        <v>0</v>
      </c>
      <c r="L441">
        <v>0</v>
      </c>
      <c r="M441">
        <v>0.182</v>
      </c>
      <c r="N441" t="s">
        <v>6552</v>
      </c>
      <c r="O441" t="s">
        <v>6551</v>
      </c>
      <c r="P441">
        <v>42</v>
      </c>
      <c r="Q441">
        <v>97</v>
      </c>
      <c r="R441">
        <v>2</v>
      </c>
      <c r="S441">
        <v>10</v>
      </c>
      <c r="T441">
        <v>0</v>
      </c>
      <c r="U441">
        <v>2</v>
      </c>
      <c r="V441">
        <v>0</v>
      </c>
      <c r="W441">
        <v>1</v>
      </c>
    </row>
    <row r="442" spans="1:23" x14ac:dyDescent="0.25">
      <c r="A442" t="s">
        <v>5255</v>
      </c>
      <c r="B442">
        <v>84</v>
      </c>
      <c r="C442">
        <v>22</v>
      </c>
      <c r="D442">
        <v>7</v>
      </c>
      <c r="E442">
        <v>1</v>
      </c>
      <c r="F442">
        <v>0</v>
      </c>
      <c r="G442">
        <v>11</v>
      </c>
      <c r="H442">
        <v>8</v>
      </c>
      <c r="I442">
        <v>10</v>
      </c>
      <c r="J442">
        <v>28</v>
      </c>
      <c r="K442">
        <v>0</v>
      </c>
      <c r="L442">
        <v>0</v>
      </c>
      <c r="M442">
        <v>0.26200000000000001</v>
      </c>
      <c r="N442" t="s">
        <v>6693</v>
      </c>
      <c r="O442" t="s">
        <v>6451</v>
      </c>
      <c r="P442">
        <v>25</v>
      </c>
      <c r="Q442">
        <v>95</v>
      </c>
      <c r="R442">
        <v>0</v>
      </c>
      <c r="S442">
        <v>14</v>
      </c>
      <c r="T442">
        <v>0</v>
      </c>
      <c r="U442">
        <v>1</v>
      </c>
      <c r="V442">
        <v>0</v>
      </c>
      <c r="W442">
        <v>1</v>
      </c>
    </row>
    <row r="443" spans="1:23" x14ac:dyDescent="0.25">
      <c r="A443" t="s">
        <v>6836</v>
      </c>
      <c r="B443">
        <v>88</v>
      </c>
      <c r="C443">
        <v>23</v>
      </c>
      <c r="D443">
        <v>6</v>
      </c>
      <c r="E443">
        <v>0</v>
      </c>
      <c r="F443">
        <v>8</v>
      </c>
      <c r="G443">
        <v>16</v>
      </c>
      <c r="H443">
        <v>20</v>
      </c>
      <c r="I443">
        <v>6</v>
      </c>
      <c r="J443">
        <v>36</v>
      </c>
      <c r="K443">
        <v>0</v>
      </c>
      <c r="L443">
        <v>1</v>
      </c>
      <c r="M443">
        <v>0.26100000000000001</v>
      </c>
      <c r="N443" t="s">
        <v>5887</v>
      </c>
      <c r="O443" t="s">
        <v>5886</v>
      </c>
      <c r="P443">
        <v>27</v>
      </c>
      <c r="Q443">
        <v>95</v>
      </c>
      <c r="R443">
        <v>0</v>
      </c>
      <c r="S443">
        <v>9</v>
      </c>
      <c r="T443">
        <v>0</v>
      </c>
      <c r="U443">
        <v>1</v>
      </c>
      <c r="V443">
        <v>0</v>
      </c>
      <c r="W443">
        <v>0</v>
      </c>
    </row>
    <row r="444" spans="1:23" x14ac:dyDescent="0.25">
      <c r="A444" t="s">
        <v>5247</v>
      </c>
      <c r="B444">
        <v>83</v>
      </c>
      <c r="C444">
        <v>20</v>
      </c>
      <c r="D444">
        <v>6</v>
      </c>
      <c r="E444">
        <v>2</v>
      </c>
      <c r="F444">
        <v>1</v>
      </c>
      <c r="G444">
        <v>14</v>
      </c>
      <c r="H444">
        <v>10</v>
      </c>
      <c r="I444">
        <v>10</v>
      </c>
      <c r="J444">
        <v>27</v>
      </c>
      <c r="K444">
        <v>1</v>
      </c>
      <c r="L444">
        <v>1</v>
      </c>
      <c r="M444">
        <v>0.24099999999999999</v>
      </c>
      <c r="N444" t="s">
        <v>6543</v>
      </c>
      <c r="O444" t="s">
        <v>6542</v>
      </c>
      <c r="P444">
        <v>29</v>
      </c>
      <c r="Q444">
        <v>93</v>
      </c>
      <c r="R444">
        <v>0</v>
      </c>
      <c r="S444">
        <v>11</v>
      </c>
      <c r="T444">
        <v>0</v>
      </c>
      <c r="U444">
        <v>0</v>
      </c>
      <c r="V444">
        <v>0</v>
      </c>
      <c r="W444">
        <v>1</v>
      </c>
    </row>
    <row r="445" spans="1:23" x14ac:dyDescent="0.25">
      <c r="A445" t="s">
        <v>5231</v>
      </c>
      <c r="B445">
        <v>85</v>
      </c>
      <c r="C445">
        <v>20</v>
      </c>
      <c r="D445">
        <v>3</v>
      </c>
      <c r="E445">
        <v>0</v>
      </c>
      <c r="F445">
        <v>3</v>
      </c>
      <c r="G445">
        <v>10</v>
      </c>
      <c r="H445">
        <v>10</v>
      </c>
      <c r="I445">
        <v>5</v>
      </c>
      <c r="J445">
        <v>24</v>
      </c>
      <c r="K445">
        <v>2</v>
      </c>
      <c r="L445">
        <v>1</v>
      </c>
      <c r="M445">
        <v>0.23499999999999999</v>
      </c>
      <c r="N445" t="s">
        <v>6940</v>
      </c>
      <c r="O445" t="s">
        <v>6545</v>
      </c>
      <c r="P445">
        <v>32</v>
      </c>
      <c r="Q445">
        <v>92</v>
      </c>
      <c r="R445">
        <v>1</v>
      </c>
      <c r="S445">
        <v>14</v>
      </c>
      <c r="T445">
        <v>1</v>
      </c>
      <c r="U445">
        <v>1</v>
      </c>
      <c r="V445">
        <v>0</v>
      </c>
      <c r="W445">
        <v>1</v>
      </c>
    </row>
    <row r="446" spans="1:23" x14ac:dyDescent="0.25">
      <c r="A446" t="s">
        <v>5245</v>
      </c>
      <c r="B446">
        <v>86</v>
      </c>
      <c r="C446">
        <v>17</v>
      </c>
      <c r="D446">
        <v>3</v>
      </c>
      <c r="E446">
        <v>0</v>
      </c>
      <c r="F446">
        <v>2</v>
      </c>
      <c r="G446">
        <v>9</v>
      </c>
      <c r="H446">
        <v>6</v>
      </c>
      <c r="I446">
        <v>1</v>
      </c>
      <c r="J446">
        <v>20</v>
      </c>
      <c r="K446">
        <v>1</v>
      </c>
      <c r="L446">
        <v>1</v>
      </c>
      <c r="M446">
        <v>0.19800000000000001</v>
      </c>
      <c r="N446" t="s">
        <v>3966</v>
      </c>
      <c r="O446" t="s">
        <v>3722</v>
      </c>
      <c r="P446">
        <v>39</v>
      </c>
      <c r="Q446">
        <v>90</v>
      </c>
      <c r="R446">
        <v>2</v>
      </c>
      <c r="S446">
        <v>12</v>
      </c>
      <c r="T446">
        <v>0</v>
      </c>
      <c r="U446">
        <v>0</v>
      </c>
      <c r="V446">
        <v>0</v>
      </c>
      <c r="W446">
        <v>3</v>
      </c>
    </row>
    <row r="447" spans="1:23" x14ac:dyDescent="0.25">
      <c r="A447" t="s">
        <v>5242</v>
      </c>
      <c r="B447">
        <v>78</v>
      </c>
      <c r="C447">
        <v>13</v>
      </c>
      <c r="D447">
        <v>2</v>
      </c>
      <c r="E447">
        <v>1</v>
      </c>
      <c r="F447">
        <v>2</v>
      </c>
      <c r="G447">
        <v>6</v>
      </c>
      <c r="H447">
        <v>7</v>
      </c>
      <c r="I447">
        <v>12</v>
      </c>
      <c r="J447">
        <v>22</v>
      </c>
      <c r="K447">
        <v>0</v>
      </c>
      <c r="L447">
        <v>0</v>
      </c>
      <c r="M447">
        <v>0.16700000000000001</v>
      </c>
      <c r="N447" t="s">
        <v>6503</v>
      </c>
      <c r="O447" t="s">
        <v>6502</v>
      </c>
      <c r="P447">
        <v>51</v>
      </c>
      <c r="Q447">
        <v>90</v>
      </c>
      <c r="R447">
        <v>0</v>
      </c>
      <c r="S447">
        <v>8</v>
      </c>
      <c r="T447">
        <v>0</v>
      </c>
      <c r="U447">
        <v>0</v>
      </c>
      <c r="V447">
        <v>0</v>
      </c>
      <c r="W447">
        <v>3</v>
      </c>
    </row>
    <row r="448" spans="1:23" x14ac:dyDescent="0.25">
      <c r="A448" t="s">
        <v>5239</v>
      </c>
      <c r="B448">
        <v>82</v>
      </c>
      <c r="C448">
        <v>11</v>
      </c>
      <c r="D448">
        <v>3</v>
      </c>
      <c r="E448">
        <v>0</v>
      </c>
      <c r="F448">
        <v>2</v>
      </c>
      <c r="G448">
        <v>4</v>
      </c>
      <c r="H448">
        <v>7</v>
      </c>
      <c r="I448">
        <v>5</v>
      </c>
      <c r="J448">
        <v>22</v>
      </c>
      <c r="K448">
        <v>0</v>
      </c>
      <c r="L448">
        <v>0</v>
      </c>
      <c r="M448">
        <v>0.13400000000000001</v>
      </c>
      <c r="N448" t="s">
        <v>6564</v>
      </c>
      <c r="O448" t="s">
        <v>5948</v>
      </c>
      <c r="P448">
        <v>37</v>
      </c>
      <c r="Q448">
        <v>89</v>
      </c>
      <c r="R448">
        <v>0</v>
      </c>
      <c r="S448">
        <v>6</v>
      </c>
      <c r="T448">
        <v>0</v>
      </c>
      <c r="U448">
        <v>1</v>
      </c>
      <c r="V448">
        <v>1</v>
      </c>
      <c r="W448">
        <v>5</v>
      </c>
    </row>
    <row r="449" spans="1:23" x14ac:dyDescent="0.25">
      <c r="A449" t="s">
        <v>5237</v>
      </c>
      <c r="B449">
        <v>79</v>
      </c>
      <c r="C449">
        <v>20</v>
      </c>
      <c r="D449">
        <v>5</v>
      </c>
      <c r="E449">
        <v>0</v>
      </c>
      <c r="F449">
        <v>2</v>
      </c>
      <c r="G449">
        <v>9</v>
      </c>
      <c r="H449">
        <v>11</v>
      </c>
      <c r="I449">
        <v>5</v>
      </c>
      <c r="J449">
        <v>21</v>
      </c>
      <c r="K449">
        <v>2</v>
      </c>
      <c r="L449">
        <v>0</v>
      </c>
      <c r="M449">
        <v>0.253</v>
      </c>
      <c r="N449" t="s">
        <v>5086</v>
      </c>
      <c r="O449" t="s">
        <v>5085</v>
      </c>
      <c r="P449">
        <v>30</v>
      </c>
      <c r="Q449">
        <v>88</v>
      </c>
      <c r="R449">
        <v>2</v>
      </c>
      <c r="S449">
        <v>13</v>
      </c>
      <c r="T449">
        <v>0</v>
      </c>
      <c r="U449">
        <v>1</v>
      </c>
      <c r="V449">
        <v>0</v>
      </c>
      <c r="W449">
        <v>2</v>
      </c>
    </row>
    <row r="450" spans="1:23" x14ac:dyDescent="0.25">
      <c r="A450" t="s">
        <v>5246</v>
      </c>
      <c r="B450">
        <v>80</v>
      </c>
      <c r="C450">
        <v>18</v>
      </c>
      <c r="D450">
        <v>4</v>
      </c>
      <c r="E450">
        <v>1</v>
      </c>
      <c r="F450">
        <v>1</v>
      </c>
      <c r="G450">
        <v>9</v>
      </c>
      <c r="H450">
        <v>7</v>
      </c>
      <c r="I450">
        <v>7</v>
      </c>
      <c r="J450">
        <v>3</v>
      </c>
      <c r="K450">
        <v>0</v>
      </c>
      <c r="L450">
        <v>1</v>
      </c>
      <c r="M450">
        <v>0.22500000000000001</v>
      </c>
      <c r="N450" t="s">
        <v>5798</v>
      </c>
      <c r="O450" t="s">
        <v>5737</v>
      </c>
      <c r="P450">
        <v>32</v>
      </c>
      <c r="Q450">
        <v>88</v>
      </c>
      <c r="R450">
        <v>0</v>
      </c>
      <c r="S450">
        <v>12</v>
      </c>
      <c r="T450">
        <v>1</v>
      </c>
      <c r="U450">
        <v>0</v>
      </c>
      <c r="V450">
        <v>1</v>
      </c>
      <c r="W450">
        <v>6</v>
      </c>
    </row>
    <row r="451" spans="1:23" x14ac:dyDescent="0.25">
      <c r="A451" t="s">
        <v>5236</v>
      </c>
      <c r="B451">
        <v>75</v>
      </c>
      <c r="C451">
        <v>15</v>
      </c>
      <c r="D451">
        <v>2</v>
      </c>
      <c r="E451">
        <v>0</v>
      </c>
      <c r="F451">
        <v>1</v>
      </c>
      <c r="G451">
        <v>7</v>
      </c>
      <c r="H451">
        <v>5</v>
      </c>
      <c r="I451">
        <v>9</v>
      </c>
      <c r="J451">
        <v>22</v>
      </c>
      <c r="K451">
        <v>0</v>
      </c>
      <c r="L451">
        <v>0</v>
      </c>
      <c r="M451">
        <v>0.2</v>
      </c>
      <c r="N451" t="s">
        <v>4401</v>
      </c>
      <c r="O451" t="s">
        <v>339</v>
      </c>
      <c r="P451">
        <v>36</v>
      </c>
      <c r="Q451">
        <v>88</v>
      </c>
      <c r="R451">
        <v>2</v>
      </c>
      <c r="S451">
        <v>12</v>
      </c>
      <c r="T451">
        <v>0</v>
      </c>
      <c r="U451">
        <v>1</v>
      </c>
      <c r="V451">
        <v>1</v>
      </c>
      <c r="W451">
        <v>2</v>
      </c>
    </row>
    <row r="452" spans="1:23" x14ac:dyDescent="0.25">
      <c r="A452" t="s">
        <v>5242</v>
      </c>
      <c r="B452">
        <v>70</v>
      </c>
      <c r="C452">
        <v>15</v>
      </c>
      <c r="D452">
        <v>4</v>
      </c>
      <c r="E452">
        <v>1</v>
      </c>
      <c r="F452">
        <v>0</v>
      </c>
      <c r="G452">
        <v>8</v>
      </c>
      <c r="H452">
        <v>6</v>
      </c>
      <c r="I452">
        <v>16</v>
      </c>
      <c r="J452">
        <v>22</v>
      </c>
      <c r="K452">
        <v>1</v>
      </c>
      <c r="L452">
        <v>0</v>
      </c>
      <c r="M452">
        <v>0.214</v>
      </c>
      <c r="N452" t="s">
        <v>6723</v>
      </c>
      <c r="O452" t="s">
        <v>4011</v>
      </c>
      <c r="P452">
        <v>23</v>
      </c>
      <c r="Q452">
        <v>87</v>
      </c>
      <c r="R452">
        <v>0</v>
      </c>
      <c r="S452">
        <v>10</v>
      </c>
      <c r="T452">
        <v>0</v>
      </c>
      <c r="U452">
        <v>1</v>
      </c>
      <c r="V452">
        <v>0</v>
      </c>
      <c r="W452">
        <v>1</v>
      </c>
    </row>
    <row r="453" spans="1:23" x14ac:dyDescent="0.25">
      <c r="A453" t="s">
        <v>5251</v>
      </c>
      <c r="B453">
        <v>78</v>
      </c>
      <c r="C453">
        <v>16</v>
      </c>
      <c r="D453">
        <v>3</v>
      </c>
      <c r="E453">
        <v>1</v>
      </c>
      <c r="F453">
        <v>3</v>
      </c>
      <c r="G453">
        <v>6</v>
      </c>
      <c r="H453">
        <v>11</v>
      </c>
      <c r="I453">
        <v>6</v>
      </c>
      <c r="J453">
        <v>22</v>
      </c>
      <c r="K453">
        <v>0</v>
      </c>
      <c r="L453">
        <v>1</v>
      </c>
      <c r="M453">
        <v>0.20499999999999999</v>
      </c>
      <c r="N453" t="s">
        <v>6941</v>
      </c>
      <c r="O453" t="s">
        <v>6497</v>
      </c>
      <c r="P453">
        <v>27</v>
      </c>
      <c r="Q453">
        <v>87</v>
      </c>
      <c r="R453">
        <v>2</v>
      </c>
      <c r="S453">
        <v>9</v>
      </c>
      <c r="T453">
        <v>0</v>
      </c>
      <c r="U453">
        <v>1</v>
      </c>
      <c r="V453">
        <v>0</v>
      </c>
      <c r="W453">
        <v>4</v>
      </c>
    </row>
    <row r="454" spans="1:23" x14ac:dyDescent="0.25">
      <c r="A454" t="s">
        <v>5254</v>
      </c>
      <c r="B454">
        <v>84</v>
      </c>
      <c r="C454">
        <v>17</v>
      </c>
      <c r="D454">
        <v>4</v>
      </c>
      <c r="E454">
        <v>0</v>
      </c>
      <c r="F454">
        <v>0</v>
      </c>
      <c r="G454">
        <v>5</v>
      </c>
      <c r="H454">
        <v>10</v>
      </c>
      <c r="I454">
        <v>1</v>
      </c>
      <c r="J454">
        <v>13</v>
      </c>
      <c r="K454">
        <v>0</v>
      </c>
      <c r="L454">
        <v>0</v>
      </c>
      <c r="M454">
        <v>0.20200000000000001</v>
      </c>
      <c r="N454" t="s">
        <v>5849</v>
      </c>
      <c r="O454" t="s">
        <v>5848</v>
      </c>
      <c r="P454">
        <v>48</v>
      </c>
      <c r="Q454">
        <v>87</v>
      </c>
      <c r="R454">
        <v>0</v>
      </c>
      <c r="S454">
        <v>13</v>
      </c>
      <c r="T454">
        <v>0</v>
      </c>
      <c r="U454">
        <v>2</v>
      </c>
      <c r="V454">
        <v>0</v>
      </c>
      <c r="W454">
        <v>4</v>
      </c>
    </row>
    <row r="455" spans="1:23" x14ac:dyDescent="0.25">
      <c r="A455" t="s">
        <v>5250</v>
      </c>
      <c r="B455">
        <v>75</v>
      </c>
      <c r="C455">
        <v>14</v>
      </c>
      <c r="D455">
        <v>2</v>
      </c>
      <c r="E455">
        <v>0</v>
      </c>
      <c r="F455">
        <v>0</v>
      </c>
      <c r="G455">
        <v>10</v>
      </c>
      <c r="H455">
        <v>1</v>
      </c>
      <c r="I455">
        <v>9</v>
      </c>
      <c r="J455">
        <v>28</v>
      </c>
      <c r="K455">
        <v>4</v>
      </c>
      <c r="L455">
        <v>0</v>
      </c>
      <c r="M455">
        <v>0.187</v>
      </c>
      <c r="N455" t="s">
        <v>5835</v>
      </c>
      <c r="O455" t="s">
        <v>5834</v>
      </c>
      <c r="P455">
        <v>27</v>
      </c>
      <c r="Q455">
        <v>87</v>
      </c>
      <c r="R455">
        <v>1</v>
      </c>
      <c r="S455">
        <v>12</v>
      </c>
      <c r="T455">
        <v>0</v>
      </c>
      <c r="U455">
        <v>0</v>
      </c>
      <c r="V455">
        <v>2</v>
      </c>
      <c r="W455">
        <v>2</v>
      </c>
    </row>
    <row r="456" spans="1:23" x14ac:dyDescent="0.25">
      <c r="A456" t="s">
        <v>5232</v>
      </c>
      <c r="B456">
        <v>80</v>
      </c>
      <c r="C456">
        <v>13</v>
      </c>
      <c r="D456">
        <v>4</v>
      </c>
      <c r="E456">
        <v>0</v>
      </c>
      <c r="F456">
        <v>2</v>
      </c>
      <c r="G456">
        <v>8</v>
      </c>
      <c r="H456">
        <v>8</v>
      </c>
      <c r="I456">
        <v>5</v>
      </c>
      <c r="J456">
        <v>10</v>
      </c>
      <c r="K456">
        <v>0</v>
      </c>
      <c r="L456">
        <v>0</v>
      </c>
      <c r="M456">
        <v>0.16300000000000001</v>
      </c>
      <c r="N456" t="s">
        <v>4149</v>
      </c>
      <c r="O456" t="s">
        <v>279</v>
      </c>
      <c r="P456">
        <v>44</v>
      </c>
      <c r="Q456">
        <v>87</v>
      </c>
      <c r="R456">
        <v>1</v>
      </c>
      <c r="S456">
        <v>7</v>
      </c>
      <c r="T456">
        <v>0</v>
      </c>
      <c r="U456">
        <v>1</v>
      </c>
      <c r="V456">
        <v>0</v>
      </c>
      <c r="W456">
        <v>3</v>
      </c>
    </row>
    <row r="457" spans="1:23" x14ac:dyDescent="0.25">
      <c r="A457" t="s">
        <v>5229</v>
      </c>
      <c r="B457">
        <v>76</v>
      </c>
      <c r="C457">
        <v>20</v>
      </c>
      <c r="D457">
        <v>6</v>
      </c>
      <c r="E457">
        <v>0</v>
      </c>
      <c r="F457">
        <v>0</v>
      </c>
      <c r="G457">
        <v>13</v>
      </c>
      <c r="H457">
        <v>1</v>
      </c>
      <c r="I457">
        <v>6</v>
      </c>
      <c r="J457">
        <v>23</v>
      </c>
      <c r="K457">
        <v>1</v>
      </c>
      <c r="L457">
        <v>0</v>
      </c>
      <c r="M457">
        <v>0.26300000000000001</v>
      </c>
      <c r="N457" t="s">
        <v>6541</v>
      </c>
      <c r="O457" t="s">
        <v>5894</v>
      </c>
      <c r="P457">
        <v>33</v>
      </c>
      <c r="Q457">
        <v>83</v>
      </c>
      <c r="R457">
        <v>1</v>
      </c>
      <c r="S457">
        <v>14</v>
      </c>
      <c r="T457">
        <v>0</v>
      </c>
      <c r="U457">
        <v>0</v>
      </c>
      <c r="V457">
        <v>0</v>
      </c>
      <c r="W457">
        <v>2</v>
      </c>
    </row>
    <row r="458" spans="1:23" x14ac:dyDescent="0.25">
      <c r="A458" t="s">
        <v>5231</v>
      </c>
      <c r="B458">
        <v>71</v>
      </c>
      <c r="C458">
        <v>11</v>
      </c>
      <c r="D458">
        <v>3</v>
      </c>
      <c r="E458">
        <v>0</v>
      </c>
      <c r="F458">
        <v>0</v>
      </c>
      <c r="G458">
        <v>7</v>
      </c>
      <c r="H458">
        <v>3</v>
      </c>
      <c r="I458">
        <v>11</v>
      </c>
      <c r="J458">
        <v>18</v>
      </c>
      <c r="K458">
        <v>0</v>
      </c>
      <c r="L458">
        <v>0</v>
      </c>
      <c r="M458">
        <v>0.155</v>
      </c>
      <c r="N458" t="s">
        <v>5822</v>
      </c>
      <c r="O458" t="s">
        <v>5821</v>
      </c>
      <c r="P458">
        <v>34</v>
      </c>
      <c r="Q458">
        <v>83</v>
      </c>
      <c r="R458">
        <v>1</v>
      </c>
      <c r="S458">
        <v>8</v>
      </c>
      <c r="T458">
        <v>0</v>
      </c>
      <c r="U458">
        <v>0</v>
      </c>
      <c r="V458">
        <v>0</v>
      </c>
      <c r="W458">
        <v>3</v>
      </c>
    </row>
    <row r="459" spans="1:23" x14ac:dyDescent="0.25">
      <c r="A459" t="s">
        <v>5240</v>
      </c>
      <c r="B459">
        <v>77</v>
      </c>
      <c r="C459">
        <v>16</v>
      </c>
      <c r="D459">
        <v>2</v>
      </c>
      <c r="E459">
        <v>0</v>
      </c>
      <c r="F459">
        <v>1</v>
      </c>
      <c r="G459">
        <v>4</v>
      </c>
      <c r="H459">
        <v>7</v>
      </c>
      <c r="I459">
        <v>4</v>
      </c>
      <c r="J459">
        <v>19</v>
      </c>
      <c r="K459">
        <v>0</v>
      </c>
      <c r="L459">
        <v>1</v>
      </c>
      <c r="M459">
        <v>0.20799999999999999</v>
      </c>
      <c r="N459" t="s">
        <v>5977</v>
      </c>
      <c r="O459" t="s">
        <v>5976</v>
      </c>
      <c r="P459">
        <v>32</v>
      </c>
      <c r="Q459">
        <v>82</v>
      </c>
      <c r="R459">
        <v>1</v>
      </c>
      <c r="S459">
        <v>13</v>
      </c>
      <c r="T459">
        <v>1</v>
      </c>
      <c r="U459">
        <v>0</v>
      </c>
      <c r="V459">
        <v>0</v>
      </c>
      <c r="W459">
        <v>3</v>
      </c>
    </row>
    <row r="460" spans="1:23" x14ac:dyDescent="0.25">
      <c r="A460" t="s">
        <v>5232</v>
      </c>
      <c r="B460">
        <v>68</v>
      </c>
      <c r="C460">
        <v>9</v>
      </c>
      <c r="D460">
        <v>2</v>
      </c>
      <c r="E460">
        <v>1</v>
      </c>
      <c r="F460">
        <v>1</v>
      </c>
      <c r="G460">
        <v>7</v>
      </c>
      <c r="H460">
        <v>7</v>
      </c>
      <c r="I460">
        <v>11</v>
      </c>
      <c r="J460">
        <v>13</v>
      </c>
      <c r="K460">
        <v>0</v>
      </c>
      <c r="L460">
        <v>0</v>
      </c>
      <c r="M460">
        <v>0.13200000000000001</v>
      </c>
      <c r="N460" t="s">
        <v>4504</v>
      </c>
      <c r="O460" t="s">
        <v>545</v>
      </c>
      <c r="P460">
        <v>34</v>
      </c>
      <c r="Q460">
        <v>80</v>
      </c>
      <c r="R460">
        <v>0</v>
      </c>
      <c r="S460">
        <v>5</v>
      </c>
      <c r="T460">
        <v>0</v>
      </c>
      <c r="U460">
        <v>1</v>
      </c>
      <c r="V460">
        <v>0</v>
      </c>
      <c r="W460">
        <v>2</v>
      </c>
    </row>
    <row r="461" spans="1:23" x14ac:dyDescent="0.25">
      <c r="A461" t="s">
        <v>5245</v>
      </c>
      <c r="B461">
        <v>74</v>
      </c>
      <c r="C461">
        <v>18</v>
      </c>
      <c r="D461">
        <v>3</v>
      </c>
      <c r="E461">
        <v>0</v>
      </c>
      <c r="F461">
        <v>0</v>
      </c>
      <c r="G461">
        <v>9</v>
      </c>
      <c r="H461">
        <v>4</v>
      </c>
      <c r="I461">
        <v>4</v>
      </c>
      <c r="J461">
        <v>12</v>
      </c>
      <c r="K461">
        <v>1</v>
      </c>
      <c r="L461">
        <v>0</v>
      </c>
      <c r="M461">
        <v>0.24299999999999999</v>
      </c>
      <c r="N461" t="s">
        <v>6557</v>
      </c>
      <c r="O461" t="s">
        <v>5790</v>
      </c>
      <c r="P461">
        <v>33</v>
      </c>
      <c r="Q461">
        <v>79</v>
      </c>
      <c r="R461">
        <v>1</v>
      </c>
      <c r="S461">
        <v>15</v>
      </c>
      <c r="T461">
        <v>0</v>
      </c>
      <c r="U461">
        <v>0</v>
      </c>
      <c r="V461">
        <v>0</v>
      </c>
      <c r="W461">
        <v>1</v>
      </c>
    </row>
    <row r="462" spans="1:23" x14ac:dyDescent="0.25">
      <c r="A462" t="s">
        <v>5256</v>
      </c>
      <c r="B462">
        <v>74</v>
      </c>
      <c r="C462">
        <v>12</v>
      </c>
      <c r="D462">
        <v>3</v>
      </c>
      <c r="E462">
        <v>1</v>
      </c>
      <c r="F462">
        <v>1</v>
      </c>
      <c r="G462">
        <v>8</v>
      </c>
      <c r="H462">
        <v>5</v>
      </c>
      <c r="I462">
        <v>5</v>
      </c>
      <c r="J462">
        <v>22</v>
      </c>
      <c r="K462">
        <v>0</v>
      </c>
      <c r="L462">
        <v>0</v>
      </c>
      <c r="M462">
        <v>0.16200000000000001</v>
      </c>
      <c r="N462" t="s">
        <v>4088</v>
      </c>
      <c r="O462" t="s">
        <v>515</v>
      </c>
      <c r="P462">
        <v>38</v>
      </c>
      <c r="Q462">
        <v>79</v>
      </c>
      <c r="R462">
        <v>0</v>
      </c>
      <c r="S462">
        <v>7</v>
      </c>
      <c r="T462">
        <v>0</v>
      </c>
      <c r="U462">
        <v>0</v>
      </c>
      <c r="V462">
        <v>0</v>
      </c>
      <c r="W462">
        <v>1</v>
      </c>
    </row>
    <row r="463" spans="1:23" x14ac:dyDescent="0.25">
      <c r="A463" t="s">
        <v>5253</v>
      </c>
      <c r="B463">
        <v>72</v>
      </c>
      <c r="C463">
        <v>16</v>
      </c>
      <c r="D463">
        <v>3</v>
      </c>
      <c r="E463">
        <v>0</v>
      </c>
      <c r="F463">
        <v>1</v>
      </c>
      <c r="G463">
        <v>13</v>
      </c>
      <c r="H463">
        <v>7</v>
      </c>
      <c r="I463">
        <v>4</v>
      </c>
      <c r="J463">
        <v>23</v>
      </c>
      <c r="K463">
        <v>3</v>
      </c>
      <c r="L463">
        <v>0</v>
      </c>
      <c r="M463">
        <v>0.222</v>
      </c>
      <c r="N463" t="s">
        <v>5992</v>
      </c>
      <c r="O463" t="s">
        <v>5991</v>
      </c>
      <c r="P463">
        <v>36</v>
      </c>
      <c r="Q463">
        <v>77</v>
      </c>
      <c r="R463">
        <v>0</v>
      </c>
      <c r="S463">
        <v>12</v>
      </c>
      <c r="T463">
        <v>0</v>
      </c>
      <c r="U463">
        <v>1</v>
      </c>
      <c r="V463">
        <v>0</v>
      </c>
      <c r="W463">
        <v>0</v>
      </c>
    </row>
    <row r="464" spans="1:23" x14ac:dyDescent="0.25">
      <c r="A464" t="s">
        <v>5240</v>
      </c>
      <c r="B464">
        <v>71</v>
      </c>
      <c r="C464">
        <v>15</v>
      </c>
      <c r="D464">
        <v>1</v>
      </c>
      <c r="E464">
        <v>0</v>
      </c>
      <c r="F464">
        <v>1</v>
      </c>
      <c r="G464">
        <v>6</v>
      </c>
      <c r="H464">
        <v>4</v>
      </c>
      <c r="I464">
        <v>2</v>
      </c>
      <c r="J464">
        <v>22</v>
      </c>
      <c r="K464">
        <v>1</v>
      </c>
      <c r="L464">
        <v>0</v>
      </c>
      <c r="M464">
        <v>0.21099999999999999</v>
      </c>
      <c r="N464" t="s">
        <v>3857</v>
      </c>
      <c r="O464" t="s">
        <v>2312</v>
      </c>
      <c r="P464">
        <v>37</v>
      </c>
      <c r="Q464">
        <v>77</v>
      </c>
      <c r="R464">
        <v>0</v>
      </c>
      <c r="S464">
        <v>13</v>
      </c>
      <c r="T464">
        <v>0</v>
      </c>
      <c r="U464">
        <v>0</v>
      </c>
      <c r="V464">
        <v>4</v>
      </c>
      <c r="W464">
        <v>0</v>
      </c>
    </row>
    <row r="465" spans="1:23" x14ac:dyDescent="0.25">
      <c r="A465" t="s">
        <v>5234</v>
      </c>
      <c r="B465">
        <v>71</v>
      </c>
      <c r="C465">
        <v>14</v>
      </c>
      <c r="D465">
        <v>1</v>
      </c>
      <c r="E465">
        <v>2</v>
      </c>
      <c r="F465">
        <v>2</v>
      </c>
      <c r="G465">
        <v>10</v>
      </c>
      <c r="H465">
        <v>6</v>
      </c>
      <c r="I465">
        <v>5</v>
      </c>
      <c r="J465">
        <v>33</v>
      </c>
      <c r="K465">
        <v>2</v>
      </c>
      <c r="L465">
        <v>0</v>
      </c>
      <c r="M465">
        <v>0.19700000000000001</v>
      </c>
      <c r="N465" t="s">
        <v>6486</v>
      </c>
      <c r="O465" t="s">
        <v>5682</v>
      </c>
      <c r="P465">
        <v>25</v>
      </c>
      <c r="Q465">
        <v>76</v>
      </c>
      <c r="R465">
        <v>0</v>
      </c>
      <c r="S465">
        <v>9</v>
      </c>
      <c r="T465">
        <v>0</v>
      </c>
      <c r="U465">
        <v>0</v>
      </c>
      <c r="V465">
        <v>0</v>
      </c>
      <c r="W465">
        <v>1</v>
      </c>
    </row>
    <row r="466" spans="1:23" x14ac:dyDescent="0.25">
      <c r="A466" t="s">
        <v>5256</v>
      </c>
      <c r="B466">
        <v>71</v>
      </c>
      <c r="C466">
        <v>19</v>
      </c>
      <c r="D466">
        <v>7</v>
      </c>
      <c r="E466">
        <v>0</v>
      </c>
      <c r="F466">
        <v>0</v>
      </c>
      <c r="G466">
        <v>6</v>
      </c>
      <c r="H466">
        <v>11</v>
      </c>
      <c r="I466">
        <v>1</v>
      </c>
      <c r="J466">
        <v>25</v>
      </c>
      <c r="K466">
        <v>0</v>
      </c>
      <c r="L466">
        <v>2</v>
      </c>
      <c r="M466">
        <v>0.26800000000000002</v>
      </c>
      <c r="N466" t="s">
        <v>6942</v>
      </c>
      <c r="O466" t="s">
        <v>6567</v>
      </c>
      <c r="P466">
        <v>34</v>
      </c>
      <c r="Q466">
        <v>75</v>
      </c>
      <c r="R466">
        <v>1</v>
      </c>
      <c r="S466">
        <v>12</v>
      </c>
      <c r="T466">
        <v>0</v>
      </c>
      <c r="U466">
        <v>0</v>
      </c>
      <c r="V466">
        <v>2</v>
      </c>
      <c r="W466">
        <v>2</v>
      </c>
    </row>
    <row r="467" spans="1:23" x14ac:dyDescent="0.25">
      <c r="A467" t="s">
        <v>5236</v>
      </c>
      <c r="B467">
        <v>68</v>
      </c>
      <c r="C467">
        <v>14</v>
      </c>
      <c r="D467">
        <v>4</v>
      </c>
      <c r="E467">
        <v>0</v>
      </c>
      <c r="F467">
        <v>1</v>
      </c>
      <c r="G467">
        <v>6</v>
      </c>
      <c r="H467">
        <v>4</v>
      </c>
      <c r="I467">
        <v>6</v>
      </c>
      <c r="J467">
        <v>28</v>
      </c>
      <c r="K467">
        <v>1</v>
      </c>
      <c r="L467">
        <v>0</v>
      </c>
      <c r="M467">
        <v>0.20599999999999999</v>
      </c>
      <c r="N467" t="s">
        <v>6943</v>
      </c>
      <c r="O467" t="s">
        <v>6442</v>
      </c>
      <c r="P467">
        <v>21</v>
      </c>
      <c r="Q467">
        <v>75</v>
      </c>
      <c r="R467">
        <v>0</v>
      </c>
      <c r="S467">
        <v>9</v>
      </c>
      <c r="T467">
        <v>0</v>
      </c>
      <c r="U467">
        <v>0</v>
      </c>
      <c r="V467">
        <v>1</v>
      </c>
      <c r="W467">
        <v>0</v>
      </c>
    </row>
    <row r="468" spans="1:23" x14ac:dyDescent="0.25">
      <c r="A468" t="s">
        <v>5231</v>
      </c>
      <c r="B468">
        <v>69</v>
      </c>
      <c r="C468">
        <v>12</v>
      </c>
      <c r="D468">
        <v>3</v>
      </c>
      <c r="E468">
        <v>0</v>
      </c>
      <c r="F468">
        <v>0</v>
      </c>
      <c r="G468">
        <v>5</v>
      </c>
      <c r="H468">
        <v>6</v>
      </c>
      <c r="I468">
        <v>5</v>
      </c>
      <c r="J468">
        <v>11</v>
      </c>
      <c r="K468">
        <v>0</v>
      </c>
      <c r="L468">
        <v>0</v>
      </c>
      <c r="M468">
        <v>0.17399999999999999</v>
      </c>
      <c r="N468" t="s">
        <v>5925</v>
      </c>
      <c r="O468" t="s">
        <v>5924</v>
      </c>
      <c r="P468">
        <v>34</v>
      </c>
      <c r="Q468">
        <v>75</v>
      </c>
      <c r="R468">
        <v>1</v>
      </c>
      <c r="S468">
        <v>9</v>
      </c>
      <c r="T468">
        <v>0</v>
      </c>
      <c r="U468">
        <v>0</v>
      </c>
      <c r="V468">
        <v>0</v>
      </c>
      <c r="W468">
        <v>3</v>
      </c>
    </row>
    <row r="469" spans="1:23" x14ac:dyDescent="0.25">
      <c r="A469" t="s">
        <v>5256</v>
      </c>
      <c r="B469">
        <v>66</v>
      </c>
      <c r="C469">
        <v>6</v>
      </c>
      <c r="D469">
        <v>0</v>
      </c>
      <c r="E469">
        <v>0</v>
      </c>
      <c r="F469">
        <v>0</v>
      </c>
      <c r="G469">
        <v>3</v>
      </c>
      <c r="H469">
        <v>5</v>
      </c>
      <c r="I469">
        <v>4</v>
      </c>
      <c r="J469">
        <v>29</v>
      </c>
      <c r="K469">
        <v>0</v>
      </c>
      <c r="L469">
        <v>0</v>
      </c>
      <c r="M469">
        <v>9.0999999999999998E-2</v>
      </c>
      <c r="N469" t="s">
        <v>4658</v>
      </c>
      <c r="O469" t="s">
        <v>710</v>
      </c>
      <c r="P469">
        <v>32</v>
      </c>
      <c r="Q469">
        <v>75</v>
      </c>
      <c r="R469">
        <v>0</v>
      </c>
      <c r="S469">
        <v>6</v>
      </c>
      <c r="T469">
        <v>0</v>
      </c>
      <c r="U469">
        <v>0</v>
      </c>
      <c r="V469">
        <v>5</v>
      </c>
      <c r="W469">
        <v>0</v>
      </c>
    </row>
    <row r="470" spans="1:23" x14ac:dyDescent="0.25">
      <c r="A470" t="s">
        <v>5232</v>
      </c>
      <c r="B470">
        <v>68</v>
      </c>
      <c r="C470">
        <v>16</v>
      </c>
      <c r="D470">
        <v>2</v>
      </c>
      <c r="E470">
        <v>0</v>
      </c>
      <c r="F470">
        <v>3</v>
      </c>
      <c r="G470">
        <v>8</v>
      </c>
      <c r="H470">
        <v>6</v>
      </c>
      <c r="I470">
        <v>5</v>
      </c>
      <c r="J470">
        <v>25</v>
      </c>
      <c r="K470">
        <v>1</v>
      </c>
      <c r="L470">
        <v>1</v>
      </c>
      <c r="M470">
        <v>0.23499999999999999</v>
      </c>
      <c r="N470" t="s">
        <v>5723</v>
      </c>
      <c r="O470" t="s">
        <v>5722</v>
      </c>
      <c r="P470">
        <v>28</v>
      </c>
      <c r="Q470">
        <v>73</v>
      </c>
      <c r="R470">
        <v>0</v>
      </c>
      <c r="S470">
        <v>11</v>
      </c>
      <c r="T470">
        <v>1</v>
      </c>
      <c r="U470">
        <v>0</v>
      </c>
      <c r="V470">
        <v>0</v>
      </c>
      <c r="W470">
        <v>2</v>
      </c>
    </row>
    <row r="471" spans="1:23" x14ac:dyDescent="0.25">
      <c r="A471" t="s">
        <v>5256</v>
      </c>
      <c r="B471">
        <v>62</v>
      </c>
      <c r="C471">
        <v>10</v>
      </c>
      <c r="D471">
        <v>0</v>
      </c>
      <c r="E471">
        <v>0</v>
      </c>
      <c r="F471">
        <v>1</v>
      </c>
      <c r="G471">
        <v>4</v>
      </c>
      <c r="H471">
        <v>5</v>
      </c>
      <c r="I471">
        <v>4</v>
      </c>
      <c r="J471">
        <v>16</v>
      </c>
      <c r="K471">
        <v>0</v>
      </c>
      <c r="L471">
        <v>0</v>
      </c>
      <c r="M471">
        <v>0.161</v>
      </c>
      <c r="N471" t="s">
        <v>4269</v>
      </c>
      <c r="O471" t="s">
        <v>715</v>
      </c>
      <c r="P471">
        <v>31</v>
      </c>
      <c r="Q471">
        <v>72</v>
      </c>
      <c r="R471">
        <v>0</v>
      </c>
      <c r="S471">
        <v>9</v>
      </c>
      <c r="T471">
        <v>0</v>
      </c>
      <c r="U471">
        <v>0</v>
      </c>
      <c r="V471">
        <v>6</v>
      </c>
      <c r="W471">
        <v>0</v>
      </c>
    </row>
    <row r="472" spans="1:23" x14ac:dyDescent="0.25">
      <c r="A472" t="s">
        <v>5230</v>
      </c>
      <c r="B472">
        <v>57</v>
      </c>
      <c r="C472">
        <v>8</v>
      </c>
      <c r="D472">
        <v>0</v>
      </c>
      <c r="E472">
        <v>0</v>
      </c>
      <c r="F472">
        <v>0</v>
      </c>
      <c r="G472">
        <v>4</v>
      </c>
      <c r="H472">
        <v>6</v>
      </c>
      <c r="I472">
        <v>1</v>
      </c>
      <c r="J472">
        <v>17</v>
      </c>
      <c r="K472">
        <v>0</v>
      </c>
      <c r="L472">
        <v>0</v>
      </c>
      <c r="M472">
        <v>0.14000000000000001</v>
      </c>
      <c r="N472" t="s">
        <v>4892</v>
      </c>
      <c r="O472" t="s">
        <v>755</v>
      </c>
      <c r="P472">
        <v>37</v>
      </c>
      <c r="Q472">
        <v>72</v>
      </c>
      <c r="R472">
        <v>1</v>
      </c>
      <c r="S472">
        <v>8</v>
      </c>
      <c r="T472">
        <v>0</v>
      </c>
      <c r="U472">
        <v>1</v>
      </c>
      <c r="V472">
        <v>12</v>
      </c>
      <c r="W472">
        <v>0</v>
      </c>
    </row>
    <row r="473" spans="1:23" x14ac:dyDescent="0.25">
      <c r="A473" t="s">
        <v>5250</v>
      </c>
      <c r="B473">
        <v>66</v>
      </c>
      <c r="C473">
        <v>15</v>
      </c>
      <c r="D473">
        <v>3</v>
      </c>
      <c r="E473">
        <v>0</v>
      </c>
      <c r="F473">
        <v>4</v>
      </c>
      <c r="G473">
        <v>6</v>
      </c>
      <c r="H473">
        <v>9</v>
      </c>
      <c r="I473">
        <v>2</v>
      </c>
      <c r="J473">
        <v>33</v>
      </c>
      <c r="K473">
        <v>1</v>
      </c>
      <c r="L473">
        <v>0</v>
      </c>
      <c r="M473">
        <v>0.22700000000000001</v>
      </c>
      <c r="N473" t="s">
        <v>6479</v>
      </c>
      <c r="O473" t="s">
        <v>6839</v>
      </c>
      <c r="P473">
        <v>27</v>
      </c>
      <c r="Q473">
        <v>71</v>
      </c>
      <c r="R473">
        <v>2</v>
      </c>
      <c r="S473">
        <v>8</v>
      </c>
      <c r="T473">
        <v>0</v>
      </c>
      <c r="U473">
        <v>1</v>
      </c>
      <c r="V473">
        <v>0</v>
      </c>
      <c r="W473">
        <v>1</v>
      </c>
    </row>
    <row r="474" spans="1:23" x14ac:dyDescent="0.25">
      <c r="A474" t="s">
        <v>5249</v>
      </c>
      <c r="B474">
        <v>62</v>
      </c>
      <c r="C474">
        <v>13</v>
      </c>
      <c r="D474">
        <v>4</v>
      </c>
      <c r="E474">
        <v>0</v>
      </c>
      <c r="F474">
        <v>0</v>
      </c>
      <c r="G474">
        <v>4</v>
      </c>
      <c r="H474">
        <v>4</v>
      </c>
      <c r="I474">
        <v>2</v>
      </c>
      <c r="J474">
        <v>18</v>
      </c>
      <c r="K474">
        <v>0</v>
      </c>
      <c r="L474">
        <v>0</v>
      </c>
      <c r="M474">
        <v>0.21</v>
      </c>
      <c r="N474" t="s">
        <v>3803</v>
      </c>
      <c r="O474" t="s">
        <v>694</v>
      </c>
      <c r="P474">
        <v>33</v>
      </c>
      <c r="Q474">
        <v>70</v>
      </c>
      <c r="R474">
        <v>1</v>
      </c>
      <c r="S474">
        <v>9</v>
      </c>
      <c r="T474">
        <v>0</v>
      </c>
      <c r="U474">
        <v>0</v>
      </c>
      <c r="V474">
        <v>5</v>
      </c>
      <c r="W474">
        <v>0</v>
      </c>
    </row>
    <row r="475" spans="1:23" x14ac:dyDescent="0.25">
      <c r="A475" t="s">
        <v>5256</v>
      </c>
      <c r="B475">
        <v>62</v>
      </c>
      <c r="C475">
        <v>12</v>
      </c>
      <c r="D475">
        <v>2</v>
      </c>
      <c r="E475">
        <v>3</v>
      </c>
      <c r="F475">
        <v>0</v>
      </c>
      <c r="G475">
        <v>8</v>
      </c>
      <c r="H475">
        <v>9</v>
      </c>
      <c r="I475">
        <v>3</v>
      </c>
      <c r="J475">
        <v>16</v>
      </c>
      <c r="K475">
        <v>1</v>
      </c>
      <c r="L475">
        <v>0</v>
      </c>
      <c r="M475">
        <v>0.19400000000000001</v>
      </c>
      <c r="N475" t="s">
        <v>4328</v>
      </c>
      <c r="O475" t="s">
        <v>498</v>
      </c>
      <c r="P475">
        <v>28</v>
      </c>
      <c r="Q475">
        <v>70</v>
      </c>
      <c r="R475">
        <v>0</v>
      </c>
      <c r="S475">
        <v>7</v>
      </c>
      <c r="T475">
        <v>1</v>
      </c>
      <c r="U475">
        <v>2</v>
      </c>
      <c r="V475">
        <v>3</v>
      </c>
      <c r="W475">
        <v>1</v>
      </c>
    </row>
    <row r="476" spans="1:23" x14ac:dyDescent="0.25">
      <c r="A476" t="s">
        <v>5253</v>
      </c>
      <c r="B476">
        <v>58</v>
      </c>
      <c r="C476">
        <v>10</v>
      </c>
      <c r="D476">
        <v>2</v>
      </c>
      <c r="E476">
        <v>0</v>
      </c>
      <c r="F476">
        <v>0</v>
      </c>
      <c r="G476">
        <v>8</v>
      </c>
      <c r="H476">
        <v>5</v>
      </c>
      <c r="I476">
        <v>9</v>
      </c>
      <c r="J476">
        <v>14</v>
      </c>
      <c r="K476">
        <v>1</v>
      </c>
      <c r="L476">
        <v>1</v>
      </c>
      <c r="M476">
        <v>0.17199999999999999</v>
      </c>
      <c r="N476" t="s">
        <v>4695</v>
      </c>
      <c r="O476" t="s">
        <v>506</v>
      </c>
      <c r="P476">
        <v>22</v>
      </c>
      <c r="Q476">
        <v>70</v>
      </c>
      <c r="R476">
        <v>1</v>
      </c>
      <c r="S476">
        <v>8</v>
      </c>
      <c r="T476">
        <v>0</v>
      </c>
      <c r="U476">
        <v>0</v>
      </c>
      <c r="V476">
        <v>2</v>
      </c>
      <c r="W476">
        <v>0</v>
      </c>
    </row>
    <row r="477" spans="1:23" x14ac:dyDescent="0.25">
      <c r="A477" t="s">
        <v>5249</v>
      </c>
      <c r="B477">
        <v>56</v>
      </c>
      <c r="C477">
        <v>7</v>
      </c>
      <c r="D477">
        <v>0</v>
      </c>
      <c r="E477">
        <v>1</v>
      </c>
      <c r="F477">
        <v>0</v>
      </c>
      <c r="G477">
        <v>6</v>
      </c>
      <c r="H477">
        <v>0</v>
      </c>
      <c r="I477">
        <v>6</v>
      </c>
      <c r="J477">
        <v>28</v>
      </c>
      <c r="K477">
        <v>0</v>
      </c>
      <c r="L477">
        <v>0</v>
      </c>
      <c r="M477">
        <v>0.125</v>
      </c>
      <c r="N477" t="s">
        <v>4788</v>
      </c>
      <c r="O477" t="s">
        <v>905</v>
      </c>
      <c r="P477">
        <v>35</v>
      </c>
      <c r="Q477">
        <v>70</v>
      </c>
      <c r="R477">
        <v>0</v>
      </c>
      <c r="S477">
        <v>6</v>
      </c>
      <c r="T477">
        <v>0</v>
      </c>
      <c r="U477">
        <v>0</v>
      </c>
      <c r="V477">
        <v>8</v>
      </c>
      <c r="W477">
        <v>0</v>
      </c>
    </row>
    <row r="478" spans="1:23" x14ac:dyDescent="0.25">
      <c r="A478" t="s">
        <v>5256</v>
      </c>
      <c r="B478">
        <v>65</v>
      </c>
      <c r="C478">
        <v>17</v>
      </c>
      <c r="D478">
        <v>1</v>
      </c>
      <c r="E478">
        <v>2</v>
      </c>
      <c r="F478">
        <v>2</v>
      </c>
      <c r="G478">
        <v>7</v>
      </c>
      <c r="H478">
        <v>6</v>
      </c>
      <c r="I478">
        <v>4</v>
      </c>
      <c r="J478">
        <v>25</v>
      </c>
      <c r="K478">
        <v>0</v>
      </c>
      <c r="L478">
        <v>1</v>
      </c>
      <c r="M478">
        <v>0.26200000000000001</v>
      </c>
      <c r="N478" t="s">
        <v>4935</v>
      </c>
      <c r="O478" t="s">
        <v>214</v>
      </c>
      <c r="P478">
        <v>25</v>
      </c>
      <c r="Q478">
        <v>69</v>
      </c>
      <c r="R478">
        <v>0</v>
      </c>
      <c r="S478">
        <v>12</v>
      </c>
      <c r="T478">
        <v>0</v>
      </c>
      <c r="U478">
        <v>0</v>
      </c>
      <c r="V478">
        <v>0</v>
      </c>
      <c r="W478">
        <v>1</v>
      </c>
    </row>
    <row r="479" spans="1:23" x14ac:dyDescent="0.25">
      <c r="A479" t="s">
        <v>5247</v>
      </c>
      <c r="B479">
        <v>61</v>
      </c>
      <c r="C479">
        <v>14</v>
      </c>
      <c r="D479">
        <v>1</v>
      </c>
      <c r="E479">
        <v>1</v>
      </c>
      <c r="F479">
        <v>2</v>
      </c>
      <c r="G479">
        <v>9</v>
      </c>
      <c r="H479">
        <v>2</v>
      </c>
      <c r="I479">
        <v>8</v>
      </c>
      <c r="J479">
        <v>21</v>
      </c>
      <c r="K479">
        <v>0</v>
      </c>
      <c r="L479">
        <v>1</v>
      </c>
      <c r="M479">
        <v>0.23</v>
      </c>
      <c r="N479" t="s">
        <v>5102</v>
      </c>
      <c r="O479" t="s">
        <v>5100</v>
      </c>
      <c r="P479">
        <v>23</v>
      </c>
      <c r="Q479">
        <v>69</v>
      </c>
      <c r="R479">
        <v>0</v>
      </c>
      <c r="S479">
        <v>10</v>
      </c>
      <c r="T479">
        <v>1</v>
      </c>
      <c r="U479">
        <v>0</v>
      </c>
      <c r="V479">
        <v>0</v>
      </c>
      <c r="W479">
        <v>1</v>
      </c>
    </row>
    <row r="480" spans="1:23" x14ac:dyDescent="0.25">
      <c r="A480" t="s">
        <v>5231</v>
      </c>
      <c r="B480">
        <v>62</v>
      </c>
      <c r="C480">
        <v>11</v>
      </c>
      <c r="D480">
        <v>3</v>
      </c>
      <c r="E480">
        <v>0</v>
      </c>
      <c r="F480">
        <v>0</v>
      </c>
      <c r="G480">
        <v>5</v>
      </c>
      <c r="H480">
        <v>11</v>
      </c>
      <c r="I480">
        <v>1</v>
      </c>
      <c r="J480">
        <v>19</v>
      </c>
      <c r="K480">
        <v>0</v>
      </c>
      <c r="L480">
        <v>0</v>
      </c>
      <c r="M480">
        <v>0.17699999999999999</v>
      </c>
      <c r="N480" t="s">
        <v>3993</v>
      </c>
      <c r="O480" t="s">
        <v>939</v>
      </c>
      <c r="P480">
        <v>34</v>
      </c>
      <c r="Q480">
        <v>69</v>
      </c>
      <c r="R480">
        <v>1</v>
      </c>
      <c r="S480">
        <v>8</v>
      </c>
      <c r="T480">
        <v>0</v>
      </c>
      <c r="U480">
        <v>0</v>
      </c>
      <c r="V480">
        <v>5</v>
      </c>
      <c r="W480">
        <v>1</v>
      </c>
    </row>
    <row r="481" spans="1:23" x14ac:dyDescent="0.25">
      <c r="A481" t="s">
        <v>5244</v>
      </c>
      <c r="B481">
        <v>48</v>
      </c>
      <c r="C481">
        <v>6</v>
      </c>
      <c r="D481">
        <v>2</v>
      </c>
      <c r="E481">
        <v>0</v>
      </c>
      <c r="F481">
        <v>0</v>
      </c>
      <c r="G481">
        <v>7</v>
      </c>
      <c r="H481">
        <v>3</v>
      </c>
      <c r="I481">
        <v>7</v>
      </c>
      <c r="J481">
        <v>15</v>
      </c>
      <c r="K481">
        <v>0</v>
      </c>
      <c r="L481">
        <v>0</v>
      </c>
      <c r="M481">
        <v>0.125</v>
      </c>
      <c r="N481" t="s">
        <v>5378</v>
      </c>
      <c r="O481" t="s">
        <v>5604</v>
      </c>
      <c r="P481">
        <v>33</v>
      </c>
      <c r="Q481">
        <v>69</v>
      </c>
      <c r="R481">
        <v>0</v>
      </c>
      <c r="S481">
        <v>4</v>
      </c>
      <c r="T481">
        <v>0</v>
      </c>
      <c r="U481">
        <v>0</v>
      </c>
      <c r="V481">
        <v>14</v>
      </c>
      <c r="W481">
        <v>1</v>
      </c>
    </row>
    <row r="482" spans="1:23" x14ac:dyDescent="0.25">
      <c r="A482" t="s">
        <v>5235</v>
      </c>
      <c r="B482">
        <v>62</v>
      </c>
      <c r="C482">
        <v>14</v>
      </c>
      <c r="D482">
        <v>4</v>
      </c>
      <c r="E482">
        <v>0</v>
      </c>
      <c r="F482">
        <v>4</v>
      </c>
      <c r="G482">
        <v>8</v>
      </c>
      <c r="H482">
        <v>7</v>
      </c>
      <c r="I482">
        <v>4</v>
      </c>
      <c r="J482">
        <v>20</v>
      </c>
      <c r="K482">
        <v>1</v>
      </c>
      <c r="L482">
        <v>1</v>
      </c>
      <c r="M482">
        <v>0.22600000000000001</v>
      </c>
      <c r="N482" t="s">
        <v>6944</v>
      </c>
      <c r="O482" t="s">
        <v>6454</v>
      </c>
      <c r="P482">
        <v>25</v>
      </c>
      <c r="Q482">
        <v>68</v>
      </c>
      <c r="R482">
        <v>1</v>
      </c>
      <c r="S482">
        <v>6</v>
      </c>
      <c r="T482">
        <v>0</v>
      </c>
      <c r="U482">
        <v>1</v>
      </c>
      <c r="V482">
        <v>0</v>
      </c>
      <c r="W482">
        <v>3</v>
      </c>
    </row>
    <row r="483" spans="1:23" x14ac:dyDescent="0.25">
      <c r="A483" t="s">
        <v>5251</v>
      </c>
      <c r="B483">
        <v>55</v>
      </c>
      <c r="C483">
        <v>9</v>
      </c>
      <c r="D483">
        <v>1</v>
      </c>
      <c r="E483">
        <v>0</v>
      </c>
      <c r="F483">
        <v>1</v>
      </c>
      <c r="G483">
        <v>3</v>
      </c>
      <c r="H483">
        <v>3</v>
      </c>
      <c r="I483">
        <v>1</v>
      </c>
      <c r="J483">
        <v>21</v>
      </c>
      <c r="K483">
        <v>0</v>
      </c>
      <c r="L483">
        <v>0</v>
      </c>
      <c r="M483">
        <v>0.16400000000000001</v>
      </c>
      <c r="N483" t="s">
        <v>4590</v>
      </c>
      <c r="O483" t="s">
        <v>912</v>
      </c>
      <c r="P483">
        <v>34</v>
      </c>
      <c r="Q483">
        <v>68</v>
      </c>
      <c r="R483">
        <v>0</v>
      </c>
      <c r="S483">
        <v>7</v>
      </c>
      <c r="T483">
        <v>0</v>
      </c>
      <c r="U483">
        <v>0</v>
      </c>
      <c r="V483">
        <v>12</v>
      </c>
      <c r="W483">
        <v>1</v>
      </c>
    </row>
    <row r="484" spans="1:23" x14ac:dyDescent="0.25">
      <c r="A484" t="s">
        <v>5230</v>
      </c>
      <c r="B484">
        <v>61</v>
      </c>
      <c r="C484">
        <v>9</v>
      </c>
      <c r="D484">
        <v>0</v>
      </c>
      <c r="E484">
        <v>0</v>
      </c>
      <c r="F484">
        <v>0</v>
      </c>
      <c r="G484">
        <v>0</v>
      </c>
      <c r="H484">
        <v>5</v>
      </c>
      <c r="I484">
        <v>0</v>
      </c>
      <c r="J484">
        <v>12</v>
      </c>
      <c r="K484">
        <v>0</v>
      </c>
      <c r="L484">
        <v>0</v>
      </c>
      <c r="M484">
        <v>0.14799999999999999</v>
      </c>
      <c r="N484" t="s">
        <v>5069</v>
      </c>
      <c r="O484" t="s">
        <v>719</v>
      </c>
      <c r="P484">
        <v>31</v>
      </c>
      <c r="Q484">
        <v>68</v>
      </c>
      <c r="R484">
        <v>0</v>
      </c>
      <c r="S484">
        <v>9</v>
      </c>
      <c r="T484">
        <v>0</v>
      </c>
      <c r="U484">
        <v>0</v>
      </c>
      <c r="V484">
        <v>7</v>
      </c>
      <c r="W484">
        <v>0</v>
      </c>
    </row>
    <row r="485" spans="1:23" x14ac:dyDescent="0.25">
      <c r="A485" t="s">
        <v>5250</v>
      </c>
      <c r="B485">
        <v>57</v>
      </c>
      <c r="C485">
        <v>7</v>
      </c>
      <c r="D485">
        <v>1</v>
      </c>
      <c r="E485">
        <v>0</v>
      </c>
      <c r="F485">
        <v>1</v>
      </c>
      <c r="G485">
        <v>2</v>
      </c>
      <c r="H485">
        <v>4</v>
      </c>
      <c r="I485">
        <v>1</v>
      </c>
      <c r="J485">
        <v>31</v>
      </c>
      <c r="K485">
        <v>0</v>
      </c>
      <c r="L485">
        <v>0</v>
      </c>
      <c r="M485">
        <v>0.123</v>
      </c>
      <c r="N485" t="s">
        <v>4664</v>
      </c>
      <c r="O485" t="s">
        <v>771</v>
      </c>
      <c r="P485">
        <v>32</v>
      </c>
      <c r="Q485">
        <v>68</v>
      </c>
      <c r="R485">
        <v>2</v>
      </c>
      <c r="S485">
        <v>5</v>
      </c>
      <c r="T485">
        <v>0</v>
      </c>
      <c r="U485">
        <v>0</v>
      </c>
      <c r="V485">
        <v>8</v>
      </c>
      <c r="W485">
        <v>0</v>
      </c>
    </row>
    <row r="486" spans="1:23" x14ac:dyDescent="0.25">
      <c r="A486" t="s">
        <v>5235</v>
      </c>
      <c r="B486">
        <v>61</v>
      </c>
      <c r="C486">
        <v>17</v>
      </c>
      <c r="D486">
        <v>6</v>
      </c>
      <c r="E486">
        <v>0</v>
      </c>
      <c r="F486">
        <v>3</v>
      </c>
      <c r="G486">
        <v>7</v>
      </c>
      <c r="H486">
        <v>10</v>
      </c>
      <c r="I486">
        <v>4</v>
      </c>
      <c r="J486">
        <v>16</v>
      </c>
      <c r="K486">
        <v>0</v>
      </c>
      <c r="L486">
        <v>1</v>
      </c>
      <c r="M486">
        <v>0.27900000000000003</v>
      </c>
      <c r="N486" t="s">
        <v>5715</v>
      </c>
      <c r="O486" t="s">
        <v>5714</v>
      </c>
      <c r="P486">
        <v>22</v>
      </c>
      <c r="Q486">
        <v>67</v>
      </c>
      <c r="R486">
        <v>1</v>
      </c>
      <c r="S486">
        <v>8</v>
      </c>
      <c r="T486">
        <v>0</v>
      </c>
      <c r="U486">
        <v>1</v>
      </c>
      <c r="V486">
        <v>0</v>
      </c>
      <c r="W486">
        <v>0</v>
      </c>
    </row>
    <row r="487" spans="1:23" x14ac:dyDescent="0.25">
      <c r="A487" t="s">
        <v>5232</v>
      </c>
      <c r="B487">
        <v>64</v>
      </c>
      <c r="C487">
        <v>6</v>
      </c>
      <c r="D487">
        <v>2</v>
      </c>
      <c r="E487">
        <v>0</v>
      </c>
      <c r="F487">
        <v>1</v>
      </c>
      <c r="G487">
        <v>3</v>
      </c>
      <c r="H487">
        <v>2</v>
      </c>
      <c r="I487">
        <v>0</v>
      </c>
      <c r="J487">
        <v>25</v>
      </c>
      <c r="K487">
        <v>0</v>
      </c>
      <c r="L487">
        <v>0</v>
      </c>
      <c r="M487">
        <v>9.4E-2</v>
      </c>
      <c r="N487" t="s">
        <v>4170</v>
      </c>
      <c r="O487" t="s">
        <v>748</v>
      </c>
      <c r="P487">
        <v>35</v>
      </c>
      <c r="Q487">
        <v>67</v>
      </c>
      <c r="R487">
        <v>0</v>
      </c>
      <c r="S487">
        <v>3</v>
      </c>
      <c r="T487">
        <v>0</v>
      </c>
      <c r="U487">
        <v>0</v>
      </c>
      <c r="V487">
        <v>3</v>
      </c>
      <c r="W487">
        <v>0</v>
      </c>
    </row>
    <row r="488" spans="1:23" x14ac:dyDescent="0.25">
      <c r="A488" t="s">
        <v>5229</v>
      </c>
      <c r="B488">
        <v>56</v>
      </c>
      <c r="C488">
        <v>15</v>
      </c>
      <c r="D488">
        <v>0</v>
      </c>
      <c r="E488">
        <v>2</v>
      </c>
      <c r="F488">
        <v>0</v>
      </c>
      <c r="G488">
        <v>7</v>
      </c>
      <c r="H488">
        <v>2</v>
      </c>
      <c r="I488">
        <v>9</v>
      </c>
      <c r="J488">
        <v>17</v>
      </c>
      <c r="K488">
        <v>1</v>
      </c>
      <c r="L488">
        <v>1</v>
      </c>
      <c r="M488">
        <v>0.26800000000000002</v>
      </c>
      <c r="N488" t="s">
        <v>6500</v>
      </c>
      <c r="O488" t="s">
        <v>6499</v>
      </c>
      <c r="P488">
        <v>25</v>
      </c>
      <c r="Q488">
        <v>66</v>
      </c>
      <c r="R488">
        <v>0</v>
      </c>
      <c r="S488">
        <v>13</v>
      </c>
      <c r="T488">
        <v>0</v>
      </c>
      <c r="U488">
        <v>0</v>
      </c>
      <c r="V488">
        <v>1</v>
      </c>
      <c r="W488">
        <v>0</v>
      </c>
    </row>
    <row r="489" spans="1:23" x14ac:dyDescent="0.25">
      <c r="A489" t="s">
        <v>5243</v>
      </c>
      <c r="B489">
        <v>59</v>
      </c>
      <c r="C489">
        <v>15</v>
      </c>
      <c r="D489">
        <v>3</v>
      </c>
      <c r="E489">
        <v>0</v>
      </c>
      <c r="F489">
        <v>1</v>
      </c>
      <c r="G489">
        <v>6</v>
      </c>
      <c r="H489">
        <v>2</v>
      </c>
      <c r="I489">
        <v>4</v>
      </c>
      <c r="J489">
        <v>13</v>
      </c>
      <c r="K489">
        <v>0</v>
      </c>
      <c r="L489">
        <v>0</v>
      </c>
      <c r="M489">
        <v>0.254</v>
      </c>
      <c r="N489" t="s">
        <v>6945</v>
      </c>
      <c r="O489" t="s">
        <v>5933</v>
      </c>
      <c r="P489">
        <v>31</v>
      </c>
      <c r="Q489">
        <v>66</v>
      </c>
      <c r="R489">
        <v>3</v>
      </c>
      <c r="S489">
        <v>11</v>
      </c>
      <c r="T489">
        <v>1</v>
      </c>
      <c r="U489">
        <v>0</v>
      </c>
      <c r="V489">
        <v>0</v>
      </c>
      <c r="W489">
        <v>3</v>
      </c>
    </row>
    <row r="490" spans="1:23" x14ac:dyDescent="0.25">
      <c r="A490" t="s">
        <v>5256</v>
      </c>
      <c r="B490">
        <v>57</v>
      </c>
      <c r="C490">
        <v>9</v>
      </c>
      <c r="D490">
        <v>2</v>
      </c>
      <c r="E490">
        <v>0</v>
      </c>
      <c r="F490">
        <v>0</v>
      </c>
      <c r="G490">
        <v>5</v>
      </c>
      <c r="H490">
        <v>1</v>
      </c>
      <c r="I490">
        <v>7</v>
      </c>
      <c r="J490">
        <v>20</v>
      </c>
      <c r="K490">
        <v>1</v>
      </c>
      <c r="L490">
        <v>0</v>
      </c>
      <c r="M490">
        <v>0.158</v>
      </c>
      <c r="N490" t="s">
        <v>6946</v>
      </c>
      <c r="O490" t="s">
        <v>6473</v>
      </c>
      <c r="P490">
        <v>37</v>
      </c>
      <c r="Q490">
        <v>66</v>
      </c>
      <c r="R490">
        <v>0</v>
      </c>
      <c r="S490">
        <v>7</v>
      </c>
      <c r="T490">
        <v>0</v>
      </c>
      <c r="U490">
        <v>0</v>
      </c>
      <c r="V490">
        <v>2</v>
      </c>
      <c r="W490">
        <v>0</v>
      </c>
    </row>
    <row r="491" spans="1:23" x14ac:dyDescent="0.25">
      <c r="A491" t="s">
        <v>6836</v>
      </c>
      <c r="B491">
        <v>60</v>
      </c>
      <c r="C491">
        <v>6</v>
      </c>
      <c r="D491">
        <v>2</v>
      </c>
      <c r="E491">
        <v>0</v>
      </c>
      <c r="F491">
        <v>1</v>
      </c>
      <c r="G491">
        <v>6</v>
      </c>
      <c r="H491">
        <v>1</v>
      </c>
      <c r="I491">
        <v>6</v>
      </c>
      <c r="J491">
        <v>19</v>
      </c>
      <c r="K491">
        <v>0</v>
      </c>
      <c r="L491">
        <v>0</v>
      </c>
      <c r="M491">
        <v>0.1</v>
      </c>
      <c r="N491" t="s">
        <v>5810</v>
      </c>
      <c r="O491" t="s">
        <v>5809</v>
      </c>
      <c r="P491">
        <v>35</v>
      </c>
      <c r="Q491">
        <v>66</v>
      </c>
      <c r="R491">
        <v>0</v>
      </c>
      <c r="S491">
        <v>3</v>
      </c>
      <c r="T491">
        <v>1</v>
      </c>
      <c r="U491">
        <v>0</v>
      </c>
      <c r="V491">
        <v>0</v>
      </c>
      <c r="W491">
        <v>1</v>
      </c>
    </row>
    <row r="492" spans="1:23" x14ac:dyDescent="0.25">
      <c r="A492" t="s">
        <v>5253</v>
      </c>
      <c r="B492">
        <v>63</v>
      </c>
      <c r="C492">
        <v>15</v>
      </c>
      <c r="D492">
        <v>4</v>
      </c>
      <c r="E492">
        <v>0</v>
      </c>
      <c r="F492">
        <v>2</v>
      </c>
      <c r="G492">
        <v>7</v>
      </c>
      <c r="H492">
        <v>11</v>
      </c>
      <c r="I492">
        <v>2</v>
      </c>
      <c r="J492">
        <v>13</v>
      </c>
      <c r="K492">
        <v>0</v>
      </c>
      <c r="L492">
        <v>0</v>
      </c>
      <c r="M492">
        <v>0.23799999999999999</v>
      </c>
      <c r="N492" t="s">
        <v>5873</v>
      </c>
      <c r="O492" t="s">
        <v>5872</v>
      </c>
      <c r="P492">
        <v>22</v>
      </c>
      <c r="Q492">
        <v>65</v>
      </c>
      <c r="R492">
        <v>0</v>
      </c>
      <c r="S492">
        <v>9</v>
      </c>
      <c r="T492">
        <v>0</v>
      </c>
      <c r="U492">
        <v>0</v>
      </c>
      <c r="V492">
        <v>0</v>
      </c>
      <c r="W492">
        <v>2</v>
      </c>
    </row>
    <row r="493" spans="1:23" x14ac:dyDescent="0.25">
      <c r="A493" t="s">
        <v>5243</v>
      </c>
      <c r="B493">
        <v>54</v>
      </c>
      <c r="C493">
        <v>8</v>
      </c>
      <c r="D493">
        <v>3</v>
      </c>
      <c r="E493">
        <v>0</v>
      </c>
      <c r="F493">
        <v>1</v>
      </c>
      <c r="G493">
        <v>5</v>
      </c>
      <c r="H493">
        <v>6</v>
      </c>
      <c r="I493">
        <v>4</v>
      </c>
      <c r="J493">
        <v>26</v>
      </c>
      <c r="K493">
        <v>1</v>
      </c>
      <c r="L493">
        <v>0</v>
      </c>
      <c r="M493">
        <v>0.14799999999999999</v>
      </c>
      <c r="N493" t="s">
        <v>4936</v>
      </c>
      <c r="O493" t="s">
        <v>747</v>
      </c>
      <c r="P493">
        <v>32</v>
      </c>
      <c r="Q493">
        <v>65</v>
      </c>
      <c r="R493">
        <v>0</v>
      </c>
      <c r="S493">
        <v>4</v>
      </c>
      <c r="T493">
        <v>0</v>
      </c>
      <c r="U493">
        <v>1</v>
      </c>
      <c r="V493">
        <v>6</v>
      </c>
      <c r="W493">
        <v>0</v>
      </c>
    </row>
    <row r="494" spans="1:23" x14ac:dyDescent="0.25">
      <c r="A494" t="s">
        <v>5231</v>
      </c>
      <c r="B494">
        <v>60</v>
      </c>
      <c r="C494">
        <v>19</v>
      </c>
      <c r="D494">
        <v>0</v>
      </c>
      <c r="E494">
        <v>0</v>
      </c>
      <c r="F494">
        <v>0</v>
      </c>
      <c r="G494">
        <v>10</v>
      </c>
      <c r="H494">
        <v>5</v>
      </c>
      <c r="I494">
        <v>4</v>
      </c>
      <c r="J494">
        <v>14</v>
      </c>
      <c r="K494">
        <v>2</v>
      </c>
      <c r="L494">
        <v>2</v>
      </c>
      <c r="M494">
        <v>0.317</v>
      </c>
      <c r="N494" t="s">
        <v>6523</v>
      </c>
      <c r="O494" t="s">
        <v>6522</v>
      </c>
      <c r="P494">
        <v>22</v>
      </c>
      <c r="Q494">
        <v>64</v>
      </c>
      <c r="R494">
        <v>0</v>
      </c>
      <c r="S494">
        <v>19</v>
      </c>
      <c r="T494">
        <v>0</v>
      </c>
      <c r="U494">
        <v>0</v>
      </c>
      <c r="V494">
        <v>0</v>
      </c>
      <c r="W494">
        <v>0</v>
      </c>
    </row>
    <row r="495" spans="1:23" x14ac:dyDescent="0.25">
      <c r="A495" t="s">
        <v>5239</v>
      </c>
      <c r="B495">
        <v>58</v>
      </c>
      <c r="C495">
        <v>15</v>
      </c>
      <c r="D495">
        <v>2</v>
      </c>
      <c r="E495">
        <v>0</v>
      </c>
      <c r="F495">
        <v>3</v>
      </c>
      <c r="G495">
        <v>8</v>
      </c>
      <c r="H495">
        <v>10</v>
      </c>
      <c r="I495">
        <v>4</v>
      </c>
      <c r="J495">
        <v>15</v>
      </c>
      <c r="K495">
        <v>4</v>
      </c>
      <c r="L495">
        <v>1</v>
      </c>
      <c r="M495">
        <v>0.25900000000000001</v>
      </c>
      <c r="N495" t="s">
        <v>6493</v>
      </c>
      <c r="O495" t="s">
        <v>5741</v>
      </c>
      <c r="P495">
        <v>28</v>
      </c>
      <c r="Q495">
        <v>64</v>
      </c>
      <c r="R495">
        <v>1</v>
      </c>
      <c r="S495">
        <v>10</v>
      </c>
      <c r="T495">
        <v>0</v>
      </c>
      <c r="U495">
        <v>0</v>
      </c>
      <c r="V495">
        <v>1</v>
      </c>
      <c r="W495">
        <v>1</v>
      </c>
    </row>
    <row r="496" spans="1:23" x14ac:dyDescent="0.25">
      <c r="A496" t="s">
        <v>5243</v>
      </c>
      <c r="B496">
        <v>61</v>
      </c>
      <c r="C496">
        <v>8</v>
      </c>
      <c r="D496">
        <v>0</v>
      </c>
      <c r="E496">
        <v>1</v>
      </c>
      <c r="F496">
        <v>1</v>
      </c>
      <c r="G496">
        <v>2</v>
      </c>
      <c r="H496">
        <v>5</v>
      </c>
      <c r="I496">
        <v>1</v>
      </c>
      <c r="J496">
        <v>32</v>
      </c>
      <c r="K496">
        <v>0</v>
      </c>
      <c r="L496">
        <v>0</v>
      </c>
      <c r="M496">
        <v>0.13100000000000001</v>
      </c>
      <c r="N496" t="s">
        <v>4463</v>
      </c>
      <c r="O496" t="s">
        <v>775</v>
      </c>
      <c r="P496">
        <v>32</v>
      </c>
      <c r="Q496">
        <v>64</v>
      </c>
      <c r="R496">
        <v>0</v>
      </c>
      <c r="S496">
        <v>6</v>
      </c>
      <c r="T496">
        <v>0</v>
      </c>
      <c r="U496">
        <v>0</v>
      </c>
      <c r="V496">
        <v>2</v>
      </c>
      <c r="W496">
        <v>0</v>
      </c>
    </row>
    <row r="497" spans="1:23" x14ac:dyDescent="0.25">
      <c r="A497" t="s">
        <v>5255</v>
      </c>
      <c r="B497">
        <v>55</v>
      </c>
      <c r="C497">
        <v>4</v>
      </c>
      <c r="D497">
        <v>1</v>
      </c>
      <c r="E497">
        <v>0</v>
      </c>
      <c r="F497">
        <v>0</v>
      </c>
      <c r="G497">
        <v>2</v>
      </c>
      <c r="H497">
        <v>1</v>
      </c>
      <c r="I497">
        <v>1</v>
      </c>
      <c r="J497">
        <v>33</v>
      </c>
      <c r="K497">
        <v>0</v>
      </c>
      <c r="L497">
        <v>0</v>
      </c>
      <c r="M497">
        <v>7.2999999999999995E-2</v>
      </c>
      <c r="N497" t="s">
        <v>4774</v>
      </c>
      <c r="O497" t="s">
        <v>761</v>
      </c>
      <c r="P497">
        <v>33</v>
      </c>
      <c r="Q497">
        <v>64</v>
      </c>
      <c r="R497">
        <v>0</v>
      </c>
      <c r="S497">
        <v>3</v>
      </c>
      <c r="T497">
        <v>0</v>
      </c>
      <c r="U497">
        <v>0</v>
      </c>
      <c r="V497">
        <v>8</v>
      </c>
      <c r="W497">
        <v>1</v>
      </c>
    </row>
    <row r="498" spans="1:23" x14ac:dyDescent="0.25">
      <c r="A498" t="s">
        <v>5238</v>
      </c>
      <c r="B498">
        <v>56</v>
      </c>
      <c r="C498">
        <v>13</v>
      </c>
      <c r="D498">
        <v>3</v>
      </c>
      <c r="E498">
        <v>0</v>
      </c>
      <c r="F498">
        <v>1</v>
      </c>
      <c r="G498">
        <v>8</v>
      </c>
      <c r="H498">
        <v>8</v>
      </c>
      <c r="I498">
        <v>7</v>
      </c>
      <c r="J498">
        <v>16</v>
      </c>
      <c r="K498">
        <v>0</v>
      </c>
      <c r="L498">
        <v>1</v>
      </c>
      <c r="M498">
        <v>0.23200000000000001</v>
      </c>
      <c r="N498" t="s">
        <v>4073</v>
      </c>
      <c r="O498" t="s">
        <v>159</v>
      </c>
      <c r="P498">
        <v>35</v>
      </c>
      <c r="Q498">
        <v>63</v>
      </c>
      <c r="R498">
        <v>0</v>
      </c>
      <c r="S498">
        <v>9</v>
      </c>
      <c r="T498">
        <v>0</v>
      </c>
      <c r="U498">
        <v>0</v>
      </c>
      <c r="V498">
        <v>0</v>
      </c>
      <c r="W498">
        <v>2</v>
      </c>
    </row>
    <row r="499" spans="1:23" x14ac:dyDescent="0.25">
      <c r="A499" t="s">
        <v>5251</v>
      </c>
      <c r="B499">
        <v>54</v>
      </c>
      <c r="C499">
        <v>12</v>
      </c>
      <c r="D499">
        <v>2</v>
      </c>
      <c r="E499">
        <v>1</v>
      </c>
      <c r="F499">
        <v>0</v>
      </c>
      <c r="G499">
        <v>10</v>
      </c>
      <c r="H499">
        <v>6</v>
      </c>
      <c r="I499">
        <v>8</v>
      </c>
      <c r="J499">
        <v>26</v>
      </c>
      <c r="K499">
        <v>0</v>
      </c>
      <c r="L499">
        <v>0</v>
      </c>
      <c r="M499">
        <v>0.222</v>
      </c>
      <c r="N499" t="s">
        <v>6558</v>
      </c>
      <c r="O499" t="s">
        <v>5939</v>
      </c>
      <c r="P499">
        <v>28</v>
      </c>
      <c r="Q499">
        <v>63</v>
      </c>
      <c r="R499">
        <v>0</v>
      </c>
      <c r="S499">
        <v>9</v>
      </c>
      <c r="T499">
        <v>0</v>
      </c>
      <c r="U499">
        <v>0</v>
      </c>
      <c r="V499">
        <v>1</v>
      </c>
      <c r="W499">
        <v>0</v>
      </c>
    </row>
    <row r="500" spans="1:23" x14ac:dyDescent="0.25">
      <c r="A500" t="s">
        <v>5236</v>
      </c>
      <c r="B500">
        <v>54</v>
      </c>
      <c r="C500">
        <v>12</v>
      </c>
      <c r="D500">
        <v>1</v>
      </c>
      <c r="E500">
        <v>0</v>
      </c>
      <c r="F500">
        <v>4</v>
      </c>
      <c r="G500">
        <v>9</v>
      </c>
      <c r="H500">
        <v>12</v>
      </c>
      <c r="I500">
        <v>7</v>
      </c>
      <c r="J500">
        <v>21</v>
      </c>
      <c r="K500">
        <v>0</v>
      </c>
      <c r="L500">
        <v>0</v>
      </c>
      <c r="M500">
        <v>0.222</v>
      </c>
      <c r="N500" t="s">
        <v>6495</v>
      </c>
      <c r="O500" t="s">
        <v>6494</v>
      </c>
      <c r="P500">
        <v>24</v>
      </c>
      <c r="Q500">
        <v>63</v>
      </c>
      <c r="R500">
        <v>0</v>
      </c>
      <c r="S500">
        <v>7</v>
      </c>
      <c r="T500">
        <v>0</v>
      </c>
      <c r="U500">
        <v>1</v>
      </c>
      <c r="V500">
        <v>0</v>
      </c>
      <c r="W500">
        <v>1</v>
      </c>
    </row>
    <row r="501" spans="1:23" x14ac:dyDescent="0.25">
      <c r="A501" t="s">
        <v>5232</v>
      </c>
      <c r="B501">
        <v>60</v>
      </c>
      <c r="C501">
        <v>13</v>
      </c>
      <c r="D501">
        <v>1</v>
      </c>
      <c r="E501">
        <v>0</v>
      </c>
      <c r="F501">
        <v>2</v>
      </c>
      <c r="G501">
        <v>2</v>
      </c>
      <c r="H501">
        <v>4</v>
      </c>
      <c r="I501">
        <v>1</v>
      </c>
      <c r="J501">
        <v>17</v>
      </c>
      <c r="K501">
        <v>1</v>
      </c>
      <c r="L501">
        <v>1</v>
      </c>
      <c r="M501">
        <v>0.217</v>
      </c>
      <c r="N501" t="s">
        <v>4926</v>
      </c>
      <c r="O501" t="s">
        <v>493</v>
      </c>
      <c r="P501">
        <v>19</v>
      </c>
      <c r="Q501">
        <v>63</v>
      </c>
      <c r="R501">
        <v>1</v>
      </c>
      <c r="S501">
        <v>10</v>
      </c>
      <c r="T501">
        <v>0</v>
      </c>
      <c r="U501">
        <v>1</v>
      </c>
      <c r="V501">
        <v>0</v>
      </c>
      <c r="W501">
        <v>0</v>
      </c>
    </row>
    <row r="502" spans="1:23" x14ac:dyDescent="0.25">
      <c r="A502" t="s">
        <v>5241</v>
      </c>
      <c r="B502">
        <v>60</v>
      </c>
      <c r="C502">
        <v>13</v>
      </c>
      <c r="D502">
        <v>3</v>
      </c>
      <c r="E502">
        <v>0</v>
      </c>
      <c r="F502">
        <v>1</v>
      </c>
      <c r="G502">
        <v>4</v>
      </c>
      <c r="H502">
        <v>8</v>
      </c>
      <c r="I502">
        <v>2</v>
      </c>
      <c r="J502">
        <v>16</v>
      </c>
      <c r="K502">
        <v>0</v>
      </c>
      <c r="L502">
        <v>0</v>
      </c>
      <c r="M502">
        <v>0.217</v>
      </c>
      <c r="N502" t="s">
        <v>6947</v>
      </c>
      <c r="O502" t="s">
        <v>6465</v>
      </c>
      <c r="P502">
        <v>20</v>
      </c>
      <c r="Q502">
        <v>63</v>
      </c>
      <c r="R502">
        <v>0</v>
      </c>
      <c r="S502">
        <v>9</v>
      </c>
      <c r="T502">
        <v>0</v>
      </c>
      <c r="U502">
        <v>1</v>
      </c>
      <c r="V502">
        <v>0</v>
      </c>
      <c r="W502">
        <v>2</v>
      </c>
    </row>
    <row r="503" spans="1:23" x14ac:dyDescent="0.25">
      <c r="A503" t="s">
        <v>5258</v>
      </c>
      <c r="B503">
        <v>58</v>
      </c>
      <c r="C503">
        <v>9</v>
      </c>
      <c r="D503">
        <v>4</v>
      </c>
      <c r="E503">
        <v>0</v>
      </c>
      <c r="F503">
        <v>0</v>
      </c>
      <c r="G503">
        <v>7</v>
      </c>
      <c r="H503">
        <v>2</v>
      </c>
      <c r="I503">
        <v>5</v>
      </c>
      <c r="J503">
        <v>19</v>
      </c>
      <c r="K503">
        <v>1</v>
      </c>
      <c r="L503">
        <v>1</v>
      </c>
      <c r="M503">
        <v>0.155</v>
      </c>
      <c r="N503" t="s">
        <v>6826</v>
      </c>
      <c r="O503" t="s">
        <v>5806</v>
      </c>
      <c r="P503">
        <v>30</v>
      </c>
      <c r="Q503">
        <v>63</v>
      </c>
      <c r="R503">
        <v>0</v>
      </c>
      <c r="S503">
        <v>5</v>
      </c>
      <c r="T503">
        <v>0</v>
      </c>
      <c r="U503">
        <v>0</v>
      </c>
      <c r="V503">
        <v>0</v>
      </c>
      <c r="W503">
        <v>2</v>
      </c>
    </row>
    <row r="504" spans="1:23" x14ac:dyDescent="0.25">
      <c r="A504" t="s">
        <v>5256</v>
      </c>
      <c r="B504">
        <v>55</v>
      </c>
      <c r="C504">
        <v>5</v>
      </c>
      <c r="D504">
        <v>1</v>
      </c>
      <c r="E504">
        <v>0</v>
      </c>
      <c r="F504">
        <v>0</v>
      </c>
      <c r="G504">
        <v>1</v>
      </c>
      <c r="H504">
        <v>0</v>
      </c>
      <c r="I504">
        <v>1</v>
      </c>
      <c r="J504">
        <v>22</v>
      </c>
      <c r="K504">
        <v>0</v>
      </c>
      <c r="L504">
        <v>0</v>
      </c>
      <c r="M504">
        <v>9.0999999999999998E-2</v>
      </c>
      <c r="N504" t="s">
        <v>5079</v>
      </c>
      <c r="O504" t="s">
        <v>823</v>
      </c>
      <c r="P504">
        <v>32</v>
      </c>
      <c r="Q504">
        <v>63</v>
      </c>
      <c r="R504">
        <v>0</v>
      </c>
      <c r="S504">
        <v>4</v>
      </c>
      <c r="T504">
        <v>0</v>
      </c>
      <c r="U504">
        <v>0</v>
      </c>
      <c r="V504">
        <v>7</v>
      </c>
      <c r="W504">
        <v>1</v>
      </c>
    </row>
    <row r="505" spans="1:23" x14ac:dyDescent="0.25">
      <c r="A505" t="s">
        <v>5234</v>
      </c>
      <c r="B505">
        <v>50</v>
      </c>
      <c r="C505">
        <v>10</v>
      </c>
      <c r="D505">
        <v>1</v>
      </c>
      <c r="E505">
        <v>1</v>
      </c>
      <c r="F505">
        <v>0</v>
      </c>
      <c r="G505">
        <v>4</v>
      </c>
      <c r="H505">
        <v>1</v>
      </c>
      <c r="I505">
        <v>8</v>
      </c>
      <c r="J505">
        <v>17</v>
      </c>
      <c r="K505">
        <v>1</v>
      </c>
      <c r="L505">
        <v>1</v>
      </c>
      <c r="M505">
        <v>0.2</v>
      </c>
      <c r="N505" t="s">
        <v>4571</v>
      </c>
      <c r="O505" t="s">
        <v>248</v>
      </c>
      <c r="P505">
        <v>17</v>
      </c>
      <c r="Q505">
        <v>62</v>
      </c>
      <c r="R505">
        <v>1</v>
      </c>
      <c r="S505">
        <v>8</v>
      </c>
      <c r="T505">
        <v>0</v>
      </c>
      <c r="U505">
        <v>0</v>
      </c>
      <c r="V505">
        <v>3</v>
      </c>
      <c r="W505">
        <v>1</v>
      </c>
    </row>
    <row r="506" spans="1:23" x14ac:dyDescent="0.25">
      <c r="A506" t="s">
        <v>6836</v>
      </c>
      <c r="B506">
        <v>58</v>
      </c>
      <c r="C506">
        <v>11</v>
      </c>
      <c r="D506">
        <v>2</v>
      </c>
      <c r="E506">
        <v>0</v>
      </c>
      <c r="F506">
        <v>1</v>
      </c>
      <c r="G506">
        <v>12</v>
      </c>
      <c r="H506">
        <v>3</v>
      </c>
      <c r="I506">
        <v>4</v>
      </c>
      <c r="J506">
        <v>20</v>
      </c>
      <c r="K506">
        <v>5</v>
      </c>
      <c r="L506">
        <v>1</v>
      </c>
      <c r="M506">
        <v>0.19</v>
      </c>
      <c r="N506" t="s">
        <v>4663</v>
      </c>
      <c r="O506" t="s">
        <v>101</v>
      </c>
      <c r="P506">
        <v>35</v>
      </c>
      <c r="Q506">
        <v>62</v>
      </c>
      <c r="R506">
        <v>0</v>
      </c>
      <c r="S506">
        <v>8</v>
      </c>
      <c r="T506">
        <v>1</v>
      </c>
      <c r="U506">
        <v>0</v>
      </c>
      <c r="V506">
        <v>0</v>
      </c>
      <c r="W506">
        <v>0</v>
      </c>
    </row>
    <row r="507" spans="1:23" x14ac:dyDescent="0.25">
      <c r="A507" t="s">
        <v>5252</v>
      </c>
      <c r="B507">
        <v>57</v>
      </c>
      <c r="C507">
        <v>6</v>
      </c>
      <c r="D507">
        <v>1</v>
      </c>
      <c r="E507">
        <v>0</v>
      </c>
      <c r="F507">
        <v>1</v>
      </c>
      <c r="G507">
        <v>5</v>
      </c>
      <c r="H507">
        <v>4</v>
      </c>
      <c r="I507">
        <v>3</v>
      </c>
      <c r="J507">
        <v>21</v>
      </c>
      <c r="K507">
        <v>0</v>
      </c>
      <c r="L507">
        <v>0</v>
      </c>
      <c r="M507">
        <v>0.105</v>
      </c>
      <c r="N507" t="s">
        <v>4729</v>
      </c>
      <c r="O507" t="s">
        <v>965</v>
      </c>
      <c r="P507">
        <v>19</v>
      </c>
      <c r="Q507">
        <v>62</v>
      </c>
      <c r="R507">
        <v>2</v>
      </c>
      <c r="S507">
        <v>4</v>
      </c>
      <c r="T507">
        <v>1</v>
      </c>
      <c r="U507">
        <v>0</v>
      </c>
      <c r="V507">
        <v>0</v>
      </c>
      <c r="W507">
        <v>1</v>
      </c>
    </row>
    <row r="508" spans="1:23" x14ac:dyDescent="0.25">
      <c r="A508" t="s">
        <v>5249</v>
      </c>
      <c r="B508">
        <v>52</v>
      </c>
      <c r="C508">
        <v>18</v>
      </c>
      <c r="D508">
        <v>2</v>
      </c>
      <c r="E508">
        <v>2</v>
      </c>
      <c r="F508">
        <v>2</v>
      </c>
      <c r="G508">
        <v>10</v>
      </c>
      <c r="H508">
        <v>10</v>
      </c>
      <c r="I508">
        <v>9</v>
      </c>
      <c r="J508">
        <v>20</v>
      </c>
      <c r="K508">
        <v>1</v>
      </c>
      <c r="L508">
        <v>0</v>
      </c>
      <c r="M508">
        <v>0.34599999999999997</v>
      </c>
      <c r="N508" t="s">
        <v>5693</v>
      </c>
      <c r="O508" t="s">
        <v>5692</v>
      </c>
      <c r="P508">
        <v>41</v>
      </c>
      <c r="Q508">
        <v>61</v>
      </c>
      <c r="R508">
        <v>0</v>
      </c>
      <c r="S508">
        <v>12</v>
      </c>
      <c r="T508">
        <v>2</v>
      </c>
      <c r="U508">
        <v>0</v>
      </c>
      <c r="V508">
        <v>0</v>
      </c>
      <c r="W508">
        <v>0</v>
      </c>
    </row>
    <row r="509" spans="1:23" x14ac:dyDescent="0.25">
      <c r="A509" t="s">
        <v>5249</v>
      </c>
      <c r="B509">
        <v>53</v>
      </c>
      <c r="C509">
        <v>13</v>
      </c>
      <c r="D509">
        <v>2</v>
      </c>
      <c r="E509">
        <v>0</v>
      </c>
      <c r="F509">
        <v>0</v>
      </c>
      <c r="G509">
        <v>5</v>
      </c>
      <c r="H509">
        <v>2</v>
      </c>
      <c r="I509">
        <v>3</v>
      </c>
      <c r="J509">
        <v>23</v>
      </c>
      <c r="K509">
        <v>0</v>
      </c>
      <c r="L509">
        <v>0</v>
      </c>
      <c r="M509">
        <v>0.245</v>
      </c>
      <c r="N509" t="s">
        <v>4220</v>
      </c>
      <c r="O509" t="s">
        <v>986</v>
      </c>
      <c r="P509">
        <v>28</v>
      </c>
      <c r="Q509">
        <v>61</v>
      </c>
      <c r="R509">
        <v>0</v>
      </c>
      <c r="S509">
        <v>11</v>
      </c>
      <c r="T509">
        <v>0</v>
      </c>
      <c r="U509">
        <v>0</v>
      </c>
      <c r="V509">
        <v>5</v>
      </c>
      <c r="W509">
        <v>0</v>
      </c>
    </row>
    <row r="510" spans="1:23" x14ac:dyDescent="0.25">
      <c r="A510" t="s">
        <v>5250</v>
      </c>
      <c r="B510">
        <v>54</v>
      </c>
      <c r="C510">
        <v>12</v>
      </c>
      <c r="D510">
        <v>2</v>
      </c>
      <c r="E510">
        <v>0</v>
      </c>
      <c r="F510">
        <v>0</v>
      </c>
      <c r="G510">
        <v>0</v>
      </c>
      <c r="H510">
        <v>4</v>
      </c>
      <c r="I510">
        <v>0</v>
      </c>
      <c r="J510">
        <v>11</v>
      </c>
      <c r="K510">
        <v>1</v>
      </c>
      <c r="L510">
        <v>0</v>
      </c>
      <c r="M510">
        <v>0.222</v>
      </c>
      <c r="N510" t="s">
        <v>3800</v>
      </c>
      <c r="O510" t="s">
        <v>866</v>
      </c>
      <c r="P510">
        <v>34</v>
      </c>
      <c r="Q510">
        <v>61</v>
      </c>
      <c r="R510">
        <v>0</v>
      </c>
      <c r="S510">
        <v>10</v>
      </c>
      <c r="T510">
        <v>0</v>
      </c>
      <c r="U510">
        <v>0</v>
      </c>
      <c r="V510">
        <v>7</v>
      </c>
      <c r="W510">
        <v>2</v>
      </c>
    </row>
    <row r="511" spans="1:23" x14ac:dyDescent="0.25">
      <c r="A511" t="s">
        <v>5243</v>
      </c>
      <c r="B511">
        <v>53</v>
      </c>
      <c r="C511">
        <v>7</v>
      </c>
      <c r="D511">
        <v>1</v>
      </c>
      <c r="E511">
        <v>0</v>
      </c>
      <c r="F511">
        <v>0</v>
      </c>
      <c r="G511">
        <v>2</v>
      </c>
      <c r="H511">
        <v>1</v>
      </c>
      <c r="I511">
        <v>3</v>
      </c>
      <c r="J511">
        <v>23</v>
      </c>
      <c r="K511">
        <v>1</v>
      </c>
      <c r="L511">
        <v>1</v>
      </c>
      <c r="M511">
        <v>0.13200000000000001</v>
      </c>
      <c r="N511" t="s">
        <v>4526</v>
      </c>
      <c r="O511" t="s">
        <v>838</v>
      </c>
      <c r="P511">
        <v>32</v>
      </c>
      <c r="Q511">
        <v>61</v>
      </c>
      <c r="R511">
        <v>0</v>
      </c>
      <c r="S511">
        <v>6</v>
      </c>
      <c r="T511">
        <v>0</v>
      </c>
      <c r="U511">
        <v>0</v>
      </c>
      <c r="V511">
        <v>5</v>
      </c>
      <c r="W511">
        <v>0</v>
      </c>
    </row>
    <row r="512" spans="1:23" x14ac:dyDescent="0.25">
      <c r="A512" t="s">
        <v>5231</v>
      </c>
      <c r="B512">
        <v>54</v>
      </c>
      <c r="C512">
        <v>4</v>
      </c>
      <c r="D512">
        <v>2</v>
      </c>
      <c r="E512">
        <v>0</v>
      </c>
      <c r="F512">
        <v>0</v>
      </c>
      <c r="G512">
        <v>2</v>
      </c>
      <c r="H512">
        <v>0</v>
      </c>
      <c r="I512">
        <v>1</v>
      </c>
      <c r="J512">
        <v>25</v>
      </c>
      <c r="K512">
        <v>0</v>
      </c>
      <c r="L512">
        <v>0</v>
      </c>
      <c r="M512">
        <v>7.3999999999999996E-2</v>
      </c>
      <c r="N512" t="s">
        <v>4166</v>
      </c>
      <c r="O512" t="s">
        <v>728</v>
      </c>
      <c r="P512">
        <v>33</v>
      </c>
      <c r="Q512">
        <v>61</v>
      </c>
      <c r="R512">
        <v>1</v>
      </c>
      <c r="S512">
        <v>2</v>
      </c>
      <c r="T512">
        <v>0</v>
      </c>
      <c r="U512">
        <v>0</v>
      </c>
      <c r="V512">
        <v>5</v>
      </c>
      <c r="W512">
        <v>1</v>
      </c>
    </row>
    <row r="513" spans="1:23" x14ac:dyDescent="0.25">
      <c r="A513" t="s">
        <v>5229</v>
      </c>
      <c r="B513">
        <v>58</v>
      </c>
      <c r="C513">
        <v>16</v>
      </c>
      <c r="D513">
        <v>3</v>
      </c>
      <c r="E513">
        <v>0</v>
      </c>
      <c r="F513">
        <v>0</v>
      </c>
      <c r="G513">
        <v>7</v>
      </c>
      <c r="H513">
        <v>2</v>
      </c>
      <c r="I513">
        <v>1</v>
      </c>
      <c r="J513">
        <v>15</v>
      </c>
      <c r="K513">
        <v>0</v>
      </c>
      <c r="L513">
        <v>1</v>
      </c>
      <c r="M513">
        <v>0.27600000000000002</v>
      </c>
      <c r="N513" t="s">
        <v>5881</v>
      </c>
      <c r="O513" t="s">
        <v>5880</v>
      </c>
      <c r="P513">
        <v>21</v>
      </c>
      <c r="Q513">
        <v>60</v>
      </c>
      <c r="R513">
        <v>1</v>
      </c>
      <c r="S513">
        <v>13</v>
      </c>
      <c r="T513">
        <v>0</v>
      </c>
      <c r="U513">
        <v>0</v>
      </c>
      <c r="V513">
        <v>0</v>
      </c>
      <c r="W513">
        <v>0</v>
      </c>
    </row>
    <row r="514" spans="1:23" x14ac:dyDescent="0.25">
      <c r="A514" t="s">
        <v>5245</v>
      </c>
      <c r="B514">
        <v>53</v>
      </c>
      <c r="C514">
        <v>9</v>
      </c>
      <c r="D514">
        <v>1</v>
      </c>
      <c r="E514">
        <v>0</v>
      </c>
      <c r="F514">
        <v>1</v>
      </c>
      <c r="G514">
        <v>4</v>
      </c>
      <c r="H514">
        <v>3</v>
      </c>
      <c r="I514">
        <v>3</v>
      </c>
      <c r="J514">
        <v>22</v>
      </c>
      <c r="K514">
        <v>5</v>
      </c>
      <c r="L514">
        <v>2</v>
      </c>
      <c r="M514">
        <v>0.17</v>
      </c>
      <c r="N514" t="s">
        <v>5764</v>
      </c>
      <c r="O514" t="s">
        <v>4410</v>
      </c>
      <c r="P514">
        <v>25</v>
      </c>
      <c r="Q514">
        <v>60</v>
      </c>
      <c r="R514">
        <v>0</v>
      </c>
      <c r="S514">
        <v>7</v>
      </c>
      <c r="T514">
        <v>0</v>
      </c>
      <c r="U514">
        <v>0</v>
      </c>
      <c r="V514">
        <v>4</v>
      </c>
      <c r="W514">
        <v>2</v>
      </c>
    </row>
    <row r="515" spans="1:23" x14ac:dyDescent="0.25">
      <c r="A515" t="s">
        <v>5256</v>
      </c>
      <c r="B515">
        <v>54</v>
      </c>
      <c r="C515">
        <v>7</v>
      </c>
      <c r="D515">
        <v>0</v>
      </c>
      <c r="E515">
        <v>0</v>
      </c>
      <c r="F515">
        <v>2</v>
      </c>
      <c r="G515">
        <v>5</v>
      </c>
      <c r="H515">
        <v>3</v>
      </c>
      <c r="I515">
        <v>2</v>
      </c>
      <c r="J515">
        <v>14</v>
      </c>
      <c r="K515">
        <v>0</v>
      </c>
      <c r="L515">
        <v>0</v>
      </c>
      <c r="M515">
        <v>0.13</v>
      </c>
      <c r="N515" t="s">
        <v>4995</v>
      </c>
      <c r="O515" t="s">
        <v>674</v>
      </c>
      <c r="P515">
        <v>28</v>
      </c>
      <c r="Q515">
        <v>60</v>
      </c>
      <c r="R515">
        <v>0</v>
      </c>
      <c r="S515">
        <v>5</v>
      </c>
      <c r="T515">
        <v>0</v>
      </c>
      <c r="U515">
        <v>0</v>
      </c>
      <c r="V515">
        <v>4</v>
      </c>
      <c r="W515">
        <v>0</v>
      </c>
    </row>
    <row r="516" spans="1:23" x14ac:dyDescent="0.25">
      <c r="A516" t="s">
        <v>5244</v>
      </c>
      <c r="B516">
        <v>57</v>
      </c>
      <c r="C516">
        <v>6</v>
      </c>
      <c r="D516">
        <v>0</v>
      </c>
      <c r="E516">
        <v>0</v>
      </c>
      <c r="F516">
        <v>0</v>
      </c>
      <c r="G516">
        <v>0</v>
      </c>
      <c r="H516">
        <v>2</v>
      </c>
      <c r="I516">
        <v>1</v>
      </c>
      <c r="J516">
        <v>35</v>
      </c>
      <c r="K516">
        <v>0</v>
      </c>
      <c r="L516">
        <v>0</v>
      </c>
      <c r="M516">
        <v>0.105</v>
      </c>
      <c r="N516" t="s">
        <v>4305</v>
      </c>
      <c r="O516" t="s">
        <v>2185</v>
      </c>
      <c r="P516">
        <v>29</v>
      </c>
      <c r="Q516">
        <v>60</v>
      </c>
      <c r="R516">
        <v>0</v>
      </c>
      <c r="S516">
        <v>6</v>
      </c>
      <c r="T516">
        <v>0</v>
      </c>
      <c r="U516">
        <v>0</v>
      </c>
      <c r="V516">
        <v>2</v>
      </c>
      <c r="W516">
        <v>0</v>
      </c>
    </row>
    <row r="517" spans="1:23" x14ac:dyDescent="0.25">
      <c r="A517" t="s">
        <v>5251</v>
      </c>
      <c r="B517">
        <v>51</v>
      </c>
      <c r="C517">
        <v>1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31</v>
      </c>
      <c r="K517">
        <v>0</v>
      </c>
      <c r="L517">
        <v>0</v>
      </c>
      <c r="M517">
        <v>0.02</v>
      </c>
      <c r="N517" t="s">
        <v>4630</v>
      </c>
      <c r="O517" t="s">
        <v>772</v>
      </c>
      <c r="P517">
        <v>31</v>
      </c>
      <c r="Q517">
        <v>60</v>
      </c>
      <c r="R517">
        <v>0</v>
      </c>
      <c r="S517">
        <v>1</v>
      </c>
      <c r="T517">
        <v>0</v>
      </c>
      <c r="U517">
        <v>0</v>
      </c>
      <c r="V517">
        <v>9</v>
      </c>
      <c r="W517">
        <v>0</v>
      </c>
    </row>
    <row r="518" spans="1:23" x14ac:dyDescent="0.25">
      <c r="A518" t="s">
        <v>5238</v>
      </c>
      <c r="B518">
        <v>49</v>
      </c>
      <c r="C518">
        <v>9</v>
      </c>
      <c r="D518">
        <v>1</v>
      </c>
      <c r="E518">
        <v>0</v>
      </c>
      <c r="F518">
        <v>0</v>
      </c>
      <c r="G518">
        <v>6</v>
      </c>
      <c r="H518">
        <v>2</v>
      </c>
      <c r="I518">
        <v>4</v>
      </c>
      <c r="J518">
        <v>13</v>
      </c>
      <c r="K518">
        <v>0</v>
      </c>
      <c r="L518">
        <v>0</v>
      </c>
      <c r="M518">
        <v>0.184</v>
      </c>
      <c r="N518" t="s">
        <v>5059</v>
      </c>
      <c r="O518" t="s">
        <v>678</v>
      </c>
      <c r="P518">
        <v>27</v>
      </c>
      <c r="Q518">
        <v>59</v>
      </c>
      <c r="R518">
        <v>0</v>
      </c>
      <c r="S518">
        <v>8</v>
      </c>
      <c r="T518">
        <v>0</v>
      </c>
      <c r="U518">
        <v>0</v>
      </c>
      <c r="V518">
        <v>6</v>
      </c>
      <c r="W518">
        <v>2</v>
      </c>
    </row>
    <row r="519" spans="1:23" x14ac:dyDescent="0.25">
      <c r="A519" t="s">
        <v>5240</v>
      </c>
      <c r="B519">
        <v>52</v>
      </c>
      <c r="C519">
        <v>9</v>
      </c>
      <c r="D519">
        <v>2</v>
      </c>
      <c r="E519">
        <v>0</v>
      </c>
      <c r="F519">
        <v>1</v>
      </c>
      <c r="G519">
        <v>3</v>
      </c>
      <c r="H519">
        <v>3</v>
      </c>
      <c r="I519">
        <v>5</v>
      </c>
      <c r="J519">
        <v>24</v>
      </c>
      <c r="K519">
        <v>0</v>
      </c>
      <c r="L519">
        <v>0</v>
      </c>
      <c r="M519">
        <v>0.17299999999999999</v>
      </c>
      <c r="N519" t="s">
        <v>6948</v>
      </c>
      <c r="O519" t="s">
        <v>6521</v>
      </c>
      <c r="P519">
        <v>26</v>
      </c>
      <c r="Q519">
        <v>59</v>
      </c>
      <c r="R519">
        <v>2</v>
      </c>
      <c r="S519">
        <v>6</v>
      </c>
      <c r="T519">
        <v>0</v>
      </c>
      <c r="U519">
        <v>0</v>
      </c>
      <c r="V519">
        <v>0</v>
      </c>
      <c r="W519">
        <v>1</v>
      </c>
    </row>
    <row r="520" spans="1:23" x14ac:dyDescent="0.25">
      <c r="A520" t="s">
        <v>5231</v>
      </c>
      <c r="B520">
        <v>54</v>
      </c>
      <c r="C520">
        <v>11</v>
      </c>
      <c r="D520">
        <v>0</v>
      </c>
      <c r="E520">
        <v>0</v>
      </c>
      <c r="F520">
        <v>0</v>
      </c>
      <c r="G520">
        <v>3</v>
      </c>
      <c r="H520">
        <v>0</v>
      </c>
      <c r="I520">
        <v>4</v>
      </c>
      <c r="J520">
        <v>13</v>
      </c>
      <c r="K520">
        <v>0</v>
      </c>
      <c r="L520">
        <v>0</v>
      </c>
      <c r="M520">
        <v>0.20399999999999999</v>
      </c>
      <c r="N520" t="s">
        <v>4545</v>
      </c>
      <c r="O520" t="s">
        <v>394</v>
      </c>
      <c r="P520">
        <v>21</v>
      </c>
      <c r="Q520">
        <v>58</v>
      </c>
      <c r="R520">
        <v>0</v>
      </c>
      <c r="S520">
        <v>11</v>
      </c>
      <c r="T520">
        <v>0</v>
      </c>
      <c r="U520">
        <v>0</v>
      </c>
      <c r="V520">
        <v>0</v>
      </c>
      <c r="W520">
        <v>2</v>
      </c>
    </row>
    <row r="521" spans="1:23" x14ac:dyDescent="0.25">
      <c r="A521" t="s">
        <v>5238</v>
      </c>
      <c r="B521">
        <v>52</v>
      </c>
      <c r="C521">
        <v>3</v>
      </c>
      <c r="D521">
        <v>0</v>
      </c>
      <c r="E521">
        <v>0</v>
      </c>
      <c r="F521">
        <v>0</v>
      </c>
      <c r="G521">
        <v>1</v>
      </c>
      <c r="H521">
        <v>4</v>
      </c>
      <c r="I521">
        <v>2</v>
      </c>
      <c r="J521">
        <v>29</v>
      </c>
      <c r="K521">
        <v>0</v>
      </c>
      <c r="L521">
        <v>0</v>
      </c>
      <c r="M521">
        <v>5.8000000000000003E-2</v>
      </c>
      <c r="N521" t="s">
        <v>4371</v>
      </c>
      <c r="O521" t="s">
        <v>991</v>
      </c>
      <c r="P521">
        <v>27</v>
      </c>
      <c r="Q521">
        <v>58</v>
      </c>
      <c r="R521">
        <v>0</v>
      </c>
      <c r="S521">
        <v>3</v>
      </c>
      <c r="T521">
        <v>0</v>
      </c>
      <c r="U521">
        <v>0</v>
      </c>
      <c r="V521">
        <v>4</v>
      </c>
      <c r="W521">
        <v>1</v>
      </c>
    </row>
    <row r="522" spans="1:23" x14ac:dyDescent="0.25">
      <c r="A522" t="s">
        <v>5235</v>
      </c>
      <c r="B522">
        <v>52</v>
      </c>
      <c r="C522">
        <v>12</v>
      </c>
      <c r="D522">
        <v>0</v>
      </c>
      <c r="E522">
        <v>0</v>
      </c>
      <c r="F522">
        <v>2</v>
      </c>
      <c r="G522">
        <v>5</v>
      </c>
      <c r="H522">
        <v>4</v>
      </c>
      <c r="I522">
        <v>4</v>
      </c>
      <c r="J522">
        <v>12</v>
      </c>
      <c r="K522">
        <v>0</v>
      </c>
      <c r="L522">
        <v>0</v>
      </c>
      <c r="M522">
        <v>0.23100000000000001</v>
      </c>
      <c r="N522" t="s">
        <v>5752</v>
      </c>
      <c r="O522" t="s">
        <v>5751</v>
      </c>
      <c r="P522">
        <v>22</v>
      </c>
      <c r="Q522">
        <v>57</v>
      </c>
      <c r="R522">
        <v>0</v>
      </c>
      <c r="S522">
        <v>10</v>
      </c>
      <c r="T522">
        <v>1</v>
      </c>
      <c r="U522">
        <v>0</v>
      </c>
      <c r="V522">
        <v>1</v>
      </c>
      <c r="W522">
        <v>2</v>
      </c>
    </row>
    <row r="523" spans="1:23" x14ac:dyDescent="0.25">
      <c r="A523" t="s">
        <v>6836</v>
      </c>
      <c r="B523">
        <v>50</v>
      </c>
      <c r="C523">
        <v>8</v>
      </c>
      <c r="D523">
        <v>1</v>
      </c>
      <c r="E523">
        <v>0</v>
      </c>
      <c r="F523">
        <v>0</v>
      </c>
      <c r="G523">
        <v>4</v>
      </c>
      <c r="H523">
        <v>0</v>
      </c>
      <c r="I523">
        <v>5</v>
      </c>
      <c r="J523">
        <v>10</v>
      </c>
      <c r="K523">
        <v>0</v>
      </c>
      <c r="L523">
        <v>0</v>
      </c>
      <c r="M523">
        <v>0.16</v>
      </c>
      <c r="N523" t="s">
        <v>4124</v>
      </c>
      <c r="O523" t="s">
        <v>3680</v>
      </c>
      <c r="P523">
        <v>24</v>
      </c>
      <c r="Q523">
        <v>57</v>
      </c>
      <c r="R523">
        <v>0</v>
      </c>
      <c r="S523">
        <v>7</v>
      </c>
      <c r="T523">
        <v>1</v>
      </c>
      <c r="U523">
        <v>0</v>
      </c>
      <c r="V523">
        <v>2</v>
      </c>
      <c r="W523">
        <v>4</v>
      </c>
    </row>
    <row r="524" spans="1:23" x14ac:dyDescent="0.25">
      <c r="A524" t="s">
        <v>5232</v>
      </c>
      <c r="B524">
        <v>52</v>
      </c>
      <c r="C524">
        <v>8</v>
      </c>
      <c r="D524">
        <v>1</v>
      </c>
      <c r="E524">
        <v>0</v>
      </c>
      <c r="F524">
        <v>1</v>
      </c>
      <c r="G524">
        <v>2</v>
      </c>
      <c r="H524">
        <v>5</v>
      </c>
      <c r="I524">
        <v>5</v>
      </c>
      <c r="J524">
        <v>15</v>
      </c>
      <c r="K524">
        <v>0</v>
      </c>
      <c r="L524">
        <v>0</v>
      </c>
      <c r="M524">
        <v>0.154</v>
      </c>
      <c r="N524" t="s">
        <v>6753</v>
      </c>
      <c r="O524" t="s">
        <v>6626</v>
      </c>
      <c r="P524">
        <v>18</v>
      </c>
      <c r="Q524">
        <v>57</v>
      </c>
      <c r="R524">
        <v>0</v>
      </c>
      <c r="S524">
        <v>6</v>
      </c>
      <c r="T524">
        <v>0</v>
      </c>
      <c r="U524">
        <v>0</v>
      </c>
      <c r="V524">
        <v>0</v>
      </c>
      <c r="W524">
        <v>1</v>
      </c>
    </row>
    <row r="525" spans="1:23" x14ac:dyDescent="0.25">
      <c r="A525" t="s">
        <v>5233</v>
      </c>
      <c r="B525">
        <v>52</v>
      </c>
      <c r="C525">
        <v>8</v>
      </c>
      <c r="D525">
        <v>1</v>
      </c>
      <c r="E525">
        <v>0</v>
      </c>
      <c r="F525">
        <v>1</v>
      </c>
      <c r="G525">
        <v>3</v>
      </c>
      <c r="H525">
        <v>2</v>
      </c>
      <c r="I525">
        <v>1</v>
      </c>
      <c r="J525">
        <v>30</v>
      </c>
      <c r="K525">
        <v>0</v>
      </c>
      <c r="L525">
        <v>0</v>
      </c>
      <c r="M525">
        <v>0.154</v>
      </c>
      <c r="N525" t="s">
        <v>6734</v>
      </c>
      <c r="O525" t="s">
        <v>5365</v>
      </c>
      <c r="P525">
        <v>35</v>
      </c>
      <c r="Q525">
        <v>56</v>
      </c>
      <c r="R525">
        <v>0</v>
      </c>
      <c r="S525">
        <v>6</v>
      </c>
      <c r="T525">
        <v>0</v>
      </c>
      <c r="U525">
        <v>0</v>
      </c>
      <c r="V525">
        <v>3</v>
      </c>
      <c r="W525">
        <v>0</v>
      </c>
    </row>
    <row r="526" spans="1:23" x14ac:dyDescent="0.25">
      <c r="A526" t="s">
        <v>5255</v>
      </c>
      <c r="B526">
        <v>48</v>
      </c>
      <c r="C526">
        <v>5</v>
      </c>
      <c r="D526">
        <v>1</v>
      </c>
      <c r="E526">
        <v>0</v>
      </c>
      <c r="F526">
        <v>0</v>
      </c>
      <c r="G526">
        <v>3</v>
      </c>
      <c r="H526">
        <v>2</v>
      </c>
      <c r="I526">
        <v>0</v>
      </c>
      <c r="J526">
        <v>28</v>
      </c>
      <c r="K526">
        <v>0</v>
      </c>
      <c r="L526">
        <v>0</v>
      </c>
      <c r="M526">
        <v>0.104</v>
      </c>
      <c r="N526" t="s">
        <v>5443</v>
      </c>
      <c r="O526" t="s">
        <v>5278</v>
      </c>
      <c r="P526">
        <v>36</v>
      </c>
      <c r="Q526">
        <v>56</v>
      </c>
      <c r="R526">
        <v>0</v>
      </c>
      <c r="S526">
        <v>4</v>
      </c>
      <c r="T526">
        <v>0</v>
      </c>
      <c r="U526">
        <v>0</v>
      </c>
      <c r="V526">
        <v>8</v>
      </c>
      <c r="W526">
        <v>0</v>
      </c>
    </row>
    <row r="527" spans="1:23" x14ac:dyDescent="0.25">
      <c r="A527" t="s">
        <v>5231</v>
      </c>
      <c r="B527">
        <v>47</v>
      </c>
      <c r="C527">
        <v>8</v>
      </c>
      <c r="D527">
        <v>1</v>
      </c>
      <c r="E527">
        <v>0</v>
      </c>
      <c r="F527">
        <v>0</v>
      </c>
      <c r="G527">
        <v>2</v>
      </c>
      <c r="H527">
        <v>4</v>
      </c>
      <c r="I527">
        <v>3</v>
      </c>
      <c r="J527">
        <v>15</v>
      </c>
      <c r="K527">
        <v>0</v>
      </c>
      <c r="L527">
        <v>0</v>
      </c>
      <c r="M527">
        <v>0.17</v>
      </c>
      <c r="N527" t="s">
        <v>4525</v>
      </c>
      <c r="O527" t="s">
        <v>788</v>
      </c>
      <c r="P527">
        <v>27</v>
      </c>
      <c r="Q527">
        <v>55</v>
      </c>
      <c r="R527">
        <v>0</v>
      </c>
      <c r="S527">
        <v>7</v>
      </c>
      <c r="T527">
        <v>0</v>
      </c>
      <c r="U527">
        <v>0</v>
      </c>
      <c r="V527">
        <v>5</v>
      </c>
      <c r="W527">
        <v>2</v>
      </c>
    </row>
    <row r="528" spans="1:23" x14ac:dyDescent="0.25">
      <c r="A528" t="s">
        <v>5232</v>
      </c>
      <c r="B528">
        <v>49</v>
      </c>
      <c r="C528">
        <v>7</v>
      </c>
      <c r="D528">
        <v>1</v>
      </c>
      <c r="E528">
        <v>0</v>
      </c>
      <c r="F528">
        <v>0</v>
      </c>
      <c r="G528">
        <v>5</v>
      </c>
      <c r="H528">
        <v>6</v>
      </c>
      <c r="I528">
        <v>3</v>
      </c>
      <c r="J528">
        <v>16</v>
      </c>
      <c r="K528">
        <v>1</v>
      </c>
      <c r="L528">
        <v>0</v>
      </c>
      <c r="M528">
        <v>0.14299999999999999</v>
      </c>
      <c r="N528" t="s">
        <v>5927</v>
      </c>
      <c r="O528" t="s">
        <v>5926</v>
      </c>
      <c r="P528">
        <v>29</v>
      </c>
      <c r="Q528">
        <v>55</v>
      </c>
      <c r="R528">
        <v>0</v>
      </c>
      <c r="S528">
        <v>6</v>
      </c>
      <c r="T528">
        <v>0</v>
      </c>
      <c r="U528">
        <v>2</v>
      </c>
      <c r="V528">
        <v>1</v>
      </c>
      <c r="W528">
        <v>1</v>
      </c>
    </row>
    <row r="529" spans="1:23" x14ac:dyDescent="0.25">
      <c r="A529" t="s">
        <v>5244</v>
      </c>
      <c r="B529">
        <v>52</v>
      </c>
      <c r="C529">
        <v>7</v>
      </c>
      <c r="D529">
        <v>1</v>
      </c>
      <c r="E529">
        <v>0</v>
      </c>
      <c r="F529">
        <v>0</v>
      </c>
      <c r="G529">
        <v>1</v>
      </c>
      <c r="H529">
        <v>3</v>
      </c>
      <c r="I529">
        <v>0</v>
      </c>
      <c r="J529">
        <v>29</v>
      </c>
      <c r="K529">
        <v>0</v>
      </c>
      <c r="L529">
        <v>0</v>
      </c>
      <c r="M529">
        <v>0.13500000000000001</v>
      </c>
      <c r="N529" t="s">
        <v>4870</v>
      </c>
      <c r="O529" t="s">
        <v>830</v>
      </c>
      <c r="P529">
        <v>25</v>
      </c>
      <c r="Q529">
        <v>55</v>
      </c>
      <c r="R529">
        <v>0</v>
      </c>
      <c r="S529">
        <v>6</v>
      </c>
      <c r="T529">
        <v>0</v>
      </c>
      <c r="U529">
        <v>0</v>
      </c>
      <c r="V529">
        <v>3</v>
      </c>
      <c r="W529">
        <v>1</v>
      </c>
    </row>
    <row r="530" spans="1:23" x14ac:dyDescent="0.25">
      <c r="A530" t="s">
        <v>5238</v>
      </c>
      <c r="B530">
        <v>49</v>
      </c>
      <c r="C530">
        <v>6</v>
      </c>
      <c r="D530">
        <v>2</v>
      </c>
      <c r="E530">
        <v>1</v>
      </c>
      <c r="F530">
        <v>1</v>
      </c>
      <c r="G530">
        <v>6</v>
      </c>
      <c r="H530">
        <v>2</v>
      </c>
      <c r="I530">
        <v>6</v>
      </c>
      <c r="J530">
        <v>23</v>
      </c>
      <c r="K530">
        <v>0</v>
      </c>
      <c r="L530">
        <v>0</v>
      </c>
      <c r="M530">
        <v>0.122</v>
      </c>
      <c r="N530" t="s">
        <v>5041</v>
      </c>
      <c r="O530" t="s">
        <v>5038</v>
      </c>
      <c r="P530">
        <v>27</v>
      </c>
      <c r="Q530">
        <v>55</v>
      </c>
      <c r="R530">
        <v>0</v>
      </c>
      <c r="S530">
        <v>2</v>
      </c>
      <c r="T530">
        <v>1</v>
      </c>
      <c r="U530">
        <v>0</v>
      </c>
      <c r="V530">
        <v>0</v>
      </c>
      <c r="W530">
        <v>0</v>
      </c>
    </row>
    <row r="531" spans="1:23" x14ac:dyDescent="0.25">
      <c r="A531" t="s">
        <v>5244</v>
      </c>
      <c r="B531">
        <v>47</v>
      </c>
      <c r="C531">
        <v>5</v>
      </c>
      <c r="D531">
        <v>0</v>
      </c>
      <c r="E531">
        <v>1</v>
      </c>
      <c r="F531">
        <v>2</v>
      </c>
      <c r="G531">
        <v>2</v>
      </c>
      <c r="H531">
        <v>3</v>
      </c>
      <c r="I531">
        <v>7</v>
      </c>
      <c r="J531">
        <v>17</v>
      </c>
      <c r="K531">
        <v>1</v>
      </c>
      <c r="L531">
        <v>0</v>
      </c>
      <c r="M531">
        <v>0.106</v>
      </c>
      <c r="N531" t="s">
        <v>6540</v>
      </c>
      <c r="O531" t="s">
        <v>5762</v>
      </c>
      <c r="P531">
        <v>21</v>
      </c>
      <c r="Q531">
        <v>55</v>
      </c>
      <c r="R531">
        <v>1</v>
      </c>
      <c r="S531">
        <v>2</v>
      </c>
      <c r="T531">
        <v>1</v>
      </c>
      <c r="U531">
        <v>0</v>
      </c>
      <c r="V531">
        <v>0</v>
      </c>
      <c r="W531">
        <v>0</v>
      </c>
    </row>
    <row r="532" spans="1:23" x14ac:dyDescent="0.25">
      <c r="A532" t="s">
        <v>5231</v>
      </c>
      <c r="B532">
        <v>46</v>
      </c>
      <c r="C532">
        <v>2</v>
      </c>
      <c r="D532">
        <v>0</v>
      </c>
      <c r="E532">
        <v>0</v>
      </c>
      <c r="F532">
        <v>0</v>
      </c>
      <c r="G532">
        <v>3</v>
      </c>
      <c r="H532">
        <v>3</v>
      </c>
      <c r="I532">
        <v>1</v>
      </c>
      <c r="J532">
        <v>22</v>
      </c>
      <c r="K532">
        <v>0</v>
      </c>
      <c r="L532">
        <v>0</v>
      </c>
      <c r="M532">
        <v>4.2999999999999997E-2</v>
      </c>
      <c r="N532" t="s">
        <v>4205</v>
      </c>
      <c r="O532" t="s">
        <v>995</v>
      </c>
      <c r="P532">
        <v>30</v>
      </c>
      <c r="Q532">
        <v>55</v>
      </c>
      <c r="R532">
        <v>0</v>
      </c>
      <c r="S532">
        <v>2</v>
      </c>
      <c r="T532">
        <v>0</v>
      </c>
      <c r="U532">
        <v>1</v>
      </c>
      <c r="V532">
        <v>7</v>
      </c>
      <c r="W532">
        <v>2</v>
      </c>
    </row>
    <row r="533" spans="1:23" x14ac:dyDescent="0.25">
      <c r="A533" t="s">
        <v>5249</v>
      </c>
      <c r="B533">
        <v>52</v>
      </c>
      <c r="C533">
        <v>12</v>
      </c>
      <c r="D533">
        <v>1</v>
      </c>
      <c r="E533">
        <v>0</v>
      </c>
      <c r="F533">
        <v>1</v>
      </c>
      <c r="G533">
        <v>6</v>
      </c>
      <c r="H533">
        <v>5</v>
      </c>
      <c r="I533">
        <v>1</v>
      </c>
      <c r="J533">
        <v>19</v>
      </c>
      <c r="K533">
        <v>0</v>
      </c>
      <c r="L533">
        <v>0</v>
      </c>
      <c r="M533">
        <v>0.23100000000000001</v>
      </c>
      <c r="N533" t="s">
        <v>4570</v>
      </c>
      <c r="O533" t="s">
        <v>835</v>
      </c>
      <c r="P533">
        <v>28</v>
      </c>
      <c r="Q533">
        <v>54</v>
      </c>
      <c r="R533">
        <v>0</v>
      </c>
      <c r="S533">
        <v>10</v>
      </c>
      <c r="T533">
        <v>0</v>
      </c>
      <c r="U533">
        <v>0</v>
      </c>
      <c r="V533">
        <v>1</v>
      </c>
      <c r="W533">
        <v>1</v>
      </c>
    </row>
    <row r="534" spans="1:23" x14ac:dyDescent="0.25">
      <c r="A534" t="s">
        <v>5242</v>
      </c>
      <c r="B534">
        <v>48</v>
      </c>
      <c r="C534">
        <v>4</v>
      </c>
      <c r="D534">
        <v>0</v>
      </c>
      <c r="E534">
        <v>0</v>
      </c>
      <c r="F534">
        <v>0</v>
      </c>
      <c r="G534">
        <v>3</v>
      </c>
      <c r="H534">
        <v>1</v>
      </c>
      <c r="I534">
        <v>4</v>
      </c>
      <c r="J534">
        <v>25</v>
      </c>
      <c r="K534">
        <v>0</v>
      </c>
      <c r="L534">
        <v>0</v>
      </c>
      <c r="M534">
        <v>8.3000000000000004E-2</v>
      </c>
      <c r="N534" t="s">
        <v>4474</v>
      </c>
      <c r="O534" t="s">
        <v>4473</v>
      </c>
      <c r="P534">
        <v>27</v>
      </c>
      <c r="Q534">
        <v>54</v>
      </c>
      <c r="R534">
        <v>0</v>
      </c>
      <c r="S534">
        <v>4</v>
      </c>
      <c r="T534">
        <v>0</v>
      </c>
      <c r="U534">
        <v>0</v>
      </c>
      <c r="V534">
        <v>2</v>
      </c>
      <c r="W534">
        <v>0</v>
      </c>
    </row>
    <row r="535" spans="1:23" x14ac:dyDescent="0.25">
      <c r="A535" t="s">
        <v>5232</v>
      </c>
      <c r="B535">
        <v>44</v>
      </c>
      <c r="C535">
        <v>10</v>
      </c>
      <c r="D535">
        <v>2</v>
      </c>
      <c r="E535">
        <v>0</v>
      </c>
      <c r="F535">
        <v>1</v>
      </c>
      <c r="G535">
        <v>5</v>
      </c>
      <c r="H535">
        <v>7</v>
      </c>
      <c r="I535">
        <v>4</v>
      </c>
      <c r="J535">
        <v>21</v>
      </c>
      <c r="K535">
        <v>0</v>
      </c>
      <c r="L535">
        <v>0</v>
      </c>
      <c r="M535">
        <v>0.22700000000000001</v>
      </c>
      <c r="N535" t="s">
        <v>6084</v>
      </c>
      <c r="O535" t="s">
        <v>5376</v>
      </c>
      <c r="P535">
        <v>38</v>
      </c>
      <c r="Q535">
        <v>53</v>
      </c>
      <c r="R535">
        <v>0</v>
      </c>
      <c r="S535">
        <v>7</v>
      </c>
      <c r="T535">
        <v>0</v>
      </c>
      <c r="U535">
        <v>1</v>
      </c>
      <c r="V535">
        <v>4</v>
      </c>
      <c r="W535">
        <v>1</v>
      </c>
    </row>
    <row r="536" spans="1:23" x14ac:dyDescent="0.25">
      <c r="A536" t="s">
        <v>5233</v>
      </c>
      <c r="B536">
        <v>45</v>
      </c>
      <c r="C536">
        <v>8</v>
      </c>
      <c r="D536">
        <v>2</v>
      </c>
      <c r="E536">
        <v>0</v>
      </c>
      <c r="F536">
        <v>0</v>
      </c>
      <c r="G536">
        <v>4</v>
      </c>
      <c r="H536">
        <v>5</v>
      </c>
      <c r="I536">
        <v>0</v>
      </c>
      <c r="J536">
        <v>18</v>
      </c>
      <c r="K536">
        <v>0</v>
      </c>
      <c r="L536">
        <v>0</v>
      </c>
      <c r="M536">
        <v>0.17799999999999999</v>
      </c>
      <c r="N536" t="s">
        <v>6092</v>
      </c>
      <c r="O536" t="s">
        <v>5313</v>
      </c>
      <c r="P536">
        <v>29</v>
      </c>
      <c r="Q536">
        <v>53</v>
      </c>
      <c r="R536">
        <v>0</v>
      </c>
      <c r="S536">
        <v>6</v>
      </c>
      <c r="T536">
        <v>0</v>
      </c>
      <c r="U536">
        <v>0</v>
      </c>
      <c r="V536">
        <v>8</v>
      </c>
      <c r="W536">
        <v>1</v>
      </c>
    </row>
    <row r="537" spans="1:23" x14ac:dyDescent="0.25">
      <c r="A537" t="s">
        <v>5250</v>
      </c>
      <c r="B537">
        <v>49</v>
      </c>
      <c r="C537">
        <v>8</v>
      </c>
      <c r="D537">
        <v>0</v>
      </c>
      <c r="E537">
        <v>0</v>
      </c>
      <c r="F537">
        <v>0</v>
      </c>
      <c r="G537">
        <v>3</v>
      </c>
      <c r="H537">
        <v>1</v>
      </c>
      <c r="I537">
        <v>4</v>
      </c>
      <c r="J537">
        <v>11</v>
      </c>
      <c r="K537">
        <v>1</v>
      </c>
      <c r="L537">
        <v>0</v>
      </c>
      <c r="M537">
        <v>0.16300000000000001</v>
      </c>
      <c r="N537" t="s">
        <v>4054</v>
      </c>
      <c r="O537" t="s">
        <v>3741</v>
      </c>
      <c r="P537">
        <v>29</v>
      </c>
      <c r="Q537">
        <v>53</v>
      </c>
      <c r="R537">
        <v>0</v>
      </c>
      <c r="S537">
        <v>8</v>
      </c>
      <c r="T537">
        <v>0</v>
      </c>
      <c r="U537">
        <v>0</v>
      </c>
      <c r="V537">
        <v>0</v>
      </c>
      <c r="W537">
        <v>1</v>
      </c>
    </row>
    <row r="538" spans="1:23" x14ac:dyDescent="0.25">
      <c r="A538" t="s">
        <v>5232</v>
      </c>
      <c r="B538">
        <v>47</v>
      </c>
      <c r="C538">
        <v>6</v>
      </c>
      <c r="D538">
        <v>0</v>
      </c>
      <c r="E538">
        <v>0</v>
      </c>
      <c r="F538">
        <v>0</v>
      </c>
      <c r="G538">
        <v>3</v>
      </c>
      <c r="H538">
        <v>4</v>
      </c>
      <c r="I538">
        <v>2</v>
      </c>
      <c r="J538">
        <v>19</v>
      </c>
      <c r="K538">
        <v>0</v>
      </c>
      <c r="L538">
        <v>0</v>
      </c>
      <c r="M538">
        <v>0.128</v>
      </c>
      <c r="N538" t="s">
        <v>3890</v>
      </c>
      <c r="O538" t="s">
        <v>735</v>
      </c>
      <c r="P538">
        <v>32</v>
      </c>
      <c r="Q538">
        <v>53</v>
      </c>
      <c r="R538">
        <v>0</v>
      </c>
      <c r="S538">
        <v>6</v>
      </c>
      <c r="T538">
        <v>0</v>
      </c>
      <c r="U538">
        <v>0</v>
      </c>
      <c r="V538">
        <v>4</v>
      </c>
      <c r="W538">
        <v>2</v>
      </c>
    </row>
    <row r="539" spans="1:23" x14ac:dyDescent="0.25">
      <c r="A539" t="s">
        <v>5250</v>
      </c>
      <c r="B539">
        <v>46</v>
      </c>
      <c r="C539">
        <v>5</v>
      </c>
      <c r="D539">
        <v>1</v>
      </c>
      <c r="E539">
        <v>4</v>
      </c>
      <c r="F539">
        <v>0</v>
      </c>
      <c r="G539">
        <v>3</v>
      </c>
      <c r="H539">
        <v>3</v>
      </c>
      <c r="I539">
        <v>1</v>
      </c>
      <c r="J539">
        <v>20</v>
      </c>
      <c r="K539">
        <v>0</v>
      </c>
      <c r="L539">
        <v>0</v>
      </c>
      <c r="M539">
        <v>0.109</v>
      </c>
      <c r="N539" t="s">
        <v>6042</v>
      </c>
      <c r="O539" t="s">
        <v>820</v>
      </c>
      <c r="P539">
        <v>29</v>
      </c>
      <c r="Q539">
        <v>53</v>
      </c>
      <c r="R539">
        <v>0</v>
      </c>
      <c r="S539">
        <v>0</v>
      </c>
      <c r="T539">
        <v>0</v>
      </c>
      <c r="U539">
        <v>0</v>
      </c>
      <c r="V539">
        <v>6</v>
      </c>
      <c r="W539">
        <v>1</v>
      </c>
    </row>
    <row r="540" spans="1:23" x14ac:dyDescent="0.25">
      <c r="A540" t="s">
        <v>5249</v>
      </c>
      <c r="B540">
        <v>42</v>
      </c>
      <c r="C540">
        <v>2</v>
      </c>
      <c r="D540">
        <v>0</v>
      </c>
      <c r="E540">
        <v>0</v>
      </c>
      <c r="F540">
        <v>0</v>
      </c>
      <c r="G540">
        <v>1</v>
      </c>
      <c r="H540">
        <v>2</v>
      </c>
      <c r="I540">
        <v>2</v>
      </c>
      <c r="J540">
        <v>26</v>
      </c>
      <c r="K540">
        <v>0</v>
      </c>
      <c r="L540">
        <v>0</v>
      </c>
      <c r="M540">
        <v>4.8000000000000001E-2</v>
      </c>
      <c r="N540" t="s">
        <v>5374</v>
      </c>
      <c r="O540" t="s">
        <v>5998</v>
      </c>
      <c r="P540">
        <v>27</v>
      </c>
      <c r="Q540">
        <v>53</v>
      </c>
      <c r="R540">
        <v>0</v>
      </c>
      <c r="S540">
        <v>2</v>
      </c>
      <c r="T540">
        <v>0</v>
      </c>
      <c r="U540">
        <v>0</v>
      </c>
      <c r="V540">
        <v>9</v>
      </c>
      <c r="W540">
        <v>0</v>
      </c>
    </row>
    <row r="541" spans="1:23" x14ac:dyDescent="0.25">
      <c r="A541" t="s">
        <v>5257</v>
      </c>
      <c r="B541">
        <v>46</v>
      </c>
      <c r="C541">
        <v>9</v>
      </c>
      <c r="D541">
        <v>1</v>
      </c>
      <c r="E541">
        <v>3</v>
      </c>
      <c r="F541">
        <v>0</v>
      </c>
      <c r="G541">
        <v>5</v>
      </c>
      <c r="H541">
        <v>3</v>
      </c>
      <c r="I541">
        <v>6</v>
      </c>
      <c r="J541">
        <v>15</v>
      </c>
      <c r="K541">
        <v>0</v>
      </c>
      <c r="L541">
        <v>0</v>
      </c>
      <c r="M541">
        <v>0.19600000000000001</v>
      </c>
      <c r="N541" t="s">
        <v>6949</v>
      </c>
      <c r="O541" t="s">
        <v>5688</v>
      </c>
      <c r="P541">
        <v>23</v>
      </c>
      <c r="Q541">
        <v>52</v>
      </c>
      <c r="R541">
        <v>0</v>
      </c>
      <c r="S541">
        <v>5</v>
      </c>
      <c r="T541">
        <v>0</v>
      </c>
      <c r="U541">
        <v>0</v>
      </c>
      <c r="V541">
        <v>0</v>
      </c>
      <c r="W541">
        <v>1</v>
      </c>
    </row>
    <row r="542" spans="1:23" x14ac:dyDescent="0.25">
      <c r="A542" t="s">
        <v>5251</v>
      </c>
      <c r="B542">
        <v>48</v>
      </c>
      <c r="C542">
        <v>5</v>
      </c>
      <c r="D542">
        <v>2</v>
      </c>
      <c r="E542">
        <v>0</v>
      </c>
      <c r="F542">
        <v>0</v>
      </c>
      <c r="G542">
        <v>2</v>
      </c>
      <c r="H542">
        <v>3</v>
      </c>
      <c r="I542">
        <v>1</v>
      </c>
      <c r="J542">
        <v>16</v>
      </c>
      <c r="K542">
        <v>0</v>
      </c>
      <c r="L542">
        <v>0</v>
      </c>
      <c r="M542">
        <v>0.104</v>
      </c>
      <c r="N542" t="s">
        <v>6088</v>
      </c>
      <c r="O542" t="s">
        <v>5302</v>
      </c>
      <c r="P542">
        <v>33</v>
      </c>
      <c r="Q542">
        <v>52</v>
      </c>
      <c r="R542">
        <v>0</v>
      </c>
      <c r="S542">
        <v>3</v>
      </c>
      <c r="T542">
        <v>0</v>
      </c>
      <c r="U542">
        <v>0</v>
      </c>
      <c r="V542">
        <v>3</v>
      </c>
      <c r="W542">
        <v>1</v>
      </c>
    </row>
    <row r="543" spans="1:23" x14ac:dyDescent="0.25">
      <c r="A543" t="s">
        <v>5232</v>
      </c>
      <c r="B543">
        <v>46</v>
      </c>
      <c r="C543">
        <v>4</v>
      </c>
      <c r="D543">
        <v>0</v>
      </c>
      <c r="E543">
        <v>0</v>
      </c>
      <c r="F543">
        <v>0</v>
      </c>
      <c r="G543">
        <v>3</v>
      </c>
      <c r="H543">
        <v>3</v>
      </c>
      <c r="I543">
        <v>1</v>
      </c>
      <c r="J543">
        <v>15</v>
      </c>
      <c r="K543">
        <v>0</v>
      </c>
      <c r="L543">
        <v>0</v>
      </c>
      <c r="M543">
        <v>8.6999999999999994E-2</v>
      </c>
      <c r="N543" t="s">
        <v>3910</v>
      </c>
      <c r="O543" t="s">
        <v>707</v>
      </c>
      <c r="P543">
        <v>25</v>
      </c>
      <c r="Q543">
        <v>52</v>
      </c>
      <c r="R543">
        <v>0</v>
      </c>
      <c r="S543">
        <v>4</v>
      </c>
      <c r="T543">
        <v>0</v>
      </c>
      <c r="U543">
        <v>1</v>
      </c>
      <c r="V543">
        <v>4</v>
      </c>
      <c r="W543">
        <v>0</v>
      </c>
    </row>
    <row r="544" spans="1:23" x14ac:dyDescent="0.25">
      <c r="A544" t="s">
        <v>6836</v>
      </c>
      <c r="B544">
        <v>45</v>
      </c>
      <c r="C544">
        <v>5</v>
      </c>
      <c r="D544">
        <v>0</v>
      </c>
      <c r="E544">
        <v>0</v>
      </c>
      <c r="F544">
        <v>1</v>
      </c>
      <c r="G544">
        <v>6</v>
      </c>
      <c r="H544">
        <v>2</v>
      </c>
      <c r="I544">
        <v>3</v>
      </c>
      <c r="J544">
        <v>20</v>
      </c>
      <c r="K544">
        <v>0</v>
      </c>
      <c r="L544">
        <v>1</v>
      </c>
      <c r="M544">
        <v>0.111</v>
      </c>
      <c r="N544" t="s">
        <v>4645</v>
      </c>
      <c r="O544" t="s">
        <v>39</v>
      </c>
      <c r="P544">
        <v>39</v>
      </c>
      <c r="Q544">
        <v>51</v>
      </c>
      <c r="R544">
        <v>2</v>
      </c>
      <c r="S544">
        <v>4</v>
      </c>
      <c r="T544">
        <v>0</v>
      </c>
      <c r="U544">
        <v>0</v>
      </c>
      <c r="V544">
        <v>1</v>
      </c>
      <c r="W544">
        <v>0</v>
      </c>
    </row>
    <row r="545" spans="1:23" x14ac:dyDescent="0.25">
      <c r="A545" t="s">
        <v>5243</v>
      </c>
      <c r="B545">
        <v>50</v>
      </c>
      <c r="C545">
        <v>5</v>
      </c>
      <c r="D545">
        <v>1</v>
      </c>
      <c r="E545">
        <v>0</v>
      </c>
      <c r="F545">
        <v>0</v>
      </c>
      <c r="G545">
        <v>3</v>
      </c>
      <c r="H545">
        <v>5</v>
      </c>
      <c r="I545">
        <v>0</v>
      </c>
      <c r="J545">
        <v>28</v>
      </c>
      <c r="K545">
        <v>0</v>
      </c>
      <c r="L545">
        <v>0</v>
      </c>
      <c r="M545">
        <v>0.1</v>
      </c>
      <c r="N545" t="s">
        <v>4595</v>
      </c>
      <c r="O545" t="s">
        <v>994</v>
      </c>
      <c r="P545">
        <v>25</v>
      </c>
      <c r="Q545">
        <v>51</v>
      </c>
      <c r="R545">
        <v>0</v>
      </c>
      <c r="S545">
        <v>4</v>
      </c>
      <c r="T545">
        <v>0</v>
      </c>
      <c r="U545">
        <v>0</v>
      </c>
      <c r="V545">
        <v>1</v>
      </c>
      <c r="W545">
        <v>0</v>
      </c>
    </row>
    <row r="546" spans="1:23" x14ac:dyDescent="0.25">
      <c r="A546" t="s">
        <v>5231</v>
      </c>
      <c r="B546">
        <v>42</v>
      </c>
      <c r="C546">
        <v>11</v>
      </c>
      <c r="D546">
        <v>2</v>
      </c>
      <c r="E546">
        <v>0</v>
      </c>
      <c r="F546">
        <v>2</v>
      </c>
      <c r="G546">
        <v>7</v>
      </c>
      <c r="H546">
        <v>11</v>
      </c>
      <c r="I546">
        <v>1</v>
      </c>
      <c r="J546">
        <v>15</v>
      </c>
      <c r="K546">
        <v>0</v>
      </c>
      <c r="L546">
        <v>0</v>
      </c>
      <c r="M546">
        <v>0.26200000000000001</v>
      </c>
      <c r="N546" t="s">
        <v>3894</v>
      </c>
      <c r="O546" t="s">
        <v>682</v>
      </c>
      <c r="P546">
        <v>26</v>
      </c>
      <c r="Q546">
        <v>50</v>
      </c>
      <c r="R546">
        <v>0</v>
      </c>
      <c r="S546">
        <v>7</v>
      </c>
      <c r="T546">
        <v>0</v>
      </c>
      <c r="U546">
        <v>0</v>
      </c>
      <c r="V546">
        <v>7</v>
      </c>
      <c r="W546">
        <v>2</v>
      </c>
    </row>
    <row r="547" spans="1:23" x14ac:dyDescent="0.25">
      <c r="A547" t="s">
        <v>6836</v>
      </c>
      <c r="B547">
        <v>48</v>
      </c>
      <c r="C547">
        <v>7</v>
      </c>
      <c r="D547">
        <v>2</v>
      </c>
      <c r="E547">
        <v>0</v>
      </c>
      <c r="F547">
        <v>0</v>
      </c>
      <c r="G547">
        <v>3</v>
      </c>
      <c r="H547">
        <v>2</v>
      </c>
      <c r="I547">
        <v>2</v>
      </c>
      <c r="J547">
        <v>12</v>
      </c>
      <c r="K547">
        <v>0</v>
      </c>
      <c r="L547">
        <v>1</v>
      </c>
      <c r="M547">
        <v>0.14599999999999999</v>
      </c>
      <c r="N547" t="s">
        <v>3765</v>
      </c>
      <c r="O547" t="s">
        <v>959</v>
      </c>
      <c r="P547">
        <v>40</v>
      </c>
      <c r="Q547">
        <v>50</v>
      </c>
      <c r="R547">
        <v>0</v>
      </c>
      <c r="S547">
        <v>5</v>
      </c>
      <c r="T547">
        <v>0</v>
      </c>
      <c r="U547">
        <v>0</v>
      </c>
      <c r="V547">
        <v>0</v>
      </c>
      <c r="W547">
        <v>1</v>
      </c>
    </row>
    <row r="548" spans="1:23" x14ac:dyDescent="0.25">
      <c r="A548" t="s">
        <v>5242</v>
      </c>
      <c r="B548">
        <v>46</v>
      </c>
      <c r="C548">
        <v>16</v>
      </c>
      <c r="D548">
        <v>4</v>
      </c>
      <c r="E548">
        <v>1</v>
      </c>
      <c r="F548">
        <v>0</v>
      </c>
      <c r="G548">
        <v>6</v>
      </c>
      <c r="H548">
        <v>6</v>
      </c>
      <c r="I548">
        <v>3</v>
      </c>
      <c r="J548">
        <v>16</v>
      </c>
      <c r="K548">
        <v>0</v>
      </c>
      <c r="L548">
        <v>0</v>
      </c>
      <c r="M548">
        <v>0.34799999999999998</v>
      </c>
      <c r="N548" t="s">
        <v>3960</v>
      </c>
      <c r="O548" t="s">
        <v>66</v>
      </c>
      <c r="P548">
        <v>15</v>
      </c>
      <c r="Q548">
        <v>49</v>
      </c>
      <c r="R548">
        <v>0</v>
      </c>
      <c r="S548">
        <v>11</v>
      </c>
      <c r="T548">
        <v>0</v>
      </c>
      <c r="U548">
        <v>0</v>
      </c>
      <c r="V548">
        <v>0</v>
      </c>
      <c r="W548">
        <v>1</v>
      </c>
    </row>
    <row r="549" spans="1:23" x14ac:dyDescent="0.25">
      <c r="A549" t="s">
        <v>5238</v>
      </c>
      <c r="B549">
        <v>45</v>
      </c>
      <c r="C549">
        <v>5</v>
      </c>
      <c r="D549">
        <v>1</v>
      </c>
      <c r="E549">
        <v>0</v>
      </c>
      <c r="F549">
        <v>0</v>
      </c>
      <c r="G549">
        <v>1</v>
      </c>
      <c r="H549">
        <v>4</v>
      </c>
      <c r="I549">
        <v>0</v>
      </c>
      <c r="J549">
        <v>18</v>
      </c>
      <c r="K549">
        <v>0</v>
      </c>
      <c r="L549">
        <v>0</v>
      </c>
      <c r="M549">
        <v>0.111</v>
      </c>
      <c r="N549" t="s">
        <v>5174</v>
      </c>
      <c r="O549" t="s">
        <v>5173</v>
      </c>
      <c r="P549">
        <v>25</v>
      </c>
      <c r="Q549">
        <v>49</v>
      </c>
      <c r="R549">
        <v>2</v>
      </c>
      <c r="S549">
        <v>4</v>
      </c>
      <c r="T549">
        <v>0</v>
      </c>
      <c r="U549">
        <v>1</v>
      </c>
      <c r="V549">
        <v>1</v>
      </c>
      <c r="W549">
        <v>0</v>
      </c>
    </row>
    <row r="550" spans="1:23" x14ac:dyDescent="0.25">
      <c r="A550" t="s">
        <v>5231</v>
      </c>
      <c r="B550">
        <v>46</v>
      </c>
      <c r="C550">
        <v>5</v>
      </c>
      <c r="D550">
        <v>0</v>
      </c>
      <c r="E550">
        <v>0</v>
      </c>
      <c r="F550">
        <v>1</v>
      </c>
      <c r="G550">
        <v>6</v>
      </c>
      <c r="H550">
        <v>3</v>
      </c>
      <c r="I550">
        <v>2</v>
      </c>
      <c r="J550">
        <v>13</v>
      </c>
      <c r="K550">
        <v>0</v>
      </c>
      <c r="L550">
        <v>0</v>
      </c>
      <c r="M550">
        <v>0.109</v>
      </c>
      <c r="N550" t="s">
        <v>6950</v>
      </c>
      <c r="O550" t="s">
        <v>6466</v>
      </c>
      <c r="P550">
        <v>29</v>
      </c>
      <c r="Q550">
        <v>49</v>
      </c>
      <c r="R550">
        <v>0</v>
      </c>
      <c r="S550">
        <v>4</v>
      </c>
      <c r="T550">
        <v>0</v>
      </c>
      <c r="U550">
        <v>0</v>
      </c>
      <c r="V550">
        <v>1</v>
      </c>
      <c r="W550">
        <v>2</v>
      </c>
    </row>
    <row r="551" spans="1:23" x14ac:dyDescent="0.25">
      <c r="A551" t="s">
        <v>5230</v>
      </c>
      <c r="B551">
        <v>42</v>
      </c>
      <c r="C551">
        <v>2</v>
      </c>
      <c r="D551">
        <v>0</v>
      </c>
      <c r="E551">
        <v>0</v>
      </c>
      <c r="F551">
        <v>0</v>
      </c>
      <c r="G551">
        <v>1</v>
      </c>
      <c r="H551">
        <v>0</v>
      </c>
      <c r="I551">
        <v>0</v>
      </c>
      <c r="J551">
        <v>27</v>
      </c>
      <c r="K551">
        <v>0</v>
      </c>
      <c r="L551">
        <v>0</v>
      </c>
      <c r="M551">
        <v>4.8000000000000001E-2</v>
      </c>
      <c r="N551" t="s">
        <v>4406</v>
      </c>
      <c r="O551" t="s">
        <v>3691</v>
      </c>
      <c r="P551">
        <v>29</v>
      </c>
      <c r="Q551">
        <v>49</v>
      </c>
      <c r="R551">
        <v>0</v>
      </c>
      <c r="S551">
        <v>2</v>
      </c>
      <c r="T551">
        <v>0</v>
      </c>
      <c r="U551">
        <v>0</v>
      </c>
      <c r="V551">
        <v>7</v>
      </c>
      <c r="W551">
        <v>0</v>
      </c>
    </row>
    <row r="552" spans="1:23" x14ac:dyDescent="0.25">
      <c r="A552" t="s">
        <v>5252</v>
      </c>
      <c r="B552">
        <v>42</v>
      </c>
      <c r="C552">
        <v>8</v>
      </c>
      <c r="D552">
        <v>0</v>
      </c>
      <c r="E552">
        <v>0</v>
      </c>
      <c r="F552">
        <v>3</v>
      </c>
      <c r="G552">
        <v>5</v>
      </c>
      <c r="H552">
        <v>9</v>
      </c>
      <c r="I552">
        <v>4</v>
      </c>
      <c r="J552">
        <v>10</v>
      </c>
      <c r="K552">
        <v>0</v>
      </c>
      <c r="L552">
        <v>0</v>
      </c>
      <c r="M552">
        <v>0.19</v>
      </c>
      <c r="N552" t="s">
        <v>4876</v>
      </c>
      <c r="O552" t="s">
        <v>454</v>
      </c>
      <c r="P552">
        <v>13</v>
      </c>
      <c r="Q552">
        <v>48</v>
      </c>
      <c r="R552">
        <v>1</v>
      </c>
      <c r="S552">
        <v>5</v>
      </c>
      <c r="T552">
        <v>0</v>
      </c>
      <c r="U552">
        <v>1</v>
      </c>
      <c r="V552">
        <v>0</v>
      </c>
      <c r="W552">
        <v>2</v>
      </c>
    </row>
    <row r="553" spans="1:23" x14ac:dyDescent="0.25">
      <c r="A553" t="s">
        <v>5238</v>
      </c>
      <c r="B553">
        <v>41</v>
      </c>
      <c r="C553">
        <v>5</v>
      </c>
      <c r="D553">
        <v>1</v>
      </c>
      <c r="E553">
        <v>0</v>
      </c>
      <c r="F553">
        <v>2</v>
      </c>
      <c r="G553">
        <v>6</v>
      </c>
      <c r="H553">
        <v>3</v>
      </c>
      <c r="I553">
        <v>7</v>
      </c>
      <c r="J553">
        <v>15</v>
      </c>
      <c r="K553">
        <v>1</v>
      </c>
      <c r="L553">
        <v>0</v>
      </c>
      <c r="M553">
        <v>0.122</v>
      </c>
      <c r="N553" t="s">
        <v>4416</v>
      </c>
      <c r="O553" t="s">
        <v>426</v>
      </c>
      <c r="P553">
        <v>29</v>
      </c>
      <c r="Q553">
        <v>48</v>
      </c>
      <c r="R553">
        <v>0</v>
      </c>
      <c r="S553">
        <v>2</v>
      </c>
      <c r="T553">
        <v>1</v>
      </c>
      <c r="U553">
        <v>0</v>
      </c>
      <c r="V553">
        <v>0</v>
      </c>
      <c r="W553">
        <v>0</v>
      </c>
    </row>
    <row r="554" spans="1:23" x14ac:dyDescent="0.25">
      <c r="A554" t="s">
        <v>5242</v>
      </c>
      <c r="B554">
        <v>44</v>
      </c>
      <c r="C554">
        <v>3</v>
      </c>
      <c r="D554">
        <v>0</v>
      </c>
      <c r="E554">
        <v>0</v>
      </c>
      <c r="F554">
        <v>0</v>
      </c>
      <c r="G554">
        <v>3</v>
      </c>
      <c r="H554">
        <v>0</v>
      </c>
      <c r="I554">
        <v>0</v>
      </c>
      <c r="J554">
        <v>21</v>
      </c>
      <c r="K554">
        <v>0</v>
      </c>
      <c r="L554">
        <v>0</v>
      </c>
      <c r="M554">
        <v>6.8000000000000005E-2</v>
      </c>
      <c r="N554" t="s">
        <v>6791</v>
      </c>
      <c r="O554" t="s">
        <v>5375</v>
      </c>
      <c r="P554">
        <v>26</v>
      </c>
      <c r="Q554">
        <v>48</v>
      </c>
      <c r="R554">
        <v>0</v>
      </c>
      <c r="S554">
        <v>3</v>
      </c>
      <c r="T554">
        <v>0</v>
      </c>
      <c r="U554">
        <v>0</v>
      </c>
      <c r="V554">
        <v>4</v>
      </c>
      <c r="W554">
        <v>1</v>
      </c>
    </row>
    <row r="555" spans="1:23" x14ac:dyDescent="0.25">
      <c r="A555" t="s">
        <v>5237</v>
      </c>
      <c r="B555">
        <v>39</v>
      </c>
      <c r="C555">
        <v>7</v>
      </c>
      <c r="D555">
        <v>1</v>
      </c>
      <c r="E555">
        <v>0</v>
      </c>
      <c r="F555">
        <v>2</v>
      </c>
      <c r="G555">
        <v>6</v>
      </c>
      <c r="H555">
        <v>6</v>
      </c>
      <c r="I555">
        <v>5</v>
      </c>
      <c r="J555">
        <v>15</v>
      </c>
      <c r="K555">
        <v>1</v>
      </c>
      <c r="L555">
        <v>0</v>
      </c>
      <c r="M555">
        <v>0.17899999999999999</v>
      </c>
      <c r="N555" t="s">
        <v>5116</v>
      </c>
      <c r="O555" t="s">
        <v>5114</v>
      </c>
      <c r="P555">
        <v>17</v>
      </c>
      <c r="Q555">
        <v>47</v>
      </c>
      <c r="R555">
        <v>1</v>
      </c>
      <c r="S555">
        <v>4</v>
      </c>
      <c r="T555">
        <v>0</v>
      </c>
      <c r="U555">
        <v>2</v>
      </c>
      <c r="V555">
        <v>0</v>
      </c>
      <c r="W555">
        <v>1</v>
      </c>
    </row>
    <row r="556" spans="1:23" x14ac:dyDescent="0.25">
      <c r="A556" t="s">
        <v>5233</v>
      </c>
      <c r="B556">
        <v>39</v>
      </c>
      <c r="C556">
        <v>6</v>
      </c>
      <c r="D556">
        <v>1</v>
      </c>
      <c r="E556">
        <v>0</v>
      </c>
      <c r="F556">
        <v>0</v>
      </c>
      <c r="G556">
        <v>5</v>
      </c>
      <c r="H556">
        <v>2</v>
      </c>
      <c r="I556">
        <v>1</v>
      </c>
      <c r="J556">
        <v>9</v>
      </c>
      <c r="K556">
        <v>0</v>
      </c>
      <c r="L556">
        <v>0</v>
      </c>
      <c r="M556">
        <v>0.154</v>
      </c>
      <c r="N556" t="s">
        <v>4647</v>
      </c>
      <c r="O556" t="s">
        <v>816</v>
      </c>
      <c r="P556">
        <v>35</v>
      </c>
      <c r="Q556">
        <v>47</v>
      </c>
      <c r="R556">
        <v>0</v>
      </c>
      <c r="S556">
        <v>5</v>
      </c>
      <c r="T556">
        <v>0</v>
      </c>
      <c r="U556">
        <v>0</v>
      </c>
      <c r="V556">
        <v>7</v>
      </c>
      <c r="W556">
        <v>0</v>
      </c>
    </row>
    <row r="557" spans="1:23" x14ac:dyDescent="0.25">
      <c r="A557" t="s">
        <v>5251</v>
      </c>
      <c r="B557">
        <v>41</v>
      </c>
      <c r="C557">
        <v>2</v>
      </c>
      <c r="D557">
        <v>0</v>
      </c>
      <c r="E557">
        <v>0</v>
      </c>
      <c r="F557">
        <v>0</v>
      </c>
      <c r="G557">
        <v>1</v>
      </c>
      <c r="H557">
        <v>0</v>
      </c>
      <c r="I557">
        <v>2</v>
      </c>
      <c r="J557">
        <v>17</v>
      </c>
      <c r="K557">
        <v>0</v>
      </c>
      <c r="L557">
        <v>0</v>
      </c>
      <c r="M557">
        <v>4.9000000000000002E-2</v>
      </c>
      <c r="N557" t="s">
        <v>6109</v>
      </c>
      <c r="O557" t="s">
        <v>5502</v>
      </c>
      <c r="P557">
        <v>31</v>
      </c>
      <c r="Q557">
        <v>47</v>
      </c>
      <c r="R557">
        <v>0</v>
      </c>
      <c r="S557">
        <v>2</v>
      </c>
      <c r="T557">
        <v>0</v>
      </c>
      <c r="U557">
        <v>0</v>
      </c>
      <c r="V557">
        <v>4</v>
      </c>
      <c r="W557">
        <v>1</v>
      </c>
    </row>
    <row r="558" spans="1:23" x14ac:dyDescent="0.25">
      <c r="A558" t="s">
        <v>5258</v>
      </c>
      <c r="B558">
        <v>40</v>
      </c>
      <c r="C558">
        <v>9</v>
      </c>
      <c r="D558">
        <v>2</v>
      </c>
      <c r="E558">
        <v>0</v>
      </c>
      <c r="F558">
        <v>2</v>
      </c>
      <c r="G558">
        <v>4</v>
      </c>
      <c r="H558">
        <v>8</v>
      </c>
      <c r="I558">
        <v>4</v>
      </c>
      <c r="J558">
        <v>17</v>
      </c>
      <c r="K558">
        <v>0</v>
      </c>
      <c r="L558">
        <v>0</v>
      </c>
      <c r="M558">
        <v>0.22500000000000001</v>
      </c>
      <c r="N558" t="s">
        <v>5712</v>
      </c>
      <c r="O558" t="s">
        <v>5711</v>
      </c>
      <c r="P558">
        <v>20</v>
      </c>
      <c r="Q558">
        <v>46</v>
      </c>
      <c r="R558">
        <v>0</v>
      </c>
      <c r="S558">
        <v>5</v>
      </c>
      <c r="T558">
        <v>0</v>
      </c>
      <c r="U558">
        <v>2</v>
      </c>
      <c r="V558">
        <v>0</v>
      </c>
      <c r="W558">
        <v>1</v>
      </c>
    </row>
    <row r="559" spans="1:23" x14ac:dyDescent="0.25">
      <c r="A559" t="s">
        <v>5252</v>
      </c>
      <c r="B559">
        <v>41</v>
      </c>
      <c r="C559">
        <v>9</v>
      </c>
      <c r="D559">
        <v>2</v>
      </c>
      <c r="E559">
        <v>0</v>
      </c>
      <c r="F559">
        <v>1</v>
      </c>
      <c r="G559">
        <v>4</v>
      </c>
      <c r="H559">
        <v>6</v>
      </c>
      <c r="I559">
        <v>5</v>
      </c>
      <c r="J559">
        <v>14</v>
      </c>
      <c r="K559">
        <v>1</v>
      </c>
      <c r="L559">
        <v>0</v>
      </c>
      <c r="M559">
        <v>0.22</v>
      </c>
      <c r="N559" t="s">
        <v>4796</v>
      </c>
      <c r="O559" t="s">
        <v>3711</v>
      </c>
      <c r="P559">
        <v>21</v>
      </c>
      <c r="Q559">
        <v>46</v>
      </c>
      <c r="R559">
        <v>0</v>
      </c>
      <c r="S559">
        <v>6</v>
      </c>
      <c r="T559">
        <v>0</v>
      </c>
      <c r="U559">
        <v>0</v>
      </c>
      <c r="V559">
        <v>0</v>
      </c>
      <c r="W559">
        <v>0</v>
      </c>
    </row>
    <row r="560" spans="1:23" x14ac:dyDescent="0.25">
      <c r="A560" t="s">
        <v>5258</v>
      </c>
      <c r="B560">
        <v>43</v>
      </c>
      <c r="C560">
        <v>14</v>
      </c>
      <c r="D560">
        <v>5</v>
      </c>
      <c r="E560">
        <v>1</v>
      </c>
      <c r="F560">
        <v>0</v>
      </c>
      <c r="G560">
        <v>3</v>
      </c>
      <c r="H560">
        <v>6</v>
      </c>
      <c r="I560">
        <v>1</v>
      </c>
      <c r="J560">
        <v>12</v>
      </c>
      <c r="K560">
        <v>0</v>
      </c>
      <c r="L560">
        <v>0</v>
      </c>
      <c r="M560">
        <v>0.32600000000000001</v>
      </c>
      <c r="N560" t="s">
        <v>6951</v>
      </c>
      <c r="O560" t="s">
        <v>6443</v>
      </c>
      <c r="P560">
        <v>13</v>
      </c>
      <c r="Q560">
        <v>45</v>
      </c>
      <c r="R560">
        <v>0</v>
      </c>
      <c r="S560">
        <v>8</v>
      </c>
      <c r="T560">
        <v>0</v>
      </c>
      <c r="U560">
        <v>1</v>
      </c>
      <c r="V560">
        <v>0</v>
      </c>
      <c r="W560">
        <v>0</v>
      </c>
    </row>
    <row r="561" spans="1:23" x14ac:dyDescent="0.25">
      <c r="A561" t="s">
        <v>5240</v>
      </c>
      <c r="B561">
        <v>34</v>
      </c>
      <c r="C561">
        <v>5</v>
      </c>
      <c r="D561">
        <v>0</v>
      </c>
      <c r="E561">
        <v>0</v>
      </c>
      <c r="F561">
        <v>0</v>
      </c>
      <c r="G561">
        <v>2</v>
      </c>
      <c r="H561">
        <v>4</v>
      </c>
      <c r="I561">
        <v>6</v>
      </c>
      <c r="J561">
        <v>14</v>
      </c>
      <c r="K561">
        <v>0</v>
      </c>
      <c r="L561">
        <v>0</v>
      </c>
      <c r="M561">
        <v>0.14699999999999999</v>
      </c>
      <c r="N561" t="s">
        <v>6046</v>
      </c>
      <c r="O561" t="s">
        <v>5504</v>
      </c>
      <c r="P561">
        <v>27</v>
      </c>
      <c r="Q561">
        <v>44</v>
      </c>
      <c r="R561">
        <v>0</v>
      </c>
      <c r="S561">
        <v>5</v>
      </c>
      <c r="T561">
        <v>0</v>
      </c>
      <c r="U561">
        <v>1</v>
      </c>
      <c r="V561">
        <v>3</v>
      </c>
      <c r="W561">
        <v>0</v>
      </c>
    </row>
    <row r="562" spans="1:23" x14ac:dyDescent="0.25">
      <c r="A562" t="s">
        <v>5230</v>
      </c>
      <c r="B562">
        <v>38</v>
      </c>
      <c r="C562">
        <v>5</v>
      </c>
      <c r="D562">
        <v>1</v>
      </c>
      <c r="E562">
        <v>1</v>
      </c>
      <c r="F562">
        <v>0</v>
      </c>
      <c r="G562">
        <v>2</v>
      </c>
      <c r="H562">
        <v>3</v>
      </c>
      <c r="I562">
        <v>1</v>
      </c>
      <c r="J562">
        <v>9</v>
      </c>
      <c r="K562">
        <v>0</v>
      </c>
      <c r="L562">
        <v>0</v>
      </c>
      <c r="M562">
        <v>0.13200000000000001</v>
      </c>
      <c r="N562" t="s">
        <v>4060</v>
      </c>
      <c r="O562" t="s">
        <v>138</v>
      </c>
      <c r="P562">
        <v>38</v>
      </c>
      <c r="Q562">
        <v>44</v>
      </c>
      <c r="R562">
        <v>0</v>
      </c>
      <c r="S562">
        <v>3</v>
      </c>
      <c r="T562">
        <v>0</v>
      </c>
      <c r="U562">
        <v>1</v>
      </c>
      <c r="V562">
        <v>4</v>
      </c>
      <c r="W562">
        <v>1</v>
      </c>
    </row>
    <row r="563" spans="1:23" x14ac:dyDescent="0.25">
      <c r="A563" t="s">
        <v>5238</v>
      </c>
      <c r="B563">
        <v>39</v>
      </c>
      <c r="C563">
        <v>5</v>
      </c>
      <c r="D563">
        <v>1</v>
      </c>
      <c r="E563">
        <v>0</v>
      </c>
      <c r="F563">
        <v>0</v>
      </c>
      <c r="G563">
        <v>2</v>
      </c>
      <c r="H563">
        <v>4</v>
      </c>
      <c r="I563">
        <v>0</v>
      </c>
      <c r="J563">
        <v>3</v>
      </c>
      <c r="K563">
        <v>0</v>
      </c>
      <c r="L563">
        <v>0</v>
      </c>
      <c r="M563">
        <v>0.128</v>
      </c>
      <c r="N563" t="s">
        <v>6051</v>
      </c>
      <c r="O563" t="s">
        <v>5213</v>
      </c>
      <c r="P563">
        <v>30</v>
      </c>
      <c r="Q563">
        <v>44</v>
      </c>
      <c r="R563">
        <v>0</v>
      </c>
      <c r="S563">
        <v>4</v>
      </c>
      <c r="T563">
        <v>0</v>
      </c>
      <c r="U563">
        <v>0</v>
      </c>
      <c r="V563">
        <v>5</v>
      </c>
      <c r="W563">
        <v>1</v>
      </c>
    </row>
    <row r="564" spans="1:23" x14ac:dyDescent="0.25">
      <c r="A564" t="s">
        <v>5232</v>
      </c>
      <c r="B564">
        <v>38</v>
      </c>
      <c r="C564">
        <v>8</v>
      </c>
      <c r="D564">
        <v>1</v>
      </c>
      <c r="E564">
        <v>0</v>
      </c>
      <c r="F564">
        <v>0</v>
      </c>
      <c r="G564">
        <v>4</v>
      </c>
      <c r="H564">
        <v>5</v>
      </c>
      <c r="I564">
        <v>3</v>
      </c>
      <c r="J564">
        <v>15</v>
      </c>
      <c r="K564">
        <v>0</v>
      </c>
      <c r="L564">
        <v>0</v>
      </c>
      <c r="M564">
        <v>0.21099999999999999</v>
      </c>
      <c r="N564" t="s">
        <v>6952</v>
      </c>
      <c r="O564" t="s">
        <v>6489</v>
      </c>
      <c r="P564">
        <v>28</v>
      </c>
      <c r="Q564">
        <v>43</v>
      </c>
      <c r="R564">
        <v>0</v>
      </c>
      <c r="S564">
        <v>7</v>
      </c>
      <c r="T564">
        <v>0</v>
      </c>
      <c r="U564">
        <v>2</v>
      </c>
      <c r="V564">
        <v>0</v>
      </c>
      <c r="W564">
        <v>0</v>
      </c>
    </row>
    <row r="565" spans="1:23" x14ac:dyDescent="0.25">
      <c r="A565" t="s">
        <v>5241</v>
      </c>
      <c r="B565">
        <v>38</v>
      </c>
      <c r="C565">
        <v>8</v>
      </c>
      <c r="D565">
        <v>1</v>
      </c>
      <c r="E565">
        <v>0</v>
      </c>
      <c r="F565">
        <v>0</v>
      </c>
      <c r="G565">
        <v>5</v>
      </c>
      <c r="H565">
        <v>4</v>
      </c>
      <c r="I565">
        <v>4</v>
      </c>
      <c r="J565">
        <v>10</v>
      </c>
      <c r="K565">
        <v>0</v>
      </c>
      <c r="L565">
        <v>0</v>
      </c>
      <c r="M565">
        <v>0.21099999999999999</v>
      </c>
      <c r="N565" t="s">
        <v>4767</v>
      </c>
      <c r="O565" t="s">
        <v>157</v>
      </c>
      <c r="P565">
        <v>23</v>
      </c>
      <c r="Q565">
        <v>43</v>
      </c>
      <c r="R565">
        <v>1</v>
      </c>
      <c r="S565">
        <v>7</v>
      </c>
      <c r="T565">
        <v>0</v>
      </c>
      <c r="U565">
        <v>0</v>
      </c>
      <c r="V565">
        <v>0</v>
      </c>
      <c r="W565">
        <v>0</v>
      </c>
    </row>
    <row r="566" spans="1:23" x14ac:dyDescent="0.25">
      <c r="A566" t="s">
        <v>6836</v>
      </c>
      <c r="B566">
        <v>37</v>
      </c>
      <c r="C566">
        <v>6</v>
      </c>
      <c r="D566">
        <v>1</v>
      </c>
      <c r="E566">
        <v>0</v>
      </c>
      <c r="F566">
        <v>0</v>
      </c>
      <c r="G566">
        <v>2</v>
      </c>
      <c r="H566">
        <v>0</v>
      </c>
      <c r="I566">
        <v>5</v>
      </c>
      <c r="J566">
        <v>15</v>
      </c>
      <c r="K566">
        <v>0</v>
      </c>
      <c r="L566">
        <v>1</v>
      </c>
      <c r="M566">
        <v>0.16200000000000001</v>
      </c>
      <c r="N566" t="s">
        <v>4657</v>
      </c>
      <c r="O566" t="s">
        <v>37</v>
      </c>
      <c r="P566">
        <v>28</v>
      </c>
      <c r="Q566">
        <v>43</v>
      </c>
      <c r="R566">
        <v>0</v>
      </c>
      <c r="S566">
        <v>5</v>
      </c>
      <c r="T566">
        <v>0</v>
      </c>
      <c r="U566">
        <v>0</v>
      </c>
      <c r="V566">
        <v>1</v>
      </c>
      <c r="W566">
        <v>0</v>
      </c>
    </row>
    <row r="567" spans="1:23" x14ac:dyDescent="0.25">
      <c r="A567" t="s">
        <v>5251</v>
      </c>
      <c r="B567">
        <v>38</v>
      </c>
      <c r="C567">
        <v>6</v>
      </c>
      <c r="D567">
        <v>0</v>
      </c>
      <c r="E567">
        <v>0</v>
      </c>
      <c r="F567">
        <v>0</v>
      </c>
      <c r="G567">
        <v>2</v>
      </c>
      <c r="H567">
        <v>0</v>
      </c>
      <c r="I567">
        <v>0</v>
      </c>
      <c r="J567">
        <v>15</v>
      </c>
      <c r="K567">
        <v>0</v>
      </c>
      <c r="L567">
        <v>0</v>
      </c>
      <c r="M567">
        <v>0.158</v>
      </c>
      <c r="N567" t="s">
        <v>6001</v>
      </c>
      <c r="O567" t="s">
        <v>875</v>
      </c>
      <c r="P567">
        <v>25</v>
      </c>
      <c r="Q567">
        <v>43</v>
      </c>
      <c r="R567">
        <v>0</v>
      </c>
      <c r="S567">
        <v>6</v>
      </c>
      <c r="T567">
        <v>0</v>
      </c>
      <c r="U567">
        <v>0</v>
      </c>
      <c r="V567">
        <v>5</v>
      </c>
      <c r="W567">
        <v>2</v>
      </c>
    </row>
    <row r="568" spans="1:23" x14ac:dyDescent="0.25">
      <c r="A568" t="s">
        <v>5233</v>
      </c>
      <c r="B568">
        <v>38</v>
      </c>
      <c r="C568">
        <v>3</v>
      </c>
      <c r="D568">
        <v>0</v>
      </c>
      <c r="E568">
        <v>0</v>
      </c>
      <c r="F568">
        <v>1</v>
      </c>
      <c r="G568">
        <v>3</v>
      </c>
      <c r="H568">
        <v>3</v>
      </c>
      <c r="I568">
        <v>1</v>
      </c>
      <c r="J568">
        <v>27</v>
      </c>
      <c r="K568">
        <v>0</v>
      </c>
      <c r="L568">
        <v>0</v>
      </c>
      <c r="M568">
        <v>7.9000000000000001E-2</v>
      </c>
      <c r="N568" t="s">
        <v>3783</v>
      </c>
      <c r="O568" t="s">
        <v>3782</v>
      </c>
      <c r="P568">
        <v>20</v>
      </c>
      <c r="Q568">
        <v>43</v>
      </c>
      <c r="R568">
        <v>0</v>
      </c>
      <c r="S568">
        <v>2</v>
      </c>
      <c r="T568">
        <v>0</v>
      </c>
      <c r="U568">
        <v>0</v>
      </c>
      <c r="V568">
        <v>4</v>
      </c>
      <c r="W568">
        <v>0</v>
      </c>
    </row>
    <row r="569" spans="1:23" x14ac:dyDescent="0.25">
      <c r="A569" t="s">
        <v>5252</v>
      </c>
      <c r="B569">
        <v>36</v>
      </c>
      <c r="C569">
        <v>2</v>
      </c>
      <c r="D569">
        <v>0</v>
      </c>
      <c r="E569">
        <v>0</v>
      </c>
      <c r="F569">
        <v>0</v>
      </c>
      <c r="G569">
        <v>2</v>
      </c>
      <c r="H569">
        <v>3</v>
      </c>
      <c r="I569">
        <v>3</v>
      </c>
      <c r="J569">
        <v>17</v>
      </c>
      <c r="K569">
        <v>0</v>
      </c>
      <c r="L569">
        <v>0</v>
      </c>
      <c r="M569">
        <v>5.6000000000000001E-2</v>
      </c>
      <c r="N569" t="s">
        <v>6458</v>
      </c>
      <c r="O569" t="s">
        <v>5944</v>
      </c>
      <c r="P569">
        <v>15</v>
      </c>
      <c r="Q569">
        <v>42</v>
      </c>
      <c r="R569">
        <v>1</v>
      </c>
      <c r="S569">
        <v>2</v>
      </c>
      <c r="T569">
        <v>0</v>
      </c>
      <c r="U569">
        <v>0</v>
      </c>
      <c r="V569">
        <v>2</v>
      </c>
      <c r="W569">
        <v>1</v>
      </c>
    </row>
    <row r="570" spans="1:23" x14ac:dyDescent="0.25">
      <c r="A570" t="s">
        <v>5232</v>
      </c>
      <c r="B570">
        <v>38</v>
      </c>
      <c r="C570">
        <v>5</v>
      </c>
      <c r="D570">
        <v>0</v>
      </c>
      <c r="E570">
        <v>0</v>
      </c>
      <c r="F570">
        <v>1</v>
      </c>
      <c r="G570">
        <v>2</v>
      </c>
      <c r="H570">
        <v>5</v>
      </c>
      <c r="I570">
        <v>2</v>
      </c>
      <c r="J570">
        <v>9</v>
      </c>
      <c r="K570">
        <v>0</v>
      </c>
      <c r="L570">
        <v>0</v>
      </c>
      <c r="M570">
        <v>0.13200000000000001</v>
      </c>
      <c r="N570" t="s">
        <v>6311</v>
      </c>
      <c r="O570" t="s">
        <v>6310</v>
      </c>
      <c r="P570">
        <v>15</v>
      </c>
      <c r="Q570">
        <v>41</v>
      </c>
      <c r="R570">
        <v>0</v>
      </c>
      <c r="S570">
        <v>4</v>
      </c>
      <c r="T570">
        <v>0</v>
      </c>
      <c r="U570">
        <v>1</v>
      </c>
      <c r="V570">
        <v>0</v>
      </c>
      <c r="W570">
        <v>4</v>
      </c>
    </row>
    <row r="571" spans="1:23" x14ac:dyDescent="0.25">
      <c r="A571" t="s">
        <v>5246</v>
      </c>
      <c r="B571">
        <v>37</v>
      </c>
      <c r="C571">
        <v>8</v>
      </c>
      <c r="D571">
        <v>2</v>
      </c>
      <c r="E571">
        <v>0</v>
      </c>
      <c r="F571">
        <v>0</v>
      </c>
      <c r="G571">
        <v>4</v>
      </c>
      <c r="H571">
        <v>1</v>
      </c>
      <c r="I571">
        <v>2</v>
      </c>
      <c r="J571">
        <v>9</v>
      </c>
      <c r="K571">
        <v>0</v>
      </c>
      <c r="L571">
        <v>1</v>
      </c>
      <c r="M571">
        <v>0.216</v>
      </c>
      <c r="N571" t="s">
        <v>5866</v>
      </c>
      <c r="O571" t="s">
        <v>5865</v>
      </c>
      <c r="P571">
        <v>19</v>
      </c>
      <c r="Q571">
        <v>40</v>
      </c>
      <c r="R571">
        <v>0</v>
      </c>
      <c r="S571">
        <v>6</v>
      </c>
      <c r="T571">
        <v>0</v>
      </c>
      <c r="U571">
        <v>1</v>
      </c>
      <c r="V571">
        <v>0</v>
      </c>
      <c r="W571">
        <v>1</v>
      </c>
    </row>
    <row r="572" spans="1:23" x14ac:dyDescent="0.25">
      <c r="A572" t="s">
        <v>5232</v>
      </c>
      <c r="B572">
        <v>36</v>
      </c>
      <c r="C572">
        <v>7</v>
      </c>
      <c r="D572">
        <v>1</v>
      </c>
      <c r="E572">
        <v>0</v>
      </c>
      <c r="F572">
        <v>1</v>
      </c>
      <c r="G572">
        <v>1</v>
      </c>
      <c r="H572">
        <v>3</v>
      </c>
      <c r="I572">
        <v>3</v>
      </c>
      <c r="J572">
        <v>14</v>
      </c>
      <c r="K572">
        <v>0</v>
      </c>
      <c r="L572">
        <v>0</v>
      </c>
      <c r="M572">
        <v>0.19400000000000001</v>
      </c>
      <c r="N572" t="s">
        <v>3809</v>
      </c>
      <c r="O572" t="s">
        <v>424</v>
      </c>
      <c r="P572">
        <v>24</v>
      </c>
      <c r="Q572">
        <v>40</v>
      </c>
      <c r="R572">
        <v>0</v>
      </c>
      <c r="S572">
        <v>5</v>
      </c>
      <c r="T572">
        <v>0</v>
      </c>
      <c r="U572">
        <v>1</v>
      </c>
      <c r="V572">
        <v>0</v>
      </c>
      <c r="W572">
        <v>1</v>
      </c>
    </row>
    <row r="573" spans="1:23" x14ac:dyDescent="0.25">
      <c r="A573" t="s">
        <v>5246</v>
      </c>
      <c r="B573">
        <v>35</v>
      </c>
      <c r="C573">
        <v>8</v>
      </c>
      <c r="D573">
        <v>1</v>
      </c>
      <c r="E573">
        <v>0</v>
      </c>
      <c r="F573">
        <v>1</v>
      </c>
      <c r="G573">
        <v>7</v>
      </c>
      <c r="H573">
        <v>6</v>
      </c>
      <c r="I573">
        <v>2</v>
      </c>
      <c r="J573">
        <v>8</v>
      </c>
      <c r="K573">
        <v>1</v>
      </c>
      <c r="L573">
        <v>0</v>
      </c>
      <c r="M573">
        <v>0.22900000000000001</v>
      </c>
      <c r="N573" t="s">
        <v>6953</v>
      </c>
      <c r="O573" t="s">
        <v>5838</v>
      </c>
      <c r="P573">
        <v>25</v>
      </c>
      <c r="Q573">
        <v>39</v>
      </c>
      <c r="R573">
        <v>1</v>
      </c>
      <c r="S573">
        <v>6</v>
      </c>
      <c r="T573">
        <v>0</v>
      </c>
      <c r="U573">
        <v>1</v>
      </c>
      <c r="V573">
        <v>0</v>
      </c>
      <c r="W573">
        <v>0</v>
      </c>
    </row>
    <row r="574" spans="1:23" x14ac:dyDescent="0.25">
      <c r="A574" t="s">
        <v>5235</v>
      </c>
      <c r="B574">
        <v>37</v>
      </c>
      <c r="C574">
        <v>8</v>
      </c>
      <c r="D574">
        <v>1</v>
      </c>
      <c r="E574">
        <v>0</v>
      </c>
      <c r="F574">
        <v>0</v>
      </c>
      <c r="G574">
        <v>6</v>
      </c>
      <c r="H574">
        <v>4</v>
      </c>
      <c r="I574">
        <v>1</v>
      </c>
      <c r="J574">
        <v>5</v>
      </c>
      <c r="K574">
        <v>1</v>
      </c>
      <c r="L574">
        <v>0</v>
      </c>
      <c r="M574">
        <v>0.216</v>
      </c>
      <c r="N574" t="s">
        <v>5899</v>
      </c>
      <c r="O574" t="s">
        <v>5898</v>
      </c>
      <c r="P574">
        <v>17</v>
      </c>
      <c r="Q574">
        <v>39</v>
      </c>
      <c r="R574">
        <v>1</v>
      </c>
      <c r="S574">
        <v>7</v>
      </c>
      <c r="T574">
        <v>0</v>
      </c>
      <c r="U574">
        <v>0</v>
      </c>
      <c r="V574">
        <v>0</v>
      </c>
      <c r="W574">
        <v>0</v>
      </c>
    </row>
    <row r="575" spans="1:23" x14ac:dyDescent="0.25">
      <c r="A575" t="s">
        <v>5253</v>
      </c>
      <c r="B575">
        <v>38</v>
      </c>
      <c r="C575">
        <v>8</v>
      </c>
      <c r="D575">
        <v>2</v>
      </c>
      <c r="E575">
        <v>2</v>
      </c>
      <c r="F575">
        <v>0</v>
      </c>
      <c r="G575">
        <v>5</v>
      </c>
      <c r="H575">
        <v>3</v>
      </c>
      <c r="I575">
        <v>1</v>
      </c>
      <c r="J575">
        <v>14</v>
      </c>
      <c r="K575">
        <v>0</v>
      </c>
      <c r="L575">
        <v>0</v>
      </c>
      <c r="M575">
        <v>0.21099999999999999</v>
      </c>
      <c r="N575" t="s">
        <v>4830</v>
      </c>
      <c r="O575" t="s">
        <v>428</v>
      </c>
      <c r="P575">
        <v>22</v>
      </c>
      <c r="Q575">
        <v>39</v>
      </c>
      <c r="R575">
        <v>0</v>
      </c>
      <c r="S575">
        <v>4</v>
      </c>
      <c r="T575">
        <v>0</v>
      </c>
      <c r="U575">
        <v>0</v>
      </c>
      <c r="V575">
        <v>0</v>
      </c>
      <c r="W575">
        <v>0</v>
      </c>
    </row>
    <row r="576" spans="1:23" x14ac:dyDescent="0.25">
      <c r="A576" t="s">
        <v>6836</v>
      </c>
      <c r="B576">
        <v>34</v>
      </c>
      <c r="C576">
        <v>7</v>
      </c>
      <c r="D576">
        <v>0</v>
      </c>
      <c r="E576">
        <v>0</v>
      </c>
      <c r="F576">
        <v>0</v>
      </c>
      <c r="G576">
        <v>6</v>
      </c>
      <c r="H576">
        <v>3</v>
      </c>
      <c r="I576">
        <v>4</v>
      </c>
      <c r="J576">
        <v>12</v>
      </c>
      <c r="K576">
        <v>2</v>
      </c>
      <c r="L576">
        <v>0</v>
      </c>
      <c r="M576">
        <v>0.20599999999999999</v>
      </c>
      <c r="N576" t="s">
        <v>6954</v>
      </c>
      <c r="O576" t="s">
        <v>6566</v>
      </c>
      <c r="P576">
        <v>17</v>
      </c>
      <c r="Q576">
        <v>39</v>
      </c>
      <c r="R576">
        <v>1</v>
      </c>
      <c r="S576">
        <v>7</v>
      </c>
      <c r="T576">
        <v>0</v>
      </c>
      <c r="U576">
        <v>0</v>
      </c>
      <c r="V576">
        <v>0</v>
      </c>
      <c r="W576">
        <v>2</v>
      </c>
    </row>
    <row r="577" spans="1:23" x14ac:dyDescent="0.25">
      <c r="A577" t="s">
        <v>5233</v>
      </c>
      <c r="B577">
        <v>32</v>
      </c>
      <c r="C577">
        <v>4</v>
      </c>
      <c r="D577">
        <v>1</v>
      </c>
      <c r="E577">
        <v>0</v>
      </c>
      <c r="F577">
        <v>0</v>
      </c>
      <c r="G577">
        <v>1</v>
      </c>
      <c r="H577">
        <v>5</v>
      </c>
      <c r="I577">
        <v>0</v>
      </c>
      <c r="J577">
        <v>20</v>
      </c>
      <c r="K577">
        <v>0</v>
      </c>
      <c r="L577">
        <v>0</v>
      </c>
      <c r="M577">
        <v>0.125</v>
      </c>
      <c r="N577" t="s">
        <v>6635</v>
      </c>
      <c r="O577" t="s">
        <v>5307</v>
      </c>
      <c r="P577">
        <v>36</v>
      </c>
      <c r="Q577">
        <v>39</v>
      </c>
      <c r="R577">
        <v>0</v>
      </c>
      <c r="S577">
        <v>3</v>
      </c>
      <c r="T577">
        <v>0</v>
      </c>
      <c r="U577">
        <v>0</v>
      </c>
      <c r="V577">
        <v>7</v>
      </c>
      <c r="W577">
        <v>0</v>
      </c>
    </row>
    <row r="578" spans="1:23" x14ac:dyDescent="0.25">
      <c r="A578" t="s">
        <v>5242</v>
      </c>
      <c r="B578">
        <v>33</v>
      </c>
      <c r="C578">
        <v>3</v>
      </c>
      <c r="D578">
        <v>1</v>
      </c>
      <c r="E578">
        <v>1</v>
      </c>
      <c r="F578">
        <v>0</v>
      </c>
      <c r="G578">
        <v>1</v>
      </c>
      <c r="H578">
        <v>2</v>
      </c>
      <c r="I578">
        <v>3</v>
      </c>
      <c r="J578">
        <v>9</v>
      </c>
      <c r="K578">
        <v>0</v>
      </c>
      <c r="L578">
        <v>0</v>
      </c>
      <c r="M578">
        <v>9.0999999999999998E-2</v>
      </c>
      <c r="N578" t="s">
        <v>4025</v>
      </c>
      <c r="O578" t="s">
        <v>793</v>
      </c>
      <c r="P578">
        <v>20</v>
      </c>
      <c r="Q578">
        <v>39</v>
      </c>
      <c r="R578">
        <v>0</v>
      </c>
      <c r="S578">
        <v>1</v>
      </c>
      <c r="T578">
        <v>0</v>
      </c>
      <c r="U578">
        <v>0</v>
      </c>
      <c r="V578">
        <v>3</v>
      </c>
      <c r="W578">
        <v>0</v>
      </c>
    </row>
    <row r="579" spans="1:23" x14ac:dyDescent="0.25">
      <c r="A579" t="s">
        <v>5240</v>
      </c>
      <c r="B579">
        <v>33</v>
      </c>
      <c r="C579">
        <v>10</v>
      </c>
      <c r="D579">
        <v>2</v>
      </c>
      <c r="E579">
        <v>0</v>
      </c>
      <c r="F579">
        <v>0</v>
      </c>
      <c r="G579">
        <v>4</v>
      </c>
      <c r="H579">
        <v>1</v>
      </c>
      <c r="I579">
        <v>4</v>
      </c>
      <c r="J579">
        <v>8</v>
      </c>
      <c r="K579">
        <v>0</v>
      </c>
      <c r="L579">
        <v>0</v>
      </c>
      <c r="M579">
        <v>0.30299999999999999</v>
      </c>
      <c r="N579" t="s">
        <v>6955</v>
      </c>
      <c r="O579" t="s">
        <v>6492</v>
      </c>
      <c r="P579">
        <v>19</v>
      </c>
      <c r="Q579">
        <v>38</v>
      </c>
      <c r="R579">
        <v>1</v>
      </c>
      <c r="S579">
        <v>8</v>
      </c>
      <c r="T579">
        <v>0</v>
      </c>
      <c r="U579">
        <v>0</v>
      </c>
      <c r="V579">
        <v>0</v>
      </c>
      <c r="W579">
        <v>0</v>
      </c>
    </row>
    <row r="580" spans="1:23" x14ac:dyDescent="0.25">
      <c r="A580" t="s">
        <v>5238</v>
      </c>
      <c r="B580">
        <v>34</v>
      </c>
      <c r="C580">
        <v>8</v>
      </c>
      <c r="D580">
        <v>1</v>
      </c>
      <c r="E580">
        <v>0</v>
      </c>
      <c r="F580">
        <v>2</v>
      </c>
      <c r="G580">
        <v>3</v>
      </c>
      <c r="H580">
        <v>3</v>
      </c>
      <c r="I580">
        <v>4</v>
      </c>
      <c r="J580">
        <v>10</v>
      </c>
      <c r="K580">
        <v>0</v>
      </c>
      <c r="L580">
        <v>0</v>
      </c>
      <c r="M580">
        <v>0.23499999999999999</v>
      </c>
      <c r="N580" t="s">
        <v>3866</v>
      </c>
      <c r="O580" t="s">
        <v>549</v>
      </c>
      <c r="P580">
        <v>22</v>
      </c>
      <c r="Q580">
        <v>38</v>
      </c>
      <c r="R580">
        <v>0</v>
      </c>
      <c r="S580">
        <v>5</v>
      </c>
      <c r="T580">
        <v>1</v>
      </c>
      <c r="U580">
        <v>0</v>
      </c>
      <c r="V580">
        <v>0</v>
      </c>
      <c r="W580">
        <v>0</v>
      </c>
    </row>
    <row r="581" spans="1:23" x14ac:dyDescent="0.25">
      <c r="A581" t="s">
        <v>5238</v>
      </c>
      <c r="B581">
        <v>30</v>
      </c>
      <c r="C581">
        <v>4</v>
      </c>
      <c r="D581">
        <v>1</v>
      </c>
      <c r="E581">
        <v>0</v>
      </c>
      <c r="F581">
        <v>0</v>
      </c>
      <c r="G581">
        <v>3</v>
      </c>
      <c r="H581">
        <v>0</v>
      </c>
      <c r="I581">
        <v>3</v>
      </c>
      <c r="J581">
        <v>18</v>
      </c>
      <c r="K581">
        <v>0</v>
      </c>
      <c r="L581">
        <v>0</v>
      </c>
      <c r="M581">
        <v>0.13300000000000001</v>
      </c>
      <c r="N581" t="s">
        <v>4671</v>
      </c>
      <c r="O581" t="s">
        <v>867</v>
      </c>
      <c r="P581">
        <v>25</v>
      </c>
      <c r="Q581">
        <v>38</v>
      </c>
      <c r="R581">
        <v>1</v>
      </c>
      <c r="S581">
        <v>3</v>
      </c>
      <c r="T581">
        <v>0</v>
      </c>
      <c r="U581">
        <v>0</v>
      </c>
      <c r="V581">
        <v>4</v>
      </c>
      <c r="W581">
        <v>0</v>
      </c>
    </row>
    <row r="582" spans="1:23" x14ac:dyDescent="0.25">
      <c r="A582" t="s">
        <v>5250</v>
      </c>
      <c r="B582">
        <v>35</v>
      </c>
      <c r="C582">
        <v>3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22</v>
      </c>
      <c r="K582">
        <v>0</v>
      </c>
      <c r="L582">
        <v>0</v>
      </c>
      <c r="M582">
        <v>8.5999999999999993E-2</v>
      </c>
      <c r="N582" t="s">
        <v>6766</v>
      </c>
      <c r="O582" t="s">
        <v>5420</v>
      </c>
      <c r="P582">
        <v>21</v>
      </c>
      <c r="Q582">
        <v>38</v>
      </c>
      <c r="R582">
        <v>0</v>
      </c>
      <c r="S582">
        <v>3</v>
      </c>
      <c r="T582">
        <v>0</v>
      </c>
      <c r="U582">
        <v>0</v>
      </c>
      <c r="V582">
        <v>3</v>
      </c>
      <c r="W582">
        <v>0</v>
      </c>
    </row>
    <row r="583" spans="1:23" x14ac:dyDescent="0.25">
      <c r="A583" t="s">
        <v>5239</v>
      </c>
      <c r="B583">
        <v>34</v>
      </c>
      <c r="C583">
        <v>1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16</v>
      </c>
      <c r="K583">
        <v>0</v>
      </c>
      <c r="L583">
        <v>0</v>
      </c>
      <c r="M583">
        <v>2.9000000000000001E-2</v>
      </c>
      <c r="N583" t="s">
        <v>4681</v>
      </c>
      <c r="O583" t="s">
        <v>760</v>
      </c>
      <c r="P583">
        <v>21</v>
      </c>
      <c r="Q583">
        <v>38</v>
      </c>
      <c r="R583">
        <v>0</v>
      </c>
      <c r="S583">
        <v>1</v>
      </c>
      <c r="T583">
        <v>0</v>
      </c>
      <c r="U583">
        <v>0</v>
      </c>
      <c r="V583">
        <v>4</v>
      </c>
      <c r="W583">
        <v>0</v>
      </c>
    </row>
    <row r="584" spans="1:23" x14ac:dyDescent="0.25">
      <c r="A584" t="s">
        <v>5253</v>
      </c>
      <c r="B584">
        <v>34</v>
      </c>
      <c r="C584">
        <v>9</v>
      </c>
      <c r="D584">
        <v>0</v>
      </c>
      <c r="E584">
        <v>0</v>
      </c>
      <c r="F584">
        <v>1</v>
      </c>
      <c r="G584">
        <v>3</v>
      </c>
      <c r="H584">
        <v>4</v>
      </c>
      <c r="I584">
        <v>2</v>
      </c>
      <c r="J584">
        <v>7</v>
      </c>
      <c r="K584">
        <v>0</v>
      </c>
      <c r="L584">
        <v>0</v>
      </c>
      <c r="M584">
        <v>0.26500000000000001</v>
      </c>
      <c r="N584" t="s">
        <v>6956</v>
      </c>
      <c r="O584" t="s">
        <v>6452</v>
      </c>
      <c r="P584">
        <v>13</v>
      </c>
      <c r="Q584">
        <v>37</v>
      </c>
      <c r="R584">
        <v>1</v>
      </c>
      <c r="S584">
        <v>8</v>
      </c>
      <c r="T584">
        <v>0</v>
      </c>
      <c r="U584">
        <v>0</v>
      </c>
      <c r="V584">
        <v>0</v>
      </c>
      <c r="W584">
        <v>0</v>
      </c>
    </row>
    <row r="585" spans="1:23" x14ac:dyDescent="0.25">
      <c r="A585" t="s">
        <v>5256</v>
      </c>
      <c r="B585">
        <v>33</v>
      </c>
      <c r="C585">
        <v>6</v>
      </c>
      <c r="D585">
        <v>2</v>
      </c>
      <c r="E585">
        <v>0</v>
      </c>
      <c r="F585">
        <v>0</v>
      </c>
      <c r="G585">
        <v>1</v>
      </c>
      <c r="H585">
        <v>1</v>
      </c>
      <c r="I585">
        <v>1</v>
      </c>
      <c r="J585">
        <v>16</v>
      </c>
      <c r="K585">
        <v>0</v>
      </c>
      <c r="L585">
        <v>0</v>
      </c>
      <c r="M585">
        <v>0.182</v>
      </c>
      <c r="N585" t="s">
        <v>5221</v>
      </c>
      <c r="O585" t="s">
        <v>5220</v>
      </c>
      <c r="P585">
        <v>20</v>
      </c>
      <c r="Q585">
        <v>37</v>
      </c>
      <c r="R585">
        <v>0</v>
      </c>
      <c r="S585">
        <v>4</v>
      </c>
      <c r="T585">
        <v>0</v>
      </c>
      <c r="U585">
        <v>0</v>
      </c>
      <c r="V585">
        <v>3</v>
      </c>
      <c r="W585">
        <v>1</v>
      </c>
    </row>
    <row r="586" spans="1:23" x14ac:dyDescent="0.25">
      <c r="A586" t="s">
        <v>6836</v>
      </c>
      <c r="B586">
        <v>33</v>
      </c>
      <c r="C586">
        <v>5</v>
      </c>
      <c r="D586">
        <v>1</v>
      </c>
      <c r="E586">
        <v>0</v>
      </c>
      <c r="F586">
        <v>1</v>
      </c>
      <c r="G586">
        <v>2</v>
      </c>
      <c r="H586">
        <v>7</v>
      </c>
      <c r="I586">
        <v>1</v>
      </c>
      <c r="J586">
        <v>8</v>
      </c>
      <c r="K586">
        <v>0</v>
      </c>
      <c r="L586">
        <v>0</v>
      </c>
      <c r="M586">
        <v>0.152</v>
      </c>
      <c r="N586" t="s">
        <v>3781</v>
      </c>
      <c r="O586" t="s">
        <v>701</v>
      </c>
      <c r="P586">
        <v>26</v>
      </c>
      <c r="Q586">
        <v>37</v>
      </c>
      <c r="R586">
        <v>0</v>
      </c>
      <c r="S586">
        <v>3</v>
      </c>
      <c r="T586">
        <v>0</v>
      </c>
      <c r="U586">
        <v>0</v>
      </c>
      <c r="V586">
        <v>3</v>
      </c>
      <c r="W586">
        <v>0</v>
      </c>
    </row>
    <row r="587" spans="1:23" x14ac:dyDescent="0.25">
      <c r="A587" t="s">
        <v>5244</v>
      </c>
      <c r="B587">
        <v>35</v>
      </c>
      <c r="C587">
        <v>3</v>
      </c>
      <c r="D587">
        <v>0</v>
      </c>
      <c r="E587">
        <v>0</v>
      </c>
      <c r="F587">
        <v>0</v>
      </c>
      <c r="G587">
        <v>1</v>
      </c>
      <c r="H587">
        <v>1</v>
      </c>
      <c r="I587">
        <v>0</v>
      </c>
      <c r="J587">
        <v>13</v>
      </c>
      <c r="K587">
        <v>0</v>
      </c>
      <c r="L587">
        <v>0</v>
      </c>
      <c r="M587">
        <v>8.5999999999999993E-2</v>
      </c>
      <c r="N587" t="s">
        <v>4448</v>
      </c>
      <c r="O587" t="s">
        <v>750</v>
      </c>
      <c r="P587">
        <v>24</v>
      </c>
      <c r="Q587">
        <v>37</v>
      </c>
      <c r="R587">
        <v>1</v>
      </c>
      <c r="S587">
        <v>3</v>
      </c>
      <c r="T587">
        <v>0</v>
      </c>
      <c r="U587">
        <v>0</v>
      </c>
      <c r="V587">
        <v>1</v>
      </c>
      <c r="W587">
        <v>0</v>
      </c>
    </row>
    <row r="588" spans="1:23" x14ac:dyDescent="0.25">
      <c r="A588" t="s">
        <v>5252</v>
      </c>
      <c r="B588">
        <v>31</v>
      </c>
      <c r="C588">
        <v>9</v>
      </c>
      <c r="D588">
        <v>1</v>
      </c>
      <c r="E588">
        <v>0</v>
      </c>
      <c r="F588">
        <v>2</v>
      </c>
      <c r="G588">
        <v>4</v>
      </c>
      <c r="H588">
        <v>5</v>
      </c>
      <c r="I588">
        <v>3</v>
      </c>
      <c r="J588">
        <v>14</v>
      </c>
      <c r="K588">
        <v>0</v>
      </c>
      <c r="L588">
        <v>0</v>
      </c>
      <c r="M588">
        <v>0.28999999999999998</v>
      </c>
      <c r="N588" t="s">
        <v>4298</v>
      </c>
      <c r="O588" t="s">
        <v>261</v>
      </c>
      <c r="P588">
        <v>14</v>
      </c>
      <c r="Q588">
        <v>36</v>
      </c>
      <c r="R588">
        <v>2</v>
      </c>
      <c r="S588">
        <v>6</v>
      </c>
      <c r="T588">
        <v>0</v>
      </c>
      <c r="U588">
        <v>0</v>
      </c>
      <c r="V588">
        <v>0</v>
      </c>
      <c r="W588">
        <v>0</v>
      </c>
    </row>
    <row r="589" spans="1:23" x14ac:dyDescent="0.25">
      <c r="A589" t="s">
        <v>5232</v>
      </c>
      <c r="B589">
        <v>34</v>
      </c>
      <c r="C589">
        <v>7</v>
      </c>
      <c r="D589">
        <v>0</v>
      </c>
      <c r="E589">
        <v>0</v>
      </c>
      <c r="F589">
        <v>3</v>
      </c>
      <c r="G589">
        <v>4</v>
      </c>
      <c r="H589">
        <v>5</v>
      </c>
      <c r="I589">
        <v>2</v>
      </c>
      <c r="J589">
        <v>11</v>
      </c>
      <c r="K589">
        <v>0</v>
      </c>
      <c r="L589">
        <v>0</v>
      </c>
      <c r="M589">
        <v>0.20599999999999999</v>
      </c>
      <c r="N589" t="s">
        <v>3950</v>
      </c>
      <c r="O589" t="s">
        <v>702</v>
      </c>
      <c r="P589">
        <v>17</v>
      </c>
      <c r="Q589">
        <v>36</v>
      </c>
      <c r="R589">
        <v>0</v>
      </c>
      <c r="S589">
        <v>4</v>
      </c>
      <c r="T589">
        <v>0</v>
      </c>
      <c r="U589">
        <v>0</v>
      </c>
      <c r="V589">
        <v>0</v>
      </c>
      <c r="W589">
        <v>1</v>
      </c>
    </row>
    <row r="590" spans="1:23" x14ac:dyDescent="0.25">
      <c r="A590" t="s">
        <v>5238</v>
      </c>
      <c r="B590">
        <v>33</v>
      </c>
      <c r="C590">
        <v>6</v>
      </c>
      <c r="D590">
        <v>0</v>
      </c>
      <c r="E590">
        <v>0</v>
      </c>
      <c r="F590">
        <v>2</v>
      </c>
      <c r="G590">
        <v>3</v>
      </c>
      <c r="H590">
        <v>6</v>
      </c>
      <c r="I590">
        <v>2</v>
      </c>
      <c r="J590">
        <v>17</v>
      </c>
      <c r="K590">
        <v>0</v>
      </c>
      <c r="L590">
        <v>0</v>
      </c>
      <c r="M590">
        <v>0.182</v>
      </c>
      <c r="N590" t="s">
        <v>5696</v>
      </c>
      <c r="O590" t="s">
        <v>5695</v>
      </c>
      <c r="P590">
        <v>17</v>
      </c>
      <c r="Q590">
        <v>36</v>
      </c>
      <c r="R590">
        <v>1</v>
      </c>
      <c r="S590">
        <v>4</v>
      </c>
      <c r="T590">
        <v>0</v>
      </c>
      <c r="U590">
        <v>0</v>
      </c>
      <c r="V590">
        <v>0</v>
      </c>
      <c r="W590">
        <v>0</v>
      </c>
    </row>
    <row r="591" spans="1:23" x14ac:dyDescent="0.25">
      <c r="A591" t="s">
        <v>5233</v>
      </c>
      <c r="B591">
        <v>33</v>
      </c>
      <c r="C591">
        <v>3</v>
      </c>
      <c r="D591">
        <v>1</v>
      </c>
      <c r="E591">
        <v>0</v>
      </c>
      <c r="F591">
        <v>0</v>
      </c>
      <c r="G591">
        <v>1</v>
      </c>
      <c r="H591">
        <v>1</v>
      </c>
      <c r="I591">
        <v>0</v>
      </c>
      <c r="J591">
        <v>17</v>
      </c>
      <c r="K591">
        <v>0</v>
      </c>
      <c r="L591">
        <v>0</v>
      </c>
      <c r="M591">
        <v>9.0999999999999998E-2</v>
      </c>
      <c r="N591" t="s">
        <v>6058</v>
      </c>
      <c r="O591" t="s">
        <v>4761</v>
      </c>
      <c r="P591">
        <v>23</v>
      </c>
      <c r="Q591">
        <v>36</v>
      </c>
      <c r="R591">
        <v>0</v>
      </c>
      <c r="S591">
        <v>2</v>
      </c>
      <c r="T591">
        <v>0</v>
      </c>
      <c r="U591">
        <v>0</v>
      </c>
      <c r="V591">
        <v>3</v>
      </c>
      <c r="W591">
        <v>1</v>
      </c>
    </row>
    <row r="592" spans="1:23" x14ac:dyDescent="0.25">
      <c r="A592" t="s">
        <v>5240</v>
      </c>
      <c r="B592">
        <v>34</v>
      </c>
      <c r="C592">
        <v>2</v>
      </c>
      <c r="D592">
        <v>0</v>
      </c>
      <c r="E592">
        <v>0</v>
      </c>
      <c r="F592">
        <v>0</v>
      </c>
      <c r="G592">
        <v>2</v>
      </c>
      <c r="H592">
        <v>1</v>
      </c>
      <c r="I592">
        <v>1</v>
      </c>
      <c r="J592">
        <v>13</v>
      </c>
      <c r="K592">
        <v>0</v>
      </c>
      <c r="L592">
        <v>0</v>
      </c>
      <c r="M592">
        <v>5.8999999999999997E-2</v>
      </c>
      <c r="N592" t="s">
        <v>4435</v>
      </c>
      <c r="O592" t="s">
        <v>716</v>
      </c>
      <c r="P592">
        <v>19</v>
      </c>
      <c r="Q592">
        <v>36</v>
      </c>
      <c r="R592">
        <v>0</v>
      </c>
      <c r="S592">
        <v>2</v>
      </c>
      <c r="T592">
        <v>0</v>
      </c>
      <c r="U592">
        <v>0</v>
      </c>
      <c r="V592">
        <v>1</v>
      </c>
      <c r="W592">
        <v>3</v>
      </c>
    </row>
    <row r="593" spans="1:23" x14ac:dyDescent="0.25">
      <c r="A593" t="s">
        <v>5239</v>
      </c>
      <c r="B593">
        <v>28</v>
      </c>
      <c r="C593">
        <v>7</v>
      </c>
      <c r="D593">
        <v>2</v>
      </c>
      <c r="E593">
        <v>0</v>
      </c>
      <c r="F593">
        <v>0</v>
      </c>
      <c r="G593">
        <v>4</v>
      </c>
      <c r="H593">
        <v>0</v>
      </c>
      <c r="I593">
        <v>0</v>
      </c>
      <c r="J593">
        <v>11</v>
      </c>
      <c r="K593">
        <v>0</v>
      </c>
      <c r="L593">
        <v>0</v>
      </c>
      <c r="M593">
        <v>0.25</v>
      </c>
      <c r="N593" t="s">
        <v>4602</v>
      </c>
      <c r="O593" t="s">
        <v>751</v>
      </c>
      <c r="P593">
        <v>18</v>
      </c>
      <c r="Q593">
        <v>35</v>
      </c>
      <c r="R593">
        <v>0</v>
      </c>
      <c r="S593">
        <v>5</v>
      </c>
      <c r="T593">
        <v>0</v>
      </c>
      <c r="U593">
        <v>0</v>
      </c>
      <c r="V593">
        <v>7</v>
      </c>
      <c r="W593">
        <v>0</v>
      </c>
    </row>
    <row r="594" spans="1:23" x14ac:dyDescent="0.25">
      <c r="A594" t="s">
        <v>5254</v>
      </c>
      <c r="B594">
        <v>31</v>
      </c>
      <c r="C594">
        <v>6</v>
      </c>
      <c r="D594">
        <v>0</v>
      </c>
      <c r="E594">
        <v>0</v>
      </c>
      <c r="F594">
        <v>0</v>
      </c>
      <c r="G594">
        <v>7</v>
      </c>
      <c r="H594">
        <v>1</v>
      </c>
      <c r="I594">
        <v>3</v>
      </c>
      <c r="J594">
        <v>5</v>
      </c>
      <c r="K594">
        <v>2</v>
      </c>
      <c r="L594">
        <v>0</v>
      </c>
      <c r="M594">
        <v>0.19400000000000001</v>
      </c>
      <c r="N594" t="s">
        <v>3916</v>
      </c>
      <c r="O594" t="s">
        <v>185</v>
      </c>
      <c r="P594">
        <v>20</v>
      </c>
      <c r="Q594">
        <v>35</v>
      </c>
      <c r="R594">
        <v>0</v>
      </c>
      <c r="S594">
        <v>6</v>
      </c>
      <c r="T594">
        <v>0</v>
      </c>
      <c r="U594">
        <v>1</v>
      </c>
      <c r="V594">
        <v>0</v>
      </c>
      <c r="W594">
        <v>1</v>
      </c>
    </row>
    <row r="595" spans="1:23" x14ac:dyDescent="0.25">
      <c r="A595" t="s">
        <v>5230</v>
      </c>
      <c r="B595">
        <v>27</v>
      </c>
      <c r="C595">
        <v>1</v>
      </c>
      <c r="D595">
        <v>0</v>
      </c>
      <c r="E595">
        <v>0</v>
      </c>
      <c r="F595">
        <v>0</v>
      </c>
      <c r="G595">
        <v>1</v>
      </c>
      <c r="H595">
        <v>0</v>
      </c>
      <c r="I595">
        <v>2</v>
      </c>
      <c r="J595">
        <v>17</v>
      </c>
      <c r="K595">
        <v>0</v>
      </c>
      <c r="L595">
        <v>0</v>
      </c>
      <c r="M595">
        <v>3.6999999999999998E-2</v>
      </c>
      <c r="N595" t="s">
        <v>6785</v>
      </c>
      <c r="O595" t="s">
        <v>5576</v>
      </c>
      <c r="P595">
        <v>19</v>
      </c>
      <c r="Q595">
        <v>35</v>
      </c>
      <c r="R595">
        <v>0</v>
      </c>
      <c r="S595">
        <v>1</v>
      </c>
      <c r="T595">
        <v>0</v>
      </c>
      <c r="U595">
        <v>0</v>
      </c>
      <c r="V595">
        <v>6</v>
      </c>
      <c r="W595">
        <v>1</v>
      </c>
    </row>
    <row r="596" spans="1:23" x14ac:dyDescent="0.25">
      <c r="A596" t="s">
        <v>5241</v>
      </c>
      <c r="B596">
        <v>32</v>
      </c>
      <c r="C596">
        <v>10</v>
      </c>
      <c r="D596">
        <v>1</v>
      </c>
      <c r="E596">
        <v>0</v>
      </c>
      <c r="F596">
        <v>1</v>
      </c>
      <c r="G596">
        <v>4</v>
      </c>
      <c r="H596">
        <v>4</v>
      </c>
      <c r="I596">
        <v>2</v>
      </c>
      <c r="J596">
        <v>10</v>
      </c>
      <c r="K596">
        <v>0</v>
      </c>
      <c r="L596">
        <v>0</v>
      </c>
      <c r="M596">
        <v>0.313</v>
      </c>
      <c r="N596" t="s">
        <v>4070</v>
      </c>
      <c r="O596" t="s">
        <v>522</v>
      </c>
      <c r="P596">
        <v>14</v>
      </c>
      <c r="Q596">
        <v>34</v>
      </c>
      <c r="R596">
        <v>0</v>
      </c>
      <c r="S596">
        <v>8</v>
      </c>
      <c r="T596">
        <v>0</v>
      </c>
      <c r="U596">
        <v>0</v>
      </c>
      <c r="V596">
        <v>0</v>
      </c>
      <c r="W596">
        <v>0</v>
      </c>
    </row>
    <row r="597" spans="1:23" x14ac:dyDescent="0.25">
      <c r="A597" t="s">
        <v>5232</v>
      </c>
      <c r="B597">
        <v>33</v>
      </c>
      <c r="C597">
        <v>8</v>
      </c>
      <c r="D597">
        <v>2</v>
      </c>
      <c r="E597">
        <v>0</v>
      </c>
      <c r="F597">
        <v>0</v>
      </c>
      <c r="G597">
        <v>3</v>
      </c>
      <c r="H597">
        <v>2</v>
      </c>
      <c r="I597">
        <v>0</v>
      </c>
      <c r="J597">
        <v>6</v>
      </c>
      <c r="K597">
        <v>0</v>
      </c>
      <c r="L597">
        <v>0</v>
      </c>
      <c r="M597">
        <v>0.24199999999999999</v>
      </c>
      <c r="N597" t="s">
        <v>6957</v>
      </c>
      <c r="O597" t="s">
        <v>5978</v>
      </c>
      <c r="P597">
        <v>22</v>
      </c>
      <c r="Q597">
        <v>34</v>
      </c>
      <c r="R597">
        <v>0</v>
      </c>
      <c r="S597">
        <v>6</v>
      </c>
      <c r="T597">
        <v>0</v>
      </c>
      <c r="U597">
        <v>1</v>
      </c>
      <c r="V597">
        <v>0</v>
      </c>
      <c r="W597">
        <v>1</v>
      </c>
    </row>
    <row r="598" spans="1:23" x14ac:dyDescent="0.25">
      <c r="A598" t="s">
        <v>5242</v>
      </c>
      <c r="B598">
        <v>31</v>
      </c>
      <c r="C598">
        <v>5</v>
      </c>
      <c r="D598">
        <v>1</v>
      </c>
      <c r="E598">
        <v>0</v>
      </c>
      <c r="F598">
        <v>0</v>
      </c>
      <c r="G598">
        <v>3</v>
      </c>
      <c r="H598">
        <v>0</v>
      </c>
      <c r="I598">
        <v>0</v>
      </c>
      <c r="J598">
        <v>13</v>
      </c>
      <c r="K598">
        <v>0</v>
      </c>
      <c r="L598">
        <v>0</v>
      </c>
      <c r="M598">
        <v>0.161</v>
      </c>
      <c r="N598" t="s">
        <v>5105</v>
      </c>
      <c r="O598" t="s">
        <v>5104</v>
      </c>
      <c r="P598">
        <v>24</v>
      </c>
      <c r="Q598">
        <v>34</v>
      </c>
      <c r="R598">
        <v>0</v>
      </c>
      <c r="S598">
        <v>4</v>
      </c>
      <c r="T598">
        <v>0</v>
      </c>
      <c r="U598">
        <v>0</v>
      </c>
      <c r="V598">
        <v>3</v>
      </c>
      <c r="W598">
        <v>0</v>
      </c>
    </row>
    <row r="599" spans="1:23" x14ac:dyDescent="0.25">
      <c r="A599" t="s">
        <v>5232</v>
      </c>
      <c r="B599">
        <v>32</v>
      </c>
      <c r="C599">
        <v>5</v>
      </c>
      <c r="D599">
        <v>2</v>
      </c>
      <c r="E599">
        <v>0</v>
      </c>
      <c r="F599">
        <v>0</v>
      </c>
      <c r="G599">
        <v>1</v>
      </c>
      <c r="H599">
        <v>2</v>
      </c>
      <c r="I599">
        <v>0</v>
      </c>
      <c r="J599">
        <v>20</v>
      </c>
      <c r="K599">
        <v>0</v>
      </c>
      <c r="L599">
        <v>0</v>
      </c>
      <c r="M599">
        <v>0.156</v>
      </c>
      <c r="N599" t="s">
        <v>4772</v>
      </c>
      <c r="O599" t="s">
        <v>718</v>
      </c>
      <c r="P599">
        <v>27</v>
      </c>
      <c r="Q599">
        <v>34</v>
      </c>
      <c r="R599">
        <v>0</v>
      </c>
      <c r="S599">
        <v>3</v>
      </c>
      <c r="T599">
        <v>0</v>
      </c>
      <c r="U599">
        <v>0</v>
      </c>
      <c r="V599">
        <v>2</v>
      </c>
      <c r="W599">
        <v>0</v>
      </c>
    </row>
    <row r="600" spans="1:23" x14ac:dyDescent="0.25">
      <c r="A600" t="s">
        <v>5240</v>
      </c>
      <c r="B600">
        <v>29</v>
      </c>
      <c r="C600">
        <v>4</v>
      </c>
      <c r="D600">
        <v>2</v>
      </c>
      <c r="E600">
        <v>0</v>
      </c>
      <c r="F600">
        <v>1</v>
      </c>
      <c r="G600">
        <v>4</v>
      </c>
      <c r="H600">
        <v>2</v>
      </c>
      <c r="I600">
        <v>0</v>
      </c>
      <c r="J600">
        <v>10</v>
      </c>
      <c r="K600">
        <v>0</v>
      </c>
      <c r="L600">
        <v>0</v>
      </c>
      <c r="M600">
        <v>0.13800000000000001</v>
      </c>
      <c r="N600" t="s">
        <v>6064</v>
      </c>
      <c r="O600" t="s">
        <v>5579</v>
      </c>
      <c r="P600">
        <v>20</v>
      </c>
      <c r="Q600">
        <v>34</v>
      </c>
      <c r="R600">
        <v>0</v>
      </c>
      <c r="S600">
        <v>1</v>
      </c>
      <c r="T600">
        <v>0</v>
      </c>
      <c r="U600">
        <v>0</v>
      </c>
      <c r="V600">
        <v>5</v>
      </c>
      <c r="W600">
        <v>1</v>
      </c>
    </row>
    <row r="601" spans="1:23" x14ac:dyDescent="0.25">
      <c r="A601" t="s">
        <v>6836</v>
      </c>
      <c r="B601">
        <v>25</v>
      </c>
      <c r="C601">
        <v>2</v>
      </c>
      <c r="D601">
        <v>0</v>
      </c>
      <c r="E601">
        <v>0</v>
      </c>
      <c r="F601">
        <v>0</v>
      </c>
      <c r="G601">
        <v>2</v>
      </c>
      <c r="H601">
        <v>4</v>
      </c>
      <c r="I601">
        <v>1</v>
      </c>
      <c r="J601">
        <v>17</v>
      </c>
      <c r="K601">
        <v>0</v>
      </c>
      <c r="L601">
        <v>0</v>
      </c>
      <c r="M601">
        <v>0.08</v>
      </c>
      <c r="N601" t="s">
        <v>4396</v>
      </c>
      <c r="O601" t="s">
        <v>870</v>
      </c>
      <c r="P601">
        <v>32</v>
      </c>
      <c r="Q601">
        <v>33</v>
      </c>
      <c r="R601">
        <v>0</v>
      </c>
      <c r="S601">
        <v>2</v>
      </c>
      <c r="T601">
        <v>0</v>
      </c>
      <c r="U601">
        <v>1</v>
      </c>
      <c r="V601">
        <v>6</v>
      </c>
      <c r="W601">
        <v>0</v>
      </c>
    </row>
    <row r="602" spans="1:23" x14ac:dyDescent="0.25">
      <c r="A602" t="s">
        <v>5239</v>
      </c>
      <c r="B602">
        <v>29</v>
      </c>
      <c r="C602">
        <v>2</v>
      </c>
      <c r="D602">
        <v>0</v>
      </c>
      <c r="E602">
        <v>0</v>
      </c>
      <c r="F602">
        <v>0</v>
      </c>
      <c r="G602">
        <v>0</v>
      </c>
      <c r="H602">
        <v>1</v>
      </c>
      <c r="I602">
        <v>1</v>
      </c>
      <c r="J602">
        <v>11</v>
      </c>
      <c r="K602">
        <v>0</v>
      </c>
      <c r="L602">
        <v>0</v>
      </c>
      <c r="M602">
        <v>6.9000000000000006E-2</v>
      </c>
      <c r="N602" t="s">
        <v>6715</v>
      </c>
      <c r="O602" t="s">
        <v>6714</v>
      </c>
      <c r="P602">
        <v>15</v>
      </c>
      <c r="Q602">
        <v>33</v>
      </c>
      <c r="R602">
        <v>0</v>
      </c>
      <c r="S602">
        <v>2</v>
      </c>
      <c r="T602">
        <v>0</v>
      </c>
      <c r="U602">
        <v>0</v>
      </c>
      <c r="V602">
        <v>3</v>
      </c>
      <c r="W602">
        <v>0</v>
      </c>
    </row>
    <row r="603" spans="1:23" x14ac:dyDescent="0.25">
      <c r="A603" t="s">
        <v>5233</v>
      </c>
      <c r="B603">
        <v>26</v>
      </c>
      <c r="C603">
        <v>1</v>
      </c>
      <c r="D603">
        <v>0</v>
      </c>
      <c r="E603">
        <v>0</v>
      </c>
      <c r="F603">
        <v>0</v>
      </c>
      <c r="G603">
        <v>1</v>
      </c>
      <c r="H603">
        <v>0</v>
      </c>
      <c r="I603">
        <v>1</v>
      </c>
      <c r="J603">
        <v>17</v>
      </c>
      <c r="K603">
        <v>0</v>
      </c>
      <c r="L603">
        <v>0</v>
      </c>
      <c r="M603">
        <v>3.7999999999999999E-2</v>
      </c>
      <c r="N603" t="s">
        <v>6065</v>
      </c>
      <c r="O603" t="s">
        <v>5353</v>
      </c>
      <c r="P603">
        <v>17</v>
      </c>
      <c r="Q603">
        <v>33</v>
      </c>
      <c r="R603">
        <v>0</v>
      </c>
      <c r="S603">
        <v>1</v>
      </c>
      <c r="T603">
        <v>0</v>
      </c>
      <c r="U603">
        <v>0</v>
      </c>
      <c r="V603">
        <v>6</v>
      </c>
      <c r="W603">
        <v>1</v>
      </c>
    </row>
    <row r="604" spans="1:23" x14ac:dyDescent="0.25">
      <c r="A604" t="s">
        <v>5250</v>
      </c>
      <c r="B604">
        <v>32</v>
      </c>
      <c r="C604">
        <v>11</v>
      </c>
      <c r="D604">
        <v>1</v>
      </c>
      <c r="E604">
        <v>0</v>
      </c>
      <c r="F604">
        <v>4</v>
      </c>
      <c r="G604">
        <v>5</v>
      </c>
      <c r="H604">
        <v>7</v>
      </c>
      <c r="I604">
        <v>0</v>
      </c>
      <c r="J604">
        <v>10</v>
      </c>
      <c r="K604">
        <v>0</v>
      </c>
      <c r="L604">
        <v>0</v>
      </c>
      <c r="M604">
        <v>0.34399999999999997</v>
      </c>
      <c r="N604" t="s">
        <v>6958</v>
      </c>
      <c r="O604" t="s">
        <v>5673</v>
      </c>
      <c r="P604">
        <v>12</v>
      </c>
      <c r="Q604">
        <v>32</v>
      </c>
      <c r="R604">
        <v>0</v>
      </c>
      <c r="S604">
        <v>6</v>
      </c>
      <c r="T604">
        <v>0</v>
      </c>
      <c r="U604">
        <v>0</v>
      </c>
      <c r="V604">
        <v>0</v>
      </c>
      <c r="W604">
        <v>0</v>
      </c>
    </row>
    <row r="605" spans="1:23" x14ac:dyDescent="0.25">
      <c r="A605" t="s">
        <v>5251</v>
      </c>
      <c r="B605">
        <v>27</v>
      </c>
      <c r="C605">
        <v>8</v>
      </c>
      <c r="D605">
        <v>2</v>
      </c>
      <c r="E605">
        <v>0</v>
      </c>
      <c r="F605">
        <v>0</v>
      </c>
      <c r="G605">
        <v>6</v>
      </c>
      <c r="H605">
        <v>1</v>
      </c>
      <c r="I605">
        <v>4</v>
      </c>
      <c r="J605">
        <v>9</v>
      </c>
      <c r="K605">
        <v>0</v>
      </c>
      <c r="L605">
        <v>1</v>
      </c>
      <c r="M605">
        <v>0.29599999999999999</v>
      </c>
      <c r="N605" t="s">
        <v>6468</v>
      </c>
      <c r="O605" t="s">
        <v>5950</v>
      </c>
      <c r="P605">
        <v>20</v>
      </c>
      <c r="Q605">
        <v>32</v>
      </c>
      <c r="R605">
        <v>1</v>
      </c>
      <c r="S605">
        <v>6</v>
      </c>
      <c r="T605">
        <v>0</v>
      </c>
      <c r="U605">
        <v>0</v>
      </c>
      <c r="V605">
        <v>0</v>
      </c>
      <c r="W605">
        <v>0</v>
      </c>
    </row>
    <row r="606" spans="1:23" x14ac:dyDescent="0.25">
      <c r="A606" t="s">
        <v>5233</v>
      </c>
      <c r="B606">
        <v>27</v>
      </c>
      <c r="C606">
        <v>6</v>
      </c>
      <c r="D606">
        <v>0</v>
      </c>
      <c r="E606">
        <v>1</v>
      </c>
      <c r="F606">
        <v>0</v>
      </c>
      <c r="G606">
        <v>2</v>
      </c>
      <c r="H606">
        <v>2</v>
      </c>
      <c r="I606">
        <v>5</v>
      </c>
      <c r="J606">
        <v>10</v>
      </c>
      <c r="K606">
        <v>1</v>
      </c>
      <c r="L606">
        <v>2</v>
      </c>
      <c r="M606">
        <v>0.222</v>
      </c>
      <c r="N606" t="s">
        <v>6959</v>
      </c>
      <c r="O606" t="s">
        <v>6531</v>
      </c>
      <c r="P606">
        <v>31</v>
      </c>
      <c r="Q606">
        <v>32</v>
      </c>
      <c r="R606">
        <v>0</v>
      </c>
      <c r="S606">
        <v>5</v>
      </c>
      <c r="T606">
        <v>0</v>
      </c>
      <c r="U606">
        <v>0</v>
      </c>
      <c r="V606">
        <v>0</v>
      </c>
      <c r="W606">
        <v>1</v>
      </c>
    </row>
    <row r="607" spans="1:23" x14ac:dyDescent="0.25">
      <c r="A607" t="s">
        <v>5233</v>
      </c>
      <c r="B607">
        <v>28</v>
      </c>
      <c r="C607">
        <v>4</v>
      </c>
      <c r="D607">
        <v>0</v>
      </c>
      <c r="E607">
        <v>0</v>
      </c>
      <c r="F607">
        <v>0</v>
      </c>
      <c r="G607">
        <v>2</v>
      </c>
      <c r="H607">
        <v>3</v>
      </c>
      <c r="I607">
        <v>3</v>
      </c>
      <c r="J607">
        <v>7</v>
      </c>
      <c r="K607">
        <v>0</v>
      </c>
      <c r="L607">
        <v>0</v>
      </c>
      <c r="M607">
        <v>0.14299999999999999</v>
      </c>
      <c r="N607" t="s">
        <v>5774</v>
      </c>
      <c r="O607" t="s">
        <v>5773</v>
      </c>
      <c r="P607">
        <v>15</v>
      </c>
      <c r="Q607">
        <v>32</v>
      </c>
      <c r="R607">
        <v>1</v>
      </c>
      <c r="S607">
        <v>4</v>
      </c>
      <c r="T607">
        <v>0</v>
      </c>
      <c r="U607">
        <v>0</v>
      </c>
      <c r="V607">
        <v>0</v>
      </c>
      <c r="W607">
        <v>0</v>
      </c>
    </row>
    <row r="608" spans="1:23" x14ac:dyDescent="0.25">
      <c r="A608" t="s">
        <v>5255</v>
      </c>
      <c r="B608">
        <v>24</v>
      </c>
      <c r="C608">
        <v>3</v>
      </c>
      <c r="D608">
        <v>0</v>
      </c>
      <c r="E608">
        <v>0</v>
      </c>
      <c r="F608">
        <v>0</v>
      </c>
      <c r="G608">
        <v>3</v>
      </c>
      <c r="H608">
        <v>0</v>
      </c>
      <c r="I608">
        <v>2</v>
      </c>
      <c r="J608">
        <v>14</v>
      </c>
      <c r="K608">
        <v>0</v>
      </c>
      <c r="L608">
        <v>0</v>
      </c>
      <c r="M608">
        <v>0.125</v>
      </c>
      <c r="N608" t="s">
        <v>5301</v>
      </c>
      <c r="O608" t="s">
        <v>5300</v>
      </c>
      <c r="P608">
        <v>22</v>
      </c>
      <c r="Q608">
        <v>32</v>
      </c>
      <c r="R608">
        <v>0</v>
      </c>
      <c r="S608">
        <v>3</v>
      </c>
      <c r="T608">
        <v>0</v>
      </c>
      <c r="U608">
        <v>0</v>
      </c>
      <c r="V608">
        <v>6</v>
      </c>
      <c r="W608">
        <v>0</v>
      </c>
    </row>
    <row r="609" spans="1:23" x14ac:dyDescent="0.25">
      <c r="A609" t="s">
        <v>5239</v>
      </c>
      <c r="B609">
        <v>29</v>
      </c>
      <c r="C609">
        <v>3</v>
      </c>
      <c r="D609">
        <v>1</v>
      </c>
      <c r="E609">
        <v>0</v>
      </c>
      <c r="F609">
        <v>0</v>
      </c>
      <c r="G609">
        <v>0</v>
      </c>
      <c r="H609">
        <v>2</v>
      </c>
      <c r="I609">
        <v>0</v>
      </c>
      <c r="J609">
        <v>10</v>
      </c>
      <c r="K609">
        <v>0</v>
      </c>
      <c r="L609">
        <v>0</v>
      </c>
      <c r="M609">
        <v>0.10299999999999999</v>
      </c>
      <c r="N609" t="s">
        <v>6037</v>
      </c>
      <c r="O609" t="s">
        <v>6036</v>
      </c>
      <c r="P609">
        <v>30</v>
      </c>
      <c r="Q609">
        <v>32</v>
      </c>
      <c r="R609">
        <v>0</v>
      </c>
      <c r="S609">
        <v>2</v>
      </c>
      <c r="T609">
        <v>0</v>
      </c>
      <c r="U609">
        <v>0</v>
      </c>
      <c r="V609">
        <v>3</v>
      </c>
      <c r="W609">
        <v>0</v>
      </c>
    </row>
    <row r="610" spans="1:23" x14ac:dyDescent="0.25">
      <c r="A610" t="s">
        <v>5241</v>
      </c>
      <c r="B610">
        <v>30</v>
      </c>
      <c r="C610">
        <v>8</v>
      </c>
      <c r="D610">
        <v>3</v>
      </c>
      <c r="E610">
        <v>0</v>
      </c>
      <c r="F610">
        <v>0</v>
      </c>
      <c r="G610">
        <v>1</v>
      </c>
      <c r="H610">
        <v>2</v>
      </c>
      <c r="I610">
        <v>0</v>
      </c>
      <c r="J610">
        <v>8</v>
      </c>
      <c r="K610">
        <v>0</v>
      </c>
      <c r="L610">
        <v>0</v>
      </c>
      <c r="M610">
        <v>0.26700000000000002</v>
      </c>
      <c r="N610" t="s">
        <v>6960</v>
      </c>
      <c r="O610" t="s">
        <v>5990</v>
      </c>
      <c r="P610">
        <v>13</v>
      </c>
      <c r="Q610">
        <v>31</v>
      </c>
      <c r="R610">
        <v>0</v>
      </c>
      <c r="S610">
        <v>5</v>
      </c>
      <c r="T610">
        <v>0</v>
      </c>
      <c r="U610">
        <v>1</v>
      </c>
      <c r="V610">
        <v>0</v>
      </c>
      <c r="W610">
        <v>0</v>
      </c>
    </row>
    <row r="611" spans="1:23" x14ac:dyDescent="0.25">
      <c r="A611" t="s">
        <v>5248</v>
      </c>
      <c r="B611">
        <v>28</v>
      </c>
      <c r="C611">
        <v>6</v>
      </c>
      <c r="D611">
        <v>1</v>
      </c>
      <c r="E611">
        <v>0</v>
      </c>
      <c r="F611">
        <v>0</v>
      </c>
      <c r="G611">
        <v>0</v>
      </c>
      <c r="H611">
        <v>2</v>
      </c>
      <c r="I611">
        <v>3</v>
      </c>
      <c r="J611">
        <v>9</v>
      </c>
      <c r="K611">
        <v>0</v>
      </c>
      <c r="L611">
        <v>0</v>
      </c>
      <c r="M611">
        <v>0.214</v>
      </c>
      <c r="N611" t="s">
        <v>5853</v>
      </c>
      <c r="O611" t="s">
        <v>5852</v>
      </c>
      <c r="P611">
        <v>16</v>
      </c>
      <c r="Q611">
        <v>31</v>
      </c>
      <c r="R611">
        <v>0</v>
      </c>
      <c r="S611">
        <v>5</v>
      </c>
      <c r="T611">
        <v>0</v>
      </c>
      <c r="U611">
        <v>0</v>
      </c>
      <c r="V611">
        <v>0</v>
      </c>
      <c r="W611">
        <v>2</v>
      </c>
    </row>
    <row r="612" spans="1:23" x14ac:dyDescent="0.25">
      <c r="A612" t="s">
        <v>5256</v>
      </c>
      <c r="B612">
        <v>29</v>
      </c>
      <c r="C612">
        <v>5</v>
      </c>
      <c r="D612">
        <v>1</v>
      </c>
      <c r="E612">
        <v>0</v>
      </c>
      <c r="F612">
        <v>0</v>
      </c>
      <c r="G612">
        <v>0</v>
      </c>
      <c r="H612">
        <v>3</v>
      </c>
      <c r="I612">
        <v>2</v>
      </c>
      <c r="J612">
        <v>10</v>
      </c>
      <c r="K612">
        <v>0</v>
      </c>
      <c r="L612">
        <v>0</v>
      </c>
      <c r="M612">
        <v>0.17199999999999999</v>
      </c>
      <c r="N612" t="s">
        <v>5901</v>
      </c>
      <c r="O612" t="s">
        <v>5900</v>
      </c>
      <c r="P612">
        <v>17</v>
      </c>
      <c r="Q612">
        <v>31</v>
      </c>
      <c r="R612">
        <v>0</v>
      </c>
      <c r="S612">
        <v>4</v>
      </c>
      <c r="T612">
        <v>1</v>
      </c>
      <c r="U612">
        <v>0</v>
      </c>
      <c r="V612">
        <v>0</v>
      </c>
      <c r="W612">
        <v>0</v>
      </c>
    </row>
    <row r="613" spans="1:23" x14ac:dyDescent="0.25">
      <c r="A613" t="s">
        <v>5235</v>
      </c>
      <c r="B613">
        <v>24</v>
      </c>
      <c r="C613">
        <v>4</v>
      </c>
      <c r="D613">
        <v>1</v>
      </c>
      <c r="E613">
        <v>0</v>
      </c>
      <c r="F613">
        <v>2</v>
      </c>
      <c r="G613">
        <v>5</v>
      </c>
      <c r="H613">
        <v>4</v>
      </c>
      <c r="I613">
        <v>6</v>
      </c>
      <c r="J613">
        <v>4</v>
      </c>
      <c r="K613">
        <v>0</v>
      </c>
      <c r="L613">
        <v>0</v>
      </c>
      <c r="M613">
        <v>0.16700000000000001</v>
      </c>
      <c r="N613" t="s">
        <v>5268</v>
      </c>
      <c r="O613" t="s">
        <v>5960</v>
      </c>
      <c r="P613">
        <v>14</v>
      </c>
      <c r="Q613">
        <v>31</v>
      </c>
      <c r="R613">
        <v>0</v>
      </c>
      <c r="S613">
        <v>1</v>
      </c>
      <c r="T613">
        <v>0</v>
      </c>
      <c r="U613">
        <v>1</v>
      </c>
      <c r="V613">
        <v>0</v>
      </c>
      <c r="W613">
        <v>2</v>
      </c>
    </row>
    <row r="614" spans="1:23" x14ac:dyDescent="0.25">
      <c r="A614" t="s">
        <v>5249</v>
      </c>
      <c r="B614">
        <v>25</v>
      </c>
      <c r="C614">
        <v>4</v>
      </c>
      <c r="D614">
        <v>1</v>
      </c>
      <c r="E614">
        <v>0</v>
      </c>
      <c r="F614">
        <v>0</v>
      </c>
      <c r="G614">
        <v>3</v>
      </c>
      <c r="H614">
        <v>1</v>
      </c>
      <c r="I614">
        <v>4</v>
      </c>
      <c r="J614">
        <v>7</v>
      </c>
      <c r="K614">
        <v>0</v>
      </c>
      <c r="L614">
        <v>0</v>
      </c>
      <c r="M614">
        <v>0.16</v>
      </c>
      <c r="N614" t="s">
        <v>4023</v>
      </c>
      <c r="O614" t="s">
        <v>3721</v>
      </c>
      <c r="P614">
        <v>14</v>
      </c>
      <c r="Q614">
        <v>31</v>
      </c>
      <c r="R614">
        <v>1</v>
      </c>
      <c r="S614">
        <v>3</v>
      </c>
      <c r="T614">
        <v>0</v>
      </c>
      <c r="U614">
        <v>0</v>
      </c>
      <c r="V614">
        <v>1</v>
      </c>
      <c r="W614">
        <v>1</v>
      </c>
    </row>
    <row r="615" spans="1:23" x14ac:dyDescent="0.25">
      <c r="A615" t="s">
        <v>5244</v>
      </c>
      <c r="B615">
        <v>26</v>
      </c>
      <c r="C615">
        <v>3</v>
      </c>
      <c r="D615">
        <v>1</v>
      </c>
      <c r="E615">
        <v>0</v>
      </c>
      <c r="F615">
        <v>1</v>
      </c>
      <c r="G615">
        <v>3</v>
      </c>
      <c r="H615">
        <v>1</v>
      </c>
      <c r="I615">
        <v>4</v>
      </c>
      <c r="J615">
        <v>15</v>
      </c>
      <c r="K615">
        <v>0</v>
      </c>
      <c r="L615">
        <v>0</v>
      </c>
      <c r="M615">
        <v>0.115</v>
      </c>
      <c r="N615" t="s">
        <v>4626</v>
      </c>
      <c r="O615" t="s">
        <v>293</v>
      </c>
      <c r="P615">
        <v>16</v>
      </c>
      <c r="Q615">
        <v>31</v>
      </c>
      <c r="R615">
        <v>1</v>
      </c>
      <c r="S615">
        <v>1</v>
      </c>
      <c r="T615">
        <v>0</v>
      </c>
      <c r="U615">
        <v>0</v>
      </c>
      <c r="V615">
        <v>0</v>
      </c>
      <c r="W615">
        <v>0</v>
      </c>
    </row>
    <row r="616" spans="1:23" x14ac:dyDescent="0.25">
      <c r="A616" t="s">
        <v>5248</v>
      </c>
      <c r="B616">
        <v>28</v>
      </c>
      <c r="C616">
        <v>2</v>
      </c>
      <c r="D616">
        <v>0</v>
      </c>
      <c r="E616">
        <v>0</v>
      </c>
      <c r="F616">
        <v>0</v>
      </c>
      <c r="G616">
        <v>1</v>
      </c>
      <c r="H616">
        <v>0</v>
      </c>
      <c r="I616">
        <v>1</v>
      </c>
      <c r="J616">
        <v>14</v>
      </c>
      <c r="K616">
        <v>0</v>
      </c>
      <c r="L616">
        <v>0</v>
      </c>
      <c r="M616">
        <v>7.0999999999999994E-2</v>
      </c>
      <c r="N616" t="s">
        <v>4706</v>
      </c>
      <c r="O616" t="s">
        <v>54</v>
      </c>
      <c r="P616">
        <v>11</v>
      </c>
      <c r="Q616">
        <v>31</v>
      </c>
      <c r="R616">
        <v>0</v>
      </c>
      <c r="S616">
        <v>2</v>
      </c>
      <c r="T616">
        <v>0</v>
      </c>
      <c r="U616">
        <v>0</v>
      </c>
      <c r="V616">
        <v>2</v>
      </c>
      <c r="W616">
        <v>2</v>
      </c>
    </row>
    <row r="617" spans="1:23" x14ac:dyDescent="0.25">
      <c r="A617" t="s">
        <v>5255</v>
      </c>
      <c r="B617">
        <v>26</v>
      </c>
      <c r="C617">
        <v>5</v>
      </c>
      <c r="D617">
        <v>0</v>
      </c>
      <c r="E617">
        <v>0</v>
      </c>
      <c r="F617">
        <v>0</v>
      </c>
      <c r="G617">
        <v>0</v>
      </c>
      <c r="H617">
        <v>1</v>
      </c>
      <c r="I617">
        <v>1</v>
      </c>
      <c r="J617">
        <v>11</v>
      </c>
      <c r="K617">
        <v>0</v>
      </c>
      <c r="L617">
        <v>0</v>
      </c>
      <c r="M617">
        <v>0.192</v>
      </c>
      <c r="N617" t="s">
        <v>5027</v>
      </c>
      <c r="O617" t="s">
        <v>768</v>
      </c>
      <c r="P617">
        <v>17</v>
      </c>
      <c r="Q617">
        <v>30</v>
      </c>
      <c r="R617">
        <v>0</v>
      </c>
      <c r="S617">
        <v>5</v>
      </c>
      <c r="T617">
        <v>0</v>
      </c>
      <c r="U617">
        <v>1</v>
      </c>
      <c r="V617">
        <v>2</v>
      </c>
      <c r="W617">
        <v>0</v>
      </c>
    </row>
    <row r="618" spans="1:23" x14ac:dyDescent="0.25">
      <c r="A618" t="s">
        <v>5243</v>
      </c>
      <c r="B618">
        <v>27</v>
      </c>
      <c r="C618">
        <v>5</v>
      </c>
      <c r="D618">
        <v>1</v>
      </c>
      <c r="E618">
        <v>0</v>
      </c>
      <c r="F618">
        <v>1</v>
      </c>
      <c r="G618">
        <v>5</v>
      </c>
      <c r="H618">
        <v>3</v>
      </c>
      <c r="I618">
        <v>0</v>
      </c>
      <c r="J618">
        <v>10</v>
      </c>
      <c r="K618">
        <v>0</v>
      </c>
      <c r="L618">
        <v>0</v>
      </c>
      <c r="M618">
        <v>0.185</v>
      </c>
      <c r="N618" t="s">
        <v>3886</v>
      </c>
      <c r="O618" t="s">
        <v>3719</v>
      </c>
      <c r="P618">
        <v>44</v>
      </c>
      <c r="Q618">
        <v>30</v>
      </c>
      <c r="R618">
        <v>0</v>
      </c>
      <c r="S618">
        <v>3</v>
      </c>
      <c r="T618">
        <v>0</v>
      </c>
      <c r="U618">
        <v>0</v>
      </c>
      <c r="V618">
        <v>3</v>
      </c>
      <c r="W618">
        <v>0</v>
      </c>
    </row>
    <row r="619" spans="1:23" x14ac:dyDescent="0.25">
      <c r="A619" t="s">
        <v>5239</v>
      </c>
      <c r="B619">
        <v>24</v>
      </c>
      <c r="C619">
        <v>1</v>
      </c>
      <c r="D619">
        <v>1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15</v>
      </c>
      <c r="K619">
        <v>0</v>
      </c>
      <c r="L619">
        <v>0</v>
      </c>
      <c r="M619">
        <v>4.2000000000000003E-2</v>
      </c>
      <c r="N619" t="s">
        <v>6804</v>
      </c>
      <c r="O619" t="s">
        <v>5459</v>
      </c>
      <c r="P619">
        <v>16</v>
      </c>
      <c r="Q619">
        <v>30</v>
      </c>
      <c r="R619">
        <v>0</v>
      </c>
      <c r="S619">
        <v>0</v>
      </c>
      <c r="T619">
        <v>0</v>
      </c>
      <c r="U619">
        <v>0</v>
      </c>
      <c r="V619">
        <v>5</v>
      </c>
      <c r="W619">
        <v>1</v>
      </c>
    </row>
    <row r="620" spans="1:23" x14ac:dyDescent="0.25">
      <c r="A620" t="s">
        <v>5236</v>
      </c>
      <c r="B620">
        <v>27</v>
      </c>
      <c r="C620">
        <v>10</v>
      </c>
      <c r="D620">
        <v>2</v>
      </c>
      <c r="E620">
        <v>0</v>
      </c>
      <c r="F620">
        <v>0</v>
      </c>
      <c r="G620">
        <v>2</v>
      </c>
      <c r="H620">
        <v>1</v>
      </c>
      <c r="I620">
        <v>1</v>
      </c>
      <c r="J620">
        <v>10</v>
      </c>
      <c r="K620">
        <v>1</v>
      </c>
      <c r="L620">
        <v>0</v>
      </c>
      <c r="M620">
        <v>0.37</v>
      </c>
      <c r="N620" t="s">
        <v>6538</v>
      </c>
      <c r="O620" t="s">
        <v>6537</v>
      </c>
      <c r="P620">
        <v>12</v>
      </c>
      <c r="Q620">
        <v>29</v>
      </c>
      <c r="R620">
        <v>1</v>
      </c>
      <c r="S620">
        <v>8</v>
      </c>
      <c r="T620">
        <v>0</v>
      </c>
      <c r="U620">
        <v>0</v>
      </c>
      <c r="V620">
        <v>0</v>
      </c>
      <c r="W620">
        <v>0</v>
      </c>
    </row>
    <row r="621" spans="1:23" x14ac:dyDescent="0.25">
      <c r="A621" t="s">
        <v>5234</v>
      </c>
      <c r="B621">
        <v>27</v>
      </c>
      <c r="C621">
        <v>7</v>
      </c>
      <c r="D621">
        <v>1</v>
      </c>
      <c r="E621">
        <v>0</v>
      </c>
      <c r="F621">
        <v>0</v>
      </c>
      <c r="G621">
        <v>1</v>
      </c>
      <c r="H621">
        <v>0</v>
      </c>
      <c r="I621">
        <v>1</v>
      </c>
      <c r="J621">
        <v>6</v>
      </c>
      <c r="K621">
        <v>0</v>
      </c>
      <c r="L621">
        <v>0</v>
      </c>
      <c r="M621">
        <v>0.25900000000000001</v>
      </c>
      <c r="N621" t="s">
        <v>4770</v>
      </c>
      <c r="O621" t="s">
        <v>969</v>
      </c>
      <c r="P621">
        <v>16</v>
      </c>
      <c r="Q621">
        <v>29</v>
      </c>
      <c r="R621">
        <v>1</v>
      </c>
      <c r="S621">
        <v>6</v>
      </c>
      <c r="T621">
        <v>0</v>
      </c>
      <c r="U621">
        <v>0</v>
      </c>
      <c r="V621">
        <v>0</v>
      </c>
      <c r="W621">
        <v>0</v>
      </c>
    </row>
    <row r="622" spans="1:23" x14ac:dyDescent="0.25">
      <c r="A622" t="s">
        <v>5247</v>
      </c>
      <c r="B622">
        <v>29</v>
      </c>
      <c r="C622">
        <v>7</v>
      </c>
      <c r="D622">
        <v>2</v>
      </c>
      <c r="E622">
        <v>0</v>
      </c>
      <c r="F622">
        <v>0</v>
      </c>
      <c r="G622">
        <v>1</v>
      </c>
      <c r="H622">
        <v>2</v>
      </c>
      <c r="I622">
        <v>0</v>
      </c>
      <c r="J622">
        <v>1</v>
      </c>
      <c r="K622">
        <v>0</v>
      </c>
      <c r="L622">
        <v>0</v>
      </c>
      <c r="M622">
        <v>0.24099999999999999</v>
      </c>
      <c r="N622" t="s">
        <v>4939</v>
      </c>
      <c r="O622" t="s">
        <v>23</v>
      </c>
      <c r="P622">
        <v>13</v>
      </c>
      <c r="Q622">
        <v>29</v>
      </c>
      <c r="R622">
        <v>0</v>
      </c>
      <c r="S622">
        <v>5</v>
      </c>
      <c r="T622">
        <v>0</v>
      </c>
      <c r="U622">
        <v>0</v>
      </c>
      <c r="V622">
        <v>0</v>
      </c>
      <c r="W622">
        <v>2</v>
      </c>
    </row>
    <row r="623" spans="1:23" x14ac:dyDescent="0.25">
      <c r="A623" t="s">
        <v>5239</v>
      </c>
      <c r="B623">
        <v>26</v>
      </c>
      <c r="C623">
        <v>4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10</v>
      </c>
      <c r="K623">
        <v>0</v>
      </c>
      <c r="L623">
        <v>0</v>
      </c>
      <c r="M623">
        <v>0.154</v>
      </c>
      <c r="N623" t="s">
        <v>3880</v>
      </c>
      <c r="O623" t="s">
        <v>794</v>
      </c>
      <c r="P623">
        <v>15</v>
      </c>
      <c r="Q623">
        <v>29</v>
      </c>
      <c r="R623">
        <v>0</v>
      </c>
      <c r="S623">
        <v>4</v>
      </c>
      <c r="T623">
        <v>0</v>
      </c>
      <c r="U623">
        <v>0</v>
      </c>
      <c r="V623">
        <v>3</v>
      </c>
      <c r="W623">
        <v>0</v>
      </c>
    </row>
    <row r="624" spans="1:23" x14ac:dyDescent="0.25">
      <c r="A624" t="s">
        <v>5240</v>
      </c>
      <c r="B624">
        <v>27</v>
      </c>
      <c r="C624">
        <v>2</v>
      </c>
      <c r="D624">
        <v>1</v>
      </c>
      <c r="E624">
        <v>0</v>
      </c>
      <c r="F624">
        <v>0</v>
      </c>
      <c r="G624">
        <v>1</v>
      </c>
      <c r="H624">
        <v>0</v>
      </c>
      <c r="I624">
        <v>1</v>
      </c>
      <c r="J624">
        <v>12</v>
      </c>
      <c r="K624">
        <v>0</v>
      </c>
      <c r="L624">
        <v>0</v>
      </c>
      <c r="M624">
        <v>7.3999999999999996E-2</v>
      </c>
      <c r="N624" t="s">
        <v>3888</v>
      </c>
      <c r="O624" t="s">
        <v>733</v>
      </c>
      <c r="P624">
        <v>18</v>
      </c>
      <c r="Q624">
        <v>29</v>
      </c>
      <c r="R624">
        <v>0</v>
      </c>
      <c r="S624">
        <v>1</v>
      </c>
      <c r="T624">
        <v>0</v>
      </c>
      <c r="U624">
        <v>0</v>
      </c>
      <c r="V624">
        <v>1</v>
      </c>
      <c r="W624">
        <v>0</v>
      </c>
    </row>
    <row r="625" spans="1:23" x14ac:dyDescent="0.25">
      <c r="A625" t="s">
        <v>5240</v>
      </c>
      <c r="B625">
        <v>25</v>
      </c>
      <c r="C625">
        <v>2</v>
      </c>
      <c r="D625">
        <v>0</v>
      </c>
      <c r="E625">
        <v>0</v>
      </c>
      <c r="F625">
        <v>0</v>
      </c>
      <c r="G625">
        <v>1</v>
      </c>
      <c r="H625">
        <v>1</v>
      </c>
      <c r="I625">
        <v>0</v>
      </c>
      <c r="J625">
        <v>10</v>
      </c>
      <c r="K625">
        <v>0</v>
      </c>
      <c r="L625">
        <v>0</v>
      </c>
      <c r="M625">
        <v>0.08</v>
      </c>
      <c r="N625" t="s">
        <v>4475</v>
      </c>
      <c r="O625" t="s">
        <v>863</v>
      </c>
      <c r="P625">
        <v>34</v>
      </c>
      <c r="Q625">
        <v>28</v>
      </c>
      <c r="R625">
        <v>0</v>
      </c>
      <c r="S625">
        <v>2</v>
      </c>
      <c r="T625">
        <v>0</v>
      </c>
      <c r="U625">
        <v>0</v>
      </c>
      <c r="V625">
        <v>3</v>
      </c>
      <c r="W625">
        <v>0</v>
      </c>
    </row>
    <row r="626" spans="1:23" x14ac:dyDescent="0.25">
      <c r="A626" t="s">
        <v>5241</v>
      </c>
      <c r="B626">
        <v>26</v>
      </c>
      <c r="C626">
        <v>2</v>
      </c>
      <c r="D626">
        <v>0</v>
      </c>
      <c r="E626">
        <v>0</v>
      </c>
      <c r="F626">
        <v>0</v>
      </c>
      <c r="G626">
        <v>0</v>
      </c>
      <c r="H626">
        <v>3</v>
      </c>
      <c r="I626">
        <v>1</v>
      </c>
      <c r="J626">
        <v>6</v>
      </c>
      <c r="K626">
        <v>0</v>
      </c>
      <c r="L626">
        <v>0</v>
      </c>
      <c r="M626">
        <v>7.6999999999999999E-2</v>
      </c>
      <c r="N626" t="s">
        <v>4209</v>
      </c>
      <c r="O626" t="s">
        <v>82</v>
      </c>
      <c r="P626">
        <v>14</v>
      </c>
      <c r="Q626">
        <v>28</v>
      </c>
      <c r="R626">
        <v>0</v>
      </c>
      <c r="S626">
        <v>2</v>
      </c>
      <c r="T626">
        <v>0</v>
      </c>
      <c r="U626">
        <v>0</v>
      </c>
      <c r="V626">
        <v>1</v>
      </c>
      <c r="W626">
        <v>1</v>
      </c>
    </row>
    <row r="627" spans="1:23" x14ac:dyDescent="0.25">
      <c r="A627" t="s">
        <v>5238</v>
      </c>
      <c r="B627">
        <v>23</v>
      </c>
      <c r="C627">
        <v>1</v>
      </c>
      <c r="D627">
        <v>0</v>
      </c>
      <c r="E627">
        <v>0</v>
      </c>
      <c r="F627">
        <v>0</v>
      </c>
      <c r="G627">
        <v>2</v>
      </c>
      <c r="H627">
        <v>0</v>
      </c>
      <c r="I627">
        <v>3</v>
      </c>
      <c r="J627">
        <v>16</v>
      </c>
      <c r="K627">
        <v>0</v>
      </c>
      <c r="L627">
        <v>0</v>
      </c>
      <c r="M627">
        <v>4.2999999999999997E-2</v>
      </c>
      <c r="N627" t="s">
        <v>4436</v>
      </c>
      <c r="O627" t="s">
        <v>729</v>
      </c>
      <c r="P627">
        <v>19</v>
      </c>
      <c r="Q627">
        <v>28</v>
      </c>
      <c r="R627">
        <v>0</v>
      </c>
      <c r="S627">
        <v>1</v>
      </c>
      <c r="T627">
        <v>0</v>
      </c>
      <c r="U627">
        <v>0</v>
      </c>
      <c r="V627">
        <v>2</v>
      </c>
      <c r="W627">
        <v>0</v>
      </c>
    </row>
    <row r="628" spans="1:23" x14ac:dyDescent="0.25">
      <c r="A628" t="s">
        <v>5245</v>
      </c>
      <c r="B628">
        <v>24</v>
      </c>
      <c r="C628">
        <v>6</v>
      </c>
      <c r="D628">
        <v>1</v>
      </c>
      <c r="E628">
        <v>0</v>
      </c>
      <c r="F628">
        <v>1</v>
      </c>
      <c r="G628">
        <v>2</v>
      </c>
      <c r="H628">
        <v>5</v>
      </c>
      <c r="I628">
        <v>3</v>
      </c>
      <c r="J628">
        <v>4</v>
      </c>
      <c r="K628">
        <v>0</v>
      </c>
      <c r="L628">
        <v>0</v>
      </c>
      <c r="M628">
        <v>0.25</v>
      </c>
      <c r="N628" t="s">
        <v>6961</v>
      </c>
      <c r="O628" t="s">
        <v>5859</v>
      </c>
      <c r="P628">
        <v>13</v>
      </c>
      <c r="Q628">
        <v>27</v>
      </c>
      <c r="R628">
        <v>0</v>
      </c>
      <c r="S628">
        <v>4</v>
      </c>
      <c r="T628">
        <v>0</v>
      </c>
      <c r="U628">
        <v>0</v>
      </c>
      <c r="V628">
        <v>0</v>
      </c>
      <c r="W628">
        <v>1</v>
      </c>
    </row>
    <row r="629" spans="1:23" x14ac:dyDescent="0.25">
      <c r="A629" t="s">
        <v>5256</v>
      </c>
      <c r="B629">
        <v>24</v>
      </c>
      <c r="C629">
        <v>6</v>
      </c>
      <c r="D629">
        <v>1</v>
      </c>
      <c r="E629">
        <v>2</v>
      </c>
      <c r="F629">
        <v>0</v>
      </c>
      <c r="G629">
        <v>2</v>
      </c>
      <c r="H629">
        <v>4</v>
      </c>
      <c r="I629">
        <v>0</v>
      </c>
      <c r="J629">
        <v>6</v>
      </c>
      <c r="K629">
        <v>0</v>
      </c>
      <c r="L629">
        <v>1</v>
      </c>
      <c r="M629">
        <v>0.25</v>
      </c>
      <c r="N629" t="s">
        <v>6962</v>
      </c>
      <c r="O629" t="s">
        <v>5902</v>
      </c>
      <c r="P629">
        <v>13</v>
      </c>
      <c r="Q629">
        <v>27</v>
      </c>
      <c r="R629">
        <v>2</v>
      </c>
      <c r="S629">
        <v>3</v>
      </c>
      <c r="T629">
        <v>0</v>
      </c>
      <c r="U629">
        <v>0</v>
      </c>
      <c r="V629">
        <v>1</v>
      </c>
      <c r="W629">
        <v>2</v>
      </c>
    </row>
    <row r="630" spans="1:23" x14ac:dyDescent="0.25">
      <c r="A630" t="s">
        <v>5255</v>
      </c>
      <c r="B630">
        <v>22</v>
      </c>
      <c r="C630">
        <v>4</v>
      </c>
      <c r="D630">
        <v>0</v>
      </c>
      <c r="E630">
        <v>0</v>
      </c>
      <c r="F630">
        <v>0</v>
      </c>
      <c r="G630">
        <v>0</v>
      </c>
      <c r="H630">
        <v>3</v>
      </c>
      <c r="I630">
        <v>0</v>
      </c>
      <c r="J630">
        <v>8</v>
      </c>
      <c r="K630">
        <v>0</v>
      </c>
      <c r="L630">
        <v>0</v>
      </c>
      <c r="M630">
        <v>0.182</v>
      </c>
      <c r="N630" t="s">
        <v>4521</v>
      </c>
      <c r="O630" t="s">
        <v>757</v>
      </c>
      <c r="P630">
        <v>26</v>
      </c>
      <c r="Q630">
        <v>27</v>
      </c>
      <c r="R630">
        <v>0</v>
      </c>
      <c r="S630">
        <v>4</v>
      </c>
      <c r="T630">
        <v>0</v>
      </c>
      <c r="U630">
        <v>0</v>
      </c>
      <c r="V630">
        <v>5</v>
      </c>
      <c r="W630">
        <v>1</v>
      </c>
    </row>
    <row r="631" spans="1:23" x14ac:dyDescent="0.25">
      <c r="A631" t="s">
        <v>5256</v>
      </c>
      <c r="B631">
        <v>25</v>
      </c>
      <c r="C631">
        <v>4</v>
      </c>
      <c r="D631">
        <v>0</v>
      </c>
      <c r="E631">
        <v>0</v>
      </c>
      <c r="F631">
        <v>0</v>
      </c>
      <c r="G631">
        <v>2</v>
      </c>
      <c r="H631">
        <v>0</v>
      </c>
      <c r="I631">
        <v>2</v>
      </c>
      <c r="J631">
        <v>5</v>
      </c>
      <c r="K631">
        <v>0</v>
      </c>
      <c r="L631">
        <v>0</v>
      </c>
      <c r="M631">
        <v>0.16</v>
      </c>
      <c r="N631" t="s">
        <v>6464</v>
      </c>
      <c r="O631" t="s">
        <v>5932</v>
      </c>
      <c r="P631">
        <v>17</v>
      </c>
      <c r="Q631">
        <v>27</v>
      </c>
      <c r="R631">
        <v>0</v>
      </c>
      <c r="S631">
        <v>4</v>
      </c>
      <c r="T631">
        <v>0</v>
      </c>
      <c r="U631">
        <v>0</v>
      </c>
      <c r="V631">
        <v>0</v>
      </c>
      <c r="W631">
        <v>1</v>
      </c>
    </row>
    <row r="632" spans="1:23" x14ac:dyDescent="0.25">
      <c r="A632" t="s">
        <v>5242</v>
      </c>
      <c r="B632">
        <v>26</v>
      </c>
      <c r="C632">
        <v>6</v>
      </c>
      <c r="D632">
        <v>0</v>
      </c>
      <c r="E632">
        <v>0</v>
      </c>
      <c r="F632">
        <v>2</v>
      </c>
      <c r="G632">
        <v>2</v>
      </c>
      <c r="H632">
        <v>8</v>
      </c>
      <c r="I632">
        <v>0</v>
      </c>
      <c r="J632">
        <v>9</v>
      </c>
      <c r="K632">
        <v>0</v>
      </c>
      <c r="L632">
        <v>0</v>
      </c>
      <c r="M632">
        <v>0.23100000000000001</v>
      </c>
      <c r="N632" t="s">
        <v>6772</v>
      </c>
      <c r="O632" t="s">
        <v>5452</v>
      </c>
      <c r="P632">
        <v>15</v>
      </c>
      <c r="Q632">
        <v>26</v>
      </c>
      <c r="R632">
        <v>0</v>
      </c>
      <c r="S632">
        <v>4</v>
      </c>
      <c r="T632">
        <v>0</v>
      </c>
      <c r="U632">
        <v>0</v>
      </c>
      <c r="V632">
        <v>0</v>
      </c>
      <c r="W632">
        <v>0</v>
      </c>
    </row>
    <row r="633" spans="1:23" x14ac:dyDescent="0.25">
      <c r="A633" t="s">
        <v>5242</v>
      </c>
      <c r="B633">
        <v>25</v>
      </c>
      <c r="C633">
        <v>2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12</v>
      </c>
      <c r="K633">
        <v>0</v>
      </c>
      <c r="L633">
        <v>0</v>
      </c>
      <c r="M633">
        <v>0.08</v>
      </c>
      <c r="N633" t="s">
        <v>6770</v>
      </c>
      <c r="O633" t="s">
        <v>6769</v>
      </c>
      <c r="P633">
        <v>27</v>
      </c>
      <c r="Q633">
        <v>26</v>
      </c>
      <c r="R633">
        <v>0</v>
      </c>
      <c r="S633">
        <v>2</v>
      </c>
      <c r="T633">
        <v>0</v>
      </c>
      <c r="U633">
        <v>0</v>
      </c>
      <c r="V633">
        <v>1</v>
      </c>
      <c r="W633">
        <v>1</v>
      </c>
    </row>
    <row r="634" spans="1:23" x14ac:dyDescent="0.25">
      <c r="A634" t="s">
        <v>5233</v>
      </c>
      <c r="B634">
        <v>24</v>
      </c>
      <c r="C634">
        <v>1</v>
      </c>
      <c r="D634">
        <v>1</v>
      </c>
      <c r="E634">
        <v>0</v>
      </c>
      <c r="F634">
        <v>0</v>
      </c>
      <c r="G634">
        <v>1</v>
      </c>
      <c r="H634">
        <v>1</v>
      </c>
      <c r="I634">
        <v>2</v>
      </c>
      <c r="J634">
        <v>9</v>
      </c>
      <c r="K634">
        <v>0</v>
      </c>
      <c r="L634">
        <v>0</v>
      </c>
      <c r="M634">
        <v>4.2000000000000003E-2</v>
      </c>
      <c r="N634" t="s">
        <v>5679</v>
      </c>
      <c r="O634" t="s">
        <v>5678</v>
      </c>
      <c r="P634">
        <v>12</v>
      </c>
      <c r="Q634">
        <v>26</v>
      </c>
      <c r="R634">
        <v>0</v>
      </c>
      <c r="S634">
        <v>0</v>
      </c>
      <c r="T634">
        <v>1</v>
      </c>
      <c r="U634">
        <v>0</v>
      </c>
      <c r="V634">
        <v>0</v>
      </c>
      <c r="W634">
        <v>0</v>
      </c>
    </row>
    <row r="635" spans="1:23" x14ac:dyDescent="0.25">
      <c r="A635" t="s">
        <v>5236</v>
      </c>
      <c r="B635">
        <v>25</v>
      </c>
      <c r="C635">
        <v>1</v>
      </c>
      <c r="D635">
        <v>0</v>
      </c>
      <c r="E635">
        <v>0</v>
      </c>
      <c r="F635">
        <v>0</v>
      </c>
      <c r="G635">
        <v>1</v>
      </c>
      <c r="H635">
        <v>0</v>
      </c>
      <c r="I635">
        <v>1</v>
      </c>
      <c r="J635">
        <v>16</v>
      </c>
      <c r="K635">
        <v>0</v>
      </c>
      <c r="L635">
        <v>0</v>
      </c>
      <c r="M635">
        <v>0.04</v>
      </c>
      <c r="N635" t="s">
        <v>5053</v>
      </c>
      <c r="O635" t="s">
        <v>405</v>
      </c>
      <c r="P635">
        <v>10</v>
      </c>
      <c r="Q635">
        <v>26</v>
      </c>
      <c r="R635">
        <v>0</v>
      </c>
      <c r="S635">
        <v>1</v>
      </c>
      <c r="T635">
        <v>0</v>
      </c>
      <c r="U635">
        <v>0</v>
      </c>
      <c r="V635">
        <v>0</v>
      </c>
      <c r="W635">
        <v>0</v>
      </c>
    </row>
    <row r="636" spans="1:23" x14ac:dyDescent="0.25">
      <c r="A636" t="s">
        <v>5242</v>
      </c>
      <c r="B636">
        <v>24</v>
      </c>
      <c r="C636">
        <v>6</v>
      </c>
      <c r="D636">
        <v>0</v>
      </c>
      <c r="E636">
        <v>0</v>
      </c>
      <c r="F636">
        <v>0</v>
      </c>
      <c r="G636">
        <v>1</v>
      </c>
      <c r="H636">
        <v>1</v>
      </c>
      <c r="I636">
        <v>1</v>
      </c>
      <c r="J636">
        <v>4</v>
      </c>
      <c r="K636">
        <v>0</v>
      </c>
      <c r="L636">
        <v>0</v>
      </c>
      <c r="M636">
        <v>0.25</v>
      </c>
      <c r="N636" t="s">
        <v>4284</v>
      </c>
      <c r="O636" t="s">
        <v>6068</v>
      </c>
      <c r="P636">
        <v>16</v>
      </c>
      <c r="Q636">
        <v>25</v>
      </c>
      <c r="R636">
        <v>0</v>
      </c>
      <c r="S636">
        <v>6</v>
      </c>
      <c r="T636">
        <v>0</v>
      </c>
      <c r="U636">
        <v>0</v>
      </c>
      <c r="V636">
        <v>0</v>
      </c>
      <c r="W636">
        <v>1</v>
      </c>
    </row>
    <row r="637" spans="1:23" x14ac:dyDescent="0.25">
      <c r="A637" t="s">
        <v>5238</v>
      </c>
      <c r="B637">
        <v>23</v>
      </c>
      <c r="C637">
        <v>4</v>
      </c>
      <c r="D637">
        <v>0</v>
      </c>
      <c r="E637">
        <v>0</v>
      </c>
      <c r="F637">
        <v>1</v>
      </c>
      <c r="G637">
        <v>1</v>
      </c>
      <c r="H637">
        <v>1</v>
      </c>
      <c r="I637">
        <v>2</v>
      </c>
      <c r="J637">
        <v>4</v>
      </c>
      <c r="K637">
        <v>0</v>
      </c>
      <c r="L637">
        <v>1</v>
      </c>
      <c r="M637">
        <v>0.17399999999999999</v>
      </c>
      <c r="N637" t="s">
        <v>6963</v>
      </c>
      <c r="O637" t="s">
        <v>5946</v>
      </c>
      <c r="P637">
        <v>15</v>
      </c>
      <c r="Q637">
        <v>25</v>
      </c>
      <c r="R637">
        <v>0</v>
      </c>
      <c r="S637">
        <v>3</v>
      </c>
      <c r="T637">
        <v>0</v>
      </c>
      <c r="U637">
        <v>0</v>
      </c>
      <c r="V637">
        <v>0</v>
      </c>
      <c r="W637">
        <v>1</v>
      </c>
    </row>
    <row r="638" spans="1:23" x14ac:dyDescent="0.25">
      <c r="A638" t="s">
        <v>5239</v>
      </c>
      <c r="B638">
        <v>23</v>
      </c>
      <c r="C638">
        <v>1</v>
      </c>
      <c r="D638">
        <v>0</v>
      </c>
      <c r="E638">
        <v>0</v>
      </c>
      <c r="F638">
        <v>0</v>
      </c>
      <c r="G638">
        <v>1</v>
      </c>
      <c r="H638">
        <v>0</v>
      </c>
      <c r="I638">
        <v>0</v>
      </c>
      <c r="J638">
        <v>15</v>
      </c>
      <c r="K638">
        <v>0</v>
      </c>
      <c r="L638">
        <v>0</v>
      </c>
      <c r="M638">
        <v>4.2999999999999997E-2</v>
      </c>
      <c r="N638" t="s">
        <v>6106</v>
      </c>
      <c r="O638" t="s">
        <v>4219</v>
      </c>
      <c r="P638">
        <v>26</v>
      </c>
      <c r="Q638">
        <v>25</v>
      </c>
      <c r="R638">
        <v>0</v>
      </c>
      <c r="S638">
        <v>1</v>
      </c>
      <c r="T638">
        <v>0</v>
      </c>
      <c r="U638">
        <v>0</v>
      </c>
      <c r="V638">
        <v>2</v>
      </c>
      <c r="W638">
        <v>1</v>
      </c>
    </row>
    <row r="639" spans="1:23" x14ac:dyDescent="0.25">
      <c r="A639" t="s">
        <v>5233</v>
      </c>
      <c r="B639">
        <v>19</v>
      </c>
      <c r="C639">
        <v>3</v>
      </c>
      <c r="D639">
        <v>1</v>
      </c>
      <c r="E639">
        <v>0</v>
      </c>
      <c r="F639">
        <v>0</v>
      </c>
      <c r="G639">
        <v>2</v>
      </c>
      <c r="H639">
        <v>1</v>
      </c>
      <c r="I639">
        <v>5</v>
      </c>
      <c r="J639">
        <v>5</v>
      </c>
      <c r="K639">
        <v>0</v>
      </c>
      <c r="L639">
        <v>0</v>
      </c>
      <c r="M639">
        <v>0.158</v>
      </c>
      <c r="N639" t="s">
        <v>6964</v>
      </c>
      <c r="O639" t="s">
        <v>6297</v>
      </c>
      <c r="P639">
        <v>17</v>
      </c>
      <c r="Q639">
        <v>24</v>
      </c>
      <c r="R639">
        <v>0</v>
      </c>
      <c r="S639">
        <v>2</v>
      </c>
      <c r="T639">
        <v>0</v>
      </c>
      <c r="U639">
        <v>0</v>
      </c>
      <c r="V639">
        <v>0</v>
      </c>
      <c r="W639">
        <v>1</v>
      </c>
    </row>
    <row r="640" spans="1:23" x14ac:dyDescent="0.25">
      <c r="A640" t="s">
        <v>5240</v>
      </c>
      <c r="B640">
        <v>21</v>
      </c>
      <c r="C640">
        <v>3</v>
      </c>
      <c r="D640">
        <v>0</v>
      </c>
      <c r="E640">
        <v>0</v>
      </c>
      <c r="F640">
        <v>0</v>
      </c>
      <c r="G640">
        <v>1</v>
      </c>
      <c r="H640">
        <v>1</v>
      </c>
      <c r="I640">
        <v>0</v>
      </c>
      <c r="J640">
        <v>7</v>
      </c>
      <c r="K640">
        <v>0</v>
      </c>
      <c r="L640">
        <v>0</v>
      </c>
      <c r="M640">
        <v>0.14299999999999999</v>
      </c>
      <c r="N640" t="s">
        <v>4267</v>
      </c>
      <c r="O640" t="s">
        <v>4266</v>
      </c>
      <c r="P640">
        <v>17</v>
      </c>
      <c r="Q640">
        <v>24</v>
      </c>
      <c r="R640">
        <v>0</v>
      </c>
      <c r="S640">
        <v>3</v>
      </c>
      <c r="T640">
        <v>0</v>
      </c>
      <c r="U640">
        <v>0</v>
      </c>
      <c r="V640">
        <v>3</v>
      </c>
      <c r="W640">
        <v>0</v>
      </c>
    </row>
    <row r="641" spans="1:23" x14ac:dyDescent="0.25">
      <c r="A641" t="s">
        <v>5232</v>
      </c>
      <c r="B641">
        <v>22</v>
      </c>
      <c r="C641">
        <v>2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2</v>
      </c>
      <c r="J641">
        <v>9</v>
      </c>
      <c r="K641">
        <v>0</v>
      </c>
      <c r="L641">
        <v>0</v>
      </c>
      <c r="M641">
        <v>9.0999999999999998E-2</v>
      </c>
      <c r="N641" t="s">
        <v>4102</v>
      </c>
      <c r="O641" t="s">
        <v>116</v>
      </c>
      <c r="P641">
        <v>10</v>
      </c>
      <c r="Q641">
        <v>24</v>
      </c>
      <c r="R641">
        <v>0</v>
      </c>
      <c r="S641">
        <v>2</v>
      </c>
      <c r="T641">
        <v>0</v>
      </c>
      <c r="U641">
        <v>0</v>
      </c>
      <c r="V641">
        <v>0</v>
      </c>
      <c r="W641">
        <v>0</v>
      </c>
    </row>
    <row r="642" spans="1:23" x14ac:dyDescent="0.25">
      <c r="A642" t="s">
        <v>5251</v>
      </c>
      <c r="B642">
        <v>17</v>
      </c>
      <c r="C642">
        <v>5</v>
      </c>
      <c r="D642">
        <v>0</v>
      </c>
      <c r="E642">
        <v>0</v>
      </c>
      <c r="F642">
        <v>0</v>
      </c>
      <c r="G642">
        <v>1</v>
      </c>
      <c r="H642">
        <v>3</v>
      </c>
      <c r="I642">
        <v>4</v>
      </c>
      <c r="J642">
        <v>7</v>
      </c>
      <c r="K642">
        <v>0</v>
      </c>
      <c r="L642">
        <v>0</v>
      </c>
      <c r="M642">
        <v>0.29399999999999998</v>
      </c>
      <c r="N642" t="s">
        <v>6086</v>
      </c>
      <c r="O642" t="s">
        <v>4264</v>
      </c>
      <c r="P642">
        <v>18</v>
      </c>
      <c r="Q642">
        <v>23</v>
      </c>
      <c r="R642">
        <v>1</v>
      </c>
      <c r="S642">
        <v>5</v>
      </c>
      <c r="T642">
        <v>0</v>
      </c>
      <c r="U642">
        <v>0</v>
      </c>
      <c r="V642">
        <v>1</v>
      </c>
      <c r="W642">
        <v>0</v>
      </c>
    </row>
    <row r="643" spans="1:23" x14ac:dyDescent="0.25">
      <c r="A643" t="s">
        <v>5231</v>
      </c>
      <c r="B643">
        <v>19</v>
      </c>
      <c r="C643">
        <v>3</v>
      </c>
      <c r="D643">
        <v>0</v>
      </c>
      <c r="E643">
        <v>0</v>
      </c>
      <c r="F643">
        <v>0</v>
      </c>
      <c r="G643">
        <v>2</v>
      </c>
      <c r="H643">
        <v>1</v>
      </c>
      <c r="I643">
        <v>1</v>
      </c>
      <c r="J643">
        <v>9</v>
      </c>
      <c r="K643">
        <v>0</v>
      </c>
      <c r="L643">
        <v>0</v>
      </c>
      <c r="M643">
        <v>0.158</v>
      </c>
      <c r="N643" t="s">
        <v>6070</v>
      </c>
      <c r="O643" t="s">
        <v>5425</v>
      </c>
      <c r="P643">
        <v>15</v>
      </c>
      <c r="Q643">
        <v>23</v>
      </c>
      <c r="R643">
        <v>0</v>
      </c>
      <c r="S643">
        <v>3</v>
      </c>
      <c r="T643">
        <v>0</v>
      </c>
      <c r="U643">
        <v>0</v>
      </c>
      <c r="V643">
        <v>3</v>
      </c>
      <c r="W643">
        <v>0</v>
      </c>
    </row>
    <row r="644" spans="1:23" x14ac:dyDescent="0.25">
      <c r="A644" t="s">
        <v>5239</v>
      </c>
      <c r="B644">
        <v>19</v>
      </c>
      <c r="C644">
        <v>1</v>
      </c>
      <c r="D644">
        <v>1</v>
      </c>
      <c r="E644">
        <v>0</v>
      </c>
      <c r="F644">
        <v>0</v>
      </c>
      <c r="G644">
        <v>1</v>
      </c>
      <c r="H644">
        <v>1</v>
      </c>
      <c r="I644">
        <v>0</v>
      </c>
      <c r="J644">
        <v>6</v>
      </c>
      <c r="K644">
        <v>0</v>
      </c>
      <c r="L644">
        <v>0</v>
      </c>
      <c r="M644">
        <v>5.2999999999999999E-2</v>
      </c>
      <c r="N644" t="s">
        <v>6738</v>
      </c>
      <c r="O644" t="s">
        <v>5303</v>
      </c>
      <c r="P644">
        <v>16</v>
      </c>
      <c r="Q644">
        <v>23</v>
      </c>
      <c r="R644">
        <v>0</v>
      </c>
      <c r="S644">
        <v>0</v>
      </c>
      <c r="T644">
        <v>0</v>
      </c>
      <c r="U644">
        <v>0</v>
      </c>
      <c r="V644">
        <v>4</v>
      </c>
      <c r="W644">
        <v>3</v>
      </c>
    </row>
    <row r="645" spans="1:23" x14ac:dyDescent="0.25">
      <c r="A645" t="s">
        <v>5254</v>
      </c>
      <c r="B645">
        <v>20</v>
      </c>
      <c r="C645">
        <v>1</v>
      </c>
      <c r="D645">
        <v>0</v>
      </c>
      <c r="E645">
        <v>0</v>
      </c>
      <c r="F645">
        <v>1</v>
      </c>
      <c r="G645">
        <v>1</v>
      </c>
      <c r="H645">
        <v>1</v>
      </c>
      <c r="I645">
        <v>3</v>
      </c>
      <c r="J645">
        <v>8</v>
      </c>
      <c r="K645">
        <v>1</v>
      </c>
      <c r="L645">
        <v>1</v>
      </c>
      <c r="M645">
        <v>0.05</v>
      </c>
      <c r="N645" t="s">
        <v>6450</v>
      </c>
      <c r="O645" t="s">
        <v>5862</v>
      </c>
      <c r="P645">
        <v>12</v>
      </c>
      <c r="Q645">
        <v>23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1</v>
      </c>
    </row>
    <row r="646" spans="1:23" x14ac:dyDescent="0.25">
      <c r="A646" t="s">
        <v>5241</v>
      </c>
      <c r="B646">
        <v>18</v>
      </c>
      <c r="C646">
        <v>6</v>
      </c>
      <c r="D646">
        <v>2</v>
      </c>
      <c r="E646">
        <v>0</v>
      </c>
      <c r="F646">
        <v>2</v>
      </c>
      <c r="G646">
        <v>3</v>
      </c>
      <c r="H646">
        <v>4</v>
      </c>
      <c r="I646">
        <v>3</v>
      </c>
      <c r="J646">
        <v>7</v>
      </c>
      <c r="K646">
        <v>0</v>
      </c>
      <c r="L646">
        <v>0</v>
      </c>
      <c r="M646">
        <v>0.33300000000000002</v>
      </c>
      <c r="N646" t="s">
        <v>6965</v>
      </c>
      <c r="O646" t="s">
        <v>5703</v>
      </c>
      <c r="P646">
        <v>10</v>
      </c>
      <c r="Q646">
        <v>22</v>
      </c>
      <c r="R646">
        <v>1</v>
      </c>
      <c r="S646">
        <v>2</v>
      </c>
      <c r="T646">
        <v>0</v>
      </c>
      <c r="U646">
        <v>0</v>
      </c>
      <c r="V646">
        <v>0</v>
      </c>
      <c r="W646">
        <v>0</v>
      </c>
    </row>
    <row r="647" spans="1:23" x14ac:dyDescent="0.25">
      <c r="A647" t="s">
        <v>5242</v>
      </c>
      <c r="B647">
        <v>21</v>
      </c>
      <c r="C647">
        <v>3</v>
      </c>
      <c r="D647">
        <v>0</v>
      </c>
      <c r="E647">
        <v>0</v>
      </c>
      <c r="F647">
        <v>0</v>
      </c>
      <c r="G647">
        <v>1</v>
      </c>
      <c r="H647">
        <v>2</v>
      </c>
      <c r="I647">
        <v>0</v>
      </c>
      <c r="J647">
        <v>13</v>
      </c>
      <c r="K647">
        <v>0</v>
      </c>
      <c r="L647">
        <v>0</v>
      </c>
      <c r="M647">
        <v>0.14299999999999999</v>
      </c>
      <c r="N647" t="s">
        <v>6127</v>
      </c>
      <c r="O647" t="s">
        <v>5362</v>
      </c>
      <c r="P647">
        <v>11</v>
      </c>
      <c r="Q647">
        <v>22</v>
      </c>
      <c r="R647">
        <v>0</v>
      </c>
      <c r="S647">
        <v>3</v>
      </c>
      <c r="T647">
        <v>0</v>
      </c>
      <c r="U647">
        <v>0</v>
      </c>
      <c r="V647">
        <v>1</v>
      </c>
      <c r="W647">
        <v>0</v>
      </c>
    </row>
    <row r="648" spans="1:23" x14ac:dyDescent="0.25">
      <c r="A648" t="s">
        <v>5244</v>
      </c>
      <c r="B648">
        <v>18</v>
      </c>
      <c r="C648">
        <v>3</v>
      </c>
      <c r="D648">
        <v>0</v>
      </c>
      <c r="E648">
        <v>0</v>
      </c>
      <c r="F648">
        <v>0</v>
      </c>
      <c r="G648">
        <v>1</v>
      </c>
      <c r="H648">
        <v>1</v>
      </c>
      <c r="I648">
        <v>0</v>
      </c>
      <c r="J648">
        <v>8</v>
      </c>
      <c r="K648">
        <v>0</v>
      </c>
      <c r="L648">
        <v>0</v>
      </c>
      <c r="M648">
        <v>0.16700000000000001</v>
      </c>
      <c r="N648" t="s">
        <v>6045</v>
      </c>
      <c r="O648" t="s">
        <v>5437</v>
      </c>
      <c r="P648">
        <v>23</v>
      </c>
      <c r="Q648">
        <v>21</v>
      </c>
      <c r="R648">
        <v>1</v>
      </c>
      <c r="S648">
        <v>3</v>
      </c>
      <c r="T648">
        <v>0</v>
      </c>
      <c r="U648">
        <v>0</v>
      </c>
      <c r="V648">
        <v>2</v>
      </c>
      <c r="W648">
        <v>0</v>
      </c>
    </row>
    <row r="649" spans="1:23" x14ac:dyDescent="0.25">
      <c r="A649" t="s">
        <v>5254</v>
      </c>
      <c r="B649">
        <v>20</v>
      </c>
      <c r="C649">
        <v>2</v>
      </c>
      <c r="D649">
        <v>0</v>
      </c>
      <c r="E649">
        <v>0</v>
      </c>
      <c r="F649">
        <v>1</v>
      </c>
      <c r="G649">
        <v>1</v>
      </c>
      <c r="H649">
        <v>3</v>
      </c>
      <c r="I649">
        <v>1</v>
      </c>
      <c r="J649">
        <v>6</v>
      </c>
      <c r="K649">
        <v>0</v>
      </c>
      <c r="L649">
        <v>0</v>
      </c>
      <c r="M649">
        <v>0.1</v>
      </c>
      <c r="N649" t="s">
        <v>5023</v>
      </c>
      <c r="O649" t="s">
        <v>5022</v>
      </c>
      <c r="P649">
        <v>11</v>
      </c>
      <c r="Q649">
        <v>21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</row>
    <row r="650" spans="1:23" x14ac:dyDescent="0.25">
      <c r="A650" t="s">
        <v>5256</v>
      </c>
      <c r="B650">
        <v>21</v>
      </c>
      <c r="C650">
        <v>2</v>
      </c>
      <c r="D650">
        <v>0</v>
      </c>
      <c r="E650">
        <v>0</v>
      </c>
      <c r="F650">
        <v>0</v>
      </c>
      <c r="G650">
        <v>3</v>
      </c>
      <c r="H650">
        <v>0</v>
      </c>
      <c r="I650">
        <v>0</v>
      </c>
      <c r="J650">
        <v>15</v>
      </c>
      <c r="K650">
        <v>0</v>
      </c>
      <c r="L650">
        <v>0</v>
      </c>
      <c r="M650">
        <v>9.5000000000000001E-2</v>
      </c>
      <c r="N650" t="s">
        <v>4424</v>
      </c>
      <c r="O650" t="s">
        <v>756</v>
      </c>
      <c r="P650">
        <v>19</v>
      </c>
      <c r="Q650">
        <v>21</v>
      </c>
      <c r="R650">
        <v>0</v>
      </c>
      <c r="S650">
        <v>2</v>
      </c>
      <c r="T650">
        <v>0</v>
      </c>
      <c r="U650">
        <v>0</v>
      </c>
      <c r="V650">
        <v>0</v>
      </c>
      <c r="W650">
        <v>0</v>
      </c>
    </row>
    <row r="651" spans="1:23" x14ac:dyDescent="0.25">
      <c r="A651" t="s">
        <v>5255</v>
      </c>
      <c r="B651">
        <v>21</v>
      </c>
      <c r="C651">
        <v>1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15</v>
      </c>
      <c r="K651">
        <v>0</v>
      </c>
      <c r="L651">
        <v>0</v>
      </c>
      <c r="M651">
        <v>4.8000000000000001E-2</v>
      </c>
      <c r="N651" t="s">
        <v>4579</v>
      </c>
      <c r="O651" t="s">
        <v>819</v>
      </c>
      <c r="P651">
        <v>12</v>
      </c>
      <c r="Q651">
        <v>21</v>
      </c>
      <c r="R651">
        <v>0</v>
      </c>
      <c r="S651">
        <v>1</v>
      </c>
      <c r="T651">
        <v>0</v>
      </c>
      <c r="U651">
        <v>0</v>
      </c>
      <c r="V651">
        <v>0</v>
      </c>
      <c r="W651">
        <v>0</v>
      </c>
    </row>
    <row r="652" spans="1:23" x14ac:dyDescent="0.25">
      <c r="A652" t="s">
        <v>5244</v>
      </c>
      <c r="B652">
        <v>16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4</v>
      </c>
      <c r="K652">
        <v>0</v>
      </c>
      <c r="L652">
        <v>0</v>
      </c>
      <c r="M652">
        <v>0</v>
      </c>
      <c r="N652" t="s">
        <v>5574</v>
      </c>
      <c r="O652" t="s">
        <v>5573</v>
      </c>
      <c r="P652">
        <v>21</v>
      </c>
      <c r="Q652">
        <v>21</v>
      </c>
      <c r="R652">
        <v>0</v>
      </c>
      <c r="S652">
        <v>0</v>
      </c>
      <c r="T652">
        <v>0</v>
      </c>
      <c r="U652">
        <v>0</v>
      </c>
      <c r="V652">
        <v>5</v>
      </c>
      <c r="W652">
        <v>0</v>
      </c>
    </row>
    <row r="653" spans="1:23" x14ac:dyDescent="0.25">
      <c r="A653" t="s">
        <v>5238</v>
      </c>
      <c r="B653">
        <v>20</v>
      </c>
      <c r="C653">
        <v>6</v>
      </c>
      <c r="D653">
        <v>1</v>
      </c>
      <c r="E653">
        <v>0</v>
      </c>
      <c r="F653">
        <v>0</v>
      </c>
      <c r="G653">
        <v>1</v>
      </c>
      <c r="H653">
        <v>2</v>
      </c>
      <c r="I653">
        <v>0</v>
      </c>
      <c r="J653">
        <v>3</v>
      </c>
      <c r="K653">
        <v>0</v>
      </c>
      <c r="L653">
        <v>0</v>
      </c>
      <c r="M653">
        <v>0.3</v>
      </c>
      <c r="N653" t="s">
        <v>6966</v>
      </c>
      <c r="O653" t="s">
        <v>5963</v>
      </c>
      <c r="P653">
        <v>20</v>
      </c>
      <c r="Q653">
        <v>20</v>
      </c>
      <c r="R653">
        <v>0</v>
      </c>
      <c r="S653">
        <v>5</v>
      </c>
      <c r="T653">
        <v>0</v>
      </c>
      <c r="U653">
        <v>0</v>
      </c>
      <c r="V653">
        <v>0</v>
      </c>
      <c r="W653">
        <v>2</v>
      </c>
    </row>
    <row r="654" spans="1:23" x14ac:dyDescent="0.25">
      <c r="A654" t="s">
        <v>5238</v>
      </c>
      <c r="B654">
        <v>20</v>
      </c>
      <c r="C654">
        <v>4</v>
      </c>
      <c r="D654">
        <v>2</v>
      </c>
      <c r="E654">
        <v>0</v>
      </c>
      <c r="F654">
        <v>0</v>
      </c>
      <c r="G654">
        <v>3</v>
      </c>
      <c r="H654">
        <v>1</v>
      </c>
      <c r="I654">
        <v>0</v>
      </c>
      <c r="J654">
        <v>7</v>
      </c>
      <c r="K654">
        <v>0</v>
      </c>
      <c r="L654">
        <v>0</v>
      </c>
      <c r="M654">
        <v>0.2</v>
      </c>
      <c r="N654" t="s">
        <v>5785</v>
      </c>
      <c r="O654" t="s">
        <v>5784</v>
      </c>
      <c r="P654">
        <v>13</v>
      </c>
      <c r="Q654">
        <v>20</v>
      </c>
      <c r="R654">
        <v>0</v>
      </c>
      <c r="S654">
        <v>2</v>
      </c>
      <c r="T654">
        <v>0</v>
      </c>
      <c r="U654">
        <v>0</v>
      </c>
      <c r="V654">
        <v>0</v>
      </c>
      <c r="W654">
        <v>0</v>
      </c>
    </row>
    <row r="655" spans="1:23" x14ac:dyDescent="0.25">
      <c r="A655" t="s">
        <v>5248</v>
      </c>
      <c r="B655">
        <v>20</v>
      </c>
      <c r="C655">
        <v>3</v>
      </c>
      <c r="D655">
        <v>0</v>
      </c>
      <c r="E655">
        <v>0</v>
      </c>
      <c r="F655">
        <v>1</v>
      </c>
      <c r="G655">
        <v>3</v>
      </c>
      <c r="H655">
        <v>1</v>
      </c>
      <c r="I655">
        <v>0</v>
      </c>
      <c r="J655">
        <v>4</v>
      </c>
      <c r="K655">
        <v>0</v>
      </c>
      <c r="L655">
        <v>1</v>
      </c>
      <c r="M655">
        <v>0.15</v>
      </c>
      <c r="N655" t="s">
        <v>6967</v>
      </c>
      <c r="O655" t="s">
        <v>5713</v>
      </c>
      <c r="P655">
        <v>11</v>
      </c>
      <c r="Q655">
        <v>20</v>
      </c>
      <c r="R655">
        <v>0</v>
      </c>
      <c r="S655">
        <v>2</v>
      </c>
      <c r="T655">
        <v>0</v>
      </c>
      <c r="U655">
        <v>0</v>
      </c>
      <c r="V655">
        <v>0</v>
      </c>
      <c r="W655">
        <v>0</v>
      </c>
    </row>
    <row r="656" spans="1:23" x14ac:dyDescent="0.25">
      <c r="A656" t="s">
        <v>5255</v>
      </c>
      <c r="B656">
        <v>19</v>
      </c>
      <c r="C656">
        <v>2</v>
      </c>
      <c r="D656">
        <v>0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5</v>
      </c>
      <c r="K656">
        <v>0</v>
      </c>
      <c r="L656">
        <v>0</v>
      </c>
      <c r="M656">
        <v>0.105</v>
      </c>
      <c r="N656" t="s">
        <v>4272</v>
      </c>
      <c r="O656" t="s">
        <v>3686</v>
      </c>
      <c r="P656">
        <v>18</v>
      </c>
      <c r="Q656">
        <v>20</v>
      </c>
      <c r="R656">
        <v>0</v>
      </c>
      <c r="S656">
        <v>2</v>
      </c>
      <c r="T656">
        <v>0</v>
      </c>
      <c r="U656">
        <v>0</v>
      </c>
      <c r="V656">
        <v>1</v>
      </c>
      <c r="W656">
        <v>0</v>
      </c>
    </row>
    <row r="657" spans="1:23" x14ac:dyDescent="0.25">
      <c r="A657" t="s">
        <v>5238</v>
      </c>
      <c r="B657">
        <v>17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>
        <v>14</v>
      </c>
      <c r="K657">
        <v>0</v>
      </c>
      <c r="L657">
        <v>0</v>
      </c>
      <c r="M657">
        <v>5.8999999999999997E-2</v>
      </c>
      <c r="N657" t="s">
        <v>4127</v>
      </c>
      <c r="O657" t="s">
        <v>698</v>
      </c>
      <c r="P657">
        <v>9</v>
      </c>
      <c r="Q657">
        <v>20</v>
      </c>
      <c r="R657">
        <v>0</v>
      </c>
      <c r="S657">
        <v>1</v>
      </c>
      <c r="T657">
        <v>0</v>
      </c>
      <c r="U657">
        <v>0</v>
      </c>
      <c r="V657">
        <v>2</v>
      </c>
      <c r="W657">
        <v>0</v>
      </c>
    </row>
    <row r="658" spans="1:23" x14ac:dyDescent="0.25">
      <c r="A658" t="s">
        <v>6836</v>
      </c>
      <c r="B658">
        <v>19</v>
      </c>
      <c r="C658">
        <v>0</v>
      </c>
      <c r="D658">
        <v>0</v>
      </c>
      <c r="E658">
        <v>0</v>
      </c>
      <c r="F658">
        <v>0</v>
      </c>
      <c r="G658">
        <v>1</v>
      </c>
      <c r="H658">
        <v>0</v>
      </c>
      <c r="I658">
        <v>0</v>
      </c>
      <c r="J658">
        <v>10</v>
      </c>
      <c r="K658">
        <v>0</v>
      </c>
      <c r="L658">
        <v>0</v>
      </c>
      <c r="M658">
        <v>0</v>
      </c>
      <c r="N658" t="s">
        <v>4206</v>
      </c>
      <c r="O658" t="s">
        <v>764</v>
      </c>
      <c r="P658">
        <v>28</v>
      </c>
      <c r="Q658">
        <v>20</v>
      </c>
      <c r="R658">
        <v>0</v>
      </c>
      <c r="S658">
        <v>0</v>
      </c>
      <c r="T658">
        <v>0</v>
      </c>
      <c r="U658">
        <v>0</v>
      </c>
      <c r="V658">
        <v>1</v>
      </c>
      <c r="W658">
        <v>1</v>
      </c>
    </row>
    <row r="659" spans="1:23" x14ac:dyDescent="0.25">
      <c r="A659" t="s">
        <v>5258</v>
      </c>
      <c r="B659">
        <v>18</v>
      </c>
      <c r="C659">
        <v>0</v>
      </c>
      <c r="D659">
        <v>0</v>
      </c>
      <c r="E659">
        <v>0</v>
      </c>
      <c r="F659">
        <v>0</v>
      </c>
      <c r="G659">
        <v>2</v>
      </c>
      <c r="H659">
        <v>0</v>
      </c>
      <c r="I659">
        <v>2</v>
      </c>
      <c r="J659">
        <v>6</v>
      </c>
      <c r="K659">
        <v>0</v>
      </c>
      <c r="L659">
        <v>0</v>
      </c>
      <c r="M659">
        <v>0</v>
      </c>
      <c r="N659" t="s">
        <v>6529</v>
      </c>
      <c r="O659" t="s">
        <v>5861</v>
      </c>
      <c r="P659">
        <v>9</v>
      </c>
      <c r="Q659">
        <v>20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</row>
    <row r="660" spans="1:23" x14ac:dyDescent="0.25">
      <c r="A660" t="s">
        <v>5248</v>
      </c>
      <c r="B660">
        <v>16</v>
      </c>
      <c r="C660">
        <v>3</v>
      </c>
      <c r="D660">
        <v>1</v>
      </c>
      <c r="E660">
        <v>0</v>
      </c>
      <c r="F660">
        <v>0</v>
      </c>
      <c r="G660">
        <v>2</v>
      </c>
      <c r="H660">
        <v>1</v>
      </c>
      <c r="I660">
        <v>1</v>
      </c>
      <c r="J660">
        <v>8</v>
      </c>
      <c r="K660">
        <v>0</v>
      </c>
      <c r="L660">
        <v>0</v>
      </c>
      <c r="M660">
        <v>0.188</v>
      </c>
      <c r="N660" t="s">
        <v>6520</v>
      </c>
      <c r="O660" t="s">
        <v>6519</v>
      </c>
      <c r="P660">
        <v>10</v>
      </c>
      <c r="Q660">
        <v>19</v>
      </c>
      <c r="R660">
        <v>1</v>
      </c>
      <c r="S660">
        <v>2</v>
      </c>
      <c r="T660">
        <v>0</v>
      </c>
      <c r="U660">
        <v>1</v>
      </c>
      <c r="V660">
        <v>0</v>
      </c>
      <c r="W660">
        <v>0</v>
      </c>
    </row>
    <row r="661" spans="1:23" x14ac:dyDescent="0.25">
      <c r="A661" t="s">
        <v>5243</v>
      </c>
      <c r="B661">
        <v>15</v>
      </c>
      <c r="C661">
        <v>1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1</v>
      </c>
      <c r="J661">
        <v>6</v>
      </c>
      <c r="K661">
        <v>0</v>
      </c>
      <c r="L661">
        <v>0</v>
      </c>
      <c r="M661">
        <v>6.7000000000000004E-2</v>
      </c>
      <c r="N661" t="s">
        <v>3769</v>
      </c>
      <c r="O661" t="s">
        <v>984</v>
      </c>
      <c r="P661">
        <v>13</v>
      </c>
      <c r="Q661">
        <v>19</v>
      </c>
      <c r="R661">
        <v>0</v>
      </c>
      <c r="S661">
        <v>1</v>
      </c>
      <c r="T661">
        <v>0</v>
      </c>
      <c r="U661">
        <v>0</v>
      </c>
      <c r="V661">
        <v>3</v>
      </c>
      <c r="W661">
        <v>0</v>
      </c>
    </row>
    <row r="662" spans="1:23" x14ac:dyDescent="0.25">
      <c r="A662" t="s">
        <v>6836</v>
      </c>
      <c r="B662">
        <v>14</v>
      </c>
      <c r="C662">
        <v>4</v>
      </c>
      <c r="D662">
        <v>1</v>
      </c>
      <c r="E662">
        <v>0</v>
      </c>
      <c r="F662">
        <v>0</v>
      </c>
      <c r="G662">
        <v>1</v>
      </c>
      <c r="H662">
        <v>2</v>
      </c>
      <c r="I662">
        <v>1</v>
      </c>
      <c r="J662">
        <v>4</v>
      </c>
      <c r="K662">
        <v>0</v>
      </c>
      <c r="L662">
        <v>0</v>
      </c>
      <c r="M662">
        <v>0.28599999999999998</v>
      </c>
      <c r="N662" t="s">
        <v>3921</v>
      </c>
      <c r="O662" t="s">
        <v>759</v>
      </c>
      <c r="P662">
        <v>21</v>
      </c>
      <c r="Q662">
        <v>18</v>
      </c>
      <c r="R662">
        <v>0</v>
      </c>
      <c r="S662">
        <v>3</v>
      </c>
      <c r="T662">
        <v>0</v>
      </c>
      <c r="U662">
        <v>0</v>
      </c>
      <c r="V662">
        <v>3</v>
      </c>
      <c r="W662">
        <v>0</v>
      </c>
    </row>
    <row r="663" spans="1:23" x14ac:dyDescent="0.25">
      <c r="A663" t="s">
        <v>5258</v>
      </c>
      <c r="B663">
        <v>15</v>
      </c>
      <c r="C663">
        <v>4</v>
      </c>
      <c r="D663">
        <v>1</v>
      </c>
      <c r="E663">
        <v>0</v>
      </c>
      <c r="F663">
        <v>2</v>
      </c>
      <c r="G663">
        <v>2</v>
      </c>
      <c r="H663">
        <v>5</v>
      </c>
      <c r="I663">
        <v>2</v>
      </c>
      <c r="J663">
        <v>5</v>
      </c>
      <c r="K663">
        <v>0</v>
      </c>
      <c r="L663">
        <v>0</v>
      </c>
      <c r="M663">
        <v>0.26700000000000002</v>
      </c>
      <c r="N663" t="s">
        <v>5748</v>
      </c>
      <c r="O663" t="s">
        <v>5747</v>
      </c>
      <c r="P663">
        <v>6</v>
      </c>
      <c r="Q663">
        <v>18</v>
      </c>
      <c r="R663">
        <v>0</v>
      </c>
      <c r="S663">
        <v>1</v>
      </c>
      <c r="T663">
        <v>0</v>
      </c>
      <c r="U663">
        <v>1</v>
      </c>
      <c r="V663">
        <v>0</v>
      </c>
      <c r="W663">
        <v>1</v>
      </c>
    </row>
    <row r="664" spans="1:23" x14ac:dyDescent="0.25">
      <c r="A664" t="s">
        <v>6836</v>
      </c>
      <c r="B664">
        <v>18</v>
      </c>
      <c r="C664">
        <v>4</v>
      </c>
      <c r="D664">
        <v>0</v>
      </c>
      <c r="E664">
        <v>0</v>
      </c>
      <c r="F664">
        <v>2</v>
      </c>
      <c r="G664">
        <v>3</v>
      </c>
      <c r="H664">
        <v>6</v>
      </c>
      <c r="I664">
        <v>0</v>
      </c>
      <c r="J664">
        <v>7</v>
      </c>
      <c r="K664">
        <v>0</v>
      </c>
      <c r="L664">
        <v>0</v>
      </c>
      <c r="M664">
        <v>0.222</v>
      </c>
      <c r="N664" t="s">
        <v>4484</v>
      </c>
      <c r="O664" t="s">
        <v>796</v>
      </c>
      <c r="P664">
        <v>40</v>
      </c>
      <c r="Q664">
        <v>18</v>
      </c>
      <c r="R664">
        <v>0</v>
      </c>
      <c r="S664">
        <v>2</v>
      </c>
      <c r="T664">
        <v>0</v>
      </c>
      <c r="U664">
        <v>0</v>
      </c>
      <c r="V664">
        <v>0</v>
      </c>
      <c r="W664">
        <v>1</v>
      </c>
    </row>
    <row r="665" spans="1:23" x14ac:dyDescent="0.25">
      <c r="A665" t="s">
        <v>5248</v>
      </c>
      <c r="B665">
        <v>17</v>
      </c>
      <c r="C665">
        <v>3</v>
      </c>
      <c r="D665">
        <v>0</v>
      </c>
      <c r="E665">
        <v>0</v>
      </c>
      <c r="F665">
        <v>0</v>
      </c>
      <c r="G665">
        <v>2</v>
      </c>
      <c r="H665">
        <v>0</v>
      </c>
      <c r="I665">
        <v>1</v>
      </c>
      <c r="J665">
        <v>2</v>
      </c>
      <c r="K665">
        <v>1</v>
      </c>
      <c r="L665">
        <v>0</v>
      </c>
      <c r="M665">
        <v>0.17599999999999999</v>
      </c>
      <c r="N665" t="s">
        <v>4238</v>
      </c>
      <c r="O665" t="s">
        <v>373</v>
      </c>
      <c r="P665">
        <v>11</v>
      </c>
      <c r="Q665">
        <v>18</v>
      </c>
      <c r="R665">
        <v>0</v>
      </c>
      <c r="S665">
        <v>3</v>
      </c>
      <c r="T665">
        <v>0</v>
      </c>
      <c r="U665">
        <v>0</v>
      </c>
      <c r="V665">
        <v>0</v>
      </c>
      <c r="W665">
        <v>2</v>
      </c>
    </row>
    <row r="666" spans="1:23" x14ac:dyDescent="0.25">
      <c r="A666" t="s">
        <v>5230</v>
      </c>
      <c r="B666">
        <v>15</v>
      </c>
      <c r="C666">
        <v>1</v>
      </c>
      <c r="D666">
        <v>0</v>
      </c>
      <c r="E666">
        <v>0</v>
      </c>
      <c r="F666">
        <v>0</v>
      </c>
      <c r="G666">
        <v>1</v>
      </c>
      <c r="H666">
        <v>0</v>
      </c>
      <c r="I666">
        <v>0</v>
      </c>
      <c r="J666">
        <v>8</v>
      </c>
      <c r="K666">
        <v>0</v>
      </c>
      <c r="L666">
        <v>0</v>
      </c>
      <c r="M666">
        <v>6.7000000000000004E-2</v>
      </c>
      <c r="N666" t="s">
        <v>6968</v>
      </c>
      <c r="O666" t="s">
        <v>6841</v>
      </c>
      <c r="P666">
        <v>14</v>
      </c>
      <c r="Q666">
        <v>18</v>
      </c>
      <c r="R666">
        <v>0</v>
      </c>
      <c r="S666">
        <v>1</v>
      </c>
      <c r="T666">
        <v>0</v>
      </c>
      <c r="U666">
        <v>0</v>
      </c>
      <c r="V666">
        <v>3</v>
      </c>
      <c r="W666">
        <v>0</v>
      </c>
    </row>
    <row r="667" spans="1:23" x14ac:dyDescent="0.25">
      <c r="A667" t="s">
        <v>5257</v>
      </c>
      <c r="B667">
        <v>17</v>
      </c>
      <c r="C667">
        <v>1</v>
      </c>
      <c r="D667">
        <v>0</v>
      </c>
      <c r="E667">
        <v>0</v>
      </c>
      <c r="F667">
        <v>0</v>
      </c>
      <c r="G667">
        <v>1</v>
      </c>
      <c r="H667">
        <v>0</v>
      </c>
      <c r="I667">
        <v>1</v>
      </c>
      <c r="J667">
        <v>10</v>
      </c>
      <c r="K667">
        <v>0</v>
      </c>
      <c r="L667">
        <v>0</v>
      </c>
      <c r="M667">
        <v>5.8999999999999997E-2</v>
      </c>
      <c r="N667" t="s">
        <v>6969</v>
      </c>
      <c r="O667" t="s">
        <v>6444</v>
      </c>
      <c r="P667">
        <v>11</v>
      </c>
      <c r="Q667">
        <v>18</v>
      </c>
      <c r="R667">
        <v>0</v>
      </c>
      <c r="S667">
        <v>1</v>
      </c>
      <c r="T667">
        <v>0</v>
      </c>
      <c r="U667">
        <v>0</v>
      </c>
      <c r="V667">
        <v>0</v>
      </c>
      <c r="W667">
        <v>0</v>
      </c>
    </row>
    <row r="668" spans="1:23" x14ac:dyDescent="0.25">
      <c r="A668" t="s">
        <v>5243</v>
      </c>
      <c r="B668">
        <v>14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</v>
      </c>
      <c r="I668">
        <v>4</v>
      </c>
      <c r="J668">
        <v>6</v>
      </c>
      <c r="K668">
        <v>2</v>
      </c>
      <c r="L668">
        <v>0</v>
      </c>
      <c r="M668">
        <v>0</v>
      </c>
      <c r="N668" t="s">
        <v>6533</v>
      </c>
      <c r="O668" t="s">
        <v>6532</v>
      </c>
      <c r="P668">
        <v>7</v>
      </c>
      <c r="Q668">
        <v>18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</row>
    <row r="669" spans="1:23" x14ac:dyDescent="0.25">
      <c r="A669" t="s">
        <v>5258</v>
      </c>
      <c r="B669">
        <v>16</v>
      </c>
      <c r="C669">
        <v>4</v>
      </c>
      <c r="D669">
        <v>0</v>
      </c>
      <c r="E669">
        <v>0</v>
      </c>
      <c r="F669">
        <v>0</v>
      </c>
      <c r="G669">
        <v>3</v>
      </c>
      <c r="H669">
        <v>1</v>
      </c>
      <c r="I669">
        <v>1</v>
      </c>
      <c r="J669">
        <v>2</v>
      </c>
      <c r="K669">
        <v>2</v>
      </c>
      <c r="L669">
        <v>0</v>
      </c>
      <c r="M669">
        <v>0.25</v>
      </c>
      <c r="N669" t="s">
        <v>4335</v>
      </c>
      <c r="O669" t="s">
        <v>4333</v>
      </c>
      <c r="P669">
        <v>5</v>
      </c>
      <c r="Q669">
        <v>17</v>
      </c>
      <c r="R669">
        <v>0</v>
      </c>
      <c r="S669">
        <v>4</v>
      </c>
      <c r="T669">
        <v>0</v>
      </c>
      <c r="U669">
        <v>0</v>
      </c>
      <c r="V669">
        <v>0</v>
      </c>
      <c r="W669">
        <v>0</v>
      </c>
    </row>
    <row r="670" spans="1:23" x14ac:dyDescent="0.25">
      <c r="A670" t="s">
        <v>5230</v>
      </c>
      <c r="B670">
        <v>17</v>
      </c>
      <c r="C670">
        <v>4</v>
      </c>
      <c r="D670">
        <v>2</v>
      </c>
      <c r="E670">
        <v>0</v>
      </c>
      <c r="F670">
        <v>0</v>
      </c>
      <c r="G670">
        <v>2</v>
      </c>
      <c r="H670">
        <v>2</v>
      </c>
      <c r="I670">
        <v>0</v>
      </c>
      <c r="J670">
        <v>4</v>
      </c>
      <c r="K670">
        <v>0</v>
      </c>
      <c r="L670">
        <v>0</v>
      </c>
      <c r="M670">
        <v>0.23499999999999999</v>
      </c>
      <c r="N670" t="s">
        <v>6970</v>
      </c>
      <c r="O670" t="s">
        <v>6525</v>
      </c>
      <c r="P670">
        <v>6</v>
      </c>
      <c r="Q670">
        <v>17</v>
      </c>
      <c r="R670">
        <v>0</v>
      </c>
      <c r="S670">
        <v>2</v>
      </c>
      <c r="T670">
        <v>0</v>
      </c>
      <c r="U670">
        <v>0</v>
      </c>
      <c r="V670">
        <v>0</v>
      </c>
      <c r="W670">
        <v>1</v>
      </c>
    </row>
    <row r="671" spans="1:23" x14ac:dyDescent="0.25">
      <c r="A671" t="s">
        <v>5251</v>
      </c>
      <c r="B671">
        <v>14</v>
      </c>
      <c r="C671">
        <v>5</v>
      </c>
      <c r="D671">
        <v>2</v>
      </c>
      <c r="E671">
        <v>0</v>
      </c>
      <c r="F671">
        <v>0</v>
      </c>
      <c r="G671">
        <v>3</v>
      </c>
      <c r="H671">
        <v>3</v>
      </c>
      <c r="I671">
        <v>2</v>
      </c>
      <c r="J671">
        <v>2</v>
      </c>
      <c r="K671">
        <v>0</v>
      </c>
      <c r="L671">
        <v>0</v>
      </c>
      <c r="M671">
        <v>0.35699999999999998</v>
      </c>
      <c r="N671" t="s">
        <v>6401</v>
      </c>
      <c r="O671" t="s">
        <v>6400</v>
      </c>
      <c r="P671">
        <v>5</v>
      </c>
      <c r="Q671">
        <v>16</v>
      </c>
      <c r="R671">
        <v>0</v>
      </c>
      <c r="S671">
        <v>3</v>
      </c>
      <c r="T671">
        <v>1</v>
      </c>
      <c r="U671">
        <v>0</v>
      </c>
      <c r="V671">
        <v>0</v>
      </c>
      <c r="W671">
        <v>0</v>
      </c>
    </row>
    <row r="672" spans="1:23" x14ac:dyDescent="0.25">
      <c r="A672" t="s">
        <v>5234</v>
      </c>
      <c r="B672">
        <v>15</v>
      </c>
      <c r="C672">
        <v>3</v>
      </c>
      <c r="D672">
        <v>0</v>
      </c>
      <c r="E672">
        <v>0</v>
      </c>
      <c r="F672">
        <v>1</v>
      </c>
      <c r="G672">
        <v>1</v>
      </c>
      <c r="H672">
        <v>3</v>
      </c>
      <c r="I672">
        <v>1</v>
      </c>
      <c r="J672">
        <v>8</v>
      </c>
      <c r="K672">
        <v>0</v>
      </c>
      <c r="L672">
        <v>0</v>
      </c>
      <c r="M672">
        <v>0.2</v>
      </c>
      <c r="N672" t="s">
        <v>5789</v>
      </c>
      <c r="O672" t="s">
        <v>5788</v>
      </c>
      <c r="P672">
        <v>8</v>
      </c>
      <c r="Q672">
        <v>16</v>
      </c>
      <c r="R672">
        <v>0</v>
      </c>
      <c r="S672">
        <v>2</v>
      </c>
      <c r="T672">
        <v>0</v>
      </c>
      <c r="U672">
        <v>0</v>
      </c>
      <c r="V672">
        <v>0</v>
      </c>
      <c r="W672">
        <v>0</v>
      </c>
    </row>
    <row r="673" spans="1:23" x14ac:dyDescent="0.25">
      <c r="A673" t="s">
        <v>5256</v>
      </c>
      <c r="B673">
        <v>14</v>
      </c>
      <c r="C673">
        <v>2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2</v>
      </c>
      <c r="J673">
        <v>5</v>
      </c>
      <c r="K673">
        <v>0</v>
      </c>
      <c r="L673">
        <v>0</v>
      </c>
      <c r="M673">
        <v>0.14299999999999999</v>
      </c>
      <c r="N673" t="s">
        <v>4320</v>
      </c>
      <c r="O673" t="s">
        <v>3679</v>
      </c>
      <c r="P673">
        <v>11</v>
      </c>
      <c r="Q673">
        <v>16</v>
      </c>
      <c r="R673">
        <v>0</v>
      </c>
      <c r="S673">
        <v>2</v>
      </c>
      <c r="T673">
        <v>0</v>
      </c>
      <c r="U673">
        <v>0</v>
      </c>
      <c r="V673">
        <v>0</v>
      </c>
      <c r="W673">
        <v>0</v>
      </c>
    </row>
    <row r="674" spans="1:23" x14ac:dyDescent="0.25">
      <c r="A674" t="s">
        <v>5232</v>
      </c>
      <c r="B674">
        <v>14</v>
      </c>
      <c r="C674">
        <v>2</v>
      </c>
      <c r="D674">
        <v>0</v>
      </c>
      <c r="E674">
        <v>0</v>
      </c>
      <c r="F674">
        <v>0</v>
      </c>
      <c r="G674">
        <v>1</v>
      </c>
      <c r="H674">
        <v>0</v>
      </c>
      <c r="I674">
        <v>0</v>
      </c>
      <c r="J674">
        <v>3</v>
      </c>
      <c r="K674">
        <v>0</v>
      </c>
      <c r="L674">
        <v>0</v>
      </c>
      <c r="M674">
        <v>0.14299999999999999</v>
      </c>
      <c r="N674" t="s">
        <v>6120</v>
      </c>
      <c r="O674" t="s">
        <v>5379</v>
      </c>
      <c r="P674">
        <v>13</v>
      </c>
      <c r="Q674">
        <v>16</v>
      </c>
      <c r="R674">
        <v>0</v>
      </c>
      <c r="S674">
        <v>2</v>
      </c>
      <c r="T674">
        <v>0</v>
      </c>
      <c r="U674">
        <v>0</v>
      </c>
      <c r="V674">
        <v>2</v>
      </c>
      <c r="W674">
        <v>0</v>
      </c>
    </row>
    <row r="675" spans="1:23" x14ac:dyDescent="0.25">
      <c r="A675" t="s">
        <v>5231</v>
      </c>
      <c r="B675">
        <v>14</v>
      </c>
      <c r="C675">
        <v>4</v>
      </c>
      <c r="D675">
        <v>0</v>
      </c>
      <c r="E675">
        <v>1</v>
      </c>
      <c r="F675">
        <v>0</v>
      </c>
      <c r="G675">
        <v>3</v>
      </c>
      <c r="H675">
        <v>0</v>
      </c>
      <c r="I675">
        <v>1</v>
      </c>
      <c r="J675">
        <v>6</v>
      </c>
      <c r="K675">
        <v>0</v>
      </c>
      <c r="L675">
        <v>0</v>
      </c>
      <c r="M675">
        <v>0.28599999999999998</v>
      </c>
      <c r="N675" t="s">
        <v>6513</v>
      </c>
      <c r="O675" t="s">
        <v>6512</v>
      </c>
      <c r="P675">
        <v>12</v>
      </c>
      <c r="Q675">
        <v>15</v>
      </c>
      <c r="R675">
        <v>0</v>
      </c>
      <c r="S675">
        <v>3</v>
      </c>
      <c r="T675">
        <v>0</v>
      </c>
      <c r="U675">
        <v>0</v>
      </c>
      <c r="V675">
        <v>0</v>
      </c>
      <c r="W675">
        <v>0</v>
      </c>
    </row>
    <row r="676" spans="1:23" x14ac:dyDescent="0.25">
      <c r="A676" t="s">
        <v>5249</v>
      </c>
      <c r="B676">
        <v>12</v>
      </c>
      <c r="C676">
        <v>3</v>
      </c>
      <c r="D676">
        <v>1</v>
      </c>
      <c r="E676">
        <v>0</v>
      </c>
      <c r="F676">
        <v>2</v>
      </c>
      <c r="G676">
        <v>2</v>
      </c>
      <c r="H676">
        <v>2</v>
      </c>
      <c r="I676">
        <v>1</v>
      </c>
      <c r="J676">
        <v>5</v>
      </c>
      <c r="K676">
        <v>0</v>
      </c>
      <c r="L676">
        <v>0</v>
      </c>
      <c r="M676">
        <v>0.25</v>
      </c>
      <c r="N676" t="s">
        <v>4821</v>
      </c>
      <c r="O676" t="s">
        <v>942</v>
      </c>
      <c r="P676">
        <v>11</v>
      </c>
      <c r="Q676">
        <v>15</v>
      </c>
      <c r="R676">
        <v>2</v>
      </c>
      <c r="S676">
        <v>0</v>
      </c>
      <c r="T676">
        <v>0</v>
      </c>
      <c r="U676">
        <v>0</v>
      </c>
      <c r="V676">
        <v>0</v>
      </c>
      <c r="W676">
        <v>0</v>
      </c>
    </row>
    <row r="677" spans="1:23" x14ac:dyDescent="0.25">
      <c r="A677" t="s">
        <v>5244</v>
      </c>
      <c r="B677">
        <v>13</v>
      </c>
      <c r="C677">
        <v>3</v>
      </c>
      <c r="D677">
        <v>0</v>
      </c>
      <c r="E677">
        <v>0</v>
      </c>
      <c r="F677">
        <v>0</v>
      </c>
      <c r="G677">
        <v>0</v>
      </c>
      <c r="H677">
        <v>1</v>
      </c>
      <c r="I677">
        <v>1</v>
      </c>
      <c r="J677">
        <v>4</v>
      </c>
      <c r="K677">
        <v>0</v>
      </c>
      <c r="L677">
        <v>0</v>
      </c>
      <c r="M677">
        <v>0.23100000000000001</v>
      </c>
      <c r="N677" t="s">
        <v>3962</v>
      </c>
      <c r="O677" t="s">
        <v>746</v>
      </c>
      <c r="P677">
        <v>19</v>
      </c>
      <c r="Q677">
        <v>15</v>
      </c>
      <c r="R677">
        <v>0</v>
      </c>
      <c r="S677">
        <v>3</v>
      </c>
      <c r="T677">
        <v>0</v>
      </c>
      <c r="U677">
        <v>0</v>
      </c>
      <c r="V677">
        <v>1</v>
      </c>
      <c r="W677">
        <v>0</v>
      </c>
    </row>
    <row r="678" spans="1:23" x14ac:dyDescent="0.25">
      <c r="A678" t="s">
        <v>5238</v>
      </c>
      <c r="B678">
        <v>13</v>
      </c>
      <c r="C678">
        <v>2</v>
      </c>
      <c r="D678">
        <v>1</v>
      </c>
      <c r="E678">
        <v>0</v>
      </c>
      <c r="F678">
        <v>0</v>
      </c>
      <c r="G678">
        <v>0</v>
      </c>
      <c r="H678">
        <v>1</v>
      </c>
      <c r="I678">
        <v>2</v>
      </c>
      <c r="J678">
        <v>4</v>
      </c>
      <c r="K678">
        <v>0</v>
      </c>
      <c r="L678">
        <v>0</v>
      </c>
      <c r="M678">
        <v>0.154</v>
      </c>
      <c r="N678" t="s">
        <v>4665</v>
      </c>
      <c r="O678" t="s">
        <v>3681</v>
      </c>
      <c r="P678">
        <v>15</v>
      </c>
      <c r="Q678">
        <v>15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2</v>
      </c>
    </row>
    <row r="679" spans="1:23" x14ac:dyDescent="0.25">
      <c r="A679" t="s">
        <v>5233</v>
      </c>
      <c r="B679">
        <v>11</v>
      </c>
      <c r="C679">
        <v>1</v>
      </c>
      <c r="D679">
        <v>0</v>
      </c>
      <c r="E679">
        <v>0</v>
      </c>
      <c r="F679">
        <v>0</v>
      </c>
      <c r="G679">
        <v>1</v>
      </c>
      <c r="H679">
        <v>1</v>
      </c>
      <c r="I679">
        <v>1</v>
      </c>
      <c r="J679">
        <v>6</v>
      </c>
      <c r="K679">
        <v>0</v>
      </c>
      <c r="L679">
        <v>0</v>
      </c>
      <c r="M679">
        <v>9.0999999999999998E-2</v>
      </c>
      <c r="N679" t="s">
        <v>4509</v>
      </c>
      <c r="O679" t="s">
        <v>3674</v>
      </c>
      <c r="P679">
        <v>9</v>
      </c>
      <c r="Q679">
        <v>15</v>
      </c>
      <c r="R679">
        <v>0</v>
      </c>
      <c r="S679">
        <v>1</v>
      </c>
      <c r="T679">
        <v>0</v>
      </c>
      <c r="U679">
        <v>0</v>
      </c>
      <c r="V679">
        <v>3</v>
      </c>
      <c r="W679">
        <v>0</v>
      </c>
    </row>
    <row r="680" spans="1:23" x14ac:dyDescent="0.25">
      <c r="A680" t="s">
        <v>5234</v>
      </c>
      <c r="B680">
        <v>13</v>
      </c>
      <c r="C680">
        <v>4</v>
      </c>
      <c r="D680">
        <v>1</v>
      </c>
      <c r="E680">
        <v>0</v>
      </c>
      <c r="F680">
        <v>1</v>
      </c>
      <c r="G680">
        <v>3</v>
      </c>
      <c r="H680">
        <v>5</v>
      </c>
      <c r="I680">
        <v>1</v>
      </c>
      <c r="J680">
        <v>3</v>
      </c>
      <c r="K680">
        <v>0</v>
      </c>
      <c r="L680">
        <v>0</v>
      </c>
      <c r="M680">
        <v>0.308</v>
      </c>
      <c r="N680" t="s">
        <v>5768</v>
      </c>
      <c r="O680" t="s">
        <v>5767</v>
      </c>
      <c r="P680">
        <v>8</v>
      </c>
      <c r="Q680">
        <v>14</v>
      </c>
      <c r="R680">
        <v>0</v>
      </c>
      <c r="S680">
        <v>2</v>
      </c>
      <c r="T680">
        <v>1</v>
      </c>
      <c r="U680">
        <v>0</v>
      </c>
      <c r="V680">
        <v>0</v>
      </c>
      <c r="W680">
        <v>0</v>
      </c>
    </row>
    <row r="681" spans="1:23" x14ac:dyDescent="0.25">
      <c r="A681" t="s">
        <v>6836</v>
      </c>
      <c r="B681">
        <v>13</v>
      </c>
      <c r="C681">
        <v>3</v>
      </c>
      <c r="D681">
        <v>0</v>
      </c>
      <c r="E681">
        <v>0</v>
      </c>
      <c r="F681">
        <v>0</v>
      </c>
      <c r="G681">
        <v>1</v>
      </c>
      <c r="H681">
        <v>3</v>
      </c>
      <c r="I681">
        <v>1</v>
      </c>
      <c r="J681">
        <v>6</v>
      </c>
      <c r="K681">
        <v>0</v>
      </c>
      <c r="L681">
        <v>0</v>
      </c>
      <c r="M681">
        <v>0.23100000000000001</v>
      </c>
      <c r="N681" t="s">
        <v>4413</v>
      </c>
      <c r="O681" t="s">
        <v>779</v>
      </c>
      <c r="P681">
        <v>38</v>
      </c>
      <c r="Q681">
        <v>14</v>
      </c>
      <c r="R681">
        <v>0</v>
      </c>
      <c r="S681">
        <v>3</v>
      </c>
      <c r="T681">
        <v>0</v>
      </c>
      <c r="U681">
        <v>0</v>
      </c>
      <c r="V681">
        <v>0</v>
      </c>
      <c r="W681">
        <v>0</v>
      </c>
    </row>
    <row r="682" spans="1:23" x14ac:dyDescent="0.25">
      <c r="A682" t="s">
        <v>5232</v>
      </c>
      <c r="B682">
        <v>13</v>
      </c>
      <c r="C682">
        <v>3</v>
      </c>
      <c r="D682">
        <v>0</v>
      </c>
      <c r="E682">
        <v>0</v>
      </c>
      <c r="F682">
        <v>2</v>
      </c>
      <c r="G682">
        <v>3</v>
      </c>
      <c r="H682">
        <v>3</v>
      </c>
      <c r="I682">
        <v>1</v>
      </c>
      <c r="J682">
        <v>4</v>
      </c>
      <c r="K682">
        <v>0</v>
      </c>
      <c r="L682">
        <v>0</v>
      </c>
      <c r="M682">
        <v>0.23100000000000001</v>
      </c>
      <c r="N682" t="s">
        <v>3796</v>
      </c>
      <c r="O682" t="s">
        <v>106</v>
      </c>
      <c r="P682">
        <v>13</v>
      </c>
      <c r="Q682">
        <v>14</v>
      </c>
      <c r="R682">
        <v>0</v>
      </c>
      <c r="S682">
        <v>1</v>
      </c>
      <c r="T682">
        <v>0</v>
      </c>
      <c r="U682">
        <v>0</v>
      </c>
      <c r="V682">
        <v>0</v>
      </c>
      <c r="W682">
        <v>1</v>
      </c>
    </row>
    <row r="683" spans="1:23" x14ac:dyDescent="0.25">
      <c r="A683" t="s">
        <v>5242</v>
      </c>
      <c r="B683">
        <v>12</v>
      </c>
      <c r="C683">
        <v>2</v>
      </c>
      <c r="D683">
        <v>1</v>
      </c>
      <c r="E683">
        <v>0</v>
      </c>
      <c r="F683">
        <v>0</v>
      </c>
      <c r="G683">
        <v>1</v>
      </c>
      <c r="H683">
        <v>0</v>
      </c>
      <c r="I683">
        <v>1</v>
      </c>
      <c r="J683">
        <v>5</v>
      </c>
      <c r="K683">
        <v>0</v>
      </c>
      <c r="L683">
        <v>0</v>
      </c>
      <c r="M683">
        <v>0.16700000000000001</v>
      </c>
      <c r="N683" t="s">
        <v>6097</v>
      </c>
      <c r="O683" t="s">
        <v>5328</v>
      </c>
      <c r="P683">
        <v>12</v>
      </c>
      <c r="Q683">
        <v>14</v>
      </c>
      <c r="R683">
        <v>0</v>
      </c>
      <c r="S683">
        <v>1</v>
      </c>
      <c r="T683">
        <v>0</v>
      </c>
      <c r="U683">
        <v>0</v>
      </c>
      <c r="V683">
        <v>1</v>
      </c>
      <c r="W683">
        <v>0</v>
      </c>
    </row>
    <row r="684" spans="1:23" x14ac:dyDescent="0.25">
      <c r="A684" t="s">
        <v>5240</v>
      </c>
      <c r="B684">
        <v>13</v>
      </c>
      <c r="C684">
        <v>2</v>
      </c>
      <c r="D684">
        <v>1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7</v>
      </c>
      <c r="K684">
        <v>0</v>
      </c>
      <c r="L684">
        <v>0</v>
      </c>
      <c r="M684">
        <v>0.154</v>
      </c>
      <c r="N684" t="s">
        <v>6971</v>
      </c>
      <c r="O684" t="s">
        <v>5545</v>
      </c>
      <c r="P684">
        <v>14</v>
      </c>
      <c r="Q684">
        <v>14</v>
      </c>
      <c r="R684">
        <v>0</v>
      </c>
      <c r="S684">
        <v>1</v>
      </c>
      <c r="T684">
        <v>0</v>
      </c>
      <c r="U684">
        <v>0</v>
      </c>
      <c r="V684">
        <v>1</v>
      </c>
      <c r="W684">
        <v>0</v>
      </c>
    </row>
    <row r="685" spans="1:23" x14ac:dyDescent="0.25">
      <c r="A685" t="s">
        <v>5246</v>
      </c>
      <c r="B685">
        <v>13</v>
      </c>
      <c r="C685">
        <v>2</v>
      </c>
      <c r="D685">
        <v>0</v>
      </c>
      <c r="E685">
        <v>0</v>
      </c>
      <c r="F685">
        <v>0</v>
      </c>
      <c r="G685">
        <v>1</v>
      </c>
      <c r="H685">
        <v>1</v>
      </c>
      <c r="I685">
        <v>1</v>
      </c>
      <c r="J685">
        <v>3</v>
      </c>
      <c r="K685">
        <v>0</v>
      </c>
      <c r="L685">
        <v>0</v>
      </c>
      <c r="M685">
        <v>0.154</v>
      </c>
      <c r="N685" t="s">
        <v>6972</v>
      </c>
      <c r="O685" t="s">
        <v>5753</v>
      </c>
      <c r="P685">
        <v>11</v>
      </c>
      <c r="Q685">
        <v>14</v>
      </c>
      <c r="R685">
        <v>0</v>
      </c>
      <c r="S685">
        <v>2</v>
      </c>
      <c r="T685">
        <v>1</v>
      </c>
      <c r="U685">
        <v>0</v>
      </c>
      <c r="V685">
        <v>0</v>
      </c>
      <c r="W685">
        <v>0</v>
      </c>
    </row>
    <row r="686" spans="1:23" x14ac:dyDescent="0.25">
      <c r="A686" t="s">
        <v>5239</v>
      </c>
      <c r="B686">
        <v>14</v>
      </c>
      <c r="C686">
        <v>1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11</v>
      </c>
      <c r="K686">
        <v>0</v>
      </c>
      <c r="L686">
        <v>0</v>
      </c>
      <c r="M686">
        <v>7.0999999999999994E-2</v>
      </c>
      <c r="N686" t="s">
        <v>5358</v>
      </c>
      <c r="O686" t="s">
        <v>5357</v>
      </c>
      <c r="P686">
        <v>25</v>
      </c>
      <c r="Q686">
        <v>14</v>
      </c>
      <c r="R686">
        <v>0</v>
      </c>
      <c r="S686">
        <v>1</v>
      </c>
      <c r="T686">
        <v>0</v>
      </c>
      <c r="U686">
        <v>0</v>
      </c>
      <c r="V686">
        <v>0</v>
      </c>
      <c r="W686">
        <v>0</v>
      </c>
    </row>
    <row r="687" spans="1:23" x14ac:dyDescent="0.25">
      <c r="A687" t="s">
        <v>5233</v>
      </c>
      <c r="B687">
        <v>13</v>
      </c>
      <c r="C687">
        <v>0</v>
      </c>
      <c r="D687">
        <v>0</v>
      </c>
      <c r="E687">
        <v>0</v>
      </c>
      <c r="F687">
        <v>0</v>
      </c>
      <c r="G687">
        <v>1</v>
      </c>
      <c r="H687">
        <v>0</v>
      </c>
      <c r="I687">
        <v>1</v>
      </c>
      <c r="J687">
        <v>6</v>
      </c>
      <c r="K687">
        <v>0</v>
      </c>
      <c r="L687">
        <v>0</v>
      </c>
      <c r="M687">
        <v>0</v>
      </c>
      <c r="N687" t="s">
        <v>5123</v>
      </c>
      <c r="O687" t="s">
        <v>5121</v>
      </c>
      <c r="P687">
        <v>12</v>
      </c>
      <c r="Q687">
        <v>14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</row>
    <row r="688" spans="1:23" x14ac:dyDescent="0.25">
      <c r="A688" t="s">
        <v>5237</v>
      </c>
      <c r="B688">
        <v>9</v>
      </c>
      <c r="C688">
        <v>3</v>
      </c>
      <c r="D688">
        <v>0</v>
      </c>
      <c r="E688">
        <v>0</v>
      </c>
      <c r="F688">
        <v>1</v>
      </c>
      <c r="G688">
        <v>2</v>
      </c>
      <c r="H688">
        <v>3</v>
      </c>
      <c r="I688">
        <v>3</v>
      </c>
      <c r="J688">
        <v>3</v>
      </c>
      <c r="K688">
        <v>0</v>
      </c>
      <c r="L688">
        <v>0</v>
      </c>
      <c r="M688">
        <v>0.33300000000000002</v>
      </c>
      <c r="N688" t="s">
        <v>4976</v>
      </c>
      <c r="O688" t="s">
        <v>4973</v>
      </c>
      <c r="P688">
        <v>9</v>
      </c>
      <c r="Q688">
        <v>13</v>
      </c>
      <c r="R688">
        <v>0</v>
      </c>
      <c r="S688">
        <v>2</v>
      </c>
      <c r="T688">
        <v>0</v>
      </c>
      <c r="U688">
        <v>1</v>
      </c>
      <c r="V688">
        <v>0</v>
      </c>
      <c r="W688">
        <v>0</v>
      </c>
    </row>
    <row r="689" spans="1:23" x14ac:dyDescent="0.25">
      <c r="A689" t="s">
        <v>5249</v>
      </c>
      <c r="B689">
        <v>13</v>
      </c>
      <c r="C689">
        <v>4</v>
      </c>
      <c r="D689">
        <v>1</v>
      </c>
      <c r="E689">
        <v>0</v>
      </c>
      <c r="F689">
        <v>0</v>
      </c>
      <c r="G689">
        <v>4</v>
      </c>
      <c r="H689">
        <v>4</v>
      </c>
      <c r="I689">
        <v>0</v>
      </c>
      <c r="J689">
        <v>3</v>
      </c>
      <c r="K689">
        <v>0</v>
      </c>
      <c r="L689">
        <v>0</v>
      </c>
      <c r="M689">
        <v>0.308</v>
      </c>
      <c r="N689" t="s">
        <v>6973</v>
      </c>
      <c r="O689" t="s">
        <v>5763</v>
      </c>
      <c r="P689">
        <v>12</v>
      </c>
      <c r="Q689">
        <v>13</v>
      </c>
      <c r="R689">
        <v>0</v>
      </c>
      <c r="S689">
        <v>3</v>
      </c>
      <c r="T689">
        <v>0</v>
      </c>
      <c r="U689">
        <v>0</v>
      </c>
      <c r="V689">
        <v>0</v>
      </c>
      <c r="W689">
        <v>1</v>
      </c>
    </row>
    <row r="690" spans="1:23" x14ac:dyDescent="0.25">
      <c r="A690" t="s">
        <v>5234</v>
      </c>
      <c r="B690">
        <v>11</v>
      </c>
      <c r="C690">
        <v>3</v>
      </c>
      <c r="D690">
        <v>1</v>
      </c>
      <c r="E690">
        <v>0</v>
      </c>
      <c r="F690">
        <v>0</v>
      </c>
      <c r="G690">
        <v>0</v>
      </c>
      <c r="H690">
        <v>2</v>
      </c>
      <c r="I690">
        <v>1</v>
      </c>
      <c r="J690">
        <v>3</v>
      </c>
      <c r="K690">
        <v>0</v>
      </c>
      <c r="L690">
        <v>0</v>
      </c>
      <c r="M690">
        <v>0.27300000000000002</v>
      </c>
      <c r="N690" t="s">
        <v>4001</v>
      </c>
      <c r="O690" t="s">
        <v>354</v>
      </c>
      <c r="P690">
        <v>6</v>
      </c>
      <c r="Q690">
        <v>13</v>
      </c>
      <c r="R690">
        <v>1</v>
      </c>
      <c r="S690">
        <v>2</v>
      </c>
      <c r="T690">
        <v>0</v>
      </c>
      <c r="U690">
        <v>0</v>
      </c>
      <c r="V690">
        <v>0</v>
      </c>
      <c r="W690">
        <v>1</v>
      </c>
    </row>
    <row r="691" spans="1:23" x14ac:dyDescent="0.25">
      <c r="A691" t="s">
        <v>5236</v>
      </c>
      <c r="B691">
        <v>13</v>
      </c>
      <c r="C691">
        <v>3</v>
      </c>
      <c r="D691">
        <v>0</v>
      </c>
      <c r="E691">
        <v>0</v>
      </c>
      <c r="F691">
        <v>0</v>
      </c>
      <c r="G691">
        <v>1</v>
      </c>
      <c r="H691">
        <v>1</v>
      </c>
      <c r="I691">
        <v>0</v>
      </c>
      <c r="J691">
        <v>3</v>
      </c>
      <c r="K691">
        <v>0</v>
      </c>
      <c r="L691">
        <v>0</v>
      </c>
      <c r="M691">
        <v>0.23100000000000001</v>
      </c>
      <c r="N691" t="s">
        <v>6562</v>
      </c>
      <c r="O691" t="s">
        <v>6561</v>
      </c>
      <c r="P691">
        <v>7</v>
      </c>
      <c r="Q691">
        <v>13</v>
      </c>
      <c r="R691">
        <v>0</v>
      </c>
      <c r="S691">
        <v>3</v>
      </c>
      <c r="T691">
        <v>0</v>
      </c>
      <c r="U691">
        <v>0</v>
      </c>
      <c r="V691">
        <v>0</v>
      </c>
      <c r="W691">
        <v>0</v>
      </c>
    </row>
    <row r="692" spans="1:23" x14ac:dyDescent="0.25">
      <c r="A692" t="s">
        <v>5243</v>
      </c>
      <c r="B692">
        <v>13</v>
      </c>
      <c r="C692">
        <v>3</v>
      </c>
      <c r="D692">
        <v>1</v>
      </c>
      <c r="E692">
        <v>0</v>
      </c>
      <c r="F692">
        <v>0</v>
      </c>
      <c r="G692">
        <v>1</v>
      </c>
      <c r="H692">
        <v>1</v>
      </c>
      <c r="I692">
        <v>0</v>
      </c>
      <c r="J692">
        <v>4</v>
      </c>
      <c r="K692">
        <v>0</v>
      </c>
      <c r="L692">
        <v>0</v>
      </c>
      <c r="M692">
        <v>0.23100000000000001</v>
      </c>
      <c r="N692" t="s">
        <v>6974</v>
      </c>
      <c r="O692" t="s">
        <v>6507</v>
      </c>
      <c r="P692">
        <v>8</v>
      </c>
      <c r="Q692">
        <v>13</v>
      </c>
      <c r="R692">
        <v>0</v>
      </c>
      <c r="S692">
        <v>2</v>
      </c>
      <c r="T692">
        <v>0</v>
      </c>
      <c r="U692">
        <v>0</v>
      </c>
      <c r="V692">
        <v>0</v>
      </c>
      <c r="W692">
        <v>0</v>
      </c>
    </row>
    <row r="693" spans="1:23" x14ac:dyDescent="0.25">
      <c r="A693" t="s">
        <v>5251</v>
      </c>
      <c r="B693">
        <v>13</v>
      </c>
      <c r="C693">
        <v>3</v>
      </c>
      <c r="D693">
        <v>1</v>
      </c>
      <c r="E693">
        <v>0</v>
      </c>
      <c r="F693">
        <v>0</v>
      </c>
      <c r="G693">
        <v>2</v>
      </c>
      <c r="H693">
        <v>2</v>
      </c>
      <c r="I693">
        <v>0</v>
      </c>
      <c r="J693">
        <v>0</v>
      </c>
      <c r="K693">
        <v>0</v>
      </c>
      <c r="L693">
        <v>0</v>
      </c>
      <c r="M693">
        <v>0.23100000000000001</v>
      </c>
      <c r="N693" t="s">
        <v>6107</v>
      </c>
      <c r="O693" t="s">
        <v>5312</v>
      </c>
      <c r="P693">
        <v>12</v>
      </c>
      <c r="Q693">
        <v>13</v>
      </c>
      <c r="R693">
        <v>0</v>
      </c>
      <c r="S693">
        <v>2</v>
      </c>
      <c r="T693">
        <v>0</v>
      </c>
      <c r="U693">
        <v>0</v>
      </c>
      <c r="V693">
        <v>0</v>
      </c>
      <c r="W693">
        <v>0</v>
      </c>
    </row>
    <row r="694" spans="1:23" x14ac:dyDescent="0.25">
      <c r="A694" t="s">
        <v>5240</v>
      </c>
      <c r="B694">
        <v>9</v>
      </c>
      <c r="C694">
        <v>2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3</v>
      </c>
      <c r="J694">
        <v>5</v>
      </c>
      <c r="K694">
        <v>0</v>
      </c>
      <c r="L694">
        <v>0</v>
      </c>
      <c r="M694">
        <v>0.222</v>
      </c>
      <c r="N694" t="s">
        <v>5046</v>
      </c>
      <c r="O694" t="s">
        <v>979</v>
      </c>
      <c r="P694">
        <v>7</v>
      </c>
      <c r="Q694">
        <v>13</v>
      </c>
      <c r="R694">
        <v>0</v>
      </c>
      <c r="S694">
        <v>2</v>
      </c>
      <c r="T694">
        <v>0</v>
      </c>
      <c r="U694">
        <v>0</v>
      </c>
      <c r="V694">
        <v>1</v>
      </c>
      <c r="W694">
        <v>0</v>
      </c>
    </row>
    <row r="695" spans="1:23" x14ac:dyDescent="0.25">
      <c r="A695" t="s">
        <v>5253</v>
      </c>
      <c r="B695">
        <v>12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7</v>
      </c>
      <c r="K695">
        <v>0</v>
      </c>
      <c r="L695">
        <v>0</v>
      </c>
      <c r="M695">
        <v>8.3000000000000004E-2</v>
      </c>
      <c r="N695" t="s">
        <v>6975</v>
      </c>
      <c r="O695" t="s">
        <v>164</v>
      </c>
      <c r="P695">
        <v>7</v>
      </c>
      <c r="Q695">
        <v>13</v>
      </c>
      <c r="R695">
        <v>0</v>
      </c>
      <c r="S695">
        <v>1</v>
      </c>
      <c r="T695">
        <v>0</v>
      </c>
      <c r="U695">
        <v>0</v>
      </c>
      <c r="V695">
        <v>1</v>
      </c>
      <c r="W695">
        <v>1</v>
      </c>
    </row>
    <row r="696" spans="1:23" x14ac:dyDescent="0.25">
      <c r="A696" t="s">
        <v>5251</v>
      </c>
      <c r="B696">
        <v>12</v>
      </c>
      <c r="C696">
        <v>1</v>
      </c>
      <c r="D696">
        <v>0</v>
      </c>
      <c r="E696">
        <v>0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8.3000000000000004E-2</v>
      </c>
      <c r="N696" t="s">
        <v>6505</v>
      </c>
      <c r="O696" t="s">
        <v>6504</v>
      </c>
      <c r="P696">
        <v>9</v>
      </c>
      <c r="Q696">
        <v>13</v>
      </c>
      <c r="R696">
        <v>0</v>
      </c>
      <c r="S696">
        <v>1</v>
      </c>
      <c r="T696">
        <v>0</v>
      </c>
      <c r="U696">
        <v>0</v>
      </c>
      <c r="V696">
        <v>0</v>
      </c>
      <c r="W696">
        <v>0</v>
      </c>
    </row>
    <row r="697" spans="1:23" x14ac:dyDescent="0.25">
      <c r="A697" t="s">
        <v>5255</v>
      </c>
      <c r="B697">
        <v>11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2</v>
      </c>
      <c r="K697">
        <v>0</v>
      </c>
      <c r="L697">
        <v>0</v>
      </c>
      <c r="M697">
        <v>0</v>
      </c>
      <c r="N697" t="s">
        <v>5119</v>
      </c>
      <c r="O697" t="s">
        <v>5118</v>
      </c>
      <c r="P697">
        <v>20</v>
      </c>
      <c r="Q697">
        <v>13</v>
      </c>
      <c r="R697">
        <v>0</v>
      </c>
      <c r="S697">
        <v>0</v>
      </c>
      <c r="T697">
        <v>0</v>
      </c>
      <c r="U697">
        <v>0</v>
      </c>
      <c r="V697">
        <v>2</v>
      </c>
      <c r="W697">
        <v>0</v>
      </c>
    </row>
    <row r="698" spans="1:23" x14ac:dyDescent="0.25">
      <c r="A698" t="s">
        <v>5235</v>
      </c>
      <c r="B698">
        <v>11</v>
      </c>
      <c r="C698">
        <v>4</v>
      </c>
      <c r="D698">
        <v>0</v>
      </c>
      <c r="E698">
        <v>1</v>
      </c>
      <c r="F698">
        <v>1</v>
      </c>
      <c r="G698">
        <v>3</v>
      </c>
      <c r="H698">
        <v>3</v>
      </c>
      <c r="I698">
        <v>1</v>
      </c>
      <c r="J698">
        <v>1</v>
      </c>
      <c r="K698">
        <v>0</v>
      </c>
      <c r="L698">
        <v>0</v>
      </c>
      <c r="M698">
        <v>0.36399999999999999</v>
      </c>
      <c r="N698" t="s">
        <v>5687</v>
      </c>
      <c r="O698" t="s">
        <v>5686</v>
      </c>
      <c r="P698">
        <v>7</v>
      </c>
      <c r="Q698">
        <v>12</v>
      </c>
      <c r="R698">
        <v>0</v>
      </c>
      <c r="S698">
        <v>2</v>
      </c>
      <c r="T698">
        <v>0</v>
      </c>
      <c r="U698">
        <v>0</v>
      </c>
      <c r="V698">
        <v>0</v>
      </c>
      <c r="W698">
        <v>0</v>
      </c>
    </row>
    <row r="699" spans="1:23" x14ac:dyDescent="0.25">
      <c r="A699" t="s">
        <v>5244</v>
      </c>
      <c r="B699">
        <v>10</v>
      </c>
      <c r="C699">
        <v>2</v>
      </c>
      <c r="D699">
        <v>0</v>
      </c>
      <c r="E699">
        <v>0</v>
      </c>
      <c r="F699">
        <v>0</v>
      </c>
      <c r="G699">
        <v>2</v>
      </c>
      <c r="H699">
        <v>0</v>
      </c>
      <c r="I699">
        <v>1</v>
      </c>
      <c r="J699">
        <v>2</v>
      </c>
      <c r="K699">
        <v>0</v>
      </c>
      <c r="L699">
        <v>0</v>
      </c>
      <c r="M699">
        <v>0.2</v>
      </c>
      <c r="N699" t="s">
        <v>6831</v>
      </c>
      <c r="O699" t="s">
        <v>5382</v>
      </c>
      <c r="P699">
        <v>8</v>
      </c>
      <c r="Q699">
        <v>12</v>
      </c>
      <c r="R699">
        <v>0</v>
      </c>
      <c r="S699">
        <v>2</v>
      </c>
      <c r="T699">
        <v>0</v>
      </c>
      <c r="U699">
        <v>0</v>
      </c>
      <c r="V699">
        <v>1</v>
      </c>
      <c r="W699">
        <v>0</v>
      </c>
    </row>
    <row r="700" spans="1:23" x14ac:dyDescent="0.25">
      <c r="A700" t="s">
        <v>5239</v>
      </c>
      <c r="B700">
        <v>12</v>
      </c>
      <c r="C700">
        <v>2</v>
      </c>
      <c r="D700">
        <v>0</v>
      </c>
      <c r="E700">
        <v>0</v>
      </c>
      <c r="F700">
        <v>1</v>
      </c>
      <c r="G700">
        <v>1</v>
      </c>
      <c r="H700">
        <v>1</v>
      </c>
      <c r="I700">
        <v>0</v>
      </c>
      <c r="J700">
        <v>5</v>
      </c>
      <c r="K700">
        <v>0</v>
      </c>
      <c r="L700">
        <v>0</v>
      </c>
      <c r="M700">
        <v>0.16700000000000001</v>
      </c>
      <c r="N700" t="s">
        <v>4199</v>
      </c>
      <c r="O700" t="s">
        <v>3712</v>
      </c>
      <c r="P700">
        <v>73</v>
      </c>
      <c r="Q700">
        <v>12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</row>
    <row r="701" spans="1:23" x14ac:dyDescent="0.25">
      <c r="A701" t="s">
        <v>6836</v>
      </c>
      <c r="B701">
        <v>9</v>
      </c>
      <c r="C701">
        <v>1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2</v>
      </c>
      <c r="J701">
        <v>5</v>
      </c>
      <c r="K701">
        <v>0</v>
      </c>
      <c r="L701">
        <v>0</v>
      </c>
      <c r="M701">
        <v>0.111</v>
      </c>
      <c r="N701" t="s">
        <v>4061</v>
      </c>
      <c r="O701" t="s">
        <v>742</v>
      </c>
      <c r="P701">
        <v>17</v>
      </c>
      <c r="Q701">
        <v>12</v>
      </c>
      <c r="R701">
        <v>0</v>
      </c>
      <c r="S701">
        <v>1</v>
      </c>
      <c r="T701">
        <v>0</v>
      </c>
      <c r="U701">
        <v>0</v>
      </c>
      <c r="V701">
        <v>1</v>
      </c>
      <c r="W701">
        <v>0</v>
      </c>
    </row>
    <row r="702" spans="1:23" x14ac:dyDescent="0.25">
      <c r="A702" t="s">
        <v>5239</v>
      </c>
      <c r="B702">
        <v>9</v>
      </c>
      <c r="C702">
        <v>1</v>
      </c>
      <c r="D702">
        <v>0</v>
      </c>
      <c r="E702">
        <v>0</v>
      </c>
      <c r="F702">
        <v>0</v>
      </c>
      <c r="G702">
        <v>2</v>
      </c>
      <c r="H702">
        <v>0</v>
      </c>
      <c r="I702">
        <v>1</v>
      </c>
      <c r="J702">
        <v>5</v>
      </c>
      <c r="K702">
        <v>0</v>
      </c>
      <c r="L702">
        <v>0</v>
      </c>
      <c r="M702">
        <v>0.111</v>
      </c>
      <c r="N702" t="s">
        <v>6976</v>
      </c>
      <c r="O702" t="s">
        <v>6438</v>
      </c>
      <c r="P702">
        <v>9</v>
      </c>
      <c r="Q702">
        <v>12</v>
      </c>
      <c r="R702">
        <v>2</v>
      </c>
      <c r="S702">
        <v>1</v>
      </c>
      <c r="T702">
        <v>0</v>
      </c>
      <c r="U702">
        <v>0</v>
      </c>
      <c r="V702">
        <v>0</v>
      </c>
      <c r="W702">
        <v>0</v>
      </c>
    </row>
    <row r="703" spans="1:23" x14ac:dyDescent="0.25">
      <c r="A703" t="s">
        <v>5244</v>
      </c>
      <c r="B703">
        <v>12</v>
      </c>
      <c r="C703">
        <v>1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6</v>
      </c>
      <c r="K703">
        <v>0</v>
      </c>
      <c r="L703">
        <v>0</v>
      </c>
      <c r="M703">
        <v>8.3000000000000004E-2</v>
      </c>
      <c r="N703" t="s">
        <v>4920</v>
      </c>
      <c r="O703" t="s">
        <v>3746</v>
      </c>
      <c r="P703">
        <v>8</v>
      </c>
      <c r="Q703">
        <v>12</v>
      </c>
      <c r="R703">
        <v>0</v>
      </c>
      <c r="S703">
        <v>1</v>
      </c>
      <c r="T703">
        <v>0</v>
      </c>
      <c r="U703">
        <v>0</v>
      </c>
      <c r="V703">
        <v>0</v>
      </c>
      <c r="W703">
        <v>0</v>
      </c>
    </row>
    <row r="704" spans="1:23" x14ac:dyDescent="0.25">
      <c r="A704" t="s">
        <v>5256</v>
      </c>
      <c r="B704">
        <v>11</v>
      </c>
      <c r="C704">
        <v>3</v>
      </c>
      <c r="D704">
        <v>0</v>
      </c>
      <c r="E704">
        <v>0</v>
      </c>
      <c r="F704">
        <v>0</v>
      </c>
      <c r="G704">
        <v>1</v>
      </c>
      <c r="H704">
        <v>0</v>
      </c>
      <c r="I704">
        <v>0</v>
      </c>
      <c r="J704">
        <v>3</v>
      </c>
      <c r="K704">
        <v>0</v>
      </c>
      <c r="L704">
        <v>0</v>
      </c>
      <c r="M704">
        <v>0.27300000000000002</v>
      </c>
      <c r="N704" t="s">
        <v>6977</v>
      </c>
      <c r="O704" t="s">
        <v>6439</v>
      </c>
      <c r="P704">
        <v>8</v>
      </c>
      <c r="Q704">
        <v>11</v>
      </c>
      <c r="R704">
        <v>0</v>
      </c>
      <c r="S704">
        <v>3</v>
      </c>
      <c r="T704">
        <v>0</v>
      </c>
      <c r="U704">
        <v>0</v>
      </c>
      <c r="V704">
        <v>0</v>
      </c>
      <c r="W704">
        <v>0</v>
      </c>
    </row>
    <row r="705" spans="1:23" x14ac:dyDescent="0.25">
      <c r="A705" t="s">
        <v>5230</v>
      </c>
      <c r="B705">
        <v>10</v>
      </c>
      <c r="C705">
        <v>2</v>
      </c>
      <c r="D705">
        <v>0</v>
      </c>
      <c r="E705">
        <v>0</v>
      </c>
      <c r="F705">
        <v>0</v>
      </c>
      <c r="G705">
        <v>2</v>
      </c>
      <c r="H705">
        <v>0</v>
      </c>
      <c r="I705">
        <v>0</v>
      </c>
      <c r="J705">
        <v>4</v>
      </c>
      <c r="K705">
        <v>1</v>
      </c>
      <c r="L705">
        <v>0</v>
      </c>
      <c r="M705">
        <v>0.2</v>
      </c>
      <c r="N705" t="s">
        <v>4582</v>
      </c>
      <c r="O705" t="s">
        <v>3704</v>
      </c>
      <c r="P705">
        <v>18</v>
      </c>
      <c r="Q705">
        <v>11</v>
      </c>
      <c r="R705">
        <v>0</v>
      </c>
      <c r="S705">
        <v>2</v>
      </c>
      <c r="T705">
        <v>0</v>
      </c>
      <c r="U705">
        <v>0</v>
      </c>
      <c r="V705">
        <v>1</v>
      </c>
      <c r="W705">
        <v>0</v>
      </c>
    </row>
    <row r="706" spans="1:23" x14ac:dyDescent="0.25">
      <c r="A706" t="s">
        <v>5231</v>
      </c>
      <c r="B706">
        <v>10</v>
      </c>
      <c r="C706">
        <v>1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1</v>
      </c>
      <c r="J706">
        <v>0</v>
      </c>
      <c r="K706">
        <v>0</v>
      </c>
      <c r="L706">
        <v>0</v>
      </c>
      <c r="M706">
        <v>0.1</v>
      </c>
      <c r="N706" t="s">
        <v>6978</v>
      </c>
      <c r="O706" t="s">
        <v>5940</v>
      </c>
      <c r="P706">
        <v>5</v>
      </c>
      <c r="Q706">
        <v>11</v>
      </c>
      <c r="R706">
        <v>0</v>
      </c>
      <c r="S706">
        <v>1</v>
      </c>
      <c r="T706">
        <v>0</v>
      </c>
      <c r="U706">
        <v>0</v>
      </c>
      <c r="V706">
        <v>0</v>
      </c>
      <c r="W706">
        <v>0</v>
      </c>
    </row>
    <row r="707" spans="1:23" x14ac:dyDescent="0.25">
      <c r="A707" t="s">
        <v>5239</v>
      </c>
      <c r="B707">
        <v>11</v>
      </c>
      <c r="C707">
        <v>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5</v>
      </c>
      <c r="K707">
        <v>0</v>
      </c>
      <c r="L707">
        <v>0</v>
      </c>
      <c r="M707">
        <v>9.0999999999999998E-2</v>
      </c>
      <c r="N707" t="s">
        <v>6979</v>
      </c>
      <c r="O707" t="s">
        <v>6461</v>
      </c>
      <c r="P707">
        <v>6</v>
      </c>
      <c r="Q707">
        <v>11</v>
      </c>
      <c r="R707">
        <v>0</v>
      </c>
      <c r="S707">
        <v>1</v>
      </c>
      <c r="T707">
        <v>0</v>
      </c>
      <c r="U707">
        <v>0</v>
      </c>
      <c r="V707">
        <v>0</v>
      </c>
      <c r="W707">
        <v>0</v>
      </c>
    </row>
    <row r="708" spans="1:23" x14ac:dyDescent="0.25">
      <c r="A708" t="s">
        <v>5255</v>
      </c>
      <c r="B708">
        <v>10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1</v>
      </c>
      <c r="J708">
        <v>9</v>
      </c>
      <c r="K708">
        <v>0</v>
      </c>
      <c r="L708">
        <v>0</v>
      </c>
      <c r="M708">
        <v>0</v>
      </c>
      <c r="N708" t="s">
        <v>4307</v>
      </c>
      <c r="O708" t="s">
        <v>862</v>
      </c>
      <c r="P708">
        <v>7</v>
      </c>
      <c r="Q708">
        <v>11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</row>
    <row r="709" spans="1:23" x14ac:dyDescent="0.25">
      <c r="A709" t="s">
        <v>5255</v>
      </c>
      <c r="B709">
        <v>9</v>
      </c>
      <c r="C709">
        <v>0</v>
      </c>
      <c r="D709">
        <v>0</v>
      </c>
      <c r="E709">
        <v>0</v>
      </c>
      <c r="F709">
        <v>0</v>
      </c>
      <c r="G709">
        <v>1</v>
      </c>
      <c r="H709">
        <v>0</v>
      </c>
      <c r="I709">
        <v>0</v>
      </c>
      <c r="J709">
        <v>8</v>
      </c>
      <c r="K709">
        <v>0</v>
      </c>
      <c r="L709">
        <v>0</v>
      </c>
      <c r="M709">
        <v>0</v>
      </c>
      <c r="N709" t="s">
        <v>6980</v>
      </c>
      <c r="O709" t="s">
        <v>5343</v>
      </c>
      <c r="P709">
        <v>6</v>
      </c>
      <c r="Q709">
        <v>11</v>
      </c>
      <c r="R709">
        <v>0</v>
      </c>
      <c r="S709">
        <v>0</v>
      </c>
      <c r="T709">
        <v>0</v>
      </c>
      <c r="U709">
        <v>0</v>
      </c>
      <c r="V709">
        <v>2</v>
      </c>
      <c r="W709">
        <v>0</v>
      </c>
    </row>
    <row r="710" spans="1:23" x14ac:dyDescent="0.25">
      <c r="A710" t="s">
        <v>5241</v>
      </c>
      <c r="B710">
        <v>10</v>
      </c>
      <c r="C710">
        <v>5</v>
      </c>
      <c r="D710">
        <v>0</v>
      </c>
      <c r="E710">
        <v>0</v>
      </c>
      <c r="F710">
        <v>2</v>
      </c>
      <c r="G710">
        <v>3</v>
      </c>
      <c r="H710">
        <v>2</v>
      </c>
      <c r="I710">
        <v>0</v>
      </c>
      <c r="J710">
        <v>3</v>
      </c>
      <c r="K710">
        <v>0</v>
      </c>
      <c r="L710">
        <v>0</v>
      </c>
      <c r="M710">
        <v>0.5</v>
      </c>
      <c r="N710" t="s">
        <v>5766</v>
      </c>
      <c r="O710" t="s">
        <v>5765</v>
      </c>
      <c r="P710">
        <v>5</v>
      </c>
      <c r="Q710">
        <v>10</v>
      </c>
      <c r="R710">
        <v>0</v>
      </c>
      <c r="S710">
        <v>3</v>
      </c>
      <c r="T710">
        <v>0</v>
      </c>
      <c r="U710">
        <v>0</v>
      </c>
      <c r="V710">
        <v>0</v>
      </c>
      <c r="W710">
        <v>0</v>
      </c>
    </row>
    <row r="711" spans="1:23" x14ac:dyDescent="0.25">
      <c r="A711" t="s">
        <v>5233</v>
      </c>
      <c r="B711">
        <v>9</v>
      </c>
      <c r="C711">
        <v>3</v>
      </c>
      <c r="D711">
        <v>0</v>
      </c>
      <c r="E711">
        <v>0</v>
      </c>
      <c r="F711">
        <v>0</v>
      </c>
      <c r="G711">
        <v>1</v>
      </c>
      <c r="H711">
        <v>0</v>
      </c>
      <c r="I711">
        <v>0</v>
      </c>
      <c r="J711">
        <v>3</v>
      </c>
      <c r="K711">
        <v>0</v>
      </c>
      <c r="L711">
        <v>0</v>
      </c>
      <c r="M711">
        <v>0.33300000000000002</v>
      </c>
      <c r="N711" t="s">
        <v>4158</v>
      </c>
      <c r="O711" t="s">
        <v>831</v>
      </c>
      <c r="P711">
        <v>60</v>
      </c>
      <c r="Q711">
        <v>10</v>
      </c>
      <c r="R711">
        <v>0</v>
      </c>
      <c r="S711">
        <v>3</v>
      </c>
      <c r="T711">
        <v>0</v>
      </c>
      <c r="U711">
        <v>0</v>
      </c>
      <c r="V711">
        <v>1</v>
      </c>
      <c r="W711">
        <v>0</v>
      </c>
    </row>
    <row r="712" spans="1:23" x14ac:dyDescent="0.25">
      <c r="A712" t="s">
        <v>5240</v>
      </c>
      <c r="B712">
        <v>10</v>
      </c>
      <c r="C712">
        <v>3</v>
      </c>
      <c r="D712">
        <v>1</v>
      </c>
      <c r="E712">
        <v>0</v>
      </c>
      <c r="F712">
        <v>0</v>
      </c>
      <c r="G712">
        <v>0</v>
      </c>
      <c r="H712">
        <v>3</v>
      </c>
      <c r="I712">
        <v>0</v>
      </c>
      <c r="J712">
        <v>2</v>
      </c>
      <c r="K712">
        <v>0</v>
      </c>
      <c r="L712">
        <v>0</v>
      </c>
      <c r="M712">
        <v>0.3</v>
      </c>
      <c r="N712" t="s">
        <v>6981</v>
      </c>
      <c r="O712" t="s">
        <v>5719</v>
      </c>
      <c r="P712">
        <v>5</v>
      </c>
      <c r="Q712">
        <v>10</v>
      </c>
      <c r="R712">
        <v>0</v>
      </c>
      <c r="S712">
        <v>2</v>
      </c>
      <c r="T712">
        <v>0</v>
      </c>
      <c r="U712">
        <v>0</v>
      </c>
      <c r="V712">
        <v>0</v>
      </c>
      <c r="W712">
        <v>0</v>
      </c>
    </row>
    <row r="713" spans="1:23" x14ac:dyDescent="0.25">
      <c r="A713" t="s">
        <v>5257</v>
      </c>
      <c r="B713">
        <v>10</v>
      </c>
      <c r="C713">
        <v>2</v>
      </c>
      <c r="D713">
        <v>1</v>
      </c>
      <c r="E713">
        <v>0</v>
      </c>
      <c r="F713">
        <v>0</v>
      </c>
      <c r="G713">
        <v>3</v>
      </c>
      <c r="H713">
        <v>5</v>
      </c>
      <c r="I713">
        <v>0</v>
      </c>
      <c r="J713">
        <v>3</v>
      </c>
      <c r="K713">
        <v>0</v>
      </c>
      <c r="L713">
        <v>0</v>
      </c>
      <c r="M713">
        <v>0.2</v>
      </c>
      <c r="N713" t="s">
        <v>3828</v>
      </c>
      <c r="O713" t="s">
        <v>798</v>
      </c>
      <c r="P713">
        <v>33</v>
      </c>
      <c r="Q713">
        <v>10</v>
      </c>
      <c r="R713">
        <v>0</v>
      </c>
      <c r="S713">
        <v>1</v>
      </c>
      <c r="T713">
        <v>0</v>
      </c>
      <c r="U713">
        <v>0</v>
      </c>
      <c r="V713">
        <v>0</v>
      </c>
      <c r="W713">
        <v>0</v>
      </c>
    </row>
    <row r="714" spans="1:23" x14ac:dyDescent="0.25">
      <c r="A714" t="s">
        <v>5241</v>
      </c>
      <c r="B714">
        <v>10</v>
      </c>
      <c r="C714">
        <v>1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4</v>
      </c>
      <c r="K714">
        <v>1</v>
      </c>
      <c r="L714">
        <v>0</v>
      </c>
      <c r="M714">
        <v>0.1</v>
      </c>
      <c r="N714" t="s">
        <v>4991</v>
      </c>
      <c r="O714" t="s">
        <v>299</v>
      </c>
      <c r="P714">
        <v>7</v>
      </c>
      <c r="Q714">
        <v>10</v>
      </c>
      <c r="R714">
        <v>0</v>
      </c>
      <c r="S714">
        <v>1</v>
      </c>
      <c r="T714">
        <v>0</v>
      </c>
      <c r="U714">
        <v>0</v>
      </c>
      <c r="V714">
        <v>0</v>
      </c>
      <c r="W714">
        <v>0</v>
      </c>
    </row>
    <row r="715" spans="1:23" x14ac:dyDescent="0.25">
      <c r="A715" t="s">
        <v>5250</v>
      </c>
      <c r="B715">
        <v>10</v>
      </c>
      <c r="C715">
        <v>1</v>
      </c>
      <c r="D715">
        <v>0</v>
      </c>
      <c r="E715">
        <v>0</v>
      </c>
      <c r="F715">
        <v>1</v>
      </c>
      <c r="G715">
        <v>1</v>
      </c>
      <c r="H715">
        <v>2</v>
      </c>
      <c r="I715">
        <v>0</v>
      </c>
      <c r="J715">
        <v>2</v>
      </c>
      <c r="K715">
        <v>0</v>
      </c>
      <c r="L715">
        <v>0</v>
      </c>
      <c r="M715">
        <v>0.1</v>
      </c>
      <c r="N715" t="s">
        <v>6528</v>
      </c>
      <c r="O715" t="s">
        <v>6527</v>
      </c>
      <c r="P715">
        <v>3</v>
      </c>
      <c r="Q715">
        <v>10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</row>
    <row r="716" spans="1:23" x14ac:dyDescent="0.25">
      <c r="A716" t="s">
        <v>5250</v>
      </c>
      <c r="B716">
        <v>10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6</v>
      </c>
      <c r="K716">
        <v>0</v>
      </c>
      <c r="L716">
        <v>0</v>
      </c>
      <c r="M716">
        <v>0</v>
      </c>
      <c r="N716" t="s">
        <v>3870</v>
      </c>
      <c r="O716" t="s">
        <v>731</v>
      </c>
      <c r="P716">
        <v>9</v>
      </c>
      <c r="Q716">
        <v>10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</v>
      </c>
    </row>
    <row r="717" spans="1:23" x14ac:dyDescent="0.25">
      <c r="A717" t="s">
        <v>5230</v>
      </c>
      <c r="B717">
        <v>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7</v>
      </c>
      <c r="K717">
        <v>0</v>
      </c>
      <c r="L717">
        <v>0</v>
      </c>
      <c r="M717">
        <v>0</v>
      </c>
      <c r="N717" t="s">
        <v>6982</v>
      </c>
      <c r="O717" t="s">
        <v>6852</v>
      </c>
      <c r="P717">
        <v>5</v>
      </c>
      <c r="Q717">
        <v>10</v>
      </c>
      <c r="R717">
        <v>0</v>
      </c>
      <c r="S717">
        <v>0</v>
      </c>
      <c r="T717">
        <v>0</v>
      </c>
      <c r="U717">
        <v>0</v>
      </c>
      <c r="V717">
        <v>1</v>
      </c>
      <c r="W717">
        <v>1</v>
      </c>
    </row>
    <row r="718" spans="1:23" x14ac:dyDescent="0.25">
      <c r="A718" t="s">
        <v>5248</v>
      </c>
      <c r="B718">
        <v>9</v>
      </c>
      <c r="C718">
        <v>3</v>
      </c>
      <c r="D718">
        <v>1</v>
      </c>
      <c r="E718">
        <v>0</v>
      </c>
      <c r="F718">
        <v>1</v>
      </c>
      <c r="G718">
        <v>1</v>
      </c>
      <c r="H718">
        <v>1</v>
      </c>
      <c r="I718">
        <v>0</v>
      </c>
      <c r="J718">
        <v>1</v>
      </c>
      <c r="K718">
        <v>0</v>
      </c>
      <c r="L718">
        <v>0</v>
      </c>
      <c r="M718">
        <v>0.33300000000000002</v>
      </c>
      <c r="N718" t="s">
        <v>6983</v>
      </c>
      <c r="O718" t="s">
        <v>6550</v>
      </c>
      <c r="P718">
        <v>5</v>
      </c>
      <c r="Q718">
        <v>9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</row>
    <row r="719" spans="1:23" x14ac:dyDescent="0.25">
      <c r="A719" t="s">
        <v>5238</v>
      </c>
      <c r="B719">
        <v>7</v>
      </c>
      <c r="C719">
        <v>1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2</v>
      </c>
      <c r="J719">
        <v>2</v>
      </c>
      <c r="K719">
        <v>0</v>
      </c>
      <c r="L719">
        <v>0</v>
      </c>
      <c r="M719">
        <v>0.14299999999999999</v>
      </c>
      <c r="N719" t="s">
        <v>6984</v>
      </c>
      <c r="O719" t="s">
        <v>6474</v>
      </c>
      <c r="P719">
        <v>7</v>
      </c>
      <c r="Q719">
        <v>9</v>
      </c>
      <c r="R719">
        <v>0</v>
      </c>
      <c r="S719">
        <v>1</v>
      </c>
      <c r="T719">
        <v>1</v>
      </c>
      <c r="U719">
        <v>0</v>
      </c>
      <c r="V719">
        <v>0</v>
      </c>
      <c r="W719">
        <v>0</v>
      </c>
    </row>
    <row r="720" spans="1:23" x14ac:dyDescent="0.25">
      <c r="A720" t="s">
        <v>5254</v>
      </c>
      <c r="B720">
        <v>8</v>
      </c>
      <c r="C720">
        <v>1</v>
      </c>
      <c r="D720">
        <v>0</v>
      </c>
      <c r="E720">
        <v>0</v>
      </c>
      <c r="F720">
        <v>0</v>
      </c>
      <c r="G720">
        <v>0</v>
      </c>
      <c r="H720">
        <v>1</v>
      </c>
      <c r="I720">
        <v>0</v>
      </c>
      <c r="J720">
        <v>1</v>
      </c>
      <c r="K720">
        <v>0</v>
      </c>
      <c r="L720">
        <v>0</v>
      </c>
      <c r="M720">
        <v>0.125</v>
      </c>
      <c r="N720" t="s">
        <v>4229</v>
      </c>
      <c r="O720" t="s">
        <v>3690</v>
      </c>
      <c r="P720">
        <v>3</v>
      </c>
      <c r="Q720">
        <v>9</v>
      </c>
      <c r="R720">
        <v>0</v>
      </c>
      <c r="S720">
        <v>1</v>
      </c>
      <c r="T720">
        <v>0</v>
      </c>
      <c r="U720">
        <v>1</v>
      </c>
      <c r="V720">
        <v>0</v>
      </c>
      <c r="W720">
        <v>0</v>
      </c>
    </row>
    <row r="721" spans="1:23" x14ac:dyDescent="0.25">
      <c r="A721" t="s">
        <v>5229</v>
      </c>
      <c r="B721">
        <v>9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5</v>
      </c>
      <c r="K721">
        <v>0</v>
      </c>
      <c r="L721">
        <v>0</v>
      </c>
      <c r="M721">
        <v>0.111</v>
      </c>
      <c r="N721" t="s">
        <v>5943</v>
      </c>
      <c r="O721" t="s">
        <v>5942</v>
      </c>
      <c r="P721">
        <v>8</v>
      </c>
      <c r="Q721">
        <v>9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</row>
    <row r="722" spans="1:23" x14ac:dyDescent="0.25">
      <c r="A722" t="s">
        <v>5245</v>
      </c>
      <c r="B722">
        <v>8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2</v>
      </c>
      <c r="K722">
        <v>0</v>
      </c>
      <c r="L722">
        <v>0</v>
      </c>
      <c r="M722">
        <v>0</v>
      </c>
      <c r="N722" t="s">
        <v>4402</v>
      </c>
      <c r="O722" t="s">
        <v>744</v>
      </c>
      <c r="P722">
        <v>32</v>
      </c>
      <c r="Q722">
        <v>9</v>
      </c>
      <c r="R722">
        <v>0</v>
      </c>
      <c r="S722">
        <v>0</v>
      </c>
      <c r="T722">
        <v>0</v>
      </c>
      <c r="U722">
        <v>0</v>
      </c>
      <c r="V722">
        <v>1</v>
      </c>
      <c r="W722">
        <v>1</v>
      </c>
    </row>
    <row r="723" spans="1:23" x14ac:dyDescent="0.25">
      <c r="A723" t="s">
        <v>5249</v>
      </c>
      <c r="B723">
        <v>8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3</v>
      </c>
      <c r="K723">
        <v>0</v>
      </c>
      <c r="L723">
        <v>0</v>
      </c>
      <c r="M723">
        <v>0</v>
      </c>
      <c r="N723" t="s">
        <v>3939</v>
      </c>
      <c r="O723" t="s">
        <v>765</v>
      </c>
      <c r="P723">
        <v>26</v>
      </c>
      <c r="Q723">
        <v>9</v>
      </c>
      <c r="R723">
        <v>0</v>
      </c>
      <c r="S723">
        <v>0</v>
      </c>
      <c r="T723">
        <v>0</v>
      </c>
      <c r="U723">
        <v>0</v>
      </c>
      <c r="V723">
        <v>1</v>
      </c>
      <c r="W723">
        <v>0</v>
      </c>
    </row>
    <row r="724" spans="1:23" x14ac:dyDescent="0.25">
      <c r="A724" t="s">
        <v>5249</v>
      </c>
      <c r="B724">
        <v>6</v>
      </c>
      <c r="C724">
        <v>0</v>
      </c>
      <c r="D724">
        <v>0</v>
      </c>
      <c r="E724">
        <v>0</v>
      </c>
      <c r="F724">
        <v>0</v>
      </c>
      <c r="G724">
        <v>2</v>
      </c>
      <c r="H724">
        <v>0</v>
      </c>
      <c r="I724">
        <v>2</v>
      </c>
      <c r="J724">
        <v>3</v>
      </c>
      <c r="K724">
        <v>0</v>
      </c>
      <c r="L724">
        <v>0</v>
      </c>
      <c r="M724">
        <v>0</v>
      </c>
      <c r="N724" t="s">
        <v>4178</v>
      </c>
      <c r="O724" t="s">
        <v>709</v>
      </c>
      <c r="P724">
        <v>4</v>
      </c>
      <c r="Q724">
        <v>9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</row>
    <row r="725" spans="1:23" x14ac:dyDescent="0.25">
      <c r="A725" t="s">
        <v>5238</v>
      </c>
      <c r="B725">
        <v>9</v>
      </c>
      <c r="C725">
        <v>0</v>
      </c>
      <c r="D725">
        <v>0</v>
      </c>
      <c r="E725">
        <v>0</v>
      </c>
      <c r="F725">
        <v>0</v>
      </c>
      <c r="G725">
        <v>2</v>
      </c>
      <c r="H725">
        <v>0</v>
      </c>
      <c r="I725">
        <v>0</v>
      </c>
      <c r="J725">
        <v>4</v>
      </c>
      <c r="K725">
        <v>0</v>
      </c>
      <c r="L725">
        <v>0</v>
      </c>
      <c r="M725">
        <v>0</v>
      </c>
      <c r="N725" t="s">
        <v>6066</v>
      </c>
      <c r="O725" t="s">
        <v>5405</v>
      </c>
      <c r="P725">
        <v>51</v>
      </c>
      <c r="Q725">
        <v>9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</row>
    <row r="726" spans="1:23" x14ac:dyDescent="0.25">
      <c r="A726" t="s">
        <v>5230</v>
      </c>
      <c r="B726">
        <v>7</v>
      </c>
      <c r="C726">
        <v>0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1</v>
      </c>
      <c r="J726">
        <v>3</v>
      </c>
      <c r="K726">
        <v>0</v>
      </c>
      <c r="L726">
        <v>0</v>
      </c>
      <c r="M726">
        <v>0</v>
      </c>
      <c r="N726" t="s">
        <v>6985</v>
      </c>
      <c r="O726" t="s">
        <v>5487</v>
      </c>
      <c r="P726">
        <v>10</v>
      </c>
      <c r="Q726">
        <v>9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0</v>
      </c>
    </row>
    <row r="727" spans="1:23" x14ac:dyDescent="0.25">
      <c r="A727" t="s">
        <v>5255</v>
      </c>
      <c r="B727">
        <v>8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5</v>
      </c>
      <c r="K727">
        <v>0</v>
      </c>
      <c r="L727">
        <v>0</v>
      </c>
      <c r="M727">
        <v>0</v>
      </c>
      <c r="N727" t="s">
        <v>6986</v>
      </c>
      <c r="O727" t="s">
        <v>6402</v>
      </c>
      <c r="P727">
        <v>13</v>
      </c>
      <c r="Q727">
        <v>9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0</v>
      </c>
    </row>
    <row r="728" spans="1:23" x14ac:dyDescent="0.25">
      <c r="A728" t="s">
        <v>5258</v>
      </c>
      <c r="B728">
        <v>7</v>
      </c>
      <c r="C728">
        <v>4</v>
      </c>
      <c r="D728">
        <v>2</v>
      </c>
      <c r="E728">
        <v>0</v>
      </c>
      <c r="F728">
        <v>0</v>
      </c>
      <c r="G728">
        <v>0</v>
      </c>
      <c r="H728">
        <v>4</v>
      </c>
      <c r="I728">
        <v>1</v>
      </c>
      <c r="J728">
        <v>0</v>
      </c>
      <c r="K728">
        <v>1</v>
      </c>
      <c r="L728">
        <v>0</v>
      </c>
      <c r="M728">
        <v>0.57099999999999995</v>
      </c>
      <c r="N728" t="s">
        <v>6987</v>
      </c>
      <c r="O728" t="s">
        <v>5706</v>
      </c>
      <c r="P728">
        <v>5</v>
      </c>
      <c r="Q728">
        <v>8</v>
      </c>
      <c r="R728">
        <v>0</v>
      </c>
      <c r="S728">
        <v>2</v>
      </c>
      <c r="T728">
        <v>0</v>
      </c>
      <c r="U728">
        <v>0</v>
      </c>
      <c r="V728">
        <v>0</v>
      </c>
      <c r="W728">
        <v>0</v>
      </c>
    </row>
    <row r="729" spans="1:23" x14ac:dyDescent="0.25">
      <c r="A729" t="s">
        <v>5250</v>
      </c>
      <c r="B729">
        <v>6</v>
      </c>
      <c r="C729">
        <v>3</v>
      </c>
      <c r="D729">
        <v>1</v>
      </c>
      <c r="E729">
        <v>0</v>
      </c>
      <c r="F729">
        <v>0</v>
      </c>
      <c r="G729">
        <v>2</v>
      </c>
      <c r="H729">
        <v>0</v>
      </c>
      <c r="I729">
        <v>2</v>
      </c>
      <c r="J729">
        <v>2</v>
      </c>
      <c r="K729">
        <v>0</v>
      </c>
      <c r="L729">
        <v>0</v>
      </c>
      <c r="M729">
        <v>0.5</v>
      </c>
      <c r="N729" t="s">
        <v>4159</v>
      </c>
      <c r="O729" t="s">
        <v>924</v>
      </c>
      <c r="P729">
        <v>60</v>
      </c>
      <c r="Q729">
        <v>8</v>
      </c>
      <c r="R729">
        <v>0</v>
      </c>
      <c r="S729">
        <v>2</v>
      </c>
      <c r="T729">
        <v>0</v>
      </c>
      <c r="U729">
        <v>0</v>
      </c>
      <c r="V729">
        <v>0</v>
      </c>
      <c r="W729">
        <v>0</v>
      </c>
    </row>
    <row r="730" spans="1:23" x14ac:dyDescent="0.25">
      <c r="A730" t="s">
        <v>5235</v>
      </c>
      <c r="B730">
        <v>7</v>
      </c>
      <c r="C730">
        <v>2</v>
      </c>
      <c r="D730">
        <v>1</v>
      </c>
      <c r="E730">
        <v>0</v>
      </c>
      <c r="F730">
        <v>0</v>
      </c>
      <c r="G730">
        <v>1</v>
      </c>
      <c r="H730">
        <v>2</v>
      </c>
      <c r="I730">
        <v>1</v>
      </c>
      <c r="J730">
        <v>3</v>
      </c>
      <c r="K730">
        <v>0</v>
      </c>
      <c r="L730">
        <v>0</v>
      </c>
      <c r="M730">
        <v>0.28599999999999998</v>
      </c>
      <c r="N730" t="s">
        <v>4143</v>
      </c>
      <c r="O730" t="s">
        <v>814</v>
      </c>
      <c r="P730">
        <v>34</v>
      </c>
      <c r="Q730">
        <v>8</v>
      </c>
      <c r="R730">
        <v>0</v>
      </c>
      <c r="S730">
        <v>1</v>
      </c>
      <c r="T730">
        <v>0</v>
      </c>
      <c r="U730">
        <v>0</v>
      </c>
      <c r="V730">
        <v>0</v>
      </c>
      <c r="W730">
        <v>0</v>
      </c>
    </row>
    <row r="731" spans="1:23" x14ac:dyDescent="0.25">
      <c r="A731" t="s">
        <v>5237</v>
      </c>
      <c r="B731">
        <v>8</v>
      </c>
      <c r="C731">
        <v>2</v>
      </c>
      <c r="D731">
        <v>0</v>
      </c>
      <c r="E731">
        <v>0</v>
      </c>
      <c r="F731">
        <v>0</v>
      </c>
      <c r="G731">
        <v>1</v>
      </c>
      <c r="H731">
        <v>1</v>
      </c>
      <c r="I731">
        <v>0</v>
      </c>
      <c r="J731">
        <v>3</v>
      </c>
      <c r="K731">
        <v>0</v>
      </c>
      <c r="L731">
        <v>0</v>
      </c>
      <c r="M731">
        <v>0.25</v>
      </c>
      <c r="N731" t="s">
        <v>4717</v>
      </c>
      <c r="O731" t="s">
        <v>738</v>
      </c>
      <c r="P731">
        <v>34</v>
      </c>
      <c r="Q731">
        <v>8</v>
      </c>
      <c r="R731">
        <v>0</v>
      </c>
      <c r="S731">
        <v>2</v>
      </c>
      <c r="T731">
        <v>0</v>
      </c>
      <c r="U731">
        <v>0</v>
      </c>
      <c r="V731">
        <v>0</v>
      </c>
      <c r="W731">
        <v>1</v>
      </c>
    </row>
    <row r="732" spans="1:23" x14ac:dyDescent="0.25">
      <c r="A732" t="s">
        <v>5239</v>
      </c>
      <c r="B732">
        <v>6</v>
      </c>
      <c r="C732">
        <v>1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1</v>
      </c>
      <c r="J732">
        <v>3</v>
      </c>
      <c r="K732">
        <v>0</v>
      </c>
      <c r="L732">
        <v>0</v>
      </c>
      <c r="M732">
        <v>0.16700000000000001</v>
      </c>
      <c r="N732" t="s">
        <v>5401</v>
      </c>
      <c r="O732" t="s">
        <v>5400</v>
      </c>
      <c r="P732">
        <v>10</v>
      </c>
      <c r="Q732">
        <v>8</v>
      </c>
      <c r="R732">
        <v>1</v>
      </c>
      <c r="S732">
        <v>1</v>
      </c>
      <c r="T732">
        <v>0</v>
      </c>
      <c r="U732">
        <v>0</v>
      </c>
      <c r="V732">
        <v>0</v>
      </c>
      <c r="W732">
        <v>0</v>
      </c>
    </row>
    <row r="733" spans="1:23" x14ac:dyDescent="0.25">
      <c r="A733" t="s">
        <v>5239</v>
      </c>
      <c r="B733">
        <v>6</v>
      </c>
      <c r="C733">
        <v>1</v>
      </c>
      <c r="D733">
        <v>1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5</v>
      </c>
      <c r="K733">
        <v>0</v>
      </c>
      <c r="L733">
        <v>0</v>
      </c>
      <c r="M733">
        <v>0.16700000000000001</v>
      </c>
      <c r="N733" t="s">
        <v>6988</v>
      </c>
      <c r="O733" t="s">
        <v>5530</v>
      </c>
      <c r="P733">
        <v>7</v>
      </c>
      <c r="Q733">
        <v>8</v>
      </c>
      <c r="R733">
        <v>1</v>
      </c>
      <c r="S733">
        <v>0</v>
      </c>
      <c r="T733">
        <v>0</v>
      </c>
      <c r="U733">
        <v>0</v>
      </c>
      <c r="V733">
        <v>1</v>
      </c>
      <c r="W733">
        <v>0</v>
      </c>
    </row>
    <row r="734" spans="1:23" x14ac:dyDescent="0.25">
      <c r="A734" t="s">
        <v>5243</v>
      </c>
      <c r="B734">
        <v>7</v>
      </c>
      <c r="C734">
        <v>1</v>
      </c>
      <c r="D734">
        <v>0</v>
      </c>
      <c r="E734">
        <v>0</v>
      </c>
      <c r="F734">
        <v>0</v>
      </c>
      <c r="G734">
        <v>0</v>
      </c>
      <c r="H734">
        <v>1</v>
      </c>
      <c r="I734">
        <v>1</v>
      </c>
      <c r="J734">
        <v>3</v>
      </c>
      <c r="K734">
        <v>0</v>
      </c>
      <c r="L734">
        <v>0</v>
      </c>
      <c r="M734">
        <v>0.14299999999999999</v>
      </c>
      <c r="N734" t="s">
        <v>4984</v>
      </c>
      <c r="O734" t="s">
        <v>697</v>
      </c>
      <c r="P734">
        <v>6</v>
      </c>
      <c r="Q734">
        <v>8</v>
      </c>
      <c r="R734">
        <v>0</v>
      </c>
      <c r="S734">
        <v>1</v>
      </c>
      <c r="T734">
        <v>0</v>
      </c>
      <c r="U734">
        <v>0</v>
      </c>
      <c r="V734">
        <v>0</v>
      </c>
      <c r="W734">
        <v>0</v>
      </c>
    </row>
    <row r="735" spans="1:23" x14ac:dyDescent="0.25">
      <c r="A735" t="s">
        <v>5247</v>
      </c>
      <c r="B735">
        <v>7</v>
      </c>
      <c r="C735">
        <v>1</v>
      </c>
      <c r="D735">
        <v>0</v>
      </c>
      <c r="E735">
        <v>0</v>
      </c>
      <c r="F735">
        <v>0</v>
      </c>
      <c r="G735">
        <v>1</v>
      </c>
      <c r="H735">
        <v>0</v>
      </c>
      <c r="I735">
        <v>1</v>
      </c>
      <c r="J735">
        <v>4</v>
      </c>
      <c r="K735">
        <v>0</v>
      </c>
      <c r="L735">
        <v>0</v>
      </c>
      <c r="M735">
        <v>0.14299999999999999</v>
      </c>
      <c r="N735" t="s">
        <v>4037</v>
      </c>
      <c r="O735" t="s">
        <v>3682</v>
      </c>
      <c r="P735">
        <v>4</v>
      </c>
      <c r="Q735">
        <v>8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</row>
    <row r="736" spans="1:23" x14ac:dyDescent="0.25">
      <c r="A736" t="s">
        <v>5239</v>
      </c>
      <c r="B736">
        <v>7</v>
      </c>
      <c r="C736">
        <v>1</v>
      </c>
      <c r="D736">
        <v>0</v>
      </c>
      <c r="E736">
        <v>0</v>
      </c>
      <c r="F736">
        <v>0</v>
      </c>
      <c r="G736">
        <v>1</v>
      </c>
      <c r="H736">
        <v>0</v>
      </c>
      <c r="I736">
        <v>0</v>
      </c>
      <c r="J736">
        <v>2</v>
      </c>
      <c r="K736">
        <v>0</v>
      </c>
      <c r="L736">
        <v>0</v>
      </c>
      <c r="M736">
        <v>0.14299999999999999</v>
      </c>
      <c r="N736" t="s">
        <v>6989</v>
      </c>
      <c r="O736" t="s">
        <v>6840</v>
      </c>
      <c r="P736">
        <v>4</v>
      </c>
      <c r="Q736">
        <v>8</v>
      </c>
      <c r="R736">
        <v>1</v>
      </c>
      <c r="S736">
        <v>1</v>
      </c>
      <c r="T736">
        <v>0</v>
      </c>
      <c r="U736">
        <v>0</v>
      </c>
      <c r="V736">
        <v>0</v>
      </c>
      <c r="W736">
        <v>0</v>
      </c>
    </row>
    <row r="737" spans="1:23" x14ac:dyDescent="0.25">
      <c r="A737" t="s">
        <v>5255</v>
      </c>
      <c r="B737">
        <v>8</v>
      </c>
      <c r="C737">
        <v>1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3</v>
      </c>
      <c r="K737">
        <v>0</v>
      </c>
      <c r="L737">
        <v>0</v>
      </c>
      <c r="M737">
        <v>0.125</v>
      </c>
      <c r="N737" t="s">
        <v>4634</v>
      </c>
      <c r="O737" t="s">
        <v>777</v>
      </c>
      <c r="P737">
        <v>9</v>
      </c>
      <c r="Q737">
        <v>8</v>
      </c>
      <c r="R737">
        <v>0</v>
      </c>
      <c r="S737">
        <v>1</v>
      </c>
      <c r="T737">
        <v>0</v>
      </c>
      <c r="U737">
        <v>0</v>
      </c>
      <c r="V737">
        <v>0</v>
      </c>
      <c r="W737">
        <v>0</v>
      </c>
    </row>
    <row r="738" spans="1:23" x14ac:dyDescent="0.25">
      <c r="A738" t="s">
        <v>5236</v>
      </c>
      <c r="B738">
        <v>8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3</v>
      </c>
      <c r="K738">
        <v>0</v>
      </c>
      <c r="L738">
        <v>0</v>
      </c>
      <c r="M738">
        <v>0.125</v>
      </c>
      <c r="N738" t="s">
        <v>6482</v>
      </c>
      <c r="O738" t="s">
        <v>5989</v>
      </c>
      <c r="P738">
        <v>4</v>
      </c>
      <c r="Q738">
        <v>8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</row>
    <row r="739" spans="1:23" x14ac:dyDescent="0.25">
      <c r="A739" t="s">
        <v>5255</v>
      </c>
      <c r="B739">
        <v>8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2</v>
      </c>
      <c r="K739">
        <v>0</v>
      </c>
      <c r="L739">
        <v>0</v>
      </c>
      <c r="M739">
        <v>0</v>
      </c>
      <c r="N739" t="s">
        <v>4855</v>
      </c>
      <c r="O739" t="s">
        <v>308</v>
      </c>
      <c r="P739">
        <v>2</v>
      </c>
      <c r="Q739">
        <v>8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</row>
    <row r="740" spans="1:23" x14ac:dyDescent="0.25">
      <c r="A740" t="s">
        <v>6836</v>
      </c>
      <c r="B740">
        <v>6</v>
      </c>
      <c r="C740">
        <v>0</v>
      </c>
      <c r="D740">
        <v>0</v>
      </c>
      <c r="E740">
        <v>0</v>
      </c>
      <c r="F740">
        <v>0</v>
      </c>
      <c r="G740">
        <v>1</v>
      </c>
      <c r="H740">
        <v>0</v>
      </c>
      <c r="I740">
        <v>1</v>
      </c>
      <c r="J740">
        <v>2</v>
      </c>
      <c r="K740">
        <v>0</v>
      </c>
      <c r="L740">
        <v>0</v>
      </c>
      <c r="M740">
        <v>0</v>
      </c>
      <c r="N740" t="s">
        <v>4106</v>
      </c>
      <c r="O740" t="s">
        <v>786</v>
      </c>
      <c r="P740">
        <v>27</v>
      </c>
      <c r="Q740">
        <v>8</v>
      </c>
      <c r="R740">
        <v>0</v>
      </c>
      <c r="S740">
        <v>0</v>
      </c>
      <c r="T740">
        <v>0</v>
      </c>
      <c r="U740">
        <v>0</v>
      </c>
      <c r="V740">
        <v>1</v>
      </c>
      <c r="W740">
        <v>0</v>
      </c>
    </row>
    <row r="741" spans="1:23" x14ac:dyDescent="0.25">
      <c r="A741" t="s">
        <v>5256</v>
      </c>
      <c r="B741">
        <v>5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1</v>
      </c>
      <c r="J741">
        <v>2</v>
      </c>
      <c r="K741">
        <v>0</v>
      </c>
      <c r="L741">
        <v>0</v>
      </c>
      <c r="M741">
        <v>0</v>
      </c>
      <c r="N741" t="s">
        <v>3891</v>
      </c>
      <c r="O741" t="s">
        <v>790</v>
      </c>
      <c r="P741">
        <v>18</v>
      </c>
      <c r="Q741">
        <v>8</v>
      </c>
      <c r="R741">
        <v>0</v>
      </c>
      <c r="S741">
        <v>0</v>
      </c>
      <c r="T741">
        <v>0</v>
      </c>
      <c r="U741">
        <v>0</v>
      </c>
      <c r="V741">
        <v>2</v>
      </c>
      <c r="W741">
        <v>0</v>
      </c>
    </row>
    <row r="742" spans="1:23" x14ac:dyDescent="0.25">
      <c r="A742" t="s">
        <v>5234</v>
      </c>
      <c r="B742">
        <v>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1</v>
      </c>
      <c r="J742">
        <v>3</v>
      </c>
      <c r="K742">
        <v>0</v>
      </c>
      <c r="L742">
        <v>0</v>
      </c>
      <c r="M742">
        <v>0</v>
      </c>
      <c r="N742" t="s">
        <v>5826</v>
      </c>
      <c r="O742" t="s">
        <v>5825</v>
      </c>
      <c r="P742">
        <v>3</v>
      </c>
      <c r="Q742">
        <v>8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</row>
    <row r="743" spans="1:23" x14ac:dyDescent="0.25">
      <c r="A743" t="s">
        <v>5252</v>
      </c>
      <c r="B743">
        <v>6</v>
      </c>
      <c r="C743">
        <v>2</v>
      </c>
      <c r="D743">
        <v>1</v>
      </c>
      <c r="E743">
        <v>0</v>
      </c>
      <c r="F743">
        <v>0</v>
      </c>
      <c r="G743">
        <v>0</v>
      </c>
      <c r="H743">
        <v>2</v>
      </c>
      <c r="I743">
        <v>0</v>
      </c>
      <c r="J743">
        <v>2</v>
      </c>
      <c r="K743">
        <v>0</v>
      </c>
      <c r="L743">
        <v>0</v>
      </c>
      <c r="M743">
        <v>0.33300000000000002</v>
      </c>
      <c r="N743" t="s">
        <v>3946</v>
      </c>
      <c r="O743" t="s">
        <v>3734</v>
      </c>
      <c r="P743">
        <v>12</v>
      </c>
      <c r="Q743">
        <v>7</v>
      </c>
      <c r="R743">
        <v>0</v>
      </c>
      <c r="S743">
        <v>1</v>
      </c>
      <c r="T743">
        <v>0</v>
      </c>
      <c r="U743">
        <v>0</v>
      </c>
      <c r="V743">
        <v>1</v>
      </c>
      <c r="W743">
        <v>0</v>
      </c>
    </row>
    <row r="744" spans="1:23" x14ac:dyDescent="0.25">
      <c r="A744" t="s">
        <v>5236</v>
      </c>
      <c r="B744">
        <v>7</v>
      </c>
      <c r="C744">
        <v>2</v>
      </c>
      <c r="D744">
        <v>1</v>
      </c>
      <c r="E744">
        <v>0</v>
      </c>
      <c r="F744">
        <v>1</v>
      </c>
      <c r="G744">
        <v>2</v>
      </c>
      <c r="H744">
        <v>1</v>
      </c>
      <c r="I744">
        <v>0</v>
      </c>
      <c r="J744">
        <v>4</v>
      </c>
      <c r="K744">
        <v>0</v>
      </c>
      <c r="L744">
        <v>0</v>
      </c>
      <c r="M744">
        <v>0.28599999999999998</v>
      </c>
      <c r="N744" t="s">
        <v>4943</v>
      </c>
      <c r="O744" t="s">
        <v>974</v>
      </c>
      <c r="P744">
        <v>34</v>
      </c>
      <c r="Q744">
        <v>7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</row>
    <row r="745" spans="1:23" x14ac:dyDescent="0.25">
      <c r="A745" t="s">
        <v>5253</v>
      </c>
      <c r="B745">
        <v>5</v>
      </c>
      <c r="C745">
        <v>1</v>
      </c>
      <c r="D745">
        <v>0</v>
      </c>
      <c r="E745">
        <v>0</v>
      </c>
      <c r="F745">
        <v>0</v>
      </c>
      <c r="G745">
        <v>0</v>
      </c>
      <c r="H745">
        <v>1</v>
      </c>
      <c r="I745">
        <v>0</v>
      </c>
      <c r="J745">
        <v>2</v>
      </c>
      <c r="K745">
        <v>0</v>
      </c>
      <c r="L745">
        <v>0</v>
      </c>
      <c r="M745">
        <v>0.2</v>
      </c>
      <c r="N745" t="s">
        <v>4454</v>
      </c>
      <c r="O745" t="s">
        <v>724</v>
      </c>
      <c r="P745">
        <v>28</v>
      </c>
      <c r="Q745">
        <v>7</v>
      </c>
      <c r="R745">
        <v>0</v>
      </c>
      <c r="S745">
        <v>1</v>
      </c>
      <c r="T745">
        <v>0</v>
      </c>
      <c r="U745">
        <v>1</v>
      </c>
      <c r="V745">
        <v>1</v>
      </c>
      <c r="W745">
        <v>0</v>
      </c>
    </row>
    <row r="746" spans="1:23" x14ac:dyDescent="0.25">
      <c r="A746" t="s">
        <v>5229</v>
      </c>
      <c r="B746">
        <v>5</v>
      </c>
      <c r="C746">
        <v>1</v>
      </c>
      <c r="D746">
        <v>0</v>
      </c>
      <c r="E746">
        <v>0</v>
      </c>
      <c r="F746">
        <v>0</v>
      </c>
      <c r="G746">
        <v>1</v>
      </c>
      <c r="H746">
        <v>0</v>
      </c>
      <c r="I746">
        <v>2</v>
      </c>
      <c r="J746">
        <v>3</v>
      </c>
      <c r="K746">
        <v>0</v>
      </c>
      <c r="L746">
        <v>0</v>
      </c>
      <c r="M746">
        <v>0.2</v>
      </c>
      <c r="N746" t="s">
        <v>3992</v>
      </c>
      <c r="O746" t="s">
        <v>3747</v>
      </c>
      <c r="P746">
        <v>6</v>
      </c>
      <c r="Q746">
        <v>7</v>
      </c>
      <c r="R746">
        <v>0</v>
      </c>
      <c r="S746">
        <v>1</v>
      </c>
      <c r="T746">
        <v>0</v>
      </c>
      <c r="U746">
        <v>0</v>
      </c>
      <c r="V746">
        <v>0</v>
      </c>
      <c r="W746">
        <v>0</v>
      </c>
    </row>
    <row r="747" spans="1:23" x14ac:dyDescent="0.25">
      <c r="A747" t="s">
        <v>5234</v>
      </c>
      <c r="B747">
        <v>5</v>
      </c>
      <c r="C747">
        <v>1</v>
      </c>
      <c r="D747">
        <v>0</v>
      </c>
      <c r="E747">
        <v>0</v>
      </c>
      <c r="F747">
        <v>0</v>
      </c>
      <c r="G747">
        <v>1</v>
      </c>
      <c r="H747">
        <v>0</v>
      </c>
      <c r="I747">
        <v>0</v>
      </c>
      <c r="J747">
        <v>4</v>
      </c>
      <c r="K747">
        <v>0</v>
      </c>
      <c r="L747">
        <v>0</v>
      </c>
      <c r="M747">
        <v>0.2</v>
      </c>
      <c r="N747" t="s">
        <v>6744</v>
      </c>
      <c r="O747" t="s">
        <v>6743</v>
      </c>
      <c r="P747">
        <v>18</v>
      </c>
      <c r="Q747">
        <v>7</v>
      </c>
      <c r="R747">
        <v>0</v>
      </c>
      <c r="S747">
        <v>1</v>
      </c>
      <c r="T747">
        <v>0</v>
      </c>
      <c r="U747">
        <v>0</v>
      </c>
      <c r="V747">
        <v>2</v>
      </c>
      <c r="W747">
        <v>0</v>
      </c>
    </row>
    <row r="748" spans="1:23" x14ac:dyDescent="0.25">
      <c r="A748" t="s">
        <v>5238</v>
      </c>
      <c r="B748">
        <v>6</v>
      </c>
      <c r="C748">
        <v>1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4</v>
      </c>
      <c r="K748">
        <v>0</v>
      </c>
      <c r="L748">
        <v>0</v>
      </c>
      <c r="M748">
        <v>0.16700000000000001</v>
      </c>
      <c r="N748" t="s">
        <v>6061</v>
      </c>
      <c r="O748" t="s">
        <v>4637</v>
      </c>
      <c r="P748">
        <v>5</v>
      </c>
      <c r="Q748">
        <v>7</v>
      </c>
      <c r="R748">
        <v>0</v>
      </c>
      <c r="S748">
        <v>1</v>
      </c>
      <c r="T748">
        <v>0</v>
      </c>
      <c r="U748">
        <v>0</v>
      </c>
      <c r="V748">
        <v>1</v>
      </c>
      <c r="W748">
        <v>0</v>
      </c>
    </row>
    <row r="749" spans="1:23" x14ac:dyDescent="0.25">
      <c r="A749" t="s">
        <v>5230</v>
      </c>
      <c r="B749">
        <v>7</v>
      </c>
      <c r="C749">
        <v>1</v>
      </c>
      <c r="D749">
        <v>0</v>
      </c>
      <c r="E749">
        <v>0</v>
      </c>
      <c r="F749">
        <v>0</v>
      </c>
      <c r="G749">
        <v>1</v>
      </c>
      <c r="H749">
        <v>0</v>
      </c>
      <c r="I749">
        <v>0</v>
      </c>
      <c r="J749">
        <v>1</v>
      </c>
      <c r="K749">
        <v>0</v>
      </c>
      <c r="L749">
        <v>0</v>
      </c>
      <c r="M749">
        <v>0.14299999999999999</v>
      </c>
      <c r="N749" t="s">
        <v>3936</v>
      </c>
      <c r="O749" t="s">
        <v>237</v>
      </c>
      <c r="P749">
        <v>6</v>
      </c>
      <c r="Q749">
        <v>7</v>
      </c>
      <c r="R749">
        <v>0</v>
      </c>
      <c r="S749">
        <v>1</v>
      </c>
      <c r="T749">
        <v>0</v>
      </c>
      <c r="U749">
        <v>0</v>
      </c>
      <c r="V749">
        <v>0</v>
      </c>
      <c r="W749">
        <v>1</v>
      </c>
    </row>
    <row r="750" spans="1:23" x14ac:dyDescent="0.25">
      <c r="A750" t="s">
        <v>5246</v>
      </c>
      <c r="B750">
        <v>7</v>
      </c>
      <c r="C750">
        <v>1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3</v>
      </c>
      <c r="K750">
        <v>0</v>
      </c>
      <c r="L750">
        <v>0</v>
      </c>
      <c r="M750">
        <v>0.14299999999999999</v>
      </c>
      <c r="N750" t="s">
        <v>3932</v>
      </c>
      <c r="O750" t="s">
        <v>843</v>
      </c>
      <c r="P750">
        <v>26</v>
      </c>
      <c r="Q750">
        <v>7</v>
      </c>
      <c r="R750">
        <v>0</v>
      </c>
      <c r="S750">
        <v>1</v>
      </c>
      <c r="T750">
        <v>0</v>
      </c>
      <c r="U750">
        <v>0</v>
      </c>
      <c r="V750">
        <v>0</v>
      </c>
      <c r="W750">
        <v>0</v>
      </c>
    </row>
    <row r="751" spans="1:23" x14ac:dyDescent="0.25">
      <c r="A751" t="s">
        <v>5250</v>
      </c>
      <c r="B751">
        <v>7</v>
      </c>
      <c r="C751">
        <v>1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3</v>
      </c>
      <c r="K751">
        <v>0</v>
      </c>
      <c r="L751">
        <v>0</v>
      </c>
      <c r="M751">
        <v>0.14299999999999999</v>
      </c>
      <c r="N751" t="s">
        <v>4708</v>
      </c>
      <c r="O751" t="s">
        <v>2472</v>
      </c>
      <c r="P751">
        <v>8</v>
      </c>
      <c r="Q751">
        <v>7</v>
      </c>
      <c r="R751">
        <v>0</v>
      </c>
      <c r="S751">
        <v>1</v>
      </c>
      <c r="T751">
        <v>0</v>
      </c>
      <c r="U751">
        <v>0</v>
      </c>
      <c r="V751">
        <v>0</v>
      </c>
      <c r="W751">
        <v>0</v>
      </c>
    </row>
    <row r="752" spans="1:23" x14ac:dyDescent="0.25">
      <c r="A752" t="s">
        <v>5249</v>
      </c>
      <c r="B752">
        <v>7</v>
      </c>
      <c r="C752">
        <v>1</v>
      </c>
      <c r="D752">
        <v>1</v>
      </c>
      <c r="E752">
        <v>0</v>
      </c>
      <c r="F752">
        <v>0</v>
      </c>
      <c r="G752">
        <v>0</v>
      </c>
      <c r="H752">
        <v>1</v>
      </c>
      <c r="I752">
        <v>0</v>
      </c>
      <c r="J752">
        <v>1</v>
      </c>
      <c r="K752">
        <v>0</v>
      </c>
      <c r="L752">
        <v>0</v>
      </c>
      <c r="M752">
        <v>0.14299999999999999</v>
      </c>
      <c r="N752" t="s">
        <v>4114</v>
      </c>
      <c r="O752" t="s">
        <v>4112</v>
      </c>
      <c r="P752">
        <v>5</v>
      </c>
      <c r="Q752">
        <v>7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1</v>
      </c>
    </row>
    <row r="753" spans="1:23" x14ac:dyDescent="0.25">
      <c r="A753" t="s">
        <v>5254</v>
      </c>
      <c r="B753">
        <v>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2</v>
      </c>
      <c r="J753">
        <v>2</v>
      </c>
      <c r="K753">
        <v>0</v>
      </c>
      <c r="L753">
        <v>0</v>
      </c>
      <c r="M753">
        <v>0</v>
      </c>
      <c r="N753" t="s">
        <v>4699</v>
      </c>
      <c r="O753" t="s">
        <v>743</v>
      </c>
      <c r="P753">
        <v>33</v>
      </c>
      <c r="Q753">
        <v>7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</row>
    <row r="754" spans="1:23" x14ac:dyDescent="0.25">
      <c r="A754" t="s">
        <v>5255</v>
      </c>
      <c r="B754">
        <v>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6</v>
      </c>
      <c r="K754">
        <v>0</v>
      </c>
      <c r="L754">
        <v>0</v>
      </c>
      <c r="M754">
        <v>0</v>
      </c>
      <c r="N754" t="s">
        <v>3989</v>
      </c>
      <c r="O754" t="s">
        <v>839</v>
      </c>
      <c r="P754">
        <v>63</v>
      </c>
      <c r="Q754">
        <v>7</v>
      </c>
      <c r="R754">
        <v>0</v>
      </c>
      <c r="S754">
        <v>0</v>
      </c>
      <c r="T754">
        <v>0</v>
      </c>
      <c r="U754">
        <v>0</v>
      </c>
      <c r="V754">
        <v>1</v>
      </c>
      <c r="W754">
        <v>0</v>
      </c>
    </row>
    <row r="755" spans="1:23" x14ac:dyDescent="0.25">
      <c r="A755" t="s">
        <v>5229</v>
      </c>
      <c r="B755">
        <v>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2</v>
      </c>
      <c r="K755">
        <v>0</v>
      </c>
      <c r="L755">
        <v>0</v>
      </c>
      <c r="M755">
        <v>0</v>
      </c>
      <c r="N755" t="s">
        <v>5060</v>
      </c>
      <c r="O755" t="s">
        <v>3735</v>
      </c>
      <c r="P755">
        <v>25</v>
      </c>
      <c r="Q755">
        <v>7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</row>
    <row r="756" spans="1:23" x14ac:dyDescent="0.25">
      <c r="A756" t="s">
        <v>5237</v>
      </c>
      <c r="B756">
        <v>5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0</v>
      </c>
      <c r="N756" t="s">
        <v>6118</v>
      </c>
      <c r="O756" t="s">
        <v>5456</v>
      </c>
      <c r="P756">
        <v>24</v>
      </c>
      <c r="Q756">
        <v>7</v>
      </c>
      <c r="R756">
        <v>0</v>
      </c>
      <c r="S756">
        <v>0</v>
      </c>
      <c r="T756">
        <v>0</v>
      </c>
      <c r="U756">
        <v>0</v>
      </c>
      <c r="V756">
        <v>1</v>
      </c>
      <c r="W756">
        <v>0</v>
      </c>
    </row>
    <row r="757" spans="1:23" x14ac:dyDescent="0.25">
      <c r="A757" t="s">
        <v>5239</v>
      </c>
      <c r="B757">
        <v>6</v>
      </c>
      <c r="C757">
        <v>2</v>
      </c>
      <c r="D757">
        <v>0</v>
      </c>
      <c r="E757">
        <v>0</v>
      </c>
      <c r="F757">
        <v>0</v>
      </c>
      <c r="G757">
        <v>1</v>
      </c>
      <c r="H757">
        <v>2</v>
      </c>
      <c r="I757">
        <v>0</v>
      </c>
      <c r="J757">
        <v>2</v>
      </c>
      <c r="K757">
        <v>0</v>
      </c>
      <c r="L757">
        <v>0</v>
      </c>
      <c r="M757">
        <v>0.33300000000000002</v>
      </c>
      <c r="N757" t="s">
        <v>6990</v>
      </c>
      <c r="O757" t="s">
        <v>5411</v>
      </c>
      <c r="P757">
        <v>7</v>
      </c>
      <c r="Q757">
        <v>6</v>
      </c>
      <c r="R757">
        <v>0</v>
      </c>
      <c r="S757">
        <v>2</v>
      </c>
      <c r="T757">
        <v>0</v>
      </c>
      <c r="U757">
        <v>0</v>
      </c>
      <c r="V757">
        <v>0</v>
      </c>
      <c r="W757">
        <v>0</v>
      </c>
    </row>
    <row r="758" spans="1:23" x14ac:dyDescent="0.25">
      <c r="A758" t="s">
        <v>5247</v>
      </c>
      <c r="B758">
        <v>6</v>
      </c>
      <c r="C758">
        <v>1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1</v>
      </c>
      <c r="K758">
        <v>0</v>
      </c>
      <c r="L758">
        <v>0</v>
      </c>
      <c r="M758">
        <v>0.16700000000000001</v>
      </c>
      <c r="N758" t="s">
        <v>4872</v>
      </c>
      <c r="O758" t="s">
        <v>713</v>
      </c>
      <c r="P758">
        <v>29</v>
      </c>
      <c r="Q758">
        <v>6</v>
      </c>
      <c r="R758">
        <v>0</v>
      </c>
      <c r="S758">
        <v>1</v>
      </c>
      <c r="T758">
        <v>0</v>
      </c>
      <c r="U758">
        <v>0</v>
      </c>
      <c r="V758">
        <v>0</v>
      </c>
      <c r="W758">
        <v>0</v>
      </c>
    </row>
    <row r="759" spans="1:23" x14ac:dyDescent="0.25">
      <c r="A759" t="s">
        <v>6836</v>
      </c>
      <c r="B759">
        <v>6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4</v>
      </c>
      <c r="K759">
        <v>0</v>
      </c>
      <c r="L759">
        <v>0</v>
      </c>
      <c r="M759">
        <v>0.16700000000000001</v>
      </c>
      <c r="N759" t="s">
        <v>5289</v>
      </c>
      <c r="O759" t="s">
        <v>5288</v>
      </c>
      <c r="P759">
        <v>39</v>
      </c>
      <c r="Q759">
        <v>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</row>
    <row r="760" spans="1:23" x14ac:dyDescent="0.25">
      <c r="A760" t="s">
        <v>5247</v>
      </c>
      <c r="B760">
        <v>6</v>
      </c>
      <c r="C760">
        <v>1</v>
      </c>
      <c r="D760">
        <v>0</v>
      </c>
      <c r="E760">
        <v>0</v>
      </c>
      <c r="F760">
        <v>0</v>
      </c>
      <c r="G760">
        <v>0</v>
      </c>
      <c r="H760">
        <v>1</v>
      </c>
      <c r="I760">
        <v>0</v>
      </c>
      <c r="J760">
        <v>4</v>
      </c>
      <c r="K760">
        <v>0</v>
      </c>
      <c r="L760">
        <v>0</v>
      </c>
      <c r="M760">
        <v>0.16700000000000001</v>
      </c>
      <c r="N760" t="s">
        <v>5042</v>
      </c>
      <c r="O760" t="s">
        <v>684</v>
      </c>
      <c r="P760">
        <v>28</v>
      </c>
      <c r="Q760">
        <v>6</v>
      </c>
      <c r="R760">
        <v>0</v>
      </c>
      <c r="S760">
        <v>1</v>
      </c>
      <c r="T760">
        <v>0</v>
      </c>
      <c r="U760">
        <v>0</v>
      </c>
      <c r="V760">
        <v>0</v>
      </c>
      <c r="W760">
        <v>0</v>
      </c>
    </row>
    <row r="761" spans="1:23" x14ac:dyDescent="0.25">
      <c r="A761" t="s">
        <v>5245</v>
      </c>
      <c r="B761">
        <v>6</v>
      </c>
      <c r="C761">
        <v>1</v>
      </c>
      <c r="D761">
        <v>0</v>
      </c>
      <c r="E761">
        <v>0</v>
      </c>
      <c r="F761">
        <v>0</v>
      </c>
      <c r="G761">
        <v>1</v>
      </c>
      <c r="H761">
        <v>0</v>
      </c>
      <c r="I761">
        <v>0</v>
      </c>
      <c r="J761">
        <v>1</v>
      </c>
      <c r="K761">
        <v>0</v>
      </c>
      <c r="L761">
        <v>1</v>
      </c>
      <c r="M761">
        <v>0.16700000000000001</v>
      </c>
      <c r="N761" t="s">
        <v>4826</v>
      </c>
      <c r="O761" t="s">
        <v>948</v>
      </c>
      <c r="P761">
        <v>7</v>
      </c>
      <c r="Q761">
        <v>6</v>
      </c>
      <c r="R761">
        <v>0</v>
      </c>
      <c r="S761">
        <v>1</v>
      </c>
      <c r="T761">
        <v>0</v>
      </c>
      <c r="U761">
        <v>0</v>
      </c>
      <c r="V761">
        <v>0</v>
      </c>
      <c r="W761">
        <v>0</v>
      </c>
    </row>
    <row r="762" spans="1:23" x14ac:dyDescent="0.25">
      <c r="A762" t="s">
        <v>5254</v>
      </c>
      <c r="B762">
        <v>5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5</v>
      </c>
      <c r="K762">
        <v>0</v>
      </c>
      <c r="L762">
        <v>0</v>
      </c>
      <c r="M762">
        <v>0</v>
      </c>
      <c r="N762" t="s">
        <v>4362</v>
      </c>
      <c r="O762" t="s">
        <v>832</v>
      </c>
      <c r="P762">
        <v>38</v>
      </c>
      <c r="Q762">
        <v>6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</row>
    <row r="763" spans="1:23" x14ac:dyDescent="0.25">
      <c r="A763" t="s">
        <v>5242</v>
      </c>
      <c r="B763">
        <v>6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2</v>
      </c>
      <c r="K763">
        <v>0</v>
      </c>
      <c r="L763">
        <v>0</v>
      </c>
      <c r="M763">
        <v>0</v>
      </c>
      <c r="N763" t="s">
        <v>4050</v>
      </c>
      <c r="O763" t="s">
        <v>797</v>
      </c>
      <c r="P763">
        <v>3</v>
      </c>
      <c r="Q763">
        <v>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</row>
    <row r="764" spans="1:23" x14ac:dyDescent="0.25">
      <c r="A764" t="s">
        <v>5237</v>
      </c>
      <c r="B764">
        <v>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4</v>
      </c>
      <c r="K764">
        <v>0</v>
      </c>
      <c r="L764">
        <v>0</v>
      </c>
      <c r="M764">
        <v>0</v>
      </c>
      <c r="N764" t="s">
        <v>5002</v>
      </c>
      <c r="O764" t="s">
        <v>725</v>
      </c>
      <c r="P764">
        <v>29</v>
      </c>
      <c r="Q764">
        <v>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</row>
    <row r="765" spans="1:23" x14ac:dyDescent="0.25">
      <c r="A765" t="s">
        <v>5253</v>
      </c>
      <c r="B765">
        <v>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6</v>
      </c>
      <c r="K765">
        <v>0</v>
      </c>
      <c r="L765">
        <v>0</v>
      </c>
      <c r="M765">
        <v>0</v>
      </c>
      <c r="N765" t="s">
        <v>4084</v>
      </c>
      <c r="O765" t="s">
        <v>773</v>
      </c>
      <c r="P765">
        <v>32</v>
      </c>
      <c r="Q765">
        <v>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</row>
    <row r="766" spans="1:23" x14ac:dyDescent="0.25">
      <c r="A766" t="s">
        <v>5250</v>
      </c>
      <c r="B766">
        <v>4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2</v>
      </c>
      <c r="K766">
        <v>0</v>
      </c>
      <c r="L766">
        <v>0</v>
      </c>
      <c r="M766">
        <v>0</v>
      </c>
      <c r="N766" t="s">
        <v>4083</v>
      </c>
      <c r="O766" t="s">
        <v>806</v>
      </c>
      <c r="P766">
        <v>7</v>
      </c>
      <c r="Q766">
        <v>6</v>
      </c>
      <c r="R766">
        <v>0</v>
      </c>
      <c r="S766">
        <v>0</v>
      </c>
      <c r="T766">
        <v>0</v>
      </c>
      <c r="U766">
        <v>0</v>
      </c>
      <c r="V766">
        <v>2</v>
      </c>
      <c r="W766">
        <v>0</v>
      </c>
    </row>
    <row r="767" spans="1:23" x14ac:dyDescent="0.25">
      <c r="A767" t="s">
        <v>5253</v>
      </c>
      <c r="B767">
        <v>5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1</v>
      </c>
      <c r="J767">
        <v>5</v>
      </c>
      <c r="K767">
        <v>0</v>
      </c>
      <c r="L767">
        <v>0</v>
      </c>
      <c r="M767">
        <v>0</v>
      </c>
      <c r="N767" t="s">
        <v>4237</v>
      </c>
      <c r="O767" t="s">
        <v>740</v>
      </c>
      <c r="P767">
        <v>18</v>
      </c>
      <c r="Q767">
        <v>6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</row>
    <row r="768" spans="1:23" x14ac:dyDescent="0.25">
      <c r="A768" t="s">
        <v>5241</v>
      </c>
      <c r="B768">
        <v>6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5</v>
      </c>
      <c r="K768">
        <v>0</v>
      </c>
      <c r="L768">
        <v>0</v>
      </c>
      <c r="M768">
        <v>0</v>
      </c>
      <c r="N768" t="s">
        <v>6535</v>
      </c>
      <c r="O768" t="s">
        <v>6534</v>
      </c>
      <c r="P768">
        <v>3</v>
      </c>
      <c r="Q768">
        <v>6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</row>
    <row r="769" spans="1:23" x14ac:dyDescent="0.25">
      <c r="A769" t="s">
        <v>5249</v>
      </c>
      <c r="B769">
        <v>5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3</v>
      </c>
      <c r="K769">
        <v>0</v>
      </c>
      <c r="L769">
        <v>0</v>
      </c>
      <c r="M769">
        <v>0</v>
      </c>
      <c r="N769" t="s">
        <v>6991</v>
      </c>
      <c r="O769" t="s">
        <v>5297</v>
      </c>
      <c r="P769">
        <v>8</v>
      </c>
      <c r="Q769">
        <v>6</v>
      </c>
      <c r="R769">
        <v>0</v>
      </c>
      <c r="S769">
        <v>0</v>
      </c>
      <c r="T769">
        <v>0</v>
      </c>
      <c r="U769">
        <v>0</v>
      </c>
      <c r="V769">
        <v>1</v>
      </c>
      <c r="W769">
        <v>0</v>
      </c>
    </row>
    <row r="770" spans="1:23" x14ac:dyDescent="0.25">
      <c r="A770" t="s">
        <v>5249</v>
      </c>
      <c r="B770">
        <v>6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2</v>
      </c>
      <c r="K770">
        <v>0</v>
      </c>
      <c r="L770">
        <v>0</v>
      </c>
      <c r="M770">
        <v>0</v>
      </c>
      <c r="N770" t="s">
        <v>6079</v>
      </c>
      <c r="O770" t="s">
        <v>4909</v>
      </c>
      <c r="P770">
        <v>10</v>
      </c>
      <c r="Q770">
        <v>6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</row>
    <row r="771" spans="1:23" x14ac:dyDescent="0.25">
      <c r="A771" t="s">
        <v>5239</v>
      </c>
      <c r="B771">
        <v>5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1</v>
      </c>
      <c r="K771">
        <v>0</v>
      </c>
      <c r="L771">
        <v>0</v>
      </c>
      <c r="M771">
        <v>0</v>
      </c>
      <c r="N771" t="s">
        <v>4676</v>
      </c>
      <c r="O771" t="s">
        <v>2473</v>
      </c>
      <c r="P771">
        <v>5</v>
      </c>
      <c r="Q771">
        <v>6</v>
      </c>
      <c r="R771">
        <v>0</v>
      </c>
      <c r="S771">
        <v>0</v>
      </c>
      <c r="T771">
        <v>0</v>
      </c>
      <c r="U771">
        <v>0</v>
      </c>
      <c r="V771">
        <v>1</v>
      </c>
      <c r="W771">
        <v>1</v>
      </c>
    </row>
    <row r="772" spans="1:23" x14ac:dyDescent="0.25">
      <c r="A772" t="s">
        <v>5235</v>
      </c>
      <c r="B772">
        <v>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1</v>
      </c>
      <c r="K772">
        <v>0</v>
      </c>
      <c r="L772">
        <v>0</v>
      </c>
      <c r="M772">
        <v>0</v>
      </c>
      <c r="N772" t="s">
        <v>5931</v>
      </c>
      <c r="O772" t="s">
        <v>5266</v>
      </c>
      <c r="P772">
        <v>2</v>
      </c>
      <c r="Q772">
        <v>6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</row>
    <row r="773" spans="1:23" x14ac:dyDescent="0.25">
      <c r="A773" t="s">
        <v>5231</v>
      </c>
      <c r="B773">
        <v>6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2</v>
      </c>
      <c r="K773">
        <v>0</v>
      </c>
      <c r="L773">
        <v>0</v>
      </c>
      <c r="M773">
        <v>0</v>
      </c>
      <c r="N773" t="s">
        <v>6992</v>
      </c>
      <c r="O773" t="s">
        <v>6857</v>
      </c>
      <c r="P773">
        <v>6</v>
      </c>
      <c r="Q773">
        <v>6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</row>
    <row r="774" spans="1:23" x14ac:dyDescent="0.25">
      <c r="A774" t="s">
        <v>5248</v>
      </c>
      <c r="B774">
        <v>6</v>
      </c>
      <c r="C774">
        <v>0</v>
      </c>
      <c r="D774">
        <v>0</v>
      </c>
      <c r="E774">
        <v>0</v>
      </c>
      <c r="F774">
        <v>0</v>
      </c>
      <c r="G774">
        <v>1</v>
      </c>
      <c r="H774">
        <v>0</v>
      </c>
      <c r="I774">
        <v>0</v>
      </c>
      <c r="J774">
        <v>3</v>
      </c>
      <c r="K774">
        <v>0</v>
      </c>
      <c r="L774">
        <v>0</v>
      </c>
      <c r="M774">
        <v>0</v>
      </c>
      <c r="N774" t="s">
        <v>6116</v>
      </c>
      <c r="O774" t="s">
        <v>5351</v>
      </c>
      <c r="P774">
        <v>32</v>
      </c>
      <c r="Q774">
        <v>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</row>
    <row r="775" spans="1:23" x14ac:dyDescent="0.25">
      <c r="A775" t="s">
        <v>5236</v>
      </c>
      <c r="B775">
        <v>5</v>
      </c>
      <c r="C775">
        <v>2</v>
      </c>
      <c r="D775">
        <v>1</v>
      </c>
      <c r="E775">
        <v>0</v>
      </c>
      <c r="F775">
        <v>1</v>
      </c>
      <c r="G775">
        <v>2</v>
      </c>
      <c r="H775">
        <v>3</v>
      </c>
      <c r="I775">
        <v>0</v>
      </c>
      <c r="J775">
        <v>0</v>
      </c>
      <c r="K775">
        <v>0</v>
      </c>
      <c r="L775">
        <v>0</v>
      </c>
      <c r="M775">
        <v>0.4</v>
      </c>
      <c r="N775" t="s">
        <v>5708</v>
      </c>
      <c r="O775" t="s">
        <v>5707</v>
      </c>
      <c r="P775">
        <v>3</v>
      </c>
      <c r="Q775">
        <v>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</row>
    <row r="776" spans="1:23" x14ac:dyDescent="0.25">
      <c r="A776" t="s">
        <v>5244</v>
      </c>
      <c r="B776">
        <v>4</v>
      </c>
      <c r="C776">
        <v>1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1</v>
      </c>
      <c r="K776">
        <v>0</v>
      </c>
      <c r="L776">
        <v>0</v>
      </c>
      <c r="M776">
        <v>0.25</v>
      </c>
      <c r="N776" t="s">
        <v>6993</v>
      </c>
      <c r="O776" t="s">
        <v>6838</v>
      </c>
      <c r="P776">
        <v>6</v>
      </c>
      <c r="Q776">
        <v>5</v>
      </c>
      <c r="R776">
        <v>0</v>
      </c>
      <c r="S776">
        <v>1</v>
      </c>
      <c r="T776">
        <v>0</v>
      </c>
      <c r="U776">
        <v>0</v>
      </c>
      <c r="V776">
        <v>1</v>
      </c>
      <c r="W776">
        <v>0</v>
      </c>
    </row>
    <row r="777" spans="1:23" x14ac:dyDescent="0.25">
      <c r="A777" t="s">
        <v>5238</v>
      </c>
      <c r="B777">
        <v>4</v>
      </c>
      <c r="C777">
        <v>1</v>
      </c>
      <c r="D777">
        <v>0</v>
      </c>
      <c r="E777">
        <v>0</v>
      </c>
      <c r="F777">
        <v>0</v>
      </c>
      <c r="G777">
        <v>0</v>
      </c>
      <c r="H777">
        <v>1</v>
      </c>
      <c r="I777">
        <v>0</v>
      </c>
      <c r="J777">
        <v>2</v>
      </c>
      <c r="K777">
        <v>0</v>
      </c>
      <c r="L777">
        <v>0</v>
      </c>
      <c r="M777">
        <v>0.25</v>
      </c>
      <c r="N777" t="s">
        <v>6083</v>
      </c>
      <c r="O777" t="s">
        <v>5331</v>
      </c>
      <c r="P777">
        <v>17</v>
      </c>
      <c r="Q777">
        <v>5</v>
      </c>
      <c r="R777">
        <v>0</v>
      </c>
      <c r="S777">
        <v>1</v>
      </c>
      <c r="T777">
        <v>0</v>
      </c>
      <c r="U777">
        <v>0</v>
      </c>
      <c r="V777">
        <v>1</v>
      </c>
      <c r="W777">
        <v>0</v>
      </c>
    </row>
    <row r="778" spans="1:23" x14ac:dyDescent="0.25">
      <c r="A778" t="s">
        <v>5249</v>
      </c>
      <c r="B778">
        <v>5</v>
      </c>
      <c r="C778">
        <v>1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3</v>
      </c>
      <c r="K778">
        <v>0</v>
      </c>
      <c r="L778">
        <v>0</v>
      </c>
      <c r="M778">
        <v>0.2</v>
      </c>
      <c r="N778" t="s">
        <v>5482</v>
      </c>
      <c r="O778" t="s">
        <v>5481</v>
      </c>
      <c r="P778">
        <v>43</v>
      </c>
      <c r="Q778">
        <v>5</v>
      </c>
      <c r="R778">
        <v>0</v>
      </c>
      <c r="S778">
        <v>1</v>
      </c>
      <c r="T778">
        <v>0</v>
      </c>
      <c r="U778">
        <v>0</v>
      </c>
      <c r="V778">
        <v>0</v>
      </c>
      <c r="W778">
        <v>0</v>
      </c>
    </row>
    <row r="779" spans="1:23" x14ac:dyDescent="0.25">
      <c r="A779" t="s">
        <v>5241</v>
      </c>
      <c r="B779">
        <v>5</v>
      </c>
      <c r="C779">
        <v>1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3</v>
      </c>
      <c r="K779">
        <v>0</v>
      </c>
      <c r="L779">
        <v>0</v>
      </c>
      <c r="M779">
        <v>0.2</v>
      </c>
      <c r="N779" t="s">
        <v>4716</v>
      </c>
      <c r="O779" t="s">
        <v>782</v>
      </c>
      <c r="P779">
        <v>31</v>
      </c>
      <c r="Q779">
        <v>5</v>
      </c>
      <c r="R779">
        <v>0</v>
      </c>
      <c r="S779">
        <v>1</v>
      </c>
      <c r="T779">
        <v>0</v>
      </c>
      <c r="U779">
        <v>0</v>
      </c>
      <c r="V779">
        <v>0</v>
      </c>
      <c r="W779">
        <v>0</v>
      </c>
    </row>
    <row r="780" spans="1:23" x14ac:dyDescent="0.25">
      <c r="A780" t="s">
        <v>5251</v>
      </c>
      <c r="B780">
        <v>5</v>
      </c>
      <c r="C780">
        <v>1</v>
      </c>
      <c r="D780">
        <v>0</v>
      </c>
      <c r="E780">
        <v>0</v>
      </c>
      <c r="F780">
        <v>0</v>
      </c>
      <c r="G780">
        <v>0</v>
      </c>
      <c r="H780">
        <v>1</v>
      </c>
      <c r="I780">
        <v>0</v>
      </c>
      <c r="J780">
        <v>3</v>
      </c>
      <c r="K780">
        <v>0</v>
      </c>
      <c r="L780">
        <v>0</v>
      </c>
      <c r="M780">
        <v>0.2</v>
      </c>
      <c r="N780" t="s">
        <v>5003</v>
      </c>
      <c r="O780" t="s">
        <v>886</v>
      </c>
      <c r="P780">
        <v>50</v>
      </c>
      <c r="Q780">
        <v>5</v>
      </c>
      <c r="R780">
        <v>0</v>
      </c>
      <c r="S780">
        <v>1</v>
      </c>
      <c r="T780">
        <v>0</v>
      </c>
      <c r="U780">
        <v>0</v>
      </c>
      <c r="V780">
        <v>0</v>
      </c>
      <c r="W780">
        <v>0</v>
      </c>
    </row>
    <row r="781" spans="1:23" x14ac:dyDescent="0.25">
      <c r="A781" t="s">
        <v>5248</v>
      </c>
      <c r="B781">
        <v>5</v>
      </c>
      <c r="C781">
        <v>1</v>
      </c>
      <c r="D781">
        <v>0</v>
      </c>
      <c r="E781">
        <v>0</v>
      </c>
      <c r="F781">
        <v>0</v>
      </c>
      <c r="G781">
        <v>1</v>
      </c>
      <c r="H781">
        <v>0</v>
      </c>
      <c r="I781">
        <v>0</v>
      </c>
      <c r="J781">
        <v>2</v>
      </c>
      <c r="K781">
        <v>0</v>
      </c>
      <c r="L781">
        <v>0</v>
      </c>
      <c r="M781">
        <v>0.2</v>
      </c>
      <c r="N781" t="s">
        <v>6672</v>
      </c>
      <c r="O781" t="s">
        <v>6594</v>
      </c>
      <c r="P781">
        <v>12</v>
      </c>
      <c r="Q781">
        <v>5</v>
      </c>
      <c r="R781">
        <v>0</v>
      </c>
      <c r="S781">
        <v>1</v>
      </c>
      <c r="T781">
        <v>0</v>
      </c>
      <c r="U781">
        <v>0</v>
      </c>
      <c r="V781">
        <v>0</v>
      </c>
      <c r="W781">
        <v>0</v>
      </c>
    </row>
    <row r="782" spans="1:23" x14ac:dyDescent="0.25">
      <c r="A782" t="s">
        <v>5257</v>
      </c>
      <c r="B782">
        <v>5</v>
      </c>
      <c r="C782">
        <v>1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2</v>
      </c>
      <c r="K782">
        <v>0</v>
      </c>
      <c r="L782">
        <v>0</v>
      </c>
      <c r="M782">
        <v>0.2</v>
      </c>
      <c r="N782" t="s">
        <v>6101</v>
      </c>
      <c r="O782" t="s">
        <v>3900</v>
      </c>
      <c r="P782">
        <v>26</v>
      </c>
      <c r="Q782">
        <v>5</v>
      </c>
      <c r="R782">
        <v>0</v>
      </c>
      <c r="S782">
        <v>1</v>
      </c>
      <c r="T782">
        <v>0</v>
      </c>
      <c r="U782">
        <v>0</v>
      </c>
      <c r="V782">
        <v>0</v>
      </c>
      <c r="W782">
        <v>0</v>
      </c>
    </row>
    <row r="783" spans="1:23" x14ac:dyDescent="0.25">
      <c r="A783" t="s">
        <v>5258</v>
      </c>
      <c r="B783">
        <v>5</v>
      </c>
      <c r="C783">
        <v>1</v>
      </c>
      <c r="D783">
        <v>0</v>
      </c>
      <c r="E783">
        <v>0</v>
      </c>
      <c r="F783">
        <v>0</v>
      </c>
      <c r="G783">
        <v>1</v>
      </c>
      <c r="H783">
        <v>0</v>
      </c>
      <c r="I783">
        <v>0</v>
      </c>
      <c r="J783">
        <v>1</v>
      </c>
      <c r="K783">
        <v>0</v>
      </c>
      <c r="L783">
        <v>0</v>
      </c>
      <c r="M783">
        <v>0.2</v>
      </c>
      <c r="N783" t="s">
        <v>4289</v>
      </c>
      <c r="O783" t="s">
        <v>4288</v>
      </c>
      <c r="P783">
        <v>31</v>
      </c>
      <c r="Q783">
        <v>5</v>
      </c>
      <c r="R783">
        <v>0</v>
      </c>
      <c r="S783">
        <v>1</v>
      </c>
      <c r="T783">
        <v>0</v>
      </c>
      <c r="U783">
        <v>0</v>
      </c>
      <c r="V783">
        <v>0</v>
      </c>
      <c r="W783">
        <v>0</v>
      </c>
    </row>
    <row r="784" spans="1:23" x14ac:dyDescent="0.25">
      <c r="A784" t="s">
        <v>5246</v>
      </c>
      <c r="B784">
        <v>4</v>
      </c>
      <c r="C784">
        <v>0</v>
      </c>
      <c r="D784">
        <v>0</v>
      </c>
      <c r="E784">
        <v>0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0</v>
      </c>
      <c r="N784" t="s">
        <v>4479</v>
      </c>
      <c r="O784" t="s">
        <v>821</v>
      </c>
      <c r="P784">
        <v>32</v>
      </c>
      <c r="Q784">
        <v>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</row>
    <row r="785" spans="1:23" x14ac:dyDescent="0.25">
      <c r="A785" t="s">
        <v>5256</v>
      </c>
      <c r="B785">
        <v>5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4</v>
      </c>
      <c r="K785">
        <v>0</v>
      </c>
      <c r="L785">
        <v>0</v>
      </c>
      <c r="M785">
        <v>0</v>
      </c>
      <c r="N785" t="s">
        <v>5551</v>
      </c>
      <c r="O785" t="s">
        <v>5550</v>
      </c>
      <c r="P785">
        <v>40</v>
      </c>
      <c r="Q785">
        <v>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</row>
    <row r="786" spans="1:23" x14ac:dyDescent="0.25">
      <c r="A786" t="s">
        <v>5240</v>
      </c>
      <c r="B786">
        <v>5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1</v>
      </c>
      <c r="K786">
        <v>0</v>
      </c>
      <c r="L786">
        <v>0</v>
      </c>
      <c r="M786">
        <v>0</v>
      </c>
      <c r="N786" t="s">
        <v>6994</v>
      </c>
      <c r="O786" t="s">
        <v>6847</v>
      </c>
      <c r="P786">
        <v>7</v>
      </c>
      <c r="Q786">
        <v>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</row>
    <row r="787" spans="1:23" x14ac:dyDescent="0.25">
      <c r="A787" t="s">
        <v>5235</v>
      </c>
      <c r="B787">
        <v>5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1</v>
      </c>
      <c r="K787">
        <v>0</v>
      </c>
      <c r="L787">
        <v>0</v>
      </c>
      <c r="M787">
        <v>0</v>
      </c>
      <c r="N787" t="s">
        <v>6104</v>
      </c>
      <c r="O787" t="s">
        <v>5533</v>
      </c>
      <c r="P787">
        <v>38</v>
      </c>
      <c r="Q787">
        <v>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</row>
    <row r="788" spans="1:23" x14ac:dyDescent="0.25">
      <c r="A788" t="s">
        <v>5247</v>
      </c>
      <c r="B788">
        <v>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2</v>
      </c>
      <c r="K788">
        <v>0</v>
      </c>
      <c r="L788">
        <v>0</v>
      </c>
      <c r="M788">
        <v>0</v>
      </c>
      <c r="N788" t="s">
        <v>6080</v>
      </c>
      <c r="O788" t="s">
        <v>5553</v>
      </c>
      <c r="P788">
        <v>25</v>
      </c>
      <c r="Q788">
        <v>5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</row>
    <row r="789" spans="1:23" x14ac:dyDescent="0.25">
      <c r="A789" t="s">
        <v>5245</v>
      </c>
      <c r="B789">
        <v>4</v>
      </c>
      <c r="C789">
        <v>0</v>
      </c>
      <c r="D789">
        <v>0</v>
      </c>
      <c r="E789">
        <v>0</v>
      </c>
      <c r="F789">
        <v>0</v>
      </c>
      <c r="G789">
        <v>2</v>
      </c>
      <c r="H789">
        <v>0</v>
      </c>
      <c r="I789">
        <v>1</v>
      </c>
      <c r="J789">
        <v>2</v>
      </c>
      <c r="K789">
        <v>2</v>
      </c>
      <c r="L789">
        <v>2</v>
      </c>
      <c r="M789">
        <v>0</v>
      </c>
      <c r="N789" t="s">
        <v>4891</v>
      </c>
      <c r="O789" t="s">
        <v>3694</v>
      </c>
      <c r="P789">
        <v>12</v>
      </c>
      <c r="Q789">
        <v>5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</row>
    <row r="790" spans="1:23" x14ac:dyDescent="0.25">
      <c r="A790" t="s">
        <v>5249</v>
      </c>
      <c r="B790">
        <v>5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3</v>
      </c>
      <c r="K790">
        <v>0</v>
      </c>
      <c r="L790">
        <v>0</v>
      </c>
      <c r="M790">
        <v>0</v>
      </c>
      <c r="N790" t="s">
        <v>6995</v>
      </c>
      <c r="O790" t="s">
        <v>5985</v>
      </c>
      <c r="P790">
        <v>2</v>
      </c>
      <c r="Q790">
        <v>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</row>
    <row r="791" spans="1:23" x14ac:dyDescent="0.25">
      <c r="A791" t="s">
        <v>5234</v>
      </c>
      <c r="B791">
        <v>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1</v>
      </c>
      <c r="J791">
        <v>2</v>
      </c>
      <c r="K791">
        <v>0</v>
      </c>
      <c r="L791">
        <v>0</v>
      </c>
      <c r="M791">
        <v>0</v>
      </c>
      <c r="N791" t="s">
        <v>6050</v>
      </c>
      <c r="O791" t="s">
        <v>5559</v>
      </c>
      <c r="P791">
        <v>29</v>
      </c>
      <c r="Q791">
        <v>5</v>
      </c>
      <c r="R791">
        <v>0</v>
      </c>
      <c r="S791">
        <v>0</v>
      </c>
      <c r="T791">
        <v>0</v>
      </c>
      <c r="U791">
        <v>0</v>
      </c>
      <c r="V791">
        <v>1</v>
      </c>
      <c r="W791">
        <v>0</v>
      </c>
    </row>
    <row r="792" spans="1:23" x14ac:dyDescent="0.25">
      <c r="A792" t="s">
        <v>5258</v>
      </c>
      <c r="B792">
        <v>3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2</v>
      </c>
      <c r="J792">
        <v>2</v>
      </c>
      <c r="K792">
        <v>0</v>
      </c>
      <c r="L792">
        <v>0</v>
      </c>
      <c r="M792">
        <v>0</v>
      </c>
      <c r="N792" t="s">
        <v>6593</v>
      </c>
      <c r="O792" t="s">
        <v>6592</v>
      </c>
      <c r="P792">
        <v>29</v>
      </c>
      <c r="Q792">
        <v>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</row>
    <row r="793" spans="1:23" x14ac:dyDescent="0.25">
      <c r="A793" t="s">
        <v>5256</v>
      </c>
      <c r="B793">
        <v>4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3</v>
      </c>
      <c r="K793">
        <v>0</v>
      </c>
      <c r="L793">
        <v>0</v>
      </c>
      <c r="M793">
        <v>0</v>
      </c>
      <c r="N793" t="s">
        <v>6996</v>
      </c>
      <c r="O793" t="s">
        <v>5485</v>
      </c>
      <c r="P793">
        <v>3</v>
      </c>
      <c r="Q793">
        <v>5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</row>
    <row r="794" spans="1:23" x14ac:dyDescent="0.25">
      <c r="A794" t="s">
        <v>5238</v>
      </c>
      <c r="B794">
        <v>4</v>
      </c>
      <c r="C794">
        <v>2</v>
      </c>
      <c r="D794">
        <v>1</v>
      </c>
      <c r="E794">
        <v>0</v>
      </c>
      <c r="F794">
        <v>0</v>
      </c>
      <c r="G794">
        <v>0</v>
      </c>
      <c r="H794">
        <v>1</v>
      </c>
      <c r="I794">
        <v>0</v>
      </c>
      <c r="J794">
        <v>0</v>
      </c>
      <c r="K794">
        <v>0</v>
      </c>
      <c r="L794">
        <v>0</v>
      </c>
      <c r="M794">
        <v>0.5</v>
      </c>
      <c r="N794" t="s">
        <v>4254</v>
      </c>
      <c r="O794" t="s">
        <v>672</v>
      </c>
      <c r="P794">
        <v>65</v>
      </c>
      <c r="Q794">
        <v>4</v>
      </c>
      <c r="R794">
        <v>0</v>
      </c>
      <c r="S794">
        <v>1</v>
      </c>
      <c r="T794">
        <v>0</v>
      </c>
      <c r="U794">
        <v>0</v>
      </c>
      <c r="V794">
        <v>0</v>
      </c>
      <c r="W794">
        <v>1</v>
      </c>
    </row>
    <row r="795" spans="1:23" x14ac:dyDescent="0.25">
      <c r="A795" t="s">
        <v>5234</v>
      </c>
      <c r="B795">
        <v>2</v>
      </c>
      <c r="C795">
        <v>1</v>
      </c>
      <c r="D795">
        <v>0</v>
      </c>
      <c r="E795">
        <v>0</v>
      </c>
      <c r="F795">
        <v>0</v>
      </c>
      <c r="G795">
        <v>1</v>
      </c>
      <c r="H795">
        <v>0</v>
      </c>
      <c r="I795">
        <v>1</v>
      </c>
      <c r="J795">
        <v>0</v>
      </c>
      <c r="K795">
        <v>0</v>
      </c>
      <c r="L795">
        <v>0</v>
      </c>
      <c r="M795">
        <v>0.5</v>
      </c>
      <c r="N795" t="s">
        <v>6017</v>
      </c>
      <c r="O795" t="s">
        <v>5332</v>
      </c>
      <c r="P795">
        <v>7</v>
      </c>
      <c r="Q795">
        <v>4</v>
      </c>
      <c r="R795">
        <v>0</v>
      </c>
      <c r="S795">
        <v>1</v>
      </c>
      <c r="T795">
        <v>0</v>
      </c>
      <c r="U795">
        <v>0</v>
      </c>
      <c r="V795">
        <v>1</v>
      </c>
      <c r="W795">
        <v>0</v>
      </c>
    </row>
    <row r="796" spans="1:23" x14ac:dyDescent="0.25">
      <c r="A796" t="s">
        <v>5258</v>
      </c>
      <c r="B796">
        <v>3</v>
      </c>
      <c r="C796">
        <v>1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2</v>
      </c>
      <c r="K796">
        <v>0</v>
      </c>
      <c r="L796">
        <v>0</v>
      </c>
      <c r="M796">
        <v>0.33300000000000002</v>
      </c>
      <c r="N796" t="s">
        <v>4439</v>
      </c>
      <c r="O796" t="s">
        <v>879</v>
      </c>
      <c r="P796">
        <v>17</v>
      </c>
      <c r="Q796">
        <v>4</v>
      </c>
      <c r="R796">
        <v>0</v>
      </c>
      <c r="S796">
        <v>1</v>
      </c>
      <c r="T796">
        <v>0</v>
      </c>
      <c r="U796">
        <v>0</v>
      </c>
      <c r="V796">
        <v>1</v>
      </c>
      <c r="W796">
        <v>0</v>
      </c>
    </row>
    <row r="797" spans="1:23" x14ac:dyDescent="0.25">
      <c r="A797" t="s">
        <v>5237</v>
      </c>
      <c r="B797">
        <v>3</v>
      </c>
      <c r="C797">
        <v>1</v>
      </c>
      <c r="D797">
        <v>0</v>
      </c>
      <c r="E797">
        <v>0</v>
      </c>
      <c r="F797">
        <v>0</v>
      </c>
      <c r="G797">
        <v>0</v>
      </c>
      <c r="H797">
        <v>1</v>
      </c>
      <c r="I797">
        <v>0</v>
      </c>
      <c r="J797">
        <v>0</v>
      </c>
      <c r="K797">
        <v>0</v>
      </c>
      <c r="L797">
        <v>0</v>
      </c>
      <c r="M797">
        <v>0.33300000000000002</v>
      </c>
      <c r="N797" t="s">
        <v>4003</v>
      </c>
      <c r="O797" t="s">
        <v>822</v>
      </c>
      <c r="P797">
        <v>28</v>
      </c>
      <c r="Q797">
        <v>4</v>
      </c>
      <c r="R797">
        <v>0</v>
      </c>
      <c r="S797">
        <v>1</v>
      </c>
      <c r="T797">
        <v>0</v>
      </c>
      <c r="U797">
        <v>0</v>
      </c>
      <c r="V797">
        <v>1</v>
      </c>
      <c r="W797">
        <v>0</v>
      </c>
    </row>
    <row r="798" spans="1:23" x14ac:dyDescent="0.25">
      <c r="A798" t="s">
        <v>5245</v>
      </c>
      <c r="B798">
        <v>3</v>
      </c>
      <c r="C798">
        <v>1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1</v>
      </c>
      <c r="J798">
        <v>0</v>
      </c>
      <c r="K798">
        <v>0</v>
      </c>
      <c r="L798">
        <v>0</v>
      </c>
      <c r="M798">
        <v>0.33300000000000002</v>
      </c>
      <c r="N798" t="s">
        <v>4792</v>
      </c>
      <c r="O798" t="s">
        <v>736</v>
      </c>
      <c r="P798">
        <v>30</v>
      </c>
      <c r="Q798">
        <v>4</v>
      </c>
      <c r="R798">
        <v>0</v>
      </c>
      <c r="S798">
        <v>1</v>
      </c>
      <c r="T798">
        <v>0</v>
      </c>
      <c r="U798">
        <v>0</v>
      </c>
      <c r="V798">
        <v>0</v>
      </c>
      <c r="W798">
        <v>0</v>
      </c>
    </row>
    <row r="799" spans="1:23" x14ac:dyDescent="0.25">
      <c r="A799" t="s">
        <v>5245</v>
      </c>
      <c r="B799">
        <v>4</v>
      </c>
      <c r="C799">
        <v>1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1</v>
      </c>
      <c r="K799">
        <v>0</v>
      </c>
      <c r="L799">
        <v>0</v>
      </c>
      <c r="M799">
        <v>0.25</v>
      </c>
      <c r="N799" t="s">
        <v>4642</v>
      </c>
      <c r="O799" t="s">
        <v>795</v>
      </c>
      <c r="P799">
        <v>32</v>
      </c>
      <c r="Q799">
        <v>4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</row>
    <row r="800" spans="1:23" x14ac:dyDescent="0.25">
      <c r="A800" t="s">
        <v>5241</v>
      </c>
      <c r="B800">
        <v>4</v>
      </c>
      <c r="C800">
        <v>1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1</v>
      </c>
      <c r="K800">
        <v>0</v>
      </c>
      <c r="L800">
        <v>0</v>
      </c>
      <c r="M800">
        <v>0.25</v>
      </c>
      <c r="N800" t="s">
        <v>4685</v>
      </c>
      <c r="O800" t="s">
        <v>749</v>
      </c>
      <c r="P800">
        <v>32</v>
      </c>
      <c r="Q800">
        <v>4</v>
      </c>
      <c r="R800">
        <v>0</v>
      </c>
      <c r="S800">
        <v>1</v>
      </c>
      <c r="T800">
        <v>0</v>
      </c>
      <c r="U800">
        <v>0</v>
      </c>
      <c r="V800">
        <v>0</v>
      </c>
      <c r="W800">
        <v>0</v>
      </c>
    </row>
    <row r="801" spans="1:23" x14ac:dyDescent="0.25">
      <c r="A801" t="s">
        <v>5249</v>
      </c>
      <c r="B801">
        <v>4</v>
      </c>
      <c r="C801">
        <v>1</v>
      </c>
      <c r="D801">
        <v>0</v>
      </c>
      <c r="E801">
        <v>0</v>
      </c>
      <c r="F801">
        <v>0</v>
      </c>
      <c r="G801">
        <v>0</v>
      </c>
      <c r="H801">
        <v>1</v>
      </c>
      <c r="I801">
        <v>0</v>
      </c>
      <c r="J801">
        <v>2</v>
      </c>
      <c r="K801">
        <v>0</v>
      </c>
      <c r="L801">
        <v>0</v>
      </c>
      <c r="M801">
        <v>0.25</v>
      </c>
      <c r="N801" t="s">
        <v>5048</v>
      </c>
      <c r="O801" t="s">
        <v>978</v>
      </c>
      <c r="P801">
        <v>63</v>
      </c>
      <c r="Q801">
        <v>4</v>
      </c>
      <c r="R801">
        <v>0</v>
      </c>
      <c r="S801">
        <v>1</v>
      </c>
      <c r="T801">
        <v>0</v>
      </c>
      <c r="U801">
        <v>0</v>
      </c>
      <c r="V801">
        <v>0</v>
      </c>
      <c r="W801">
        <v>0</v>
      </c>
    </row>
    <row r="802" spans="1:23" x14ac:dyDescent="0.25">
      <c r="A802" t="s">
        <v>5258</v>
      </c>
      <c r="B802">
        <v>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1</v>
      </c>
      <c r="J802">
        <v>2</v>
      </c>
      <c r="K802">
        <v>0</v>
      </c>
      <c r="L802">
        <v>0</v>
      </c>
      <c r="M802">
        <v>0</v>
      </c>
      <c r="N802" t="s">
        <v>4228</v>
      </c>
      <c r="O802" t="s">
        <v>703</v>
      </c>
      <c r="P802">
        <v>27</v>
      </c>
      <c r="Q802">
        <v>4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</row>
    <row r="803" spans="1:23" x14ac:dyDescent="0.25">
      <c r="A803" t="s">
        <v>5236</v>
      </c>
      <c r="B803">
        <v>4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3</v>
      </c>
      <c r="K803">
        <v>0</v>
      </c>
      <c r="L803">
        <v>0</v>
      </c>
      <c r="M803">
        <v>0</v>
      </c>
      <c r="N803" t="s">
        <v>4151</v>
      </c>
      <c r="O803" t="s">
        <v>741</v>
      </c>
      <c r="P803">
        <v>33</v>
      </c>
      <c r="Q803">
        <v>4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</row>
    <row r="804" spans="1:23" x14ac:dyDescent="0.25">
      <c r="A804" t="s">
        <v>5229</v>
      </c>
      <c r="B804">
        <v>4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3</v>
      </c>
      <c r="K804">
        <v>0</v>
      </c>
      <c r="L804">
        <v>0</v>
      </c>
      <c r="M804">
        <v>0</v>
      </c>
      <c r="N804" t="s">
        <v>4878</v>
      </c>
      <c r="O804" t="s">
        <v>754</v>
      </c>
      <c r="P804">
        <v>33</v>
      </c>
      <c r="Q804">
        <v>4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</row>
    <row r="805" spans="1:23" x14ac:dyDescent="0.25">
      <c r="A805" t="s">
        <v>5243</v>
      </c>
      <c r="B805">
        <v>4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3</v>
      </c>
      <c r="K805">
        <v>0</v>
      </c>
      <c r="L805">
        <v>0</v>
      </c>
      <c r="M805">
        <v>0</v>
      </c>
      <c r="N805" t="s">
        <v>3768</v>
      </c>
      <c r="O805" t="s">
        <v>882</v>
      </c>
      <c r="P805">
        <v>68</v>
      </c>
      <c r="Q805">
        <v>4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1</v>
      </c>
    </row>
    <row r="806" spans="1:23" x14ac:dyDescent="0.25">
      <c r="A806" t="s">
        <v>5243</v>
      </c>
      <c r="B806">
        <v>4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2</v>
      </c>
      <c r="K806">
        <v>0</v>
      </c>
      <c r="L806">
        <v>0</v>
      </c>
      <c r="M806">
        <v>0</v>
      </c>
      <c r="N806" t="s">
        <v>6008</v>
      </c>
      <c r="O806" t="s">
        <v>5293</v>
      </c>
      <c r="P806">
        <v>3</v>
      </c>
      <c r="Q806">
        <v>4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1</v>
      </c>
    </row>
    <row r="807" spans="1:23" x14ac:dyDescent="0.25">
      <c r="A807" t="s">
        <v>5243</v>
      </c>
      <c r="B807">
        <v>3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0</v>
      </c>
      <c r="N807" t="s">
        <v>6041</v>
      </c>
      <c r="O807" t="s">
        <v>5593</v>
      </c>
      <c r="P807">
        <v>25</v>
      </c>
      <c r="Q807">
        <v>4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</row>
    <row r="808" spans="1:23" x14ac:dyDescent="0.25">
      <c r="A808" t="s">
        <v>5236</v>
      </c>
      <c r="B808">
        <v>3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1</v>
      </c>
      <c r="K808">
        <v>0</v>
      </c>
      <c r="L808">
        <v>0</v>
      </c>
      <c r="M808">
        <v>0</v>
      </c>
      <c r="N808" t="s">
        <v>6476</v>
      </c>
      <c r="O808" t="s">
        <v>6475</v>
      </c>
      <c r="P808">
        <v>3</v>
      </c>
      <c r="Q808">
        <v>4</v>
      </c>
      <c r="R808">
        <v>0</v>
      </c>
      <c r="S808">
        <v>0</v>
      </c>
      <c r="T808">
        <v>0</v>
      </c>
      <c r="U808">
        <v>0</v>
      </c>
      <c r="V808">
        <v>1</v>
      </c>
      <c r="W808">
        <v>0</v>
      </c>
    </row>
    <row r="809" spans="1:23" x14ac:dyDescent="0.25">
      <c r="A809" t="s">
        <v>5244</v>
      </c>
      <c r="B809">
        <v>4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2</v>
      </c>
      <c r="K809">
        <v>0</v>
      </c>
      <c r="L809">
        <v>0</v>
      </c>
      <c r="M809">
        <v>0</v>
      </c>
      <c r="N809" t="s">
        <v>6748</v>
      </c>
      <c r="O809" t="s">
        <v>5414</v>
      </c>
      <c r="P809">
        <v>35</v>
      </c>
      <c r="Q809">
        <v>4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</row>
    <row r="810" spans="1:23" x14ac:dyDescent="0.25">
      <c r="A810" t="s">
        <v>5255</v>
      </c>
      <c r="B810">
        <v>4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1</v>
      </c>
      <c r="K810">
        <v>0</v>
      </c>
      <c r="L810">
        <v>0</v>
      </c>
      <c r="M810">
        <v>0</v>
      </c>
      <c r="N810" t="s">
        <v>6011</v>
      </c>
      <c r="O810" t="s">
        <v>5419</v>
      </c>
      <c r="P810">
        <v>38</v>
      </c>
      <c r="Q810">
        <v>4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</row>
    <row r="811" spans="1:23" x14ac:dyDescent="0.25">
      <c r="A811" t="s">
        <v>5244</v>
      </c>
      <c r="B811">
        <v>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1</v>
      </c>
      <c r="K811">
        <v>0</v>
      </c>
      <c r="L811">
        <v>0</v>
      </c>
      <c r="M811">
        <v>0</v>
      </c>
      <c r="N811" t="s">
        <v>6997</v>
      </c>
      <c r="O811" t="s">
        <v>5349</v>
      </c>
      <c r="P811">
        <v>3</v>
      </c>
      <c r="Q811">
        <v>4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</row>
    <row r="812" spans="1:23" x14ac:dyDescent="0.25">
      <c r="A812" t="s">
        <v>5239</v>
      </c>
      <c r="B812">
        <v>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2</v>
      </c>
      <c r="K812">
        <v>0</v>
      </c>
      <c r="L812">
        <v>0</v>
      </c>
      <c r="M812">
        <v>0</v>
      </c>
      <c r="N812" t="s">
        <v>6047</v>
      </c>
      <c r="O812" t="s">
        <v>5442</v>
      </c>
      <c r="P812">
        <v>22</v>
      </c>
      <c r="Q812">
        <v>4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</row>
    <row r="813" spans="1:23" x14ac:dyDescent="0.25">
      <c r="A813" t="s">
        <v>5250</v>
      </c>
      <c r="B813">
        <v>3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 t="s">
        <v>6998</v>
      </c>
      <c r="O813" t="s">
        <v>5386</v>
      </c>
      <c r="P813">
        <v>31</v>
      </c>
      <c r="Q813">
        <v>4</v>
      </c>
      <c r="R813">
        <v>0</v>
      </c>
      <c r="S813">
        <v>0</v>
      </c>
      <c r="T813">
        <v>0</v>
      </c>
      <c r="U813">
        <v>0</v>
      </c>
      <c r="V813">
        <v>1</v>
      </c>
      <c r="W813">
        <v>0</v>
      </c>
    </row>
    <row r="814" spans="1:23" x14ac:dyDescent="0.25">
      <c r="A814" t="s">
        <v>5248</v>
      </c>
      <c r="B814">
        <v>1</v>
      </c>
      <c r="C814">
        <v>1</v>
      </c>
      <c r="D814">
        <v>0</v>
      </c>
      <c r="E814">
        <v>0</v>
      </c>
      <c r="F814">
        <v>0</v>
      </c>
      <c r="G814">
        <v>0</v>
      </c>
      <c r="H814">
        <v>1</v>
      </c>
      <c r="I814">
        <v>0</v>
      </c>
      <c r="J814">
        <v>0</v>
      </c>
      <c r="K814">
        <v>0</v>
      </c>
      <c r="L814">
        <v>0</v>
      </c>
      <c r="M814">
        <v>1</v>
      </c>
      <c r="N814" t="s">
        <v>4835</v>
      </c>
      <c r="O814" t="s">
        <v>990</v>
      </c>
      <c r="P814">
        <v>9</v>
      </c>
      <c r="Q814">
        <v>3</v>
      </c>
      <c r="R814">
        <v>0</v>
      </c>
      <c r="S814">
        <v>1</v>
      </c>
      <c r="T814">
        <v>0</v>
      </c>
      <c r="U814">
        <v>0</v>
      </c>
      <c r="V814">
        <v>2</v>
      </c>
      <c r="W814">
        <v>0</v>
      </c>
    </row>
    <row r="815" spans="1:23" x14ac:dyDescent="0.25">
      <c r="A815" t="s">
        <v>5248</v>
      </c>
      <c r="B815">
        <v>3</v>
      </c>
      <c r="C815">
        <v>2</v>
      </c>
      <c r="D815">
        <v>0</v>
      </c>
      <c r="E815">
        <v>0</v>
      </c>
      <c r="F815">
        <v>0</v>
      </c>
      <c r="G815">
        <v>0</v>
      </c>
      <c r="H815">
        <v>1</v>
      </c>
      <c r="I815">
        <v>0</v>
      </c>
      <c r="J815">
        <v>1</v>
      </c>
      <c r="K815">
        <v>0</v>
      </c>
      <c r="L815">
        <v>0</v>
      </c>
      <c r="M815">
        <v>0.66700000000000004</v>
      </c>
      <c r="N815" t="s">
        <v>4923</v>
      </c>
      <c r="O815" t="s">
        <v>726</v>
      </c>
      <c r="P815">
        <v>11</v>
      </c>
      <c r="Q815">
        <v>3</v>
      </c>
      <c r="R815">
        <v>0</v>
      </c>
      <c r="S815">
        <v>2</v>
      </c>
      <c r="T815">
        <v>0</v>
      </c>
      <c r="U815">
        <v>0</v>
      </c>
      <c r="V815">
        <v>0</v>
      </c>
      <c r="W815">
        <v>0</v>
      </c>
    </row>
    <row r="816" spans="1:23" x14ac:dyDescent="0.25">
      <c r="A816" t="s">
        <v>5239</v>
      </c>
      <c r="B816">
        <v>2</v>
      </c>
      <c r="C816">
        <v>1</v>
      </c>
      <c r="D816">
        <v>0</v>
      </c>
      <c r="E816">
        <v>0</v>
      </c>
      <c r="F816">
        <v>0</v>
      </c>
      <c r="G816">
        <v>1</v>
      </c>
      <c r="H816">
        <v>1</v>
      </c>
      <c r="I816">
        <v>1</v>
      </c>
      <c r="J816">
        <v>1</v>
      </c>
      <c r="K816">
        <v>0</v>
      </c>
      <c r="L816">
        <v>0</v>
      </c>
      <c r="M816">
        <v>0.5</v>
      </c>
      <c r="N816" t="s">
        <v>5535</v>
      </c>
      <c r="O816" t="s">
        <v>5534</v>
      </c>
      <c r="P816">
        <v>5</v>
      </c>
      <c r="Q816">
        <v>3</v>
      </c>
      <c r="R816">
        <v>0</v>
      </c>
      <c r="S816">
        <v>1</v>
      </c>
      <c r="T816">
        <v>0</v>
      </c>
      <c r="U816">
        <v>0</v>
      </c>
      <c r="V816">
        <v>0</v>
      </c>
      <c r="W816">
        <v>0</v>
      </c>
    </row>
    <row r="817" spans="1:23" x14ac:dyDescent="0.25">
      <c r="A817" t="s">
        <v>5242</v>
      </c>
      <c r="B817">
        <v>2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0.5</v>
      </c>
      <c r="N817" t="s">
        <v>5171</v>
      </c>
      <c r="O817" t="s">
        <v>5170</v>
      </c>
      <c r="P817">
        <v>37</v>
      </c>
      <c r="Q817">
        <v>3</v>
      </c>
      <c r="R817">
        <v>0</v>
      </c>
      <c r="S817">
        <v>1</v>
      </c>
      <c r="T817">
        <v>0</v>
      </c>
      <c r="U817">
        <v>0</v>
      </c>
      <c r="V817">
        <v>0</v>
      </c>
      <c r="W817">
        <v>0</v>
      </c>
    </row>
    <row r="818" spans="1:23" x14ac:dyDescent="0.25">
      <c r="A818" t="s">
        <v>6836</v>
      </c>
      <c r="B818">
        <v>2</v>
      </c>
      <c r="C818">
        <v>1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1</v>
      </c>
      <c r="K818">
        <v>0</v>
      </c>
      <c r="L818">
        <v>0</v>
      </c>
      <c r="M818">
        <v>0.5</v>
      </c>
      <c r="N818" t="s">
        <v>4202</v>
      </c>
      <c r="O818" t="s">
        <v>2333</v>
      </c>
      <c r="P818">
        <v>11</v>
      </c>
      <c r="Q818">
        <v>3</v>
      </c>
      <c r="R818">
        <v>0</v>
      </c>
      <c r="S818">
        <v>1</v>
      </c>
      <c r="T818">
        <v>0</v>
      </c>
      <c r="U818">
        <v>0</v>
      </c>
      <c r="V818">
        <v>1</v>
      </c>
      <c r="W818">
        <v>0</v>
      </c>
    </row>
    <row r="819" spans="1:23" x14ac:dyDescent="0.25">
      <c r="A819" t="s">
        <v>5229</v>
      </c>
      <c r="B819">
        <v>3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1</v>
      </c>
      <c r="K819">
        <v>0</v>
      </c>
      <c r="L819">
        <v>0</v>
      </c>
      <c r="M819">
        <v>0.33300000000000002</v>
      </c>
      <c r="N819" t="s">
        <v>3834</v>
      </c>
      <c r="O819" t="s">
        <v>705</v>
      </c>
      <c r="P819">
        <v>32</v>
      </c>
      <c r="Q819">
        <v>3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</row>
    <row r="820" spans="1:23" x14ac:dyDescent="0.25">
      <c r="A820" t="s">
        <v>5239</v>
      </c>
      <c r="B820">
        <v>3</v>
      </c>
      <c r="C820">
        <v>1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1</v>
      </c>
      <c r="K820">
        <v>0</v>
      </c>
      <c r="L820">
        <v>0</v>
      </c>
      <c r="M820">
        <v>0.33300000000000002</v>
      </c>
      <c r="N820" t="s">
        <v>6999</v>
      </c>
      <c r="O820" t="s">
        <v>6837</v>
      </c>
      <c r="P820">
        <v>26</v>
      </c>
      <c r="Q820">
        <v>3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0</v>
      </c>
    </row>
    <row r="821" spans="1:23" x14ac:dyDescent="0.25">
      <c r="A821" t="s">
        <v>5243</v>
      </c>
      <c r="B821">
        <v>3</v>
      </c>
      <c r="C821">
        <v>1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0.33300000000000002</v>
      </c>
      <c r="N821" t="s">
        <v>6123</v>
      </c>
      <c r="O821" t="s">
        <v>5596</v>
      </c>
      <c r="P821">
        <v>4</v>
      </c>
      <c r="Q821">
        <v>3</v>
      </c>
      <c r="R821">
        <v>0</v>
      </c>
      <c r="S821">
        <v>1</v>
      </c>
      <c r="T821">
        <v>0</v>
      </c>
      <c r="U821">
        <v>0</v>
      </c>
      <c r="V821">
        <v>0</v>
      </c>
      <c r="W821">
        <v>0</v>
      </c>
    </row>
    <row r="822" spans="1:23" x14ac:dyDescent="0.25">
      <c r="A822" t="s">
        <v>5247</v>
      </c>
      <c r="B822">
        <v>3</v>
      </c>
      <c r="C822">
        <v>1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0.33300000000000002</v>
      </c>
      <c r="N822" t="s">
        <v>5160</v>
      </c>
      <c r="O822" t="s">
        <v>5159</v>
      </c>
      <c r="P822">
        <v>26</v>
      </c>
      <c r="Q822">
        <v>3</v>
      </c>
      <c r="R822">
        <v>0</v>
      </c>
      <c r="S822">
        <v>1</v>
      </c>
      <c r="T822">
        <v>0</v>
      </c>
      <c r="U822">
        <v>0</v>
      </c>
      <c r="V822">
        <v>0</v>
      </c>
      <c r="W822">
        <v>0</v>
      </c>
    </row>
    <row r="823" spans="1:23" x14ac:dyDescent="0.25">
      <c r="A823" t="s">
        <v>5236</v>
      </c>
      <c r="B823">
        <v>3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 t="s">
        <v>4677</v>
      </c>
      <c r="O823" t="s">
        <v>737</v>
      </c>
      <c r="P823">
        <v>3</v>
      </c>
      <c r="Q823">
        <v>3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</row>
    <row r="824" spans="1:23" x14ac:dyDescent="0.25">
      <c r="A824" t="s">
        <v>5235</v>
      </c>
      <c r="B824">
        <v>3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 t="s">
        <v>4839</v>
      </c>
      <c r="O824" t="s">
        <v>876</v>
      </c>
      <c r="P824">
        <v>25</v>
      </c>
      <c r="Q824">
        <v>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</row>
    <row r="825" spans="1:23" x14ac:dyDescent="0.25">
      <c r="A825" t="s">
        <v>5253</v>
      </c>
      <c r="B825">
        <v>3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1</v>
      </c>
      <c r="I825">
        <v>0</v>
      </c>
      <c r="J825">
        <v>1</v>
      </c>
      <c r="K825">
        <v>0</v>
      </c>
      <c r="L825">
        <v>0</v>
      </c>
      <c r="M825">
        <v>0</v>
      </c>
      <c r="N825" t="s">
        <v>5034</v>
      </c>
      <c r="O825" t="s">
        <v>704</v>
      </c>
      <c r="P825">
        <v>24</v>
      </c>
      <c r="Q825">
        <v>3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</row>
    <row r="826" spans="1:23" x14ac:dyDescent="0.25">
      <c r="A826" t="s">
        <v>5231</v>
      </c>
      <c r="B826">
        <v>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1</v>
      </c>
      <c r="K826">
        <v>0</v>
      </c>
      <c r="L826">
        <v>0</v>
      </c>
      <c r="M826">
        <v>0</v>
      </c>
      <c r="N826" t="s">
        <v>5725</v>
      </c>
      <c r="O826" t="s">
        <v>5724</v>
      </c>
      <c r="P826">
        <v>3</v>
      </c>
      <c r="Q826">
        <v>3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1</v>
      </c>
    </row>
    <row r="827" spans="1:23" x14ac:dyDescent="0.25">
      <c r="A827" t="s">
        <v>5254</v>
      </c>
      <c r="B827">
        <v>3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1</v>
      </c>
      <c r="K827">
        <v>0</v>
      </c>
      <c r="L827">
        <v>0</v>
      </c>
      <c r="M827">
        <v>0</v>
      </c>
      <c r="N827" t="s">
        <v>5595</v>
      </c>
      <c r="O827" t="s">
        <v>6093</v>
      </c>
      <c r="P827">
        <v>27</v>
      </c>
      <c r="Q827">
        <v>3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</row>
    <row r="828" spans="1:23" x14ac:dyDescent="0.25">
      <c r="A828" t="s">
        <v>5244</v>
      </c>
      <c r="B828">
        <v>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2</v>
      </c>
      <c r="K828">
        <v>2</v>
      </c>
      <c r="L828">
        <v>1</v>
      </c>
      <c r="M828">
        <v>0</v>
      </c>
      <c r="N828" t="s">
        <v>4361</v>
      </c>
      <c r="O828" t="s">
        <v>72</v>
      </c>
      <c r="P828">
        <v>7</v>
      </c>
      <c r="Q828">
        <v>3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</row>
    <row r="829" spans="1:23" x14ac:dyDescent="0.25">
      <c r="A829" t="s">
        <v>5235</v>
      </c>
      <c r="B829">
        <v>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2</v>
      </c>
      <c r="K829">
        <v>0</v>
      </c>
      <c r="L829">
        <v>0</v>
      </c>
      <c r="M829">
        <v>0</v>
      </c>
      <c r="N829" t="s">
        <v>4368</v>
      </c>
      <c r="O829" t="s">
        <v>837</v>
      </c>
      <c r="P829">
        <v>23</v>
      </c>
      <c r="Q829">
        <v>3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</row>
    <row r="830" spans="1:23" x14ac:dyDescent="0.25">
      <c r="A830" t="s">
        <v>5253</v>
      </c>
      <c r="B830">
        <v>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3</v>
      </c>
      <c r="K830">
        <v>0</v>
      </c>
      <c r="L830">
        <v>0</v>
      </c>
      <c r="M830">
        <v>0</v>
      </c>
      <c r="N830" t="s">
        <v>6700</v>
      </c>
      <c r="O830" t="s">
        <v>6699</v>
      </c>
      <c r="P830">
        <v>24</v>
      </c>
      <c r="Q830">
        <v>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</row>
    <row r="831" spans="1:23" x14ac:dyDescent="0.25">
      <c r="A831" t="s">
        <v>5256</v>
      </c>
      <c r="B831">
        <v>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2</v>
      </c>
      <c r="K831">
        <v>0</v>
      </c>
      <c r="L831">
        <v>0</v>
      </c>
      <c r="M831">
        <v>0</v>
      </c>
      <c r="N831" t="s">
        <v>3954</v>
      </c>
      <c r="O831" t="s">
        <v>86</v>
      </c>
      <c r="P831">
        <v>2</v>
      </c>
      <c r="Q831">
        <v>3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</row>
    <row r="832" spans="1:23" x14ac:dyDescent="0.25">
      <c r="A832" t="s">
        <v>5240</v>
      </c>
      <c r="B832">
        <v>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2</v>
      </c>
      <c r="K832">
        <v>0</v>
      </c>
      <c r="L832">
        <v>0</v>
      </c>
      <c r="M832">
        <v>0</v>
      </c>
      <c r="N832" t="s">
        <v>6033</v>
      </c>
      <c r="O832" t="s">
        <v>5512</v>
      </c>
      <c r="P832">
        <v>54</v>
      </c>
      <c r="Q832">
        <v>3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</row>
    <row r="833" spans="1:23" x14ac:dyDescent="0.25">
      <c r="A833" t="s">
        <v>5245</v>
      </c>
      <c r="B833">
        <v>3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1</v>
      </c>
      <c r="K833">
        <v>0</v>
      </c>
      <c r="L833">
        <v>0</v>
      </c>
      <c r="M833">
        <v>0</v>
      </c>
      <c r="N833" t="s">
        <v>5556</v>
      </c>
      <c r="O833" t="s">
        <v>5555</v>
      </c>
      <c r="P833">
        <v>58</v>
      </c>
      <c r="Q833">
        <v>3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</row>
    <row r="834" spans="1:23" x14ac:dyDescent="0.25">
      <c r="A834" t="s">
        <v>6836</v>
      </c>
      <c r="B834">
        <v>2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1</v>
      </c>
      <c r="K834">
        <v>0</v>
      </c>
      <c r="L834">
        <v>0</v>
      </c>
      <c r="M834">
        <v>0</v>
      </c>
      <c r="N834" t="s">
        <v>7000</v>
      </c>
      <c r="O834" t="s">
        <v>6843</v>
      </c>
      <c r="P834">
        <v>27</v>
      </c>
      <c r="Q834">
        <v>3</v>
      </c>
      <c r="R834">
        <v>0</v>
      </c>
      <c r="S834">
        <v>0</v>
      </c>
      <c r="T834">
        <v>0</v>
      </c>
      <c r="U834">
        <v>0</v>
      </c>
      <c r="V834">
        <v>1</v>
      </c>
      <c r="W834">
        <v>0</v>
      </c>
    </row>
    <row r="835" spans="1:23" x14ac:dyDescent="0.25">
      <c r="A835" t="s">
        <v>5250</v>
      </c>
      <c r="B835">
        <v>3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 t="s">
        <v>5428</v>
      </c>
      <c r="O835" t="s">
        <v>5427</v>
      </c>
      <c r="P835">
        <v>3</v>
      </c>
      <c r="Q835">
        <v>3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</row>
    <row r="836" spans="1:23" x14ac:dyDescent="0.25">
      <c r="A836" t="s">
        <v>5239</v>
      </c>
      <c r="B836">
        <v>3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</v>
      </c>
      <c r="I836">
        <v>0</v>
      </c>
      <c r="J836">
        <v>1</v>
      </c>
      <c r="K836">
        <v>0</v>
      </c>
      <c r="L836">
        <v>0</v>
      </c>
      <c r="M836">
        <v>0</v>
      </c>
      <c r="N836" t="s">
        <v>7001</v>
      </c>
      <c r="O836" t="s">
        <v>6844</v>
      </c>
      <c r="P836">
        <v>6</v>
      </c>
      <c r="Q836">
        <v>3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</row>
    <row r="837" spans="1:23" x14ac:dyDescent="0.25">
      <c r="A837" t="s">
        <v>5243</v>
      </c>
      <c r="B837">
        <v>3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0</v>
      </c>
      <c r="M837">
        <v>0</v>
      </c>
      <c r="N837" t="s">
        <v>4837</v>
      </c>
      <c r="O837" t="s">
        <v>811</v>
      </c>
      <c r="P837">
        <v>50</v>
      </c>
      <c r="Q837">
        <v>3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1</v>
      </c>
    </row>
    <row r="838" spans="1:23" x14ac:dyDescent="0.25">
      <c r="A838" t="s">
        <v>5230</v>
      </c>
      <c r="B838">
        <v>2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 t="s">
        <v>5516</v>
      </c>
      <c r="O838" t="s">
        <v>5515</v>
      </c>
      <c r="P838">
        <v>43</v>
      </c>
      <c r="Q838">
        <v>3</v>
      </c>
      <c r="R838">
        <v>0</v>
      </c>
      <c r="S838">
        <v>0</v>
      </c>
      <c r="T838">
        <v>0</v>
      </c>
      <c r="U838">
        <v>0</v>
      </c>
      <c r="V838">
        <v>1</v>
      </c>
      <c r="W838">
        <v>0</v>
      </c>
    </row>
    <row r="839" spans="1:23" x14ac:dyDescent="0.25">
      <c r="A839" t="s">
        <v>5246</v>
      </c>
      <c r="B839">
        <v>3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1</v>
      </c>
      <c r="K839">
        <v>0</v>
      </c>
      <c r="L839">
        <v>0</v>
      </c>
      <c r="M839">
        <v>0</v>
      </c>
      <c r="N839" t="s">
        <v>3881</v>
      </c>
      <c r="O839" t="s">
        <v>776</v>
      </c>
      <c r="P839">
        <v>32</v>
      </c>
      <c r="Q839">
        <v>3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</row>
    <row r="840" spans="1:23" x14ac:dyDescent="0.25">
      <c r="A840" t="s">
        <v>5230</v>
      </c>
      <c r="B840">
        <v>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 t="s">
        <v>3969</v>
      </c>
      <c r="O840" t="s">
        <v>3753</v>
      </c>
      <c r="P840">
        <v>20</v>
      </c>
      <c r="Q840">
        <v>3</v>
      </c>
      <c r="R840">
        <v>0</v>
      </c>
      <c r="S840">
        <v>0</v>
      </c>
      <c r="T840">
        <v>0</v>
      </c>
      <c r="U840">
        <v>0</v>
      </c>
      <c r="V840">
        <v>1</v>
      </c>
      <c r="W840">
        <v>0</v>
      </c>
    </row>
    <row r="841" spans="1:23" x14ac:dyDescent="0.25">
      <c r="A841" t="s">
        <v>5246</v>
      </c>
      <c r="B841">
        <v>2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1</v>
      </c>
      <c r="K841">
        <v>0</v>
      </c>
      <c r="L841">
        <v>0</v>
      </c>
      <c r="M841">
        <v>0</v>
      </c>
      <c r="N841" t="s">
        <v>6111</v>
      </c>
      <c r="O841" t="s">
        <v>5448</v>
      </c>
      <c r="P841">
        <v>27</v>
      </c>
      <c r="Q841">
        <v>3</v>
      </c>
      <c r="R841">
        <v>0</v>
      </c>
      <c r="S841">
        <v>0</v>
      </c>
      <c r="T841">
        <v>0</v>
      </c>
      <c r="U841">
        <v>0</v>
      </c>
      <c r="V841">
        <v>1</v>
      </c>
      <c r="W841">
        <v>0</v>
      </c>
    </row>
    <row r="842" spans="1:23" x14ac:dyDescent="0.25">
      <c r="A842" t="s">
        <v>5236</v>
      </c>
      <c r="B842">
        <v>2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1</v>
      </c>
      <c r="I842">
        <v>0</v>
      </c>
      <c r="J842">
        <v>0</v>
      </c>
      <c r="K842">
        <v>0</v>
      </c>
      <c r="L842">
        <v>0</v>
      </c>
      <c r="M842">
        <v>0</v>
      </c>
      <c r="N842" t="s">
        <v>6053</v>
      </c>
      <c r="O842" t="s">
        <v>6391</v>
      </c>
      <c r="P842">
        <v>44</v>
      </c>
      <c r="Q842">
        <v>3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0</v>
      </c>
    </row>
    <row r="843" spans="1:23" x14ac:dyDescent="0.25">
      <c r="A843" t="s">
        <v>5245</v>
      </c>
      <c r="B843">
        <v>3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3</v>
      </c>
      <c r="K843">
        <v>0</v>
      </c>
      <c r="L843">
        <v>0</v>
      </c>
      <c r="M843">
        <v>0</v>
      </c>
      <c r="N843" t="s">
        <v>6758</v>
      </c>
      <c r="O843" t="s">
        <v>6757</v>
      </c>
      <c r="P843">
        <v>20</v>
      </c>
      <c r="Q843">
        <v>3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</row>
    <row r="844" spans="1:23" x14ac:dyDescent="0.25">
      <c r="A844" t="s">
        <v>5231</v>
      </c>
      <c r="B844">
        <v>3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 t="s">
        <v>6112</v>
      </c>
      <c r="O844" t="s">
        <v>5582</v>
      </c>
      <c r="P844">
        <v>7</v>
      </c>
      <c r="Q844">
        <v>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</row>
    <row r="845" spans="1:23" x14ac:dyDescent="0.25">
      <c r="A845" t="s">
        <v>5235</v>
      </c>
      <c r="B845">
        <v>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 t="s">
        <v>4030</v>
      </c>
      <c r="O845" t="s">
        <v>3718</v>
      </c>
      <c r="P845">
        <v>22</v>
      </c>
      <c r="Q845">
        <v>3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</row>
    <row r="846" spans="1:23" x14ac:dyDescent="0.25">
      <c r="A846" t="s">
        <v>5234</v>
      </c>
      <c r="B846">
        <v>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2</v>
      </c>
      <c r="K846">
        <v>0</v>
      </c>
      <c r="L846">
        <v>0</v>
      </c>
      <c r="M846">
        <v>0</v>
      </c>
      <c r="N846" t="s">
        <v>6702</v>
      </c>
      <c r="O846" t="s">
        <v>5320</v>
      </c>
      <c r="P846">
        <v>10</v>
      </c>
      <c r="Q846">
        <v>3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</row>
    <row r="847" spans="1:23" x14ac:dyDescent="0.25">
      <c r="A847" t="s">
        <v>5258</v>
      </c>
      <c r="B847">
        <v>2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2</v>
      </c>
      <c r="K847">
        <v>0</v>
      </c>
      <c r="L847">
        <v>0</v>
      </c>
      <c r="M847">
        <v>0</v>
      </c>
      <c r="N847" t="s">
        <v>4615</v>
      </c>
      <c r="O847" t="s">
        <v>2184</v>
      </c>
      <c r="P847">
        <v>30</v>
      </c>
      <c r="Q847">
        <v>3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0</v>
      </c>
    </row>
    <row r="848" spans="1:23" x14ac:dyDescent="0.25">
      <c r="A848" t="s">
        <v>5258</v>
      </c>
      <c r="B848">
        <v>2</v>
      </c>
      <c r="C848">
        <v>2</v>
      </c>
      <c r="D848">
        <v>1</v>
      </c>
      <c r="E848">
        <v>0</v>
      </c>
      <c r="F848">
        <v>0</v>
      </c>
      <c r="G848">
        <v>0</v>
      </c>
      <c r="H848">
        <v>2</v>
      </c>
      <c r="I848">
        <v>0</v>
      </c>
      <c r="J848">
        <v>0</v>
      </c>
      <c r="K848">
        <v>0</v>
      </c>
      <c r="L848">
        <v>0</v>
      </c>
      <c r="M848">
        <v>1</v>
      </c>
      <c r="N848" t="s">
        <v>4214</v>
      </c>
      <c r="O848" t="s">
        <v>441</v>
      </c>
      <c r="P848">
        <v>4</v>
      </c>
      <c r="Q848">
        <v>2</v>
      </c>
      <c r="R848">
        <v>0</v>
      </c>
      <c r="S848">
        <v>1</v>
      </c>
      <c r="T848">
        <v>0</v>
      </c>
      <c r="U848">
        <v>0</v>
      </c>
      <c r="V848">
        <v>0</v>
      </c>
      <c r="W848">
        <v>0</v>
      </c>
    </row>
    <row r="849" spans="1:23" x14ac:dyDescent="0.25">
      <c r="A849" t="s">
        <v>5230</v>
      </c>
      <c r="B849">
        <v>1</v>
      </c>
      <c r="C849">
        <v>1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</v>
      </c>
      <c r="J849">
        <v>0</v>
      </c>
      <c r="K849">
        <v>0</v>
      </c>
      <c r="L849">
        <v>0</v>
      </c>
      <c r="M849">
        <v>1</v>
      </c>
      <c r="N849" t="s">
        <v>6006</v>
      </c>
      <c r="O849" t="s">
        <v>5554</v>
      </c>
      <c r="P849">
        <v>1</v>
      </c>
      <c r="Q849">
        <v>2</v>
      </c>
      <c r="R849">
        <v>0</v>
      </c>
      <c r="S849">
        <v>1</v>
      </c>
      <c r="T849">
        <v>0</v>
      </c>
      <c r="U849">
        <v>0</v>
      </c>
      <c r="V849">
        <v>0</v>
      </c>
      <c r="W849">
        <v>0</v>
      </c>
    </row>
    <row r="850" spans="1:23" x14ac:dyDescent="0.25">
      <c r="A850" t="s">
        <v>5243</v>
      </c>
      <c r="B850">
        <v>2</v>
      </c>
      <c r="C850">
        <v>1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0.5</v>
      </c>
      <c r="N850" t="s">
        <v>4055</v>
      </c>
      <c r="O850" t="s">
        <v>845</v>
      </c>
      <c r="P850">
        <v>61</v>
      </c>
      <c r="Q850">
        <v>2</v>
      </c>
      <c r="R850">
        <v>0</v>
      </c>
      <c r="S850">
        <v>1</v>
      </c>
      <c r="T850">
        <v>0</v>
      </c>
      <c r="U850">
        <v>0</v>
      </c>
      <c r="V850">
        <v>0</v>
      </c>
      <c r="W850">
        <v>0</v>
      </c>
    </row>
    <row r="851" spans="1:23" x14ac:dyDescent="0.25">
      <c r="A851" t="s">
        <v>5246</v>
      </c>
      <c r="B851">
        <v>2</v>
      </c>
      <c r="C851">
        <v>1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0.5</v>
      </c>
      <c r="N851" t="s">
        <v>4201</v>
      </c>
      <c r="O851" t="s">
        <v>840</v>
      </c>
      <c r="P851">
        <v>29</v>
      </c>
      <c r="Q851">
        <v>2</v>
      </c>
      <c r="R851">
        <v>0</v>
      </c>
      <c r="S851">
        <v>1</v>
      </c>
      <c r="T851">
        <v>0</v>
      </c>
      <c r="U851">
        <v>0</v>
      </c>
      <c r="V851">
        <v>0</v>
      </c>
      <c r="W851">
        <v>0</v>
      </c>
    </row>
    <row r="852" spans="1:23" x14ac:dyDescent="0.25">
      <c r="A852" t="s">
        <v>5245</v>
      </c>
      <c r="B852">
        <v>2</v>
      </c>
      <c r="C852">
        <v>1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1</v>
      </c>
      <c r="K852">
        <v>0</v>
      </c>
      <c r="L852">
        <v>0</v>
      </c>
      <c r="M852">
        <v>0.5</v>
      </c>
      <c r="N852" t="s">
        <v>4688</v>
      </c>
      <c r="O852" t="s">
        <v>848</v>
      </c>
      <c r="P852">
        <v>24</v>
      </c>
      <c r="Q852">
        <v>2</v>
      </c>
      <c r="R852">
        <v>0</v>
      </c>
      <c r="S852">
        <v>1</v>
      </c>
      <c r="T852">
        <v>0</v>
      </c>
      <c r="U852">
        <v>0</v>
      </c>
      <c r="V852">
        <v>0</v>
      </c>
      <c r="W852">
        <v>0</v>
      </c>
    </row>
    <row r="853" spans="1:23" x14ac:dyDescent="0.25">
      <c r="A853" t="s">
        <v>5240</v>
      </c>
      <c r="B853">
        <v>2</v>
      </c>
      <c r="C853">
        <v>1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1</v>
      </c>
      <c r="K853">
        <v>0</v>
      </c>
      <c r="L853">
        <v>0</v>
      </c>
      <c r="M853">
        <v>0.5</v>
      </c>
      <c r="N853" t="s">
        <v>4301</v>
      </c>
      <c r="O853" t="s">
        <v>932</v>
      </c>
      <c r="P853">
        <v>48</v>
      </c>
      <c r="Q853">
        <v>2</v>
      </c>
      <c r="R853">
        <v>0</v>
      </c>
      <c r="S853">
        <v>1</v>
      </c>
      <c r="T853">
        <v>0</v>
      </c>
      <c r="U853">
        <v>0</v>
      </c>
      <c r="V853">
        <v>0</v>
      </c>
      <c r="W853">
        <v>0</v>
      </c>
    </row>
    <row r="854" spans="1:23" x14ac:dyDescent="0.25">
      <c r="A854" t="s">
        <v>5248</v>
      </c>
      <c r="B854">
        <v>2</v>
      </c>
      <c r="C854">
        <v>1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0.5</v>
      </c>
      <c r="N854" t="s">
        <v>4185</v>
      </c>
      <c r="O854" t="s">
        <v>745</v>
      </c>
      <c r="P854">
        <v>28</v>
      </c>
      <c r="Q854">
        <v>2</v>
      </c>
      <c r="R854">
        <v>0</v>
      </c>
      <c r="S854">
        <v>1</v>
      </c>
      <c r="T854">
        <v>0</v>
      </c>
      <c r="U854">
        <v>0</v>
      </c>
      <c r="V854">
        <v>0</v>
      </c>
      <c r="W854">
        <v>0</v>
      </c>
    </row>
    <row r="855" spans="1:23" x14ac:dyDescent="0.25">
      <c r="A855" t="s">
        <v>5254</v>
      </c>
      <c r="B855">
        <v>2</v>
      </c>
      <c r="C855">
        <v>1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1</v>
      </c>
      <c r="K855">
        <v>0</v>
      </c>
      <c r="L855">
        <v>0</v>
      </c>
      <c r="M855">
        <v>0.5</v>
      </c>
      <c r="N855" t="s">
        <v>4110</v>
      </c>
      <c r="O855" t="s">
        <v>993</v>
      </c>
      <c r="P855">
        <v>13</v>
      </c>
      <c r="Q855">
        <v>2</v>
      </c>
      <c r="R855">
        <v>0</v>
      </c>
      <c r="S855">
        <v>1</v>
      </c>
      <c r="T855">
        <v>0</v>
      </c>
      <c r="U855">
        <v>0</v>
      </c>
      <c r="V855">
        <v>0</v>
      </c>
      <c r="W855">
        <v>0</v>
      </c>
    </row>
    <row r="856" spans="1:23" x14ac:dyDescent="0.25">
      <c r="A856" t="s">
        <v>5257</v>
      </c>
      <c r="B856">
        <v>2</v>
      </c>
      <c r="C856">
        <v>1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1</v>
      </c>
      <c r="K856">
        <v>0</v>
      </c>
      <c r="L856">
        <v>0</v>
      </c>
      <c r="M856">
        <v>0.5</v>
      </c>
      <c r="N856" t="s">
        <v>7002</v>
      </c>
      <c r="O856" t="s">
        <v>5517</v>
      </c>
      <c r="P856">
        <v>2</v>
      </c>
      <c r="Q856">
        <v>2</v>
      </c>
      <c r="R856">
        <v>0</v>
      </c>
      <c r="S856">
        <v>1</v>
      </c>
      <c r="T856">
        <v>0</v>
      </c>
      <c r="U856">
        <v>0</v>
      </c>
      <c r="V856">
        <v>0</v>
      </c>
      <c r="W856">
        <v>0</v>
      </c>
    </row>
    <row r="857" spans="1:23" x14ac:dyDescent="0.25">
      <c r="A857" t="s">
        <v>5249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1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 t="s">
        <v>4515</v>
      </c>
      <c r="O857" t="s">
        <v>846</v>
      </c>
      <c r="P857">
        <v>66</v>
      </c>
      <c r="Q857">
        <v>2</v>
      </c>
      <c r="R857">
        <v>0</v>
      </c>
      <c r="S857">
        <v>0</v>
      </c>
      <c r="T857">
        <v>0</v>
      </c>
      <c r="U857">
        <v>0</v>
      </c>
      <c r="V857">
        <v>2</v>
      </c>
      <c r="W857">
        <v>0</v>
      </c>
    </row>
    <row r="858" spans="1:23" x14ac:dyDescent="0.25">
      <c r="A858" t="s">
        <v>5238</v>
      </c>
      <c r="B858">
        <v>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1</v>
      </c>
      <c r="K858">
        <v>0</v>
      </c>
      <c r="L858">
        <v>0</v>
      </c>
      <c r="M858">
        <v>0</v>
      </c>
      <c r="N858" t="s">
        <v>4080</v>
      </c>
      <c r="O858" t="s">
        <v>818</v>
      </c>
      <c r="P858">
        <v>61</v>
      </c>
      <c r="Q858">
        <v>2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</row>
    <row r="859" spans="1:23" x14ac:dyDescent="0.25">
      <c r="A859" t="s">
        <v>5238</v>
      </c>
      <c r="B859">
        <v>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 t="s">
        <v>5568</v>
      </c>
      <c r="O859" t="s">
        <v>5567</v>
      </c>
      <c r="P859">
        <v>14</v>
      </c>
      <c r="Q859">
        <v>2</v>
      </c>
      <c r="R859">
        <v>0</v>
      </c>
      <c r="S859">
        <v>0</v>
      </c>
      <c r="T859">
        <v>0</v>
      </c>
      <c r="U859">
        <v>0</v>
      </c>
      <c r="V859">
        <v>1</v>
      </c>
      <c r="W859">
        <v>0</v>
      </c>
    </row>
    <row r="860" spans="1:23" x14ac:dyDescent="0.25">
      <c r="A860" t="s">
        <v>5247</v>
      </c>
      <c r="B860">
        <v>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1</v>
      </c>
      <c r="K860">
        <v>0</v>
      </c>
      <c r="L860">
        <v>0</v>
      </c>
      <c r="M860">
        <v>0</v>
      </c>
      <c r="N860" t="s">
        <v>4392</v>
      </c>
      <c r="O860" t="s">
        <v>722</v>
      </c>
      <c r="P860">
        <v>28</v>
      </c>
      <c r="Q860">
        <v>2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</row>
    <row r="861" spans="1:23" x14ac:dyDescent="0.25">
      <c r="A861" t="s">
        <v>5242</v>
      </c>
      <c r="B861">
        <v>2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2</v>
      </c>
      <c r="K861">
        <v>0</v>
      </c>
      <c r="L861">
        <v>0</v>
      </c>
      <c r="M861">
        <v>0</v>
      </c>
      <c r="N861" t="s">
        <v>4470</v>
      </c>
      <c r="O861" t="s">
        <v>787</v>
      </c>
      <c r="P861">
        <v>2</v>
      </c>
      <c r="Q861">
        <v>2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</row>
    <row r="862" spans="1:23" x14ac:dyDescent="0.25">
      <c r="A862" t="s">
        <v>5254</v>
      </c>
      <c r="B862">
        <v>2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1</v>
      </c>
      <c r="K862">
        <v>0</v>
      </c>
      <c r="L862">
        <v>0</v>
      </c>
      <c r="M862">
        <v>0</v>
      </c>
      <c r="N862" t="s">
        <v>4160</v>
      </c>
      <c r="O862" t="s">
        <v>989</v>
      </c>
      <c r="P862">
        <v>14</v>
      </c>
      <c r="Q862">
        <v>2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</row>
    <row r="863" spans="1:23" x14ac:dyDescent="0.25">
      <c r="A863" t="s">
        <v>5238</v>
      </c>
      <c r="B863">
        <v>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</v>
      </c>
      <c r="I863">
        <v>1</v>
      </c>
      <c r="J863">
        <v>1</v>
      </c>
      <c r="K863">
        <v>0</v>
      </c>
      <c r="L863">
        <v>0</v>
      </c>
      <c r="M863">
        <v>0</v>
      </c>
      <c r="N863" t="s">
        <v>4415</v>
      </c>
      <c r="O863" t="s">
        <v>3671</v>
      </c>
      <c r="P863">
        <v>66</v>
      </c>
      <c r="Q863">
        <v>2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</row>
    <row r="864" spans="1:23" x14ac:dyDescent="0.25">
      <c r="A864" t="s">
        <v>5257</v>
      </c>
      <c r="B864">
        <v>2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 t="s">
        <v>7003</v>
      </c>
      <c r="O864" t="s">
        <v>6842</v>
      </c>
      <c r="P864">
        <v>10</v>
      </c>
      <c r="Q864">
        <v>2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</row>
    <row r="865" spans="1:23" x14ac:dyDescent="0.25">
      <c r="A865" t="s">
        <v>5232</v>
      </c>
      <c r="B865">
        <v>2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 t="s">
        <v>6052</v>
      </c>
      <c r="O865" t="s">
        <v>5402</v>
      </c>
      <c r="P865">
        <v>18</v>
      </c>
      <c r="Q865">
        <v>2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</row>
    <row r="866" spans="1:23" x14ac:dyDescent="0.25">
      <c r="A866" t="s">
        <v>5229</v>
      </c>
      <c r="B866">
        <v>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1</v>
      </c>
      <c r="K866">
        <v>0</v>
      </c>
      <c r="L866">
        <v>0</v>
      </c>
      <c r="M866">
        <v>0</v>
      </c>
      <c r="N866" t="s">
        <v>3957</v>
      </c>
      <c r="O866" t="s">
        <v>784</v>
      </c>
      <c r="P866">
        <v>2</v>
      </c>
      <c r="Q866">
        <v>2</v>
      </c>
      <c r="R866">
        <v>0</v>
      </c>
      <c r="S866">
        <v>0</v>
      </c>
      <c r="T866">
        <v>0</v>
      </c>
      <c r="U866">
        <v>0</v>
      </c>
      <c r="V866">
        <v>1</v>
      </c>
      <c r="W866">
        <v>0</v>
      </c>
    </row>
    <row r="867" spans="1:23" x14ac:dyDescent="0.25">
      <c r="A867" t="s">
        <v>5230</v>
      </c>
      <c r="B867">
        <v>2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1</v>
      </c>
      <c r="K867">
        <v>0</v>
      </c>
      <c r="L867">
        <v>0</v>
      </c>
      <c r="M867">
        <v>0</v>
      </c>
      <c r="N867" t="s">
        <v>4728</v>
      </c>
      <c r="O867" t="s">
        <v>849</v>
      </c>
      <c r="P867">
        <v>58</v>
      </c>
      <c r="Q867">
        <v>2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</row>
    <row r="868" spans="1:23" x14ac:dyDescent="0.25">
      <c r="A868" t="s">
        <v>5236</v>
      </c>
      <c r="B868">
        <v>2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1</v>
      </c>
      <c r="K868">
        <v>0</v>
      </c>
      <c r="L868">
        <v>0</v>
      </c>
      <c r="M868">
        <v>0</v>
      </c>
      <c r="N868" t="s">
        <v>3856</v>
      </c>
      <c r="O868" t="s">
        <v>789</v>
      </c>
      <c r="P868">
        <v>25</v>
      </c>
      <c r="Q868">
        <v>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</row>
    <row r="869" spans="1:23" x14ac:dyDescent="0.25">
      <c r="A869" t="s">
        <v>5235</v>
      </c>
      <c r="B869">
        <v>2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2</v>
      </c>
      <c r="K869">
        <v>0</v>
      </c>
      <c r="L869">
        <v>0</v>
      </c>
      <c r="M869">
        <v>0</v>
      </c>
      <c r="N869" t="s">
        <v>3808</v>
      </c>
      <c r="O869" t="s">
        <v>853</v>
      </c>
      <c r="P869">
        <v>12</v>
      </c>
      <c r="Q869">
        <v>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</row>
    <row r="870" spans="1:23" x14ac:dyDescent="0.25">
      <c r="A870" t="s">
        <v>5251</v>
      </c>
      <c r="B870">
        <v>2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1</v>
      </c>
      <c r="K870">
        <v>0</v>
      </c>
      <c r="L870">
        <v>0</v>
      </c>
      <c r="M870">
        <v>0</v>
      </c>
      <c r="N870" t="s">
        <v>3863</v>
      </c>
      <c r="O870" t="s">
        <v>833</v>
      </c>
      <c r="P870">
        <v>4</v>
      </c>
      <c r="Q870">
        <v>2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</row>
    <row r="871" spans="1:23" x14ac:dyDescent="0.25">
      <c r="A871" t="s">
        <v>5232</v>
      </c>
      <c r="B871">
        <v>2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2</v>
      </c>
      <c r="K871">
        <v>0</v>
      </c>
      <c r="L871">
        <v>0</v>
      </c>
      <c r="M871">
        <v>0</v>
      </c>
      <c r="N871" t="s">
        <v>4928</v>
      </c>
      <c r="O871" t="s">
        <v>919</v>
      </c>
      <c r="P871">
        <v>68</v>
      </c>
      <c r="Q871">
        <v>2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</row>
    <row r="872" spans="1:23" x14ac:dyDescent="0.25">
      <c r="A872" t="s">
        <v>5250</v>
      </c>
      <c r="B872">
        <v>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 t="s">
        <v>4014</v>
      </c>
      <c r="O872" t="s">
        <v>804</v>
      </c>
      <c r="P872">
        <v>72</v>
      </c>
      <c r="Q872">
        <v>2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0</v>
      </c>
    </row>
    <row r="873" spans="1:23" x14ac:dyDescent="0.25">
      <c r="A873" t="s">
        <v>5229</v>
      </c>
      <c r="B873">
        <v>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 t="s">
        <v>5031</v>
      </c>
      <c r="O873" t="s">
        <v>712</v>
      </c>
      <c r="P873">
        <v>18</v>
      </c>
      <c r="Q873">
        <v>2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</row>
    <row r="874" spans="1:23" x14ac:dyDescent="0.25">
      <c r="A874" t="s">
        <v>5232</v>
      </c>
      <c r="B874">
        <v>2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</v>
      </c>
      <c r="K874">
        <v>0</v>
      </c>
      <c r="L874">
        <v>0</v>
      </c>
      <c r="M874">
        <v>0</v>
      </c>
      <c r="N874" t="s">
        <v>5056</v>
      </c>
      <c r="O874" t="s">
        <v>909</v>
      </c>
      <c r="P874">
        <v>50</v>
      </c>
      <c r="Q874">
        <v>2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</row>
    <row r="875" spans="1:23" x14ac:dyDescent="0.25">
      <c r="A875" t="s">
        <v>5244</v>
      </c>
      <c r="B875">
        <v>2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2</v>
      </c>
      <c r="K875">
        <v>0</v>
      </c>
      <c r="L875">
        <v>0</v>
      </c>
      <c r="M875">
        <v>0</v>
      </c>
      <c r="N875" t="s">
        <v>4028</v>
      </c>
      <c r="O875" t="s">
        <v>3702</v>
      </c>
      <c r="P875">
        <v>22</v>
      </c>
      <c r="Q875">
        <v>2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</row>
    <row r="876" spans="1:23" x14ac:dyDescent="0.25">
      <c r="A876" t="s">
        <v>5244</v>
      </c>
      <c r="B876">
        <v>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1</v>
      </c>
      <c r="K876">
        <v>0</v>
      </c>
      <c r="L876">
        <v>0</v>
      </c>
      <c r="M876">
        <v>0</v>
      </c>
      <c r="N876" t="s">
        <v>5393</v>
      </c>
      <c r="O876" t="s">
        <v>5392</v>
      </c>
      <c r="P876">
        <v>5</v>
      </c>
      <c r="Q876">
        <v>2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1</v>
      </c>
    </row>
    <row r="877" spans="1:23" x14ac:dyDescent="0.25">
      <c r="A877" t="s">
        <v>5258</v>
      </c>
      <c r="B877">
        <v>2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1</v>
      </c>
      <c r="K877">
        <v>0</v>
      </c>
      <c r="L877">
        <v>0</v>
      </c>
      <c r="M877">
        <v>0</v>
      </c>
      <c r="N877" t="s">
        <v>4042</v>
      </c>
      <c r="O877" t="s">
        <v>4041</v>
      </c>
      <c r="P877">
        <v>44</v>
      </c>
      <c r="Q877">
        <v>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</row>
    <row r="878" spans="1:23" x14ac:dyDescent="0.25">
      <c r="A878" t="s">
        <v>5231</v>
      </c>
      <c r="B878">
        <v>1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0</v>
      </c>
      <c r="N878" t="s">
        <v>4573</v>
      </c>
      <c r="O878" t="s">
        <v>847</v>
      </c>
      <c r="P878">
        <v>50</v>
      </c>
      <c r="Q878">
        <v>2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</row>
    <row r="879" spans="1:23" x14ac:dyDescent="0.25">
      <c r="A879" t="s">
        <v>5251</v>
      </c>
      <c r="B879">
        <v>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1</v>
      </c>
      <c r="J879">
        <v>0</v>
      </c>
      <c r="K879">
        <v>0</v>
      </c>
      <c r="L879">
        <v>0</v>
      </c>
      <c r="M879">
        <v>0</v>
      </c>
      <c r="N879" t="s">
        <v>5296</v>
      </c>
      <c r="O879" t="s">
        <v>6105</v>
      </c>
      <c r="P879">
        <v>32</v>
      </c>
      <c r="Q879">
        <v>2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</row>
    <row r="880" spans="1:23" x14ac:dyDescent="0.25">
      <c r="A880" t="s">
        <v>5236</v>
      </c>
      <c r="B880">
        <v>2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2</v>
      </c>
      <c r="K880">
        <v>0</v>
      </c>
      <c r="L880">
        <v>0</v>
      </c>
      <c r="M880">
        <v>0</v>
      </c>
      <c r="N880" t="s">
        <v>4152</v>
      </c>
      <c r="O880" t="s">
        <v>983</v>
      </c>
      <c r="P880">
        <v>3</v>
      </c>
      <c r="Q880">
        <v>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</row>
    <row r="881" spans="1:23" x14ac:dyDescent="0.25">
      <c r="A881" t="s">
        <v>5244</v>
      </c>
      <c r="B881">
        <v>2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1</v>
      </c>
      <c r="K881">
        <v>0</v>
      </c>
      <c r="L881">
        <v>0</v>
      </c>
      <c r="M881">
        <v>0</v>
      </c>
      <c r="N881" t="s">
        <v>5971</v>
      </c>
      <c r="O881" t="s">
        <v>5970</v>
      </c>
      <c r="P881">
        <v>1</v>
      </c>
      <c r="Q881">
        <v>2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</row>
    <row r="882" spans="1:23" x14ac:dyDescent="0.25">
      <c r="A882" t="s">
        <v>5253</v>
      </c>
      <c r="B882">
        <v>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0</v>
      </c>
      <c r="N882" t="s">
        <v>4138</v>
      </c>
      <c r="O882" t="s">
        <v>2380</v>
      </c>
      <c r="P882">
        <v>23</v>
      </c>
      <c r="Q882">
        <v>2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</row>
    <row r="883" spans="1:23" x14ac:dyDescent="0.25">
      <c r="A883" t="s">
        <v>5241</v>
      </c>
      <c r="B883">
        <v>2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2</v>
      </c>
      <c r="K883">
        <v>0</v>
      </c>
      <c r="L883">
        <v>0</v>
      </c>
      <c r="M883">
        <v>0</v>
      </c>
      <c r="N883" t="s">
        <v>6032</v>
      </c>
      <c r="O883" t="s">
        <v>5457</v>
      </c>
      <c r="P883">
        <v>4</v>
      </c>
      <c r="Q883">
        <v>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</row>
    <row r="884" spans="1:23" x14ac:dyDescent="0.25">
      <c r="A884" t="s">
        <v>5242</v>
      </c>
      <c r="B884">
        <v>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2</v>
      </c>
      <c r="K884">
        <v>0</v>
      </c>
      <c r="L884">
        <v>0</v>
      </c>
      <c r="M884">
        <v>0</v>
      </c>
      <c r="N884" t="s">
        <v>7004</v>
      </c>
      <c r="O884" t="s">
        <v>5350</v>
      </c>
      <c r="P884">
        <v>37</v>
      </c>
      <c r="Q884">
        <v>2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</row>
    <row r="885" spans="1:23" x14ac:dyDescent="0.25">
      <c r="A885" t="s">
        <v>5234</v>
      </c>
      <c r="B885">
        <v>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1</v>
      </c>
      <c r="K885">
        <v>0</v>
      </c>
      <c r="L885">
        <v>0</v>
      </c>
      <c r="M885">
        <v>0</v>
      </c>
      <c r="N885" t="s">
        <v>6009</v>
      </c>
      <c r="O885" t="s">
        <v>5319</v>
      </c>
      <c r="P885">
        <v>24</v>
      </c>
      <c r="Q885">
        <v>2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</row>
    <row r="886" spans="1:23" x14ac:dyDescent="0.25">
      <c r="A886" t="s">
        <v>5240</v>
      </c>
      <c r="B886">
        <v>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1</v>
      </c>
      <c r="K886">
        <v>0</v>
      </c>
      <c r="L886">
        <v>0</v>
      </c>
      <c r="M886">
        <v>0</v>
      </c>
      <c r="N886" t="s">
        <v>6808</v>
      </c>
      <c r="O886" t="s">
        <v>6807</v>
      </c>
      <c r="P886">
        <v>57</v>
      </c>
      <c r="Q886">
        <v>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</row>
    <row r="887" spans="1:23" x14ac:dyDescent="0.25">
      <c r="A887" t="s">
        <v>5241</v>
      </c>
      <c r="B887">
        <v>2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</v>
      </c>
      <c r="K887">
        <v>0</v>
      </c>
      <c r="L887">
        <v>0</v>
      </c>
      <c r="M887">
        <v>0</v>
      </c>
      <c r="N887" t="s">
        <v>4780</v>
      </c>
      <c r="O887" t="s">
        <v>982</v>
      </c>
      <c r="P887">
        <v>34</v>
      </c>
      <c r="Q887">
        <v>2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</row>
    <row r="888" spans="1:23" x14ac:dyDescent="0.25">
      <c r="A888" t="s">
        <v>5229</v>
      </c>
      <c r="B888">
        <v>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 t="s">
        <v>5498</v>
      </c>
      <c r="O888" t="s">
        <v>5497</v>
      </c>
      <c r="P888">
        <v>5</v>
      </c>
      <c r="Q888">
        <v>2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</row>
    <row r="889" spans="1:23" x14ac:dyDescent="0.25">
      <c r="A889" t="s">
        <v>5248</v>
      </c>
      <c r="B889">
        <v>2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1</v>
      </c>
      <c r="K889">
        <v>0</v>
      </c>
      <c r="L889">
        <v>0</v>
      </c>
      <c r="M889">
        <v>0</v>
      </c>
      <c r="N889" t="s">
        <v>7005</v>
      </c>
      <c r="O889" t="s">
        <v>6849</v>
      </c>
      <c r="P889">
        <v>34</v>
      </c>
      <c r="Q889">
        <v>2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</row>
    <row r="890" spans="1:23" x14ac:dyDescent="0.25">
      <c r="A890" t="s">
        <v>5241</v>
      </c>
      <c r="B890">
        <v>2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1</v>
      </c>
      <c r="I890">
        <v>0</v>
      </c>
      <c r="J890">
        <v>1</v>
      </c>
      <c r="K890">
        <v>0</v>
      </c>
      <c r="L890">
        <v>0</v>
      </c>
      <c r="M890">
        <v>0</v>
      </c>
      <c r="N890" t="s">
        <v>7006</v>
      </c>
      <c r="O890" t="s">
        <v>6851</v>
      </c>
      <c r="P890">
        <v>14</v>
      </c>
      <c r="Q890">
        <v>2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</row>
    <row r="891" spans="1:23" x14ac:dyDescent="0.25">
      <c r="A891" t="s">
        <v>5239</v>
      </c>
      <c r="B891">
        <v>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2</v>
      </c>
      <c r="K891">
        <v>0</v>
      </c>
      <c r="L891">
        <v>0</v>
      </c>
      <c r="M891">
        <v>0</v>
      </c>
      <c r="N891" t="s">
        <v>6085</v>
      </c>
      <c r="O891" t="s">
        <v>5418</v>
      </c>
      <c r="P891">
        <v>12</v>
      </c>
      <c r="Q891">
        <v>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</row>
    <row r="892" spans="1:23" x14ac:dyDescent="0.25">
      <c r="A892" t="s">
        <v>5239</v>
      </c>
      <c r="B892">
        <v>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1</v>
      </c>
      <c r="K892">
        <v>0</v>
      </c>
      <c r="L892">
        <v>0</v>
      </c>
      <c r="M892">
        <v>0</v>
      </c>
      <c r="N892" t="s">
        <v>7007</v>
      </c>
      <c r="O892" t="s">
        <v>6855</v>
      </c>
      <c r="P892">
        <v>19</v>
      </c>
      <c r="Q892">
        <v>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</row>
    <row r="893" spans="1:23" x14ac:dyDescent="0.25">
      <c r="A893" t="s">
        <v>5242</v>
      </c>
      <c r="B893">
        <v>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2</v>
      </c>
      <c r="K893">
        <v>0</v>
      </c>
      <c r="L893">
        <v>0</v>
      </c>
      <c r="M893">
        <v>0</v>
      </c>
      <c r="N893" t="s">
        <v>7008</v>
      </c>
      <c r="O893" t="s">
        <v>6856</v>
      </c>
      <c r="P893">
        <v>15</v>
      </c>
      <c r="Q893">
        <v>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</row>
    <row r="894" spans="1:23" x14ac:dyDescent="0.25">
      <c r="A894" t="s">
        <v>5229</v>
      </c>
      <c r="B894">
        <v>1</v>
      </c>
      <c r="C894">
        <v>1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1</v>
      </c>
      <c r="N894" t="s">
        <v>4462</v>
      </c>
      <c r="O894" t="s">
        <v>693</v>
      </c>
      <c r="P894">
        <v>16</v>
      </c>
      <c r="Q894">
        <v>1</v>
      </c>
      <c r="R894">
        <v>0</v>
      </c>
      <c r="S894">
        <v>1</v>
      </c>
      <c r="T894">
        <v>0</v>
      </c>
      <c r="U894">
        <v>0</v>
      </c>
      <c r="V894">
        <v>0</v>
      </c>
      <c r="W894">
        <v>0</v>
      </c>
    </row>
    <row r="895" spans="1:23" x14ac:dyDescent="0.25">
      <c r="A895" t="s">
        <v>5252</v>
      </c>
      <c r="B895">
        <v>1</v>
      </c>
      <c r="C895">
        <v>1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1</v>
      </c>
      <c r="N895" t="s">
        <v>5057</v>
      </c>
      <c r="O895" t="s">
        <v>780</v>
      </c>
      <c r="P895">
        <v>29</v>
      </c>
      <c r="Q895">
        <v>1</v>
      </c>
      <c r="R895">
        <v>0</v>
      </c>
      <c r="S895">
        <v>1</v>
      </c>
      <c r="T895">
        <v>0</v>
      </c>
      <c r="U895">
        <v>0</v>
      </c>
      <c r="V895">
        <v>0</v>
      </c>
      <c r="W895">
        <v>0</v>
      </c>
    </row>
    <row r="896" spans="1:23" x14ac:dyDescent="0.25">
      <c r="A896" t="s">
        <v>5240</v>
      </c>
      <c r="B896">
        <v>1</v>
      </c>
      <c r="C896">
        <v>1</v>
      </c>
      <c r="D896">
        <v>1</v>
      </c>
      <c r="E896">
        <v>0</v>
      </c>
      <c r="F896">
        <v>0</v>
      </c>
      <c r="G896">
        <v>1</v>
      </c>
      <c r="H896">
        <v>1</v>
      </c>
      <c r="I896">
        <v>0</v>
      </c>
      <c r="J896">
        <v>0</v>
      </c>
      <c r="K896">
        <v>0</v>
      </c>
      <c r="L896">
        <v>0</v>
      </c>
      <c r="M896">
        <v>1</v>
      </c>
      <c r="N896" t="s">
        <v>5316</v>
      </c>
      <c r="O896" t="s">
        <v>5315</v>
      </c>
      <c r="P896">
        <v>2</v>
      </c>
      <c r="Q896">
        <v>1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</row>
    <row r="897" spans="1:23" x14ac:dyDescent="0.25">
      <c r="A897" t="s">
        <v>5250</v>
      </c>
      <c r="B897">
        <v>1</v>
      </c>
      <c r="C897">
        <v>1</v>
      </c>
      <c r="D897">
        <v>0</v>
      </c>
      <c r="E897">
        <v>0</v>
      </c>
      <c r="F897">
        <v>0</v>
      </c>
      <c r="G897">
        <v>1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1</v>
      </c>
      <c r="N897" t="s">
        <v>6015</v>
      </c>
      <c r="O897" t="s">
        <v>5264</v>
      </c>
      <c r="P897">
        <v>62</v>
      </c>
      <c r="Q897">
        <v>1</v>
      </c>
      <c r="R897">
        <v>0</v>
      </c>
      <c r="S897">
        <v>1</v>
      </c>
      <c r="T897">
        <v>0</v>
      </c>
      <c r="U897">
        <v>0</v>
      </c>
      <c r="V897">
        <v>0</v>
      </c>
      <c r="W897">
        <v>0</v>
      </c>
    </row>
    <row r="898" spans="1:23" x14ac:dyDescent="0.25">
      <c r="A898" t="s">
        <v>5239</v>
      </c>
      <c r="B898">
        <v>1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1</v>
      </c>
      <c r="N898" t="s">
        <v>3940</v>
      </c>
      <c r="O898" t="s">
        <v>3701</v>
      </c>
      <c r="P898">
        <v>63</v>
      </c>
      <c r="Q898">
        <v>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</row>
    <row r="899" spans="1:23" x14ac:dyDescent="0.25">
      <c r="A899" t="s">
        <v>5239</v>
      </c>
      <c r="B899">
        <v>1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1</v>
      </c>
      <c r="K899">
        <v>0</v>
      </c>
      <c r="L899">
        <v>0</v>
      </c>
      <c r="M899">
        <v>0</v>
      </c>
      <c r="N899" t="s">
        <v>5566</v>
      </c>
      <c r="O899" t="s">
        <v>5565</v>
      </c>
      <c r="P899">
        <v>55</v>
      </c>
      <c r="Q899">
        <v>1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</row>
    <row r="900" spans="1:23" x14ac:dyDescent="0.25">
      <c r="A900" t="s">
        <v>5231</v>
      </c>
      <c r="B900">
        <v>1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 t="s">
        <v>4186</v>
      </c>
      <c r="O900" t="s">
        <v>850</v>
      </c>
      <c r="P900">
        <v>73</v>
      </c>
      <c r="Q900">
        <v>1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</row>
    <row r="901" spans="1:23" x14ac:dyDescent="0.25">
      <c r="A901" t="s">
        <v>5251</v>
      </c>
      <c r="B901">
        <v>1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1</v>
      </c>
      <c r="K901">
        <v>0</v>
      </c>
      <c r="L901">
        <v>0</v>
      </c>
      <c r="M901">
        <v>0</v>
      </c>
      <c r="N901" t="s">
        <v>5011</v>
      </c>
      <c r="O901" t="s">
        <v>911</v>
      </c>
      <c r="P901">
        <v>47</v>
      </c>
      <c r="Q901">
        <v>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</row>
    <row r="902" spans="1:23" x14ac:dyDescent="0.25">
      <c r="A902" t="s">
        <v>5248</v>
      </c>
      <c r="B902">
        <v>1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1</v>
      </c>
      <c r="K902">
        <v>0</v>
      </c>
      <c r="L902">
        <v>0</v>
      </c>
      <c r="M902">
        <v>0</v>
      </c>
      <c r="N902" t="s">
        <v>4895</v>
      </c>
      <c r="O902" t="s">
        <v>3713</v>
      </c>
      <c r="P902">
        <v>5</v>
      </c>
      <c r="Q902">
        <v>1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</row>
    <row r="903" spans="1:23" x14ac:dyDescent="0.25">
      <c r="A903" t="s">
        <v>5256</v>
      </c>
      <c r="B903">
        <v>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1</v>
      </c>
      <c r="K903">
        <v>0</v>
      </c>
      <c r="L903">
        <v>0</v>
      </c>
      <c r="M903">
        <v>0</v>
      </c>
      <c r="N903" t="s">
        <v>5589</v>
      </c>
      <c r="O903" t="s">
        <v>5588</v>
      </c>
      <c r="P903">
        <v>53</v>
      </c>
      <c r="Q903">
        <v>1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</row>
    <row r="904" spans="1:23" x14ac:dyDescent="0.25">
      <c r="A904" t="s">
        <v>5243</v>
      </c>
      <c r="B904">
        <v>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 t="s">
        <v>3865</v>
      </c>
      <c r="O904" t="s">
        <v>723</v>
      </c>
      <c r="P904">
        <v>69</v>
      </c>
      <c r="Q904">
        <v>1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</row>
    <row r="905" spans="1:23" x14ac:dyDescent="0.25">
      <c r="A905" t="s">
        <v>5255</v>
      </c>
      <c r="B905">
        <v>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 t="s">
        <v>4543</v>
      </c>
      <c r="O905" t="s">
        <v>916</v>
      </c>
      <c r="P905">
        <v>55</v>
      </c>
      <c r="Q905">
        <v>1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</row>
    <row r="906" spans="1:23" x14ac:dyDescent="0.25">
      <c r="A906" t="s">
        <v>5234</v>
      </c>
      <c r="B906">
        <v>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 t="s">
        <v>6013</v>
      </c>
      <c r="O906" t="s">
        <v>5389</v>
      </c>
      <c r="P906">
        <v>14</v>
      </c>
      <c r="Q906">
        <v>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</row>
    <row r="907" spans="1:23" x14ac:dyDescent="0.25">
      <c r="A907" t="s">
        <v>5256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1</v>
      </c>
      <c r="J907">
        <v>0</v>
      </c>
      <c r="K907">
        <v>0</v>
      </c>
      <c r="L907">
        <v>0</v>
      </c>
      <c r="M907">
        <v>0</v>
      </c>
      <c r="N907" t="s">
        <v>4257</v>
      </c>
      <c r="O907" t="s">
        <v>762</v>
      </c>
      <c r="P907">
        <v>51</v>
      </c>
      <c r="Q907">
        <v>1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</row>
    <row r="908" spans="1:23" x14ac:dyDescent="0.25">
      <c r="A908" t="s">
        <v>5240</v>
      </c>
      <c r="B908">
        <v>1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1</v>
      </c>
      <c r="K908">
        <v>0</v>
      </c>
      <c r="L908">
        <v>0</v>
      </c>
      <c r="M908">
        <v>0</v>
      </c>
      <c r="N908" t="s">
        <v>5064</v>
      </c>
      <c r="O908" t="s">
        <v>825</v>
      </c>
      <c r="P908">
        <v>26</v>
      </c>
      <c r="Q908">
        <v>1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</row>
    <row r="909" spans="1:23" x14ac:dyDescent="0.25">
      <c r="A909" t="s">
        <v>5230</v>
      </c>
      <c r="B909">
        <v>1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1</v>
      </c>
      <c r="K909">
        <v>0</v>
      </c>
      <c r="L909">
        <v>0</v>
      </c>
      <c r="M909">
        <v>0</v>
      </c>
      <c r="N909" t="s">
        <v>3920</v>
      </c>
      <c r="O909" t="s">
        <v>141</v>
      </c>
      <c r="P909">
        <v>1</v>
      </c>
      <c r="Q909">
        <v>1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</row>
    <row r="910" spans="1:23" x14ac:dyDescent="0.25">
      <c r="A910" t="s">
        <v>5255</v>
      </c>
      <c r="B910">
        <v>1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</v>
      </c>
      <c r="K910">
        <v>0</v>
      </c>
      <c r="L910">
        <v>0</v>
      </c>
      <c r="M910">
        <v>0</v>
      </c>
      <c r="N910" t="s">
        <v>4120</v>
      </c>
      <c r="O910" t="s">
        <v>763</v>
      </c>
      <c r="P910">
        <v>44</v>
      </c>
      <c r="Q910">
        <v>1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</row>
    <row r="911" spans="1:23" x14ac:dyDescent="0.25">
      <c r="A911" t="s">
        <v>5231</v>
      </c>
      <c r="B911">
        <v>1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 t="s">
        <v>5511</v>
      </c>
      <c r="O911" t="s">
        <v>5510</v>
      </c>
      <c r="P911">
        <v>15</v>
      </c>
      <c r="Q911">
        <v>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</row>
    <row r="912" spans="1:23" x14ac:dyDescent="0.25">
      <c r="A912" t="s">
        <v>5246</v>
      </c>
      <c r="B912">
        <v>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1</v>
      </c>
      <c r="K912">
        <v>0</v>
      </c>
      <c r="L912">
        <v>0</v>
      </c>
      <c r="M912">
        <v>0</v>
      </c>
      <c r="N912" t="s">
        <v>4575</v>
      </c>
      <c r="O912" t="s">
        <v>873</v>
      </c>
      <c r="P912">
        <v>57</v>
      </c>
      <c r="Q912">
        <v>1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</row>
    <row r="913" spans="1:23" x14ac:dyDescent="0.25">
      <c r="A913" t="s">
        <v>5239</v>
      </c>
      <c r="B913">
        <v>1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 t="s">
        <v>4844</v>
      </c>
      <c r="O913" t="s">
        <v>688</v>
      </c>
      <c r="P913">
        <v>58</v>
      </c>
      <c r="Q913">
        <v>1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</row>
    <row r="914" spans="1:23" x14ac:dyDescent="0.25">
      <c r="A914" t="s">
        <v>5255</v>
      </c>
      <c r="B914">
        <v>1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1</v>
      </c>
      <c r="K914">
        <v>0</v>
      </c>
      <c r="L914">
        <v>0</v>
      </c>
      <c r="M914">
        <v>0</v>
      </c>
      <c r="N914" t="s">
        <v>4480</v>
      </c>
      <c r="O914" t="s">
        <v>898</v>
      </c>
      <c r="P914">
        <v>16</v>
      </c>
      <c r="Q914">
        <v>1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</row>
    <row r="915" spans="1:23" x14ac:dyDescent="0.25">
      <c r="A915" t="s">
        <v>5240</v>
      </c>
      <c r="B915">
        <v>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1</v>
      </c>
      <c r="K915">
        <v>0</v>
      </c>
      <c r="L915">
        <v>0</v>
      </c>
      <c r="M915">
        <v>0</v>
      </c>
      <c r="N915" t="s">
        <v>4533</v>
      </c>
      <c r="O915" t="s">
        <v>3732</v>
      </c>
      <c r="P915">
        <v>20</v>
      </c>
      <c r="Q915">
        <v>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</row>
    <row r="916" spans="1:23" x14ac:dyDescent="0.25">
      <c r="A916" t="s">
        <v>5231</v>
      </c>
      <c r="B916">
        <v>1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 t="s">
        <v>4108</v>
      </c>
      <c r="O916" t="s">
        <v>915</v>
      </c>
      <c r="P916">
        <v>9</v>
      </c>
      <c r="Q916">
        <v>1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</row>
    <row r="917" spans="1:23" x14ac:dyDescent="0.25">
      <c r="A917" t="s">
        <v>5235</v>
      </c>
      <c r="B917">
        <v>1</v>
      </c>
      <c r="C917">
        <v>0</v>
      </c>
      <c r="D917">
        <v>0</v>
      </c>
      <c r="E917">
        <v>0</v>
      </c>
      <c r="F917">
        <v>0</v>
      </c>
      <c r="G917">
        <v>1</v>
      </c>
      <c r="H917">
        <v>0</v>
      </c>
      <c r="I917">
        <v>0</v>
      </c>
      <c r="J917">
        <v>1</v>
      </c>
      <c r="K917">
        <v>0</v>
      </c>
      <c r="L917">
        <v>0</v>
      </c>
      <c r="M917">
        <v>0</v>
      </c>
      <c r="N917" t="s">
        <v>4672</v>
      </c>
      <c r="O917" t="s">
        <v>732</v>
      </c>
      <c r="P917">
        <v>30</v>
      </c>
      <c r="Q917">
        <v>1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</row>
    <row r="918" spans="1:23" x14ac:dyDescent="0.25">
      <c r="A918" t="s">
        <v>5235</v>
      </c>
      <c r="B918">
        <v>1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 t="s">
        <v>4223</v>
      </c>
      <c r="O918" t="s">
        <v>883</v>
      </c>
      <c r="P918">
        <v>46</v>
      </c>
      <c r="Q918">
        <v>1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</row>
    <row r="919" spans="1:23" x14ac:dyDescent="0.25">
      <c r="A919" t="s">
        <v>5240</v>
      </c>
      <c r="B919">
        <v>1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 t="s">
        <v>5432</v>
      </c>
      <c r="O919" t="s">
        <v>5431</v>
      </c>
      <c r="P919">
        <v>1</v>
      </c>
      <c r="Q919">
        <v>1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</row>
    <row r="920" spans="1:23" x14ac:dyDescent="0.25">
      <c r="A920" t="s">
        <v>5251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1</v>
      </c>
      <c r="J920">
        <v>0</v>
      </c>
      <c r="K920">
        <v>0</v>
      </c>
      <c r="L920">
        <v>0</v>
      </c>
      <c r="M920">
        <v>0</v>
      </c>
      <c r="N920" t="s">
        <v>4503</v>
      </c>
      <c r="O920" t="s">
        <v>714</v>
      </c>
      <c r="P920">
        <v>9</v>
      </c>
      <c r="Q920">
        <v>1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</row>
    <row r="921" spans="1:23" x14ac:dyDescent="0.25">
      <c r="A921" t="s">
        <v>5244</v>
      </c>
      <c r="B921">
        <v>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1</v>
      </c>
      <c r="K921">
        <v>0</v>
      </c>
      <c r="L921">
        <v>0</v>
      </c>
      <c r="M921">
        <v>0</v>
      </c>
      <c r="N921" t="s">
        <v>5477</v>
      </c>
      <c r="O921" t="s">
        <v>5476</v>
      </c>
      <c r="P921">
        <v>18</v>
      </c>
      <c r="Q921">
        <v>1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</row>
    <row r="922" spans="1:23" x14ac:dyDescent="0.25">
      <c r="A922" t="s">
        <v>5241</v>
      </c>
      <c r="B922">
        <v>1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 t="s">
        <v>4179</v>
      </c>
      <c r="O922" t="s">
        <v>987</v>
      </c>
      <c r="P922">
        <v>12</v>
      </c>
      <c r="Q922">
        <v>1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</row>
    <row r="923" spans="1:23" x14ac:dyDescent="0.25">
      <c r="A923" t="s">
        <v>5249</v>
      </c>
      <c r="B923">
        <v>1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1</v>
      </c>
      <c r="K923">
        <v>0</v>
      </c>
      <c r="L923">
        <v>0</v>
      </c>
      <c r="M923">
        <v>0</v>
      </c>
      <c r="N923" t="s">
        <v>3859</v>
      </c>
      <c r="O923" t="s">
        <v>685</v>
      </c>
      <c r="P923">
        <v>27</v>
      </c>
      <c r="Q923">
        <v>1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</row>
    <row r="924" spans="1:23" x14ac:dyDescent="0.25">
      <c r="A924" t="s">
        <v>5230</v>
      </c>
      <c r="B924">
        <v>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 t="s">
        <v>5542</v>
      </c>
      <c r="O924" t="s">
        <v>5541</v>
      </c>
      <c r="P924">
        <v>51</v>
      </c>
      <c r="Q924">
        <v>1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</row>
    <row r="925" spans="1:23" x14ac:dyDescent="0.25">
      <c r="A925" t="s">
        <v>5254</v>
      </c>
      <c r="B925">
        <v>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1</v>
      </c>
      <c r="K925">
        <v>0</v>
      </c>
      <c r="L925">
        <v>0</v>
      </c>
      <c r="M925">
        <v>0</v>
      </c>
      <c r="N925" t="s">
        <v>4592</v>
      </c>
      <c r="O925" t="s">
        <v>770</v>
      </c>
      <c r="P925">
        <v>16</v>
      </c>
      <c r="Q925">
        <v>1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</row>
    <row r="926" spans="1:23" x14ac:dyDescent="0.25">
      <c r="A926" t="s">
        <v>5236</v>
      </c>
      <c r="B926">
        <v>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1</v>
      </c>
      <c r="K926">
        <v>0</v>
      </c>
      <c r="L926">
        <v>0</v>
      </c>
      <c r="M926">
        <v>0</v>
      </c>
      <c r="N926" t="s">
        <v>5496</v>
      </c>
      <c r="O926" t="s">
        <v>5495</v>
      </c>
      <c r="P926">
        <v>73</v>
      </c>
      <c r="Q926">
        <v>1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</row>
    <row r="927" spans="1:23" x14ac:dyDescent="0.25">
      <c r="A927" t="s">
        <v>5248</v>
      </c>
      <c r="B927">
        <v>1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 t="s">
        <v>5373</v>
      </c>
      <c r="O927" t="s">
        <v>5372</v>
      </c>
      <c r="P927">
        <v>13</v>
      </c>
      <c r="Q927">
        <v>1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</row>
    <row r="928" spans="1:23" x14ac:dyDescent="0.25">
      <c r="A928" t="s">
        <v>5229</v>
      </c>
      <c r="B928">
        <v>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1</v>
      </c>
      <c r="K928">
        <v>0</v>
      </c>
      <c r="L928">
        <v>0</v>
      </c>
      <c r="M928">
        <v>0</v>
      </c>
      <c r="N928" t="s">
        <v>4021</v>
      </c>
      <c r="O928" t="s">
        <v>852</v>
      </c>
      <c r="P928">
        <v>32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</row>
    <row r="929" spans="1:23" x14ac:dyDescent="0.25">
      <c r="A929" t="s">
        <v>5251</v>
      </c>
      <c r="B929">
        <v>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 t="s">
        <v>6103</v>
      </c>
      <c r="O929" t="s">
        <v>5286</v>
      </c>
      <c r="P929">
        <v>24</v>
      </c>
      <c r="Q929">
        <v>1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</row>
    <row r="930" spans="1:23" x14ac:dyDescent="0.25">
      <c r="A930" t="s">
        <v>5251</v>
      </c>
      <c r="B930">
        <v>1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 t="s">
        <v>7009</v>
      </c>
      <c r="O930" t="s">
        <v>6845</v>
      </c>
      <c r="P930">
        <v>8</v>
      </c>
      <c r="Q930">
        <v>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</row>
    <row r="931" spans="1:23" x14ac:dyDescent="0.25">
      <c r="A931" t="s">
        <v>5240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 t="s">
        <v>5522</v>
      </c>
      <c r="O931" t="s">
        <v>5521</v>
      </c>
      <c r="P931">
        <v>46</v>
      </c>
      <c r="Q931">
        <v>1</v>
      </c>
      <c r="R931">
        <v>0</v>
      </c>
      <c r="S931">
        <v>0</v>
      </c>
      <c r="T931">
        <v>0</v>
      </c>
      <c r="U931">
        <v>0</v>
      </c>
      <c r="V931">
        <v>1</v>
      </c>
      <c r="W931">
        <v>0</v>
      </c>
    </row>
    <row r="932" spans="1:23" x14ac:dyDescent="0.25">
      <c r="A932" t="s">
        <v>5235</v>
      </c>
      <c r="B932">
        <v>1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1</v>
      </c>
      <c r="K932">
        <v>0</v>
      </c>
      <c r="L932">
        <v>0</v>
      </c>
      <c r="M932">
        <v>0</v>
      </c>
      <c r="N932" t="s">
        <v>5404</v>
      </c>
      <c r="O932" t="s">
        <v>5403</v>
      </c>
      <c r="P932">
        <v>46</v>
      </c>
      <c r="Q932">
        <v>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</row>
    <row r="933" spans="1:23" x14ac:dyDescent="0.25">
      <c r="A933" t="s">
        <v>5244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1</v>
      </c>
      <c r="J933">
        <v>0</v>
      </c>
      <c r="K933">
        <v>0</v>
      </c>
      <c r="L933">
        <v>0</v>
      </c>
      <c r="M933">
        <v>0</v>
      </c>
      <c r="N933" t="s">
        <v>6018</v>
      </c>
      <c r="O933" t="s">
        <v>5371</v>
      </c>
      <c r="P933">
        <v>73</v>
      </c>
      <c r="Q933">
        <v>1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</row>
    <row r="934" spans="1:23" x14ac:dyDescent="0.25">
      <c r="A934" t="s">
        <v>5250</v>
      </c>
      <c r="B934">
        <v>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1</v>
      </c>
      <c r="K934">
        <v>0</v>
      </c>
      <c r="L934">
        <v>0</v>
      </c>
      <c r="M934">
        <v>0</v>
      </c>
      <c r="N934" t="s">
        <v>3908</v>
      </c>
      <c r="O934" t="s">
        <v>931</v>
      </c>
      <c r="P934">
        <v>20</v>
      </c>
      <c r="Q934">
        <v>1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</row>
    <row r="935" spans="1:23" x14ac:dyDescent="0.25">
      <c r="A935" t="s">
        <v>5240</v>
      </c>
      <c r="B935">
        <v>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1</v>
      </c>
      <c r="K935">
        <v>0</v>
      </c>
      <c r="L935">
        <v>0</v>
      </c>
      <c r="M935">
        <v>0</v>
      </c>
      <c r="N935" t="s">
        <v>7010</v>
      </c>
      <c r="O935" t="s">
        <v>6846</v>
      </c>
      <c r="P935">
        <v>28</v>
      </c>
      <c r="Q935">
        <v>1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</row>
    <row r="936" spans="1:23" x14ac:dyDescent="0.25">
      <c r="A936" t="s">
        <v>5235</v>
      </c>
      <c r="B936">
        <v>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1</v>
      </c>
      <c r="K936">
        <v>0</v>
      </c>
      <c r="L936">
        <v>0</v>
      </c>
      <c r="M936">
        <v>0</v>
      </c>
      <c r="N936" t="s">
        <v>6082</v>
      </c>
      <c r="O936" t="s">
        <v>5506</v>
      </c>
      <c r="P936">
        <v>62</v>
      </c>
      <c r="Q936">
        <v>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</row>
    <row r="937" spans="1:23" x14ac:dyDescent="0.25">
      <c r="A937" t="s">
        <v>5231</v>
      </c>
      <c r="B937">
        <v>1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 t="s">
        <v>7011</v>
      </c>
      <c r="O937" t="s">
        <v>6848</v>
      </c>
      <c r="P937">
        <v>50</v>
      </c>
      <c r="Q937">
        <v>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</row>
    <row r="938" spans="1:23" x14ac:dyDescent="0.25">
      <c r="A938" t="s">
        <v>5241</v>
      </c>
      <c r="B938">
        <v>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 t="s">
        <v>6124</v>
      </c>
      <c r="O938" t="s">
        <v>5577</v>
      </c>
      <c r="P938">
        <v>9</v>
      </c>
      <c r="Q938">
        <v>1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</row>
    <row r="939" spans="1:23" x14ac:dyDescent="0.25">
      <c r="A939" t="s">
        <v>5231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 t="s">
        <v>6029</v>
      </c>
      <c r="O939" t="s">
        <v>5505</v>
      </c>
      <c r="P939">
        <v>76</v>
      </c>
      <c r="Q939">
        <v>1</v>
      </c>
      <c r="R939">
        <v>0</v>
      </c>
      <c r="S939">
        <v>0</v>
      </c>
      <c r="T939">
        <v>0</v>
      </c>
      <c r="U939">
        <v>0</v>
      </c>
      <c r="V939">
        <v>1</v>
      </c>
      <c r="W939">
        <v>0</v>
      </c>
    </row>
    <row r="940" spans="1:23" x14ac:dyDescent="0.25">
      <c r="A940" t="s">
        <v>5241</v>
      </c>
      <c r="B940">
        <v>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 t="s">
        <v>5336</v>
      </c>
      <c r="O940" t="s">
        <v>5335</v>
      </c>
      <c r="P940">
        <v>24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</row>
    <row r="941" spans="1:23" x14ac:dyDescent="0.25">
      <c r="A941" t="s">
        <v>5232</v>
      </c>
      <c r="B941">
        <v>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1</v>
      </c>
      <c r="K941">
        <v>0</v>
      </c>
      <c r="L941">
        <v>0</v>
      </c>
      <c r="M941">
        <v>0</v>
      </c>
      <c r="N941" t="s">
        <v>6100</v>
      </c>
      <c r="O941" t="s">
        <v>5348</v>
      </c>
      <c r="P941">
        <v>44</v>
      </c>
      <c r="Q941">
        <v>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</row>
    <row r="942" spans="1:23" x14ac:dyDescent="0.25">
      <c r="A942" t="s">
        <v>5243</v>
      </c>
      <c r="B942">
        <v>1</v>
      </c>
      <c r="C942">
        <v>0</v>
      </c>
      <c r="D942">
        <v>0</v>
      </c>
      <c r="E942">
        <v>0</v>
      </c>
      <c r="F942">
        <v>0</v>
      </c>
      <c r="G942">
        <v>1</v>
      </c>
      <c r="H942">
        <v>0</v>
      </c>
      <c r="I942">
        <v>0</v>
      </c>
      <c r="J942">
        <v>1</v>
      </c>
      <c r="K942">
        <v>0</v>
      </c>
      <c r="L942">
        <v>0</v>
      </c>
      <c r="M942">
        <v>0</v>
      </c>
      <c r="N942" t="s">
        <v>4953</v>
      </c>
      <c r="O942" t="s">
        <v>4954</v>
      </c>
      <c r="P942">
        <v>74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</row>
    <row r="943" spans="1:23" x14ac:dyDescent="0.25">
      <c r="A943" t="s">
        <v>5255</v>
      </c>
      <c r="B943">
        <v>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1</v>
      </c>
      <c r="K943">
        <v>0</v>
      </c>
      <c r="L943">
        <v>0</v>
      </c>
      <c r="M943">
        <v>0</v>
      </c>
      <c r="N943" t="s">
        <v>5480</v>
      </c>
      <c r="O943" t="s">
        <v>5479</v>
      </c>
      <c r="P943">
        <v>66</v>
      </c>
      <c r="Q943">
        <v>1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</row>
    <row r="944" spans="1:23" x14ac:dyDescent="0.25">
      <c r="A944" t="s">
        <v>5235</v>
      </c>
      <c r="B944">
        <v>1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1</v>
      </c>
      <c r="K944">
        <v>0</v>
      </c>
      <c r="L944">
        <v>0</v>
      </c>
      <c r="M944">
        <v>0</v>
      </c>
      <c r="N944" t="s">
        <v>6056</v>
      </c>
      <c r="O944" t="s">
        <v>5394</v>
      </c>
      <c r="P944">
        <v>43</v>
      </c>
      <c r="Q944">
        <v>1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</row>
    <row r="945" spans="1:23" x14ac:dyDescent="0.25">
      <c r="A945" t="s">
        <v>5248</v>
      </c>
      <c r="B945">
        <v>1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1</v>
      </c>
      <c r="K945">
        <v>0</v>
      </c>
      <c r="L945">
        <v>0</v>
      </c>
      <c r="M945">
        <v>0</v>
      </c>
      <c r="N945" t="s">
        <v>6005</v>
      </c>
      <c r="O945" t="s">
        <v>5259</v>
      </c>
      <c r="P945">
        <v>66</v>
      </c>
      <c r="Q945">
        <v>1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</row>
    <row r="946" spans="1:23" x14ac:dyDescent="0.25">
      <c r="A946" t="s">
        <v>5239</v>
      </c>
      <c r="B946">
        <v>1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1</v>
      </c>
      <c r="K946">
        <v>0</v>
      </c>
      <c r="L946">
        <v>0</v>
      </c>
      <c r="M946">
        <v>0</v>
      </c>
      <c r="N946" t="s">
        <v>7012</v>
      </c>
      <c r="O946" t="s">
        <v>5406</v>
      </c>
      <c r="P946">
        <v>6</v>
      </c>
      <c r="Q946">
        <v>1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</row>
    <row r="947" spans="1:23" x14ac:dyDescent="0.25">
      <c r="A947" t="s">
        <v>5252</v>
      </c>
      <c r="B947">
        <v>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1</v>
      </c>
      <c r="K947">
        <v>0</v>
      </c>
      <c r="L947">
        <v>0</v>
      </c>
      <c r="M947">
        <v>0</v>
      </c>
      <c r="N947" t="s">
        <v>6722</v>
      </c>
      <c r="O947" t="s">
        <v>5518</v>
      </c>
      <c r="P947">
        <v>18</v>
      </c>
      <c r="Q947">
        <v>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</row>
    <row r="948" spans="1:23" x14ac:dyDescent="0.25">
      <c r="A948" t="s">
        <v>5242</v>
      </c>
      <c r="B948">
        <v>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1</v>
      </c>
      <c r="K948">
        <v>0</v>
      </c>
      <c r="L948">
        <v>0</v>
      </c>
      <c r="M948">
        <v>0</v>
      </c>
      <c r="N948" t="s">
        <v>7013</v>
      </c>
      <c r="O948" t="s">
        <v>6850</v>
      </c>
      <c r="P948">
        <v>13</v>
      </c>
      <c r="Q948">
        <v>1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</row>
    <row r="949" spans="1:23" x14ac:dyDescent="0.25">
      <c r="A949" t="s">
        <v>5238</v>
      </c>
      <c r="B949">
        <v>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1</v>
      </c>
      <c r="L949">
        <v>0</v>
      </c>
      <c r="M949">
        <v>0</v>
      </c>
      <c r="N949" t="s">
        <v>7014</v>
      </c>
      <c r="O949" t="s">
        <v>6449</v>
      </c>
      <c r="P949">
        <v>3</v>
      </c>
      <c r="Q949">
        <v>1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</row>
    <row r="950" spans="1:23" x14ac:dyDescent="0.25">
      <c r="A950" t="s">
        <v>5250</v>
      </c>
      <c r="B950">
        <v>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 t="s">
        <v>7015</v>
      </c>
      <c r="O950" t="s">
        <v>6853</v>
      </c>
      <c r="P950">
        <v>1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</row>
    <row r="951" spans="1:23" x14ac:dyDescent="0.25">
      <c r="A951" t="s">
        <v>5234</v>
      </c>
      <c r="B951">
        <v>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1</v>
      </c>
      <c r="K951">
        <v>0</v>
      </c>
      <c r="L951">
        <v>0</v>
      </c>
      <c r="M951">
        <v>0</v>
      </c>
      <c r="N951" t="s">
        <v>4880</v>
      </c>
      <c r="O951" t="s">
        <v>3695</v>
      </c>
      <c r="P951">
        <v>19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</row>
    <row r="952" spans="1:23" x14ac:dyDescent="0.25">
      <c r="A952" t="s">
        <v>5243</v>
      </c>
      <c r="B952">
        <v>1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1</v>
      </c>
      <c r="I952">
        <v>0</v>
      </c>
      <c r="J952">
        <v>0</v>
      </c>
      <c r="K952">
        <v>0</v>
      </c>
      <c r="L952">
        <v>0</v>
      </c>
      <c r="M952">
        <v>0</v>
      </c>
      <c r="N952" t="s">
        <v>7016</v>
      </c>
      <c r="O952" t="s">
        <v>6854</v>
      </c>
      <c r="P952">
        <v>2</v>
      </c>
      <c r="Q952">
        <v>1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</row>
    <row r="953" spans="1:23" x14ac:dyDescent="0.25">
      <c r="A953" t="s">
        <v>5250</v>
      </c>
      <c r="B953">
        <v>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1</v>
      </c>
      <c r="K953">
        <v>0</v>
      </c>
      <c r="L953">
        <v>0</v>
      </c>
      <c r="M953">
        <v>0</v>
      </c>
      <c r="N953" t="s">
        <v>6076</v>
      </c>
      <c r="O953" t="s">
        <v>5469</v>
      </c>
      <c r="P953">
        <v>1</v>
      </c>
      <c r="Q953">
        <v>1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</row>
    <row r="954" spans="1:23" x14ac:dyDescent="0.25">
      <c r="A954" t="s">
        <v>5242</v>
      </c>
      <c r="B954">
        <v>1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1</v>
      </c>
      <c r="K954">
        <v>0</v>
      </c>
      <c r="L954">
        <v>0</v>
      </c>
      <c r="M954">
        <v>0</v>
      </c>
      <c r="N954" t="s">
        <v>6102</v>
      </c>
      <c r="O954" t="s">
        <v>5359</v>
      </c>
      <c r="P954">
        <v>59</v>
      </c>
      <c r="Q954">
        <v>1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</row>
    <row r="955" spans="1:23" x14ac:dyDescent="0.25">
      <c r="A955" t="s">
        <v>5242</v>
      </c>
      <c r="B955">
        <v>1</v>
      </c>
      <c r="C955">
        <v>0</v>
      </c>
      <c r="D955">
        <v>0</v>
      </c>
      <c r="E955">
        <v>0</v>
      </c>
      <c r="F955">
        <v>0</v>
      </c>
      <c r="G955">
        <v>1</v>
      </c>
      <c r="H955">
        <v>0</v>
      </c>
      <c r="I955">
        <v>0</v>
      </c>
      <c r="J955">
        <v>1</v>
      </c>
      <c r="K955">
        <v>0</v>
      </c>
      <c r="L955">
        <v>0</v>
      </c>
      <c r="M955">
        <v>0</v>
      </c>
      <c r="N955" t="s">
        <v>7017</v>
      </c>
      <c r="O955" t="s">
        <v>5514</v>
      </c>
      <c r="P955">
        <v>26</v>
      </c>
      <c r="Q955">
        <v>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</row>
    <row r="956" spans="1:23" x14ac:dyDescent="0.25">
      <c r="A956" t="s">
        <v>5255</v>
      </c>
      <c r="B956">
        <v>1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 t="s">
        <v>5413</v>
      </c>
      <c r="O956" t="s">
        <v>5412</v>
      </c>
      <c r="P956">
        <v>42</v>
      </c>
      <c r="Q956">
        <v>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</row>
    <row r="957" spans="1:23" x14ac:dyDescent="0.25">
      <c r="A957" t="s">
        <v>5251</v>
      </c>
      <c r="B957">
        <v>1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1</v>
      </c>
      <c r="K957">
        <v>0</v>
      </c>
      <c r="L957">
        <v>0</v>
      </c>
      <c r="M957">
        <v>0</v>
      </c>
      <c r="N957" t="s">
        <v>7018</v>
      </c>
      <c r="O957" t="s">
        <v>6858</v>
      </c>
      <c r="P957">
        <v>1</v>
      </c>
      <c r="Q957">
        <v>1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</row>
    <row r="958" spans="1:23" x14ac:dyDescent="0.25">
      <c r="A958" t="s">
        <v>5229</v>
      </c>
      <c r="B958">
        <v>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 t="s">
        <v>7019</v>
      </c>
      <c r="O958" t="s">
        <v>6859</v>
      </c>
      <c r="P958">
        <v>8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</row>
    <row r="959" spans="1:23" x14ac:dyDescent="0.25">
      <c r="A959" t="s">
        <v>5258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 t="s">
        <v>5447</v>
      </c>
      <c r="O959" t="s">
        <v>5446</v>
      </c>
      <c r="P959">
        <v>20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</row>
    <row r="960" spans="1:23" x14ac:dyDescent="0.25">
      <c r="A960" t="s">
        <v>5242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 t="s">
        <v>6014</v>
      </c>
      <c r="O960" t="s">
        <v>5314</v>
      </c>
      <c r="P960">
        <v>27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</row>
    <row r="961" spans="1:23" x14ac:dyDescent="0.25">
      <c r="A961" t="s">
        <v>5237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 t="s">
        <v>6796</v>
      </c>
      <c r="O961" t="s">
        <v>5503</v>
      </c>
      <c r="P961">
        <v>31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</row>
    <row r="962" spans="1:23" x14ac:dyDescent="0.25">
      <c r="A962" t="s">
        <v>5258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 t="s">
        <v>7020</v>
      </c>
      <c r="O962" t="s">
        <v>6483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56"/>
  <sheetViews>
    <sheetView workbookViewId="0">
      <selection activeCell="O20" sqref="O20"/>
    </sheetView>
  </sheetViews>
  <sheetFormatPr defaultRowHeight="15" x14ac:dyDescent="0.25"/>
  <cols>
    <col min="1" max="1" width="20.42578125" customWidth="1"/>
    <col min="2" max="2" width="14" bestFit="1" customWidth="1"/>
    <col min="3" max="3" width="5.28515625" customWidth="1"/>
    <col min="4" max="4" width="4.140625" customWidth="1"/>
    <col min="5" max="5" width="6.7109375" customWidth="1"/>
    <col min="6" max="6" width="5.7109375" customWidth="1"/>
    <col min="7" max="7" width="4.7109375" customWidth="1"/>
    <col min="8" max="8" width="5.5703125" customWidth="1"/>
    <col min="9" max="9" width="6" bestFit="1" customWidth="1"/>
    <col min="10" max="10" width="4.5703125" customWidth="1"/>
    <col min="11" max="11" width="5.42578125" customWidth="1"/>
    <col min="12" max="13" width="5.7109375" customWidth="1"/>
    <col min="14" max="14" width="5.5703125" customWidth="1"/>
    <col min="15" max="15" width="10.5703125" bestFit="1" customWidth="1"/>
    <col min="16" max="16" width="5.85546875" customWidth="1"/>
    <col min="17" max="17" width="6.85546875" customWidth="1"/>
    <col min="18" max="18" width="6.7109375" customWidth="1"/>
    <col min="19" max="19" width="5.42578125" customWidth="1"/>
    <col min="20" max="20" width="6.42578125" customWidth="1"/>
    <col min="21" max="21" width="4.42578125" customWidth="1"/>
    <col min="22" max="22" width="6.140625" customWidth="1"/>
    <col min="23" max="23" width="6.85546875" customWidth="1"/>
    <col min="24" max="24" width="6.42578125" customWidth="1"/>
    <col min="25" max="25" width="5.5703125" customWidth="1"/>
    <col min="26" max="26" width="6.7109375" bestFit="1" customWidth="1"/>
    <col min="27" max="27" width="7.7109375" bestFit="1" customWidth="1"/>
    <col min="28" max="28" width="6.28515625" bestFit="1" customWidth="1"/>
    <col min="29" max="29" width="10.7109375" bestFit="1" customWidth="1"/>
    <col min="30" max="30" width="7.28515625" bestFit="1" customWidth="1"/>
    <col min="31" max="31" width="12.140625" bestFit="1" customWidth="1"/>
    <col min="32" max="32" width="10.7109375" bestFit="1" customWidth="1"/>
  </cols>
  <sheetData>
    <row r="1" spans="1:25" x14ac:dyDescent="0.25">
      <c r="A1" t="s">
        <v>5226</v>
      </c>
      <c r="B1" t="s">
        <v>5227</v>
      </c>
      <c r="C1" t="s">
        <v>661</v>
      </c>
      <c r="D1" t="s">
        <v>662</v>
      </c>
      <c r="E1" t="s">
        <v>663</v>
      </c>
      <c r="F1" t="s">
        <v>3620</v>
      </c>
      <c r="G1" t="s">
        <v>5281</v>
      </c>
      <c r="H1" t="s">
        <v>664</v>
      </c>
      <c r="I1" t="s">
        <v>665</v>
      </c>
      <c r="J1" t="s">
        <v>658</v>
      </c>
      <c r="K1" t="s">
        <v>666</v>
      </c>
      <c r="L1" t="s">
        <v>655</v>
      </c>
      <c r="M1" t="s">
        <v>651</v>
      </c>
      <c r="N1" t="s">
        <v>652</v>
      </c>
      <c r="O1" t="s">
        <v>5228</v>
      </c>
      <c r="P1" t="s">
        <v>6860</v>
      </c>
      <c r="Q1" t="s">
        <v>6861</v>
      </c>
      <c r="R1" t="s">
        <v>6862</v>
      </c>
      <c r="S1" t="s">
        <v>6863</v>
      </c>
      <c r="T1" t="s">
        <v>6864</v>
      </c>
      <c r="U1" t="s">
        <v>654</v>
      </c>
      <c r="V1" t="s">
        <v>6833</v>
      </c>
      <c r="W1" t="s">
        <v>650</v>
      </c>
      <c r="X1" t="s">
        <v>6865</v>
      </c>
      <c r="Y1" t="s">
        <v>6866</v>
      </c>
    </row>
    <row r="2" spans="1:25" x14ac:dyDescent="0.25">
      <c r="A2" t="s">
        <v>705</v>
      </c>
      <c r="B2" t="s">
        <v>5229</v>
      </c>
      <c r="C2">
        <v>17</v>
      </c>
      <c r="D2">
        <v>8</v>
      </c>
      <c r="E2">
        <v>2.9</v>
      </c>
      <c r="F2">
        <v>32</v>
      </c>
      <c r="G2">
        <v>32</v>
      </c>
      <c r="H2">
        <v>0</v>
      </c>
      <c r="I2">
        <v>214.1</v>
      </c>
      <c r="J2">
        <v>165</v>
      </c>
      <c r="K2">
        <v>69</v>
      </c>
      <c r="L2">
        <v>24</v>
      </c>
      <c r="M2">
        <v>308</v>
      </c>
      <c r="N2">
        <v>43</v>
      </c>
      <c r="O2" t="s">
        <v>3834</v>
      </c>
      <c r="P2">
        <v>1</v>
      </c>
      <c r="Q2">
        <v>0</v>
      </c>
      <c r="R2">
        <v>0</v>
      </c>
      <c r="S2">
        <v>0</v>
      </c>
      <c r="T2">
        <v>851</v>
      </c>
      <c r="U2">
        <v>73</v>
      </c>
      <c r="V2">
        <v>0</v>
      </c>
      <c r="W2">
        <v>8</v>
      </c>
      <c r="X2">
        <v>3</v>
      </c>
      <c r="Y2">
        <v>0</v>
      </c>
    </row>
    <row r="3" spans="1:25" x14ac:dyDescent="0.25">
      <c r="A3" t="s">
        <v>798</v>
      </c>
      <c r="B3" t="s">
        <v>5257</v>
      </c>
      <c r="C3">
        <v>16</v>
      </c>
      <c r="D3">
        <v>8</v>
      </c>
      <c r="E3">
        <v>3.28</v>
      </c>
      <c r="F3">
        <v>33</v>
      </c>
      <c r="G3">
        <v>33</v>
      </c>
      <c r="H3">
        <v>0</v>
      </c>
      <c r="I3">
        <v>211.1</v>
      </c>
      <c r="J3">
        <v>177</v>
      </c>
      <c r="K3">
        <v>77</v>
      </c>
      <c r="L3">
        <v>31</v>
      </c>
      <c r="M3">
        <v>167</v>
      </c>
      <c r="N3">
        <v>61</v>
      </c>
      <c r="O3" t="s">
        <v>3828</v>
      </c>
      <c r="P3">
        <v>5</v>
      </c>
      <c r="Q3">
        <v>3</v>
      </c>
      <c r="R3">
        <v>0</v>
      </c>
      <c r="S3">
        <v>0</v>
      </c>
      <c r="T3">
        <v>864</v>
      </c>
      <c r="U3">
        <v>85</v>
      </c>
      <c r="V3">
        <v>2</v>
      </c>
      <c r="W3">
        <v>8</v>
      </c>
      <c r="X3">
        <v>12</v>
      </c>
      <c r="Y3">
        <v>1</v>
      </c>
    </row>
    <row r="4" spans="1:25" x14ac:dyDescent="0.25">
      <c r="A4" t="s">
        <v>748</v>
      </c>
      <c r="B4" t="s">
        <v>5232</v>
      </c>
      <c r="C4">
        <v>9</v>
      </c>
      <c r="D4">
        <v>15</v>
      </c>
      <c r="E4">
        <v>4.42</v>
      </c>
      <c r="F4">
        <v>32</v>
      </c>
      <c r="G4">
        <v>32</v>
      </c>
      <c r="H4">
        <v>0</v>
      </c>
      <c r="I4">
        <v>207.2</v>
      </c>
      <c r="J4">
        <v>204</v>
      </c>
      <c r="K4">
        <v>102</v>
      </c>
      <c r="L4">
        <v>30</v>
      </c>
      <c r="M4">
        <v>205</v>
      </c>
      <c r="N4">
        <v>32</v>
      </c>
      <c r="O4" t="s">
        <v>4170</v>
      </c>
      <c r="P4">
        <v>1</v>
      </c>
      <c r="Q4">
        <v>1</v>
      </c>
      <c r="R4">
        <v>0</v>
      </c>
      <c r="S4">
        <v>0</v>
      </c>
      <c r="T4">
        <v>847</v>
      </c>
      <c r="U4">
        <v>107</v>
      </c>
      <c r="V4">
        <v>1</v>
      </c>
      <c r="W4">
        <v>6</v>
      </c>
      <c r="X4">
        <v>2</v>
      </c>
      <c r="Y4">
        <v>0</v>
      </c>
    </row>
    <row r="5" spans="1:25" x14ac:dyDescent="0.25">
      <c r="A5" t="s">
        <v>684</v>
      </c>
      <c r="B5" t="s">
        <v>6836</v>
      </c>
      <c r="C5">
        <v>15</v>
      </c>
      <c r="D5">
        <v>8</v>
      </c>
      <c r="E5">
        <v>3.36</v>
      </c>
      <c r="F5">
        <v>33</v>
      </c>
      <c r="G5">
        <v>33</v>
      </c>
      <c r="H5">
        <v>0</v>
      </c>
      <c r="I5">
        <v>206</v>
      </c>
      <c r="J5">
        <v>170</v>
      </c>
      <c r="K5">
        <v>77</v>
      </c>
      <c r="L5">
        <v>27</v>
      </c>
      <c r="M5">
        <v>219</v>
      </c>
      <c r="N5">
        <v>72</v>
      </c>
      <c r="O5" t="s">
        <v>5042</v>
      </c>
      <c r="P5">
        <v>0</v>
      </c>
      <c r="Q5">
        <v>0</v>
      </c>
      <c r="R5">
        <v>0</v>
      </c>
      <c r="S5">
        <v>0</v>
      </c>
      <c r="T5">
        <v>849</v>
      </c>
      <c r="U5">
        <v>80</v>
      </c>
      <c r="V5">
        <v>4</v>
      </c>
      <c r="W5">
        <v>4</v>
      </c>
      <c r="X5">
        <v>5</v>
      </c>
      <c r="Y5">
        <v>0</v>
      </c>
    </row>
    <row r="6" spans="1:25" x14ac:dyDescent="0.25">
      <c r="A6" t="s">
        <v>939</v>
      </c>
      <c r="B6" t="s">
        <v>5231</v>
      </c>
      <c r="C6">
        <v>12</v>
      </c>
      <c r="D6">
        <v>11</v>
      </c>
      <c r="E6">
        <v>3.64</v>
      </c>
      <c r="F6">
        <v>32</v>
      </c>
      <c r="G6">
        <v>32</v>
      </c>
      <c r="H6">
        <v>0</v>
      </c>
      <c r="I6">
        <v>205</v>
      </c>
      <c r="J6">
        <v>179</v>
      </c>
      <c r="K6">
        <v>83</v>
      </c>
      <c r="L6">
        <v>27</v>
      </c>
      <c r="M6">
        <v>217</v>
      </c>
      <c r="N6">
        <v>71</v>
      </c>
      <c r="O6" t="s">
        <v>3993</v>
      </c>
      <c r="P6">
        <v>2</v>
      </c>
      <c r="Q6">
        <v>2</v>
      </c>
      <c r="R6">
        <v>0</v>
      </c>
      <c r="S6">
        <v>0</v>
      </c>
      <c r="T6">
        <v>858</v>
      </c>
      <c r="U6">
        <v>93</v>
      </c>
      <c r="V6">
        <v>3</v>
      </c>
      <c r="W6">
        <v>8</v>
      </c>
      <c r="X6">
        <v>9</v>
      </c>
      <c r="Y6">
        <v>0</v>
      </c>
    </row>
    <row r="7" spans="1:25" x14ac:dyDescent="0.25">
      <c r="A7" t="s">
        <v>840</v>
      </c>
      <c r="B7" t="s">
        <v>5246</v>
      </c>
      <c r="C7">
        <v>18</v>
      </c>
      <c r="D7">
        <v>4</v>
      </c>
      <c r="E7">
        <v>2.25</v>
      </c>
      <c r="F7">
        <v>29</v>
      </c>
      <c r="G7">
        <v>29</v>
      </c>
      <c r="H7">
        <v>0</v>
      </c>
      <c r="I7">
        <v>203.2</v>
      </c>
      <c r="J7">
        <v>141</v>
      </c>
      <c r="K7">
        <v>51</v>
      </c>
      <c r="L7">
        <v>21</v>
      </c>
      <c r="M7">
        <v>265</v>
      </c>
      <c r="N7">
        <v>36</v>
      </c>
      <c r="O7" t="s">
        <v>4201</v>
      </c>
      <c r="P7">
        <v>5</v>
      </c>
      <c r="Q7">
        <v>3</v>
      </c>
      <c r="R7">
        <v>0</v>
      </c>
      <c r="S7">
        <v>0</v>
      </c>
      <c r="T7">
        <v>777</v>
      </c>
      <c r="U7">
        <v>56</v>
      </c>
      <c r="V7">
        <v>2</v>
      </c>
      <c r="W7">
        <v>5</v>
      </c>
      <c r="X7">
        <v>4</v>
      </c>
      <c r="Y7">
        <v>0</v>
      </c>
    </row>
    <row r="8" spans="1:25" x14ac:dyDescent="0.25">
      <c r="A8" t="s">
        <v>754</v>
      </c>
      <c r="B8" t="s">
        <v>5229</v>
      </c>
      <c r="C8">
        <v>11</v>
      </c>
      <c r="D8">
        <v>17</v>
      </c>
      <c r="E8">
        <v>4.6500000000000004</v>
      </c>
      <c r="F8">
        <v>33</v>
      </c>
      <c r="G8">
        <v>33</v>
      </c>
      <c r="H8">
        <v>0</v>
      </c>
      <c r="I8">
        <v>203.1</v>
      </c>
      <c r="J8">
        <v>236</v>
      </c>
      <c r="K8">
        <v>105</v>
      </c>
      <c r="L8">
        <v>38</v>
      </c>
      <c r="M8">
        <v>181</v>
      </c>
      <c r="N8">
        <v>48</v>
      </c>
      <c r="O8" t="s">
        <v>4878</v>
      </c>
      <c r="P8">
        <v>2</v>
      </c>
      <c r="Q8">
        <v>0</v>
      </c>
      <c r="R8">
        <v>0</v>
      </c>
      <c r="S8">
        <v>0</v>
      </c>
      <c r="T8">
        <v>885</v>
      </c>
      <c r="U8">
        <v>125</v>
      </c>
      <c r="V8">
        <v>1</v>
      </c>
      <c r="W8">
        <v>6</v>
      </c>
      <c r="X8">
        <v>5</v>
      </c>
      <c r="Y8">
        <v>0</v>
      </c>
    </row>
    <row r="9" spans="1:25" x14ac:dyDescent="0.25">
      <c r="A9" t="s">
        <v>912</v>
      </c>
      <c r="B9" t="s">
        <v>5251</v>
      </c>
      <c r="C9">
        <v>12</v>
      </c>
      <c r="D9">
        <v>12</v>
      </c>
      <c r="E9">
        <v>4.26</v>
      </c>
      <c r="F9">
        <v>33</v>
      </c>
      <c r="G9">
        <v>33</v>
      </c>
      <c r="H9">
        <v>0</v>
      </c>
      <c r="I9">
        <v>203</v>
      </c>
      <c r="J9">
        <v>199</v>
      </c>
      <c r="K9">
        <v>96</v>
      </c>
      <c r="L9">
        <v>31</v>
      </c>
      <c r="M9">
        <v>196</v>
      </c>
      <c r="N9">
        <v>55</v>
      </c>
      <c r="O9" t="s">
        <v>4590</v>
      </c>
      <c r="P9">
        <v>0</v>
      </c>
      <c r="Q9">
        <v>0</v>
      </c>
      <c r="R9">
        <v>0</v>
      </c>
      <c r="S9">
        <v>0</v>
      </c>
      <c r="T9">
        <v>849</v>
      </c>
      <c r="U9">
        <v>98</v>
      </c>
      <c r="V9">
        <v>1</v>
      </c>
      <c r="W9">
        <v>4</v>
      </c>
      <c r="X9">
        <v>7</v>
      </c>
      <c r="Y9">
        <v>0</v>
      </c>
    </row>
    <row r="10" spans="1:25" x14ac:dyDescent="0.25">
      <c r="A10" t="s">
        <v>694</v>
      </c>
      <c r="B10" t="s">
        <v>5249</v>
      </c>
      <c r="C10">
        <v>17</v>
      </c>
      <c r="D10">
        <v>7</v>
      </c>
      <c r="E10">
        <v>3.2</v>
      </c>
      <c r="F10">
        <v>32</v>
      </c>
      <c r="G10">
        <v>32</v>
      </c>
      <c r="H10">
        <v>0</v>
      </c>
      <c r="I10">
        <v>202.1</v>
      </c>
      <c r="J10">
        <v>172</v>
      </c>
      <c r="K10">
        <v>72</v>
      </c>
      <c r="L10">
        <v>25</v>
      </c>
      <c r="M10">
        <v>215</v>
      </c>
      <c r="N10">
        <v>45</v>
      </c>
      <c r="O10" t="s">
        <v>3803</v>
      </c>
      <c r="P10">
        <v>1</v>
      </c>
      <c r="Q10">
        <v>0</v>
      </c>
      <c r="R10">
        <v>0</v>
      </c>
      <c r="S10">
        <v>0</v>
      </c>
      <c r="T10">
        <v>801</v>
      </c>
      <c r="U10">
        <v>80</v>
      </c>
      <c r="V10">
        <v>0</v>
      </c>
      <c r="W10">
        <v>0</v>
      </c>
      <c r="X10">
        <v>12</v>
      </c>
      <c r="Y10">
        <v>0</v>
      </c>
    </row>
    <row r="11" spans="1:25" x14ac:dyDescent="0.25">
      <c r="A11" t="s">
        <v>2312</v>
      </c>
      <c r="B11" t="s">
        <v>5240</v>
      </c>
      <c r="C11">
        <v>15</v>
      </c>
      <c r="D11">
        <v>10</v>
      </c>
      <c r="E11">
        <v>3.53</v>
      </c>
      <c r="F11">
        <v>31</v>
      </c>
      <c r="G11">
        <v>31</v>
      </c>
      <c r="H11">
        <v>0</v>
      </c>
      <c r="I11">
        <v>201.1</v>
      </c>
      <c r="J11">
        <v>180</v>
      </c>
      <c r="K11">
        <v>79</v>
      </c>
      <c r="L11">
        <v>28</v>
      </c>
      <c r="M11">
        <v>239</v>
      </c>
      <c r="N11">
        <v>59</v>
      </c>
      <c r="O11" t="s">
        <v>3857</v>
      </c>
      <c r="P11">
        <v>1</v>
      </c>
      <c r="Q11">
        <v>0</v>
      </c>
      <c r="R11">
        <v>0</v>
      </c>
      <c r="S11">
        <v>0</v>
      </c>
      <c r="T11">
        <v>827</v>
      </c>
      <c r="U11">
        <v>87</v>
      </c>
      <c r="V11">
        <v>5</v>
      </c>
      <c r="W11">
        <v>2</v>
      </c>
      <c r="X11">
        <v>7</v>
      </c>
      <c r="Y11">
        <v>0</v>
      </c>
    </row>
    <row r="12" spans="1:25" x14ac:dyDescent="0.25">
      <c r="A12" t="s">
        <v>710</v>
      </c>
      <c r="B12" t="s">
        <v>5256</v>
      </c>
      <c r="C12">
        <v>15</v>
      </c>
      <c r="D12">
        <v>9</v>
      </c>
      <c r="E12">
        <v>2.96</v>
      </c>
      <c r="F12">
        <v>32</v>
      </c>
      <c r="G12">
        <v>32</v>
      </c>
      <c r="H12">
        <v>0</v>
      </c>
      <c r="I12">
        <v>201</v>
      </c>
      <c r="J12">
        <v>158</v>
      </c>
      <c r="K12">
        <v>66</v>
      </c>
      <c r="L12">
        <v>21</v>
      </c>
      <c r="M12">
        <v>188</v>
      </c>
      <c r="N12">
        <v>79</v>
      </c>
      <c r="O12" t="s">
        <v>4658</v>
      </c>
      <c r="P12">
        <v>0</v>
      </c>
      <c r="Q12">
        <v>0</v>
      </c>
      <c r="R12">
        <v>0</v>
      </c>
      <c r="S12">
        <v>0</v>
      </c>
      <c r="T12">
        <v>827</v>
      </c>
      <c r="U12">
        <v>69</v>
      </c>
      <c r="V12">
        <v>5</v>
      </c>
      <c r="W12">
        <v>7</v>
      </c>
      <c r="X12">
        <v>7</v>
      </c>
      <c r="Y12">
        <v>0</v>
      </c>
    </row>
    <row r="13" spans="1:25" x14ac:dyDescent="0.25">
      <c r="A13" t="s">
        <v>974</v>
      </c>
      <c r="B13" t="s">
        <v>5236</v>
      </c>
      <c r="C13">
        <v>13</v>
      </c>
      <c r="D13">
        <v>9</v>
      </c>
      <c r="E13">
        <v>3.09</v>
      </c>
      <c r="F13">
        <v>33</v>
      </c>
      <c r="G13">
        <v>33</v>
      </c>
      <c r="H13">
        <v>0</v>
      </c>
      <c r="I13">
        <v>201</v>
      </c>
      <c r="J13">
        <v>201</v>
      </c>
      <c r="K13">
        <v>69</v>
      </c>
      <c r="L13">
        <v>21</v>
      </c>
      <c r="M13">
        <v>164</v>
      </c>
      <c r="N13">
        <v>62</v>
      </c>
      <c r="O13" t="s">
        <v>4943</v>
      </c>
      <c r="P13">
        <v>2</v>
      </c>
      <c r="Q13">
        <v>0</v>
      </c>
      <c r="R13">
        <v>0</v>
      </c>
      <c r="S13">
        <v>0</v>
      </c>
      <c r="T13">
        <v>834</v>
      </c>
      <c r="U13">
        <v>82</v>
      </c>
      <c r="V13">
        <v>1</v>
      </c>
      <c r="W13">
        <v>6</v>
      </c>
      <c r="X13">
        <v>3</v>
      </c>
      <c r="Y13">
        <v>1</v>
      </c>
    </row>
    <row r="14" spans="1:25" x14ac:dyDescent="0.25">
      <c r="A14" t="s">
        <v>738</v>
      </c>
      <c r="B14" t="s">
        <v>5237</v>
      </c>
      <c r="C14">
        <v>10</v>
      </c>
      <c r="D14">
        <v>12</v>
      </c>
      <c r="E14">
        <v>4.07</v>
      </c>
      <c r="F14">
        <v>34</v>
      </c>
      <c r="G14">
        <v>34</v>
      </c>
      <c r="H14">
        <v>0</v>
      </c>
      <c r="I14">
        <v>201</v>
      </c>
      <c r="J14">
        <v>193</v>
      </c>
      <c r="K14">
        <v>91</v>
      </c>
      <c r="L14">
        <v>27</v>
      </c>
      <c r="M14">
        <v>249</v>
      </c>
      <c r="N14">
        <v>60</v>
      </c>
      <c r="O14" t="s">
        <v>4717</v>
      </c>
      <c r="P14">
        <v>0</v>
      </c>
      <c r="Q14">
        <v>0</v>
      </c>
      <c r="R14">
        <v>0</v>
      </c>
      <c r="S14">
        <v>0</v>
      </c>
      <c r="T14">
        <v>852</v>
      </c>
      <c r="U14">
        <v>101</v>
      </c>
      <c r="V14">
        <v>0</v>
      </c>
      <c r="W14">
        <v>5</v>
      </c>
      <c r="X14">
        <v>15</v>
      </c>
      <c r="Y14">
        <v>0</v>
      </c>
    </row>
    <row r="15" spans="1:25" x14ac:dyDescent="0.25">
      <c r="A15" t="s">
        <v>715</v>
      </c>
      <c r="B15" t="s">
        <v>5256</v>
      </c>
      <c r="C15">
        <v>16</v>
      </c>
      <c r="D15">
        <v>6</v>
      </c>
      <c r="E15">
        <v>2.5099999999999998</v>
      </c>
      <c r="F15">
        <v>31</v>
      </c>
      <c r="G15">
        <v>31</v>
      </c>
      <c r="H15">
        <v>0</v>
      </c>
      <c r="I15">
        <v>200.2</v>
      </c>
      <c r="J15">
        <v>126</v>
      </c>
      <c r="K15">
        <v>56</v>
      </c>
      <c r="L15">
        <v>22</v>
      </c>
      <c r="M15">
        <v>268</v>
      </c>
      <c r="N15">
        <v>55</v>
      </c>
      <c r="O15" t="s">
        <v>4269</v>
      </c>
      <c r="P15">
        <v>2</v>
      </c>
      <c r="Q15">
        <v>0</v>
      </c>
      <c r="R15">
        <v>0</v>
      </c>
      <c r="S15">
        <v>0</v>
      </c>
      <c r="T15">
        <v>780</v>
      </c>
      <c r="U15">
        <v>62</v>
      </c>
      <c r="V15">
        <v>2</v>
      </c>
      <c r="W15">
        <v>11</v>
      </c>
      <c r="X15">
        <v>4</v>
      </c>
      <c r="Y15">
        <v>0</v>
      </c>
    </row>
    <row r="16" spans="1:25" x14ac:dyDescent="0.25">
      <c r="A16" t="s">
        <v>821</v>
      </c>
      <c r="B16" t="s">
        <v>5246</v>
      </c>
      <c r="C16">
        <v>18</v>
      </c>
      <c r="D16">
        <v>6</v>
      </c>
      <c r="E16">
        <v>3.29</v>
      </c>
      <c r="F16">
        <v>32</v>
      </c>
      <c r="G16">
        <v>32</v>
      </c>
      <c r="H16">
        <v>0</v>
      </c>
      <c r="I16">
        <v>200</v>
      </c>
      <c r="J16">
        <v>173</v>
      </c>
      <c r="K16">
        <v>73</v>
      </c>
      <c r="L16">
        <v>21</v>
      </c>
      <c r="M16">
        <v>226</v>
      </c>
      <c r="N16">
        <v>46</v>
      </c>
      <c r="O16" t="s">
        <v>4479</v>
      </c>
      <c r="P16">
        <v>1</v>
      </c>
      <c r="Q16">
        <v>0</v>
      </c>
      <c r="R16">
        <v>0</v>
      </c>
      <c r="S16">
        <v>0</v>
      </c>
      <c r="T16">
        <v>798</v>
      </c>
      <c r="U16">
        <v>73</v>
      </c>
      <c r="V16">
        <v>2</v>
      </c>
      <c r="W16">
        <v>10</v>
      </c>
      <c r="X16">
        <v>10</v>
      </c>
      <c r="Y16">
        <v>0</v>
      </c>
    </row>
    <row r="17" spans="1:25" x14ac:dyDescent="0.25">
      <c r="A17" t="s">
        <v>771</v>
      </c>
      <c r="B17" t="s">
        <v>5250</v>
      </c>
      <c r="C17">
        <v>8</v>
      </c>
      <c r="D17">
        <v>15</v>
      </c>
      <c r="E17">
        <v>4.79</v>
      </c>
      <c r="F17">
        <v>32</v>
      </c>
      <c r="G17">
        <v>32</v>
      </c>
      <c r="H17">
        <v>0</v>
      </c>
      <c r="I17">
        <v>197.1</v>
      </c>
      <c r="J17">
        <v>240</v>
      </c>
      <c r="K17">
        <v>105</v>
      </c>
      <c r="L17">
        <v>24</v>
      </c>
      <c r="M17">
        <v>151</v>
      </c>
      <c r="N17">
        <v>59</v>
      </c>
      <c r="O17" t="s">
        <v>4664</v>
      </c>
      <c r="P17">
        <v>2</v>
      </c>
      <c r="Q17">
        <v>1</v>
      </c>
      <c r="R17">
        <v>0</v>
      </c>
      <c r="S17">
        <v>0</v>
      </c>
      <c r="T17">
        <v>858</v>
      </c>
      <c r="U17">
        <v>114</v>
      </c>
      <c r="V17">
        <v>6</v>
      </c>
      <c r="W17">
        <v>8</v>
      </c>
      <c r="X17">
        <v>7</v>
      </c>
      <c r="Y17">
        <v>1</v>
      </c>
    </row>
    <row r="18" spans="1:25" x14ac:dyDescent="0.25">
      <c r="A18" t="s">
        <v>4288</v>
      </c>
      <c r="B18" t="s">
        <v>5258</v>
      </c>
      <c r="C18">
        <v>14</v>
      </c>
      <c r="D18">
        <v>6</v>
      </c>
      <c r="E18">
        <v>2.98</v>
      </c>
      <c r="F18">
        <v>31</v>
      </c>
      <c r="G18">
        <v>31</v>
      </c>
      <c r="H18">
        <v>0</v>
      </c>
      <c r="I18">
        <v>193.1</v>
      </c>
      <c r="J18">
        <v>150</v>
      </c>
      <c r="K18">
        <v>64</v>
      </c>
      <c r="L18">
        <v>21</v>
      </c>
      <c r="M18">
        <v>230</v>
      </c>
      <c r="N18">
        <v>51</v>
      </c>
      <c r="O18" t="s">
        <v>4289</v>
      </c>
      <c r="P18">
        <v>0</v>
      </c>
      <c r="Q18">
        <v>0</v>
      </c>
      <c r="R18">
        <v>0</v>
      </c>
      <c r="S18">
        <v>0</v>
      </c>
      <c r="T18">
        <v>783</v>
      </c>
      <c r="U18">
        <v>73</v>
      </c>
      <c r="V18">
        <v>0</v>
      </c>
      <c r="W18">
        <v>6</v>
      </c>
      <c r="X18">
        <v>6</v>
      </c>
      <c r="Y18">
        <v>0</v>
      </c>
    </row>
    <row r="19" spans="1:25" x14ac:dyDescent="0.25">
      <c r="A19" t="s">
        <v>5604</v>
      </c>
      <c r="B19" t="s">
        <v>5244</v>
      </c>
      <c r="C19">
        <v>17</v>
      </c>
      <c r="D19">
        <v>9</v>
      </c>
      <c r="E19">
        <v>3.9</v>
      </c>
      <c r="F19">
        <v>33</v>
      </c>
      <c r="G19">
        <v>33</v>
      </c>
      <c r="H19">
        <v>0</v>
      </c>
      <c r="I19">
        <v>191.1</v>
      </c>
      <c r="J19">
        <v>204</v>
      </c>
      <c r="K19">
        <v>83</v>
      </c>
      <c r="L19">
        <v>20</v>
      </c>
      <c r="M19">
        <v>124</v>
      </c>
      <c r="N19">
        <v>55</v>
      </c>
      <c r="O19" t="s">
        <v>5378</v>
      </c>
      <c r="P19">
        <v>0</v>
      </c>
      <c r="Q19">
        <v>0</v>
      </c>
      <c r="R19">
        <v>0</v>
      </c>
      <c r="S19">
        <v>0</v>
      </c>
      <c r="T19">
        <v>817</v>
      </c>
      <c r="U19">
        <v>90</v>
      </c>
      <c r="V19">
        <v>3</v>
      </c>
      <c r="W19">
        <v>9</v>
      </c>
      <c r="X19">
        <v>2</v>
      </c>
      <c r="Y19">
        <v>0</v>
      </c>
    </row>
    <row r="20" spans="1:25" x14ac:dyDescent="0.25">
      <c r="A20" t="s">
        <v>719</v>
      </c>
      <c r="B20" t="s">
        <v>5230</v>
      </c>
      <c r="C20">
        <v>10</v>
      </c>
      <c r="D20">
        <v>10</v>
      </c>
      <c r="E20">
        <v>4.26</v>
      </c>
      <c r="F20">
        <v>31</v>
      </c>
      <c r="G20">
        <v>31</v>
      </c>
      <c r="H20">
        <v>0</v>
      </c>
      <c r="I20">
        <v>190</v>
      </c>
      <c r="J20">
        <v>193</v>
      </c>
      <c r="K20">
        <v>90</v>
      </c>
      <c r="L20">
        <v>26</v>
      </c>
      <c r="M20">
        <v>136</v>
      </c>
      <c r="N20">
        <v>67</v>
      </c>
      <c r="O20" t="s">
        <v>5069</v>
      </c>
      <c r="P20">
        <v>0</v>
      </c>
      <c r="Q20">
        <v>0</v>
      </c>
      <c r="R20">
        <v>0</v>
      </c>
      <c r="S20">
        <v>0</v>
      </c>
      <c r="T20">
        <v>815</v>
      </c>
      <c r="U20">
        <v>99</v>
      </c>
      <c r="V20">
        <v>3</v>
      </c>
      <c r="W20">
        <v>10</v>
      </c>
      <c r="X20">
        <v>13</v>
      </c>
      <c r="Y20">
        <v>2</v>
      </c>
    </row>
    <row r="21" spans="1:25" x14ac:dyDescent="0.25">
      <c r="A21" t="s">
        <v>905</v>
      </c>
      <c r="B21" t="s">
        <v>5249</v>
      </c>
      <c r="C21">
        <v>14</v>
      </c>
      <c r="D21">
        <v>13</v>
      </c>
      <c r="E21">
        <v>4.03</v>
      </c>
      <c r="F21">
        <v>32</v>
      </c>
      <c r="G21">
        <v>33</v>
      </c>
      <c r="H21">
        <v>0</v>
      </c>
      <c r="I21">
        <v>189.2</v>
      </c>
      <c r="J21">
        <v>208</v>
      </c>
      <c r="K21">
        <v>85</v>
      </c>
      <c r="L21">
        <v>26</v>
      </c>
      <c r="M21">
        <v>178</v>
      </c>
      <c r="N21">
        <v>61</v>
      </c>
      <c r="O21" t="s">
        <v>4788</v>
      </c>
      <c r="P21">
        <v>0</v>
      </c>
      <c r="Q21">
        <v>0</v>
      </c>
      <c r="R21">
        <v>0</v>
      </c>
      <c r="S21">
        <v>0</v>
      </c>
      <c r="T21">
        <v>826</v>
      </c>
      <c r="U21">
        <v>97</v>
      </c>
      <c r="V21">
        <v>8</v>
      </c>
      <c r="W21">
        <v>3</v>
      </c>
      <c r="X21">
        <v>10</v>
      </c>
      <c r="Y21">
        <v>0</v>
      </c>
    </row>
    <row r="22" spans="1:25" x14ac:dyDescent="0.25">
      <c r="A22" t="s">
        <v>870</v>
      </c>
      <c r="B22" t="s">
        <v>6836</v>
      </c>
      <c r="C22">
        <v>11</v>
      </c>
      <c r="D22">
        <v>11</v>
      </c>
      <c r="E22">
        <v>4.1500000000000004</v>
      </c>
      <c r="F22">
        <v>32</v>
      </c>
      <c r="G22">
        <v>32</v>
      </c>
      <c r="H22">
        <v>0</v>
      </c>
      <c r="I22">
        <v>188.2</v>
      </c>
      <c r="J22">
        <v>170</v>
      </c>
      <c r="K22">
        <v>87</v>
      </c>
      <c r="L22">
        <v>23</v>
      </c>
      <c r="M22">
        <v>207</v>
      </c>
      <c r="N22">
        <v>61</v>
      </c>
      <c r="O22" t="s">
        <v>4396</v>
      </c>
      <c r="P22">
        <v>1</v>
      </c>
      <c r="Q22">
        <v>1</v>
      </c>
      <c r="R22">
        <v>0</v>
      </c>
      <c r="S22">
        <v>0</v>
      </c>
      <c r="T22">
        <v>790</v>
      </c>
      <c r="U22">
        <v>92</v>
      </c>
      <c r="V22">
        <v>4</v>
      </c>
      <c r="W22">
        <v>10</v>
      </c>
      <c r="X22">
        <v>8</v>
      </c>
      <c r="Y22">
        <v>1</v>
      </c>
    </row>
    <row r="23" spans="1:25" x14ac:dyDescent="0.25">
      <c r="A23" t="s">
        <v>755</v>
      </c>
      <c r="B23" t="s">
        <v>5230</v>
      </c>
      <c r="C23">
        <v>11</v>
      </c>
      <c r="D23">
        <v>13</v>
      </c>
      <c r="E23">
        <v>4.49</v>
      </c>
      <c r="F23">
        <v>32</v>
      </c>
      <c r="G23">
        <v>32</v>
      </c>
      <c r="H23">
        <v>0</v>
      </c>
      <c r="I23">
        <v>188.1</v>
      </c>
      <c r="J23">
        <v>186</v>
      </c>
      <c r="K23">
        <v>94</v>
      </c>
      <c r="L23">
        <v>31</v>
      </c>
      <c r="M23">
        <v>151</v>
      </c>
      <c r="N23">
        <v>72</v>
      </c>
      <c r="O23" t="s">
        <v>4892</v>
      </c>
      <c r="P23">
        <v>0</v>
      </c>
      <c r="Q23">
        <v>0</v>
      </c>
      <c r="R23">
        <v>0</v>
      </c>
      <c r="S23">
        <v>0</v>
      </c>
      <c r="T23">
        <v>812</v>
      </c>
      <c r="U23">
        <v>103</v>
      </c>
      <c r="V23">
        <v>3</v>
      </c>
      <c r="W23">
        <v>7</v>
      </c>
      <c r="X23">
        <v>6</v>
      </c>
      <c r="Y23">
        <v>0</v>
      </c>
    </row>
    <row r="24" spans="1:25" x14ac:dyDescent="0.25">
      <c r="A24" t="s">
        <v>772</v>
      </c>
      <c r="B24" t="s">
        <v>5251</v>
      </c>
      <c r="C24">
        <v>11</v>
      </c>
      <c r="D24">
        <v>14</v>
      </c>
      <c r="E24">
        <v>4.1399999999999997</v>
      </c>
      <c r="F24">
        <v>31</v>
      </c>
      <c r="G24">
        <v>31</v>
      </c>
      <c r="H24">
        <v>0</v>
      </c>
      <c r="I24">
        <v>187</v>
      </c>
      <c r="J24">
        <v>203</v>
      </c>
      <c r="K24">
        <v>86</v>
      </c>
      <c r="L24">
        <v>29</v>
      </c>
      <c r="M24">
        <v>131</v>
      </c>
      <c r="N24">
        <v>36</v>
      </c>
      <c r="O24" t="s">
        <v>4630</v>
      </c>
      <c r="P24">
        <v>2</v>
      </c>
      <c r="Q24">
        <v>1</v>
      </c>
      <c r="R24">
        <v>0</v>
      </c>
      <c r="S24">
        <v>0</v>
      </c>
      <c r="T24">
        <v>785</v>
      </c>
      <c r="U24">
        <v>96</v>
      </c>
      <c r="V24">
        <v>2</v>
      </c>
      <c r="W24">
        <v>7</v>
      </c>
      <c r="X24">
        <v>8</v>
      </c>
      <c r="Y24">
        <v>0</v>
      </c>
    </row>
    <row r="25" spans="1:25" x14ac:dyDescent="0.25">
      <c r="A25" t="s">
        <v>698</v>
      </c>
      <c r="B25" t="s">
        <v>6836</v>
      </c>
      <c r="C25">
        <v>10</v>
      </c>
      <c r="D25">
        <v>12</v>
      </c>
      <c r="E25">
        <v>3.86</v>
      </c>
      <c r="F25">
        <v>31</v>
      </c>
      <c r="G25">
        <v>31</v>
      </c>
      <c r="H25">
        <v>0</v>
      </c>
      <c r="I25">
        <v>186.2</v>
      </c>
      <c r="J25">
        <v>159</v>
      </c>
      <c r="K25">
        <v>80</v>
      </c>
      <c r="L25">
        <v>27</v>
      </c>
      <c r="M25">
        <v>209</v>
      </c>
      <c r="N25">
        <v>58</v>
      </c>
      <c r="O25" t="s">
        <v>4127</v>
      </c>
      <c r="P25">
        <v>0</v>
      </c>
      <c r="Q25">
        <v>0</v>
      </c>
      <c r="R25">
        <v>0</v>
      </c>
      <c r="S25">
        <v>0</v>
      </c>
      <c r="T25">
        <v>766</v>
      </c>
      <c r="U25">
        <v>83</v>
      </c>
      <c r="V25">
        <v>1</v>
      </c>
      <c r="W25">
        <v>6</v>
      </c>
      <c r="X25">
        <v>12</v>
      </c>
      <c r="Y25">
        <v>1</v>
      </c>
    </row>
    <row r="26" spans="1:25" x14ac:dyDescent="0.25">
      <c r="A26" t="s">
        <v>982</v>
      </c>
      <c r="B26" t="s">
        <v>5241</v>
      </c>
      <c r="C26">
        <v>11</v>
      </c>
      <c r="D26">
        <v>12</v>
      </c>
      <c r="E26">
        <v>4.68</v>
      </c>
      <c r="F26">
        <v>34</v>
      </c>
      <c r="G26">
        <v>34</v>
      </c>
      <c r="H26">
        <v>0</v>
      </c>
      <c r="I26">
        <v>186.2</v>
      </c>
      <c r="J26">
        <v>208</v>
      </c>
      <c r="K26">
        <v>97</v>
      </c>
      <c r="L26">
        <v>29</v>
      </c>
      <c r="M26">
        <v>179</v>
      </c>
      <c r="N26">
        <v>71</v>
      </c>
      <c r="O26" t="s">
        <v>4780</v>
      </c>
      <c r="P26">
        <v>0</v>
      </c>
      <c r="Q26">
        <v>0</v>
      </c>
      <c r="R26">
        <v>0</v>
      </c>
      <c r="S26">
        <v>0</v>
      </c>
      <c r="T26">
        <v>816</v>
      </c>
      <c r="U26">
        <v>99</v>
      </c>
      <c r="V26">
        <v>0</v>
      </c>
      <c r="W26">
        <v>5</v>
      </c>
      <c r="X26">
        <v>8</v>
      </c>
      <c r="Y26">
        <v>1</v>
      </c>
    </row>
    <row r="27" spans="1:25" x14ac:dyDescent="0.25">
      <c r="A27" t="s">
        <v>728</v>
      </c>
      <c r="B27" t="s">
        <v>5231</v>
      </c>
      <c r="C27">
        <v>11</v>
      </c>
      <c r="D27">
        <v>8</v>
      </c>
      <c r="E27">
        <v>3.43</v>
      </c>
      <c r="F27">
        <v>33</v>
      </c>
      <c r="G27">
        <v>33</v>
      </c>
      <c r="H27">
        <v>0</v>
      </c>
      <c r="I27">
        <v>186.1</v>
      </c>
      <c r="J27">
        <v>151</v>
      </c>
      <c r="K27">
        <v>71</v>
      </c>
      <c r="L27">
        <v>27</v>
      </c>
      <c r="M27">
        <v>153</v>
      </c>
      <c r="N27">
        <v>78</v>
      </c>
      <c r="O27" t="s">
        <v>4166</v>
      </c>
      <c r="P27">
        <v>0</v>
      </c>
      <c r="Q27">
        <v>0</v>
      </c>
      <c r="R27">
        <v>0</v>
      </c>
      <c r="S27">
        <v>0</v>
      </c>
      <c r="T27">
        <v>776</v>
      </c>
      <c r="U27">
        <v>80</v>
      </c>
      <c r="V27">
        <v>5</v>
      </c>
      <c r="W27">
        <v>10</v>
      </c>
      <c r="X27">
        <v>2</v>
      </c>
      <c r="Y27">
        <v>0</v>
      </c>
    </row>
    <row r="28" spans="1:25" x14ac:dyDescent="0.25">
      <c r="A28" t="s">
        <v>788</v>
      </c>
      <c r="B28" t="s">
        <v>6836</v>
      </c>
      <c r="C28">
        <v>10</v>
      </c>
      <c r="D28">
        <v>13</v>
      </c>
      <c r="E28">
        <v>3.92</v>
      </c>
      <c r="F28">
        <v>31</v>
      </c>
      <c r="G28">
        <v>31</v>
      </c>
      <c r="H28">
        <v>0</v>
      </c>
      <c r="I28">
        <v>186</v>
      </c>
      <c r="J28">
        <v>201</v>
      </c>
      <c r="K28">
        <v>81</v>
      </c>
      <c r="L28">
        <v>20</v>
      </c>
      <c r="M28">
        <v>130</v>
      </c>
      <c r="N28">
        <v>37</v>
      </c>
      <c r="O28" t="s">
        <v>4525</v>
      </c>
      <c r="P28">
        <v>0</v>
      </c>
      <c r="Q28">
        <v>0</v>
      </c>
      <c r="R28">
        <v>0</v>
      </c>
      <c r="S28">
        <v>0</v>
      </c>
      <c r="T28">
        <v>782</v>
      </c>
      <c r="U28">
        <v>93</v>
      </c>
      <c r="V28">
        <v>3</v>
      </c>
      <c r="W28">
        <v>9</v>
      </c>
      <c r="X28">
        <v>3</v>
      </c>
      <c r="Y28">
        <v>0</v>
      </c>
    </row>
    <row r="29" spans="1:25" x14ac:dyDescent="0.25">
      <c r="A29" t="s">
        <v>741</v>
      </c>
      <c r="B29" t="s">
        <v>5236</v>
      </c>
      <c r="C29">
        <v>10</v>
      </c>
      <c r="D29">
        <v>9</v>
      </c>
      <c r="E29">
        <v>4.9800000000000004</v>
      </c>
      <c r="F29">
        <v>33</v>
      </c>
      <c r="G29">
        <v>33</v>
      </c>
      <c r="H29">
        <v>0</v>
      </c>
      <c r="I29">
        <v>186</v>
      </c>
      <c r="J29">
        <v>186</v>
      </c>
      <c r="K29">
        <v>103</v>
      </c>
      <c r="L29">
        <v>31</v>
      </c>
      <c r="M29">
        <v>176</v>
      </c>
      <c r="N29">
        <v>71</v>
      </c>
      <c r="O29" t="s">
        <v>4151</v>
      </c>
      <c r="P29">
        <v>0</v>
      </c>
      <c r="Q29">
        <v>0</v>
      </c>
      <c r="R29">
        <v>0</v>
      </c>
      <c r="S29">
        <v>0</v>
      </c>
      <c r="T29">
        <v>806</v>
      </c>
      <c r="U29">
        <v>104</v>
      </c>
      <c r="V29">
        <v>0</v>
      </c>
      <c r="W29">
        <v>2</v>
      </c>
      <c r="X29">
        <v>1</v>
      </c>
      <c r="Y29">
        <v>0</v>
      </c>
    </row>
    <row r="30" spans="1:25" x14ac:dyDescent="0.25">
      <c r="A30" t="s">
        <v>773</v>
      </c>
      <c r="B30" t="s">
        <v>5253</v>
      </c>
      <c r="C30">
        <v>13</v>
      </c>
      <c r="D30">
        <v>12</v>
      </c>
      <c r="E30">
        <v>4.82</v>
      </c>
      <c r="F30">
        <v>32</v>
      </c>
      <c r="G30">
        <v>32</v>
      </c>
      <c r="H30">
        <v>0</v>
      </c>
      <c r="I30">
        <v>185</v>
      </c>
      <c r="J30">
        <v>221</v>
      </c>
      <c r="K30">
        <v>99</v>
      </c>
      <c r="L30">
        <v>23</v>
      </c>
      <c r="M30">
        <v>115</v>
      </c>
      <c r="N30">
        <v>63</v>
      </c>
      <c r="O30" t="s">
        <v>4084</v>
      </c>
      <c r="P30">
        <v>0</v>
      </c>
      <c r="Q30">
        <v>0</v>
      </c>
      <c r="R30">
        <v>0</v>
      </c>
      <c r="S30">
        <v>0</v>
      </c>
      <c r="T30">
        <v>811</v>
      </c>
      <c r="U30">
        <v>108</v>
      </c>
      <c r="V30">
        <v>3</v>
      </c>
      <c r="W30">
        <v>6</v>
      </c>
      <c r="X30">
        <v>4</v>
      </c>
      <c r="Y30">
        <v>0</v>
      </c>
    </row>
    <row r="31" spans="1:25" x14ac:dyDescent="0.25">
      <c r="A31" t="s">
        <v>761</v>
      </c>
      <c r="B31" t="s">
        <v>5255</v>
      </c>
      <c r="C31">
        <v>10</v>
      </c>
      <c r="D31">
        <v>9</v>
      </c>
      <c r="E31">
        <v>4.26</v>
      </c>
      <c r="F31">
        <v>33</v>
      </c>
      <c r="G31">
        <v>33</v>
      </c>
      <c r="H31">
        <v>0</v>
      </c>
      <c r="I31">
        <v>181.2</v>
      </c>
      <c r="J31">
        <v>176</v>
      </c>
      <c r="K31">
        <v>86</v>
      </c>
      <c r="L31">
        <v>31</v>
      </c>
      <c r="M31">
        <v>170</v>
      </c>
      <c r="N31">
        <v>60</v>
      </c>
      <c r="O31" t="s">
        <v>4774</v>
      </c>
      <c r="P31">
        <v>0</v>
      </c>
      <c r="Q31">
        <v>0</v>
      </c>
      <c r="R31">
        <v>0</v>
      </c>
      <c r="S31">
        <v>0</v>
      </c>
      <c r="T31">
        <v>769</v>
      </c>
      <c r="U31">
        <v>90</v>
      </c>
      <c r="V31">
        <v>4</v>
      </c>
      <c r="W31">
        <v>5</v>
      </c>
      <c r="X31">
        <v>2</v>
      </c>
      <c r="Y31">
        <v>0</v>
      </c>
    </row>
    <row r="32" spans="1:25" x14ac:dyDescent="0.25">
      <c r="A32" t="s">
        <v>823</v>
      </c>
      <c r="B32" t="s">
        <v>5256</v>
      </c>
      <c r="C32">
        <v>13</v>
      </c>
      <c r="D32">
        <v>11</v>
      </c>
      <c r="E32">
        <v>4.67</v>
      </c>
      <c r="F32">
        <v>30</v>
      </c>
      <c r="G32">
        <v>32</v>
      </c>
      <c r="H32">
        <v>0</v>
      </c>
      <c r="I32">
        <v>181.1</v>
      </c>
      <c r="J32">
        <v>178</v>
      </c>
      <c r="K32">
        <v>94</v>
      </c>
      <c r="L32">
        <v>23</v>
      </c>
      <c r="M32">
        <v>166</v>
      </c>
      <c r="N32">
        <v>64</v>
      </c>
      <c r="O32" t="s">
        <v>5079</v>
      </c>
      <c r="P32">
        <v>0</v>
      </c>
      <c r="Q32">
        <v>0</v>
      </c>
      <c r="R32">
        <v>0</v>
      </c>
      <c r="S32">
        <v>0</v>
      </c>
      <c r="T32">
        <v>776</v>
      </c>
      <c r="U32">
        <v>105</v>
      </c>
      <c r="V32">
        <v>5</v>
      </c>
      <c r="W32">
        <v>6</v>
      </c>
      <c r="X32">
        <v>3</v>
      </c>
      <c r="Y32">
        <v>1</v>
      </c>
    </row>
    <row r="33" spans="1:25" x14ac:dyDescent="0.25">
      <c r="A33" t="s">
        <v>743</v>
      </c>
      <c r="B33" t="s">
        <v>5254</v>
      </c>
      <c r="C33">
        <v>6</v>
      </c>
      <c r="D33">
        <v>15</v>
      </c>
      <c r="E33">
        <v>4.92</v>
      </c>
      <c r="F33">
        <v>33</v>
      </c>
      <c r="G33">
        <v>33</v>
      </c>
      <c r="H33">
        <v>0</v>
      </c>
      <c r="I33">
        <v>181</v>
      </c>
      <c r="J33">
        <v>205</v>
      </c>
      <c r="K33">
        <v>99</v>
      </c>
      <c r="L33">
        <v>35</v>
      </c>
      <c r="M33">
        <v>143</v>
      </c>
      <c r="N33">
        <v>58</v>
      </c>
      <c r="O33" t="s">
        <v>4699</v>
      </c>
      <c r="P33">
        <v>1</v>
      </c>
      <c r="Q33">
        <v>1</v>
      </c>
      <c r="R33">
        <v>0</v>
      </c>
      <c r="S33">
        <v>0</v>
      </c>
      <c r="T33">
        <v>787</v>
      </c>
      <c r="U33">
        <v>102</v>
      </c>
      <c r="V33">
        <v>3</v>
      </c>
      <c r="W33">
        <v>3</v>
      </c>
      <c r="X33">
        <v>4</v>
      </c>
      <c r="Y33">
        <v>0</v>
      </c>
    </row>
    <row r="34" spans="1:25" x14ac:dyDescent="0.25">
      <c r="A34" t="s">
        <v>747</v>
      </c>
      <c r="B34" t="s">
        <v>5243</v>
      </c>
      <c r="C34">
        <v>13</v>
      </c>
      <c r="D34">
        <v>8</v>
      </c>
      <c r="E34">
        <v>4.33</v>
      </c>
      <c r="F34">
        <v>32</v>
      </c>
      <c r="G34">
        <v>32</v>
      </c>
      <c r="H34">
        <v>0</v>
      </c>
      <c r="I34">
        <v>180.2</v>
      </c>
      <c r="J34">
        <v>179</v>
      </c>
      <c r="K34">
        <v>87</v>
      </c>
      <c r="L34">
        <v>26</v>
      </c>
      <c r="M34">
        <v>180</v>
      </c>
      <c r="N34">
        <v>60</v>
      </c>
      <c r="O34" t="s">
        <v>4936</v>
      </c>
      <c r="P34">
        <v>1</v>
      </c>
      <c r="Q34">
        <v>0</v>
      </c>
      <c r="R34">
        <v>0</v>
      </c>
      <c r="S34">
        <v>0</v>
      </c>
      <c r="T34">
        <v>763</v>
      </c>
      <c r="U34">
        <v>101</v>
      </c>
      <c r="V34">
        <v>3</v>
      </c>
      <c r="W34">
        <v>4</v>
      </c>
      <c r="X34">
        <v>3</v>
      </c>
      <c r="Y34">
        <v>0</v>
      </c>
    </row>
    <row r="35" spans="1:25" x14ac:dyDescent="0.25">
      <c r="A35" t="s">
        <v>866</v>
      </c>
      <c r="B35" t="s">
        <v>5250</v>
      </c>
      <c r="C35">
        <v>13</v>
      </c>
      <c r="D35">
        <v>10</v>
      </c>
      <c r="E35">
        <v>3.89</v>
      </c>
      <c r="F35">
        <v>32</v>
      </c>
      <c r="G35">
        <v>32</v>
      </c>
      <c r="H35">
        <v>0</v>
      </c>
      <c r="I35">
        <v>180.1</v>
      </c>
      <c r="J35">
        <v>157</v>
      </c>
      <c r="K35">
        <v>78</v>
      </c>
      <c r="L35">
        <v>19</v>
      </c>
      <c r="M35">
        <v>153</v>
      </c>
      <c r="N35">
        <v>72</v>
      </c>
      <c r="O35" t="s">
        <v>3800</v>
      </c>
      <c r="P35">
        <v>0</v>
      </c>
      <c r="Q35">
        <v>0</v>
      </c>
      <c r="R35">
        <v>0</v>
      </c>
      <c r="S35">
        <v>0</v>
      </c>
      <c r="T35">
        <v>765</v>
      </c>
      <c r="U35">
        <v>82</v>
      </c>
      <c r="V35">
        <v>5</v>
      </c>
      <c r="W35">
        <v>14</v>
      </c>
      <c r="X35">
        <v>7</v>
      </c>
      <c r="Y35">
        <v>1</v>
      </c>
    </row>
    <row r="36" spans="1:25" x14ac:dyDescent="0.25">
      <c r="A36" t="s">
        <v>744</v>
      </c>
      <c r="B36" t="s">
        <v>5245</v>
      </c>
      <c r="C36">
        <v>8</v>
      </c>
      <c r="D36">
        <v>13</v>
      </c>
      <c r="E36">
        <v>5.29</v>
      </c>
      <c r="F36">
        <v>32</v>
      </c>
      <c r="G36">
        <v>32</v>
      </c>
      <c r="H36">
        <v>0</v>
      </c>
      <c r="I36">
        <v>180.1</v>
      </c>
      <c r="J36">
        <v>209</v>
      </c>
      <c r="K36">
        <v>106</v>
      </c>
      <c r="L36">
        <v>26</v>
      </c>
      <c r="M36">
        <v>145</v>
      </c>
      <c r="N36">
        <v>48</v>
      </c>
      <c r="O36" t="s">
        <v>4402</v>
      </c>
      <c r="P36">
        <v>0</v>
      </c>
      <c r="Q36">
        <v>0</v>
      </c>
      <c r="R36">
        <v>0</v>
      </c>
      <c r="S36">
        <v>0</v>
      </c>
      <c r="T36">
        <v>804</v>
      </c>
      <c r="U36">
        <v>109</v>
      </c>
      <c r="V36">
        <v>2</v>
      </c>
      <c r="W36">
        <v>9</v>
      </c>
      <c r="X36">
        <v>7</v>
      </c>
      <c r="Y36">
        <v>1</v>
      </c>
    </row>
    <row r="37" spans="1:25" x14ac:dyDescent="0.25">
      <c r="A37" t="s">
        <v>795</v>
      </c>
      <c r="B37" t="s">
        <v>5245</v>
      </c>
      <c r="C37">
        <v>18</v>
      </c>
      <c r="D37">
        <v>11</v>
      </c>
      <c r="E37">
        <v>4.16</v>
      </c>
      <c r="F37">
        <v>32</v>
      </c>
      <c r="G37">
        <v>32</v>
      </c>
      <c r="H37">
        <v>0</v>
      </c>
      <c r="I37">
        <v>179.2</v>
      </c>
      <c r="J37">
        <v>181</v>
      </c>
      <c r="K37">
        <v>83</v>
      </c>
      <c r="L37">
        <v>27</v>
      </c>
      <c r="M37">
        <v>134</v>
      </c>
      <c r="N37">
        <v>58</v>
      </c>
      <c r="O37" t="s">
        <v>4642</v>
      </c>
      <c r="P37">
        <v>1</v>
      </c>
      <c r="Q37">
        <v>1</v>
      </c>
      <c r="R37">
        <v>0</v>
      </c>
      <c r="S37">
        <v>0</v>
      </c>
      <c r="T37">
        <v>756</v>
      </c>
      <c r="U37">
        <v>84</v>
      </c>
      <c r="V37">
        <v>2</v>
      </c>
      <c r="W37">
        <v>5</v>
      </c>
      <c r="X37">
        <v>6</v>
      </c>
      <c r="Y37">
        <v>1</v>
      </c>
    </row>
    <row r="38" spans="1:25" x14ac:dyDescent="0.25">
      <c r="A38" t="s">
        <v>725</v>
      </c>
      <c r="B38" t="s">
        <v>5237</v>
      </c>
      <c r="C38">
        <v>12</v>
      </c>
      <c r="D38">
        <v>10</v>
      </c>
      <c r="E38">
        <v>3.66</v>
      </c>
      <c r="F38">
        <v>29</v>
      </c>
      <c r="G38">
        <v>29</v>
      </c>
      <c r="H38">
        <v>0</v>
      </c>
      <c r="I38">
        <v>179.1</v>
      </c>
      <c r="J38">
        <v>175</v>
      </c>
      <c r="K38">
        <v>73</v>
      </c>
      <c r="L38">
        <v>22</v>
      </c>
      <c r="M38">
        <v>128</v>
      </c>
      <c r="N38">
        <v>44</v>
      </c>
      <c r="O38" t="s">
        <v>5002</v>
      </c>
      <c r="P38">
        <v>0</v>
      </c>
      <c r="Q38">
        <v>0</v>
      </c>
      <c r="R38">
        <v>0</v>
      </c>
      <c r="S38">
        <v>0</v>
      </c>
      <c r="T38">
        <v>742</v>
      </c>
      <c r="U38">
        <v>78</v>
      </c>
      <c r="V38">
        <v>2</v>
      </c>
      <c r="W38">
        <v>6</v>
      </c>
      <c r="X38">
        <v>8</v>
      </c>
      <c r="Y38">
        <v>1</v>
      </c>
    </row>
    <row r="39" spans="1:25" x14ac:dyDescent="0.25">
      <c r="A39" t="s">
        <v>2184</v>
      </c>
      <c r="B39" t="s">
        <v>5258</v>
      </c>
      <c r="C39">
        <v>13</v>
      </c>
      <c r="D39">
        <v>12</v>
      </c>
      <c r="E39">
        <v>4.74</v>
      </c>
      <c r="F39">
        <v>30</v>
      </c>
      <c r="G39">
        <v>30</v>
      </c>
      <c r="H39">
        <v>0</v>
      </c>
      <c r="I39">
        <v>178.1</v>
      </c>
      <c r="J39">
        <v>180</v>
      </c>
      <c r="K39">
        <v>94</v>
      </c>
      <c r="L39">
        <v>35</v>
      </c>
      <c r="M39">
        <v>194</v>
      </c>
      <c r="N39">
        <v>41</v>
      </c>
      <c r="O39" t="s">
        <v>4615</v>
      </c>
      <c r="P39">
        <v>1</v>
      </c>
      <c r="Q39">
        <v>1</v>
      </c>
      <c r="R39">
        <v>0</v>
      </c>
      <c r="S39">
        <v>0</v>
      </c>
      <c r="T39">
        <v>752</v>
      </c>
      <c r="U39">
        <v>100</v>
      </c>
      <c r="V39">
        <v>1</v>
      </c>
      <c r="W39">
        <v>7</v>
      </c>
      <c r="X39">
        <v>7</v>
      </c>
      <c r="Y39">
        <v>0</v>
      </c>
    </row>
    <row r="40" spans="1:25" x14ac:dyDescent="0.25">
      <c r="A40" t="s">
        <v>776</v>
      </c>
      <c r="B40" t="s">
        <v>5246</v>
      </c>
      <c r="C40">
        <v>17</v>
      </c>
      <c r="D40">
        <v>9</v>
      </c>
      <c r="E40">
        <v>4.1900000000000004</v>
      </c>
      <c r="F40">
        <v>31</v>
      </c>
      <c r="G40">
        <v>32</v>
      </c>
      <c r="H40">
        <v>0</v>
      </c>
      <c r="I40">
        <v>176.1</v>
      </c>
      <c r="J40">
        <v>181</v>
      </c>
      <c r="K40">
        <v>82</v>
      </c>
      <c r="L40">
        <v>25</v>
      </c>
      <c r="M40">
        <v>196</v>
      </c>
      <c r="N40">
        <v>60</v>
      </c>
      <c r="O40" t="s">
        <v>3881</v>
      </c>
      <c r="P40">
        <v>0</v>
      </c>
      <c r="Q40">
        <v>0</v>
      </c>
      <c r="R40">
        <v>0</v>
      </c>
      <c r="S40">
        <v>0</v>
      </c>
      <c r="T40">
        <v>749</v>
      </c>
      <c r="U40">
        <v>84</v>
      </c>
      <c r="V40">
        <v>0</v>
      </c>
      <c r="W40">
        <v>5</v>
      </c>
      <c r="X40">
        <v>3</v>
      </c>
      <c r="Y40">
        <v>1</v>
      </c>
    </row>
    <row r="41" spans="1:25" x14ac:dyDescent="0.25">
      <c r="A41" t="s">
        <v>674</v>
      </c>
      <c r="B41" t="s">
        <v>5256</v>
      </c>
      <c r="C41">
        <v>15</v>
      </c>
      <c r="D41">
        <v>4</v>
      </c>
      <c r="E41">
        <v>2.52</v>
      </c>
      <c r="F41">
        <v>28</v>
      </c>
      <c r="G41">
        <v>28</v>
      </c>
      <c r="H41">
        <v>0</v>
      </c>
      <c r="I41">
        <v>175.1</v>
      </c>
      <c r="J41">
        <v>131</v>
      </c>
      <c r="K41">
        <v>49</v>
      </c>
      <c r="L41">
        <v>13</v>
      </c>
      <c r="M41">
        <v>204</v>
      </c>
      <c r="N41">
        <v>47</v>
      </c>
      <c r="O41" t="s">
        <v>4995</v>
      </c>
      <c r="P41">
        <v>1</v>
      </c>
      <c r="Q41">
        <v>1</v>
      </c>
      <c r="R41">
        <v>0</v>
      </c>
      <c r="S41">
        <v>0</v>
      </c>
      <c r="T41">
        <v>701</v>
      </c>
      <c r="U41">
        <v>55</v>
      </c>
      <c r="V41">
        <v>5</v>
      </c>
      <c r="W41">
        <v>7</v>
      </c>
      <c r="X41">
        <v>3</v>
      </c>
      <c r="Y41">
        <v>0</v>
      </c>
    </row>
    <row r="42" spans="1:25" x14ac:dyDescent="0.25">
      <c r="A42" t="s">
        <v>2185</v>
      </c>
      <c r="B42" t="s">
        <v>5244</v>
      </c>
      <c r="C42">
        <v>12</v>
      </c>
      <c r="D42">
        <v>6</v>
      </c>
      <c r="E42">
        <v>3.49</v>
      </c>
      <c r="F42">
        <v>29</v>
      </c>
      <c r="G42">
        <v>29</v>
      </c>
      <c r="H42">
        <v>0</v>
      </c>
      <c r="I42">
        <v>175.1</v>
      </c>
      <c r="J42">
        <v>171</v>
      </c>
      <c r="K42">
        <v>68</v>
      </c>
      <c r="L42">
        <v>16</v>
      </c>
      <c r="M42">
        <v>199</v>
      </c>
      <c r="N42">
        <v>48</v>
      </c>
      <c r="O42" t="s">
        <v>4305</v>
      </c>
      <c r="P42">
        <v>1</v>
      </c>
      <c r="Q42">
        <v>0</v>
      </c>
      <c r="R42">
        <v>0</v>
      </c>
      <c r="S42">
        <v>0</v>
      </c>
      <c r="T42">
        <v>728</v>
      </c>
      <c r="U42">
        <v>75</v>
      </c>
      <c r="V42">
        <v>1</v>
      </c>
      <c r="W42">
        <v>9</v>
      </c>
      <c r="X42">
        <v>6</v>
      </c>
      <c r="Y42">
        <v>1</v>
      </c>
    </row>
    <row r="43" spans="1:25" x14ac:dyDescent="0.25">
      <c r="A43" t="s">
        <v>678</v>
      </c>
      <c r="B43" t="s">
        <v>5238</v>
      </c>
      <c r="C43">
        <v>18</v>
      </c>
      <c r="D43">
        <v>4</v>
      </c>
      <c r="E43">
        <v>2.31</v>
      </c>
      <c r="F43">
        <v>27</v>
      </c>
      <c r="G43">
        <v>27</v>
      </c>
      <c r="H43">
        <v>0</v>
      </c>
      <c r="I43">
        <v>175</v>
      </c>
      <c r="J43">
        <v>136</v>
      </c>
      <c r="K43">
        <v>45</v>
      </c>
      <c r="L43">
        <v>23</v>
      </c>
      <c r="M43">
        <v>202</v>
      </c>
      <c r="N43">
        <v>30</v>
      </c>
      <c r="O43" t="s">
        <v>5059</v>
      </c>
      <c r="P43">
        <v>1</v>
      </c>
      <c r="Q43">
        <v>0</v>
      </c>
      <c r="R43">
        <v>0</v>
      </c>
      <c r="S43">
        <v>0</v>
      </c>
      <c r="T43">
        <v>679</v>
      </c>
      <c r="U43">
        <v>49</v>
      </c>
      <c r="V43">
        <v>0</v>
      </c>
      <c r="W43">
        <v>0</v>
      </c>
      <c r="X43">
        <v>4</v>
      </c>
      <c r="Y43">
        <v>2</v>
      </c>
    </row>
    <row r="44" spans="1:25" x14ac:dyDescent="0.25">
      <c r="A44" t="s">
        <v>735</v>
      </c>
      <c r="B44" t="s">
        <v>5232</v>
      </c>
      <c r="C44">
        <v>6</v>
      </c>
      <c r="D44">
        <v>15</v>
      </c>
      <c r="E44">
        <v>5.52</v>
      </c>
      <c r="F44">
        <v>31</v>
      </c>
      <c r="G44">
        <v>32</v>
      </c>
      <c r="H44">
        <v>0</v>
      </c>
      <c r="I44">
        <v>174.1</v>
      </c>
      <c r="J44">
        <v>200</v>
      </c>
      <c r="K44">
        <v>107</v>
      </c>
      <c r="L44">
        <v>27</v>
      </c>
      <c r="M44">
        <v>148</v>
      </c>
      <c r="N44">
        <v>67</v>
      </c>
      <c r="O44" t="s">
        <v>3890</v>
      </c>
      <c r="P44">
        <v>0</v>
      </c>
      <c r="Q44">
        <v>0</v>
      </c>
      <c r="R44">
        <v>0</v>
      </c>
      <c r="S44">
        <v>0</v>
      </c>
      <c r="T44">
        <v>790</v>
      </c>
      <c r="U44">
        <v>116</v>
      </c>
      <c r="V44">
        <v>3</v>
      </c>
      <c r="W44">
        <v>7</v>
      </c>
      <c r="X44">
        <v>10</v>
      </c>
      <c r="Y44">
        <v>0</v>
      </c>
    </row>
    <row r="45" spans="1:25" x14ac:dyDescent="0.25">
      <c r="A45" t="s">
        <v>852</v>
      </c>
      <c r="B45" t="s">
        <v>5229</v>
      </c>
      <c r="C45">
        <v>17</v>
      </c>
      <c r="D45">
        <v>6</v>
      </c>
      <c r="E45">
        <v>3.32</v>
      </c>
      <c r="F45">
        <v>32</v>
      </c>
      <c r="G45">
        <v>32</v>
      </c>
      <c r="H45">
        <v>0</v>
      </c>
      <c r="I45">
        <v>173.2</v>
      </c>
      <c r="J45">
        <v>166</v>
      </c>
      <c r="K45">
        <v>64</v>
      </c>
      <c r="L45">
        <v>19</v>
      </c>
      <c r="M45">
        <v>174</v>
      </c>
      <c r="N45">
        <v>69</v>
      </c>
      <c r="O45" t="s">
        <v>4021</v>
      </c>
      <c r="P45">
        <v>0</v>
      </c>
      <c r="Q45">
        <v>0</v>
      </c>
      <c r="R45">
        <v>0</v>
      </c>
      <c r="S45">
        <v>0</v>
      </c>
      <c r="T45">
        <v>740</v>
      </c>
      <c r="U45">
        <v>69</v>
      </c>
      <c r="V45">
        <v>0</v>
      </c>
      <c r="W45">
        <v>4</v>
      </c>
      <c r="X45">
        <v>6</v>
      </c>
      <c r="Y45">
        <v>0</v>
      </c>
    </row>
    <row r="46" spans="1:25" x14ac:dyDescent="0.25">
      <c r="A46" t="s">
        <v>838</v>
      </c>
      <c r="B46" t="s">
        <v>5243</v>
      </c>
      <c r="C46">
        <v>12</v>
      </c>
      <c r="D46">
        <v>12</v>
      </c>
      <c r="E46">
        <v>4.59</v>
      </c>
      <c r="F46">
        <v>30</v>
      </c>
      <c r="G46">
        <v>31</v>
      </c>
      <c r="H46">
        <v>0</v>
      </c>
      <c r="I46">
        <v>170.2</v>
      </c>
      <c r="J46">
        <v>165</v>
      </c>
      <c r="K46">
        <v>87</v>
      </c>
      <c r="L46">
        <v>36</v>
      </c>
      <c r="M46">
        <v>149</v>
      </c>
      <c r="N46">
        <v>53</v>
      </c>
      <c r="O46" t="s">
        <v>4526</v>
      </c>
      <c r="P46">
        <v>0</v>
      </c>
      <c r="Q46">
        <v>0</v>
      </c>
      <c r="R46">
        <v>0</v>
      </c>
      <c r="S46">
        <v>0</v>
      </c>
      <c r="T46">
        <v>731</v>
      </c>
      <c r="U46">
        <v>93</v>
      </c>
      <c r="V46">
        <v>3</v>
      </c>
      <c r="W46">
        <v>12</v>
      </c>
      <c r="X46">
        <v>11</v>
      </c>
      <c r="Y46">
        <v>2</v>
      </c>
    </row>
    <row r="47" spans="1:25" x14ac:dyDescent="0.25">
      <c r="A47" t="s">
        <v>5278</v>
      </c>
      <c r="B47" t="s">
        <v>5255</v>
      </c>
      <c r="C47">
        <v>14</v>
      </c>
      <c r="D47">
        <v>7</v>
      </c>
      <c r="E47">
        <v>3.82</v>
      </c>
      <c r="F47">
        <v>28</v>
      </c>
      <c r="G47">
        <v>34</v>
      </c>
      <c r="H47">
        <v>0</v>
      </c>
      <c r="I47">
        <v>169.2</v>
      </c>
      <c r="J47">
        <v>152</v>
      </c>
      <c r="K47">
        <v>72</v>
      </c>
      <c r="L47">
        <v>26</v>
      </c>
      <c r="M47">
        <v>113</v>
      </c>
      <c r="N47">
        <v>64</v>
      </c>
      <c r="O47" t="s">
        <v>5443</v>
      </c>
      <c r="P47">
        <v>0</v>
      </c>
      <c r="Q47">
        <v>0</v>
      </c>
      <c r="R47">
        <v>0</v>
      </c>
      <c r="S47">
        <v>0</v>
      </c>
      <c r="T47">
        <v>724</v>
      </c>
      <c r="U47">
        <v>77</v>
      </c>
      <c r="V47">
        <v>4</v>
      </c>
      <c r="W47">
        <v>14</v>
      </c>
      <c r="X47">
        <v>5</v>
      </c>
      <c r="Y47">
        <v>1</v>
      </c>
    </row>
    <row r="48" spans="1:25" x14ac:dyDescent="0.25">
      <c r="A48" t="s">
        <v>720</v>
      </c>
      <c r="B48" t="s">
        <v>5241</v>
      </c>
      <c r="C48">
        <v>13</v>
      </c>
      <c r="D48">
        <v>9</v>
      </c>
      <c r="E48">
        <v>4.24</v>
      </c>
      <c r="F48">
        <v>28</v>
      </c>
      <c r="G48">
        <v>28</v>
      </c>
      <c r="H48">
        <v>0</v>
      </c>
      <c r="I48">
        <v>169.2</v>
      </c>
      <c r="J48">
        <v>152</v>
      </c>
      <c r="K48">
        <v>80</v>
      </c>
      <c r="L48">
        <v>26</v>
      </c>
      <c r="M48">
        <v>152</v>
      </c>
      <c r="N48">
        <v>51</v>
      </c>
      <c r="O48" t="s">
        <v>4177</v>
      </c>
      <c r="P48">
        <v>1</v>
      </c>
      <c r="Q48">
        <v>1</v>
      </c>
      <c r="R48">
        <v>0</v>
      </c>
      <c r="S48">
        <v>0</v>
      </c>
      <c r="T48">
        <v>698</v>
      </c>
      <c r="U48">
        <v>82</v>
      </c>
      <c r="V48">
        <v>0</v>
      </c>
      <c r="W48">
        <v>7</v>
      </c>
      <c r="X48">
        <v>0</v>
      </c>
      <c r="Y48">
        <v>0</v>
      </c>
    </row>
    <row r="49" spans="1:25" x14ac:dyDescent="0.25">
      <c r="A49" t="s">
        <v>775</v>
      </c>
      <c r="B49" t="s">
        <v>5243</v>
      </c>
      <c r="C49">
        <v>14</v>
      </c>
      <c r="D49">
        <v>10</v>
      </c>
      <c r="E49">
        <v>3.53</v>
      </c>
      <c r="F49">
        <v>30</v>
      </c>
      <c r="G49">
        <v>30</v>
      </c>
      <c r="H49">
        <v>0</v>
      </c>
      <c r="I49">
        <v>168.1</v>
      </c>
      <c r="J49">
        <v>150</v>
      </c>
      <c r="K49">
        <v>66</v>
      </c>
      <c r="L49">
        <v>23</v>
      </c>
      <c r="M49">
        <v>163</v>
      </c>
      <c r="N49">
        <v>55</v>
      </c>
      <c r="O49" t="s">
        <v>4463</v>
      </c>
      <c r="P49">
        <v>0</v>
      </c>
      <c r="Q49">
        <v>0</v>
      </c>
      <c r="R49">
        <v>0</v>
      </c>
      <c r="S49">
        <v>0</v>
      </c>
      <c r="T49">
        <v>707</v>
      </c>
      <c r="U49">
        <v>82</v>
      </c>
      <c r="V49">
        <v>3</v>
      </c>
      <c r="W49">
        <v>10</v>
      </c>
      <c r="X49">
        <v>14</v>
      </c>
      <c r="Y49">
        <v>0</v>
      </c>
    </row>
    <row r="50" spans="1:25" x14ac:dyDescent="0.25">
      <c r="A50" t="s">
        <v>4473</v>
      </c>
      <c r="B50" t="s">
        <v>5242</v>
      </c>
      <c r="C50">
        <v>12</v>
      </c>
      <c r="D50">
        <v>11</v>
      </c>
      <c r="E50">
        <v>3.54</v>
      </c>
      <c r="F50">
        <v>27</v>
      </c>
      <c r="G50">
        <v>27</v>
      </c>
      <c r="H50">
        <v>0</v>
      </c>
      <c r="I50">
        <v>168</v>
      </c>
      <c r="J50">
        <v>154</v>
      </c>
      <c r="K50">
        <v>66</v>
      </c>
      <c r="L50">
        <v>18</v>
      </c>
      <c r="M50">
        <v>184</v>
      </c>
      <c r="N50">
        <v>49</v>
      </c>
      <c r="O50" t="s">
        <v>4474</v>
      </c>
      <c r="P50">
        <v>0</v>
      </c>
      <c r="Q50">
        <v>0</v>
      </c>
      <c r="R50">
        <v>0</v>
      </c>
      <c r="S50">
        <v>0</v>
      </c>
      <c r="T50">
        <v>693</v>
      </c>
      <c r="U50">
        <v>67</v>
      </c>
      <c r="V50">
        <v>2</v>
      </c>
      <c r="W50">
        <v>2</v>
      </c>
      <c r="X50">
        <v>1</v>
      </c>
      <c r="Y50">
        <v>0</v>
      </c>
    </row>
    <row r="51" spans="1:25" x14ac:dyDescent="0.25">
      <c r="A51" t="s">
        <v>724</v>
      </c>
      <c r="B51" t="s">
        <v>5253</v>
      </c>
      <c r="C51">
        <v>11</v>
      </c>
      <c r="D51">
        <v>11</v>
      </c>
      <c r="E51">
        <v>3.4</v>
      </c>
      <c r="F51">
        <v>28</v>
      </c>
      <c r="G51">
        <v>28</v>
      </c>
      <c r="H51">
        <v>0</v>
      </c>
      <c r="I51">
        <v>166.2</v>
      </c>
      <c r="J51">
        <v>156</v>
      </c>
      <c r="K51">
        <v>63</v>
      </c>
      <c r="L51">
        <v>15</v>
      </c>
      <c r="M51">
        <v>86</v>
      </c>
      <c r="N51">
        <v>64</v>
      </c>
      <c r="O51" t="s">
        <v>4454</v>
      </c>
      <c r="P51">
        <v>0</v>
      </c>
      <c r="Q51">
        <v>0</v>
      </c>
      <c r="R51">
        <v>0</v>
      </c>
      <c r="S51">
        <v>0</v>
      </c>
      <c r="T51">
        <v>704</v>
      </c>
      <c r="U51">
        <v>75</v>
      </c>
      <c r="V51">
        <v>0</v>
      </c>
      <c r="W51">
        <v>9</v>
      </c>
      <c r="X51">
        <v>10</v>
      </c>
      <c r="Y51">
        <v>1</v>
      </c>
    </row>
    <row r="52" spans="1:25" x14ac:dyDescent="0.25">
      <c r="A52" t="s">
        <v>995</v>
      </c>
      <c r="B52" t="s">
        <v>5231</v>
      </c>
      <c r="C52">
        <v>12</v>
      </c>
      <c r="D52">
        <v>9</v>
      </c>
      <c r="E52">
        <v>4.13</v>
      </c>
      <c r="F52">
        <v>30</v>
      </c>
      <c r="G52">
        <v>30</v>
      </c>
      <c r="H52">
        <v>0</v>
      </c>
      <c r="I52">
        <v>165.2</v>
      </c>
      <c r="J52">
        <v>170</v>
      </c>
      <c r="K52">
        <v>76</v>
      </c>
      <c r="L52">
        <v>17</v>
      </c>
      <c r="M52">
        <v>158</v>
      </c>
      <c r="N52">
        <v>55</v>
      </c>
      <c r="O52" t="s">
        <v>4205</v>
      </c>
      <c r="P52">
        <v>1</v>
      </c>
      <c r="Q52">
        <v>1</v>
      </c>
      <c r="R52">
        <v>0</v>
      </c>
      <c r="S52">
        <v>0</v>
      </c>
      <c r="T52">
        <v>701</v>
      </c>
      <c r="U52">
        <v>82</v>
      </c>
      <c r="V52">
        <v>3</v>
      </c>
      <c r="W52">
        <v>3</v>
      </c>
      <c r="X52">
        <v>5</v>
      </c>
      <c r="Y52">
        <v>0</v>
      </c>
    </row>
    <row r="53" spans="1:25" x14ac:dyDescent="0.25">
      <c r="A53" t="s">
        <v>5553</v>
      </c>
      <c r="B53" t="s">
        <v>5247</v>
      </c>
      <c r="C53">
        <v>10</v>
      </c>
      <c r="D53">
        <v>12</v>
      </c>
      <c r="E53">
        <v>3.83</v>
      </c>
      <c r="F53">
        <v>25</v>
      </c>
      <c r="G53">
        <v>25</v>
      </c>
      <c r="H53">
        <v>0</v>
      </c>
      <c r="I53">
        <v>164.2</v>
      </c>
      <c r="J53">
        <v>150</v>
      </c>
      <c r="K53">
        <v>70</v>
      </c>
      <c r="L53">
        <v>13</v>
      </c>
      <c r="M53">
        <v>114</v>
      </c>
      <c r="N53">
        <v>40</v>
      </c>
      <c r="O53" t="s">
        <v>6080</v>
      </c>
      <c r="P53">
        <v>1</v>
      </c>
      <c r="Q53">
        <v>0</v>
      </c>
      <c r="R53">
        <v>0</v>
      </c>
      <c r="S53">
        <v>0</v>
      </c>
      <c r="T53">
        <v>676</v>
      </c>
      <c r="U53">
        <v>80</v>
      </c>
      <c r="V53">
        <v>2</v>
      </c>
      <c r="W53">
        <v>8</v>
      </c>
      <c r="X53">
        <v>3</v>
      </c>
      <c r="Y53">
        <v>1</v>
      </c>
    </row>
    <row r="54" spans="1:25" x14ac:dyDescent="0.25">
      <c r="A54" t="s">
        <v>793</v>
      </c>
      <c r="B54" t="s">
        <v>6836</v>
      </c>
      <c r="C54">
        <v>8</v>
      </c>
      <c r="D54">
        <v>11</v>
      </c>
      <c r="E54">
        <v>5.43</v>
      </c>
      <c r="F54">
        <v>30</v>
      </c>
      <c r="G54">
        <v>30</v>
      </c>
      <c r="H54">
        <v>0</v>
      </c>
      <c r="I54">
        <v>164</v>
      </c>
      <c r="J54">
        <v>160</v>
      </c>
      <c r="K54">
        <v>99</v>
      </c>
      <c r="L54">
        <v>35</v>
      </c>
      <c r="M54">
        <v>96</v>
      </c>
      <c r="N54">
        <v>47</v>
      </c>
      <c r="O54" t="s">
        <v>4025</v>
      </c>
      <c r="P54">
        <v>0</v>
      </c>
      <c r="Q54">
        <v>0</v>
      </c>
      <c r="R54">
        <v>0</v>
      </c>
      <c r="S54">
        <v>0</v>
      </c>
      <c r="T54">
        <v>695</v>
      </c>
      <c r="U54">
        <v>105</v>
      </c>
      <c r="V54">
        <v>2</v>
      </c>
      <c r="W54">
        <v>8</v>
      </c>
      <c r="X54">
        <v>4</v>
      </c>
      <c r="Y54">
        <v>1</v>
      </c>
    </row>
    <row r="55" spans="1:25" x14ac:dyDescent="0.25">
      <c r="A55" t="s">
        <v>820</v>
      </c>
      <c r="B55" t="s">
        <v>5250</v>
      </c>
      <c r="C55">
        <v>8</v>
      </c>
      <c r="D55">
        <v>11</v>
      </c>
      <c r="E55">
        <v>4.67</v>
      </c>
      <c r="F55">
        <v>29</v>
      </c>
      <c r="G55">
        <v>29</v>
      </c>
      <c r="H55">
        <v>0</v>
      </c>
      <c r="I55">
        <v>163.19999999999999</v>
      </c>
      <c r="J55">
        <v>182</v>
      </c>
      <c r="K55">
        <v>85</v>
      </c>
      <c r="L55">
        <v>17</v>
      </c>
      <c r="M55">
        <v>118</v>
      </c>
      <c r="N55">
        <v>65</v>
      </c>
      <c r="O55" t="s">
        <v>6042</v>
      </c>
      <c r="P55">
        <v>0</v>
      </c>
      <c r="Q55">
        <v>0</v>
      </c>
      <c r="R55">
        <v>0</v>
      </c>
      <c r="S55">
        <v>0</v>
      </c>
      <c r="T55">
        <v>716</v>
      </c>
      <c r="U55">
        <v>97</v>
      </c>
      <c r="V55">
        <v>3</v>
      </c>
      <c r="W55">
        <v>8</v>
      </c>
      <c r="X55">
        <v>11</v>
      </c>
      <c r="Y55">
        <v>2</v>
      </c>
    </row>
    <row r="56" spans="1:25" x14ac:dyDescent="0.25">
      <c r="A56" t="s">
        <v>5376</v>
      </c>
      <c r="B56" t="s">
        <v>5232</v>
      </c>
      <c r="C56">
        <v>8</v>
      </c>
      <c r="D56">
        <v>12</v>
      </c>
      <c r="E56">
        <v>4.78</v>
      </c>
      <c r="F56">
        <v>24</v>
      </c>
      <c r="G56">
        <v>34</v>
      </c>
      <c r="H56">
        <v>0</v>
      </c>
      <c r="I56">
        <v>163.19999999999999</v>
      </c>
      <c r="J56">
        <v>179</v>
      </c>
      <c r="K56">
        <v>87</v>
      </c>
      <c r="L56">
        <v>17</v>
      </c>
      <c r="M56">
        <v>73</v>
      </c>
      <c r="N56">
        <v>43</v>
      </c>
      <c r="O56" t="s">
        <v>6084</v>
      </c>
      <c r="P56">
        <v>1</v>
      </c>
      <c r="Q56">
        <v>1</v>
      </c>
      <c r="R56">
        <v>0</v>
      </c>
      <c r="S56">
        <v>0</v>
      </c>
      <c r="T56">
        <v>692</v>
      </c>
      <c r="U56">
        <v>91</v>
      </c>
      <c r="V56">
        <v>2</v>
      </c>
      <c r="W56">
        <v>1</v>
      </c>
      <c r="X56">
        <v>3</v>
      </c>
      <c r="Y56">
        <v>0</v>
      </c>
    </row>
    <row r="57" spans="1:25" x14ac:dyDescent="0.25">
      <c r="A57" t="s">
        <v>981</v>
      </c>
      <c r="B57" t="s">
        <v>6836</v>
      </c>
      <c r="C57">
        <v>10</v>
      </c>
      <c r="D57">
        <v>12</v>
      </c>
      <c r="E57">
        <v>3.55</v>
      </c>
      <c r="F57">
        <v>27</v>
      </c>
      <c r="G57">
        <v>27</v>
      </c>
      <c r="H57">
        <v>0</v>
      </c>
      <c r="I57">
        <v>162.1</v>
      </c>
      <c r="J57">
        <v>139</v>
      </c>
      <c r="K57">
        <v>64</v>
      </c>
      <c r="L57">
        <v>19</v>
      </c>
      <c r="M57">
        <v>153</v>
      </c>
      <c r="N57">
        <v>57</v>
      </c>
      <c r="O57" t="s">
        <v>3909</v>
      </c>
      <c r="P57">
        <v>1</v>
      </c>
      <c r="Q57">
        <v>0</v>
      </c>
      <c r="R57">
        <v>0</v>
      </c>
      <c r="S57">
        <v>0</v>
      </c>
      <c r="T57">
        <v>678</v>
      </c>
      <c r="U57">
        <v>79</v>
      </c>
      <c r="V57">
        <v>1</v>
      </c>
      <c r="W57">
        <v>3</v>
      </c>
      <c r="X57">
        <v>11</v>
      </c>
      <c r="Y57">
        <v>0</v>
      </c>
    </row>
    <row r="58" spans="1:25" x14ac:dyDescent="0.25">
      <c r="A58" t="s">
        <v>986</v>
      </c>
      <c r="B58" t="s">
        <v>5249</v>
      </c>
      <c r="C58">
        <v>15</v>
      </c>
      <c r="D58">
        <v>5</v>
      </c>
      <c r="E58">
        <v>2.89</v>
      </c>
      <c r="F58">
        <v>28</v>
      </c>
      <c r="G58">
        <v>28</v>
      </c>
      <c r="H58">
        <v>0</v>
      </c>
      <c r="I58">
        <v>162</v>
      </c>
      <c r="J58">
        <v>116</v>
      </c>
      <c r="K58">
        <v>52</v>
      </c>
      <c r="L58">
        <v>23</v>
      </c>
      <c r="M58">
        <v>218</v>
      </c>
      <c r="N58">
        <v>71</v>
      </c>
      <c r="O58" t="s">
        <v>4220</v>
      </c>
      <c r="P58">
        <v>1</v>
      </c>
      <c r="Q58">
        <v>1</v>
      </c>
      <c r="R58">
        <v>0</v>
      </c>
      <c r="S58">
        <v>0</v>
      </c>
      <c r="T58">
        <v>665</v>
      </c>
      <c r="U58">
        <v>57</v>
      </c>
      <c r="V58">
        <v>3</v>
      </c>
      <c r="W58">
        <v>5</v>
      </c>
      <c r="X58">
        <v>8</v>
      </c>
      <c r="Y58">
        <v>0</v>
      </c>
    </row>
    <row r="59" spans="1:25" x14ac:dyDescent="0.25">
      <c r="A59" t="s">
        <v>5313</v>
      </c>
      <c r="B59" t="s">
        <v>5233</v>
      </c>
      <c r="C59">
        <v>11</v>
      </c>
      <c r="D59">
        <v>7</v>
      </c>
      <c r="E59">
        <v>4.3899999999999997</v>
      </c>
      <c r="F59">
        <v>29</v>
      </c>
      <c r="G59">
        <v>29</v>
      </c>
      <c r="H59">
        <v>0</v>
      </c>
      <c r="I59">
        <v>162</v>
      </c>
      <c r="J59">
        <v>174</v>
      </c>
      <c r="K59">
        <v>79</v>
      </c>
      <c r="L59">
        <v>25</v>
      </c>
      <c r="M59">
        <v>147</v>
      </c>
      <c r="N59">
        <v>49</v>
      </c>
      <c r="O59" t="s">
        <v>6092</v>
      </c>
      <c r="P59">
        <v>0</v>
      </c>
      <c r="Q59">
        <v>0</v>
      </c>
      <c r="R59">
        <v>0</v>
      </c>
      <c r="S59">
        <v>0</v>
      </c>
      <c r="T59">
        <v>701</v>
      </c>
      <c r="U59">
        <v>82</v>
      </c>
      <c r="V59">
        <v>3</v>
      </c>
      <c r="W59">
        <v>8</v>
      </c>
      <c r="X59">
        <v>6</v>
      </c>
      <c r="Y59">
        <v>0</v>
      </c>
    </row>
    <row r="60" spans="1:25" x14ac:dyDescent="0.25">
      <c r="A60" t="s">
        <v>5351</v>
      </c>
      <c r="B60" t="s">
        <v>5248</v>
      </c>
      <c r="C60">
        <v>8</v>
      </c>
      <c r="D60">
        <v>7</v>
      </c>
      <c r="E60">
        <v>5.12</v>
      </c>
      <c r="F60">
        <v>29</v>
      </c>
      <c r="G60">
        <v>31</v>
      </c>
      <c r="H60">
        <v>0</v>
      </c>
      <c r="I60">
        <v>160</v>
      </c>
      <c r="J60">
        <v>140</v>
      </c>
      <c r="K60">
        <v>91</v>
      </c>
      <c r="L60">
        <v>37</v>
      </c>
      <c r="M60">
        <v>137</v>
      </c>
      <c r="N60">
        <v>63</v>
      </c>
      <c r="O60" t="s">
        <v>6116</v>
      </c>
      <c r="P60">
        <v>1</v>
      </c>
      <c r="Q60">
        <v>0</v>
      </c>
      <c r="R60">
        <v>0</v>
      </c>
      <c r="S60">
        <v>0</v>
      </c>
      <c r="T60">
        <v>678</v>
      </c>
      <c r="U60">
        <v>93</v>
      </c>
      <c r="V60">
        <v>1</v>
      </c>
      <c r="W60">
        <v>5</v>
      </c>
      <c r="X60">
        <v>8</v>
      </c>
      <c r="Y60">
        <v>0</v>
      </c>
    </row>
    <row r="61" spans="1:25" x14ac:dyDescent="0.25">
      <c r="A61" t="s">
        <v>713</v>
      </c>
      <c r="B61" t="s">
        <v>5247</v>
      </c>
      <c r="C61">
        <v>8</v>
      </c>
      <c r="D61">
        <v>13</v>
      </c>
      <c r="E61">
        <v>6.08</v>
      </c>
      <c r="F61">
        <v>29</v>
      </c>
      <c r="G61">
        <v>29</v>
      </c>
      <c r="H61">
        <v>0</v>
      </c>
      <c r="I61">
        <v>160</v>
      </c>
      <c r="J61">
        <v>204</v>
      </c>
      <c r="K61">
        <v>108</v>
      </c>
      <c r="L61">
        <v>29</v>
      </c>
      <c r="M61">
        <v>103</v>
      </c>
      <c r="N61">
        <v>44</v>
      </c>
      <c r="O61" t="s">
        <v>4872</v>
      </c>
      <c r="P61">
        <v>0</v>
      </c>
      <c r="Q61">
        <v>0</v>
      </c>
      <c r="R61">
        <v>0</v>
      </c>
      <c r="S61">
        <v>0</v>
      </c>
      <c r="T61">
        <v>713</v>
      </c>
      <c r="U61">
        <v>111</v>
      </c>
      <c r="V61">
        <v>2</v>
      </c>
      <c r="W61">
        <v>7</v>
      </c>
      <c r="X61">
        <v>3</v>
      </c>
      <c r="Y61">
        <v>0</v>
      </c>
    </row>
    <row r="62" spans="1:25" x14ac:dyDescent="0.25">
      <c r="A62" t="s">
        <v>5559</v>
      </c>
      <c r="B62" t="s">
        <v>5234</v>
      </c>
      <c r="C62">
        <v>12</v>
      </c>
      <c r="D62">
        <v>10</v>
      </c>
      <c r="E62">
        <v>4.37</v>
      </c>
      <c r="F62">
        <v>29</v>
      </c>
      <c r="G62">
        <v>29</v>
      </c>
      <c r="H62">
        <v>0</v>
      </c>
      <c r="I62">
        <v>158.19999999999999</v>
      </c>
      <c r="J62">
        <v>167</v>
      </c>
      <c r="K62">
        <v>77</v>
      </c>
      <c r="L62">
        <v>18</v>
      </c>
      <c r="M62">
        <v>140</v>
      </c>
      <c r="N62">
        <v>55</v>
      </c>
      <c r="O62" t="s">
        <v>6050</v>
      </c>
      <c r="P62">
        <v>0</v>
      </c>
      <c r="Q62">
        <v>0</v>
      </c>
      <c r="R62">
        <v>0</v>
      </c>
      <c r="S62">
        <v>0</v>
      </c>
      <c r="T62">
        <v>692</v>
      </c>
      <c r="U62">
        <v>88</v>
      </c>
      <c r="V62">
        <v>1</v>
      </c>
      <c r="W62">
        <v>10</v>
      </c>
      <c r="X62">
        <v>8</v>
      </c>
      <c r="Y62">
        <v>0</v>
      </c>
    </row>
    <row r="63" spans="1:25" x14ac:dyDescent="0.25">
      <c r="A63" t="s">
        <v>836</v>
      </c>
      <c r="B63" t="s">
        <v>5257</v>
      </c>
      <c r="C63">
        <v>12</v>
      </c>
      <c r="D63">
        <v>10</v>
      </c>
      <c r="E63">
        <v>5.07</v>
      </c>
      <c r="F63">
        <v>29</v>
      </c>
      <c r="G63">
        <v>29</v>
      </c>
      <c r="H63">
        <v>0</v>
      </c>
      <c r="I63">
        <v>158</v>
      </c>
      <c r="J63">
        <v>182</v>
      </c>
      <c r="K63">
        <v>89</v>
      </c>
      <c r="L63">
        <v>24</v>
      </c>
      <c r="M63">
        <v>121</v>
      </c>
      <c r="N63">
        <v>60</v>
      </c>
      <c r="O63" t="s">
        <v>3996</v>
      </c>
      <c r="P63">
        <v>0</v>
      </c>
      <c r="Q63">
        <v>0</v>
      </c>
      <c r="R63">
        <v>0</v>
      </c>
      <c r="S63">
        <v>0</v>
      </c>
      <c r="T63">
        <v>693</v>
      </c>
      <c r="U63">
        <v>93</v>
      </c>
      <c r="V63">
        <v>0</v>
      </c>
      <c r="W63">
        <v>6</v>
      </c>
      <c r="X63">
        <v>4</v>
      </c>
      <c r="Y63">
        <v>0</v>
      </c>
    </row>
    <row r="64" spans="1:25" x14ac:dyDescent="0.25">
      <c r="A64" t="s">
        <v>835</v>
      </c>
      <c r="B64" t="s">
        <v>5249</v>
      </c>
      <c r="C64">
        <v>9</v>
      </c>
      <c r="D64">
        <v>9</v>
      </c>
      <c r="E64">
        <v>3.49</v>
      </c>
      <c r="F64">
        <v>28</v>
      </c>
      <c r="G64">
        <v>28</v>
      </c>
      <c r="H64">
        <v>0</v>
      </c>
      <c r="I64">
        <v>157.1</v>
      </c>
      <c r="J64">
        <v>148</v>
      </c>
      <c r="K64">
        <v>61</v>
      </c>
      <c r="L64">
        <v>17</v>
      </c>
      <c r="M64">
        <v>146</v>
      </c>
      <c r="N64">
        <v>61</v>
      </c>
      <c r="O64" t="s">
        <v>4570</v>
      </c>
      <c r="P64">
        <v>0</v>
      </c>
      <c r="Q64">
        <v>0</v>
      </c>
      <c r="R64">
        <v>0</v>
      </c>
      <c r="S64">
        <v>0</v>
      </c>
      <c r="T64">
        <v>684</v>
      </c>
      <c r="U64">
        <v>76</v>
      </c>
      <c r="V64">
        <v>7</v>
      </c>
      <c r="W64">
        <v>9</v>
      </c>
      <c r="X64">
        <v>7</v>
      </c>
      <c r="Y64">
        <v>1</v>
      </c>
    </row>
    <row r="65" spans="1:25" x14ac:dyDescent="0.25">
      <c r="A65" t="s">
        <v>5302</v>
      </c>
      <c r="B65" t="s">
        <v>5251</v>
      </c>
      <c r="C65">
        <v>8</v>
      </c>
      <c r="D65">
        <v>11</v>
      </c>
      <c r="E65">
        <v>4.3499999999999996</v>
      </c>
      <c r="F65">
        <v>31</v>
      </c>
      <c r="G65">
        <v>31</v>
      </c>
      <c r="H65">
        <v>0</v>
      </c>
      <c r="I65">
        <v>157.1</v>
      </c>
      <c r="J65">
        <v>159</v>
      </c>
      <c r="K65">
        <v>76</v>
      </c>
      <c r="L65">
        <v>17</v>
      </c>
      <c r="M65">
        <v>142</v>
      </c>
      <c r="N65">
        <v>72</v>
      </c>
      <c r="O65" t="s">
        <v>6088</v>
      </c>
      <c r="P65">
        <v>0</v>
      </c>
      <c r="Q65">
        <v>0</v>
      </c>
      <c r="R65">
        <v>0</v>
      </c>
      <c r="S65">
        <v>0</v>
      </c>
      <c r="T65">
        <v>680</v>
      </c>
      <c r="U65">
        <v>81</v>
      </c>
      <c r="V65">
        <v>7</v>
      </c>
      <c r="W65">
        <v>6</v>
      </c>
      <c r="X65">
        <v>8</v>
      </c>
      <c r="Y65">
        <v>1</v>
      </c>
    </row>
    <row r="66" spans="1:25" x14ac:dyDescent="0.25">
      <c r="A66" t="s">
        <v>749</v>
      </c>
      <c r="B66" t="s">
        <v>5241</v>
      </c>
      <c r="C66">
        <v>8</v>
      </c>
      <c r="D66">
        <v>15</v>
      </c>
      <c r="E66">
        <v>5.61</v>
      </c>
      <c r="F66">
        <v>32</v>
      </c>
      <c r="G66">
        <v>32</v>
      </c>
      <c r="H66">
        <v>0</v>
      </c>
      <c r="I66">
        <v>157.1</v>
      </c>
      <c r="J66">
        <v>179</v>
      </c>
      <c r="K66">
        <v>98</v>
      </c>
      <c r="L66">
        <v>25</v>
      </c>
      <c r="M66">
        <v>142</v>
      </c>
      <c r="N66">
        <v>93</v>
      </c>
      <c r="O66" t="s">
        <v>4685</v>
      </c>
      <c r="P66">
        <v>0</v>
      </c>
      <c r="Q66">
        <v>0</v>
      </c>
      <c r="R66">
        <v>0</v>
      </c>
      <c r="S66">
        <v>0</v>
      </c>
      <c r="T66">
        <v>728</v>
      </c>
      <c r="U66">
        <v>104</v>
      </c>
      <c r="V66">
        <v>1</v>
      </c>
      <c r="W66">
        <v>4</v>
      </c>
      <c r="X66">
        <v>1</v>
      </c>
      <c r="Y66">
        <v>0</v>
      </c>
    </row>
    <row r="67" spans="1:25" x14ac:dyDescent="0.25">
      <c r="A67" t="s">
        <v>701</v>
      </c>
      <c r="B67" t="s">
        <v>6836</v>
      </c>
      <c r="C67">
        <v>5</v>
      </c>
      <c r="D67">
        <v>10</v>
      </c>
      <c r="E67">
        <v>4.41</v>
      </c>
      <c r="F67">
        <v>27</v>
      </c>
      <c r="G67">
        <v>27</v>
      </c>
      <c r="H67">
        <v>0</v>
      </c>
      <c r="I67">
        <v>157</v>
      </c>
      <c r="J67">
        <v>157</v>
      </c>
      <c r="K67">
        <v>77</v>
      </c>
      <c r="L67">
        <v>18</v>
      </c>
      <c r="M67">
        <v>129</v>
      </c>
      <c r="N67">
        <v>64</v>
      </c>
      <c r="O67" t="s">
        <v>3781</v>
      </c>
      <c r="P67">
        <v>0</v>
      </c>
      <c r="Q67">
        <v>0</v>
      </c>
      <c r="R67">
        <v>0</v>
      </c>
      <c r="S67">
        <v>0</v>
      </c>
      <c r="T67">
        <v>673</v>
      </c>
      <c r="U67">
        <v>86</v>
      </c>
      <c r="V67">
        <v>5</v>
      </c>
      <c r="W67">
        <v>1</v>
      </c>
      <c r="X67">
        <v>8</v>
      </c>
      <c r="Y67">
        <v>3</v>
      </c>
    </row>
    <row r="68" spans="1:25" x14ac:dyDescent="0.25">
      <c r="A68" t="s">
        <v>5365</v>
      </c>
      <c r="B68" t="s">
        <v>5233</v>
      </c>
      <c r="C68">
        <v>11</v>
      </c>
      <c r="D68">
        <v>11</v>
      </c>
      <c r="E68">
        <v>4.0999999999999996</v>
      </c>
      <c r="F68">
        <v>28</v>
      </c>
      <c r="G68">
        <v>33</v>
      </c>
      <c r="H68">
        <v>0</v>
      </c>
      <c r="I68">
        <v>156</v>
      </c>
      <c r="J68">
        <v>169</v>
      </c>
      <c r="K68">
        <v>71</v>
      </c>
      <c r="L68">
        <v>17</v>
      </c>
      <c r="M68">
        <v>107</v>
      </c>
      <c r="N68">
        <v>63</v>
      </c>
      <c r="O68" t="s">
        <v>6734</v>
      </c>
      <c r="P68">
        <v>0</v>
      </c>
      <c r="Q68">
        <v>0</v>
      </c>
      <c r="R68">
        <v>0</v>
      </c>
      <c r="S68">
        <v>0</v>
      </c>
      <c r="T68">
        <v>688</v>
      </c>
      <c r="U68">
        <v>78</v>
      </c>
      <c r="V68">
        <v>4</v>
      </c>
      <c r="W68">
        <v>8</v>
      </c>
      <c r="X68">
        <v>1</v>
      </c>
      <c r="Y68">
        <v>2</v>
      </c>
    </row>
    <row r="69" spans="1:25" x14ac:dyDescent="0.25">
      <c r="A69" t="s">
        <v>786</v>
      </c>
      <c r="B69" t="s">
        <v>6836</v>
      </c>
      <c r="C69">
        <v>8</v>
      </c>
      <c r="D69">
        <v>13</v>
      </c>
      <c r="E69">
        <v>4.62</v>
      </c>
      <c r="F69">
        <v>27</v>
      </c>
      <c r="G69">
        <v>27</v>
      </c>
      <c r="H69">
        <v>0</v>
      </c>
      <c r="I69">
        <v>156</v>
      </c>
      <c r="J69">
        <v>167</v>
      </c>
      <c r="K69">
        <v>80</v>
      </c>
      <c r="L69">
        <v>22</v>
      </c>
      <c r="M69">
        <v>100</v>
      </c>
      <c r="N69">
        <v>55</v>
      </c>
      <c r="O69" t="s">
        <v>4106</v>
      </c>
      <c r="P69">
        <v>0</v>
      </c>
      <c r="Q69">
        <v>0</v>
      </c>
      <c r="R69">
        <v>0</v>
      </c>
      <c r="S69">
        <v>0</v>
      </c>
      <c r="T69">
        <v>684</v>
      </c>
      <c r="U69">
        <v>88</v>
      </c>
      <c r="V69">
        <v>2</v>
      </c>
      <c r="W69">
        <v>6</v>
      </c>
      <c r="X69">
        <v>1</v>
      </c>
      <c r="Y69">
        <v>0</v>
      </c>
    </row>
    <row r="70" spans="1:25" x14ac:dyDescent="0.25">
      <c r="A70" t="s">
        <v>6592</v>
      </c>
      <c r="B70" t="s">
        <v>5258</v>
      </c>
      <c r="C70">
        <v>9</v>
      </c>
      <c r="D70">
        <v>7</v>
      </c>
      <c r="E70">
        <v>3.88</v>
      </c>
      <c r="F70">
        <v>29</v>
      </c>
      <c r="G70">
        <v>29</v>
      </c>
      <c r="H70">
        <v>0</v>
      </c>
      <c r="I70">
        <v>155.1</v>
      </c>
      <c r="J70">
        <v>140</v>
      </c>
      <c r="K70">
        <v>67</v>
      </c>
      <c r="L70">
        <v>21</v>
      </c>
      <c r="M70">
        <v>144</v>
      </c>
      <c r="N70">
        <v>51</v>
      </c>
      <c r="O70" t="s">
        <v>6593</v>
      </c>
      <c r="P70">
        <v>0</v>
      </c>
      <c r="Q70">
        <v>0</v>
      </c>
      <c r="R70">
        <v>0</v>
      </c>
      <c r="S70">
        <v>0</v>
      </c>
      <c r="T70">
        <v>649</v>
      </c>
      <c r="U70">
        <v>72</v>
      </c>
      <c r="V70">
        <v>0</v>
      </c>
      <c r="W70">
        <v>1</v>
      </c>
      <c r="X70">
        <v>7</v>
      </c>
      <c r="Y70">
        <v>1</v>
      </c>
    </row>
    <row r="71" spans="1:25" x14ac:dyDescent="0.25">
      <c r="A71" t="s">
        <v>5998</v>
      </c>
      <c r="B71" t="s">
        <v>5249</v>
      </c>
      <c r="C71">
        <v>8</v>
      </c>
      <c r="D71">
        <v>9</v>
      </c>
      <c r="E71">
        <v>3.37</v>
      </c>
      <c r="F71">
        <v>25</v>
      </c>
      <c r="G71">
        <v>26</v>
      </c>
      <c r="H71">
        <v>0</v>
      </c>
      <c r="I71">
        <v>155</v>
      </c>
      <c r="J71">
        <v>124</v>
      </c>
      <c r="K71">
        <v>58</v>
      </c>
      <c r="L71">
        <v>15</v>
      </c>
      <c r="M71">
        <v>165</v>
      </c>
      <c r="N71">
        <v>53</v>
      </c>
      <c r="O71" t="s">
        <v>5374</v>
      </c>
      <c r="P71">
        <v>0</v>
      </c>
      <c r="Q71">
        <v>0</v>
      </c>
      <c r="R71">
        <v>0</v>
      </c>
      <c r="S71">
        <v>0</v>
      </c>
      <c r="T71">
        <v>627</v>
      </c>
      <c r="U71">
        <v>61</v>
      </c>
      <c r="V71">
        <v>2</v>
      </c>
      <c r="W71">
        <v>5</v>
      </c>
      <c r="X71">
        <v>13</v>
      </c>
      <c r="Y71">
        <v>0</v>
      </c>
    </row>
    <row r="72" spans="1:25" x14ac:dyDescent="0.25">
      <c r="A72" t="s">
        <v>3691</v>
      </c>
      <c r="B72" t="s">
        <v>5230</v>
      </c>
      <c r="C72">
        <v>10</v>
      </c>
      <c r="D72">
        <v>13</v>
      </c>
      <c r="E72">
        <v>4.79</v>
      </c>
      <c r="F72">
        <v>28</v>
      </c>
      <c r="G72">
        <v>29</v>
      </c>
      <c r="H72">
        <v>0</v>
      </c>
      <c r="I72">
        <v>154</v>
      </c>
      <c r="J72">
        <v>169</v>
      </c>
      <c r="K72">
        <v>82</v>
      </c>
      <c r="L72">
        <v>20</v>
      </c>
      <c r="M72">
        <v>143</v>
      </c>
      <c r="N72">
        <v>59</v>
      </c>
      <c r="O72" t="s">
        <v>4406</v>
      </c>
      <c r="P72">
        <v>0</v>
      </c>
      <c r="Q72">
        <v>0</v>
      </c>
      <c r="R72">
        <v>0</v>
      </c>
      <c r="S72">
        <v>0</v>
      </c>
      <c r="T72">
        <v>692</v>
      </c>
      <c r="U72">
        <v>86</v>
      </c>
      <c r="V72">
        <v>2</v>
      </c>
      <c r="W72">
        <v>10</v>
      </c>
      <c r="X72">
        <v>4</v>
      </c>
      <c r="Y72">
        <v>0</v>
      </c>
    </row>
    <row r="73" spans="1:25" x14ac:dyDescent="0.25">
      <c r="A73" t="s">
        <v>736</v>
      </c>
      <c r="B73" t="s">
        <v>5245</v>
      </c>
      <c r="C73">
        <v>5</v>
      </c>
      <c r="D73">
        <v>13</v>
      </c>
      <c r="E73">
        <v>5.38</v>
      </c>
      <c r="F73">
        <v>30</v>
      </c>
      <c r="G73">
        <v>30</v>
      </c>
      <c r="H73">
        <v>0</v>
      </c>
      <c r="I73">
        <v>154</v>
      </c>
      <c r="J73">
        <v>143</v>
      </c>
      <c r="K73">
        <v>92</v>
      </c>
      <c r="L73">
        <v>34</v>
      </c>
      <c r="M73">
        <v>131</v>
      </c>
      <c r="N73">
        <v>61</v>
      </c>
      <c r="O73" t="s">
        <v>4792</v>
      </c>
      <c r="P73">
        <v>0</v>
      </c>
      <c r="Q73">
        <v>0</v>
      </c>
      <c r="R73">
        <v>0</v>
      </c>
      <c r="S73">
        <v>0</v>
      </c>
      <c r="T73">
        <v>655</v>
      </c>
      <c r="U73">
        <v>99</v>
      </c>
      <c r="V73">
        <v>2</v>
      </c>
      <c r="W73">
        <v>5</v>
      </c>
      <c r="X73">
        <v>4</v>
      </c>
      <c r="Y73">
        <v>1</v>
      </c>
    </row>
    <row r="74" spans="1:25" x14ac:dyDescent="0.25">
      <c r="A74" t="s">
        <v>732</v>
      </c>
      <c r="B74" t="s">
        <v>5235</v>
      </c>
      <c r="C74">
        <v>8</v>
      </c>
      <c r="D74">
        <v>10</v>
      </c>
      <c r="E74">
        <v>5.22</v>
      </c>
      <c r="F74">
        <v>28</v>
      </c>
      <c r="G74">
        <v>29</v>
      </c>
      <c r="H74">
        <v>0</v>
      </c>
      <c r="I74">
        <v>153.1</v>
      </c>
      <c r="J74">
        <v>157</v>
      </c>
      <c r="K74">
        <v>89</v>
      </c>
      <c r="L74">
        <v>32</v>
      </c>
      <c r="M74">
        <v>146</v>
      </c>
      <c r="N74">
        <v>62</v>
      </c>
      <c r="O74" t="s">
        <v>4672</v>
      </c>
      <c r="P74">
        <v>0</v>
      </c>
      <c r="Q74">
        <v>0</v>
      </c>
      <c r="R74">
        <v>0</v>
      </c>
      <c r="S74">
        <v>0</v>
      </c>
      <c r="T74">
        <v>671</v>
      </c>
      <c r="U74">
        <v>95</v>
      </c>
      <c r="V74">
        <v>0</v>
      </c>
      <c r="W74">
        <v>13</v>
      </c>
      <c r="X74">
        <v>11</v>
      </c>
      <c r="Y74">
        <v>1</v>
      </c>
    </row>
    <row r="75" spans="1:25" x14ac:dyDescent="0.25">
      <c r="A75" t="s">
        <v>991</v>
      </c>
      <c r="B75" t="s">
        <v>5238</v>
      </c>
      <c r="C75">
        <v>16</v>
      </c>
      <c r="D75">
        <v>3</v>
      </c>
      <c r="E75">
        <v>2.72</v>
      </c>
      <c r="F75">
        <v>25</v>
      </c>
      <c r="G75">
        <v>27</v>
      </c>
      <c r="H75">
        <v>0</v>
      </c>
      <c r="I75">
        <v>152.1</v>
      </c>
      <c r="J75">
        <v>123</v>
      </c>
      <c r="K75">
        <v>46</v>
      </c>
      <c r="L75">
        <v>15</v>
      </c>
      <c r="M75">
        <v>151</v>
      </c>
      <c r="N75">
        <v>38</v>
      </c>
      <c r="O75" t="s">
        <v>4371</v>
      </c>
      <c r="P75">
        <v>0</v>
      </c>
      <c r="Q75">
        <v>0</v>
      </c>
      <c r="R75">
        <v>1</v>
      </c>
      <c r="S75">
        <v>0</v>
      </c>
      <c r="T75">
        <v>614</v>
      </c>
      <c r="U75">
        <v>50</v>
      </c>
      <c r="V75">
        <v>6</v>
      </c>
      <c r="W75">
        <v>6</v>
      </c>
      <c r="X75">
        <v>2</v>
      </c>
      <c r="Y75">
        <v>0</v>
      </c>
    </row>
    <row r="76" spans="1:25" x14ac:dyDescent="0.25">
      <c r="A76" t="s">
        <v>5502</v>
      </c>
      <c r="B76" t="s">
        <v>5251</v>
      </c>
      <c r="C76">
        <v>7</v>
      </c>
      <c r="D76">
        <v>9</v>
      </c>
      <c r="E76">
        <v>4.07</v>
      </c>
      <c r="F76">
        <v>25</v>
      </c>
      <c r="G76">
        <v>31</v>
      </c>
      <c r="H76">
        <v>0</v>
      </c>
      <c r="I76">
        <v>150.1</v>
      </c>
      <c r="J76">
        <v>145</v>
      </c>
      <c r="K76">
        <v>68</v>
      </c>
      <c r="L76">
        <v>14</v>
      </c>
      <c r="M76">
        <v>117</v>
      </c>
      <c r="N76">
        <v>52</v>
      </c>
      <c r="O76" t="s">
        <v>6109</v>
      </c>
      <c r="P76">
        <v>0</v>
      </c>
      <c r="Q76">
        <v>0</v>
      </c>
      <c r="R76">
        <v>0</v>
      </c>
      <c r="S76">
        <v>0</v>
      </c>
      <c r="T76">
        <v>642</v>
      </c>
      <c r="U76">
        <v>73</v>
      </c>
      <c r="V76">
        <v>4</v>
      </c>
      <c r="W76">
        <v>9</v>
      </c>
      <c r="X76">
        <v>2</v>
      </c>
      <c r="Y76">
        <v>0</v>
      </c>
    </row>
    <row r="77" spans="1:25" x14ac:dyDescent="0.25">
      <c r="A77" t="s">
        <v>703</v>
      </c>
      <c r="B77" t="s">
        <v>5258</v>
      </c>
      <c r="C77">
        <v>14</v>
      </c>
      <c r="D77">
        <v>5</v>
      </c>
      <c r="E77">
        <v>3.69</v>
      </c>
      <c r="F77">
        <v>27</v>
      </c>
      <c r="G77">
        <v>27</v>
      </c>
      <c r="H77">
        <v>0</v>
      </c>
      <c r="I77">
        <v>148.19999999999999</v>
      </c>
      <c r="J77">
        <v>139</v>
      </c>
      <c r="K77">
        <v>61</v>
      </c>
      <c r="L77">
        <v>21</v>
      </c>
      <c r="M77">
        <v>120</v>
      </c>
      <c r="N77">
        <v>50</v>
      </c>
      <c r="O77" t="s">
        <v>4228</v>
      </c>
      <c r="P77">
        <v>0</v>
      </c>
      <c r="Q77">
        <v>0</v>
      </c>
      <c r="R77">
        <v>0</v>
      </c>
      <c r="S77">
        <v>0</v>
      </c>
      <c r="T77">
        <v>623</v>
      </c>
      <c r="U77">
        <v>64</v>
      </c>
      <c r="V77">
        <v>1</v>
      </c>
      <c r="W77">
        <v>5</v>
      </c>
      <c r="X77">
        <v>5</v>
      </c>
      <c r="Y77">
        <v>0</v>
      </c>
    </row>
    <row r="78" spans="1:25" x14ac:dyDescent="0.25">
      <c r="A78" t="s">
        <v>704</v>
      </c>
      <c r="B78" t="s">
        <v>5253</v>
      </c>
      <c r="C78">
        <v>11</v>
      </c>
      <c r="D78">
        <v>6</v>
      </c>
      <c r="E78">
        <v>4.2</v>
      </c>
      <c r="F78">
        <v>24</v>
      </c>
      <c r="G78">
        <v>24</v>
      </c>
      <c r="H78">
        <v>0</v>
      </c>
      <c r="I78">
        <v>148</v>
      </c>
      <c r="J78">
        <v>125</v>
      </c>
      <c r="K78">
        <v>69</v>
      </c>
      <c r="L78">
        <v>18</v>
      </c>
      <c r="M78">
        <v>105</v>
      </c>
      <c r="N78">
        <v>53</v>
      </c>
      <c r="O78" t="s">
        <v>5034</v>
      </c>
      <c r="P78">
        <v>1</v>
      </c>
      <c r="Q78">
        <v>0</v>
      </c>
      <c r="R78">
        <v>0</v>
      </c>
      <c r="S78">
        <v>0</v>
      </c>
      <c r="T78">
        <v>614</v>
      </c>
      <c r="U78">
        <v>74</v>
      </c>
      <c r="V78">
        <v>1</v>
      </c>
      <c r="W78">
        <v>11</v>
      </c>
      <c r="X78">
        <v>6</v>
      </c>
      <c r="Y78">
        <v>0</v>
      </c>
    </row>
    <row r="79" spans="1:25" x14ac:dyDescent="0.25">
      <c r="A79" t="s">
        <v>816</v>
      </c>
      <c r="B79" t="s">
        <v>5233</v>
      </c>
      <c r="C79">
        <v>8</v>
      </c>
      <c r="D79">
        <v>15</v>
      </c>
      <c r="E79">
        <v>4.6900000000000004</v>
      </c>
      <c r="F79">
        <v>25</v>
      </c>
      <c r="G79">
        <v>33</v>
      </c>
      <c r="H79">
        <v>1</v>
      </c>
      <c r="I79">
        <v>147.19999999999999</v>
      </c>
      <c r="J79">
        <v>136</v>
      </c>
      <c r="K79">
        <v>77</v>
      </c>
      <c r="L79">
        <v>20</v>
      </c>
      <c r="M79">
        <v>120</v>
      </c>
      <c r="N79">
        <v>77</v>
      </c>
      <c r="O79" t="s">
        <v>4647</v>
      </c>
      <c r="P79">
        <v>1</v>
      </c>
      <c r="Q79">
        <v>1</v>
      </c>
      <c r="R79">
        <v>0</v>
      </c>
      <c r="S79">
        <v>0</v>
      </c>
      <c r="T79">
        <v>631</v>
      </c>
      <c r="U79">
        <v>79</v>
      </c>
      <c r="V79">
        <v>2</v>
      </c>
      <c r="W79">
        <v>4</v>
      </c>
      <c r="X79">
        <v>12</v>
      </c>
      <c r="Y79">
        <v>2</v>
      </c>
    </row>
    <row r="80" spans="1:25" x14ac:dyDescent="0.25">
      <c r="A80" t="s">
        <v>6093</v>
      </c>
      <c r="B80" t="s">
        <v>5254</v>
      </c>
      <c r="C80">
        <v>11</v>
      </c>
      <c r="D80">
        <v>10</v>
      </c>
      <c r="E80">
        <v>4.1500000000000004</v>
      </c>
      <c r="F80">
        <v>24</v>
      </c>
      <c r="G80">
        <v>27</v>
      </c>
      <c r="H80">
        <v>0</v>
      </c>
      <c r="I80">
        <v>147.1</v>
      </c>
      <c r="J80">
        <v>149</v>
      </c>
      <c r="K80">
        <v>68</v>
      </c>
      <c r="L80">
        <v>21</v>
      </c>
      <c r="M80">
        <v>105</v>
      </c>
      <c r="N80">
        <v>49</v>
      </c>
      <c r="O80" t="s">
        <v>5595</v>
      </c>
      <c r="P80">
        <v>0</v>
      </c>
      <c r="Q80">
        <v>0</v>
      </c>
      <c r="R80">
        <v>0</v>
      </c>
      <c r="S80">
        <v>1</v>
      </c>
      <c r="T80">
        <v>620</v>
      </c>
      <c r="U80">
        <v>72</v>
      </c>
      <c r="V80">
        <v>1</v>
      </c>
      <c r="W80">
        <v>6</v>
      </c>
      <c r="X80">
        <v>5</v>
      </c>
      <c r="Y80">
        <v>1</v>
      </c>
    </row>
    <row r="81" spans="1:25" x14ac:dyDescent="0.25">
      <c r="A81" t="s">
        <v>707</v>
      </c>
      <c r="B81" t="s">
        <v>5232</v>
      </c>
      <c r="C81">
        <v>8</v>
      </c>
      <c r="D81">
        <v>8</v>
      </c>
      <c r="E81">
        <v>4.5199999999999996</v>
      </c>
      <c r="F81">
        <v>25</v>
      </c>
      <c r="G81">
        <v>25</v>
      </c>
      <c r="H81">
        <v>0</v>
      </c>
      <c r="I81">
        <v>147.1</v>
      </c>
      <c r="J81">
        <v>160</v>
      </c>
      <c r="K81">
        <v>74</v>
      </c>
      <c r="L81">
        <v>22</v>
      </c>
      <c r="M81">
        <v>136</v>
      </c>
      <c r="N81">
        <v>53</v>
      </c>
      <c r="O81" t="s">
        <v>3910</v>
      </c>
      <c r="P81">
        <v>0</v>
      </c>
      <c r="Q81">
        <v>0</v>
      </c>
      <c r="R81">
        <v>0</v>
      </c>
      <c r="S81">
        <v>0</v>
      </c>
      <c r="T81">
        <v>648</v>
      </c>
      <c r="U81">
        <v>77</v>
      </c>
      <c r="V81">
        <v>2</v>
      </c>
      <c r="W81">
        <v>8</v>
      </c>
      <c r="X81">
        <v>4</v>
      </c>
      <c r="Y81">
        <v>1</v>
      </c>
    </row>
    <row r="82" spans="1:25" x14ac:dyDescent="0.25">
      <c r="A82" t="s">
        <v>876</v>
      </c>
      <c r="B82" t="s">
        <v>5235</v>
      </c>
      <c r="C82">
        <v>14</v>
      </c>
      <c r="D82">
        <v>7</v>
      </c>
      <c r="E82">
        <v>3.62</v>
      </c>
      <c r="F82">
        <v>25</v>
      </c>
      <c r="G82">
        <v>25</v>
      </c>
      <c r="H82">
        <v>0</v>
      </c>
      <c r="I82">
        <v>146.19999999999999</v>
      </c>
      <c r="J82">
        <v>125</v>
      </c>
      <c r="K82">
        <v>59</v>
      </c>
      <c r="L82">
        <v>14</v>
      </c>
      <c r="M82">
        <v>163</v>
      </c>
      <c r="N82">
        <v>50</v>
      </c>
      <c r="O82" t="s">
        <v>4839</v>
      </c>
      <c r="P82">
        <v>0</v>
      </c>
      <c r="Q82">
        <v>0</v>
      </c>
      <c r="R82">
        <v>0</v>
      </c>
      <c r="S82">
        <v>0</v>
      </c>
      <c r="T82">
        <v>617</v>
      </c>
      <c r="U82">
        <v>65</v>
      </c>
      <c r="V82">
        <v>1</v>
      </c>
      <c r="W82">
        <v>13</v>
      </c>
      <c r="X82">
        <v>4</v>
      </c>
      <c r="Y82">
        <v>0</v>
      </c>
    </row>
    <row r="83" spans="1:25" x14ac:dyDescent="0.25">
      <c r="A83" t="s">
        <v>848</v>
      </c>
      <c r="B83" t="s">
        <v>5245</v>
      </c>
      <c r="C83">
        <v>9</v>
      </c>
      <c r="D83">
        <v>10</v>
      </c>
      <c r="E83">
        <v>3.81</v>
      </c>
      <c r="F83">
        <v>24</v>
      </c>
      <c r="G83">
        <v>24</v>
      </c>
      <c r="H83">
        <v>0</v>
      </c>
      <c r="I83">
        <v>146.1</v>
      </c>
      <c r="J83">
        <v>143</v>
      </c>
      <c r="K83">
        <v>62</v>
      </c>
      <c r="L83">
        <v>13</v>
      </c>
      <c r="M83">
        <v>130</v>
      </c>
      <c r="N83">
        <v>41</v>
      </c>
      <c r="O83" t="s">
        <v>4688</v>
      </c>
      <c r="P83">
        <v>0</v>
      </c>
      <c r="Q83">
        <v>0</v>
      </c>
      <c r="R83">
        <v>0</v>
      </c>
      <c r="S83">
        <v>0</v>
      </c>
      <c r="T83">
        <v>609</v>
      </c>
      <c r="U83">
        <v>67</v>
      </c>
      <c r="V83">
        <v>0</v>
      </c>
      <c r="W83">
        <v>4</v>
      </c>
      <c r="X83">
        <v>2</v>
      </c>
      <c r="Y83">
        <v>2</v>
      </c>
    </row>
    <row r="84" spans="1:25" x14ac:dyDescent="0.25">
      <c r="A84" t="s">
        <v>837</v>
      </c>
      <c r="B84" t="s">
        <v>5235</v>
      </c>
      <c r="C84">
        <v>14</v>
      </c>
      <c r="D84">
        <v>5</v>
      </c>
      <c r="E84">
        <v>2.9</v>
      </c>
      <c r="F84">
        <v>23</v>
      </c>
      <c r="G84">
        <v>23</v>
      </c>
      <c r="H84">
        <v>0</v>
      </c>
      <c r="I84">
        <v>145.19999999999999</v>
      </c>
      <c r="J84">
        <v>116</v>
      </c>
      <c r="K84">
        <v>47</v>
      </c>
      <c r="L84">
        <v>15</v>
      </c>
      <c r="M84">
        <v>125</v>
      </c>
      <c r="N84">
        <v>47</v>
      </c>
      <c r="O84" t="s">
        <v>4368</v>
      </c>
      <c r="P84">
        <v>1</v>
      </c>
      <c r="Q84">
        <v>0</v>
      </c>
      <c r="R84">
        <v>0</v>
      </c>
      <c r="S84">
        <v>0</v>
      </c>
      <c r="T84">
        <v>584</v>
      </c>
      <c r="U84">
        <v>50</v>
      </c>
      <c r="V84">
        <v>0</v>
      </c>
      <c r="W84">
        <v>2</v>
      </c>
      <c r="X84">
        <v>1</v>
      </c>
      <c r="Y84">
        <v>0</v>
      </c>
    </row>
    <row r="85" spans="1:25" x14ac:dyDescent="0.25">
      <c r="A85" t="s">
        <v>3900</v>
      </c>
      <c r="B85" t="s">
        <v>5257</v>
      </c>
      <c r="C85">
        <v>14</v>
      </c>
      <c r="D85">
        <v>8</v>
      </c>
      <c r="E85">
        <v>3.89</v>
      </c>
      <c r="F85">
        <v>25</v>
      </c>
      <c r="G85">
        <v>26</v>
      </c>
      <c r="H85">
        <v>0</v>
      </c>
      <c r="I85">
        <v>145.19999999999999</v>
      </c>
      <c r="J85">
        <v>131</v>
      </c>
      <c r="K85">
        <v>63</v>
      </c>
      <c r="L85">
        <v>15</v>
      </c>
      <c r="M85">
        <v>139</v>
      </c>
      <c r="N85">
        <v>48</v>
      </c>
      <c r="O85" t="s">
        <v>6101</v>
      </c>
      <c r="P85">
        <v>0</v>
      </c>
      <c r="Q85">
        <v>0</v>
      </c>
      <c r="R85">
        <v>0</v>
      </c>
      <c r="S85">
        <v>0</v>
      </c>
      <c r="T85">
        <v>616</v>
      </c>
      <c r="U85">
        <v>71</v>
      </c>
      <c r="V85">
        <v>0</v>
      </c>
      <c r="W85">
        <v>13</v>
      </c>
      <c r="X85">
        <v>7</v>
      </c>
      <c r="Y85">
        <v>1</v>
      </c>
    </row>
    <row r="86" spans="1:25" x14ac:dyDescent="0.25">
      <c r="A86" t="s">
        <v>789</v>
      </c>
      <c r="B86" t="s">
        <v>5236</v>
      </c>
      <c r="C86">
        <v>10</v>
      </c>
      <c r="D86">
        <v>11</v>
      </c>
      <c r="E86">
        <v>3.53</v>
      </c>
      <c r="F86">
        <v>25</v>
      </c>
      <c r="G86">
        <v>25</v>
      </c>
      <c r="H86">
        <v>0</v>
      </c>
      <c r="I86">
        <v>145.1</v>
      </c>
      <c r="J86">
        <v>145</v>
      </c>
      <c r="K86">
        <v>57</v>
      </c>
      <c r="L86">
        <v>18</v>
      </c>
      <c r="M86">
        <v>142</v>
      </c>
      <c r="N86">
        <v>46</v>
      </c>
      <c r="O86" t="s">
        <v>3856</v>
      </c>
      <c r="P86">
        <v>0</v>
      </c>
      <c r="Q86">
        <v>0</v>
      </c>
      <c r="R86">
        <v>0</v>
      </c>
      <c r="S86">
        <v>0</v>
      </c>
      <c r="T86">
        <v>626</v>
      </c>
      <c r="U86">
        <v>64</v>
      </c>
      <c r="V86">
        <v>1</v>
      </c>
      <c r="W86">
        <v>0</v>
      </c>
      <c r="X86">
        <v>4</v>
      </c>
      <c r="Y86">
        <v>0</v>
      </c>
    </row>
    <row r="87" spans="1:25" x14ac:dyDescent="0.25">
      <c r="A87" t="s">
        <v>822</v>
      </c>
      <c r="B87" t="s">
        <v>5237</v>
      </c>
      <c r="C87">
        <v>10</v>
      </c>
      <c r="D87">
        <v>8</v>
      </c>
      <c r="E87">
        <v>4.1399999999999997</v>
      </c>
      <c r="F87">
        <v>28</v>
      </c>
      <c r="G87">
        <v>28</v>
      </c>
      <c r="H87">
        <v>0</v>
      </c>
      <c r="I87">
        <v>143.1</v>
      </c>
      <c r="J87">
        <v>117</v>
      </c>
      <c r="K87">
        <v>66</v>
      </c>
      <c r="L87">
        <v>30</v>
      </c>
      <c r="M87">
        <v>127</v>
      </c>
      <c r="N87">
        <v>61</v>
      </c>
      <c r="O87" t="s">
        <v>4003</v>
      </c>
      <c r="P87">
        <v>0</v>
      </c>
      <c r="Q87">
        <v>0</v>
      </c>
      <c r="R87">
        <v>0</v>
      </c>
      <c r="S87">
        <v>0</v>
      </c>
      <c r="T87">
        <v>604</v>
      </c>
      <c r="U87">
        <v>80</v>
      </c>
      <c r="V87">
        <v>1</v>
      </c>
      <c r="W87">
        <v>2</v>
      </c>
      <c r="X87">
        <v>1</v>
      </c>
      <c r="Y87">
        <v>0</v>
      </c>
    </row>
    <row r="88" spans="1:25" x14ac:dyDescent="0.25">
      <c r="A88" t="s">
        <v>764</v>
      </c>
      <c r="B88" t="s">
        <v>6836</v>
      </c>
      <c r="C88">
        <v>7</v>
      </c>
      <c r="D88">
        <v>14</v>
      </c>
      <c r="E88">
        <v>6.48</v>
      </c>
      <c r="F88">
        <v>28</v>
      </c>
      <c r="G88">
        <v>28</v>
      </c>
      <c r="H88">
        <v>0</v>
      </c>
      <c r="I88">
        <v>143</v>
      </c>
      <c r="J88">
        <v>192</v>
      </c>
      <c r="K88">
        <v>103</v>
      </c>
      <c r="L88">
        <v>28</v>
      </c>
      <c r="M88">
        <v>89</v>
      </c>
      <c r="N88">
        <v>35</v>
      </c>
      <c r="O88" t="s">
        <v>4206</v>
      </c>
      <c r="P88">
        <v>1</v>
      </c>
      <c r="Q88">
        <v>0</v>
      </c>
      <c r="R88">
        <v>0</v>
      </c>
      <c r="S88">
        <v>0</v>
      </c>
      <c r="T88">
        <v>648</v>
      </c>
      <c r="U88">
        <v>112</v>
      </c>
      <c r="V88">
        <v>0</v>
      </c>
      <c r="W88">
        <v>1</v>
      </c>
      <c r="X88">
        <v>1</v>
      </c>
      <c r="Y88">
        <v>1</v>
      </c>
    </row>
    <row r="89" spans="1:25" x14ac:dyDescent="0.25">
      <c r="A89" t="s">
        <v>782</v>
      </c>
      <c r="B89" t="s">
        <v>5241</v>
      </c>
      <c r="C89">
        <v>6</v>
      </c>
      <c r="D89">
        <v>11</v>
      </c>
      <c r="E89">
        <v>6.81</v>
      </c>
      <c r="F89">
        <v>25</v>
      </c>
      <c r="G89">
        <v>31</v>
      </c>
      <c r="H89">
        <v>0</v>
      </c>
      <c r="I89">
        <v>142.19999999999999</v>
      </c>
      <c r="J89">
        <v>169</v>
      </c>
      <c r="K89">
        <v>108</v>
      </c>
      <c r="L89">
        <v>33</v>
      </c>
      <c r="M89">
        <v>139</v>
      </c>
      <c r="N89">
        <v>58</v>
      </c>
      <c r="O89" t="s">
        <v>4716</v>
      </c>
      <c r="P89">
        <v>0</v>
      </c>
      <c r="Q89">
        <v>0</v>
      </c>
      <c r="R89">
        <v>0</v>
      </c>
      <c r="S89">
        <v>0</v>
      </c>
      <c r="T89">
        <v>648</v>
      </c>
      <c r="U89">
        <v>109</v>
      </c>
      <c r="V89">
        <v>0</v>
      </c>
      <c r="W89">
        <v>5</v>
      </c>
      <c r="X89">
        <v>3</v>
      </c>
      <c r="Y89">
        <v>0</v>
      </c>
    </row>
    <row r="90" spans="1:25" x14ac:dyDescent="0.25">
      <c r="A90" t="s">
        <v>830</v>
      </c>
      <c r="B90" t="s">
        <v>5244</v>
      </c>
      <c r="C90">
        <v>12</v>
      </c>
      <c r="D90">
        <v>4</v>
      </c>
      <c r="E90">
        <v>2.74</v>
      </c>
      <c r="F90">
        <v>25</v>
      </c>
      <c r="G90">
        <v>25</v>
      </c>
      <c r="H90">
        <v>0</v>
      </c>
      <c r="I90">
        <v>141.1</v>
      </c>
      <c r="J90">
        <v>113</v>
      </c>
      <c r="K90">
        <v>43</v>
      </c>
      <c r="L90">
        <v>14</v>
      </c>
      <c r="M90">
        <v>133</v>
      </c>
      <c r="N90">
        <v>41</v>
      </c>
      <c r="O90" t="s">
        <v>4870</v>
      </c>
      <c r="P90">
        <v>0</v>
      </c>
      <c r="Q90">
        <v>0</v>
      </c>
      <c r="R90">
        <v>0</v>
      </c>
      <c r="S90">
        <v>0</v>
      </c>
      <c r="T90">
        <v>569</v>
      </c>
      <c r="U90">
        <v>47</v>
      </c>
      <c r="V90">
        <v>1</v>
      </c>
      <c r="W90">
        <v>7</v>
      </c>
      <c r="X90">
        <v>0</v>
      </c>
      <c r="Y90">
        <v>0</v>
      </c>
    </row>
    <row r="91" spans="1:25" x14ac:dyDescent="0.25">
      <c r="A91" t="s">
        <v>843</v>
      </c>
      <c r="B91" t="s">
        <v>5246</v>
      </c>
      <c r="C91">
        <v>10</v>
      </c>
      <c r="D91">
        <v>9</v>
      </c>
      <c r="E91">
        <v>4.9800000000000004</v>
      </c>
      <c r="F91">
        <v>26</v>
      </c>
      <c r="G91">
        <v>26</v>
      </c>
      <c r="H91">
        <v>0</v>
      </c>
      <c r="I91">
        <v>141</v>
      </c>
      <c r="J91">
        <v>166</v>
      </c>
      <c r="K91">
        <v>78</v>
      </c>
      <c r="L91">
        <v>23</v>
      </c>
      <c r="M91">
        <v>109</v>
      </c>
      <c r="N91">
        <v>14</v>
      </c>
      <c r="O91" t="s">
        <v>3932</v>
      </c>
      <c r="P91">
        <v>1</v>
      </c>
      <c r="Q91">
        <v>0</v>
      </c>
      <c r="R91">
        <v>0</v>
      </c>
      <c r="S91">
        <v>0</v>
      </c>
      <c r="T91">
        <v>585</v>
      </c>
      <c r="U91">
        <v>80</v>
      </c>
      <c r="V91">
        <v>0</v>
      </c>
      <c r="W91">
        <v>4</v>
      </c>
      <c r="X91">
        <v>1</v>
      </c>
      <c r="Y91">
        <v>0</v>
      </c>
    </row>
    <row r="92" spans="1:25" x14ac:dyDescent="0.25">
      <c r="A92" t="s">
        <v>994</v>
      </c>
      <c r="B92" t="s">
        <v>5243</v>
      </c>
      <c r="C92">
        <v>7</v>
      </c>
      <c r="D92">
        <v>5</v>
      </c>
      <c r="E92">
        <v>3.03</v>
      </c>
      <c r="F92">
        <v>24</v>
      </c>
      <c r="G92">
        <v>24</v>
      </c>
      <c r="H92">
        <v>0</v>
      </c>
      <c r="I92">
        <v>139.19999999999999</v>
      </c>
      <c r="J92">
        <v>126</v>
      </c>
      <c r="K92">
        <v>47</v>
      </c>
      <c r="L92">
        <v>17</v>
      </c>
      <c r="M92">
        <v>123</v>
      </c>
      <c r="N92">
        <v>40</v>
      </c>
      <c r="O92" t="s">
        <v>4595</v>
      </c>
      <c r="P92">
        <v>0</v>
      </c>
      <c r="Q92">
        <v>0</v>
      </c>
      <c r="R92">
        <v>0</v>
      </c>
      <c r="S92">
        <v>0</v>
      </c>
      <c r="T92">
        <v>570</v>
      </c>
      <c r="U92">
        <v>49</v>
      </c>
      <c r="V92">
        <v>1</v>
      </c>
      <c r="W92">
        <v>2</v>
      </c>
      <c r="X92">
        <v>0</v>
      </c>
      <c r="Y92">
        <v>0</v>
      </c>
    </row>
    <row r="93" spans="1:25" x14ac:dyDescent="0.25">
      <c r="A93" t="s">
        <v>832</v>
      </c>
      <c r="B93" t="s">
        <v>5254</v>
      </c>
      <c r="C93">
        <v>7</v>
      </c>
      <c r="D93">
        <v>11</v>
      </c>
      <c r="E93">
        <v>5.35</v>
      </c>
      <c r="F93">
        <v>21</v>
      </c>
      <c r="G93">
        <v>38</v>
      </c>
      <c r="H93">
        <v>0</v>
      </c>
      <c r="I93">
        <v>138</v>
      </c>
      <c r="J93">
        <v>148</v>
      </c>
      <c r="K93">
        <v>82</v>
      </c>
      <c r="L93">
        <v>28</v>
      </c>
      <c r="M93">
        <v>119</v>
      </c>
      <c r="N93">
        <v>45</v>
      </c>
      <c r="O93" t="s">
        <v>4362</v>
      </c>
      <c r="P93">
        <v>0</v>
      </c>
      <c r="Q93">
        <v>0</v>
      </c>
      <c r="R93">
        <v>1</v>
      </c>
      <c r="S93">
        <v>1</v>
      </c>
      <c r="T93">
        <v>586</v>
      </c>
      <c r="U93">
        <v>83</v>
      </c>
      <c r="V93">
        <v>2</v>
      </c>
      <c r="W93">
        <v>2</v>
      </c>
      <c r="X93">
        <v>1</v>
      </c>
      <c r="Y93">
        <v>0</v>
      </c>
    </row>
    <row r="94" spans="1:25" x14ac:dyDescent="0.25">
      <c r="A94" t="s">
        <v>3735</v>
      </c>
      <c r="B94" t="s">
        <v>5229</v>
      </c>
      <c r="C94">
        <v>6</v>
      </c>
      <c r="D94">
        <v>7</v>
      </c>
      <c r="E94">
        <v>4.1900000000000004</v>
      </c>
      <c r="F94">
        <v>24</v>
      </c>
      <c r="G94">
        <v>25</v>
      </c>
      <c r="H94">
        <v>0</v>
      </c>
      <c r="I94">
        <v>137.1</v>
      </c>
      <c r="J94">
        <v>126</v>
      </c>
      <c r="K94">
        <v>64</v>
      </c>
      <c r="L94">
        <v>19</v>
      </c>
      <c r="M94">
        <v>150</v>
      </c>
      <c r="N94">
        <v>50</v>
      </c>
      <c r="O94" t="s">
        <v>5060</v>
      </c>
      <c r="P94">
        <v>0</v>
      </c>
      <c r="Q94">
        <v>0</v>
      </c>
      <c r="R94">
        <v>0</v>
      </c>
      <c r="S94">
        <v>0</v>
      </c>
      <c r="T94">
        <v>582</v>
      </c>
      <c r="U94">
        <v>66</v>
      </c>
      <c r="V94">
        <v>1</v>
      </c>
      <c r="W94">
        <v>5</v>
      </c>
      <c r="X94">
        <v>1</v>
      </c>
      <c r="Y94">
        <v>1</v>
      </c>
    </row>
    <row r="95" spans="1:25" x14ac:dyDescent="0.25">
      <c r="A95" t="s">
        <v>851</v>
      </c>
      <c r="B95" t="s">
        <v>5248</v>
      </c>
      <c r="C95">
        <v>12</v>
      </c>
      <c r="D95">
        <v>5</v>
      </c>
      <c r="E95">
        <v>2.98</v>
      </c>
      <c r="F95">
        <v>24</v>
      </c>
      <c r="G95">
        <v>24</v>
      </c>
      <c r="H95">
        <v>0</v>
      </c>
      <c r="I95">
        <v>136</v>
      </c>
      <c r="J95">
        <v>113</v>
      </c>
      <c r="K95">
        <v>45</v>
      </c>
      <c r="L95">
        <v>9</v>
      </c>
      <c r="M95">
        <v>156</v>
      </c>
      <c r="N95">
        <v>37</v>
      </c>
      <c r="O95" t="s">
        <v>4340</v>
      </c>
      <c r="P95">
        <v>0</v>
      </c>
      <c r="Q95">
        <v>0</v>
      </c>
      <c r="R95">
        <v>0</v>
      </c>
      <c r="S95">
        <v>0</v>
      </c>
      <c r="T95">
        <v>552</v>
      </c>
      <c r="U95">
        <v>47</v>
      </c>
      <c r="V95">
        <v>1</v>
      </c>
      <c r="W95">
        <v>3</v>
      </c>
      <c r="X95">
        <v>15</v>
      </c>
      <c r="Y95">
        <v>1</v>
      </c>
    </row>
    <row r="96" spans="1:25" x14ac:dyDescent="0.25">
      <c r="A96" t="s">
        <v>5173</v>
      </c>
      <c r="B96" t="s">
        <v>5238</v>
      </c>
      <c r="C96">
        <v>12</v>
      </c>
      <c r="D96">
        <v>8</v>
      </c>
      <c r="E96">
        <v>3.32</v>
      </c>
      <c r="F96">
        <v>25</v>
      </c>
      <c r="G96">
        <v>25</v>
      </c>
      <c r="H96">
        <v>0</v>
      </c>
      <c r="I96">
        <v>135.19999999999999</v>
      </c>
      <c r="J96">
        <v>99</v>
      </c>
      <c r="K96">
        <v>50</v>
      </c>
      <c r="L96">
        <v>18</v>
      </c>
      <c r="M96">
        <v>166</v>
      </c>
      <c r="N96">
        <v>49</v>
      </c>
      <c r="O96" t="s">
        <v>5174</v>
      </c>
      <c r="P96">
        <v>1</v>
      </c>
      <c r="Q96">
        <v>0</v>
      </c>
      <c r="R96">
        <v>0</v>
      </c>
      <c r="S96">
        <v>0</v>
      </c>
      <c r="T96">
        <v>552</v>
      </c>
      <c r="U96">
        <v>51</v>
      </c>
      <c r="V96">
        <v>1</v>
      </c>
      <c r="W96">
        <v>9</v>
      </c>
      <c r="X96">
        <v>2</v>
      </c>
      <c r="Y96">
        <v>1</v>
      </c>
    </row>
    <row r="97" spans="1:25" x14ac:dyDescent="0.25">
      <c r="A97" t="s">
        <v>5159</v>
      </c>
      <c r="B97" t="s">
        <v>5247</v>
      </c>
      <c r="C97">
        <v>6</v>
      </c>
      <c r="D97">
        <v>11</v>
      </c>
      <c r="E97">
        <v>5.27</v>
      </c>
      <c r="F97">
        <v>25</v>
      </c>
      <c r="G97">
        <v>26</v>
      </c>
      <c r="H97">
        <v>0</v>
      </c>
      <c r="I97">
        <v>135</v>
      </c>
      <c r="J97">
        <v>157</v>
      </c>
      <c r="K97">
        <v>79</v>
      </c>
      <c r="L97">
        <v>18</v>
      </c>
      <c r="M97">
        <v>110</v>
      </c>
      <c r="N97">
        <v>53</v>
      </c>
      <c r="O97" t="s">
        <v>5160</v>
      </c>
      <c r="P97">
        <v>1</v>
      </c>
      <c r="Q97">
        <v>1</v>
      </c>
      <c r="R97">
        <v>0</v>
      </c>
      <c r="S97">
        <v>0</v>
      </c>
      <c r="T97">
        <v>605</v>
      </c>
      <c r="U97">
        <v>84</v>
      </c>
      <c r="V97">
        <v>3</v>
      </c>
      <c r="W97">
        <v>3</v>
      </c>
      <c r="X97">
        <v>2</v>
      </c>
      <c r="Y97">
        <v>0</v>
      </c>
    </row>
    <row r="98" spans="1:25" x14ac:dyDescent="0.25">
      <c r="A98" t="s">
        <v>780</v>
      </c>
      <c r="B98" t="s">
        <v>5252</v>
      </c>
      <c r="C98">
        <v>7</v>
      </c>
      <c r="D98">
        <v>14</v>
      </c>
      <c r="E98">
        <v>6.2</v>
      </c>
      <c r="F98">
        <v>26</v>
      </c>
      <c r="G98">
        <v>29</v>
      </c>
      <c r="H98">
        <v>0</v>
      </c>
      <c r="I98">
        <v>135</v>
      </c>
      <c r="J98">
        <v>156</v>
      </c>
      <c r="K98">
        <v>93</v>
      </c>
      <c r="L98">
        <v>31</v>
      </c>
      <c r="M98">
        <v>104</v>
      </c>
      <c r="N98">
        <v>75</v>
      </c>
      <c r="O98" t="s">
        <v>5057</v>
      </c>
      <c r="P98">
        <v>0</v>
      </c>
      <c r="Q98">
        <v>0</v>
      </c>
      <c r="R98">
        <v>0</v>
      </c>
      <c r="S98">
        <v>0</v>
      </c>
      <c r="T98">
        <v>626</v>
      </c>
      <c r="U98">
        <v>106</v>
      </c>
      <c r="V98">
        <v>2</v>
      </c>
      <c r="W98">
        <v>8</v>
      </c>
      <c r="X98">
        <v>7</v>
      </c>
      <c r="Y98">
        <v>0</v>
      </c>
    </row>
    <row r="99" spans="1:25" x14ac:dyDescent="0.25">
      <c r="A99" t="s">
        <v>5307</v>
      </c>
      <c r="B99" t="s">
        <v>5233</v>
      </c>
      <c r="C99">
        <v>10</v>
      </c>
      <c r="D99">
        <v>5</v>
      </c>
      <c r="E99">
        <v>4.68</v>
      </c>
      <c r="F99">
        <v>20</v>
      </c>
      <c r="G99">
        <v>36</v>
      </c>
      <c r="H99">
        <v>0</v>
      </c>
      <c r="I99">
        <v>134.19999999999999</v>
      </c>
      <c r="J99">
        <v>128</v>
      </c>
      <c r="K99">
        <v>70</v>
      </c>
      <c r="L99">
        <v>18</v>
      </c>
      <c r="M99">
        <v>102</v>
      </c>
      <c r="N99">
        <v>47</v>
      </c>
      <c r="O99" t="s">
        <v>6635</v>
      </c>
      <c r="P99">
        <v>0</v>
      </c>
      <c r="Q99">
        <v>0</v>
      </c>
      <c r="R99">
        <v>1</v>
      </c>
      <c r="S99">
        <v>0</v>
      </c>
      <c r="T99">
        <v>564</v>
      </c>
      <c r="U99">
        <v>72</v>
      </c>
      <c r="V99">
        <v>1</v>
      </c>
      <c r="W99">
        <v>4</v>
      </c>
      <c r="X99">
        <v>1</v>
      </c>
      <c r="Y99">
        <v>2</v>
      </c>
    </row>
    <row r="100" spans="1:25" x14ac:dyDescent="0.25">
      <c r="A100" t="s">
        <v>5213</v>
      </c>
      <c r="B100" t="s">
        <v>5238</v>
      </c>
      <c r="C100">
        <v>13</v>
      </c>
      <c r="D100">
        <v>6</v>
      </c>
      <c r="E100">
        <v>4.22</v>
      </c>
      <c r="F100">
        <v>25</v>
      </c>
      <c r="G100">
        <v>29</v>
      </c>
      <c r="H100">
        <v>1</v>
      </c>
      <c r="I100">
        <v>134.1</v>
      </c>
      <c r="J100">
        <v>121</v>
      </c>
      <c r="K100">
        <v>63</v>
      </c>
      <c r="L100">
        <v>22</v>
      </c>
      <c r="M100">
        <v>140</v>
      </c>
      <c r="N100">
        <v>34</v>
      </c>
      <c r="O100" t="s">
        <v>6051</v>
      </c>
      <c r="P100">
        <v>0</v>
      </c>
      <c r="Q100">
        <v>0</v>
      </c>
      <c r="R100">
        <v>0</v>
      </c>
      <c r="S100">
        <v>0</v>
      </c>
      <c r="T100">
        <v>557</v>
      </c>
      <c r="U100">
        <v>68</v>
      </c>
      <c r="V100">
        <v>1</v>
      </c>
      <c r="W100">
        <v>5</v>
      </c>
      <c r="X100">
        <v>4</v>
      </c>
      <c r="Y100">
        <v>0</v>
      </c>
    </row>
    <row r="101" spans="1:25" x14ac:dyDescent="0.25">
      <c r="A101" t="s">
        <v>875</v>
      </c>
      <c r="B101" t="s">
        <v>5251</v>
      </c>
      <c r="C101">
        <v>8</v>
      </c>
      <c r="D101">
        <v>7</v>
      </c>
      <c r="E101">
        <v>4.4400000000000004</v>
      </c>
      <c r="F101">
        <v>25</v>
      </c>
      <c r="G101">
        <v>25</v>
      </c>
      <c r="H101">
        <v>0</v>
      </c>
      <c r="I101">
        <v>133.19999999999999</v>
      </c>
      <c r="J101">
        <v>152</v>
      </c>
      <c r="K101">
        <v>66</v>
      </c>
      <c r="L101">
        <v>11</v>
      </c>
      <c r="M101">
        <v>125</v>
      </c>
      <c r="N101">
        <v>46</v>
      </c>
      <c r="O101" t="s">
        <v>6001</v>
      </c>
      <c r="P101">
        <v>0</v>
      </c>
      <c r="Q101">
        <v>0</v>
      </c>
      <c r="R101">
        <v>0</v>
      </c>
      <c r="S101">
        <v>0</v>
      </c>
      <c r="T101">
        <v>587</v>
      </c>
      <c r="U101">
        <v>69</v>
      </c>
      <c r="V101">
        <v>3</v>
      </c>
      <c r="W101">
        <v>4</v>
      </c>
      <c r="X101">
        <v>7</v>
      </c>
      <c r="Y101">
        <v>0</v>
      </c>
    </row>
    <row r="102" spans="1:25" x14ac:dyDescent="0.25">
      <c r="A102" t="s">
        <v>5375</v>
      </c>
      <c r="B102" t="s">
        <v>5242</v>
      </c>
      <c r="C102">
        <v>8</v>
      </c>
      <c r="D102">
        <v>10</v>
      </c>
      <c r="E102">
        <v>6.02</v>
      </c>
      <c r="F102">
        <v>26</v>
      </c>
      <c r="G102">
        <v>26</v>
      </c>
      <c r="H102">
        <v>0</v>
      </c>
      <c r="I102">
        <v>133</v>
      </c>
      <c r="J102">
        <v>144</v>
      </c>
      <c r="K102">
        <v>89</v>
      </c>
      <c r="L102">
        <v>25</v>
      </c>
      <c r="M102">
        <v>140</v>
      </c>
      <c r="N102">
        <v>57</v>
      </c>
      <c r="O102" t="s">
        <v>6791</v>
      </c>
      <c r="P102">
        <v>0</v>
      </c>
      <c r="Q102">
        <v>0</v>
      </c>
      <c r="R102">
        <v>0</v>
      </c>
      <c r="S102">
        <v>0</v>
      </c>
      <c r="T102">
        <v>584</v>
      </c>
      <c r="U102">
        <v>91</v>
      </c>
      <c r="V102">
        <v>0</v>
      </c>
      <c r="W102">
        <v>4</v>
      </c>
      <c r="X102">
        <v>11</v>
      </c>
      <c r="Y102">
        <v>2</v>
      </c>
    </row>
    <row r="103" spans="1:25" x14ac:dyDescent="0.25">
      <c r="A103" t="s">
        <v>814</v>
      </c>
      <c r="B103" t="s">
        <v>5235</v>
      </c>
      <c r="C103">
        <v>13</v>
      </c>
      <c r="D103">
        <v>2</v>
      </c>
      <c r="E103">
        <v>3</v>
      </c>
      <c r="F103">
        <v>21</v>
      </c>
      <c r="G103">
        <v>34</v>
      </c>
      <c r="H103">
        <v>0</v>
      </c>
      <c r="I103">
        <v>132</v>
      </c>
      <c r="J103">
        <v>100</v>
      </c>
      <c r="K103">
        <v>44</v>
      </c>
      <c r="L103">
        <v>10</v>
      </c>
      <c r="M103">
        <v>161</v>
      </c>
      <c r="N103">
        <v>57</v>
      </c>
      <c r="O103" t="s">
        <v>4143</v>
      </c>
      <c r="P103">
        <v>0</v>
      </c>
      <c r="Q103">
        <v>0</v>
      </c>
      <c r="R103">
        <v>0</v>
      </c>
      <c r="S103">
        <v>0</v>
      </c>
      <c r="T103">
        <v>546</v>
      </c>
      <c r="U103">
        <v>46</v>
      </c>
      <c r="V103">
        <v>0</v>
      </c>
      <c r="W103">
        <v>3</v>
      </c>
      <c r="X103">
        <v>6</v>
      </c>
      <c r="Y103">
        <v>1</v>
      </c>
    </row>
    <row r="104" spans="1:25" x14ac:dyDescent="0.25">
      <c r="A104" t="s">
        <v>726</v>
      </c>
      <c r="B104" t="s">
        <v>6836</v>
      </c>
      <c r="C104">
        <v>5</v>
      </c>
      <c r="D104">
        <v>6</v>
      </c>
      <c r="E104">
        <v>4.3899999999999997</v>
      </c>
      <c r="F104">
        <v>19</v>
      </c>
      <c r="G104">
        <v>37</v>
      </c>
      <c r="H104">
        <v>1</v>
      </c>
      <c r="I104">
        <v>131.1</v>
      </c>
      <c r="J104">
        <v>123</v>
      </c>
      <c r="K104">
        <v>64</v>
      </c>
      <c r="L104">
        <v>22</v>
      </c>
      <c r="M104">
        <v>109</v>
      </c>
      <c r="N104">
        <v>31</v>
      </c>
      <c r="O104" t="s">
        <v>4923</v>
      </c>
      <c r="P104">
        <v>0</v>
      </c>
      <c r="Q104">
        <v>0</v>
      </c>
      <c r="R104">
        <v>6</v>
      </c>
      <c r="S104">
        <v>1</v>
      </c>
      <c r="T104">
        <v>539</v>
      </c>
      <c r="U104">
        <v>70</v>
      </c>
      <c r="V104">
        <v>2</v>
      </c>
      <c r="W104">
        <v>2</v>
      </c>
      <c r="X104">
        <v>1</v>
      </c>
      <c r="Y104">
        <v>0</v>
      </c>
    </row>
    <row r="105" spans="1:25" x14ac:dyDescent="0.25">
      <c r="A105" t="s">
        <v>3719</v>
      </c>
      <c r="B105" t="s">
        <v>5243</v>
      </c>
      <c r="C105">
        <v>7</v>
      </c>
      <c r="D105">
        <v>8</v>
      </c>
      <c r="E105">
        <v>3.38</v>
      </c>
      <c r="F105">
        <v>14</v>
      </c>
      <c r="G105">
        <v>44</v>
      </c>
      <c r="H105">
        <v>3</v>
      </c>
      <c r="I105">
        <v>130.19999999999999</v>
      </c>
      <c r="J105">
        <v>103</v>
      </c>
      <c r="K105">
        <v>49</v>
      </c>
      <c r="L105">
        <v>10</v>
      </c>
      <c r="M105">
        <v>100</v>
      </c>
      <c r="N105">
        <v>55</v>
      </c>
      <c r="O105" t="s">
        <v>3886</v>
      </c>
      <c r="P105">
        <v>0</v>
      </c>
      <c r="Q105">
        <v>0</v>
      </c>
      <c r="R105">
        <v>1</v>
      </c>
      <c r="S105">
        <v>0</v>
      </c>
      <c r="T105">
        <v>540</v>
      </c>
      <c r="U105">
        <v>52</v>
      </c>
      <c r="V105">
        <v>4</v>
      </c>
      <c r="W105">
        <v>8</v>
      </c>
      <c r="X105">
        <v>7</v>
      </c>
      <c r="Y105">
        <v>0</v>
      </c>
    </row>
    <row r="106" spans="1:25" x14ac:dyDescent="0.25">
      <c r="A106" t="s">
        <v>745</v>
      </c>
      <c r="B106" t="s">
        <v>5248</v>
      </c>
      <c r="C106">
        <v>5</v>
      </c>
      <c r="D106">
        <v>10</v>
      </c>
      <c r="E106">
        <v>5.72</v>
      </c>
      <c r="F106">
        <v>22</v>
      </c>
      <c r="G106">
        <v>28</v>
      </c>
      <c r="H106">
        <v>1</v>
      </c>
      <c r="I106">
        <v>130.19999999999999</v>
      </c>
      <c r="J106">
        <v>138</v>
      </c>
      <c r="K106">
        <v>83</v>
      </c>
      <c r="L106">
        <v>24</v>
      </c>
      <c r="M106">
        <v>94</v>
      </c>
      <c r="N106">
        <v>60</v>
      </c>
      <c r="O106" t="s">
        <v>4185</v>
      </c>
      <c r="P106">
        <v>0</v>
      </c>
      <c r="Q106">
        <v>0</v>
      </c>
      <c r="R106">
        <v>0</v>
      </c>
      <c r="S106">
        <v>0</v>
      </c>
      <c r="T106">
        <v>578</v>
      </c>
      <c r="U106">
        <v>84</v>
      </c>
      <c r="V106">
        <v>3</v>
      </c>
      <c r="W106">
        <v>2</v>
      </c>
      <c r="X106">
        <v>7</v>
      </c>
      <c r="Y106">
        <v>0</v>
      </c>
    </row>
    <row r="107" spans="1:25" x14ac:dyDescent="0.25">
      <c r="A107" t="s">
        <v>5456</v>
      </c>
      <c r="B107" t="s">
        <v>5237</v>
      </c>
      <c r="C107">
        <v>5</v>
      </c>
      <c r="D107">
        <v>7</v>
      </c>
      <c r="E107">
        <v>4.04</v>
      </c>
      <c r="F107">
        <v>24</v>
      </c>
      <c r="G107">
        <v>24</v>
      </c>
      <c r="H107">
        <v>0</v>
      </c>
      <c r="I107">
        <v>129.1</v>
      </c>
      <c r="J107">
        <v>113</v>
      </c>
      <c r="K107">
        <v>58</v>
      </c>
      <c r="L107">
        <v>15</v>
      </c>
      <c r="M107">
        <v>119</v>
      </c>
      <c r="N107">
        <v>59</v>
      </c>
      <c r="O107" t="s">
        <v>6118</v>
      </c>
      <c r="P107">
        <v>0</v>
      </c>
      <c r="Q107">
        <v>0</v>
      </c>
      <c r="R107">
        <v>0</v>
      </c>
      <c r="S107">
        <v>0</v>
      </c>
      <c r="T107">
        <v>547</v>
      </c>
      <c r="U107">
        <v>65</v>
      </c>
      <c r="V107">
        <v>1</v>
      </c>
      <c r="W107">
        <v>0</v>
      </c>
      <c r="X107">
        <v>8</v>
      </c>
      <c r="Y107">
        <v>0</v>
      </c>
    </row>
    <row r="108" spans="1:25" x14ac:dyDescent="0.25">
      <c r="A108" t="s">
        <v>5319</v>
      </c>
      <c r="B108" t="s">
        <v>5234</v>
      </c>
      <c r="C108">
        <v>9</v>
      </c>
      <c r="D108">
        <v>10</v>
      </c>
      <c r="E108">
        <v>5.58</v>
      </c>
      <c r="F108">
        <v>24</v>
      </c>
      <c r="G108">
        <v>24</v>
      </c>
      <c r="H108">
        <v>0</v>
      </c>
      <c r="I108">
        <v>129</v>
      </c>
      <c r="J108">
        <v>133</v>
      </c>
      <c r="K108">
        <v>80</v>
      </c>
      <c r="L108">
        <v>28</v>
      </c>
      <c r="M108">
        <v>105</v>
      </c>
      <c r="N108">
        <v>53</v>
      </c>
      <c r="O108" t="s">
        <v>6009</v>
      </c>
      <c r="P108">
        <v>0</v>
      </c>
      <c r="Q108">
        <v>0</v>
      </c>
      <c r="R108">
        <v>0</v>
      </c>
      <c r="S108">
        <v>0</v>
      </c>
      <c r="T108">
        <v>566</v>
      </c>
      <c r="U108">
        <v>91</v>
      </c>
      <c r="V108">
        <v>1</v>
      </c>
      <c r="W108">
        <v>4</v>
      </c>
      <c r="X108">
        <v>9</v>
      </c>
      <c r="Y108">
        <v>2</v>
      </c>
    </row>
    <row r="109" spans="1:25" x14ac:dyDescent="0.25">
      <c r="A109" t="s">
        <v>5104</v>
      </c>
      <c r="B109" t="s">
        <v>5242</v>
      </c>
      <c r="C109">
        <v>4</v>
      </c>
      <c r="D109">
        <v>8</v>
      </c>
      <c r="E109">
        <v>4.71</v>
      </c>
      <c r="F109">
        <v>24</v>
      </c>
      <c r="G109">
        <v>24</v>
      </c>
      <c r="H109">
        <v>0</v>
      </c>
      <c r="I109">
        <v>128</v>
      </c>
      <c r="J109">
        <v>142</v>
      </c>
      <c r="K109">
        <v>67</v>
      </c>
      <c r="L109">
        <v>16</v>
      </c>
      <c r="M109">
        <v>118</v>
      </c>
      <c r="N109">
        <v>53</v>
      </c>
      <c r="O109" t="s">
        <v>5105</v>
      </c>
      <c r="P109">
        <v>0</v>
      </c>
      <c r="Q109">
        <v>0</v>
      </c>
      <c r="R109">
        <v>0</v>
      </c>
      <c r="S109">
        <v>0</v>
      </c>
      <c r="T109">
        <v>576</v>
      </c>
      <c r="U109">
        <v>74</v>
      </c>
      <c r="V109">
        <v>4</v>
      </c>
      <c r="W109">
        <v>5</v>
      </c>
      <c r="X109">
        <v>6</v>
      </c>
      <c r="Y109">
        <v>1</v>
      </c>
    </row>
    <row r="110" spans="1:25" x14ac:dyDescent="0.25">
      <c r="A110" t="s">
        <v>867</v>
      </c>
      <c r="B110" t="s">
        <v>5238</v>
      </c>
      <c r="C110">
        <v>5</v>
      </c>
      <c r="D110">
        <v>9</v>
      </c>
      <c r="E110">
        <v>3.77</v>
      </c>
      <c r="F110">
        <v>24</v>
      </c>
      <c r="G110">
        <v>25</v>
      </c>
      <c r="H110">
        <v>1</v>
      </c>
      <c r="I110">
        <v>126.2</v>
      </c>
      <c r="J110">
        <v>128</v>
      </c>
      <c r="K110">
        <v>53</v>
      </c>
      <c r="L110">
        <v>22</v>
      </c>
      <c r="M110">
        <v>116</v>
      </c>
      <c r="N110">
        <v>45</v>
      </c>
      <c r="O110" t="s">
        <v>4671</v>
      </c>
      <c r="P110">
        <v>0</v>
      </c>
      <c r="Q110">
        <v>0</v>
      </c>
      <c r="R110">
        <v>0</v>
      </c>
      <c r="S110">
        <v>0</v>
      </c>
      <c r="T110">
        <v>541</v>
      </c>
      <c r="U110">
        <v>58</v>
      </c>
      <c r="V110">
        <v>3</v>
      </c>
      <c r="W110">
        <v>4</v>
      </c>
      <c r="X110">
        <v>4</v>
      </c>
      <c r="Y110">
        <v>1</v>
      </c>
    </row>
    <row r="111" spans="1:25" x14ac:dyDescent="0.25">
      <c r="A111" t="s">
        <v>718</v>
      </c>
      <c r="B111" t="s">
        <v>5232</v>
      </c>
      <c r="C111">
        <v>3</v>
      </c>
      <c r="D111">
        <v>11</v>
      </c>
      <c r="E111">
        <v>5.43</v>
      </c>
      <c r="F111">
        <v>23</v>
      </c>
      <c r="G111">
        <v>27</v>
      </c>
      <c r="H111">
        <v>0</v>
      </c>
      <c r="I111">
        <v>124.1</v>
      </c>
      <c r="J111">
        <v>157</v>
      </c>
      <c r="K111">
        <v>75</v>
      </c>
      <c r="L111">
        <v>18</v>
      </c>
      <c r="M111">
        <v>75</v>
      </c>
      <c r="N111">
        <v>49</v>
      </c>
      <c r="O111" t="s">
        <v>4772</v>
      </c>
      <c r="P111">
        <v>0</v>
      </c>
      <c r="Q111">
        <v>0</v>
      </c>
      <c r="R111">
        <v>1</v>
      </c>
      <c r="S111">
        <v>0</v>
      </c>
      <c r="T111">
        <v>568</v>
      </c>
      <c r="U111">
        <v>85</v>
      </c>
      <c r="V111">
        <v>6</v>
      </c>
      <c r="W111">
        <v>2</v>
      </c>
      <c r="X111">
        <v>3</v>
      </c>
      <c r="Y111">
        <v>0</v>
      </c>
    </row>
    <row r="112" spans="1:25" x14ac:dyDescent="0.25">
      <c r="A112" t="s">
        <v>682</v>
      </c>
      <c r="B112" t="s">
        <v>5231</v>
      </c>
      <c r="C112">
        <v>12</v>
      </c>
      <c r="D112">
        <v>5</v>
      </c>
      <c r="E112">
        <v>5.1100000000000003</v>
      </c>
      <c r="F112">
        <v>23</v>
      </c>
      <c r="G112">
        <v>24</v>
      </c>
      <c r="H112">
        <v>0</v>
      </c>
      <c r="I112">
        <v>123.1</v>
      </c>
      <c r="J112">
        <v>140</v>
      </c>
      <c r="K112">
        <v>70</v>
      </c>
      <c r="L112">
        <v>14</v>
      </c>
      <c r="M112">
        <v>96</v>
      </c>
      <c r="N112">
        <v>45</v>
      </c>
      <c r="O112" t="s">
        <v>3894</v>
      </c>
      <c r="P112">
        <v>0</v>
      </c>
      <c r="Q112">
        <v>0</v>
      </c>
      <c r="R112">
        <v>0</v>
      </c>
      <c r="S112">
        <v>0</v>
      </c>
      <c r="T112">
        <v>546</v>
      </c>
      <c r="U112">
        <v>73</v>
      </c>
      <c r="V112">
        <v>4</v>
      </c>
      <c r="W112">
        <v>5</v>
      </c>
      <c r="X112">
        <v>2</v>
      </c>
      <c r="Y112">
        <v>0</v>
      </c>
    </row>
    <row r="113" spans="1:25" x14ac:dyDescent="0.25">
      <c r="A113" t="s">
        <v>6036</v>
      </c>
      <c r="B113" t="s">
        <v>5239</v>
      </c>
      <c r="C113">
        <v>5</v>
      </c>
      <c r="D113">
        <v>11</v>
      </c>
      <c r="E113">
        <v>5.52</v>
      </c>
      <c r="F113">
        <v>20</v>
      </c>
      <c r="G113">
        <v>30</v>
      </c>
      <c r="H113">
        <v>0</v>
      </c>
      <c r="I113">
        <v>122.1</v>
      </c>
      <c r="J113">
        <v>124</v>
      </c>
      <c r="K113">
        <v>75</v>
      </c>
      <c r="L113">
        <v>29</v>
      </c>
      <c r="M113">
        <v>108</v>
      </c>
      <c r="N113">
        <v>51</v>
      </c>
      <c r="O113" t="s">
        <v>6037</v>
      </c>
      <c r="P113">
        <v>0</v>
      </c>
      <c r="Q113">
        <v>0</v>
      </c>
      <c r="R113">
        <v>2</v>
      </c>
      <c r="S113">
        <v>0</v>
      </c>
      <c r="T113">
        <v>531</v>
      </c>
      <c r="U113">
        <v>79</v>
      </c>
      <c r="V113">
        <v>1</v>
      </c>
      <c r="W113">
        <v>6</v>
      </c>
      <c r="X113">
        <v>1</v>
      </c>
      <c r="Y113">
        <v>1</v>
      </c>
    </row>
    <row r="114" spans="1:25" x14ac:dyDescent="0.25">
      <c r="A114" t="s">
        <v>5448</v>
      </c>
      <c r="B114" t="s">
        <v>5246</v>
      </c>
      <c r="C114">
        <v>12</v>
      </c>
      <c r="D114">
        <v>6</v>
      </c>
      <c r="E114">
        <v>3.11</v>
      </c>
      <c r="F114">
        <v>21</v>
      </c>
      <c r="G114">
        <v>27</v>
      </c>
      <c r="H114">
        <v>0</v>
      </c>
      <c r="I114">
        <v>121.2</v>
      </c>
      <c r="J114">
        <v>92</v>
      </c>
      <c r="K114">
        <v>42</v>
      </c>
      <c r="L114">
        <v>13</v>
      </c>
      <c r="M114">
        <v>137</v>
      </c>
      <c r="N114">
        <v>60</v>
      </c>
      <c r="O114" t="s">
        <v>6111</v>
      </c>
      <c r="P114">
        <v>0</v>
      </c>
      <c r="Q114">
        <v>0</v>
      </c>
      <c r="R114">
        <v>0</v>
      </c>
      <c r="S114">
        <v>0</v>
      </c>
      <c r="T114">
        <v>502</v>
      </c>
      <c r="U114">
        <v>46</v>
      </c>
      <c r="V114">
        <v>2</v>
      </c>
      <c r="W114">
        <v>3</v>
      </c>
      <c r="X114">
        <v>3</v>
      </c>
      <c r="Y114">
        <v>0</v>
      </c>
    </row>
    <row r="115" spans="1:25" x14ac:dyDescent="0.25">
      <c r="A115" t="s">
        <v>6409</v>
      </c>
      <c r="B115" t="s">
        <v>5254</v>
      </c>
      <c r="C115">
        <v>10</v>
      </c>
      <c r="D115">
        <v>3</v>
      </c>
      <c r="E115">
        <v>3.64</v>
      </c>
      <c r="F115">
        <v>20</v>
      </c>
      <c r="G115">
        <v>21</v>
      </c>
      <c r="H115">
        <v>0</v>
      </c>
      <c r="I115">
        <v>121</v>
      </c>
      <c r="J115">
        <v>115</v>
      </c>
      <c r="K115">
        <v>49</v>
      </c>
      <c r="L115">
        <v>19</v>
      </c>
      <c r="M115">
        <v>73</v>
      </c>
      <c r="N115">
        <v>30</v>
      </c>
      <c r="O115" t="s">
        <v>6410</v>
      </c>
      <c r="P115">
        <v>0</v>
      </c>
      <c r="Q115">
        <v>0</v>
      </c>
      <c r="R115">
        <v>0</v>
      </c>
      <c r="S115">
        <v>0</v>
      </c>
      <c r="T115">
        <v>492</v>
      </c>
      <c r="U115">
        <v>52</v>
      </c>
      <c r="V115">
        <v>0</v>
      </c>
      <c r="W115">
        <v>4</v>
      </c>
      <c r="X115">
        <v>4</v>
      </c>
      <c r="Y115">
        <v>0</v>
      </c>
    </row>
    <row r="116" spans="1:25" x14ac:dyDescent="0.25">
      <c r="A116" t="s">
        <v>859</v>
      </c>
      <c r="B116" t="s">
        <v>5252</v>
      </c>
      <c r="C116">
        <v>3</v>
      </c>
      <c r="D116">
        <v>12</v>
      </c>
      <c r="E116">
        <v>5.93</v>
      </c>
      <c r="F116">
        <v>21</v>
      </c>
      <c r="G116">
        <v>34</v>
      </c>
      <c r="H116">
        <v>0</v>
      </c>
      <c r="I116">
        <v>120</v>
      </c>
      <c r="J116">
        <v>127</v>
      </c>
      <c r="K116">
        <v>79</v>
      </c>
      <c r="L116">
        <v>25</v>
      </c>
      <c r="M116">
        <v>79</v>
      </c>
      <c r="N116">
        <v>62</v>
      </c>
      <c r="O116" t="s">
        <v>4091</v>
      </c>
      <c r="P116">
        <v>0</v>
      </c>
      <c r="Q116">
        <v>0</v>
      </c>
      <c r="R116">
        <v>0</v>
      </c>
      <c r="S116">
        <v>0</v>
      </c>
      <c r="T116">
        <v>546</v>
      </c>
      <c r="U116">
        <v>87</v>
      </c>
      <c r="V116">
        <v>4</v>
      </c>
      <c r="W116">
        <v>10</v>
      </c>
      <c r="X116">
        <v>1</v>
      </c>
      <c r="Y116">
        <v>0</v>
      </c>
    </row>
    <row r="117" spans="1:25" x14ac:dyDescent="0.25">
      <c r="A117" t="s">
        <v>5504</v>
      </c>
      <c r="B117" t="s">
        <v>5240</v>
      </c>
      <c r="C117">
        <v>8</v>
      </c>
      <c r="D117">
        <v>7</v>
      </c>
      <c r="E117">
        <v>5.19</v>
      </c>
      <c r="F117">
        <v>22</v>
      </c>
      <c r="G117">
        <v>25</v>
      </c>
      <c r="H117">
        <v>0</v>
      </c>
      <c r="I117">
        <v>119.2</v>
      </c>
      <c r="J117">
        <v>138</v>
      </c>
      <c r="K117">
        <v>69</v>
      </c>
      <c r="L117">
        <v>17</v>
      </c>
      <c r="M117">
        <v>82</v>
      </c>
      <c r="N117">
        <v>42</v>
      </c>
      <c r="O117" t="s">
        <v>6046</v>
      </c>
      <c r="P117">
        <v>1</v>
      </c>
      <c r="Q117">
        <v>0</v>
      </c>
      <c r="R117">
        <v>1</v>
      </c>
      <c r="S117">
        <v>1</v>
      </c>
      <c r="T117">
        <v>549</v>
      </c>
      <c r="U117">
        <v>85</v>
      </c>
      <c r="V117">
        <v>3</v>
      </c>
      <c r="W117">
        <v>8</v>
      </c>
      <c r="X117">
        <v>4</v>
      </c>
      <c r="Y117">
        <v>0</v>
      </c>
    </row>
    <row r="118" spans="1:25" x14ac:dyDescent="0.25">
      <c r="A118" t="s">
        <v>6391</v>
      </c>
      <c r="B118" t="s">
        <v>5236</v>
      </c>
      <c r="C118">
        <v>3</v>
      </c>
      <c r="D118">
        <v>13</v>
      </c>
      <c r="E118">
        <v>5.34</v>
      </c>
      <c r="F118">
        <v>18</v>
      </c>
      <c r="G118">
        <v>44</v>
      </c>
      <c r="H118">
        <v>1</v>
      </c>
      <c r="I118">
        <v>119.2</v>
      </c>
      <c r="J118">
        <v>125</v>
      </c>
      <c r="K118">
        <v>71</v>
      </c>
      <c r="L118">
        <v>15</v>
      </c>
      <c r="M118">
        <v>97</v>
      </c>
      <c r="N118">
        <v>42</v>
      </c>
      <c r="O118" t="s">
        <v>6053</v>
      </c>
      <c r="P118">
        <v>0</v>
      </c>
      <c r="Q118">
        <v>0</v>
      </c>
      <c r="R118">
        <v>9</v>
      </c>
      <c r="S118">
        <v>2</v>
      </c>
      <c r="T118">
        <v>517</v>
      </c>
      <c r="U118">
        <v>78</v>
      </c>
      <c r="V118">
        <v>0</v>
      </c>
      <c r="W118">
        <v>2</v>
      </c>
      <c r="X118">
        <v>6</v>
      </c>
      <c r="Y118">
        <v>0</v>
      </c>
    </row>
    <row r="119" spans="1:25" x14ac:dyDescent="0.25">
      <c r="A119" t="s">
        <v>863</v>
      </c>
      <c r="B119" t="s">
        <v>5240</v>
      </c>
      <c r="C119">
        <v>5</v>
      </c>
      <c r="D119">
        <v>11</v>
      </c>
      <c r="E119">
        <v>5.52</v>
      </c>
      <c r="F119">
        <v>18</v>
      </c>
      <c r="G119">
        <v>34</v>
      </c>
      <c r="H119">
        <v>0</v>
      </c>
      <c r="I119">
        <v>119</v>
      </c>
      <c r="J119">
        <v>141</v>
      </c>
      <c r="K119">
        <v>73</v>
      </c>
      <c r="L119">
        <v>12</v>
      </c>
      <c r="M119">
        <v>114</v>
      </c>
      <c r="N119">
        <v>67</v>
      </c>
      <c r="O119" t="s">
        <v>4475</v>
      </c>
      <c r="P119">
        <v>0</v>
      </c>
      <c r="Q119">
        <v>0</v>
      </c>
      <c r="R119">
        <v>0</v>
      </c>
      <c r="S119">
        <v>0</v>
      </c>
      <c r="T119">
        <v>550</v>
      </c>
      <c r="U119">
        <v>75</v>
      </c>
      <c r="V119">
        <v>5</v>
      </c>
      <c r="W119">
        <v>5</v>
      </c>
      <c r="X119">
        <v>6</v>
      </c>
      <c r="Y119">
        <v>1</v>
      </c>
    </row>
    <row r="120" spans="1:25" x14ac:dyDescent="0.25">
      <c r="A120" t="s">
        <v>3718</v>
      </c>
      <c r="B120" t="s">
        <v>5235</v>
      </c>
      <c r="C120">
        <v>7</v>
      </c>
      <c r="D120">
        <v>4</v>
      </c>
      <c r="E120">
        <v>4.25</v>
      </c>
      <c r="F120">
        <v>22</v>
      </c>
      <c r="G120">
        <v>22</v>
      </c>
      <c r="H120">
        <v>0</v>
      </c>
      <c r="I120">
        <v>118.2</v>
      </c>
      <c r="J120">
        <v>114</v>
      </c>
      <c r="K120">
        <v>56</v>
      </c>
      <c r="L120">
        <v>8</v>
      </c>
      <c r="M120">
        <v>132</v>
      </c>
      <c r="N120">
        <v>40</v>
      </c>
      <c r="O120" t="s">
        <v>4030</v>
      </c>
      <c r="P120">
        <v>0</v>
      </c>
      <c r="Q120">
        <v>0</v>
      </c>
      <c r="R120">
        <v>0</v>
      </c>
      <c r="S120">
        <v>0</v>
      </c>
      <c r="T120">
        <v>512</v>
      </c>
      <c r="U120">
        <v>61</v>
      </c>
      <c r="V120">
        <v>1</v>
      </c>
      <c r="W120">
        <v>11</v>
      </c>
      <c r="X120">
        <v>8</v>
      </c>
      <c r="Y120">
        <v>1</v>
      </c>
    </row>
    <row r="121" spans="1:25" x14ac:dyDescent="0.25">
      <c r="A121" t="s">
        <v>717</v>
      </c>
      <c r="B121" t="s">
        <v>5252</v>
      </c>
      <c r="C121">
        <v>5</v>
      </c>
      <c r="D121">
        <v>7</v>
      </c>
      <c r="E121">
        <v>5.23</v>
      </c>
      <c r="F121">
        <v>21</v>
      </c>
      <c r="G121">
        <v>21</v>
      </c>
      <c r="H121">
        <v>0</v>
      </c>
      <c r="I121">
        <v>117</v>
      </c>
      <c r="J121">
        <v>116</v>
      </c>
      <c r="K121">
        <v>68</v>
      </c>
      <c r="L121">
        <v>27</v>
      </c>
      <c r="M121">
        <v>103</v>
      </c>
      <c r="N121">
        <v>53</v>
      </c>
      <c r="O121" t="s">
        <v>4631</v>
      </c>
      <c r="P121">
        <v>0</v>
      </c>
      <c r="Q121">
        <v>0</v>
      </c>
      <c r="R121">
        <v>0</v>
      </c>
      <c r="S121">
        <v>0</v>
      </c>
      <c r="T121">
        <v>516</v>
      </c>
      <c r="U121">
        <v>72</v>
      </c>
      <c r="V121">
        <v>3</v>
      </c>
      <c r="W121">
        <v>3</v>
      </c>
      <c r="X121">
        <v>5</v>
      </c>
      <c r="Y121">
        <v>0</v>
      </c>
    </row>
    <row r="122" spans="1:25" x14ac:dyDescent="0.25">
      <c r="A122" t="s">
        <v>750</v>
      </c>
      <c r="B122" t="s">
        <v>5244</v>
      </c>
      <c r="C122">
        <v>6</v>
      </c>
      <c r="D122">
        <v>9</v>
      </c>
      <c r="E122">
        <v>4.9400000000000004</v>
      </c>
      <c r="F122">
        <v>22</v>
      </c>
      <c r="G122">
        <v>24</v>
      </c>
      <c r="H122">
        <v>0</v>
      </c>
      <c r="I122">
        <v>114.2</v>
      </c>
      <c r="J122">
        <v>121</v>
      </c>
      <c r="K122">
        <v>63</v>
      </c>
      <c r="L122">
        <v>17</v>
      </c>
      <c r="M122">
        <v>79</v>
      </c>
      <c r="N122">
        <v>45</v>
      </c>
      <c r="O122" t="s">
        <v>4448</v>
      </c>
      <c r="P122">
        <v>0</v>
      </c>
      <c r="Q122">
        <v>0</v>
      </c>
      <c r="R122">
        <v>0</v>
      </c>
      <c r="S122">
        <v>0</v>
      </c>
      <c r="T122">
        <v>504</v>
      </c>
      <c r="U122">
        <v>72</v>
      </c>
      <c r="V122">
        <v>4</v>
      </c>
      <c r="W122">
        <v>1</v>
      </c>
      <c r="X122">
        <v>4</v>
      </c>
      <c r="Y122">
        <v>0</v>
      </c>
    </row>
    <row r="123" spans="1:25" x14ac:dyDescent="0.25">
      <c r="A123" t="s">
        <v>5420</v>
      </c>
      <c r="B123" t="s">
        <v>5250</v>
      </c>
      <c r="C123">
        <v>7</v>
      </c>
      <c r="D123">
        <v>8</v>
      </c>
      <c r="E123">
        <v>4.57</v>
      </c>
      <c r="F123">
        <v>21</v>
      </c>
      <c r="G123">
        <v>21</v>
      </c>
      <c r="H123">
        <v>0</v>
      </c>
      <c r="I123">
        <v>114.1</v>
      </c>
      <c r="J123">
        <v>88</v>
      </c>
      <c r="K123">
        <v>58</v>
      </c>
      <c r="L123">
        <v>18</v>
      </c>
      <c r="M123">
        <v>139</v>
      </c>
      <c r="N123">
        <v>54</v>
      </c>
      <c r="O123" t="s">
        <v>6766</v>
      </c>
      <c r="P123">
        <v>0</v>
      </c>
      <c r="Q123">
        <v>0</v>
      </c>
      <c r="R123">
        <v>0</v>
      </c>
      <c r="S123">
        <v>0</v>
      </c>
      <c r="T123">
        <v>485</v>
      </c>
      <c r="U123">
        <v>63</v>
      </c>
      <c r="V123">
        <v>2</v>
      </c>
      <c r="W123">
        <v>6</v>
      </c>
      <c r="X123">
        <v>9</v>
      </c>
      <c r="Y123">
        <v>0</v>
      </c>
    </row>
    <row r="124" spans="1:25" x14ac:dyDescent="0.25">
      <c r="A124" t="s">
        <v>760</v>
      </c>
      <c r="B124" t="s">
        <v>5239</v>
      </c>
      <c r="C124">
        <v>7</v>
      </c>
      <c r="D124">
        <v>7</v>
      </c>
      <c r="E124">
        <v>4.7699999999999996</v>
      </c>
      <c r="F124">
        <v>21</v>
      </c>
      <c r="G124">
        <v>21</v>
      </c>
      <c r="H124">
        <v>0</v>
      </c>
      <c r="I124">
        <v>111.1</v>
      </c>
      <c r="J124">
        <v>116</v>
      </c>
      <c r="K124">
        <v>59</v>
      </c>
      <c r="L124">
        <v>21</v>
      </c>
      <c r="M124">
        <v>93</v>
      </c>
      <c r="N124">
        <v>35</v>
      </c>
      <c r="O124" t="s">
        <v>4681</v>
      </c>
      <c r="P124">
        <v>1</v>
      </c>
      <c r="Q124">
        <v>1</v>
      </c>
      <c r="R124">
        <v>0</v>
      </c>
      <c r="S124">
        <v>0</v>
      </c>
      <c r="T124">
        <v>472</v>
      </c>
      <c r="U124">
        <v>62</v>
      </c>
      <c r="V124">
        <v>2</v>
      </c>
      <c r="W124">
        <v>6</v>
      </c>
      <c r="X124">
        <v>3</v>
      </c>
      <c r="Y124">
        <v>0</v>
      </c>
    </row>
    <row r="125" spans="1:25" x14ac:dyDescent="0.25">
      <c r="A125" t="s">
        <v>2380</v>
      </c>
      <c r="B125" t="s">
        <v>5253</v>
      </c>
      <c r="C125">
        <v>3</v>
      </c>
      <c r="D125">
        <v>8</v>
      </c>
      <c r="E125">
        <v>5.66</v>
      </c>
      <c r="F125">
        <v>18</v>
      </c>
      <c r="G125">
        <v>23</v>
      </c>
      <c r="H125">
        <v>0</v>
      </c>
      <c r="I125">
        <v>111.1</v>
      </c>
      <c r="J125">
        <v>124</v>
      </c>
      <c r="K125">
        <v>70</v>
      </c>
      <c r="L125">
        <v>26</v>
      </c>
      <c r="M125">
        <v>67</v>
      </c>
      <c r="N125">
        <v>28</v>
      </c>
      <c r="O125" t="s">
        <v>4138</v>
      </c>
      <c r="P125">
        <v>0</v>
      </c>
      <c r="Q125">
        <v>0</v>
      </c>
      <c r="R125">
        <v>0</v>
      </c>
      <c r="S125">
        <v>0</v>
      </c>
      <c r="T125">
        <v>478</v>
      </c>
      <c r="U125">
        <v>74</v>
      </c>
      <c r="V125">
        <v>0</v>
      </c>
      <c r="W125">
        <v>2</v>
      </c>
      <c r="X125">
        <v>3</v>
      </c>
      <c r="Y125">
        <v>0</v>
      </c>
    </row>
    <row r="126" spans="1:25" x14ac:dyDescent="0.25">
      <c r="A126" t="s">
        <v>702</v>
      </c>
      <c r="B126" t="s">
        <v>5232</v>
      </c>
      <c r="C126">
        <v>4</v>
      </c>
      <c r="D126">
        <v>9</v>
      </c>
      <c r="E126">
        <v>3.32</v>
      </c>
      <c r="F126">
        <v>17</v>
      </c>
      <c r="G126">
        <v>17</v>
      </c>
      <c r="H126">
        <v>0</v>
      </c>
      <c r="I126">
        <v>111</v>
      </c>
      <c r="J126">
        <v>101</v>
      </c>
      <c r="K126">
        <v>41</v>
      </c>
      <c r="L126">
        <v>17</v>
      </c>
      <c r="M126">
        <v>101</v>
      </c>
      <c r="N126">
        <v>20</v>
      </c>
      <c r="O126" t="s">
        <v>3950</v>
      </c>
      <c r="P126">
        <v>1</v>
      </c>
      <c r="Q126">
        <v>0</v>
      </c>
      <c r="R126">
        <v>0</v>
      </c>
      <c r="S126">
        <v>0</v>
      </c>
      <c r="T126">
        <v>450</v>
      </c>
      <c r="U126">
        <v>41</v>
      </c>
      <c r="V126">
        <v>3</v>
      </c>
      <c r="W126">
        <v>3</v>
      </c>
      <c r="X126">
        <v>0</v>
      </c>
      <c r="Y126">
        <v>0</v>
      </c>
    </row>
    <row r="127" spans="1:25" x14ac:dyDescent="0.25">
      <c r="A127" t="s">
        <v>3782</v>
      </c>
      <c r="B127" t="s">
        <v>5233</v>
      </c>
      <c r="C127">
        <v>10</v>
      </c>
      <c r="D127">
        <v>4</v>
      </c>
      <c r="E127">
        <v>3.67</v>
      </c>
      <c r="F127">
        <v>20</v>
      </c>
      <c r="G127">
        <v>20</v>
      </c>
      <c r="H127">
        <v>0</v>
      </c>
      <c r="I127">
        <v>110.1</v>
      </c>
      <c r="J127">
        <v>113</v>
      </c>
      <c r="K127">
        <v>45</v>
      </c>
      <c r="L127">
        <v>10</v>
      </c>
      <c r="M127">
        <v>112</v>
      </c>
      <c r="N127">
        <v>30</v>
      </c>
      <c r="O127" t="s">
        <v>3783</v>
      </c>
      <c r="P127">
        <v>0</v>
      </c>
      <c r="Q127">
        <v>0</v>
      </c>
      <c r="R127">
        <v>0</v>
      </c>
      <c r="S127">
        <v>0</v>
      </c>
      <c r="T127">
        <v>461</v>
      </c>
      <c r="U127">
        <v>47</v>
      </c>
      <c r="V127">
        <v>0</v>
      </c>
      <c r="W127">
        <v>2</v>
      </c>
      <c r="X127">
        <v>3</v>
      </c>
      <c r="Y127">
        <v>1</v>
      </c>
    </row>
    <row r="128" spans="1:25" x14ac:dyDescent="0.25">
      <c r="A128" t="s">
        <v>5533</v>
      </c>
      <c r="B128" t="s">
        <v>5235</v>
      </c>
      <c r="C128">
        <v>7</v>
      </c>
      <c r="D128">
        <v>8</v>
      </c>
      <c r="E128">
        <v>4.7699999999999996</v>
      </c>
      <c r="F128">
        <v>15</v>
      </c>
      <c r="G128">
        <v>38</v>
      </c>
      <c r="H128">
        <v>2</v>
      </c>
      <c r="I128">
        <v>109.1</v>
      </c>
      <c r="J128">
        <v>117</v>
      </c>
      <c r="K128">
        <v>58</v>
      </c>
      <c r="L128">
        <v>18</v>
      </c>
      <c r="M128">
        <v>98</v>
      </c>
      <c r="N128">
        <v>28</v>
      </c>
      <c r="O128" t="s">
        <v>6104</v>
      </c>
      <c r="P128">
        <v>0</v>
      </c>
      <c r="Q128">
        <v>0</v>
      </c>
      <c r="R128">
        <v>5</v>
      </c>
      <c r="S128">
        <v>2</v>
      </c>
      <c r="T128">
        <v>462</v>
      </c>
      <c r="U128">
        <v>59</v>
      </c>
      <c r="V128">
        <v>1</v>
      </c>
      <c r="W128">
        <v>4</v>
      </c>
      <c r="X128">
        <v>4</v>
      </c>
      <c r="Y128">
        <v>0</v>
      </c>
    </row>
    <row r="129" spans="1:25" x14ac:dyDescent="0.25">
      <c r="A129" t="s">
        <v>3695</v>
      </c>
      <c r="B129" t="s">
        <v>5234</v>
      </c>
      <c r="C129">
        <v>6</v>
      </c>
      <c r="D129">
        <v>4</v>
      </c>
      <c r="E129">
        <v>4.1900000000000004</v>
      </c>
      <c r="F129">
        <v>19</v>
      </c>
      <c r="G129">
        <v>19</v>
      </c>
      <c r="H129">
        <v>0</v>
      </c>
      <c r="I129">
        <v>105.1</v>
      </c>
      <c r="J129">
        <v>114</v>
      </c>
      <c r="K129">
        <v>49</v>
      </c>
      <c r="L129">
        <v>12</v>
      </c>
      <c r="M129">
        <v>70</v>
      </c>
      <c r="N129">
        <v>32</v>
      </c>
      <c r="O129" t="s">
        <v>4880</v>
      </c>
      <c r="P129">
        <v>0</v>
      </c>
      <c r="Q129">
        <v>0</v>
      </c>
      <c r="R129">
        <v>0</v>
      </c>
      <c r="S129">
        <v>0</v>
      </c>
      <c r="T129">
        <v>444</v>
      </c>
      <c r="U129">
        <v>50</v>
      </c>
      <c r="V129">
        <v>1</v>
      </c>
      <c r="W129">
        <v>4</v>
      </c>
      <c r="X129">
        <v>5</v>
      </c>
      <c r="Y129">
        <v>0</v>
      </c>
    </row>
    <row r="130" spans="1:25" x14ac:dyDescent="0.25">
      <c r="A130" t="s">
        <v>722</v>
      </c>
      <c r="B130" t="s">
        <v>5247</v>
      </c>
      <c r="C130">
        <v>3</v>
      </c>
      <c r="D130">
        <v>7</v>
      </c>
      <c r="E130">
        <v>6.41</v>
      </c>
      <c r="F130">
        <v>17</v>
      </c>
      <c r="G130">
        <v>28</v>
      </c>
      <c r="H130">
        <v>0</v>
      </c>
      <c r="I130">
        <v>105.1</v>
      </c>
      <c r="J130">
        <v>139</v>
      </c>
      <c r="K130">
        <v>75</v>
      </c>
      <c r="L130">
        <v>26</v>
      </c>
      <c r="M130">
        <v>104</v>
      </c>
      <c r="N130">
        <v>29</v>
      </c>
      <c r="O130" t="s">
        <v>4392</v>
      </c>
      <c r="P130">
        <v>0</v>
      </c>
      <c r="Q130">
        <v>0</v>
      </c>
      <c r="R130">
        <v>0</v>
      </c>
      <c r="S130">
        <v>0</v>
      </c>
      <c r="T130">
        <v>482</v>
      </c>
      <c r="U130">
        <v>81</v>
      </c>
      <c r="V130">
        <v>1</v>
      </c>
      <c r="W130">
        <v>4</v>
      </c>
      <c r="X130">
        <v>5</v>
      </c>
      <c r="Y130">
        <v>1</v>
      </c>
    </row>
    <row r="131" spans="1:25" x14ac:dyDescent="0.25">
      <c r="A131" t="s">
        <v>857</v>
      </c>
      <c r="B131" t="s">
        <v>5246</v>
      </c>
      <c r="C131">
        <v>5</v>
      </c>
      <c r="D131">
        <v>6</v>
      </c>
      <c r="E131">
        <v>4.28</v>
      </c>
      <c r="F131">
        <v>19</v>
      </c>
      <c r="G131">
        <v>23</v>
      </c>
      <c r="H131">
        <v>0</v>
      </c>
      <c r="I131">
        <v>103</v>
      </c>
      <c r="J131">
        <v>94</v>
      </c>
      <c r="K131">
        <v>49</v>
      </c>
      <c r="L131">
        <v>14</v>
      </c>
      <c r="M131">
        <v>145</v>
      </c>
      <c r="N131">
        <v>44</v>
      </c>
      <c r="O131" t="s">
        <v>4322</v>
      </c>
      <c r="P131">
        <v>0</v>
      </c>
      <c r="Q131">
        <v>0</v>
      </c>
      <c r="R131">
        <v>0</v>
      </c>
      <c r="S131">
        <v>0</v>
      </c>
      <c r="T131">
        <v>439</v>
      </c>
      <c r="U131">
        <v>51</v>
      </c>
      <c r="V131">
        <v>0</v>
      </c>
      <c r="W131">
        <v>3</v>
      </c>
      <c r="X131">
        <v>6</v>
      </c>
      <c r="Y131">
        <v>0</v>
      </c>
    </row>
    <row r="132" spans="1:25" x14ac:dyDescent="0.25">
      <c r="A132" t="s">
        <v>5300</v>
      </c>
      <c r="B132" t="s">
        <v>5255</v>
      </c>
      <c r="C132">
        <v>8</v>
      </c>
      <c r="D132">
        <v>8</v>
      </c>
      <c r="E132">
        <v>6.14</v>
      </c>
      <c r="F132">
        <v>20</v>
      </c>
      <c r="G132">
        <v>22</v>
      </c>
      <c r="H132">
        <v>0</v>
      </c>
      <c r="I132">
        <v>102.2</v>
      </c>
      <c r="J132">
        <v>114</v>
      </c>
      <c r="K132">
        <v>70</v>
      </c>
      <c r="L132">
        <v>19</v>
      </c>
      <c r="M132">
        <v>72</v>
      </c>
      <c r="N132">
        <v>42</v>
      </c>
      <c r="O132" t="s">
        <v>5301</v>
      </c>
      <c r="P132">
        <v>0</v>
      </c>
      <c r="Q132">
        <v>0</v>
      </c>
      <c r="R132">
        <v>0</v>
      </c>
      <c r="S132">
        <v>0</v>
      </c>
      <c r="T132">
        <v>463</v>
      </c>
      <c r="U132">
        <v>74</v>
      </c>
      <c r="V132">
        <v>4</v>
      </c>
      <c r="W132">
        <v>8</v>
      </c>
      <c r="X132">
        <v>5</v>
      </c>
      <c r="Y132">
        <v>0</v>
      </c>
    </row>
    <row r="133" spans="1:25" x14ac:dyDescent="0.25">
      <c r="A133" t="s">
        <v>980</v>
      </c>
      <c r="B133" t="s">
        <v>5247</v>
      </c>
      <c r="C133">
        <v>5</v>
      </c>
      <c r="D133">
        <v>8</v>
      </c>
      <c r="E133">
        <v>5.31</v>
      </c>
      <c r="F133">
        <v>18</v>
      </c>
      <c r="G133">
        <v>22</v>
      </c>
      <c r="H133">
        <v>0</v>
      </c>
      <c r="I133">
        <v>101.2</v>
      </c>
      <c r="J133">
        <v>120</v>
      </c>
      <c r="K133">
        <v>60</v>
      </c>
      <c r="L133">
        <v>12</v>
      </c>
      <c r="M133">
        <v>86</v>
      </c>
      <c r="N133">
        <v>44</v>
      </c>
      <c r="O133" t="s">
        <v>4469</v>
      </c>
      <c r="P133">
        <v>0</v>
      </c>
      <c r="Q133">
        <v>0</v>
      </c>
      <c r="R133">
        <v>0</v>
      </c>
      <c r="S133">
        <v>0</v>
      </c>
      <c r="T133">
        <v>460</v>
      </c>
      <c r="U133">
        <v>64</v>
      </c>
      <c r="V133">
        <v>3</v>
      </c>
      <c r="W133">
        <v>3</v>
      </c>
      <c r="X133">
        <v>1</v>
      </c>
      <c r="Y133">
        <v>0</v>
      </c>
    </row>
    <row r="134" spans="1:25" x14ac:dyDescent="0.25">
      <c r="A134" t="s">
        <v>5579</v>
      </c>
      <c r="B134" t="s">
        <v>5240</v>
      </c>
      <c r="C134">
        <v>7</v>
      </c>
      <c r="D134">
        <v>5</v>
      </c>
      <c r="E134">
        <v>4.71</v>
      </c>
      <c r="F134">
        <v>18</v>
      </c>
      <c r="G134">
        <v>19</v>
      </c>
      <c r="H134">
        <v>0</v>
      </c>
      <c r="I134">
        <v>101.1</v>
      </c>
      <c r="J134">
        <v>114</v>
      </c>
      <c r="K134">
        <v>53</v>
      </c>
      <c r="L134">
        <v>13</v>
      </c>
      <c r="M134">
        <v>85</v>
      </c>
      <c r="N134">
        <v>25</v>
      </c>
      <c r="O134" t="s">
        <v>6064</v>
      </c>
      <c r="P134">
        <v>0</v>
      </c>
      <c r="Q134">
        <v>0</v>
      </c>
      <c r="R134">
        <v>0</v>
      </c>
      <c r="S134">
        <v>0</v>
      </c>
      <c r="T134">
        <v>436</v>
      </c>
      <c r="U134">
        <v>57</v>
      </c>
      <c r="V134">
        <v>1</v>
      </c>
      <c r="W134">
        <v>2</v>
      </c>
      <c r="X134">
        <v>2</v>
      </c>
      <c r="Y134">
        <v>1</v>
      </c>
    </row>
    <row r="135" spans="1:25" x14ac:dyDescent="0.25">
      <c r="A135" t="s">
        <v>5576</v>
      </c>
      <c r="B135" t="s">
        <v>5230</v>
      </c>
      <c r="C135">
        <v>4</v>
      </c>
      <c r="D135">
        <v>9</v>
      </c>
      <c r="E135">
        <v>4.32</v>
      </c>
      <c r="F135">
        <v>19</v>
      </c>
      <c r="G135">
        <v>19</v>
      </c>
      <c r="H135">
        <v>0</v>
      </c>
      <c r="I135">
        <v>100</v>
      </c>
      <c r="J135">
        <v>100</v>
      </c>
      <c r="K135">
        <v>48</v>
      </c>
      <c r="L135">
        <v>10</v>
      </c>
      <c r="M135">
        <v>108</v>
      </c>
      <c r="N135">
        <v>57</v>
      </c>
      <c r="O135" t="s">
        <v>6785</v>
      </c>
      <c r="P135">
        <v>0</v>
      </c>
      <c r="Q135">
        <v>0</v>
      </c>
      <c r="R135">
        <v>0</v>
      </c>
      <c r="S135">
        <v>0</v>
      </c>
      <c r="T135">
        <v>456</v>
      </c>
      <c r="U135">
        <v>51</v>
      </c>
      <c r="V135">
        <v>6</v>
      </c>
      <c r="W135">
        <v>6</v>
      </c>
      <c r="X135">
        <v>3</v>
      </c>
      <c r="Y135">
        <v>0</v>
      </c>
    </row>
    <row r="136" spans="1:25" x14ac:dyDescent="0.25">
      <c r="A136" t="s">
        <v>4761</v>
      </c>
      <c r="B136" t="s">
        <v>5233</v>
      </c>
      <c r="C136">
        <v>6</v>
      </c>
      <c r="D136">
        <v>5</v>
      </c>
      <c r="E136">
        <v>5.89</v>
      </c>
      <c r="F136">
        <v>16</v>
      </c>
      <c r="G136">
        <v>23</v>
      </c>
      <c r="H136">
        <v>0</v>
      </c>
      <c r="I136">
        <v>99.1</v>
      </c>
      <c r="J136">
        <v>106</v>
      </c>
      <c r="K136">
        <v>65</v>
      </c>
      <c r="L136">
        <v>15</v>
      </c>
      <c r="M136">
        <v>82</v>
      </c>
      <c r="N136">
        <v>40</v>
      </c>
      <c r="O136" t="s">
        <v>6058</v>
      </c>
      <c r="P136">
        <v>0</v>
      </c>
      <c r="Q136">
        <v>0</v>
      </c>
      <c r="R136">
        <v>0</v>
      </c>
      <c r="S136">
        <v>0</v>
      </c>
      <c r="T136">
        <v>440</v>
      </c>
      <c r="U136">
        <v>66</v>
      </c>
      <c r="V136">
        <v>1</v>
      </c>
      <c r="W136">
        <v>4</v>
      </c>
      <c r="X136">
        <v>2</v>
      </c>
      <c r="Y136">
        <v>0</v>
      </c>
    </row>
    <row r="137" spans="1:25" x14ac:dyDescent="0.25">
      <c r="A137" t="s">
        <v>6757</v>
      </c>
      <c r="B137" t="s">
        <v>5245</v>
      </c>
      <c r="C137">
        <v>9</v>
      </c>
      <c r="D137">
        <v>3</v>
      </c>
      <c r="E137">
        <v>4.3</v>
      </c>
      <c r="F137">
        <v>16</v>
      </c>
      <c r="G137">
        <v>20</v>
      </c>
      <c r="H137">
        <v>0</v>
      </c>
      <c r="I137">
        <v>98.1</v>
      </c>
      <c r="J137">
        <v>101</v>
      </c>
      <c r="K137">
        <v>47</v>
      </c>
      <c r="L137">
        <v>15</v>
      </c>
      <c r="M137">
        <v>80</v>
      </c>
      <c r="N137">
        <v>25</v>
      </c>
      <c r="O137" t="s">
        <v>6758</v>
      </c>
      <c r="P137">
        <v>0</v>
      </c>
      <c r="Q137">
        <v>0</v>
      </c>
      <c r="R137">
        <v>0</v>
      </c>
      <c r="S137">
        <v>0</v>
      </c>
      <c r="T137">
        <v>422</v>
      </c>
      <c r="U137">
        <v>52</v>
      </c>
      <c r="V137">
        <v>1</v>
      </c>
      <c r="W137">
        <v>9</v>
      </c>
      <c r="X137">
        <v>3</v>
      </c>
      <c r="Y137">
        <v>1</v>
      </c>
    </row>
    <row r="138" spans="1:25" x14ac:dyDescent="0.25">
      <c r="A138" t="s">
        <v>5523</v>
      </c>
      <c r="B138" t="s">
        <v>5257</v>
      </c>
      <c r="C138">
        <v>4</v>
      </c>
      <c r="D138">
        <v>7</v>
      </c>
      <c r="E138">
        <v>4.5</v>
      </c>
      <c r="F138">
        <v>21</v>
      </c>
      <c r="G138">
        <v>21</v>
      </c>
      <c r="H138">
        <v>0</v>
      </c>
      <c r="I138">
        <v>98</v>
      </c>
      <c r="J138">
        <v>110</v>
      </c>
      <c r="K138">
        <v>49</v>
      </c>
      <c r="L138">
        <v>13</v>
      </c>
      <c r="M138">
        <v>85</v>
      </c>
      <c r="N138">
        <v>44</v>
      </c>
      <c r="O138" t="s">
        <v>6098</v>
      </c>
      <c r="P138">
        <v>0</v>
      </c>
      <c r="Q138">
        <v>0</v>
      </c>
      <c r="R138">
        <v>0</v>
      </c>
      <c r="S138">
        <v>0</v>
      </c>
      <c r="T138">
        <v>443</v>
      </c>
      <c r="U138">
        <v>52</v>
      </c>
      <c r="V138">
        <v>4</v>
      </c>
      <c r="W138">
        <v>5</v>
      </c>
      <c r="X138">
        <v>2</v>
      </c>
      <c r="Y138">
        <v>2</v>
      </c>
    </row>
    <row r="139" spans="1:25" x14ac:dyDescent="0.25">
      <c r="A139" t="s">
        <v>767</v>
      </c>
      <c r="B139" t="s">
        <v>6836</v>
      </c>
      <c r="C139">
        <v>6</v>
      </c>
      <c r="D139">
        <v>7</v>
      </c>
      <c r="E139">
        <v>5.66</v>
      </c>
      <c r="F139">
        <v>18</v>
      </c>
      <c r="G139">
        <v>38</v>
      </c>
      <c r="H139">
        <v>0</v>
      </c>
      <c r="I139">
        <v>97</v>
      </c>
      <c r="J139">
        <v>105</v>
      </c>
      <c r="K139">
        <v>61</v>
      </c>
      <c r="L139">
        <v>11</v>
      </c>
      <c r="M139">
        <v>85</v>
      </c>
      <c r="N139">
        <v>53</v>
      </c>
      <c r="O139" t="s">
        <v>4773</v>
      </c>
      <c r="P139">
        <v>0</v>
      </c>
      <c r="Q139">
        <v>0</v>
      </c>
      <c r="R139">
        <v>6</v>
      </c>
      <c r="S139">
        <v>0</v>
      </c>
      <c r="T139">
        <v>439</v>
      </c>
      <c r="U139">
        <v>66</v>
      </c>
      <c r="V139">
        <v>2</v>
      </c>
      <c r="W139">
        <v>4</v>
      </c>
      <c r="X139">
        <v>5</v>
      </c>
      <c r="Y139">
        <v>1</v>
      </c>
    </row>
    <row r="140" spans="1:25" x14ac:dyDescent="0.25">
      <c r="A140" t="s">
        <v>879</v>
      </c>
      <c r="B140" t="s">
        <v>5258</v>
      </c>
      <c r="C140">
        <v>8</v>
      </c>
      <c r="D140">
        <v>4</v>
      </c>
      <c r="E140">
        <v>4.3899999999999997</v>
      </c>
      <c r="F140">
        <v>17</v>
      </c>
      <c r="G140">
        <v>17</v>
      </c>
      <c r="H140">
        <v>0</v>
      </c>
      <c r="I140">
        <v>96.1</v>
      </c>
      <c r="J140">
        <v>103</v>
      </c>
      <c r="K140">
        <v>47</v>
      </c>
      <c r="L140">
        <v>20</v>
      </c>
      <c r="M140">
        <v>92</v>
      </c>
      <c r="N140">
        <v>21</v>
      </c>
      <c r="O140" t="s">
        <v>4439</v>
      </c>
      <c r="P140">
        <v>0</v>
      </c>
      <c r="Q140">
        <v>0</v>
      </c>
      <c r="R140">
        <v>0</v>
      </c>
      <c r="S140">
        <v>0</v>
      </c>
      <c r="T140">
        <v>410</v>
      </c>
      <c r="U140">
        <v>55</v>
      </c>
      <c r="V140">
        <v>0</v>
      </c>
      <c r="W140">
        <v>2</v>
      </c>
      <c r="X140">
        <v>5</v>
      </c>
      <c r="Y140">
        <v>1</v>
      </c>
    </row>
    <row r="141" spans="1:25" x14ac:dyDescent="0.25">
      <c r="A141" t="s">
        <v>796</v>
      </c>
      <c r="B141" t="s">
        <v>6836</v>
      </c>
      <c r="C141">
        <v>4</v>
      </c>
      <c r="D141">
        <v>7</v>
      </c>
      <c r="E141">
        <v>6.8</v>
      </c>
      <c r="F141">
        <v>14</v>
      </c>
      <c r="G141">
        <v>39</v>
      </c>
      <c r="H141">
        <v>0</v>
      </c>
      <c r="I141">
        <v>94</v>
      </c>
      <c r="J141">
        <v>118</v>
      </c>
      <c r="K141">
        <v>71</v>
      </c>
      <c r="L141">
        <v>19</v>
      </c>
      <c r="M141">
        <v>65</v>
      </c>
      <c r="N141">
        <v>45</v>
      </c>
      <c r="O141" t="s">
        <v>4484</v>
      </c>
      <c r="P141">
        <v>0</v>
      </c>
      <c r="Q141">
        <v>0</v>
      </c>
      <c r="R141">
        <v>1</v>
      </c>
      <c r="S141">
        <v>1</v>
      </c>
      <c r="T141">
        <v>436</v>
      </c>
      <c r="U141">
        <v>77</v>
      </c>
      <c r="V141">
        <v>0</v>
      </c>
      <c r="W141">
        <v>2</v>
      </c>
      <c r="X141">
        <v>1</v>
      </c>
      <c r="Y141">
        <v>0</v>
      </c>
    </row>
    <row r="142" spans="1:25" x14ac:dyDescent="0.25">
      <c r="A142" t="s">
        <v>774</v>
      </c>
      <c r="B142" t="s">
        <v>5241</v>
      </c>
      <c r="C142">
        <v>1</v>
      </c>
      <c r="D142">
        <v>7</v>
      </c>
      <c r="E142">
        <v>7.84</v>
      </c>
      <c r="F142">
        <v>19</v>
      </c>
      <c r="G142">
        <v>24</v>
      </c>
      <c r="H142">
        <v>0</v>
      </c>
      <c r="I142">
        <v>93</v>
      </c>
      <c r="J142">
        <v>125</v>
      </c>
      <c r="K142">
        <v>81</v>
      </c>
      <c r="L142">
        <v>24</v>
      </c>
      <c r="M142">
        <v>63</v>
      </c>
      <c r="N142">
        <v>51</v>
      </c>
      <c r="O142" t="s">
        <v>4134</v>
      </c>
      <c r="P142">
        <v>0</v>
      </c>
      <c r="Q142">
        <v>0</v>
      </c>
      <c r="R142">
        <v>0</v>
      </c>
      <c r="S142">
        <v>0</v>
      </c>
      <c r="T142">
        <v>444</v>
      </c>
      <c r="U142">
        <v>86</v>
      </c>
      <c r="V142">
        <v>0</v>
      </c>
      <c r="W142">
        <v>4</v>
      </c>
      <c r="X142">
        <v>11</v>
      </c>
      <c r="Y142">
        <v>0</v>
      </c>
    </row>
    <row r="143" spans="1:25" x14ac:dyDescent="0.25">
      <c r="A143" t="s">
        <v>729</v>
      </c>
      <c r="B143" t="s">
        <v>5238</v>
      </c>
      <c r="C143">
        <v>6</v>
      </c>
      <c r="D143">
        <v>4</v>
      </c>
      <c r="E143">
        <v>3.98</v>
      </c>
      <c r="F143">
        <v>16</v>
      </c>
      <c r="G143">
        <v>19</v>
      </c>
      <c r="H143">
        <v>0</v>
      </c>
      <c r="I143">
        <v>92.2</v>
      </c>
      <c r="J143">
        <v>89</v>
      </c>
      <c r="K143">
        <v>41</v>
      </c>
      <c r="L143">
        <v>5</v>
      </c>
      <c r="M143">
        <v>72</v>
      </c>
      <c r="N143">
        <v>27</v>
      </c>
      <c r="O143" t="s">
        <v>4436</v>
      </c>
      <c r="P143">
        <v>0</v>
      </c>
      <c r="Q143">
        <v>0</v>
      </c>
      <c r="R143">
        <v>0</v>
      </c>
      <c r="S143">
        <v>0</v>
      </c>
      <c r="T143">
        <v>384</v>
      </c>
      <c r="U143">
        <v>43</v>
      </c>
      <c r="V143">
        <v>0</v>
      </c>
      <c r="W143">
        <v>3</v>
      </c>
      <c r="X143">
        <v>4</v>
      </c>
      <c r="Y143">
        <v>0</v>
      </c>
    </row>
    <row r="144" spans="1:25" x14ac:dyDescent="0.25">
      <c r="A144" t="s">
        <v>716</v>
      </c>
      <c r="B144" t="s">
        <v>5240</v>
      </c>
      <c r="C144">
        <v>5</v>
      </c>
      <c r="D144">
        <v>7</v>
      </c>
      <c r="E144">
        <v>6.7</v>
      </c>
      <c r="F144">
        <v>18</v>
      </c>
      <c r="G144">
        <v>19</v>
      </c>
      <c r="H144">
        <v>0</v>
      </c>
      <c r="I144">
        <v>92.2</v>
      </c>
      <c r="J144">
        <v>110</v>
      </c>
      <c r="K144">
        <v>69</v>
      </c>
      <c r="L144">
        <v>21</v>
      </c>
      <c r="M144">
        <v>67</v>
      </c>
      <c r="N144">
        <v>47</v>
      </c>
      <c r="O144" t="s">
        <v>4435</v>
      </c>
      <c r="P144">
        <v>0</v>
      </c>
      <c r="Q144">
        <v>0</v>
      </c>
      <c r="R144">
        <v>0</v>
      </c>
      <c r="S144">
        <v>0</v>
      </c>
      <c r="T144">
        <v>431</v>
      </c>
      <c r="U144">
        <v>70</v>
      </c>
      <c r="V144">
        <v>3</v>
      </c>
      <c r="W144">
        <v>6</v>
      </c>
      <c r="X144">
        <v>6</v>
      </c>
      <c r="Y144">
        <v>1</v>
      </c>
    </row>
    <row r="145" spans="1:25" x14ac:dyDescent="0.25">
      <c r="A145" t="s">
        <v>768</v>
      </c>
      <c r="B145" t="s">
        <v>5255</v>
      </c>
      <c r="C145">
        <v>4</v>
      </c>
      <c r="D145">
        <v>8</v>
      </c>
      <c r="E145">
        <v>4.1900000000000004</v>
      </c>
      <c r="F145">
        <v>17</v>
      </c>
      <c r="G145">
        <v>17</v>
      </c>
      <c r="H145">
        <v>0</v>
      </c>
      <c r="I145">
        <v>92.1</v>
      </c>
      <c r="J145">
        <v>78</v>
      </c>
      <c r="K145">
        <v>43</v>
      </c>
      <c r="L145">
        <v>8</v>
      </c>
      <c r="M145">
        <v>81</v>
      </c>
      <c r="N145">
        <v>53</v>
      </c>
      <c r="O145" t="s">
        <v>5027</v>
      </c>
      <c r="P145">
        <v>1</v>
      </c>
      <c r="Q145">
        <v>1</v>
      </c>
      <c r="R145">
        <v>0</v>
      </c>
      <c r="S145">
        <v>0</v>
      </c>
      <c r="T145">
        <v>397</v>
      </c>
      <c r="U145">
        <v>46</v>
      </c>
      <c r="V145">
        <v>3</v>
      </c>
      <c r="W145">
        <v>3</v>
      </c>
      <c r="X145">
        <v>4</v>
      </c>
      <c r="Y145">
        <v>0</v>
      </c>
    </row>
    <row r="146" spans="1:25" x14ac:dyDescent="0.25">
      <c r="A146" t="s">
        <v>891</v>
      </c>
      <c r="B146" t="s">
        <v>5254</v>
      </c>
      <c r="C146">
        <v>5</v>
      </c>
      <c r="D146">
        <v>2</v>
      </c>
      <c r="E146">
        <v>2.76</v>
      </c>
      <c r="F146">
        <v>1</v>
      </c>
      <c r="G146">
        <v>60</v>
      </c>
      <c r="H146">
        <v>4</v>
      </c>
      <c r="I146">
        <v>91.1</v>
      </c>
      <c r="J146">
        <v>69</v>
      </c>
      <c r="K146">
        <v>28</v>
      </c>
      <c r="L146">
        <v>9</v>
      </c>
      <c r="M146">
        <v>101</v>
      </c>
      <c r="N146">
        <v>18</v>
      </c>
      <c r="O146" t="s">
        <v>4552</v>
      </c>
      <c r="P146">
        <v>0</v>
      </c>
      <c r="Q146">
        <v>0</v>
      </c>
      <c r="R146">
        <v>14</v>
      </c>
      <c r="S146">
        <v>1</v>
      </c>
      <c r="T146">
        <v>354</v>
      </c>
      <c r="U146">
        <v>32</v>
      </c>
      <c r="V146">
        <v>4</v>
      </c>
      <c r="W146">
        <v>1</v>
      </c>
      <c r="X146">
        <v>0</v>
      </c>
      <c r="Y146">
        <v>0</v>
      </c>
    </row>
    <row r="147" spans="1:25" x14ac:dyDescent="0.25">
      <c r="A147" t="s">
        <v>6743</v>
      </c>
      <c r="B147" t="s">
        <v>5234</v>
      </c>
      <c r="C147">
        <v>4</v>
      </c>
      <c r="D147">
        <v>11</v>
      </c>
      <c r="E147">
        <v>6.11</v>
      </c>
      <c r="F147">
        <v>18</v>
      </c>
      <c r="G147">
        <v>18</v>
      </c>
      <c r="H147">
        <v>0</v>
      </c>
      <c r="I147">
        <v>91.1</v>
      </c>
      <c r="J147">
        <v>116</v>
      </c>
      <c r="K147">
        <v>62</v>
      </c>
      <c r="L147">
        <v>21</v>
      </c>
      <c r="M147">
        <v>72</v>
      </c>
      <c r="N147">
        <v>31</v>
      </c>
      <c r="O147" t="s">
        <v>6744</v>
      </c>
      <c r="P147">
        <v>0</v>
      </c>
      <c r="Q147">
        <v>0</v>
      </c>
      <c r="R147">
        <v>0</v>
      </c>
      <c r="S147">
        <v>0</v>
      </c>
      <c r="T147">
        <v>414</v>
      </c>
      <c r="U147">
        <v>67</v>
      </c>
      <c r="V147">
        <v>0</v>
      </c>
      <c r="W147">
        <v>0</v>
      </c>
      <c r="X147">
        <v>10</v>
      </c>
      <c r="Y147">
        <v>0</v>
      </c>
    </row>
    <row r="148" spans="1:25" x14ac:dyDescent="0.25">
      <c r="A148" t="s">
        <v>751</v>
      </c>
      <c r="B148" t="s">
        <v>5239</v>
      </c>
      <c r="C148">
        <v>6</v>
      </c>
      <c r="D148">
        <v>9</v>
      </c>
      <c r="E148">
        <v>6.43</v>
      </c>
      <c r="F148">
        <v>18</v>
      </c>
      <c r="G148">
        <v>18</v>
      </c>
      <c r="H148">
        <v>0</v>
      </c>
      <c r="I148">
        <v>91</v>
      </c>
      <c r="J148">
        <v>112</v>
      </c>
      <c r="K148">
        <v>65</v>
      </c>
      <c r="L148">
        <v>11</v>
      </c>
      <c r="M148">
        <v>67</v>
      </c>
      <c r="N148">
        <v>42</v>
      </c>
      <c r="O148" t="s">
        <v>4602</v>
      </c>
      <c r="P148">
        <v>0</v>
      </c>
      <c r="Q148">
        <v>0</v>
      </c>
      <c r="R148">
        <v>0</v>
      </c>
      <c r="S148">
        <v>0</v>
      </c>
      <c r="T148">
        <v>420</v>
      </c>
      <c r="U148">
        <v>67</v>
      </c>
      <c r="V148">
        <v>2</v>
      </c>
      <c r="W148">
        <v>8</v>
      </c>
      <c r="X148">
        <v>4</v>
      </c>
      <c r="Y148">
        <v>0</v>
      </c>
    </row>
    <row r="149" spans="1:25" x14ac:dyDescent="0.25">
      <c r="A149" t="s">
        <v>6769</v>
      </c>
      <c r="B149" t="s">
        <v>5242</v>
      </c>
      <c r="C149">
        <v>3</v>
      </c>
      <c r="D149">
        <v>6</v>
      </c>
      <c r="E149">
        <v>4.96</v>
      </c>
      <c r="F149">
        <v>11</v>
      </c>
      <c r="G149">
        <v>27</v>
      </c>
      <c r="H149">
        <v>0</v>
      </c>
      <c r="I149">
        <v>90.2</v>
      </c>
      <c r="J149">
        <v>90</v>
      </c>
      <c r="K149">
        <v>50</v>
      </c>
      <c r="L149">
        <v>18</v>
      </c>
      <c r="M149">
        <v>84</v>
      </c>
      <c r="N149">
        <v>31</v>
      </c>
      <c r="O149" t="s">
        <v>6770</v>
      </c>
      <c r="P149">
        <v>0</v>
      </c>
      <c r="Q149">
        <v>0</v>
      </c>
      <c r="R149">
        <v>0</v>
      </c>
      <c r="S149">
        <v>0</v>
      </c>
      <c r="T149">
        <v>395</v>
      </c>
      <c r="U149">
        <v>59</v>
      </c>
      <c r="V149">
        <v>2</v>
      </c>
      <c r="W149">
        <v>7</v>
      </c>
      <c r="X149">
        <v>3</v>
      </c>
      <c r="Y149">
        <v>0</v>
      </c>
    </row>
    <row r="150" spans="1:25" x14ac:dyDescent="0.25">
      <c r="A150" t="s">
        <v>712</v>
      </c>
      <c r="B150" t="s">
        <v>5229</v>
      </c>
      <c r="C150">
        <v>5</v>
      </c>
      <c r="D150">
        <v>9</v>
      </c>
      <c r="E150">
        <v>4.88</v>
      </c>
      <c r="F150">
        <v>15</v>
      </c>
      <c r="G150">
        <v>18</v>
      </c>
      <c r="H150">
        <v>0</v>
      </c>
      <c r="I150">
        <v>90.1</v>
      </c>
      <c r="J150">
        <v>87</v>
      </c>
      <c r="K150">
        <v>49</v>
      </c>
      <c r="L150">
        <v>9</v>
      </c>
      <c r="M150">
        <v>83</v>
      </c>
      <c r="N150">
        <v>38</v>
      </c>
      <c r="O150" t="s">
        <v>5031</v>
      </c>
      <c r="P150">
        <v>1</v>
      </c>
      <c r="Q150">
        <v>0</v>
      </c>
      <c r="R150">
        <v>0</v>
      </c>
      <c r="S150">
        <v>0</v>
      </c>
      <c r="T150">
        <v>392</v>
      </c>
      <c r="U150">
        <v>55</v>
      </c>
      <c r="V150">
        <v>3</v>
      </c>
      <c r="W150">
        <v>3</v>
      </c>
      <c r="X150">
        <v>2</v>
      </c>
      <c r="Y150">
        <v>1</v>
      </c>
    </row>
    <row r="151" spans="1:25" x14ac:dyDescent="0.25">
      <c r="A151" t="s">
        <v>6714</v>
      </c>
      <c r="B151" t="s">
        <v>5239</v>
      </c>
      <c r="C151">
        <v>3</v>
      </c>
      <c r="D151">
        <v>7</v>
      </c>
      <c r="E151">
        <v>3.12</v>
      </c>
      <c r="F151">
        <v>15</v>
      </c>
      <c r="G151">
        <v>15</v>
      </c>
      <c r="H151">
        <v>0</v>
      </c>
      <c r="I151">
        <v>89.1</v>
      </c>
      <c r="J151">
        <v>64</v>
      </c>
      <c r="K151">
        <v>31</v>
      </c>
      <c r="L151">
        <v>11</v>
      </c>
      <c r="M151">
        <v>98</v>
      </c>
      <c r="N151">
        <v>32</v>
      </c>
      <c r="O151" t="s">
        <v>6715</v>
      </c>
      <c r="P151">
        <v>0</v>
      </c>
      <c r="Q151">
        <v>0</v>
      </c>
      <c r="R151">
        <v>0</v>
      </c>
      <c r="S151">
        <v>0</v>
      </c>
      <c r="T151">
        <v>359</v>
      </c>
      <c r="U151">
        <v>32</v>
      </c>
      <c r="V151">
        <v>1</v>
      </c>
      <c r="W151">
        <v>3</v>
      </c>
      <c r="X151">
        <v>2</v>
      </c>
      <c r="Y151">
        <v>1</v>
      </c>
    </row>
    <row r="152" spans="1:25" x14ac:dyDescent="0.25">
      <c r="A152" t="s">
        <v>5452</v>
      </c>
      <c r="B152" t="s">
        <v>5242</v>
      </c>
      <c r="C152">
        <v>4</v>
      </c>
      <c r="D152">
        <v>7</v>
      </c>
      <c r="E152">
        <v>4.26</v>
      </c>
      <c r="F152">
        <v>15</v>
      </c>
      <c r="G152">
        <v>15</v>
      </c>
      <c r="H152">
        <v>0</v>
      </c>
      <c r="I152">
        <v>88.2</v>
      </c>
      <c r="J152">
        <v>90</v>
      </c>
      <c r="K152">
        <v>42</v>
      </c>
      <c r="L152">
        <v>13</v>
      </c>
      <c r="M152">
        <v>52</v>
      </c>
      <c r="N152">
        <v>24</v>
      </c>
      <c r="O152" t="s">
        <v>6772</v>
      </c>
      <c r="P152">
        <v>1</v>
      </c>
      <c r="Q152">
        <v>0</v>
      </c>
      <c r="R152">
        <v>0</v>
      </c>
      <c r="S152">
        <v>0</v>
      </c>
      <c r="T152">
        <v>372</v>
      </c>
      <c r="U152">
        <v>45</v>
      </c>
      <c r="V152">
        <v>1</v>
      </c>
      <c r="W152">
        <v>8</v>
      </c>
      <c r="X152">
        <v>1</v>
      </c>
      <c r="Y152">
        <v>1</v>
      </c>
    </row>
    <row r="153" spans="1:25" x14ac:dyDescent="0.25">
      <c r="A153" t="s">
        <v>5459</v>
      </c>
      <c r="B153" t="s">
        <v>5239</v>
      </c>
      <c r="C153">
        <v>5</v>
      </c>
      <c r="D153">
        <v>8</v>
      </c>
      <c r="E153">
        <v>4.45</v>
      </c>
      <c r="F153">
        <v>16</v>
      </c>
      <c r="G153">
        <v>16</v>
      </c>
      <c r="H153">
        <v>0</v>
      </c>
      <c r="I153">
        <v>87</v>
      </c>
      <c r="J153">
        <v>91</v>
      </c>
      <c r="K153">
        <v>43</v>
      </c>
      <c r="L153">
        <v>9</v>
      </c>
      <c r="M153">
        <v>73</v>
      </c>
      <c r="N153">
        <v>37</v>
      </c>
      <c r="O153" t="s">
        <v>6804</v>
      </c>
      <c r="P153">
        <v>0</v>
      </c>
      <c r="Q153">
        <v>0</v>
      </c>
      <c r="R153">
        <v>0</v>
      </c>
      <c r="S153">
        <v>0</v>
      </c>
      <c r="T153">
        <v>384</v>
      </c>
      <c r="U153">
        <v>49</v>
      </c>
      <c r="V153">
        <v>2</v>
      </c>
      <c r="W153">
        <v>4</v>
      </c>
      <c r="X153">
        <v>5</v>
      </c>
      <c r="Y153">
        <v>0</v>
      </c>
    </row>
    <row r="154" spans="1:25" x14ac:dyDescent="0.25">
      <c r="A154" t="s">
        <v>6885</v>
      </c>
      <c r="B154" t="s">
        <v>5237</v>
      </c>
      <c r="C154">
        <v>5</v>
      </c>
      <c r="D154">
        <v>4</v>
      </c>
      <c r="E154">
        <v>3.43</v>
      </c>
      <c r="F154">
        <v>14</v>
      </c>
      <c r="G154">
        <v>16</v>
      </c>
      <c r="H154">
        <v>0</v>
      </c>
      <c r="I154">
        <v>86.2</v>
      </c>
      <c r="J154">
        <v>71</v>
      </c>
      <c r="K154">
        <v>33</v>
      </c>
      <c r="L154">
        <v>11</v>
      </c>
      <c r="M154">
        <v>84</v>
      </c>
      <c r="N154">
        <v>31</v>
      </c>
      <c r="O154" t="s">
        <v>6732</v>
      </c>
      <c r="P154">
        <v>0</v>
      </c>
      <c r="Q154">
        <v>0</v>
      </c>
      <c r="R154">
        <v>0</v>
      </c>
      <c r="S154">
        <v>0</v>
      </c>
      <c r="T154">
        <v>357</v>
      </c>
      <c r="U154">
        <v>35</v>
      </c>
      <c r="V154">
        <v>0</v>
      </c>
      <c r="W154">
        <v>5</v>
      </c>
      <c r="X154">
        <v>6</v>
      </c>
      <c r="Y154">
        <v>0</v>
      </c>
    </row>
    <row r="155" spans="1:25" x14ac:dyDescent="0.25">
      <c r="A155" t="s">
        <v>681</v>
      </c>
      <c r="B155" t="s">
        <v>5248</v>
      </c>
      <c r="C155">
        <v>6</v>
      </c>
      <c r="D155">
        <v>5</v>
      </c>
      <c r="E155">
        <v>4.3600000000000003</v>
      </c>
      <c r="F155">
        <v>16</v>
      </c>
      <c r="G155">
        <v>16</v>
      </c>
      <c r="H155">
        <v>0</v>
      </c>
      <c r="I155">
        <v>86.2</v>
      </c>
      <c r="J155">
        <v>86</v>
      </c>
      <c r="K155">
        <v>42</v>
      </c>
      <c r="L155">
        <v>17</v>
      </c>
      <c r="M155">
        <v>78</v>
      </c>
      <c r="N155">
        <v>26</v>
      </c>
      <c r="O155" t="s">
        <v>4211</v>
      </c>
      <c r="P155">
        <v>0</v>
      </c>
      <c r="Q155">
        <v>0</v>
      </c>
      <c r="R155">
        <v>0</v>
      </c>
      <c r="S155">
        <v>0</v>
      </c>
      <c r="T155">
        <v>368</v>
      </c>
      <c r="U155">
        <v>46</v>
      </c>
      <c r="V155">
        <v>0</v>
      </c>
      <c r="W155">
        <v>6</v>
      </c>
      <c r="X155">
        <v>8</v>
      </c>
      <c r="Y155">
        <v>0</v>
      </c>
    </row>
    <row r="156" spans="1:25" x14ac:dyDescent="0.25">
      <c r="A156" t="s">
        <v>733</v>
      </c>
      <c r="B156" t="s">
        <v>5240</v>
      </c>
      <c r="C156">
        <v>3</v>
      </c>
      <c r="D156">
        <v>7</v>
      </c>
      <c r="E156">
        <v>5.21</v>
      </c>
      <c r="F156">
        <v>17</v>
      </c>
      <c r="G156">
        <v>17</v>
      </c>
      <c r="H156">
        <v>0</v>
      </c>
      <c r="I156">
        <v>86.1</v>
      </c>
      <c r="J156">
        <v>97</v>
      </c>
      <c r="K156">
        <v>50</v>
      </c>
      <c r="L156">
        <v>15</v>
      </c>
      <c r="M156">
        <v>81</v>
      </c>
      <c r="N156">
        <v>40</v>
      </c>
      <c r="O156" t="s">
        <v>3888</v>
      </c>
      <c r="P156">
        <v>0</v>
      </c>
      <c r="Q156">
        <v>0</v>
      </c>
      <c r="R156">
        <v>0</v>
      </c>
      <c r="S156">
        <v>0</v>
      </c>
      <c r="T156">
        <v>386</v>
      </c>
      <c r="U156">
        <v>53</v>
      </c>
      <c r="V156">
        <v>1</v>
      </c>
      <c r="W156">
        <v>3</v>
      </c>
      <c r="X156">
        <v>1</v>
      </c>
      <c r="Y156">
        <v>0</v>
      </c>
    </row>
    <row r="157" spans="1:25" x14ac:dyDescent="0.25">
      <c r="A157" t="s">
        <v>3670</v>
      </c>
      <c r="B157" t="s">
        <v>5237</v>
      </c>
      <c r="C157">
        <v>5</v>
      </c>
      <c r="D157">
        <v>5</v>
      </c>
      <c r="E157">
        <v>4.5</v>
      </c>
      <c r="F157">
        <v>17</v>
      </c>
      <c r="G157">
        <v>18</v>
      </c>
      <c r="H157">
        <v>1</v>
      </c>
      <c r="I157">
        <v>86</v>
      </c>
      <c r="J157">
        <v>90</v>
      </c>
      <c r="K157">
        <v>43</v>
      </c>
      <c r="L157">
        <v>16</v>
      </c>
      <c r="M157">
        <v>76</v>
      </c>
      <c r="N157">
        <v>28</v>
      </c>
      <c r="O157" t="s">
        <v>4471</v>
      </c>
      <c r="P157">
        <v>0</v>
      </c>
      <c r="Q157">
        <v>0</v>
      </c>
      <c r="R157">
        <v>0</v>
      </c>
      <c r="S157">
        <v>0</v>
      </c>
      <c r="T157">
        <v>374</v>
      </c>
      <c r="U157">
        <v>48</v>
      </c>
      <c r="V157">
        <v>1</v>
      </c>
      <c r="W157">
        <v>4</v>
      </c>
      <c r="X157">
        <v>3</v>
      </c>
      <c r="Y157">
        <v>2</v>
      </c>
    </row>
    <row r="158" spans="1:25" x14ac:dyDescent="0.25">
      <c r="A158" t="s">
        <v>5353</v>
      </c>
      <c r="B158" t="s">
        <v>5233</v>
      </c>
      <c r="C158">
        <v>6</v>
      </c>
      <c r="D158">
        <v>6</v>
      </c>
      <c r="E158">
        <v>4.8099999999999996</v>
      </c>
      <c r="F158">
        <v>15</v>
      </c>
      <c r="G158">
        <v>17</v>
      </c>
      <c r="H158">
        <v>0</v>
      </c>
      <c r="I158">
        <v>86</v>
      </c>
      <c r="J158">
        <v>88</v>
      </c>
      <c r="K158">
        <v>46</v>
      </c>
      <c r="L158">
        <v>16</v>
      </c>
      <c r="M158">
        <v>81</v>
      </c>
      <c r="N158">
        <v>26</v>
      </c>
      <c r="O158" t="s">
        <v>6065</v>
      </c>
      <c r="P158">
        <v>0</v>
      </c>
      <c r="Q158">
        <v>0</v>
      </c>
      <c r="R158">
        <v>0</v>
      </c>
      <c r="S158">
        <v>0</v>
      </c>
      <c r="T158">
        <v>362</v>
      </c>
      <c r="U158">
        <v>48</v>
      </c>
      <c r="V158">
        <v>0</v>
      </c>
      <c r="W158">
        <v>2</v>
      </c>
      <c r="X158">
        <v>6</v>
      </c>
      <c r="Y158">
        <v>2</v>
      </c>
    </row>
    <row r="159" spans="1:25" x14ac:dyDescent="0.25">
      <c r="A159" t="s">
        <v>831</v>
      </c>
      <c r="B159" t="s">
        <v>5233</v>
      </c>
      <c r="C159">
        <v>5</v>
      </c>
      <c r="D159">
        <v>1</v>
      </c>
      <c r="E159">
        <v>2.65</v>
      </c>
      <c r="F159">
        <v>0</v>
      </c>
      <c r="G159">
        <v>60</v>
      </c>
      <c r="H159">
        <v>2</v>
      </c>
      <c r="I159">
        <v>85</v>
      </c>
      <c r="J159">
        <v>75</v>
      </c>
      <c r="K159">
        <v>25</v>
      </c>
      <c r="L159">
        <v>9</v>
      </c>
      <c r="M159">
        <v>71</v>
      </c>
      <c r="N159">
        <v>19</v>
      </c>
      <c r="O159" t="s">
        <v>4158</v>
      </c>
      <c r="P159">
        <v>0</v>
      </c>
      <c r="Q159">
        <v>0</v>
      </c>
      <c r="R159">
        <v>12</v>
      </c>
      <c r="S159">
        <v>1</v>
      </c>
      <c r="T159">
        <v>340</v>
      </c>
      <c r="U159">
        <v>31</v>
      </c>
      <c r="V159">
        <v>1</v>
      </c>
      <c r="W159">
        <v>3</v>
      </c>
      <c r="X159">
        <v>4</v>
      </c>
      <c r="Y159">
        <v>0</v>
      </c>
    </row>
    <row r="160" spans="1:25" x14ac:dyDescent="0.25">
      <c r="A160" t="s">
        <v>770</v>
      </c>
      <c r="B160" t="s">
        <v>5254</v>
      </c>
      <c r="C160">
        <v>2</v>
      </c>
      <c r="D160">
        <v>6</v>
      </c>
      <c r="E160">
        <v>4.55</v>
      </c>
      <c r="F160">
        <v>16</v>
      </c>
      <c r="G160">
        <v>16</v>
      </c>
      <c r="H160">
        <v>0</v>
      </c>
      <c r="I160">
        <v>85</v>
      </c>
      <c r="J160">
        <v>90</v>
      </c>
      <c r="K160">
        <v>43</v>
      </c>
      <c r="L160">
        <v>13</v>
      </c>
      <c r="M160">
        <v>76</v>
      </c>
      <c r="N160">
        <v>28</v>
      </c>
      <c r="O160" t="s">
        <v>4592</v>
      </c>
      <c r="P160">
        <v>0</v>
      </c>
      <c r="Q160">
        <v>0</v>
      </c>
      <c r="R160">
        <v>0</v>
      </c>
      <c r="S160">
        <v>0</v>
      </c>
      <c r="T160">
        <v>365</v>
      </c>
      <c r="U160">
        <v>46</v>
      </c>
      <c r="V160">
        <v>0</v>
      </c>
      <c r="W160">
        <v>6</v>
      </c>
      <c r="X160">
        <v>5</v>
      </c>
      <c r="Y160">
        <v>2</v>
      </c>
    </row>
    <row r="161" spans="1:25" x14ac:dyDescent="0.25">
      <c r="A161" t="s">
        <v>4219</v>
      </c>
      <c r="B161" t="s">
        <v>5239</v>
      </c>
      <c r="C161">
        <v>5</v>
      </c>
      <c r="D161">
        <v>6</v>
      </c>
      <c r="E161">
        <v>4.68</v>
      </c>
      <c r="F161">
        <v>11</v>
      </c>
      <c r="G161">
        <v>25</v>
      </c>
      <c r="H161">
        <v>1</v>
      </c>
      <c r="I161">
        <v>84.2</v>
      </c>
      <c r="J161">
        <v>81</v>
      </c>
      <c r="K161">
        <v>44</v>
      </c>
      <c r="L161">
        <v>12</v>
      </c>
      <c r="M161">
        <v>86</v>
      </c>
      <c r="N161">
        <v>53</v>
      </c>
      <c r="O161" t="s">
        <v>6106</v>
      </c>
      <c r="P161">
        <v>0</v>
      </c>
      <c r="Q161">
        <v>0</v>
      </c>
      <c r="R161">
        <v>0</v>
      </c>
      <c r="S161">
        <v>0</v>
      </c>
      <c r="T161">
        <v>383</v>
      </c>
      <c r="U161">
        <v>52</v>
      </c>
      <c r="V161">
        <v>3</v>
      </c>
      <c r="W161">
        <v>2</v>
      </c>
      <c r="X161">
        <v>5</v>
      </c>
      <c r="Y161">
        <v>2</v>
      </c>
    </row>
    <row r="162" spans="1:25" x14ac:dyDescent="0.25">
      <c r="A162" t="s">
        <v>759</v>
      </c>
      <c r="B162" t="s">
        <v>6836</v>
      </c>
      <c r="C162">
        <v>4</v>
      </c>
      <c r="D162">
        <v>3</v>
      </c>
      <c r="E162">
        <v>4.93</v>
      </c>
      <c r="F162">
        <v>14</v>
      </c>
      <c r="G162">
        <v>21</v>
      </c>
      <c r="H162">
        <v>0</v>
      </c>
      <c r="I162">
        <v>84</v>
      </c>
      <c r="J162">
        <v>91</v>
      </c>
      <c r="K162">
        <v>46</v>
      </c>
      <c r="L162">
        <v>16</v>
      </c>
      <c r="M162">
        <v>87</v>
      </c>
      <c r="N162">
        <v>45</v>
      </c>
      <c r="O162" t="s">
        <v>3921</v>
      </c>
      <c r="P162">
        <v>0</v>
      </c>
      <c r="Q162">
        <v>0</v>
      </c>
      <c r="R162">
        <v>1</v>
      </c>
      <c r="S162">
        <v>0</v>
      </c>
      <c r="T162">
        <v>381</v>
      </c>
      <c r="U162">
        <v>50</v>
      </c>
      <c r="V162">
        <v>1</v>
      </c>
      <c r="W162">
        <v>3</v>
      </c>
      <c r="X162">
        <v>16</v>
      </c>
      <c r="Y162">
        <v>0</v>
      </c>
    </row>
    <row r="163" spans="1:25" x14ac:dyDescent="0.25">
      <c r="A163" t="s">
        <v>3712</v>
      </c>
      <c r="B163" t="s">
        <v>5239</v>
      </c>
      <c r="C163">
        <v>8</v>
      </c>
      <c r="D163">
        <v>4</v>
      </c>
      <c r="E163">
        <v>4.45</v>
      </c>
      <c r="F163">
        <v>0</v>
      </c>
      <c r="G163">
        <v>70</v>
      </c>
      <c r="H163">
        <v>2</v>
      </c>
      <c r="I163">
        <v>83</v>
      </c>
      <c r="J163">
        <v>78</v>
      </c>
      <c r="K163">
        <v>41</v>
      </c>
      <c r="L163">
        <v>9</v>
      </c>
      <c r="M163">
        <v>80</v>
      </c>
      <c r="N163">
        <v>34</v>
      </c>
      <c r="O163" t="s">
        <v>4199</v>
      </c>
      <c r="P163">
        <v>0</v>
      </c>
      <c r="Q163">
        <v>0</v>
      </c>
      <c r="R163">
        <v>18</v>
      </c>
      <c r="S163">
        <v>5</v>
      </c>
      <c r="T163">
        <v>361</v>
      </c>
      <c r="U163">
        <v>43</v>
      </c>
      <c r="V163">
        <v>5</v>
      </c>
      <c r="W163">
        <v>4</v>
      </c>
      <c r="X163">
        <v>12</v>
      </c>
      <c r="Y163">
        <v>1</v>
      </c>
    </row>
    <row r="164" spans="1:25" x14ac:dyDescent="0.25">
      <c r="A164" t="s">
        <v>5503</v>
      </c>
      <c r="B164" t="s">
        <v>5237</v>
      </c>
      <c r="C164">
        <v>7</v>
      </c>
      <c r="D164">
        <v>5</v>
      </c>
      <c r="E164">
        <v>5.31</v>
      </c>
      <c r="F164">
        <v>8</v>
      </c>
      <c r="G164">
        <v>30</v>
      </c>
      <c r="H164">
        <v>1</v>
      </c>
      <c r="I164">
        <v>83</v>
      </c>
      <c r="J164">
        <v>103</v>
      </c>
      <c r="K164">
        <v>49</v>
      </c>
      <c r="L164">
        <v>11</v>
      </c>
      <c r="M164">
        <v>66</v>
      </c>
      <c r="N164">
        <v>22</v>
      </c>
      <c r="O164" t="s">
        <v>6796</v>
      </c>
      <c r="P164">
        <v>0</v>
      </c>
      <c r="Q164">
        <v>0</v>
      </c>
      <c r="R164">
        <v>1</v>
      </c>
      <c r="S164">
        <v>1</v>
      </c>
      <c r="T164">
        <v>371</v>
      </c>
      <c r="U164">
        <v>55</v>
      </c>
      <c r="V164">
        <v>2</v>
      </c>
      <c r="W164">
        <v>5</v>
      </c>
      <c r="X164">
        <v>4</v>
      </c>
      <c r="Y164">
        <v>0</v>
      </c>
    </row>
    <row r="165" spans="1:25" x14ac:dyDescent="0.25">
      <c r="A165" t="s">
        <v>5471</v>
      </c>
      <c r="B165" t="s">
        <v>5253</v>
      </c>
      <c r="C165">
        <v>4</v>
      </c>
      <c r="D165">
        <v>2</v>
      </c>
      <c r="E165">
        <v>2.5</v>
      </c>
      <c r="F165">
        <v>1</v>
      </c>
      <c r="G165">
        <v>70</v>
      </c>
      <c r="H165">
        <v>11</v>
      </c>
      <c r="I165">
        <v>82.2</v>
      </c>
      <c r="J165">
        <v>71</v>
      </c>
      <c r="K165">
        <v>23</v>
      </c>
      <c r="L165">
        <v>5</v>
      </c>
      <c r="M165">
        <v>56</v>
      </c>
      <c r="N165">
        <v>15</v>
      </c>
      <c r="O165" t="s">
        <v>5472</v>
      </c>
      <c r="P165">
        <v>0</v>
      </c>
      <c r="Q165">
        <v>0</v>
      </c>
      <c r="R165">
        <v>7</v>
      </c>
      <c r="S165">
        <v>4</v>
      </c>
      <c r="T165">
        <v>323</v>
      </c>
      <c r="U165">
        <v>26</v>
      </c>
      <c r="V165">
        <v>4</v>
      </c>
      <c r="W165">
        <v>2</v>
      </c>
      <c r="X165">
        <v>0</v>
      </c>
      <c r="Y165">
        <v>3</v>
      </c>
    </row>
    <row r="166" spans="1:25" x14ac:dyDescent="0.25">
      <c r="A166" t="s">
        <v>5437</v>
      </c>
      <c r="B166" t="s">
        <v>5244</v>
      </c>
      <c r="C166">
        <v>3</v>
      </c>
      <c r="D166">
        <v>2</v>
      </c>
      <c r="E166">
        <v>3.42</v>
      </c>
      <c r="F166">
        <v>14</v>
      </c>
      <c r="G166">
        <v>22</v>
      </c>
      <c r="H166">
        <v>0</v>
      </c>
      <c r="I166">
        <v>81.2</v>
      </c>
      <c r="J166">
        <v>83</v>
      </c>
      <c r="K166">
        <v>31</v>
      </c>
      <c r="L166">
        <v>8</v>
      </c>
      <c r="M166">
        <v>64</v>
      </c>
      <c r="N166">
        <v>22</v>
      </c>
      <c r="O166" t="s">
        <v>6045</v>
      </c>
      <c r="P166">
        <v>0</v>
      </c>
      <c r="Q166">
        <v>0</v>
      </c>
      <c r="R166">
        <v>0</v>
      </c>
      <c r="S166">
        <v>0</v>
      </c>
      <c r="T166">
        <v>341</v>
      </c>
      <c r="U166">
        <v>33</v>
      </c>
      <c r="V166">
        <v>2</v>
      </c>
      <c r="W166">
        <v>2</v>
      </c>
      <c r="X166">
        <v>1</v>
      </c>
      <c r="Y166">
        <v>0</v>
      </c>
    </row>
    <row r="167" spans="1:25" x14ac:dyDescent="0.25">
      <c r="A167" t="s">
        <v>5506</v>
      </c>
      <c r="B167" t="s">
        <v>5235</v>
      </c>
      <c r="C167">
        <v>8</v>
      </c>
      <c r="D167">
        <v>5</v>
      </c>
      <c r="E167">
        <v>2.68</v>
      </c>
      <c r="F167">
        <v>0</v>
      </c>
      <c r="G167">
        <v>62</v>
      </c>
      <c r="H167">
        <v>4</v>
      </c>
      <c r="I167">
        <v>80.2</v>
      </c>
      <c r="J167">
        <v>50</v>
      </c>
      <c r="K167">
        <v>24</v>
      </c>
      <c r="L167">
        <v>11</v>
      </c>
      <c r="M167">
        <v>100</v>
      </c>
      <c r="N167">
        <v>26</v>
      </c>
      <c r="O167" t="s">
        <v>6082</v>
      </c>
      <c r="P167">
        <v>0</v>
      </c>
      <c r="Q167">
        <v>0</v>
      </c>
      <c r="R167">
        <v>24</v>
      </c>
      <c r="S167">
        <v>6</v>
      </c>
      <c r="T167">
        <v>316</v>
      </c>
      <c r="U167">
        <v>26</v>
      </c>
      <c r="V167">
        <v>3</v>
      </c>
      <c r="W167">
        <v>2</v>
      </c>
      <c r="X167">
        <v>2</v>
      </c>
      <c r="Y167">
        <v>0</v>
      </c>
    </row>
    <row r="168" spans="1:25" x14ac:dyDescent="0.25">
      <c r="A168" t="s">
        <v>924</v>
      </c>
      <c r="B168" t="s">
        <v>5250</v>
      </c>
      <c r="C168">
        <v>2</v>
      </c>
      <c r="D168">
        <v>3</v>
      </c>
      <c r="E168">
        <v>3.14</v>
      </c>
      <c r="F168">
        <v>0</v>
      </c>
      <c r="G168">
        <v>60</v>
      </c>
      <c r="H168">
        <v>0</v>
      </c>
      <c r="I168">
        <v>80.099999999999994</v>
      </c>
      <c r="J168">
        <v>68</v>
      </c>
      <c r="K168">
        <v>28</v>
      </c>
      <c r="L168">
        <v>12</v>
      </c>
      <c r="M168">
        <v>74</v>
      </c>
      <c r="N168">
        <v>28</v>
      </c>
      <c r="O168" t="s">
        <v>4159</v>
      </c>
      <c r="P168">
        <v>0</v>
      </c>
      <c r="Q168">
        <v>0</v>
      </c>
      <c r="R168">
        <v>11</v>
      </c>
      <c r="S168">
        <v>2</v>
      </c>
      <c r="T168">
        <v>329</v>
      </c>
      <c r="U168">
        <v>29</v>
      </c>
      <c r="V168">
        <v>3</v>
      </c>
      <c r="W168">
        <v>2</v>
      </c>
      <c r="X168">
        <v>2</v>
      </c>
      <c r="Y168">
        <v>0</v>
      </c>
    </row>
    <row r="169" spans="1:25" x14ac:dyDescent="0.25">
      <c r="A169" t="s">
        <v>804</v>
      </c>
      <c r="B169" t="s">
        <v>5250</v>
      </c>
      <c r="C169">
        <v>3</v>
      </c>
      <c r="D169">
        <v>4</v>
      </c>
      <c r="E169">
        <v>2.16</v>
      </c>
      <c r="F169">
        <v>0</v>
      </c>
      <c r="G169">
        <v>72</v>
      </c>
      <c r="H169">
        <v>21</v>
      </c>
      <c r="I169">
        <v>79.099999999999994</v>
      </c>
      <c r="J169">
        <v>54</v>
      </c>
      <c r="K169">
        <v>19</v>
      </c>
      <c r="L169">
        <v>9</v>
      </c>
      <c r="M169">
        <v>104</v>
      </c>
      <c r="N169">
        <v>20</v>
      </c>
      <c r="O169" t="s">
        <v>4014</v>
      </c>
      <c r="P169">
        <v>0</v>
      </c>
      <c r="Q169">
        <v>0</v>
      </c>
      <c r="R169">
        <v>16</v>
      </c>
      <c r="S169">
        <v>5</v>
      </c>
      <c r="T169">
        <v>311</v>
      </c>
      <c r="U169">
        <v>20</v>
      </c>
      <c r="V169">
        <v>1</v>
      </c>
      <c r="W169">
        <v>7</v>
      </c>
      <c r="X169">
        <v>4</v>
      </c>
      <c r="Y169">
        <v>0</v>
      </c>
    </row>
    <row r="170" spans="1:25" x14ac:dyDescent="0.25">
      <c r="A170" t="s">
        <v>5282</v>
      </c>
      <c r="B170" t="s">
        <v>5241</v>
      </c>
      <c r="C170">
        <v>8</v>
      </c>
      <c r="D170">
        <v>1</v>
      </c>
      <c r="E170">
        <v>2.75</v>
      </c>
      <c r="F170">
        <v>0</v>
      </c>
      <c r="G170">
        <v>69</v>
      </c>
      <c r="H170">
        <v>0</v>
      </c>
      <c r="I170">
        <v>78.2</v>
      </c>
      <c r="J170">
        <v>57</v>
      </c>
      <c r="K170">
        <v>24</v>
      </c>
      <c r="L170">
        <v>10</v>
      </c>
      <c r="M170">
        <v>88</v>
      </c>
      <c r="N170">
        <v>25</v>
      </c>
      <c r="O170" t="s">
        <v>5283</v>
      </c>
      <c r="P170">
        <v>0</v>
      </c>
      <c r="Q170">
        <v>0</v>
      </c>
      <c r="R170">
        <v>21</v>
      </c>
      <c r="S170">
        <v>5</v>
      </c>
      <c r="T170">
        <v>315</v>
      </c>
      <c r="U170">
        <v>24</v>
      </c>
      <c r="V170">
        <v>1</v>
      </c>
      <c r="W170">
        <v>5</v>
      </c>
      <c r="X170">
        <v>2</v>
      </c>
      <c r="Y170">
        <v>0</v>
      </c>
    </row>
    <row r="171" spans="1:25" x14ac:dyDescent="0.25">
      <c r="A171" t="s">
        <v>758</v>
      </c>
      <c r="B171" t="s">
        <v>5245</v>
      </c>
      <c r="C171">
        <v>6</v>
      </c>
      <c r="D171">
        <v>6</v>
      </c>
      <c r="E171">
        <v>2.5499999999999998</v>
      </c>
      <c r="F171">
        <v>0</v>
      </c>
      <c r="G171">
        <v>65</v>
      </c>
      <c r="H171">
        <v>6</v>
      </c>
      <c r="I171">
        <v>77.2</v>
      </c>
      <c r="J171">
        <v>57</v>
      </c>
      <c r="K171">
        <v>22</v>
      </c>
      <c r="L171">
        <v>5</v>
      </c>
      <c r="M171">
        <v>88</v>
      </c>
      <c r="N171">
        <v>22</v>
      </c>
      <c r="O171" t="s">
        <v>4607</v>
      </c>
      <c r="P171">
        <v>0</v>
      </c>
      <c r="Q171">
        <v>0</v>
      </c>
      <c r="R171">
        <v>17</v>
      </c>
      <c r="S171">
        <v>3</v>
      </c>
      <c r="T171">
        <v>307</v>
      </c>
      <c r="U171">
        <v>23</v>
      </c>
      <c r="V171">
        <v>3</v>
      </c>
      <c r="W171">
        <v>1</v>
      </c>
      <c r="X171">
        <v>5</v>
      </c>
      <c r="Y171">
        <v>0</v>
      </c>
    </row>
    <row r="172" spans="1:25" x14ac:dyDescent="0.25">
      <c r="A172" t="s">
        <v>5495</v>
      </c>
      <c r="B172" t="s">
        <v>5236</v>
      </c>
      <c r="C172">
        <v>7</v>
      </c>
      <c r="D172">
        <v>1</v>
      </c>
      <c r="E172">
        <v>3.59</v>
      </c>
      <c r="F172">
        <v>0</v>
      </c>
      <c r="G172">
        <v>73</v>
      </c>
      <c r="H172">
        <v>2</v>
      </c>
      <c r="I172">
        <v>77.2</v>
      </c>
      <c r="J172">
        <v>57</v>
      </c>
      <c r="K172">
        <v>31</v>
      </c>
      <c r="L172">
        <v>7</v>
      </c>
      <c r="M172">
        <v>81</v>
      </c>
      <c r="N172">
        <v>31</v>
      </c>
      <c r="O172" t="s">
        <v>5496</v>
      </c>
      <c r="P172">
        <v>0</v>
      </c>
      <c r="Q172">
        <v>0</v>
      </c>
      <c r="R172">
        <v>17</v>
      </c>
      <c r="S172">
        <v>2</v>
      </c>
      <c r="T172">
        <v>319</v>
      </c>
      <c r="U172">
        <v>35</v>
      </c>
      <c r="V172">
        <v>4</v>
      </c>
      <c r="W172">
        <v>8</v>
      </c>
      <c r="X172">
        <v>5</v>
      </c>
      <c r="Y172">
        <v>0</v>
      </c>
    </row>
    <row r="173" spans="1:25" x14ac:dyDescent="0.25">
      <c r="A173" t="s">
        <v>989</v>
      </c>
      <c r="B173" t="s">
        <v>5254</v>
      </c>
      <c r="C173">
        <v>6</v>
      </c>
      <c r="D173">
        <v>3</v>
      </c>
      <c r="E173">
        <v>4.5199999999999996</v>
      </c>
      <c r="F173">
        <v>14</v>
      </c>
      <c r="G173">
        <v>14</v>
      </c>
      <c r="H173">
        <v>0</v>
      </c>
      <c r="I173">
        <v>77.2</v>
      </c>
      <c r="J173">
        <v>73</v>
      </c>
      <c r="K173">
        <v>39</v>
      </c>
      <c r="L173">
        <v>15</v>
      </c>
      <c r="M173">
        <v>69</v>
      </c>
      <c r="N173">
        <v>28</v>
      </c>
      <c r="O173" t="s">
        <v>4160</v>
      </c>
      <c r="P173">
        <v>0</v>
      </c>
      <c r="Q173">
        <v>0</v>
      </c>
      <c r="R173">
        <v>0</v>
      </c>
      <c r="S173">
        <v>0</v>
      </c>
      <c r="T173">
        <v>326</v>
      </c>
      <c r="U173">
        <v>41</v>
      </c>
      <c r="V173">
        <v>0</v>
      </c>
      <c r="W173">
        <v>4</v>
      </c>
      <c r="X173">
        <v>2</v>
      </c>
      <c r="Y173">
        <v>1</v>
      </c>
    </row>
    <row r="174" spans="1:25" x14ac:dyDescent="0.25">
      <c r="A174" t="s">
        <v>839</v>
      </c>
      <c r="B174" t="s">
        <v>5255</v>
      </c>
      <c r="C174">
        <v>8</v>
      </c>
      <c r="D174">
        <v>2</v>
      </c>
      <c r="E174">
        <v>4.75</v>
      </c>
      <c r="F174">
        <v>0</v>
      </c>
      <c r="G174">
        <v>63</v>
      </c>
      <c r="H174">
        <v>0</v>
      </c>
      <c r="I174">
        <v>77.2</v>
      </c>
      <c r="J174">
        <v>77</v>
      </c>
      <c r="K174">
        <v>41</v>
      </c>
      <c r="L174">
        <v>13</v>
      </c>
      <c r="M174">
        <v>64</v>
      </c>
      <c r="N174">
        <v>27</v>
      </c>
      <c r="O174" t="s">
        <v>3989</v>
      </c>
      <c r="P174">
        <v>0</v>
      </c>
      <c r="Q174">
        <v>0</v>
      </c>
      <c r="R174">
        <v>3</v>
      </c>
      <c r="S174">
        <v>3</v>
      </c>
      <c r="T174">
        <v>330</v>
      </c>
      <c r="U174">
        <v>42</v>
      </c>
      <c r="V174">
        <v>5</v>
      </c>
      <c r="W174">
        <v>2</v>
      </c>
      <c r="X174">
        <v>5</v>
      </c>
      <c r="Y174">
        <v>0</v>
      </c>
    </row>
    <row r="175" spans="1:25" x14ac:dyDescent="0.25">
      <c r="A175" t="s">
        <v>834</v>
      </c>
      <c r="B175" t="s">
        <v>6836</v>
      </c>
      <c r="C175">
        <v>6</v>
      </c>
      <c r="D175">
        <v>4</v>
      </c>
      <c r="E175">
        <v>2.33</v>
      </c>
      <c r="F175">
        <v>0</v>
      </c>
      <c r="G175">
        <v>70</v>
      </c>
      <c r="H175">
        <v>2</v>
      </c>
      <c r="I175">
        <v>77.099999999999994</v>
      </c>
      <c r="J175">
        <v>58</v>
      </c>
      <c r="K175">
        <v>20</v>
      </c>
      <c r="L175">
        <v>6</v>
      </c>
      <c r="M175">
        <v>91</v>
      </c>
      <c r="N175">
        <v>22</v>
      </c>
      <c r="O175" t="s">
        <v>4331</v>
      </c>
      <c r="P175">
        <v>0</v>
      </c>
      <c r="Q175">
        <v>0</v>
      </c>
      <c r="R175">
        <v>27</v>
      </c>
      <c r="S175">
        <v>3</v>
      </c>
      <c r="T175">
        <v>303</v>
      </c>
      <c r="U175">
        <v>21</v>
      </c>
      <c r="V175">
        <v>4</v>
      </c>
      <c r="W175">
        <v>2</v>
      </c>
      <c r="X175">
        <v>2</v>
      </c>
      <c r="Y175">
        <v>0</v>
      </c>
    </row>
    <row r="176" spans="1:25" x14ac:dyDescent="0.25">
      <c r="A176" t="s">
        <v>740</v>
      </c>
      <c r="B176" t="s">
        <v>5253</v>
      </c>
      <c r="C176">
        <v>6</v>
      </c>
      <c r="D176">
        <v>6</v>
      </c>
      <c r="E176">
        <v>5.94</v>
      </c>
      <c r="F176">
        <v>15</v>
      </c>
      <c r="G176">
        <v>18</v>
      </c>
      <c r="H176">
        <v>0</v>
      </c>
      <c r="I176">
        <v>77.099999999999994</v>
      </c>
      <c r="J176">
        <v>76</v>
      </c>
      <c r="K176">
        <v>51</v>
      </c>
      <c r="L176">
        <v>20</v>
      </c>
      <c r="M176">
        <v>61</v>
      </c>
      <c r="N176">
        <v>28</v>
      </c>
      <c r="O176" t="s">
        <v>4237</v>
      </c>
      <c r="P176">
        <v>1</v>
      </c>
      <c r="Q176">
        <v>1</v>
      </c>
      <c r="R176">
        <v>0</v>
      </c>
      <c r="S176">
        <v>0</v>
      </c>
      <c r="T176">
        <v>338</v>
      </c>
      <c r="U176">
        <v>52</v>
      </c>
      <c r="V176">
        <v>0</v>
      </c>
      <c r="W176">
        <v>6</v>
      </c>
      <c r="X176">
        <v>2</v>
      </c>
      <c r="Y176">
        <v>0</v>
      </c>
    </row>
    <row r="177" spans="1:25" x14ac:dyDescent="0.25">
      <c r="A177" t="s">
        <v>884</v>
      </c>
      <c r="B177" t="s">
        <v>5246</v>
      </c>
      <c r="C177">
        <v>4</v>
      </c>
      <c r="D177">
        <v>6</v>
      </c>
      <c r="E177">
        <v>3.52</v>
      </c>
      <c r="F177">
        <v>0</v>
      </c>
      <c r="G177">
        <v>79</v>
      </c>
      <c r="H177">
        <v>3</v>
      </c>
      <c r="I177">
        <v>76.2</v>
      </c>
      <c r="J177">
        <v>71</v>
      </c>
      <c r="K177">
        <v>30</v>
      </c>
      <c r="L177">
        <v>5</v>
      </c>
      <c r="M177">
        <v>73</v>
      </c>
      <c r="N177">
        <v>22</v>
      </c>
      <c r="O177" t="s">
        <v>4899</v>
      </c>
      <c r="P177">
        <v>0</v>
      </c>
      <c r="Q177">
        <v>0</v>
      </c>
      <c r="R177">
        <v>26</v>
      </c>
      <c r="S177">
        <v>3</v>
      </c>
      <c r="T177">
        <v>312</v>
      </c>
      <c r="U177">
        <v>36</v>
      </c>
      <c r="V177">
        <v>3</v>
      </c>
      <c r="W177">
        <v>0</v>
      </c>
      <c r="X177">
        <v>3</v>
      </c>
      <c r="Y177">
        <v>0</v>
      </c>
    </row>
    <row r="178" spans="1:25" x14ac:dyDescent="0.25">
      <c r="A178" t="s">
        <v>3707</v>
      </c>
      <c r="B178" t="s">
        <v>5244</v>
      </c>
      <c r="C178">
        <v>1</v>
      </c>
      <c r="D178">
        <v>4</v>
      </c>
      <c r="E178">
        <v>1.78</v>
      </c>
      <c r="F178">
        <v>0</v>
      </c>
      <c r="G178">
        <v>76</v>
      </c>
      <c r="H178">
        <v>39</v>
      </c>
      <c r="I178">
        <v>76</v>
      </c>
      <c r="J178">
        <v>48</v>
      </c>
      <c r="K178">
        <v>15</v>
      </c>
      <c r="L178">
        <v>6</v>
      </c>
      <c r="M178">
        <v>126</v>
      </c>
      <c r="N178">
        <v>40</v>
      </c>
      <c r="O178" t="s">
        <v>4859</v>
      </c>
      <c r="P178">
        <v>0</v>
      </c>
      <c r="Q178">
        <v>0</v>
      </c>
      <c r="R178">
        <v>11</v>
      </c>
      <c r="S178">
        <v>6</v>
      </c>
      <c r="T178">
        <v>309</v>
      </c>
      <c r="U178">
        <v>15</v>
      </c>
      <c r="V178">
        <v>5</v>
      </c>
      <c r="W178">
        <v>2</v>
      </c>
      <c r="X178">
        <v>2</v>
      </c>
      <c r="Y178">
        <v>0</v>
      </c>
    </row>
    <row r="179" spans="1:25" x14ac:dyDescent="0.25">
      <c r="A179" t="s">
        <v>3701</v>
      </c>
      <c r="B179" t="s">
        <v>5239</v>
      </c>
      <c r="C179">
        <v>3</v>
      </c>
      <c r="D179">
        <v>3</v>
      </c>
      <c r="E179">
        <v>2.4900000000000002</v>
      </c>
      <c r="F179">
        <v>0</v>
      </c>
      <c r="G179">
        <v>63</v>
      </c>
      <c r="H179">
        <v>28</v>
      </c>
      <c r="I179">
        <v>76</v>
      </c>
      <c r="J179">
        <v>57</v>
      </c>
      <c r="K179">
        <v>21</v>
      </c>
      <c r="L179">
        <v>5</v>
      </c>
      <c r="M179">
        <v>92</v>
      </c>
      <c r="N179">
        <v>27</v>
      </c>
      <c r="O179" t="s">
        <v>3940</v>
      </c>
      <c r="P179">
        <v>0</v>
      </c>
      <c r="Q179">
        <v>0</v>
      </c>
      <c r="R179">
        <v>0</v>
      </c>
      <c r="S179">
        <v>2</v>
      </c>
      <c r="T179">
        <v>306</v>
      </c>
      <c r="U179">
        <v>22</v>
      </c>
      <c r="V179">
        <v>1</v>
      </c>
      <c r="W179">
        <v>1</v>
      </c>
      <c r="X179">
        <v>1</v>
      </c>
      <c r="Y179">
        <v>0</v>
      </c>
    </row>
    <row r="180" spans="1:25" x14ac:dyDescent="0.25">
      <c r="A180" t="s">
        <v>700</v>
      </c>
      <c r="B180" t="s">
        <v>6836</v>
      </c>
      <c r="C180">
        <v>2</v>
      </c>
      <c r="D180">
        <v>3</v>
      </c>
      <c r="E180">
        <v>2.84</v>
      </c>
      <c r="F180">
        <v>0</v>
      </c>
      <c r="G180">
        <v>77</v>
      </c>
      <c r="H180">
        <v>19</v>
      </c>
      <c r="I180">
        <v>76</v>
      </c>
      <c r="J180">
        <v>65</v>
      </c>
      <c r="K180">
        <v>24</v>
      </c>
      <c r="L180">
        <v>11</v>
      </c>
      <c r="M180">
        <v>76</v>
      </c>
      <c r="N180">
        <v>15</v>
      </c>
      <c r="O180" t="s">
        <v>4356</v>
      </c>
      <c r="P180">
        <v>0</v>
      </c>
      <c r="Q180">
        <v>0</v>
      </c>
      <c r="R180">
        <v>15</v>
      </c>
      <c r="S180">
        <v>2</v>
      </c>
      <c r="T180">
        <v>306</v>
      </c>
      <c r="U180">
        <v>24</v>
      </c>
      <c r="V180">
        <v>3</v>
      </c>
      <c r="W180">
        <v>1</v>
      </c>
      <c r="X180">
        <v>2</v>
      </c>
      <c r="Y180">
        <v>0</v>
      </c>
    </row>
    <row r="181" spans="1:25" x14ac:dyDescent="0.25">
      <c r="A181" t="s">
        <v>756</v>
      </c>
      <c r="B181" t="s">
        <v>6836</v>
      </c>
      <c r="C181">
        <v>5</v>
      </c>
      <c r="D181">
        <v>6</v>
      </c>
      <c r="E181">
        <v>5.21</v>
      </c>
      <c r="F181">
        <v>13</v>
      </c>
      <c r="G181">
        <v>16</v>
      </c>
      <c r="H181">
        <v>0</v>
      </c>
      <c r="I181">
        <v>76</v>
      </c>
      <c r="J181">
        <v>86</v>
      </c>
      <c r="K181">
        <v>44</v>
      </c>
      <c r="L181">
        <v>20</v>
      </c>
      <c r="M181">
        <v>60</v>
      </c>
      <c r="N181">
        <v>29</v>
      </c>
      <c r="O181" t="s">
        <v>4424</v>
      </c>
      <c r="P181">
        <v>0</v>
      </c>
      <c r="Q181">
        <v>0</v>
      </c>
      <c r="R181">
        <v>0</v>
      </c>
      <c r="S181">
        <v>0</v>
      </c>
      <c r="T181">
        <v>339</v>
      </c>
      <c r="U181">
        <v>53</v>
      </c>
      <c r="V181">
        <v>2</v>
      </c>
      <c r="W181">
        <v>0</v>
      </c>
      <c r="X181">
        <v>3</v>
      </c>
      <c r="Y181">
        <v>0</v>
      </c>
    </row>
    <row r="182" spans="1:25" x14ac:dyDescent="0.25">
      <c r="A182" t="s">
        <v>5398</v>
      </c>
      <c r="B182" t="s">
        <v>6836</v>
      </c>
      <c r="C182">
        <v>3</v>
      </c>
      <c r="D182">
        <v>6</v>
      </c>
      <c r="E182">
        <v>3.93</v>
      </c>
      <c r="F182">
        <v>0</v>
      </c>
      <c r="G182">
        <v>72</v>
      </c>
      <c r="H182">
        <v>16</v>
      </c>
      <c r="I182">
        <v>75.2</v>
      </c>
      <c r="J182">
        <v>80</v>
      </c>
      <c r="K182">
        <v>33</v>
      </c>
      <c r="L182">
        <v>6</v>
      </c>
      <c r="M182">
        <v>74</v>
      </c>
      <c r="N182">
        <v>25</v>
      </c>
      <c r="O182" t="s">
        <v>5399</v>
      </c>
      <c r="P182">
        <v>0</v>
      </c>
      <c r="Q182">
        <v>0</v>
      </c>
      <c r="R182">
        <v>10</v>
      </c>
      <c r="S182">
        <v>5</v>
      </c>
      <c r="T182">
        <v>325</v>
      </c>
      <c r="U182">
        <v>35</v>
      </c>
      <c r="V182">
        <v>3</v>
      </c>
      <c r="W182">
        <v>5</v>
      </c>
      <c r="X182">
        <v>4</v>
      </c>
      <c r="Y182">
        <v>0</v>
      </c>
    </row>
    <row r="183" spans="1:25" x14ac:dyDescent="0.25">
      <c r="A183" t="s">
        <v>5384</v>
      </c>
      <c r="B183" t="s">
        <v>5251</v>
      </c>
      <c r="C183">
        <v>5</v>
      </c>
      <c r="D183">
        <v>3</v>
      </c>
      <c r="E183">
        <v>1.67</v>
      </c>
      <c r="F183">
        <v>0</v>
      </c>
      <c r="G183">
        <v>73</v>
      </c>
      <c r="H183">
        <v>21</v>
      </c>
      <c r="I183">
        <v>75.099999999999994</v>
      </c>
      <c r="J183">
        <v>47</v>
      </c>
      <c r="K183">
        <v>14</v>
      </c>
      <c r="L183">
        <v>4</v>
      </c>
      <c r="M183">
        <v>88</v>
      </c>
      <c r="N183">
        <v>20</v>
      </c>
      <c r="O183" t="s">
        <v>5385</v>
      </c>
      <c r="P183">
        <v>0</v>
      </c>
      <c r="Q183">
        <v>0</v>
      </c>
      <c r="R183">
        <v>14</v>
      </c>
      <c r="S183">
        <v>2</v>
      </c>
      <c r="T183">
        <v>300</v>
      </c>
      <c r="U183">
        <v>19</v>
      </c>
      <c r="V183">
        <v>0</v>
      </c>
      <c r="W183">
        <v>4</v>
      </c>
      <c r="X183">
        <v>2</v>
      </c>
      <c r="Y183">
        <v>1</v>
      </c>
    </row>
    <row r="184" spans="1:25" x14ac:dyDescent="0.25">
      <c r="A184" t="s">
        <v>5528</v>
      </c>
      <c r="B184" t="s">
        <v>5242</v>
      </c>
      <c r="C184">
        <v>4</v>
      </c>
      <c r="D184">
        <v>5</v>
      </c>
      <c r="E184">
        <v>3.01</v>
      </c>
      <c r="F184">
        <v>0</v>
      </c>
      <c r="G184">
        <v>74</v>
      </c>
      <c r="H184">
        <v>26</v>
      </c>
      <c r="I184">
        <v>74.2</v>
      </c>
      <c r="J184">
        <v>68</v>
      </c>
      <c r="K184">
        <v>25</v>
      </c>
      <c r="L184">
        <v>9</v>
      </c>
      <c r="M184">
        <v>86</v>
      </c>
      <c r="N184">
        <v>26</v>
      </c>
      <c r="O184" t="s">
        <v>5529</v>
      </c>
      <c r="P184">
        <v>0</v>
      </c>
      <c r="Q184">
        <v>0</v>
      </c>
      <c r="R184">
        <v>4</v>
      </c>
      <c r="S184">
        <v>3</v>
      </c>
      <c r="T184">
        <v>320</v>
      </c>
      <c r="U184">
        <v>26</v>
      </c>
      <c r="V184">
        <v>3</v>
      </c>
      <c r="W184">
        <v>6</v>
      </c>
      <c r="X184">
        <v>2</v>
      </c>
      <c r="Y184">
        <v>1</v>
      </c>
    </row>
    <row r="185" spans="1:25" x14ac:dyDescent="0.25">
      <c r="A185" t="s">
        <v>693</v>
      </c>
      <c r="B185" t="s">
        <v>5229</v>
      </c>
      <c r="C185">
        <v>6</v>
      </c>
      <c r="D185">
        <v>3</v>
      </c>
      <c r="E185">
        <v>3.38</v>
      </c>
      <c r="F185">
        <v>11</v>
      </c>
      <c r="G185">
        <v>16</v>
      </c>
      <c r="H185">
        <v>0</v>
      </c>
      <c r="I185">
        <v>74.2</v>
      </c>
      <c r="J185">
        <v>65</v>
      </c>
      <c r="K185">
        <v>28</v>
      </c>
      <c r="L185">
        <v>8</v>
      </c>
      <c r="M185">
        <v>76</v>
      </c>
      <c r="N185">
        <v>24</v>
      </c>
      <c r="O185" t="s">
        <v>4462</v>
      </c>
      <c r="P185">
        <v>0</v>
      </c>
      <c r="Q185">
        <v>0</v>
      </c>
      <c r="R185">
        <v>1</v>
      </c>
      <c r="S185">
        <v>0</v>
      </c>
      <c r="T185">
        <v>317</v>
      </c>
      <c r="U185">
        <v>30</v>
      </c>
      <c r="V185">
        <v>0</v>
      </c>
      <c r="W185">
        <v>4</v>
      </c>
      <c r="X185">
        <v>2</v>
      </c>
      <c r="Y185">
        <v>0</v>
      </c>
    </row>
    <row r="186" spans="1:25" x14ac:dyDescent="0.25">
      <c r="A186" t="s">
        <v>5405</v>
      </c>
      <c r="B186" t="s">
        <v>5238</v>
      </c>
      <c r="C186">
        <v>3</v>
      </c>
      <c r="D186">
        <v>5</v>
      </c>
      <c r="E186">
        <v>3.75</v>
      </c>
      <c r="F186">
        <v>2</v>
      </c>
      <c r="G186">
        <v>49</v>
      </c>
      <c r="H186">
        <v>2</v>
      </c>
      <c r="I186">
        <v>74.099999999999994</v>
      </c>
      <c r="J186">
        <v>69</v>
      </c>
      <c r="K186">
        <v>31</v>
      </c>
      <c r="L186">
        <v>10</v>
      </c>
      <c r="M186">
        <v>74</v>
      </c>
      <c r="N186">
        <v>19</v>
      </c>
      <c r="O186" t="s">
        <v>6066</v>
      </c>
      <c r="P186">
        <v>0</v>
      </c>
      <c r="Q186">
        <v>0</v>
      </c>
      <c r="R186">
        <v>4</v>
      </c>
      <c r="S186">
        <v>3</v>
      </c>
      <c r="T186">
        <v>304</v>
      </c>
      <c r="U186">
        <v>31</v>
      </c>
      <c r="V186">
        <v>4</v>
      </c>
      <c r="W186">
        <v>0</v>
      </c>
      <c r="X186">
        <v>2</v>
      </c>
      <c r="Y186">
        <v>0</v>
      </c>
    </row>
    <row r="187" spans="1:25" x14ac:dyDescent="0.25">
      <c r="A187" t="s">
        <v>6594</v>
      </c>
      <c r="B187" t="s">
        <v>6836</v>
      </c>
      <c r="C187">
        <v>4</v>
      </c>
      <c r="D187">
        <v>5</v>
      </c>
      <c r="E187">
        <v>4.3600000000000003</v>
      </c>
      <c r="F187">
        <v>13</v>
      </c>
      <c r="G187">
        <v>16</v>
      </c>
      <c r="H187">
        <v>0</v>
      </c>
      <c r="I187">
        <v>74.099999999999994</v>
      </c>
      <c r="J187">
        <v>76</v>
      </c>
      <c r="K187">
        <v>36</v>
      </c>
      <c r="L187">
        <v>16</v>
      </c>
      <c r="M187">
        <v>49</v>
      </c>
      <c r="N187">
        <v>26</v>
      </c>
      <c r="O187" t="s">
        <v>6672</v>
      </c>
      <c r="P187">
        <v>0</v>
      </c>
      <c r="Q187">
        <v>0</v>
      </c>
      <c r="R187">
        <v>0</v>
      </c>
      <c r="S187">
        <v>0</v>
      </c>
      <c r="T187">
        <v>313</v>
      </c>
      <c r="U187">
        <v>41</v>
      </c>
      <c r="V187">
        <v>1</v>
      </c>
      <c r="W187">
        <v>3</v>
      </c>
      <c r="X187">
        <v>1</v>
      </c>
      <c r="Y187">
        <v>2</v>
      </c>
    </row>
    <row r="188" spans="1:25" x14ac:dyDescent="0.25">
      <c r="A188" t="s">
        <v>5565</v>
      </c>
      <c r="B188" t="s">
        <v>6836</v>
      </c>
      <c r="C188">
        <v>3</v>
      </c>
      <c r="D188">
        <v>4</v>
      </c>
      <c r="E188">
        <v>5.45</v>
      </c>
      <c r="F188">
        <v>0</v>
      </c>
      <c r="G188">
        <v>72</v>
      </c>
      <c r="H188">
        <v>0</v>
      </c>
      <c r="I188">
        <v>74.099999999999994</v>
      </c>
      <c r="J188">
        <v>84</v>
      </c>
      <c r="K188">
        <v>45</v>
      </c>
      <c r="L188">
        <v>8</v>
      </c>
      <c r="M188">
        <v>84</v>
      </c>
      <c r="N188">
        <v>33</v>
      </c>
      <c r="O188" t="s">
        <v>5566</v>
      </c>
      <c r="P188">
        <v>0</v>
      </c>
      <c r="Q188">
        <v>0</v>
      </c>
      <c r="R188">
        <v>3</v>
      </c>
      <c r="S188">
        <v>1</v>
      </c>
      <c r="T188">
        <v>332</v>
      </c>
      <c r="U188">
        <v>49</v>
      </c>
      <c r="V188">
        <v>2</v>
      </c>
      <c r="W188">
        <v>1</v>
      </c>
      <c r="X188">
        <v>7</v>
      </c>
      <c r="Y188">
        <v>2</v>
      </c>
    </row>
    <row r="189" spans="1:25" x14ac:dyDescent="0.25">
      <c r="A189" t="s">
        <v>5220</v>
      </c>
      <c r="B189" t="s">
        <v>5256</v>
      </c>
      <c r="C189">
        <v>5</v>
      </c>
      <c r="D189">
        <v>3</v>
      </c>
      <c r="E189">
        <v>5.01</v>
      </c>
      <c r="F189">
        <v>13</v>
      </c>
      <c r="G189">
        <v>13</v>
      </c>
      <c r="H189">
        <v>0</v>
      </c>
      <c r="I189">
        <v>73.2</v>
      </c>
      <c r="J189">
        <v>88</v>
      </c>
      <c r="K189">
        <v>41</v>
      </c>
      <c r="L189">
        <v>16</v>
      </c>
      <c r="M189">
        <v>68</v>
      </c>
      <c r="N189">
        <v>20</v>
      </c>
      <c r="O189" t="s">
        <v>5221</v>
      </c>
      <c r="P189">
        <v>0</v>
      </c>
      <c r="Q189">
        <v>0</v>
      </c>
      <c r="R189">
        <v>0</v>
      </c>
      <c r="S189">
        <v>0</v>
      </c>
      <c r="T189">
        <v>323</v>
      </c>
      <c r="U189">
        <v>44</v>
      </c>
      <c r="V189">
        <v>2</v>
      </c>
      <c r="W189">
        <v>1</v>
      </c>
      <c r="X189">
        <v>2</v>
      </c>
      <c r="Y189">
        <v>0</v>
      </c>
    </row>
    <row r="190" spans="1:25" x14ac:dyDescent="0.25">
      <c r="A190" t="s">
        <v>978</v>
      </c>
      <c r="B190" t="s">
        <v>5249</v>
      </c>
      <c r="C190">
        <v>3</v>
      </c>
      <c r="D190">
        <v>3</v>
      </c>
      <c r="E190">
        <v>1.73</v>
      </c>
      <c r="F190">
        <v>0</v>
      </c>
      <c r="G190">
        <v>63</v>
      </c>
      <c r="H190">
        <v>1</v>
      </c>
      <c r="I190">
        <v>73</v>
      </c>
      <c r="J190">
        <v>55</v>
      </c>
      <c r="K190">
        <v>14</v>
      </c>
      <c r="L190">
        <v>4</v>
      </c>
      <c r="M190">
        <v>79</v>
      </c>
      <c r="N190">
        <v>21</v>
      </c>
      <c r="O190" t="s">
        <v>5048</v>
      </c>
      <c r="P190">
        <v>0</v>
      </c>
      <c r="Q190">
        <v>0</v>
      </c>
      <c r="R190">
        <v>25</v>
      </c>
      <c r="S190">
        <v>6</v>
      </c>
      <c r="T190">
        <v>290</v>
      </c>
      <c r="U190">
        <v>14</v>
      </c>
      <c r="V190">
        <v>2</v>
      </c>
      <c r="W190">
        <v>1</v>
      </c>
      <c r="X190">
        <v>0</v>
      </c>
      <c r="Y190">
        <v>1</v>
      </c>
    </row>
    <row r="191" spans="1:25" x14ac:dyDescent="0.25">
      <c r="A191" t="s">
        <v>856</v>
      </c>
      <c r="B191" t="s">
        <v>5244</v>
      </c>
      <c r="C191">
        <v>4</v>
      </c>
      <c r="D191">
        <v>4</v>
      </c>
      <c r="E191">
        <v>4.21</v>
      </c>
      <c r="F191">
        <v>0</v>
      </c>
      <c r="G191">
        <v>67</v>
      </c>
      <c r="H191">
        <v>1</v>
      </c>
      <c r="I191">
        <v>72.2</v>
      </c>
      <c r="J191">
        <v>78</v>
      </c>
      <c r="K191">
        <v>34</v>
      </c>
      <c r="L191">
        <v>10</v>
      </c>
      <c r="M191">
        <v>56</v>
      </c>
      <c r="N191">
        <v>33</v>
      </c>
      <c r="O191" t="s">
        <v>4544</v>
      </c>
      <c r="P191">
        <v>0</v>
      </c>
      <c r="Q191">
        <v>0</v>
      </c>
      <c r="R191">
        <v>13</v>
      </c>
      <c r="S191">
        <v>3</v>
      </c>
      <c r="T191">
        <v>322</v>
      </c>
      <c r="U191">
        <v>37</v>
      </c>
      <c r="V191">
        <v>1</v>
      </c>
      <c r="W191">
        <v>3</v>
      </c>
      <c r="X191">
        <v>4</v>
      </c>
      <c r="Y191">
        <v>0</v>
      </c>
    </row>
    <row r="192" spans="1:25" x14ac:dyDescent="0.25">
      <c r="A192" t="s">
        <v>819</v>
      </c>
      <c r="B192" t="s">
        <v>6836</v>
      </c>
      <c r="C192">
        <v>1</v>
      </c>
      <c r="D192">
        <v>7</v>
      </c>
      <c r="E192">
        <v>6.69</v>
      </c>
      <c r="F192">
        <v>13</v>
      </c>
      <c r="G192">
        <v>27</v>
      </c>
      <c r="H192">
        <v>0</v>
      </c>
      <c r="I192">
        <v>72.2</v>
      </c>
      <c r="J192">
        <v>83</v>
      </c>
      <c r="K192">
        <v>54</v>
      </c>
      <c r="L192">
        <v>16</v>
      </c>
      <c r="M192">
        <v>62</v>
      </c>
      <c r="N192">
        <v>35</v>
      </c>
      <c r="O192" t="s">
        <v>4579</v>
      </c>
      <c r="P192">
        <v>0</v>
      </c>
      <c r="Q192">
        <v>0</v>
      </c>
      <c r="R192">
        <v>2</v>
      </c>
      <c r="S192">
        <v>0</v>
      </c>
      <c r="T192">
        <v>334</v>
      </c>
      <c r="U192">
        <v>55</v>
      </c>
      <c r="V192">
        <v>3</v>
      </c>
      <c r="W192">
        <v>7</v>
      </c>
      <c r="X192">
        <v>1</v>
      </c>
      <c r="Y192">
        <v>0</v>
      </c>
    </row>
    <row r="193" spans="1:25" x14ac:dyDescent="0.25">
      <c r="A193" t="s">
        <v>915</v>
      </c>
      <c r="B193" t="s">
        <v>6836</v>
      </c>
      <c r="C193">
        <v>5</v>
      </c>
      <c r="D193">
        <v>5</v>
      </c>
      <c r="E193">
        <v>2.61</v>
      </c>
      <c r="F193">
        <v>0</v>
      </c>
      <c r="G193">
        <v>76</v>
      </c>
      <c r="H193">
        <v>6</v>
      </c>
      <c r="I193">
        <v>72.099999999999994</v>
      </c>
      <c r="J193">
        <v>58</v>
      </c>
      <c r="K193">
        <v>21</v>
      </c>
      <c r="L193">
        <v>5</v>
      </c>
      <c r="M193">
        <v>72</v>
      </c>
      <c r="N193">
        <v>20</v>
      </c>
      <c r="O193" t="s">
        <v>4108</v>
      </c>
      <c r="P193">
        <v>0</v>
      </c>
      <c r="Q193">
        <v>0</v>
      </c>
      <c r="R193">
        <v>21</v>
      </c>
      <c r="S193">
        <v>4</v>
      </c>
      <c r="T193">
        <v>291</v>
      </c>
      <c r="U193">
        <v>22</v>
      </c>
      <c r="V193">
        <v>2</v>
      </c>
      <c r="W193">
        <v>2</v>
      </c>
      <c r="X193">
        <v>1</v>
      </c>
      <c r="Y193">
        <v>0</v>
      </c>
    </row>
    <row r="194" spans="1:25" x14ac:dyDescent="0.25">
      <c r="A194" t="s">
        <v>5371</v>
      </c>
      <c r="B194" t="s">
        <v>5244</v>
      </c>
      <c r="C194">
        <v>3</v>
      </c>
      <c r="D194">
        <v>4</v>
      </c>
      <c r="E194">
        <v>4</v>
      </c>
      <c r="F194">
        <v>0</v>
      </c>
      <c r="G194">
        <v>73</v>
      </c>
      <c r="H194">
        <v>2</v>
      </c>
      <c r="I194">
        <v>72</v>
      </c>
      <c r="J194">
        <v>57</v>
      </c>
      <c r="K194">
        <v>32</v>
      </c>
      <c r="L194">
        <v>8</v>
      </c>
      <c r="M194">
        <v>80</v>
      </c>
      <c r="N194">
        <v>33</v>
      </c>
      <c r="O194" t="s">
        <v>6018</v>
      </c>
      <c r="P194">
        <v>0</v>
      </c>
      <c r="Q194">
        <v>0</v>
      </c>
      <c r="R194">
        <v>24</v>
      </c>
      <c r="S194">
        <v>5</v>
      </c>
      <c r="T194">
        <v>304</v>
      </c>
      <c r="U194">
        <v>35</v>
      </c>
      <c r="V194">
        <v>4</v>
      </c>
      <c r="W194">
        <v>3</v>
      </c>
      <c r="X194">
        <v>6</v>
      </c>
      <c r="Y194">
        <v>0</v>
      </c>
    </row>
    <row r="195" spans="1:25" x14ac:dyDescent="0.25">
      <c r="A195" t="s">
        <v>6068</v>
      </c>
      <c r="B195" t="s">
        <v>5242</v>
      </c>
      <c r="C195">
        <v>2</v>
      </c>
      <c r="D195">
        <v>7</v>
      </c>
      <c r="E195">
        <v>5.13</v>
      </c>
      <c r="F195">
        <v>15</v>
      </c>
      <c r="G195">
        <v>15</v>
      </c>
      <c r="H195">
        <v>0</v>
      </c>
      <c r="I195">
        <v>72</v>
      </c>
      <c r="J195">
        <v>74</v>
      </c>
      <c r="K195">
        <v>41</v>
      </c>
      <c r="L195">
        <v>15</v>
      </c>
      <c r="M195">
        <v>68</v>
      </c>
      <c r="N195">
        <v>34</v>
      </c>
      <c r="O195" t="s">
        <v>4284</v>
      </c>
      <c r="P195">
        <v>0</v>
      </c>
      <c r="Q195">
        <v>0</v>
      </c>
      <c r="R195">
        <v>0</v>
      </c>
      <c r="S195">
        <v>0</v>
      </c>
      <c r="T195">
        <v>315</v>
      </c>
      <c r="U195">
        <v>44</v>
      </c>
      <c r="V195">
        <v>1</v>
      </c>
      <c r="W195">
        <v>3</v>
      </c>
      <c r="X195">
        <v>2</v>
      </c>
      <c r="Y195">
        <v>1</v>
      </c>
    </row>
    <row r="196" spans="1:25" x14ac:dyDescent="0.25">
      <c r="A196" t="s">
        <v>757</v>
      </c>
      <c r="B196" t="s">
        <v>5255</v>
      </c>
      <c r="C196">
        <v>2</v>
      </c>
      <c r="D196">
        <v>6</v>
      </c>
      <c r="E196">
        <v>6.91</v>
      </c>
      <c r="F196">
        <v>12</v>
      </c>
      <c r="G196">
        <v>24</v>
      </c>
      <c r="H196">
        <v>1</v>
      </c>
      <c r="I196">
        <v>71.2</v>
      </c>
      <c r="J196">
        <v>99</v>
      </c>
      <c r="K196">
        <v>55</v>
      </c>
      <c r="L196">
        <v>9</v>
      </c>
      <c r="M196">
        <v>50</v>
      </c>
      <c r="N196">
        <v>30</v>
      </c>
      <c r="O196" t="s">
        <v>4521</v>
      </c>
      <c r="P196">
        <v>0</v>
      </c>
      <c r="Q196">
        <v>0</v>
      </c>
      <c r="R196">
        <v>0</v>
      </c>
      <c r="S196">
        <v>0</v>
      </c>
      <c r="T196">
        <v>333</v>
      </c>
      <c r="U196">
        <v>56</v>
      </c>
      <c r="V196">
        <v>5</v>
      </c>
      <c r="W196">
        <v>6</v>
      </c>
      <c r="X196">
        <v>1</v>
      </c>
      <c r="Y196">
        <v>0</v>
      </c>
    </row>
    <row r="197" spans="1:25" x14ac:dyDescent="0.25">
      <c r="A197" t="s">
        <v>5270</v>
      </c>
      <c r="B197" t="s">
        <v>5242</v>
      </c>
      <c r="C197">
        <v>2</v>
      </c>
      <c r="D197">
        <v>5</v>
      </c>
      <c r="E197">
        <v>2.65</v>
      </c>
      <c r="F197">
        <v>0</v>
      </c>
      <c r="G197">
        <v>66</v>
      </c>
      <c r="H197">
        <v>2</v>
      </c>
      <c r="I197">
        <v>71.099999999999994</v>
      </c>
      <c r="J197">
        <v>61</v>
      </c>
      <c r="K197">
        <v>21</v>
      </c>
      <c r="L197">
        <v>3</v>
      </c>
      <c r="M197">
        <v>60</v>
      </c>
      <c r="N197">
        <v>26</v>
      </c>
      <c r="O197" t="s">
        <v>6736</v>
      </c>
      <c r="P197">
        <v>0</v>
      </c>
      <c r="Q197">
        <v>0</v>
      </c>
      <c r="R197">
        <v>14</v>
      </c>
      <c r="S197">
        <v>5</v>
      </c>
      <c r="T197">
        <v>295</v>
      </c>
      <c r="U197">
        <v>22</v>
      </c>
      <c r="V197">
        <v>5</v>
      </c>
      <c r="W197">
        <v>0</v>
      </c>
      <c r="X197">
        <v>9</v>
      </c>
      <c r="Y197">
        <v>0</v>
      </c>
    </row>
    <row r="198" spans="1:25" x14ac:dyDescent="0.25">
      <c r="A198" t="s">
        <v>854</v>
      </c>
      <c r="B198" t="s">
        <v>6836</v>
      </c>
      <c r="C198">
        <v>4</v>
      </c>
      <c r="D198">
        <v>3</v>
      </c>
      <c r="E198">
        <v>3.03</v>
      </c>
      <c r="F198">
        <v>0</v>
      </c>
      <c r="G198">
        <v>72</v>
      </c>
      <c r="H198">
        <v>29</v>
      </c>
      <c r="I198">
        <v>71.099999999999994</v>
      </c>
      <c r="J198">
        <v>66</v>
      </c>
      <c r="K198">
        <v>24</v>
      </c>
      <c r="L198">
        <v>5</v>
      </c>
      <c r="M198">
        <v>39</v>
      </c>
      <c r="N198">
        <v>16</v>
      </c>
      <c r="O198" t="s">
        <v>4834</v>
      </c>
      <c r="P198">
        <v>0</v>
      </c>
      <c r="Q198">
        <v>0</v>
      </c>
      <c r="R198">
        <v>10</v>
      </c>
      <c r="S198">
        <v>6</v>
      </c>
      <c r="T198">
        <v>288</v>
      </c>
      <c r="U198">
        <v>25</v>
      </c>
      <c r="V198">
        <v>2</v>
      </c>
      <c r="W198">
        <v>3</v>
      </c>
      <c r="X198">
        <v>1</v>
      </c>
      <c r="Y198">
        <v>0</v>
      </c>
    </row>
    <row r="199" spans="1:25" x14ac:dyDescent="0.25">
      <c r="A199" t="s">
        <v>5125</v>
      </c>
      <c r="B199" t="s">
        <v>5257</v>
      </c>
      <c r="C199">
        <v>2</v>
      </c>
      <c r="D199">
        <v>3</v>
      </c>
      <c r="E199">
        <v>4.9400000000000004</v>
      </c>
      <c r="F199">
        <v>0</v>
      </c>
      <c r="G199">
        <v>56</v>
      </c>
      <c r="H199">
        <v>1</v>
      </c>
      <c r="I199">
        <v>71</v>
      </c>
      <c r="J199">
        <v>79</v>
      </c>
      <c r="K199">
        <v>39</v>
      </c>
      <c r="L199">
        <v>9</v>
      </c>
      <c r="M199">
        <v>67</v>
      </c>
      <c r="N199">
        <v>18</v>
      </c>
      <c r="O199" t="s">
        <v>5126</v>
      </c>
      <c r="P199">
        <v>0</v>
      </c>
      <c r="Q199">
        <v>0</v>
      </c>
      <c r="R199">
        <v>12</v>
      </c>
      <c r="S199">
        <v>2</v>
      </c>
      <c r="T199">
        <v>310</v>
      </c>
      <c r="U199">
        <v>41</v>
      </c>
      <c r="V199">
        <v>5</v>
      </c>
      <c r="W199">
        <v>1</v>
      </c>
      <c r="X199">
        <v>4</v>
      </c>
      <c r="Y199">
        <v>0</v>
      </c>
    </row>
    <row r="200" spans="1:25" x14ac:dyDescent="0.25">
      <c r="A200" t="s">
        <v>794</v>
      </c>
      <c r="B200" t="s">
        <v>5239</v>
      </c>
      <c r="C200">
        <v>3</v>
      </c>
      <c r="D200">
        <v>6</v>
      </c>
      <c r="E200">
        <v>7.35</v>
      </c>
      <c r="F200">
        <v>14</v>
      </c>
      <c r="G200">
        <v>14</v>
      </c>
      <c r="H200">
        <v>0</v>
      </c>
      <c r="I200">
        <v>71</v>
      </c>
      <c r="J200">
        <v>94</v>
      </c>
      <c r="K200">
        <v>58</v>
      </c>
      <c r="L200">
        <v>23</v>
      </c>
      <c r="M200">
        <v>45</v>
      </c>
      <c r="N200">
        <v>19</v>
      </c>
      <c r="O200" t="s">
        <v>3880</v>
      </c>
      <c r="P200">
        <v>0</v>
      </c>
      <c r="Q200">
        <v>0</v>
      </c>
      <c r="R200">
        <v>0</v>
      </c>
      <c r="S200">
        <v>0</v>
      </c>
      <c r="T200">
        <v>322</v>
      </c>
      <c r="U200">
        <v>59</v>
      </c>
      <c r="V200">
        <v>2</v>
      </c>
      <c r="W200">
        <v>2</v>
      </c>
      <c r="X200">
        <v>1</v>
      </c>
      <c r="Y200">
        <v>0</v>
      </c>
    </row>
    <row r="201" spans="1:25" x14ac:dyDescent="0.25">
      <c r="A201" t="s">
        <v>5303</v>
      </c>
      <c r="B201" t="s">
        <v>5239</v>
      </c>
      <c r="C201">
        <v>3</v>
      </c>
      <c r="D201">
        <v>8</v>
      </c>
      <c r="E201">
        <v>7.39</v>
      </c>
      <c r="F201">
        <v>14</v>
      </c>
      <c r="G201">
        <v>16</v>
      </c>
      <c r="H201">
        <v>0</v>
      </c>
      <c r="I201">
        <v>70.2</v>
      </c>
      <c r="J201">
        <v>74</v>
      </c>
      <c r="K201">
        <v>58</v>
      </c>
      <c r="L201">
        <v>23</v>
      </c>
      <c r="M201">
        <v>63</v>
      </c>
      <c r="N201">
        <v>40</v>
      </c>
      <c r="O201" t="s">
        <v>6738</v>
      </c>
      <c r="P201">
        <v>0</v>
      </c>
      <c r="Q201">
        <v>0</v>
      </c>
      <c r="R201">
        <v>1</v>
      </c>
      <c r="S201">
        <v>0</v>
      </c>
      <c r="T201">
        <v>321</v>
      </c>
      <c r="U201">
        <v>60</v>
      </c>
      <c r="V201">
        <v>2</v>
      </c>
      <c r="W201">
        <v>2</v>
      </c>
      <c r="X201">
        <v>1</v>
      </c>
      <c r="Y201">
        <v>0</v>
      </c>
    </row>
    <row r="202" spans="1:25" x14ac:dyDescent="0.25">
      <c r="A202" t="s">
        <v>3709</v>
      </c>
      <c r="B202" t="s">
        <v>5236</v>
      </c>
      <c r="C202">
        <v>3</v>
      </c>
      <c r="D202">
        <v>0</v>
      </c>
      <c r="E202">
        <v>2.56</v>
      </c>
      <c r="F202">
        <v>0</v>
      </c>
      <c r="G202">
        <v>65</v>
      </c>
      <c r="H202">
        <v>1</v>
      </c>
      <c r="I202">
        <v>70.099999999999994</v>
      </c>
      <c r="J202">
        <v>51</v>
      </c>
      <c r="K202">
        <v>20</v>
      </c>
      <c r="L202">
        <v>6</v>
      </c>
      <c r="M202">
        <v>81</v>
      </c>
      <c r="N202">
        <v>23</v>
      </c>
      <c r="O202" t="s">
        <v>4188</v>
      </c>
      <c r="P202">
        <v>0</v>
      </c>
      <c r="Q202">
        <v>0</v>
      </c>
      <c r="R202">
        <v>11</v>
      </c>
      <c r="S202">
        <v>4</v>
      </c>
      <c r="T202">
        <v>279</v>
      </c>
      <c r="U202">
        <v>22</v>
      </c>
      <c r="V202">
        <v>3</v>
      </c>
      <c r="W202">
        <v>0</v>
      </c>
      <c r="X202">
        <v>8</v>
      </c>
      <c r="Y202">
        <v>0</v>
      </c>
    </row>
    <row r="203" spans="1:25" x14ac:dyDescent="0.25">
      <c r="A203" t="s">
        <v>5573</v>
      </c>
      <c r="B203" t="s">
        <v>5244</v>
      </c>
      <c r="C203">
        <v>1</v>
      </c>
      <c r="D203">
        <v>4</v>
      </c>
      <c r="E203">
        <v>5.12</v>
      </c>
      <c r="F203">
        <v>14</v>
      </c>
      <c r="G203">
        <v>21</v>
      </c>
      <c r="H203">
        <v>0</v>
      </c>
      <c r="I203">
        <v>70.099999999999994</v>
      </c>
      <c r="J203">
        <v>61</v>
      </c>
      <c r="K203">
        <v>40</v>
      </c>
      <c r="L203">
        <v>18</v>
      </c>
      <c r="M203">
        <v>67</v>
      </c>
      <c r="N203">
        <v>43</v>
      </c>
      <c r="O203" t="s">
        <v>5574</v>
      </c>
      <c r="P203">
        <v>0</v>
      </c>
      <c r="Q203">
        <v>0</v>
      </c>
      <c r="R203">
        <v>0</v>
      </c>
      <c r="S203">
        <v>0</v>
      </c>
      <c r="T203">
        <v>314</v>
      </c>
      <c r="U203">
        <v>44</v>
      </c>
      <c r="V203">
        <v>0</v>
      </c>
      <c r="W203">
        <v>4</v>
      </c>
      <c r="X203">
        <v>5</v>
      </c>
      <c r="Y203">
        <v>0</v>
      </c>
    </row>
    <row r="204" spans="1:25" x14ac:dyDescent="0.25">
      <c r="A204" t="s">
        <v>827</v>
      </c>
      <c r="B204" t="s">
        <v>5257</v>
      </c>
      <c r="C204">
        <v>4</v>
      </c>
      <c r="D204">
        <v>8</v>
      </c>
      <c r="E204">
        <v>5.63</v>
      </c>
      <c r="F204">
        <v>14</v>
      </c>
      <c r="G204">
        <v>15</v>
      </c>
      <c r="H204">
        <v>0</v>
      </c>
      <c r="I204">
        <v>70.099999999999994</v>
      </c>
      <c r="J204">
        <v>70</v>
      </c>
      <c r="K204">
        <v>44</v>
      </c>
      <c r="L204">
        <v>15</v>
      </c>
      <c r="M204">
        <v>51</v>
      </c>
      <c r="N204">
        <v>31</v>
      </c>
      <c r="O204" t="s">
        <v>4072</v>
      </c>
      <c r="P204">
        <v>0</v>
      </c>
      <c r="Q204">
        <v>0</v>
      </c>
      <c r="R204">
        <v>0</v>
      </c>
      <c r="S204">
        <v>0</v>
      </c>
      <c r="T204">
        <v>311</v>
      </c>
      <c r="U204">
        <v>44</v>
      </c>
      <c r="V204">
        <v>0</v>
      </c>
      <c r="W204">
        <v>5</v>
      </c>
      <c r="X204">
        <v>0</v>
      </c>
      <c r="Y204">
        <v>1</v>
      </c>
    </row>
    <row r="205" spans="1:25" x14ac:dyDescent="0.25">
      <c r="A205" t="s">
        <v>5518</v>
      </c>
      <c r="B205" t="s">
        <v>5252</v>
      </c>
      <c r="C205">
        <v>0</v>
      </c>
      <c r="D205">
        <v>7</v>
      </c>
      <c r="E205">
        <v>7.71</v>
      </c>
      <c r="F205">
        <v>12</v>
      </c>
      <c r="G205">
        <v>18</v>
      </c>
      <c r="H205">
        <v>0</v>
      </c>
      <c r="I205">
        <v>70</v>
      </c>
      <c r="J205">
        <v>83</v>
      </c>
      <c r="K205">
        <v>60</v>
      </c>
      <c r="L205">
        <v>20</v>
      </c>
      <c r="M205">
        <v>41</v>
      </c>
      <c r="N205">
        <v>34</v>
      </c>
      <c r="O205" t="s">
        <v>6722</v>
      </c>
      <c r="P205">
        <v>0</v>
      </c>
      <c r="Q205">
        <v>0</v>
      </c>
      <c r="R205">
        <v>0</v>
      </c>
      <c r="S205">
        <v>0</v>
      </c>
      <c r="T205">
        <v>309</v>
      </c>
      <c r="U205">
        <v>60</v>
      </c>
      <c r="V205">
        <v>1</v>
      </c>
      <c r="W205">
        <v>1</v>
      </c>
      <c r="X205">
        <v>6</v>
      </c>
      <c r="Y205">
        <v>1</v>
      </c>
    </row>
    <row r="206" spans="1:25" x14ac:dyDescent="0.25">
      <c r="A206" t="s">
        <v>5526</v>
      </c>
      <c r="B206" t="s">
        <v>5229</v>
      </c>
      <c r="C206">
        <v>7</v>
      </c>
      <c r="D206">
        <v>3</v>
      </c>
      <c r="E206">
        <v>3.88</v>
      </c>
      <c r="F206">
        <v>0</v>
      </c>
      <c r="G206">
        <v>70</v>
      </c>
      <c r="H206">
        <v>1</v>
      </c>
      <c r="I206">
        <v>69.2</v>
      </c>
      <c r="J206">
        <v>57</v>
      </c>
      <c r="K206">
        <v>30</v>
      </c>
      <c r="L206">
        <v>7</v>
      </c>
      <c r="M206">
        <v>83</v>
      </c>
      <c r="N206">
        <v>28</v>
      </c>
      <c r="O206" t="s">
        <v>5527</v>
      </c>
      <c r="P206">
        <v>0</v>
      </c>
      <c r="Q206">
        <v>0</v>
      </c>
      <c r="R206">
        <v>21</v>
      </c>
      <c r="S206">
        <v>2</v>
      </c>
      <c r="T206">
        <v>287</v>
      </c>
      <c r="U206">
        <v>31</v>
      </c>
      <c r="V206">
        <v>0</v>
      </c>
      <c r="W206">
        <v>1</v>
      </c>
      <c r="X206">
        <v>3</v>
      </c>
      <c r="Y206">
        <v>0</v>
      </c>
    </row>
    <row r="207" spans="1:25" x14ac:dyDescent="0.25">
      <c r="A207" t="s">
        <v>985</v>
      </c>
      <c r="B207" t="s">
        <v>5234</v>
      </c>
      <c r="C207">
        <v>3</v>
      </c>
      <c r="D207">
        <v>6</v>
      </c>
      <c r="E207">
        <v>5.3</v>
      </c>
      <c r="F207">
        <v>13</v>
      </c>
      <c r="G207">
        <v>14</v>
      </c>
      <c r="H207">
        <v>0</v>
      </c>
      <c r="I207">
        <v>69.2</v>
      </c>
      <c r="J207">
        <v>78</v>
      </c>
      <c r="K207">
        <v>41</v>
      </c>
      <c r="L207">
        <v>4</v>
      </c>
      <c r="M207">
        <v>55</v>
      </c>
      <c r="N207">
        <v>27</v>
      </c>
      <c r="O207" t="s">
        <v>4992</v>
      </c>
      <c r="P207">
        <v>0</v>
      </c>
      <c r="Q207">
        <v>0</v>
      </c>
      <c r="R207">
        <v>0</v>
      </c>
      <c r="S207">
        <v>0</v>
      </c>
      <c r="T207">
        <v>316</v>
      </c>
      <c r="U207">
        <v>46</v>
      </c>
      <c r="V207">
        <v>0</v>
      </c>
      <c r="W207">
        <v>3</v>
      </c>
      <c r="X207">
        <v>2</v>
      </c>
      <c r="Y207">
        <v>0</v>
      </c>
    </row>
    <row r="208" spans="1:25" x14ac:dyDescent="0.25">
      <c r="A208" t="s">
        <v>779</v>
      </c>
      <c r="B208" t="s">
        <v>6836</v>
      </c>
      <c r="C208">
        <v>1</v>
      </c>
      <c r="D208">
        <v>5</v>
      </c>
      <c r="E208">
        <v>7.75</v>
      </c>
      <c r="F208">
        <v>5</v>
      </c>
      <c r="G208">
        <v>38</v>
      </c>
      <c r="H208">
        <v>0</v>
      </c>
      <c r="I208">
        <v>69.2</v>
      </c>
      <c r="J208">
        <v>96</v>
      </c>
      <c r="K208">
        <v>60</v>
      </c>
      <c r="L208">
        <v>16</v>
      </c>
      <c r="M208">
        <v>55</v>
      </c>
      <c r="N208">
        <v>22</v>
      </c>
      <c r="O208" t="s">
        <v>4413</v>
      </c>
      <c r="P208">
        <v>0</v>
      </c>
      <c r="Q208">
        <v>0</v>
      </c>
      <c r="R208">
        <v>2</v>
      </c>
      <c r="S208">
        <v>0</v>
      </c>
      <c r="T208">
        <v>324</v>
      </c>
      <c r="U208">
        <v>61</v>
      </c>
      <c r="V208">
        <v>1</v>
      </c>
      <c r="W208">
        <v>4</v>
      </c>
      <c r="X208">
        <v>4</v>
      </c>
      <c r="Y208">
        <v>0</v>
      </c>
    </row>
    <row r="209" spans="1:25" x14ac:dyDescent="0.25">
      <c r="A209" t="s">
        <v>3734</v>
      </c>
      <c r="B209" t="s">
        <v>5252</v>
      </c>
      <c r="C209">
        <v>2</v>
      </c>
      <c r="D209">
        <v>5</v>
      </c>
      <c r="E209">
        <v>4.1500000000000004</v>
      </c>
      <c r="F209">
        <v>12</v>
      </c>
      <c r="G209">
        <v>12</v>
      </c>
      <c r="H209">
        <v>0</v>
      </c>
      <c r="I209">
        <v>69.099999999999994</v>
      </c>
      <c r="J209">
        <v>64</v>
      </c>
      <c r="K209">
        <v>32</v>
      </c>
      <c r="L209">
        <v>12</v>
      </c>
      <c r="M209">
        <v>76</v>
      </c>
      <c r="N209">
        <v>31</v>
      </c>
      <c r="O209" t="s">
        <v>3946</v>
      </c>
      <c r="P209">
        <v>0</v>
      </c>
      <c r="Q209">
        <v>0</v>
      </c>
      <c r="R209">
        <v>0</v>
      </c>
      <c r="S209">
        <v>0</v>
      </c>
      <c r="T209">
        <v>297</v>
      </c>
      <c r="U209">
        <v>35</v>
      </c>
      <c r="V209">
        <v>0</v>
      </c>
      <c r="W209">
        <v>3</v>
      </c>
      <c r="X209">
        <v>4</v>
      </c>
      <c r="Y209">
        <v>0</v>
      </c>
    </row>
    <row r="210" spans="1:25" x14ac:dyDescent="0.25">
      <c r="A210" t="s">
        <v>6699</v>
      </c>
      <c r="B210" t="s">
        <v>5253</v>
      </c>
      <c r="C210">
        <v>5</v>
      </c>
      <c r="D210">
        <v>2</v>
      </c>
      <c r="E210">
        <v>4.67</v>
      </c>
      <c r="F210">
        <v>6</v>
      </c>
      <c r="G210">
        <v>24</v>
      </c>
      <c r="H210">
        <v>0</v>
      </c>
      <c r="I210">
        <v>69.099999999999994</v>
      </c>
      <c r="J210">
        <v>74</v>
      </c>
      <c r="K210">
        <v>36</v>
      </c>
      <c r="L210">
        <v>14</v>
      </c>
      <c r="M210">
        <v>38</v>
      </c>
      <c r="N210">
        <v>20</v>
      </c>
      <c r="O210" t="s">
        <v>6700</v>
      </c>
      <c r="P210">
        <v>0</v>
      </c>
      <c r="Q210">
        <v>0</v>
      </c>
      <c r="R210">
        <v>0</v>
      </c>
      <c r="S210">
        <v>0</v>
      </c>
      <c r="T210">
        <v>299</v>
      </c>
      <c r="U210">
        <v>36</v>
      </c>
      <c r="V210">
        <v>0</v>
      </c>
      <c r="W210">
        <v>3</v>
      </c>
      <c r="X210">
        <v>3</v>
      </c>
      <c r="Y210">
        <v>0</v>
      </c>
    </row>
    <row r="211" spans="1:25" x14ac:dyDescent="0.25">
      <c r="A211" t="s">
        <v>668</v>
      </c>
      <c r="B211" t="s">
        <v>5229</v>
      </c>
      <c r="C211">
        <v>5</v>
      </c>
      <c r="D211">
        <v>0</v>
      </c>
      <c r="E211">
        <v>1.43</v>
      </c>
      <c r="F211">
        <v>0</v>
      </c>
      <c r="G211">
        <v>67</v>
      </c>
      <c r="H211">
        <v>35</v>
      </c>
      <c r="I211">
        <v>69</v>
      </c>
      <c r="J211">
        <v>33</v>
      </c>
      <c r="K211">
        <v>11</v>
      </c>
      <c r="L211">
        <v>6</v>
      </c>
      <c r="M211">
        <v>126</v>
      </c>
      <c r="N211">
        <v>14</v>
      </c>
      <c r="O211" t="s">
        <v>4116</v>
      </c>
      <c r="P211">
        <v>0</v>
      </c>
      <c r="Q211">
        <v>0</v>
      </c>
      <c r="R211">
        <v>1</v>
      </c>
      <c r="S211">
        <v>4</v>
      </c>
      <c r="T211">
        <v>254</v>
      </c>
      <c r="U211">
        <v>11</v>
      </c>
      <c r="V211">
        <v>0</v>
      </c>
      <c r="W211">
        <v>4</v>
      </c>
      <c r="X211">
        <v>5</v>
      </c>
      <c r="Y211">
        <v>0</v>
      </c>
    </row>
    <row r="212" spans="1:25" x14ac:dyDescent="0.25">
      <c r="A212" t="s">
        <v>5594</v>
      </c>
      <c r="B212" t="s">
        <v>5258</v>
      </c>
      <c r="C212">
        <v>5</v>
      </c>
      <c r="D212">
        <v>0</v>
      </c>
      <c r="E212">
        <v>1.83</v>
      </c>
      <c r="F212">
        <v>1</v>
      </c>
      <c r="G212">
        <v>40</v>
      </c>
      <c r="H212">
        <v>0</v>
      </c>
      <c r="I212">
        <v>69</v>
      </c>
      <c r="J212">
        <v>34</v>
      </c>
      <c r="K212">
        <v>14</v>
      </c>
      <c r="L212">
        <v>4</v>
      </c>
      <c r="M212">
        <v>103</v>
      </c>
      <c r="N212">
        <v>17</v>
      </c>
      <c r="O212" t="s">
        <v>6020</v>
      </c>
      <c r="P212">
        <v>0</v>
      </c>
      <c r="Q212">
        <v>0</v>
      </c>
      <c r="R212">
        <v>9</v>
      </c>
      <c r="S212">
        <v>1</v>
      </c>
      <c r="T212">
        <v>253</v>
      </c>
      <c r="U212">
        <v>14</v>
      </c>
      <c r="V212">
        <v>0</v>
      </c>
      <c r="W212">
        <v>2</v>
      </c>
      <c r="X212">
        <v>3</v>
      </c>
      <c r="Y212">
        <v>0</v>
      </c>
    </row>
    <row r="213" spans="1:25" x14ac:dyDescent="0.25">
      <c r="A213" t="s">
        <v>5555</v>
      </c>
      <c r="B213" t="s">
        <v>5245</v>
      </c>
      <c r="C213">
        <v>5</v>
      </c>
      <c r="D213">
        <v>4</v>
      </c>
      <c r="E213">
        <v>2.48</v>
      </c>
      <c r="F213">
        <v>0</v>
      </c>
      <c r="G213">
        <v>58</v>
      </c>
      <c r="H213">
        <v>4</v>
      </c>
      <c r="I213">
        <v>69</v>
      </c>
      <c r="J213">
        <v>62</v>
      </c>
      <c r="K213">
        <v>19</v>
      </c>
      <c r="L213">
        <v>3</v>
      </c>
      <c r="M213">
        <v>59</v>
      </c>
      <c r="N213">
        <v>28</v>
      </c>
      <c r="O213" t="s">
        <v>5556</v>
      </c>
      <c r="P213">
        <v>0</v>
      </c>
      <c r="Q213">
        <v>0</v>
      </c>
      <c r="R213">
        <v>9</v>
      </c>
      <c r="S213">
        <v>2</v>
      </c>
      <c r="T213">
        <v>283</v>
      </c>
      <c r="U213">
        <v>23</v>
      </c>
      <c r="V213">
        <v>0</v>
      </c>
      <c r="W213">
        <v>0</v>
      </c>
      <c r="X213">
        <v>3</v>
      </c>
      <c r="Y213">
        <v>0</v>
      </c>
    </row>
    <row r="214" spans="1:25" x14ac:dyDescent="0.25">
      <c r="A214" t="s">
        <v>672</v>
      </c>
      <c r="B214" t="s">
        <v>5238</v>
      </c>
      <c r="C214">
        <v>5</v>
      </c>
      <c r="D214">
        <v>0</v>
      </c>
      <c r="E214">
        <v>1.32</v>
      </c>
      <c r="F214">
        <v>0</v>
      </c>
      <c r="G214">
        <v>65</v>
      </c>
      <c r="H214">
        <v>41</v>
      </c>
      <c r="I214">
        <v>68.099999999999994</v>
      </c>
      <c r="J214">
        <v>44</v>
      </c>
      <c r="K214">
        <v>10</v>
      </c>
      <c r="L214">
        <v>5</v>
      </c>
      <c r="M214">
        <v>109</v>
      </c>
      <c r="N214">
        <v>7</v>
      </c>
      <c r="O214" t="s">
        <v>4254</v>
      </c>
      <c r="P214">
        <v>0</v>
      </c>
      <c r="Q214">
        <v>0</v>
      </c>
      <c r="R214">
        <v>1</v>
      </c>
      <c r="S214">
        <v>1</v>
      </c>
      <c r="T214">
        <v>258</v>
      </c>
      <c r="U214">
        <v>11</v>
      </c>
      <c r="V214">
        <v>0</v>
      </c>
      <c r="W214">
        <v>2</v>
      </c>
      <c r="X214">
        <v>2</v>
      </c>
      <c r="Y214">
        <v>1</v>
      </c>
    </row>
    <row r="215" spans="1:25" x14ac:dyDescent="0.25">
      <c r="A215" t="s">
        <v>670</v>
      </c>
      <c r="B215" t="s">
        <v>6836</v>
      </c>
      <c r="C215">
        <v>9</v>
      </c>
      <c r="D215">
        <v>2</v>
      </c>
      <c r="E215">
        <v>1.84</v>
      </c>
      <c r="F215">
        <v>0</v>
      </c>
      <c r="G215">
        <v>61</v>
      </c>
      <c r="H215">
        <v>14</v>
      </c>
      <c r="I215">
        <v>68.099999999999994</v>
      </c>
      <c r="J215">
        <v>35</v>
      </c>
      <c r="K215">
        <v>14</v>
      </c>
      <c r="L215">
        <v>6</v>
      </c>
      <c r="M215">
        <v>98</v>
      </c>
      <c r="N215">
        <v>23</v>
      </c>
      <c r="O215" t="s">
        <v>4082</v>
      </c>
      <c r="P215">
        <v>0</v>
      </c>
      <c r="Q215">
        <v>0</v>
      </c>
      <c r="R215">
        <v>8</v>
      </c>
      <c r="S215">
        <v>2</v>
      </c>
      <c r="T215">
        <v>264</v>
      </c>
      <c r="U215">
        <v>14</v>
      </c>
      <c r="V215">
        <v>5</v>
      </c>
      <c r="W215">
        <v>3</v>
      </c>
      <c r="X215">
        <v>7</v>
      </c>
      <c r="Y215">
        <v>0</v>
      </c>
    </row>
    <row r="216" spans="1:25" x14ac:dyDescent="0.25">
      <c r="A216" t="s">
        <v>5264</v>
      </c>
      <c r="B216" t="s">
        <v>5250</v>
      </c>
      <c r="C216">
        <v>7</v>
      </c>
      <c r="D216">
        <v>4</v>
      </c>
      <c r="E216">
        <v>4.21</v>
      </c>
      <c r="F216">
        <v>0</v>
      </c>
      <c r="G216">
        <v>62</v>
      </c>
      <c r="H216">
        <v>1</v>
      </c>
      <c r="I216">
        <v>68.099999999999994</v>
      </c>
      <c r="J216">
        <v>63</v>
      </c>
      <c r="K216">
        <v>32</v>
      </c>
      <c r="L216">
        <v>13</v>
      </c>
      <c r="M216">
        <v>63</v>
      </c>
      <c r="N216">
        <v>16</v>
      </c>
      <c r="O216" t="s">
        <v>6015</v>
      </c>
      <c r="P216">
        <v>0</v>
      </c>
      <c r="Q216">
        <v>0</v>
      </c>
      <c r="R216">
        <v>3</v>
      </c>
      <c r="S216">
        <v>1</v>
      </c>
      <c r="T216">
        <v>284</v>
      </c>
      <c r="U216">
        <v>34</v>
      </c>
      <c r="V216">
        <v>0</v>
      </c>
      <c r="W216">
        <v>4</v>
      </c>
      <c r="X216">
        <v>2</v>
      </c>
      <c r="Y216">
        <v>3</v>
      </c>
    </row>
    <row r="217" spans="1:25" x14ac:dyDescent="0.25">
      <c r="A217" t="s">
        <v>919</v>
      </c>
      <c r="B217" t="s">
        <v>5232</v>
      </c>
      <c r="C217">
        <v>4</v>
      </c>
      <c r="D217">
        <v>3</v>
      </c>
      <c r="E217">
        <v>1.99</v>
      </c>
      <c r="F217">
        <v>0</v>
      </c>
      <c r="G217">
        <v>68</v>
      </c>
      <c r="H217">
        <v>0</v>
      </c>
      <c r="I217">
        <v>68</v>
      </c>
      <c r="J217">
        <v>50</v>
      </c>
      <c r="K217">
        <v>15</v>
      </c>
      <c r="L217">
        <v>4</v>
      </c>
      <c r="M217">
        <v>64</v>
      </c>
      <c r="N217">
        <v>35</v>
      </c>
      <c r="O217" t="s">
        <v>4928</v>
      </c>
      <c r="P217">
        <v>0</v>
      </c>
      <c r="Q217">
        <v>0</v>
      </c>
      <c r="R217">
        <v>8</v>
      </c>
      <c r="S217">
        <v>0</v>
      </c>
      <c r="T217">
        <v>285</v>
      </c>
      <c r="U217">
        <v>16</v>
      </c>
      <c r="V217">
        <v>4</v>
      </c>
      <c r="W217">
        <v>7</v>
      </c>
      <c r="X217">
        <v>3</v>
      </c>
      <c r="Y217">
        <v>0</v>
      </c>
    </row>
    <row r="218" spans="1:25" x14ac:dyDescent="0.25">
      <c r="A218" t="s">
        <v>925</v>
      </c>
      <c r="B218" t="s">
        <v>5241</v>
      </c>
      <c r="C218">
        <v>4</v>
      </c>
      <c r="D218">
        <v>5</v>
      </c>
      <c r="E218">
        <v>3.18</v>
      </c>
      <c r="F218">
        <v>0</v>
      </c>
      <c r="G218">
        <v>67</v>
      </c>
      <c r="H218">
        <v>18</v>
      </c>
      <c r="I218">
        <v>68</v>
      </c>
      <c r="J218">
        <v>51</v>
      </c>
      <c r="K218">
        <v>24</v>
      </c>
      <c r="L218">
        <v>7</v>
      </c>
      <c r="M218">
        <v>70</v>
      </c>
      <c r="N218">
        <v>26</v>
      </c>
      <c r="O218" t="s">
        <v>3867</v>
      </c>
      <c r="P218">
        <v>0</v>
      </c>
      <c r="Q218">
        <v>0</v>
      </c>
      <c r="R218">
        <v>9</v>
      </c>
      <c r="S218">
        <v>6</v>
      </c>
      <c r="T218">
        <v>275</v>
      </c>
      <c r="U218">
        <v>27</v>
      </c>
      <c r="V218">
        <v>1</v>
      </c>
      <c r="W218">
        <v>0</v>
      </c>
      <c r="X218">
        <v>4</v>
      </c>
      <c r="Y218">
        <v>1</v>
      </c>
    </row>
    <row r="219" spans="1:25" x14ac:dyDescent="0.25">
      <c r="A219" t="s">
        <v>886</v>
      </c>
      <c r="B219" t="s">
        <v>5251</v>
      </c>
      <c r="C219">
        <v>5</v>
      </c>
      <c r="D219">
        <v>2</v>
      </c>
      <c r="E219">
        <v>4.5</v>
      </c>
      <c r="F219">
        <v>0</v>
      </c>
      <c r="G219">
        <v>50</v>
      </c>
      <c r="H219">
        <v>1</v>
      </c>
      <c r="I219">
        <v>68</v>
      </c>
      <c r="J219">
        <v>64</v>
      </c>
      <c r="K219">
        <v>34</v>
      </c>
      <c r="L219">
        <v>10</v>
      </c>
      <c r="M219">
        <v>54</v>
      </c>
      <c r="N219">
        <v>17</v>
      </c>
      <c r="O219" t="s">
        <v>5003</v>
      </c>
      <c r="P219">
        <v>0</v>
      </c>
      <c r="Q219">
        <v>0</v>
      </c>
      <c r="R219">
        <v>4</v>
      </c>
      <c r="S219">
        <v>2</v>
      </c>
      <c r="T219">
        <v>283</v>
      </c>
      <c r="U219">
        <v>35</v>
      </c>
      <c r="V219">
        <v>1</v>
      </c>
      <c r="W219">
        <v>1</v>
      </c>
      <c r="X219">
        <v>2</v>
      </c>
      <c r="Y219">
        <v>0</v>
      </c>
    </row>
    <row r="220" spans="1:25" x14ac:dyDescent="0.25">
      <c r="A220" t="s">
        <v>976</v>
      </c>
      <c r="B220" t="s">
        <v>5247</v>
      </c>
      <c r="C220">
        <v>4</v>
      </c>
      <c r="D220">
        <v>3</v>
      </c>
      <c r="E220">
        <v>2.66</v>
      </c>
      <c r="F220">
        <v>0</v>
      </c>
      <c r="G220">
        <v>71</v>
      </c>
      <c r="H220">
        <v>9</v>
      </c>
      <c r="I220">
        <v>67.2</v>
      </c>
      <c r="J220">
        <v>50</v>
      </c>
      <c r="K220">
        <v>20</v>
      </c>
      <c r="L220">
        <v>6</v>
      </c>
      <c r="M220">
        <v>73</v>
      </c>
      <c r="N220">
        <v>34</v>
      </c>
      <c r="O220" t="s">
        <v>4235</v>
      </c>
      <c r="P220">
        <v>0</v>
      </c>
      <c r="Q220">
        <v>0</v>
      </c>
      <c r="R220">
        <v>14</v>
      </c>
      <c r="S220">
        <v>4</v>
      </c>
      <c r="T220">
        <v>283</v>
      </c>
      <c r="U220">
        <v>21</v>
      </c>
      <c r="V220">
        <v>4</v>
      </c>
      <c r="W220">
        <v>4</v>
      </c>
      <c r="X220">
        <v>1</v>
      </c>
      <c r="Y220">
        <v>0</v>
      </c>
    </row>
    <row r="221" spans="1:25" x14ac:dyDescent="0.25">
      <c r="A221" t="s">
        <v>5450</v>
      </c>
      <c r="B221" t="s">
        <v>5254</v>
      </c>
      <c r="C221">
        <v>3</v>
      </c>
      <c r="D221">
        <v>3</v>
      </c>
      <c r="E221">
        <v>2.54</v>
      </c>
      <c r="F221">
        <v>0</v>
      </c>
      <c r="G221">
        <v>71</v>
      </c>
      <c r="H221">
        <v>8</v>
      </c>
      <c r="I221">
        <v>67.099999999999994</v>
      </c>
      <c r="J221">
        <v>40</v>
      </c>
      <c r="K221">
        <v>19</v>
      </c>
      <c r="L221">
        <v>7</v>
      </c>
      <c r="M221">
        <v>86</v>
      </c>
      <c r="N221">
        <v>16</v>
      </c>
      <c r="O221" t="s">
        <v>5451</v>
      </c>
      <c r="P221">
        <v>0</v>
      </c>
      <c r="Q221">
        <v>0</v>
      </c>
      <c r="R221">
        <v>15</v>
      </c>
      <c r="S221">
        <v>3</v>
      </c>
      <c r="T221">
        <v>254</v>
      </c>
      <c r="U221">
        <v>20</v>
      </c>
      <c r="V221">
        <v>0</v>
      </c>
      <c r="W221">
        <v>1</v>
      </c>
      <c r="X221">
        <v>4</v>
      </c>
      <c r="Y221">
        <v>0</v>
      </c>
    </row>
    <row r="222" spans="1:25" x14ac:dyDescent="0.25">
      <c r="A222" t="s">
        <v>893</v>
      </c>
      <c r="B222" t="s">
        <v>5246</v>
      </c>
      <c r="C222">
        <v>3</v>
      </c>
      <c r="D222">
        <v>7</v>
      </c>
      <c r="E222">
        <v>2.94</v>
      </c>
      <c r="F222">
        <v>0</v>
      </c>
      <c r="G222">
        <v>69</v>
      </c>
      <c r="H222">
        <v>30</v>
      </c>
      <c r="I222">
        <v>67.099999999999994</v>
      </c>
      <c r="J222">
        <v>57</v>
      </c>
      <c r="K222">
        <v>22</v>
      </c>
      <c r="L222">
        <v>9</v>
      </c>
      <c r="M222">
        <v>92</v>
      </c>
      <c r="N222">
        <v>21</v>
      </c>
      <c r="O222" t="s">
        <v>4443</v>
      </c>
      <c r="P222">
        <v>0</v>
      </c>
      <c r="Q222">
        <v>0</v>
      </c>
      <c r="R222">
        <v>4</v>
      </c>
      <c r="S222">
        <v>4</v>
      </c>
      <c r="T222">
        <v>282</v>
      </c>
      <c r="U222">
        <v>24</v>
      </c>
      <c r="V222">
        <v>0</v>
      </c>
      <c r="W222">
        <v>2</v>
      </c>
      <c r="X222">
        <v>9</v>
      </c>
      <c r="Y222">
        <v>0</v>
      </c>
    </row>
    <row r="223" spans="1:25" x14ac:dyDescent="0.25">
      <c r="A223" t="s">
        <v>993</v>
      </c>
      <c r="B223" t="s">
        <v>5254</v>
      </c>
      <c r="C223">
        <v>4</v>
      </c>
      <c r="D223">
        <v>5</v>
      </c>
      <c r="E223">
        <v>3.74</v>
      </c>
      <c r="F223">
        <v>13</v>
      </c>
      <c r="G223">
        <v>13</v>
      </c>
      <c r="H223">
        <v>0</v>
      </c>
      <c r="I223">
        <v>67.099999999999994</v>
      </c>
      <c r="J223">
        <v>48</v>
      </c>
      <c r="K223">
        <v>28</v>
      </c>
      <c r="L223">
        <v>6</v>
      </c>
      <c r="M223">
        <v>75</v>
      </c>
      <c r="N223">
        <v>42</v>
      </c>
      <c r="O223" t="s">
        <v>4110</v>
      </c>
      <c r="P223">
        <v>0</v>
      </c>
      <c r="Q223">
        <v>0</v>
      </c>
      <c r="R223">
        <v>0</v>
      </c>
      <c r="S223">
        <v>0</v>
      </c>
      <c r="T223">
        <v>292</v>
      </c>
      <c r="U223">
        <v>30</v>
      </c>
      <c r="V223">
        <v>0</v>
      </c>
      <c r="W223">
        <v>4</v>
      </c>
      <c r="X223">
        <v>5</v>
      </c>
      <c r="Y223">
        <v>1</v>
      </c>
    </row>
    <row r="224" spans="1:25" x14ac:dyDescent="0.25">
      <c r="A224" t="s">
        <v>850</v>
      </c>
      <c r="B224" t="s">
        <v>5231</v>
      </c>
      <c r="C224">
        <v>2</v>
      </c>
      <c r="D224">
        <v>4</v>
      </c>
      <c r="E224">
        <v>3.88</v>
      </c>
      <c r="F224">
        <v>0</v>
      </c>
      <c r="G224">
        <v>73</v>
      </c>
      <c r="H224">
        <v>1</v>
      </c>
      <c r="I224">
        <v>67.099999999999994</v>
      </c>
      <c r="J224">
        <v>67</v>
      </c>
      <c r="K224">
        <v>29</v>
      </c>
      <c r="L224">
        <v>7</v>
      </c>
      <c r="M224">
        <v>66</v>
      </c>
      <c r="N224">
        <v>16</v>
      </c>
      <c r="O224" t="s">
        <v>4186</v>
      </c>
      <c r="P224">
        <v>0</v>
      </c>
      <c r="Q224">
        <v>0</v>
      </c>
      <c r="R224">
        <v>13</v>
      </c>
      <c r="S224">
        <v>6</v>
      </c>
      <c r="T224">
        <v>277</v>
      </c>
      <c r="U224">
        <v>31</v>
      </c>
      <c r="V224">
        <v>3</v>
      </c>
      <c r="W224">
        <v>0</v>
      </c>
      <c r="X224">
        <v>3</v>
      </c>
      <c r="Y224">
        <v>0</v>
      </c>
    </row>
    <row r="225" spans="1:25" x14ac:dyDescent="0.25">
      <c r="A225" t="s">
        <v>808</v>
      </c>
      <c r="B225" t="s">
        <v>5237</v>
      </c>
      <c r="C225">
        <v>2</v>
      </c>
      <c r="D225">
        <v>3</v>
      </c>
      <c r="E225">
        <v>3.24</v>
      </c>
      <c r="F225">
        <v>0</v>
      </c>
      <c r="G225">
        <v>65</v>
      </c>
      <c r="H225">
        <v>47</v>
      </c>
      <c r="I225">
        <v>66.2</v>
      </c>
      <c r="J225">
        <v>57</v>
      </c>
      <c r="K225">
        <v>24</v>
      </c>
      <c r="L225">
        <v>4</v>
      </c>
      <c r="M225">
        <v>58</v>
      </c>
      <c r="N225">
        <v>23</v>
      </c>
      <c r="O225" t="s">
        <v>4432</v>
      </c>
      <c r="P225">
        <v>0</v>
      </c>
      <c r="Q225">
        <v>0</v>
      </c>
      <c r="R225">
        <v>1</v>
      </c>
      <c r="S225">
        <v>6</v>
      </c>
      <c r="T225">
        <v>281</v>
      </c>
      <c r="U225">
        <v>27</v>
      </c>
      <c r="V225">
        <v>7</v>
      </c>
      <c r="W225">
        <v>3</v>
      </c>
      <c r="X225">
        <v>4</v>
      </c>
      <c r="Y225">
        <v>0</v>
      </c>
    </row>
    <row r="226" spans="1:25" x14ac:dyDescent="0.25">
      <c r="A226" t="s">
        <v>911</v>
      </c>
      <c r="B226" t="s">
        <v>6836</v>
      </c>
      <c r="C226">
        <v>7</v>
      </c>
      <c r="D226">
        <v>4</v>
      </c>
      <c r="E226">
        <v>3.38</v>
      </c>
      <c r="F226">
        <v>0</v>
      </c>
      <c r="G226">
        <v>71</v>
      </c>
      <c r="H226">
        <v>10</v>
      </c>
      <c r="I226">
        <v>66.2</v>
      </c>
      <c r="J226">
        <v>72</v>
      </c>
      <c r="K226">
        <v>25</v>
      </c>
      <c r="L226">
        <v>9</v>
      </c>
      <c r="M226">
        <v>53</v>
      </c>
      <c r="N226">
        <v>20</v>
      </c>
      <c r="O226" t="s">
        <v>5011</v>
      </c>
      <c r="P226">
        <v>0</v>
      </c>
      <c r="Q226">
        <v>0</v>
      </c>
      <c r="R226">
        <v>14</v>
      </c>
      <c r="S226">
        <v>8</v>
      </c>
      <c r="T226">
        <v>291</v>
      </c>
      <c r="U226">
        <v>26</v>
      </c>
      <c r="V226">
        <v>7</v>
      </c>
      <c r="W226">
        <v>5</v>
      </c>
      <c r="X226">
        <v>0</v>
      </c>
      <c r="Y226">
        <v>0</v>
      </c>
    </row>
    <row r="227" spans="1:25" x14ac:dyDescent="0.25">
      <c r="A227" t="s">
        <v>4266</v>
      </c>
      <c r="B227" t="s">
        <v>5240</v>
      </c>
      <c r="C227">
        <v>2</v>
      </c>
      <c r="D227">
        <v>7</v>
      </c>
      <c r="E227">
        <v>6.08</v>
      </c>
      <c r="F227">
        <v>13</v>
      </c>
      <c r="G227">
        <v>13</v>
      </c>
      <c r="H227">
        <v>0</v>
      </c>
      <c r="I227">
        <v>66.2</v>
      </c>
      <c r="J227">
        <v>83</v>
      </c>
      <c r="K227">
        <v>45</v>
      </c>
      <c r="L227">
        <v>12</v>
      </c>
      <c r="M227">
        <v>48</v>
      </c>
      <c r="N227">
        <v>19</v>
      </c>
      <c r="O227" t="s">
        <v>4267</v>
      </c>
      <c r="P227">
        <v>0</v>
      </c>
      <c r="Q227">
        <v>0</v>
      </c>
      <c r="R227">
        <v>0</v>
      </c>
      <c r="S227">
        <v>0</v>
      </c>
      <c r="T227">
        <v>298</v>
      </c>
      <c r="U227">
        <v>46</v>
      </c>
      <c r="V227">
        <v>2</v>
      </c>
      <c r="W227">
        <v>3</v>
      </c>
      <c r="X227">
        <v>1</v>
      </c>
      <c r="Y227">
        <v>0</v>
      </c>
    </row>
    <row r="228" spans="1:25" x14ac:dyDescent="0.25">
      <c r="A228" t="s">
        <v>4954</v>
      </c>
      <c r="B228" t="s">
        <v>5243</v>
      </c>
      <c r="C228">
        <v>5</v>
      </c>
      <c r="D228">
        <v>4</v>
      </c>
      <c r="E228">
        <v>2.98</v>
      </c>
      <c r="F228">
        <v>0</v>
      </c>
      <c r="G228">
        <v>73</v>
      </c>
      <c r="H228">
        <v>0</v>
      </c>
      <c r="I228">
        <v>66.099999999999994</v>
      </c>
      <c r="J228">
        <v>29</v>
      </c>
      <c r="K228">
        <v>22</v>
      </c>
      <c r="L228">
        <v>6</v>
      </c>
      <c r="M228">
        <v>94</v>
      </c>
      <c r="N228">
        <v>38</v>
      </c>
      <c r="O228" t="s">
        <v>4953</v>
      </c>
      <c r="P228">
        <v>0</v>
      </c>
      <c r="Q228">
        <v>0</v>
      </c>
      <c r="R228">
        <v>25</v>
      </c>
      <c r="S228">
        <v>4</v>
      </c>
      <c r="T228">
        <v>262</v>
      </c>
      <c r="U228">
        <v>22</v>
      </c>
      <c r="V228">
        <v>2</v>
      </c>
      <c r="W228">
        <v>4</v>
      </c>
      <c r="X228">
        <v>4</v>
      </c>
      <c r="Y228">
        <v>0</v>
      </c>
    </row>
    <row r="229" spans="1:25" x14ac:dyDescent="0.25">
      <c r="A229" t="s">
        <v>909</v>
      </c>
      <c r="B229" t="s">
        <v>6836</v>
      </c>
      <c r="C229">
        <v>1</v>
      </c>
      <c r="D229">
        <v>6</v>
      </c>
      <c r="E229">
        <v>3.39</v>
      </c>
      <c r="F229">
        <v>0</v>
      </c>
      <c r="G229">
        <v>65</v>
      </c>
      <c r="H229">
        <v>1</v>
      </c>
      <c r="I229">
        <v>66.099999999999994</v>
      </c>
      <c r="J229">
        <v>61</v>
      </c>
      <c r="K229">
        <v>25</v>
      </c>
      <c r="L229">
        <v>9</v>
      </c>
      <c r="M229">
        <v>70</v>
      </c>
      <c r="N229">
        <v>20</v>
      </c>
      <c r="O229" t="s">
        <v>5056</v>
      </c>
      <c r="P229">
        <v>0</v>
      </c>
      <c r="Q229">
        <v>0</v>
      </c>
      <c r="R229">
        <v>11</v>
      </c>
      <c r="S229">
        <v>6</v>
      </c>
      <c r="T229">
        <v>278</v>
      </c>
      <c r="U229">
        <v>27</v>
      </c>
      <c r="V229">
        <v>2</v>
      </c>
      <c r="W229">
        <v>0</v>
      </c>
      <c r="X229">
        <v>2</v>
      </c>
      <c r="Y229">
        <v>0</v>
      </c>
    </row>
    <row r="230" spans="1:25" x14ac:dyDescent="0.25">
      <c r="A230" t="s">
        <v>3678</v>
      </c>
      <c r="B230" t="s">
        <v>5241</v>
      </c>
      <c r="C230">
        <v>3</v>
      </c>
      <c r="D230">
        <v>3</v>
      </c>
      <c r="E230">
        <v>3.53</v>
      </c>
      <c r="F230">
        <v>1</v>
      </c>
      <c r="G230">
        <v>39</v>
      </c>
      <c r="H230">
        <v>0</v>
      </c>
      <c r="I230">
        <v>66.099999999999994</v>
      </c>
      <c r="J230">
        <v>53</v>
      </c>
      <c r="K230">
        <v>26</v>
      </c>
      <c r="L230">
        <v>8</v>
      </c>
      <c r="M230">
        <v>38</v>
      </c>
      <c r="N230">
        <v>28</v>
      </c>
      <c r="O230" t="s">
        <v>3913</v>
      </c>
      <c r="P230">
        <v>0</v>
      </c>
      <c r="Q230">
        <v>0</v>
      </c>
      <c r="R230">
        <v>1</v>
      </c>
      <c r="S230">
        <v>0</v>
      </c>
      <c r="T230">
        <v>274</v>
      </c>
      <c r="U230">
        <v>29</v>
      </c>
      <c r="V230">
        <v>4</v>
      </c>
      <c r="W230">
        <v>2</v>
      </c>
      <c r="X230">
        <v>2</v>
      </c>
      <c r="Y230">
        <v>0</v>
      </c>
    </row>
    <row r="231" spans="1:25" x14ac:dyDescent="0.25">
      <c r="A231" t="s">
        <v>5479</v>
      </c>
      <c r="B231" t="s">
        <v>5255</v>
      </c>
      <c r="C231">
        <v>6</v>
      </c>
      <c r="D231">
        <v>2</v>
      </c>
      <c r="E231">
        <v>3</v>
      </c>
      <c r="F231">
        <v>0</v>
      </c>
      <c r="G231">
        <v>66</v>
      </c>
      <c r="H231">
        <v>1</v>
      </c>
      <c r="I231">
        <v>66</v>
      </c>
      <c r="J231">
        <v>53</v>
      </c>
      <c r="K231">
        <v>22</v>
      </c>
      <c r="L231">
        <v>5</v>
      </c>
      <c r="M231">
        <v>76</v>
      </c>
      <c r="N231">
        <v>38</v>
      </c>
      <c r="O231" t="s">
        <v>5480</v>
      </c>
      <c r="P231">
        <v>0</v>
      </c>
      <c r="Q231">
        <v>0</v>
      </c>
      <c r="R231">
        <v>22</v>
      </c>
      <c r="S231">
        <v>4</v>
      </c>
      <c r="T231">
        <v>286</v>
      </c>
      <c r="U231">
        <v>25</v>
      </c>
      <c r="V231">
        <v>3</v>
      </c>
      <c r="W231">
        <v>2</v>
      </c>
      <c r="X231">
        <v>6</v>
      </c>
      <c r="Y231">
        <v>1</v>
      </c>
    </row>
    <row r="232" spans="1:25" x14ac:dyDescent="0.25">
      <c r="A232" t="s">
        <v>5259</v>
      </c>
      <c r="B232" t="s">
        <v>5248</v>
      </c>
      <c r="C232">
        <v>4</v>
      </c>
      <c r="D232">
        <v>6</v>
      </c>
      <c r="E232">
        <v>3.27</v>
      </c>
      <c r="F232">
        <v>0</v>
      </c>
      <c r="G232">
        <v>66</v>
      </c>
      <c r="H232">
        <v>34</v>
      </c>
      <c r="I232">
        <v>66</v>
      </c>
      <c r="J232">
        <v>44</v>
      </c>
      <c r="K232">
        <v>24</v>
      </c>
      <c r="L232">
        <v>10</v>
      </c>
      <c r="M232">
        <v>89</v>
      </c>
      <c r="N232">
        <v>32</v>
      </c>
      <c r="O232" t="s">
        <v>6005</v>
      </c>
      <c r="P232">
        <v>0</v>
      </c>
      <c r="Q232">
        <v>0</v>
      </c>
      <c r="R232">
        <v>2</v>
      </c>
      <c r="S232">
        <v>5</v>
      </c>
      <c r="T232">
        <v>278</v>
      </c>
      <c r="U232">
        <v>28</v>
      </c>
      <c r="V232">
        <v>2</v>
      </c>
      <c r="W232">
        <v>3</v>
      </c>
      <c r="X232">
        <v>3</v>
      </c>
      <c r="Y232">
        <v>1</v>
      </c>
    </row>
    <row r="233" spans="1:25" x14ac:dyDescent="0.25">
      <c r="A233" t="s">
        <v>6030</v>
      </c>
      <c r="B233" t="s">
        <v>5236</v>
      </c>
      <c r="C233">
        <v>3</v>
      </c>
      <c r="D233">
        <v>6</v>
      </c>
      <c r="E233">
        <v>3.55</v>
      </c>
      <c r="F233">
        <v>0</v>
      </c>
      <c r="G233">
        <v>60</v>
      </c>
      <c r="H233">
        <v>0</v>
      </c>
      <c r="I233">
        <v>66</v>
      </c>
      <c r="J233">
        <v>48</v>
      </c>
      <c r="K233">
        <v>26</v>
      </c>
      <c r="L233">
        <v>11</v>
      </c>
      <c r="M233">
        <v>62</v>
      </c>
      <c r="N233">
        <v>24</v>
      </c>
      <c r="O233" t="s">
        <v>6031</v>
      </c>
      <c r="P233">
        <v>0</v>
      </c>
      <c r="Q233">
        <v>0</v>
      </c>
      <c r="R233">
        <v>11</v>
      </c>
      <c r="S233">
        <v>4</v>
      </c>
      <c r="T233">
        <v>265</v>
      </c>
      <c r="U233">
        <v>26</v>
      </c>
      <c r="V233">
        <v>1</v>
      </c>
      <c r="W233">
        <v>1</v>
      </c>
      <c r="X233">
        <v>1</v>
      </c>
      <c r="Y233">
        <v>0</v>
      </c>
    </row>
    <row r="234" spans="1:25" x14ac:dyDescent="0.25">
      <c r="A234" t="s">
        <v>5440</v>
      </c>
      <c r="B234" t="s">
        <v>6836</v>
      </c>
      <c r="C234">
        <v>4</v>
      </c>
      <c r="D234">
        <v>3</v>
      </c>
      <c r="E234">
        <v>2.89</v>
      </c>
      <c r="F234">
        <v>0</v>
      </c>
      <c r="G234">
        <v>71</v>
      </c>
      <c r="H234">
        <v>1</v>
      </c>
      <c r="I234">
        <v>65.099999999999994</v>
      </c>
      <c r="J234">
        <v>44</v>
      </c>
      <c r="K234">
        <v>21</v>
      </c>
      <c r="L234">
        <v>10</v>
      </c>
      <c r="M234">
        <v>65</v>
      </c>
      <c r="N234">
        <v>26</v>
      </c>
      <c r="O234" t="s">
        <v>5441</v>
      </c>
      <c r="P234">
        <v>0</v>
      </c>
      <c r="Q234">
        <v>0</v>
      </c>
      <c r="R234">
        <v>20</v>
      </c>
      <c r="S234">
        <v>2</v>
      </c>
      <c r="T234">
        <v>268</v>
      </c>
      <c r="U234">
        <v>25</v>
      </c>
      <c r="V234">
        <v>1</v>
      </c>
      <c r="W234">
        <v>4</v>
      </c>
      <c r="X234">
        <v>0</v>
      </c>
      <c r="Y234">
        <v>1</v>
      </c>
    </row>
    <row r="235" spans="1:25" x14ac:dyDescent="0.25">
      <c r="A235" t="s">
        <v>5552</v>
      </c>
      <c r="B235" t="s">
        <v>5234</v>
      </c>
      <c r="C235">
        <v>5</v>
      </c>
      <c r="D235">
        <v>6</v>
      </c>
      <c r="E235">
        <v>4.2699999999999996</v>
      </c>
      <c r="F235">
        <v>12</v>
      </c>
      <c r="G235">
        <v>12</v>
      </c>
      <c r="H235">
        <v>0</v>
      </c>
      <c r="I235">
        <v>65.099999999999994</v>
      </c>
      <c r="J235">
        <v>68</v>
      </c>
      <c r="K235">
        <v>31</v>
      </c>
      <c r="L235">
        <v>9</v>
      </c>
      <c r="M235">
        <v>50</v>
      </c>
      <c r="N235">
        <v>19</v>
      </c>
      <c r="O235" t="s">
        <v>6121</v>
      </c>
      <c r="P235">
        <v>0</v>
      </c>
      <c r="Q235">
        <v>0</v>
      </c>
      <c r="R235">
        <v>0</v>
      </c>
      <c r="S235">
        <v>0</v>
      </c>
      <c r="T235">
        <v>283</v>
      </c>
      <c r="U235">
        <v>42</v>
      </c>
      <c r="V235">
        <v>0</v>
      </c>
      <c r="W235">
        <v>4</v>
      </c>
      <c r="X235">
        <v>5</v>
      </c>
      <c r="Y235">
        <v>0</v>
      </c>
    </row>
    <row r="236" spans="1:25" x14ac:dyDescent="0.25">
      <c r="A236" t="s">
        <v>6807</v>
      </c>
      <c r="B236" t="s">
        <v>5240</v>
      </c>
      <c r="C236">
        <v>0</v>
      </c>
      <c r="D236">
        <v>6</v>
      </c>
      <c r="E236">
        <v>4.55</v>
      </c>
      <c r="F236">
        <v>0</v>
      </c>
      <c r="G236">
        <v>57</v>
      </c>
      <c r="H236">
        <v>0</v>
      </c>
      <c r="I236">
        <v>65.099999999999994</v>
      </c>
      <c r="J236">
        <v>58</v>
      </c>
      <c r="K236">
        <v>33</v>
      </c>
      <c r="L236">
        <v>8</v>
      </c>
      <c r="M236">
        <v>69</v>
      </c>
      <c r="N236">
        <v>21</v>
      </c>
      <c r="O236" t="s">
        <v>6808</v>
      </c>
      <c r="P236">
        <v>0</v>
      </c>
      <c r="Q236">
        <v>0</v>
      </c>
      <c r="R236">
        <v>13</v>
      </c>
      <c r="S236">
        <v>3</v>
      </c>
      <c r="T236">
        <v>275</v>
      </c>
      <c r="U236">
        <v>36</v>
      </c>
      <c r="V236">
        <v>2</v>
      </c>
      <c r="W236">
        <v>3</v>
      </c>
      <c r="X236">
        <v>3</v>
      </c>
      <c r="Y236">
        <v>1</v>
      </c>
    </row>
    <row r="237" spans="1:25" x14ac:dyDescent="0.25">
      <c r="A237" t="s">
        <v>3702</v>
      </c>
      <c r="B237" t="s">
        <v>6836</v>
      </c>
      <c r="C237">
        <v>5</v>
      </c>
      <c r="D237">
        <v>2</v>
      </c>
      <c r="E237">
        <v>4.68</v>
      </c>
      <c r="F237">
        <v>1</v>
      </c>
      <c r="G237">
        <v>61</v>
      </c>
      <c r="H237">
        <v>0</v>
      </c>
      <c r="I237">
        <v>65.099999999999994</v>
      </c>
      <c r="J237">
        <v>73</v>
      </c>
      <c r="K237">
        <v>34</v>
      </c>
      <c r="L237">
        <v>10</v>
      </c>
      <c r="M237">
        <v>51</v>
      </c>
      <c r="N237">
        <v>34</v>
      </c>
      <c r="O237" t="s">
        <v>4028</v>
      </c>
      <c r="P237">
        <v>0</v>
      </c>
      <c r="Q237">
        <v>0</v>
      </c>
      <c r="R237">
        <v>8</v>
      </c>
      <c r="S237">
        <v>1</v>
      </c>
      <c r="T237">
        <v>295</v>
      </c>
      <c r="U237">
        <v>35</v>
      </c>
      <c r="V237">
        <v>4</v>
      </c>
      <c r="W237">
        <v>2</v>
      </c>
      <c r="X237">
        <v>6</v>
      </c>
      <c r="Y237">
        <v>0</v>
      </c>
    </row>
    <row r="238" spans="1:25" x14ac:dyDescent="0.25">
      <c r="A238" t="s">
        <v>903</v>
      </c>
      <c r="B238" t="s">
        <v>5248</v>
      </c>
      <c r="C238">
        <v>3</v>
      </c>
      <c r="D238">
        <v>3</v>
      </c>
      <c r="E238">
        <v>3.2</v>
      </c>
      <c r="F238">
        <v>0</v>
      </c>
      <c r="G238">
        <v>69</v>
      </c>
      <c r="H238">
        <v>0</v>
      </c>
      <c r="I238">
        <v>64.2</v>
      </c>
      <c r="J238">
        <v>62</v>
      </c>
      <c r="K238">
        <v>23</v>
      </c>
      <c r="L238">
        <v>3</v>
      </c>
      <c r="M238">
        <v>50</v>
      </c>
      <c r="N238">
        <v>13</v>
      </c>
      <c r="O238" t="s">
        <v>4697</v>
      </c>
      <c r="P238">
        <v>0</v>
      </c>
      <c r="Q238">
        <v>0</v>
      </c>
      <c r="R238">
        <v>29</v>
      </c>
      <c r="S238">
        <v>2</v>
      </c>
      <c r="T238">
        <v>262</v>
      </c>
      <c r="U238">
        <v>23</v>
      </c>
      <c r="V238">
        <v>5</v>
      </c>
      <c r="W238">
        <v>0</v>
      </c>
      <c r="X238">
        <v>0</v>
      </c>
      <c r="Y238">
        <v>0</v>
      </c>
    </row>
    <row r="239" spans="1:25" x14ac:dyDescent="0.25">
      <c r="A239" t="s">
        <v>5311</v>
      </c>
      <c r="B239" t="s">
        <v>5239</v>
      </c>
      <c r="C239">
        <v>3</v>
      </c>
      <c r="D239">
        <v>4</v>
      </c>
      <c r="E239">
        <v>3.76</v>
      </c>
      <c r="F239">
        <v>0</v>
      </c>
      <c r="G239">
        <v>69</v>
      </c>
      <c r="H239">
        <v>0</v>
      </c>
      <c r="I239">
        <v>64.2</v>
      </c>
      <c r="J239">
        <v>53</v>
      </c>
      <c r="K239">
        <v>27</v>
      </c>
      <c r="L239">
        <v>8</v>
      </c>
      <c r="M239">
        <v>57</v>
      </c>
      <c r="N239">
        <v>24</v>
      </c>
      <c r="O239" t="s">
        <v>6069</v>
      </c>
      <c r="P239">
        <v>0</v>
      </c>
      <c r="Q239">
        <v>0</v>
      </c>
      <c r="R239">
        <v>16</v>
      </c>
      <c r="S239">
        <v>2</v>
      </c>
      <c r="T239">
        <v>263</v>
      </c>
      <c r="U239">
        <v>28</v>
      </c>
      <c r="V239">
        <v>1</v>
      </c>
      <c r="W239">
        <v>1</v>
      </c>
      <c r="X239">
        <v>4</v>
      </c>
      <c r="Y239">
        <v>0</v>
      </c>
    </row>
    <row r="240" spans="1:25" x14ac:dyDescent="0.25">
      <c r="A240" t="s">
        <v>5499</v>
      </c>
      <c r="B240" t="s">
        <v>5252</v>
      </c>
      <c r="C240">
        <v>2</v>
      </c>
      <c r="D240">
        <v>1</v>
      </c>
      <c r="E240">
        <v>6.4</v>
      </c>
      <c r="F240">
        <v>0</v>
      </c>
      <c r="G240">
        <v>57</v>
      </c>
      <c r="H240">
        <v>0</v>
      </c>
      <c r="I240">
        <v>64.2</v>
      </c>
      <c r="J240">
        <v>73</v>
      </c>
      <c r="K240">
        <v>46</v>
      </c>
      <c r="L240">
        <v>16</v>
      </c>
      <c r="M240">
        <v>42</v>
      </c>
      <c r="N240">
        <v>34</v>
      </c>
      <c r="O240" t="s">
        <v>5500</v>
      </c>
      <c r="P240">
        <v>0</v>
      </c>
      <c r="Q240">
        <v>0</v>
      </c>
      <c r="R240">
        <v>3</v>
      </c>
      <c r="S240">
        <v>1</v>
      </c>
      <c r="T240">
        <v>294</v>
      </c>
      <c r="U240">
        <v>48</v>
      </c>
      <c r="V240">
        <v>3</v>
      </c>
      <c r="W240">
        <v>4</v>
      </c>
      <c r="X240">
        <v>1</v>
      </c>
      <c r="Y240">
        <v>0</v>
      </c>
    </row>
    <row r="241" spans="1:25" x14ac:dyDescent="0.25">
      <c r="A241" t="s">
        <v>5362</v>
      </c>
      <c r="B241" t="s">
        <v>5242</v>
      </c>
      <c r="C241">
        <v>1</v>
      </c>
      <c r="D241">
        <v>5</v>
      </c>
      <c r="E241">
        <v>6.16</v>
      </c>
      <c r="F241">
        <v>11</v>
      </c>
      <c r="G241">
        <v>11</v>
      </c>
      <c r="H241">
        <v>0</v>
      </c>
      <c r="I241">
        <v>64.099999999999994</v>
      </c>
      <c r="J241">
        <v>79</v>
      </c>
      <c r="K241">
        <v>44</v>
      </c>
      <c r="L241">
        <v>16</v>
      </c>
      <c r="M241">
        <v>35</v>
      </c>
      <c r="N241">
        <v>12</v>
      </c>
      <c r="O241" t="s">
        <v>6127</v>
      </c>
      <c r="P241">
        <v>0</v>
      </c>
      <c r="Q241">
        <v>0</v>
      </c>
      <c r="R241">
        <v>0</v>
      </c>
      <c r="S241">
        <v>0</v>
      </c>
      <c r="T241">
        <v>280</v>
      </c>
      <c r="U241">
        <v>45</v>
      </c>
      <c r="V241">
        <v>0</v>
      </c>
      <c r="W241">
        <v>5</v>
      </c>
      <c r="X241">
        <v>2</v>
      </c>
      <c r="Y241">
        <v>0</v>
      </c>
    </row>
    <row r="242" spans="1:25" x14ac:dyDescent="0.25">
      <c r="A242" t="s">
        <v>3671</v>
      </c>
      <c r="B242" t="s">
        <v>5238</v>
      </c>
      <c r="C242">
        <v>3</v>
      </c>
      <c r="D242">
        <v>6</v>
      </c>
      <c r="E242">
        <v>2.95</v>
      </c>
      <c r="F242">
        <v>0</v>
      </c>
      <c r="G242">
        <v>66</v>
      </c>
      <c r="H242">
        <v>0</v>
      </c>
      <c r="I242">
        <v>64</v>
      </c>
      <c r="J242">
        <v>56</v>
      </c>
      <c r="K242">
        <v>21</v>
      </c>
      <c r="L242">
        <v>9</v>
      </c>
      <c r="M242">
        <v>64</v>
      </c>
      <c r="N242">
        <v>29</v>
      </c>
      <c r="O242" t="s">
        <v>4415</v>
      </c>
      <c r="P242">
        <v>0</v>
      </c>
      <c r="Q242">
        <v>0</v>
      </c>
      <c r="R242">
        <v>23</v>
      </c>
      <c r="S242">
        <v>3</v>
      </c>
      <c r="T242">
        <v>280</v>
      </c>
      <c r="U242">
        <v>24</v>
      </c>
      <c r="V242">
        <v>2</v>
      </c>
      <c r="W242">
        <v>2</v>
      </c>
      <c r="X242">
        <v>1</v>
      </c>
      <c r="Y242">
        <v>1</v>
      </c>
    </row>
    <row r="243" spans="1:25" x14ac:dyDescent="0.25">
      <c r="A243" t="s">
        <v>3723</v>
      </c>
      <c r="B243" t="s">
        <v>5236</v>
      </c>
      <c r="C243">
        <v>3</v>
      </c>
      <c r="D243">
        <v>4</v>
      </c>
      <c r="E243">
        <v>3.38</v>
      </c>
      <c r="F243">
        <v>0</v>
      </c>
      <c r="G243">
        <v>66</v>
      </c>
      <c r="H243">
        <v>39</v>
      </c>
      <c r="I243">
        <v>64</v>
      </c>
      <c r="J243">
        <v>46</v>
      </c>
      <c r="K243">
        <v>24</v>
      </c>
      <c r="L243">
        <v>3</v>
      </c>
      <c r="M243">
        <v>83</v>
      </c>
      <c r="N243">
        <v>9</v>
      </c>
      <c r="O243" t="s">
        <v>3855</v>
      </c>
      <c r="P243">
        <v>0</v>
      </c>
      <c r="Q243">
        <v>0</v>
      </c>
      <c r="R243">
        <v>0</v>
      </c>
      <c r="S243">
        <v>10</v>
      </c>
      <c r="T243">
        <v>249</v>
      </c>
      <c r="U243">
        <v>26</v>
      </c>
      <c r="V243">
        <v>0</v>
      </c>
      <c r="W243">
        <v>3</v>
      </c>
      <c r="X243">
        <v>4</v>
      </c>
      <c r="Y243">
        <v>0</v>
      </c>
    </row>
    <row r="244" spans="1:25" x14ac:dyDescent="0.25">
      <c r="A244" t="s">
        <v>841</v>
      </c>
      <c r="B244" t="s">
        <v>5234</v>
      </c>
      <c r="C244">
        <v>4</v>
      </c>
      <c r="D244">
        <v>2</v>
      </c>
      <c r="E244">
        <v>4.22</v>
      </c>
      <c r="F244">
        <v>0</v>
      </c>
      <c r="G244">
        <v>70</v>
      </c>
      <c r="H244">
        <v>1</v>
      </c>
      <c r="I244">
        <v>64</v>
      </c>
      <c r="J244">
        <v>57</v>
      </c>
      <c r="K244">
        <v>30</v>
      </c>
      <c r="L244">
        <v>7</v>
      </c>
      <c r="M244">
        <v>78</v>
      </c>
      <c r="N244">
        <v>23</v>
      </c>
      <c r="O244" t="s">
        <v>4675</v>
      </c>
      <c r="P244">
        <v>0</v>
      </c>
      <c r="Q244">
        <v>0</v>
      </c>
      <c r="R244">
        <v>16</v>
      </c>
      <c r="S244">
        <v>3</v>
      </c>
      <c r="T244">
        <v>273</v>
      </c>
      <c r="U244">
        <v>34</v>
      </c>
      <c r="V244">
        <v>0</v>
      </c>
      <c r="W244">
        <v>0</v>
      </c>
      <c r="X244">
        <v>6</v>
      </c>
      <c r="Y244">
        <v>0</v>
      </c>
    </row>
    <row r="245" spans="1:25" x14ac:dyDescent="0.25">
      <c r="A245" t="s">
        <v>5536</v>
      </c>
      <c r="B245" t="s">
        <v>5241</v>
      </c>
      <c r="C245">
        <v>2</v>
      </c>
      <c r="D245">
        <v>1</v>
      </c>
      <c r="E245">
        <v>1.99</v>
      </c>
      <c r="F245">
        <v>0</v>
      </c>
      <c r="G245">
        <v>57</v>
      </c>
      <c r="H245">
        <v>0</v>
      </c>
      <c r="I245">
        <v>63.1</v>
      </c>
      <c r="J245">
        <v>62</v>
      </c>
      <c r="K245">
        <v>14</v>
      </c>
      <c r="L245">
        <v>6</v>
      </c>
      <c r="M245">
        <v>26</v>
      </c>
      <c r="N245">
        <v>13</v>
      </c>
      <c r="O245" t="s">
        <v>6060</v>
      </c>
      <c r="P245">
        <v>0</v>
      </c>
      <c r="Q245">
        <v>0</v>
      </c>
      <c r="R245">
        <v>3</v>
      </c>
      <c r="S245">
        <v>0</v>
      </c>
      <c r="T245">
        <v>265</v>
      </c>
      <c r="U245">
        <v>23</v>
      </c>
      <c r="V245">
        <v>3</v>
      </c>
      <c r="W245">
        <v>4</v>
      </c>
      <c r="X245">
        <v>5</v>
      </c>
      <c r="Y245">
        <v>0</v>
      </c>
    </row>
    <row r="246" spans="1:25" x14ac:dyDescent="0.25">
      <c r="A246" t="s">
        <v>853</v>
      </c>
      <c r="B246" t="s">
        <v>5235</v>
      </c>
      <c r="C246">
        <v>5</v>
      </c>
      <c r="D246">
        <v>2</v>
      </c>
      <c r="E246">
        <v>3.55</v>
      </c>
      <c r="F246">
        <v>12</v>
      </c>
      <c r="G246">
        <v>12</v>
      </c>
      <c r="H246">
        <v>0</v>
      </c>
      <c r="I246">
        <v>63.1</v>
      </c>
      <c r="J246">
        <v>62</v>
      </c>
      <c r="K246">
        <v>25</v>
      </c>
      <c r="L246">
        <v>7</v>
      </c>
      <c r="M246">
        <v>62</v>
      </c>
      <c r="N246">
        <v>20</v>
      </c>
      <c r="O246" t="s">
        <v>3808</v>
      </c>
      <c r="P246">
        <v>0</v>
      </c>
      <c r="Q246">
        <v>0</v>
      </c>
      <c r="R246">
        <v>0</v>
      </c>
      <c r="S246">
        <v>0</v>
      </c>
      <c r="T246">
        <v>271</v>
      </c>
      <c r="U246">
        <v>27</v>
      </c>
      <c r="V246">
        <v>0</v>
      </c>
      <c r="W246">
        <v>5</v>
      </c>
      <c r="X246">
        <v>4</v>
      </c>
      <c r="Y246">
        <v>0</v>
      </c>
    </row>
    <row r="247" spans="1:25" x14ac:dyDescent="0.25">
      <c r="A247" t="s">
        <v>873</v>
      </c>
      <c r="B247" t="s">
        <v>5246</v>
      </c>
      <c r="C247">
        <v>4</v>
      </c>
      <c r="D247">
        <v>3</v>
      </c>
      <c r="E247">
        <v>1.44</v>
      </c>
      <c r="F247">
        <v>0</v>
      </c>
      <c r="G247">
        <v>57</v>
      </c>
      <c r="H247">
        <v>2</v>
      </c>
      <c r="I247">
        <v>62.2</v>
      </c>
      <c r="J247">
        <v>31</v>
      </c>
      <c r="K247">
        <v>10</v>
      </c>
      <c r="L247">
        <v>3</v>
      </c>
      <c r="M247">
        <v>95</v>
      </c>
      <c r="N247">
        <v>21</v>
      </c>
      <c r="O247" t="s">
        <v>4575</v>
      </c>
      <c r="P247">
        <v>0</v>
      </c>
      <c r="Q247">
        <v>0</v>
      </c>
      <c r="R247">
        <v>27</v>
      </c>
      <c r="S247">
        <v>2</v>
      </c>
      <c r="T247">
        <v>244</v>
      </c>
      <c r="U247">
        <v>11</v>
      </c>
      <c r="V247">
        <v>0</v>
      </c>
      <c r="W247">
        <v>5</v>
      </c>
      <c r="X247">
        <v>1</v>
      </c>
      <c r="Y247">
        <v>0</v>
      </c>
    </row>
    <row r="248" spans="1:25" x14ac:dyDescent="0.25">
      <c r="A248" t="s">
        <v>977</v>
      </c>
      <c r="B248" t="s">
        <v>5235</v>
      </c>
      <c r="C248">
        <v>1</v>
      </c>
      <c r="D248">
        <v>3</v>
      </c>
      <c r="E248">
        <v>2.2999999999999998</v>
      </c>
      <c r="F248">
        <v>0</v>
      </c>
      <c r="G248">
        <v>63</v>
      </c>
      <c r="H248">
        <v>34</v>
      </c>
      <c r="I248">
        <v>62.2</v>
      </c>
      <c r="J248">
        <v>44</v>
      </c>
      <c r="K248">
        <v>16</v>
      </c>
      <c r="L248">
        <v>4</v>
      </c>
      <c r="M248">
        <v>83</v>
      </c>
      <c r="N248">
        <v>21</v>
      </c>
      <c r="O248" t="s">
        <v>4557</v>
      </c>
      <c r="P248">
        <v>0</v>
      </c>
      <c r="Q248">
        <v>0</v>
      </c>
      <c r="R248">
        <v>2</v>
      </c>
      <c r="S248">
        <v>4</v>
      </c>
      <c r="T248">
        <v>247</v>
      </c>
      <c r="U248">
        <v>16</v>
      </c>
      <c r="V248">
        <v>0</v>
      </c>
      <c r="W248">
        <v>1</v>
      </c>
      <c r="X248">
        <v>3</v>
      </c>
      <c r="Y248">
        <v>0</v>
      </c>
    </row>
    <row r="249" spans="1:25" x14ac:dyDescent="0.25">
      <c r="A249" t="s">
        <v>5467</v>
      </c>
      <c r="B249" t="s">
        <v>6836</v>
      </c>
      <c r="C249">
        <v>2</v>
      </c>
      <c r="D249">
        <v>4</v>
      </c>
      <c r="E249">
        <v>2.59</v>
      </c>
      <c r="F249">
        <v>0</v>
      </c>
      <c r="G249">
        <v>69</v>
      </c>
      <c r="H249">
        <v>0</v>
      </c>
      <c r="I249">
        <v>62.2</v>
      </c>
      <c r="J249">
        <v>53</v>
      </c>
      <c r="K249">
        <v>18</v>
      </c>
      <c r="L249">
        <v>4</v>
      </c>
      <c r="M249">
        <v>96</v>
      </c>
      <c r="N249">
        <v>17</v>
      </c>
      <c r="O249" t="s">
        <v>5468</v>
      </c>
      <c r="P249">
        <v>0</v>
      </c>
      <c r="Q249">
        <v>0</v>
      </c>
      <c r="R249">
        <v>15</v>
      </c>
      <c r="S249">
        <v>6</v>
      </c>
      <c r="T249">
        <v>256</v>
      </c>
      <c r="U249">
        <v>20</v>
      </c>
      <c r="V249">
        <v>1</v>
      </c>
      <c r="W249">
        <v>2</v>
      </c>
      <c r="X249">
        <v>5</v>
      </c>
      <c r="Y249">
        <v>0</v>
      </c>
    </row>
    <row r="250" spans="1:25" x14ac:dyDescent="0.25">
      <c r="A250" t="s">
        <v>855</v>
      </c>
      <c r="B250" t="s">
        <v>6836</v>
      </c>
      <c r="C250">
        <v>3</v>
      </c>
      <c r="D250">
        <v>1</v>
      </c>
      <c r="E250">
        <v>3.45</v>
      </c>
      <c r="F250">
        <v>0</v>
      </c>
      <c r="G250">
        <v>77</v>
      </c>
      <c r="H250">
        <v>0</v>
      </c>
      <c r="I250">
        <v>62.2</v>
      </c>
      <c r="J250">
        <v>53</v>
      </c>
      <c r="K250">
        <v>24</v>
      </c>
      <c r="L250">
        <v>8</v>
      </c>
      <c r="M250">
        <v>51</v>
      </c>
      <c r="N250">
        <v>31</v>
      </c>
      <c r="O250" t="s">
        <v>4578</v>
      </c>
      <c r="P250">
        <v>0</v>
      </c>
      <c r="Q250">
        <v>0</v>
      </c>
      <c r="R250">
        <v>14</v>
      </c>
      <c r="S250">
        <v>2</v>
      </c>
      <c r="T250">
        <v>267</v>
      </c>
      <c r="U250">
        <v>27</v>
      </c>
      <c r="V250">
        <v>7</v>
      </c>
      <c r="W250">
        <v>1</v>
      </c>
      <c r="X250">
        <v>3</v>
      </c>
      <c r="Y250">
        <v>0</v>
      </c>
    </row>
    <row r="251" spans="1:25" x14ac:dyDescent="0.25">
      <c r="A251" t="s">
        <v>765</v>
      </c>
      <c r="B251" t="s">
        <v>5249</v>
      </c>
      <c r="C251">
        <v>1</v>
      </c>
      <c r="D251">
        <v>2</v>
      </c>
      <c r="E251">
        <v>3.59</v>
      </c>
      <c r="F251">
        <v>5</v>
      </c>
      <c r="G251">
        <v>26</v>
      </c>
      <c r="H251">
        <v>1</v>
      </c>
      <c r="I251">
        <v>62.2</v>
      </c>
      <c r="J251">
        <v>60</v>
      </c>
      <c r="K251">
        <v>25</v>
      </c>
      <c r="L251">
        <v>6</v>
      </c>
      <c r="M251">
        <v>60</v>
      </c>
      <c r="N251">
        <v>14</v>
      </c>
      <c r="O251" t="s">
        <v>3939</v>
      </c>
      <c r="P251">
        <v>0</v>
      </c>
      <c r="Q251">
        <v>0</v>
      </c>
      <c r="R251">
        <v>2</v>
      </c>
      <c r="S251">
        <v>1</v>
      </c>
      <c r="T251">
        <v>259</v>
      </c>
      <c r="U251">
        <v>31</v>
      </c>
      <c r="V251">
        <v>0</v>
      </c>
      <c r="W251">
        <v>0</v>
      </c>
      <c r="X251">
        <v>1</v>
      </c>
      <c r="Y251">
        <v>0</v>
      </c>
    </row>
    <row r="252" spans="1:25" x14ac:dyDescent="0.25">
      <c r="A252" t="s">
        <v>5587</v>
      </c>
      <c r="B252" t="s">
        <v>5247</v>
      </c>
      <c r="C252">
        <v>3</v>
      </c>
      <c r="D252">
        <v>2</v>
      </c>
      <c r="E252">
        <v>4.88</v>
      </c>
      <c r="F252">
        <v>0</v>
      </c>
      <c r="G252">
        <v>45</v>
      </c>
      <c r="H252">
        <v>0</v>
      </c>
      <c r="I252">
        <v>62.2</v>
      </c>
      <c r="J252">
        <v>64</v>
      </c>
      <c r="K252">
        <v>34</v>
      </c>
      <c r="L252">
        <v>9</v>
      </c>
      <c r="M252">
        <v>44</v>
      </c>
      <c r="N252">
        <v>31</v>
      </c>
      <c r="O252" t="s">
        <v>6038</v>
      </c>
      <c r="P252">
        <v>0</v>
      </c>
      <c r="Q252">
        <v>0</v>
      </c>
      <c r="R252">
        <v>2</v>
      </c>
      <c r="S252">
        <v>0</v>
      </c>
      <c r="T252">
        <v>280</v>
      </c>
      <c r="U252">
        <v>36</v>
      </c>
      <c r="V252">
        <v>5</v>
      </c>
      <c r="W252">
        <v>6</v>
      </c>
      <c r="X252">
        <v>4</v>
      </c>
      <c r="Y252">
        <v>0</v>
      </c>
    </row>
    <row r="253" spans="1:25" x14ac:dyDescent="0.25">
      <c r="A253" t="s">
        <v>933</v>
      </c>
      <c r="B253" t="s">
        <v>6836</v>
      </c>
      <c r="C253">
        <v>5</v>
      </c>
      <c r="D253">
        <v>3</v>
      </c>
      <c r="E253">
        <v>1.59</v>
      </c>
      <c r="F253">
        <v>0</v>
      </c>
      <c r="G253">
        <v>71</v>
      </c>
      <c r="H253">
        <v>1</v>
      </c>
      <c r="I253">
        <v>62.1</v>
      </c>
      <c r="J253">
        <v>48</v>
      </c>
      <c r="K253">
        <v>11</v>
      </c>
      <c r="L253">
        <v>3</v>
      </c>
      <c r="M253">
        <v>69</v>
      </c>
      <c r="N253">
        <v>6</v>
      </c>
      <c r="O253" t="s">
        <v>4181</v>
      </c>
      <c r="P253">
        <v>0</v>
      </c>
      <c r="Q253">
        <v>0</v>
      </c>
      <c r="R253">
        <v>23</v>
      </c>
      <c r="S253">
        <v>4</v>
      </c>
      <c r="T253">
        <v>235</v>
      </c>
      <c r="U253">
        <v>13</v>
      </c>
      <c r="V253">
        <v>0</v>
      </c>
      <c r="W253">
        <v>0</v>
      </c>
      <c r="X253">
        <v>0</v>
      </c>
      <c r="Y253">
        <v>0</v>
      </c>
    </row>
    <row r="254" spans="1:25" x14ac:dyDescent="0.25">
      <c r="A254" t="s">
        <v>882</v>
      </c>
      <c r="B254" t="s">
        <v>5243</v>
      </c>
      <c r="C254">
        <v>1</v>
      </c>
      <c r="D254">
        <v>1</v>
      </c>
      <c r="E254">
        <v>2.74</v>
      </c>
      <c r="F254">
        <v>0</v>
      </c>
      <c r="G254">
        <v>68</v>
      </c>
      <c r="H254">
        <v>0</v>
      </c>
      <c r="I254">
        <v>62.1</v>
      </c>
      <c r="J254">
        <v>58</v>
      </c>
      <c r="K254">
        <v>19</v>
      </c>
      <c r="L254">
        <v>6</v>
      </c>
      <c r="M254">
        <v>61</v>
      </c>
      <c r="N254">
        <v>18</v>
      </c>
      <c r="O254" t="s">
        <v>3768</v>
      </c>
      <c r="P254">
        <v>0</v>
      </c>
      <c r="Q254">
        <v>0</v>
      </c>
      <c r="R254">
        <v>13</v>
      </c>
      <c r="S254">
        <v>1</v>
      </c>
      <c r="T254">
        <v>257</v>
      </c>
      <c r="U254">
        <v>19</v>
      </c>
      <c r="V254">
        <v>1</v>
      </c>
      <c r="W254">
        <v>2</v>
      </c>
      <c r="X254">
        <v>2</v>
      </c>
      <c r="Y254">
        <v>0</v>
      </c>
    </row>
    <row r="255" spans="1:25" x14ac:dyDescent="0.25">
      <c r="A255" t="s">
        <v>5357</v>
      </c>
      <c r="B255" t="s">
        <v>5239</v>
      </c>
      <c r="C255">
        <v>4</v>
      </c>
      <c r="D255">
        <v>3</v>
      </c>
      <c r="E255">
        <v>6.5</v>
      </c>
      <c r="F255">
        <v>8</v>
      </c>
      <c r="G255">
        <v>25</v>
      </c>
      <c r="H255">
        <v>0</v>
      </c>
      <c r="I255">
        <v>62.1</v>
      </c>
      <c r="J255">
        <v>71</v>
      </c>
      <c r="K255">
        <v>45</v>
      </c>
      <c r="L255">
        <v>14</v>
      </c>
      <c r="M255">
        <v>64</v>
      </c>
      <c r="N255">
        <v>19</v>
      </c>
      <c r="O255" t="s">
        <v>5358</v>
      </c>
      <c r="P255">
        <v>0</v>
      </c>
      <c r="Q255">
        <v>0</v>
      </c>
      <c r="R255">
        <v>2</v>
      </c>
      <c r="S255">
        <v>0</v>
      </c>
      <c r="T255">
        <v>279</v>
      </c>
      <c r="U255">
        <v>48</v>
      </c>
      <c r="V255">
        <v>1</v>
      </c>
      <c r="W255">
        <v>5</v>
      </c>
      <c r="X255">
        <v>1</v>
      </c>
      <c r="Y255">
        <v>0</v>
      </c>
    </row>
    <row r="256" spans="1:25" x14ac:dyDescent="0.25">
      <c r="A256" t="s">
        <v>5999</v>
      </c>
      <c r="B256" t="s">
        <v>5247</v>
      </c>
      <c r="C256">
        <v>0</v>
      </c>
      <c r="D256">
        <v>3</v>
      </c>
      <c r="E256">
        <v>6.93</v>
      </c>
      <c r="F256">
        <v>4</v>
      </c>
      <c r="G256">
        <v>28</v>
      </c>
      <c r="H256">
        <v>0</v>
      </c>
      <c r="I256">
        <v>62.1</v>
      </c>
      <c r="J256">
        <v>81</v>
      </c>
      <c r="K256">
        <v>48</v>
      </c>
      <c r="L256">
        <v>12</v>
      </c>
      <c r="M256">
        <v>57</v>
      </c>
      <c r="N256">
        <v>31</v>
      </c>
      <c r="O256" t="s">
        <v>6697</v>
      </c>
      <c r="P256">
        <v>0</v>
      </c>
      <c r="Q256">
        <v>0</v>
      </c>
      <c r="R256">
        <v>1</v>
      </c>
      <c r="S256">
        <v>0</v>
      </c>
      <c r="T256">
        <v>293</v>
      </c>
      <c r="U256">
        <v>49</v>
      </c>
      <c r="V256">
        <v>3</v>
      </c>
      <c r="W256">
        <v>3</v>
      </c>
      <c r="X256">
        <v>1</v>
      </c>
      <c r="Y256">
        <v>0</v>
      </c>
    </row>
    <row r="257" spans="1:25" x14ac:dyDescent="0.25">
      <c r="A257" t="s">
        <v>858</v>
      </c>
      <c r="B257" t="s">
        <v>5246</v>
      </c>
      <c r="C257">
        <v>2</v>
      </c>
      <c r="D257">
        <v>2</v>
      </c>
      <c r="E257">
        <v>2.61</v>
      </c>
      <c r="F257">
        <v>0</v>
      </c>
      <c r="G257">
        <v>50</v>
      </c>
      <c r="H257">
        <v>0</v>
      </c>
      <c r="I257">
        <v>62</v>
      </c>
      <c r="J257">
        <v>53</v>
      </c>
      <c r="K257">
        <v>18</v>
      </c>
      <c r="L257">
        <v>8</v>
      </c>
      <c r="M257">
        <v>66</v>
      </c>
      <c r="N257">
        <v>21</v>
      </c>
      <c r="O257" t="s">
        <v>4165</v>
      </c>
      <c r="P257">
        <v>0</v>
      </c>
      <c r="Q257">
        <v>0</v>
      </c>
      <c r="R257">
        <v>2</v>
      </c>
      <c r="S257">
        <v>0</v>
      </c>
      <c r="T257">
        <v>249</v>
      </c>
      <c r="U257">
        <v>18</v>
      </c>
      <c r="V257">
        <v>0</v>
      </c>
      <c r="W257">
        <v>1</v>
      </c>
      <c r="X257">
        <v>3</v>
      </c>
      <c r="Y257">
        <v>0</v>
      </c>
    </row>
    <row r="258" spans="1:25" x14ac:dyDescent="0.25">
      <c r="A258" t="s">
        <v>801</v>
      </c>
      <c r="B258" t="s">
        <v>5230</v>
      </c>
      <c r="C258">
        <v>2</v>
      </c>
      <c r="D258">
        <v>3</v>
      </c>
      <c r="E258">
        <v>3.19</v>
      </c>
      <c r="F258">
        <v>0</v>
      </c>
      <c r="G258">
        <v>68</v>
      </c>
      <c r="H258">
        <v>0</v>
      </c>
      <c r="I258">
        <v>62</v>
      </c>
      <c r="J258">
        <v>45</v>
      </c>
      <c r="K258">
        <v>22</v>
      </c>
      <c r="L258">
        <v>9</v>
      </c>
      <c r="M258">
        <v>56</v>
      </c>
      <c r="N258">
        <v>29</v>
      </c>
      <c r="O258" t="s">
        <v>5356</v>
      </c>
      <c r="P258">
        <v>0</v>
      </c>
      <c r="Q258">
        <v>0</v>
      </c>
      <c r="R258">
        <v>27</v>
      </c>
      <c r="S258">
        <v>5</v>
      </c>
      <c r="T258">
        <v>258</v>
      </c>
      <c r="U258">
        <v>26</v>
      </c>
      <c r="V258">
        <v>1</v>
      </c>
      <c r="W258">
        <v>5</v>
      </c>
      <c r="X258">
        <v>1</v>
      </c>
      <c r="Y258">
        <v>0</v>
      </c>
    </row>
    <row r="259" spans="1:25" x14ac:dyDescent="0.25">
      <c r="A259" t="s">
        <v>5547</v>
      </c>
      <c r="B259" t="s">
        <v>5229</v>
      </c>
      <c r="C259">
        <v>2</v>
      </c>
      <c r="D259">
        <v>3</v>
      </c>
      <c r="E259">
        <v>3.63</v>
      </c>
      <c r="F259">
        <v>0</v>
      </c>
      <c r="G259">
        <v>62</v>
      </c>
      <c r="H259">
        <v>0</v>
      </c>
      <c r="I259">
        <v>62</v>
      </c>
      <c r="J259">
        <v>72</v>
      </c>
      <c r="K259">
        <v>25</v>
      </c>
      <c r="L259">
        <v>10</v>
      </c>
      <c r="M259">
        <v>70</v>
      </c>
      <c r="N259">
        <v>18</v>
      </c>
      <c r="O259" t="s">
        <v>5548</v>
      </c>
      <c r="P259">
        <v>0</v>
      </c>
      <c r="Q259">
        <v>0</v>
      </c>
      <c r="R259">
        <v>14</v>
      </c>
      <c r="S259">
        <v>3</v>
      </c>
      <c r="T259">
        <v>271</v>
      </c>
      <c r="U259">
        <v>29</v>
      </c>
      <c r="V259">
        <v>0</v>
      </c>
      <c r="W259">
        <v>1</v>
      </c>
      <c r="X259">
        <v>2</v>
      </c>
      <c r="Y259">
        <v>0</v>
      </c>
    </row>
    <row r="260" spans="1:25" x14ac:dyDescent="0.25">
      <c r="A260" t="s">
        <v>769</v>
      </c>
      <c r="B260" t="s">
        <v>5254</v>
      </c>
      <c r="C260">
        <v>2</v>
      </c>
      <c r="D260">
        <v>6</v>
      </c>
      <c r="E260">
        <v>4.21</v>
      </c>
      <c r="F260">
        <v>3</v>
      </c>
      <c r="G260">
        <v>60</v>
      </c>
      <c r="H260">
        <v>19</v>
      </c>
      <c r="I260">
        <v>62</v>
      </c>
      <c r="J260">
        <v>56</v>
      </c>
      <c r="K260">
        <v>29</v>
      </c>
      <c r="L260">
        <v>8</v>
      </c>
      <c r="M260">
        <v>74</v>
      </c>
      <c r="N260">
        <v>27</v>
      </c>
      <c r="O260" t="s">
        <v>4929</v>
      </c>
      <c r="P260">
        <v>0</v>
      </c>
      <c r="Q260">
        <v>0</v>
      </c>
      <c r="R260">
        <v>3</v>
      </c>
      <c r="S260">
        <v>4</v>
      </c>
      <c r="T260">
        <v>267</v>
      </c>
      <c r="U260">
        <v>29</v>
      </c>
      <c r="V260">
        <v>3</v>
      </c>
      <c r="W260">
        <v>3</v>
      </c>
      <c r="X260">
        <v>6</v>
      </c>
      <c r="Y260">
        <v>0</v>
      </c>
    </row>
    <row r="261" spans="1:25" x14ac:dyDescent="0.25">
      <c r="A261" t="s">
        <v>4264</v>
      </c>
      <c r="B261" t="s">
        <v>5251</v>
      </c>
      <c r="C261">
        <v>2</v>
      </c>
      <c r="D261">
        <v>7</v>
      </c>
      <c r="E261">
        <v>7.69</v>
      </c>
      <c r="F261">
        <v>13</v>
      </c>
      <c r="G261">
        <v>15</v>
      </c>
      <c r="H261">
        <v>0</v>
      </c>
      <c r="I261">
        <v>62</v>
      </c>
      <c r="J261">
        <v>81</v>
      </c>
      <c r="K261">
        <v>53</v>
      </c>
      <c r="L261">
        <v>13</v>
      </c>
      <c r="M261">
        <v>56</v>
      </c>
      <c r="N261">
        <v>44</v>
      </c>
      <c r="O261" t="s">
        <v>6086</v>
      </c>
      <c r="P261">
        <v>0</v>
      </c>
      <c r="Q261">
        <v>0</v>
      </c>
      <c r="R261">
        <v>1</v>
      </c>
      <c r="S261">
        <v>0</v>
      </c>
      <c r="T261">
        <v>305</v>
      </c>
      <c r="U261">
        <v>61</v>
      </c>
      <c r="V261">
        <v>2</v>
      </c>
      <c r="W261">
        <v>2</v>
      </c>
      <c r="X261">
        <v>3</v>
      </c>
      <c r="Y261">
        <v>0</v>
      </c>
    </row>
    <row r="262" spans="1:25" x14ac:dyDescent="0.25">
      <c r="A262" t="s">
        <v>753</v>
      </c>
      <c r="B262" t="s">
        <v>5251</v>
      </c>
      <c r="C262">
        <v>2</v>
      </c>
      <c r="D262">
        <v>7</v>
      </c>
      <c r="E262">
        <v>4.38</v>
      </c>
      <c r="F262">
        <v>0</v>
      </c>
      <c r="G262">
        <v>71</v>
      </c>
      <c r="H262">
        <v>0</v>
      </c>
      <c r="I262">
        <v>61.2</v>
      </c>
      <c r="J262">
        <v>57</v>
      </c>
      <c r="K262">
        <v>30</v>
      </c>
      <c r="L262">
        <v>7</v>
      </c>
      <c r="M262">
        <v>66</v>
      </c>
      <c r="N262">
        <v>33</v>
      </c>
      <c r="O262" t="s">
        <v>4794</v>
      </c>
      <c r="P262">
        <v>0</v>
      </c>
      <c r="Q262">
        <v>0</v>
      </c>
      <c r="R262">
        <v>21</v>
      </c>
      <c r="S262">
        <v>2</v>
      </c>
      <c r="T262">
        <v>271</v>
      </c>
      <c r="U262">
        <v>34</v>
      </c>
      <c r="V262">
        <v>1</v>
      </c>
      <c r="W262">
        <v>5</v>
      </c>
      <c r="X262">
        <v>4</v>
      </c>
      <c r="Y262">
        <v>0</v>
      </c>
    </row>
    <row r="263" spans="1:25" x14ac:dyDescent="0.25">
      <c r="A263" t="s">
        <v>3745</v>
      </c>
      <c r="B263" t="s">
        <v>5232</v>
      </c>
      <c r="C263">
        <v>4</v>
      </c>
      <c r="D263">
        <v>3</v>
      </c>
      <c r="E263">
        <v>2.64</v>
      </c>
      <c r="F263">
        <v>0</v>
      </c>
      <c r="G263">
        <v>68</v>
      </c>
      <c r="H263">
        <v>1</v>
      </c>
      <c r="I263">
        <v>61.1</v>
      </c>
      <c r="J263">
        <v>59</v>
      </c>
      <c r="K263">
        <v>18</v>
      </c>
      <c r="L263">
        <v>4</v>
      </c>
      <c r="M263">
        <v>58</v>
      </c>
      <c r="N263">
        <v>29</v>
      </c>
      <c r="O263" t="s">
        <v>4252</v>
      </c>
      <c r="P263">
        <v>0</v>
      </c>
      <c r="Q263">
        <v>0</v>
      </c>
      <c r="R263">
        <v>21</v>
      </c>
      <c r="S263">
        <v>2</v>
      </c>
      <c r="T263">
        <v>268</v>
      </c>
      <c r="U263">
        <v>20</v>
      </c>
      <c r="V263">
        <v>4</v>
      </c>
      <c r="W263">
        <v>2</v>
      </c>
      <c r="X263">
        <v>3</v>
      </c>
      <c r="Y263">
        <v>1</v>
      </c>
    </row>
    <row r="264" spans="1:25" x14ac:dyDescent="0.25">
      <c r="A264" t="s">
        <v>5585</v>
      </c>
      <c r="B264" t="s">
        <v>5257</v>
      </c>
      <c r="C264">
        <v>2</v>
      </c>
      <c r="D264">
        <v>3</v>
      </c>
      <c r="E264">
        <v>4.7</v>
      </c>
      <c r="F264">
        <v>0</v>
      </c>
      <c r="G264">
        <v>57</v>
      </c>
      <c r="H264">
        <v>0</v>
      </c>
      <c r="I264">
        <v>61.1</v>
      </c>
      <c r="J264">
        <v>52</v>
      </c>
      <c r="K264">
        <v>32</v>
      </c>
      <c r="L264">
        <v>10</v>
      </c>
      <c r="M264">
        <v>61</v>
      </c>
      <c r="N264">
        <v>19</v>
      </c>
      <c r="O264" t="s">
        <v>5586</v>
      </c>
      <c r="P264">
        <v>0</v>
      </c>
      <c r="Q264">
        <v>0</v>
      </c>
      <c r="R264">
        <v>6</v>
      </c>
      <c r="S264">
        <v>1</v>
      </c>
      <c r="T264">
        <v>252</v>
      </c>
      <c r="U264">
        <v>34</v>
      </c>
      <c r="V264">
        <v>5</v>
      </c>
      <c r="W264">
        <v>3</v>
      </c>
      <c r="X264">
        <v>5</v>
      </c>
      <c r="Y264">
        <v>0</v>
      </c>
    </row>
    <row r="265" spans="1:25" x14ac:dyDescent="0.25">
      <c r="A265" t="s">
        <v>881</v>
      </c>
      <c r="B265" t="s">
        <v>5256</v>
      </c>
      <c r="C265">
        <v>7</v>
      </c>
      <c r="D265">
        <v>2</v>
      </c>
      <c r="E265">
        <v>1.62</v>
      </c>
      <c r="F265">
        <v>0</v>
      </c>
      <c r="G265">
        <v>63</v>
      </c>
      <c r="H265">
        <v>2</v>
      </c>
      <c r="I265">
        <v>61</v>
      </c>
      <c r="J265">
        <v>35</v>
      </c>
      <c r="K265">
        <v>11</v>
      </c>
      <c r="L265">
        <v>6</v>
      </c>
      <c r="M265">
        <v>63</v>
      </c>
      <c r="N265">
        <v>17</v>
      </c>
      <c r="O265" t="s">
        <v>4528</v>
      </c>
      <c r="P265">
        <v>0</v>
      </c>
      <c r="Q265">
        <v>0</v>
      </c>
      <c r="R265">
        <v>14</v>
      </c>
      <c r="S265">
        <v>3</v>
      </c>
      <c r="T265">
        <v>233</v>
      </c>
      <c r="U265">
        <v>12</v>
      </c>
      <c r="V265">
        <v>0</v>
      </c>
      <c r="W265">
        <v>4</v>
      </c>
      <c r="X265">
        <v>0</v>
      </c>
      <c r="Y265">
        <v>0</v>
      </c>
    </row>
    <row r="266" spans="1:25" x14ac:dyDescent="0.25">
      <c r="A266" t="s">
        <v>683</v>
      </c>
      <c r="B266" t="s">
        <v>5235</v>
      </c>
      <c r="C266">
        <v>2</v>
      </c>
      <c r="D266">
        <v>3</v>
      </c>
      <c r="E266">
        <v>4.57</v>
      </c>
      <c r="F266">
        <v>0</v>
      </c>
      <c r="G266">
        <v>65</v>
      </c>
      <c r="H266">
        <v>1</v>
      </c>
      <c r="I266">
        <v>61</v>
      </c>
      <c r="J266">
        <v>62</v>
      </c>
      <c r="K266">
        <v>31</v>
      </c>
      <c r="L266">
        <v>13</v>
      </c>
      <c r="M266">
        <v>70</v>
      </c>
      <c r="N266">
        <v>20</v>
      </c>
      <c r="O266" t="s">
        <v>4888</v>
      </c>
      <c r="P266">
        <v>0</v>
      </c>
      <c r="Q266">
        <v>0</v>
      </c>
      <c r="R266">
        <v>18</v>
      </c>
      <c r="S266">
        <v>3</v>
      </c>
      <c r="T266">
        <v>263</v>
      </c>
      <c r="U266">
        <v>31</v>
      </c>
      <c r="V266">
        <v>4</v>
      </c>
      <c r="W266">
        <v>0</v>
      </c>
      <c r="X266">
        <v>5</v>
      </c>
      <c r="Y266">
        <v>1</v>
      </c>
    </row>
    <row r="267" spans="1:25" x14ac:dyDescent="0.25">
      <c r="A267" t="s">
        <v>723</v>
      </c>
      <c r="B267" t="s">
        <v>5243</v>
      </c>
      <c r="C267">
        <v>5</v>
      </c>
      <c r="D267">
        <v>4</v>
      </c>
      <c r="E267">
        <v>2.83</v>
      </c>
      <c r="F267">
        <v>0</v>
      </c>
      <c r="G267">
        <v>69</v>
      </c>
      <c r="H267">
        <v>0</v>
      </c>
      <c r="I267">
        <v>60.1</v>
      </c>
      <c r="J267">
        <v>45</v>
      </c>
      <c r="K267">
        <v>19</v>
      </c>
      <c r="L267">
        <v>4</v>
      </c>
      <c r="M267">
        <v>65</v>
      </c>
      <c r="N267">
        <v>26</v>
      </c>
      <c r="O267" t="s">
        <v>3865</v>
      </c>
      <c r="P267">
        <v>0</v>
      </c>
      <c r="Q267">
        <v>0</v>
      </c>
      <c r="R267">
        <v>21</v>
      </c>
      <c r="S267">
        <v>4</v>
      </c>
      <c r="T267">
        <v>250</v>
      </c>
      <c r="U267">
        <v>22</v>
      </c>
      <c r="V267">
        <v>1</v>
      </c>
      <c r="W267">
        <v>3</v>
      </c>
      <c r="X267">
        <v>7</v>
      </c>
      <c r="Y267">
        <v>1</v>
      </c>
    </row>
    <row r="268" spans="1:25" x14ac:dyDescent="0.25">
      <c r="A268" t="s">
        <v>696</v>
      </c>
      <c r="B268" t="s">
        <v>5241</v>
      </c>
      <c r="C268">
        <v>2</v>
      </c>
      <c r="D268">
        <v>3</v>
      </c>
      <c r="E268">
        <v>3.43</v>
      </c>
      <c r="F268">
        <v>0</v>
      </c>
      <c r="G268">
        <v>64</v>
      </c>
      <c r="H268">
        <v>2</v>
      </c>
      <c r="I268">
        <v>60.1</v>
      </c>
      <c r="J268">
        <v>41</v>
      </c>
      <c r="K268">
        <v>23</v>
      </c>
      <c r="L268">
        <v>8</v>
      </c>
      <c r="M268">
        <v>76</v>
      </c>
      <c r="N268">
        <v>24</v>
      </c>
      <c r="O268" t="s">
        <v>3983</v>
      </c>
      <c r="P268">
        <v>0</v>
      </c>
      <c r="Q268">
        <v>0</v>
      </c>
      <c r="R268">
        <v>17</v>
      </c>
      <c r="S268">
        <v>2</v>
      </c>
      <c r="T268">
        <v>240</v>
      </c>
      <c r="U268">
        <v>24</v>
      </c>
      <c r="V268">
        <v>2</v>
      </c>
      <c r="W268">
        <v>3</v>
      </c>
      <c r="X268">
        <v>0</v>
      </c>
      <c r="Y268">
        <v>1</v>
      </c>
    </row>
    <row r="269" spans="1:25" x14ac:dyDescent="0.25">
      <c r="A269" t="s">
        <v>5425</v>
      </c>
      <c r="B269" t="s">
        <v>5231</v>
      </c>
      <c r="C269">
        <v>7</v>
      </c>
      <c r="D269">
        <v>2</v>
      </c>
      <c r="E269">
        <v>3.88</v>
      </c>
      <c r="F269">
        <v>10</v>
      </c>
      <c r="G269">
        <v>13</v>
      </c>
      <c r="H269">
        <v>0</v>
      </c>
      <c r="I269">
        <v>60.1</v>
      </c>
      <c r="J269">
        <v>59</v>
      </c>
      <c r="K269">
        <v>26</v>
      </c>
      <c r="L269">
        <v>7</v>
      </c>
      <c r="M269">
        <v>72</v>
      </c>
      <c r="N269">
        <v>17</v>
      </c>
      <c r="O269" t="s">
        <v>6070</v>
      </c>
      <c r="P269">
        <v>0</v>
      </c>
      <c r="Q269">
        <v>0</v>
      </c>
      <c r="R269">
        <v>0</v>
      </c>
      <c r="S269">
        <v>0</v>
      </c>
      <c r="T269">
        <v>252</v>
      </c>
      <c r="U269">
        <v>27</v>
      </c>
      <c r="V269">
        <v>1</v>
      </c>
      <c r="W269">
        <v>1</v>
      </c>
      <c r="X269">
        <v>0</v>
      </c>
      <c r="Y269">
        <v>0</v>
      </c>
    </row>
    <row r="270" spans="1:25" x14ac:dyDescent="0.25">
      <c r="A270" t="s">
        <v>935</v>
      </c>
      <c r="B270" t="s">
        <v>5257</v>
      </c>
      <c r="C270">
        <v>2</v>
      </c>
      <c r="D270">
        <v>2</v>
      </c>
      <c r="E270">
        <v>4.03</v>
      </c>
      <c r="F270">
        <v>0</v>
      </c>
      <c r="G270">
        <v>62</v>
      </c>
      <c r="H270">
        <v>9</v>
      </c>
      <c r="I270">
        <v>60.1</v>
      </c>
      <c r="J270">
        <v>48</v>
      </c>
      <c r="K270">
        <v>27</v>
      </c>
      <c r="L270">
        <v>7</v>
      </c>
      <c r="M270">
        <v>54</v>
      </c>
      <c r="N270">
        <v>22</v>
      </c>
      <c r="O270" t="s">
        <v>4005</v>
      </c>
      <c r="P270">
        <v>0</v>
      </c>
      <c r="Q270">
        <v>0</v>
      </c>
      <c r="R270">
        <v>17</v>
      </c>
      <c r="S270">
        <v>5</v>
      </c>
      <c r="T270">
        <v>247</v>
      </c>
      <c r="U270">
        <v>31</v>
      </c>
      <c r="V270">
        <v>6</v>
      </c>
      <c r="W270">
        <v>2</v>
      </c>
      <c r="X270">
        <v>2</v>
      </c>
      <c r="Y270">
        <v>1</v>
      </c>
    </row>
    <row r="271" spans="1:25" x14ac:dyDescent="0.25">
      <c r="A271" t="s">
        <v>708</v>
      </c>
      <c r="B271" t="s">
        <v>6836</v>
      </c>
      <c r="C271">
        <v>2</v>
      </c>
      <c r="D271">
        <v>8</v>
      </c>
      <c r="E271">
        <v>4.7699999999999996</v>
      </c>
      <c r="F271">
        <v>0</v>
      </c>
      <c r="G271">
        <v>67</v>
      </c>
      <c r="H271">
        <v>5</v>
      </c>
      <c r="I271">
        <v>60.1</v>
      </c>
      <c r="J271">
        <v>47</v>
      </c>
      <c r="K271">
        <v>32</v>
      </c>
      <c r="L271">
        <v>10</v>
      </c>
      <c r="M271">
        <v>72</v>
      </c>
      <c r="N271">
        <v>31</v>
      </c>
      <c r="O271" t="s">
        <v>3763</v>
      </c>
      <c r="P271">
        <v>0</v>
      </c>
      <c r="Q271">
        <v>0</v>
      </c>
      <c r="R271">
        <v>9</v>
      </c>
      <c r="S271">
        <v>6</v>
      </c>
      <c r="T271">
        <v>264</v>
      </c>
      <c r="U271">
        <v>33</v>
      </c>
      <c r="V271">
        <v>1</v>
      </c>
      <c r="W271">
        <v>2</v>
      </c>
      <c r="X271">
        <v>11</v>
      </c>
      <c r="Y271">
        <v>0</v>
      </c>
    </row>
    <row r="272" spans="1:25" x14ac:dyDescent="0.25">
      <c r="A272" t="s">
        <v>849</v>
      </c>
      <c r="B272" t="s">
        <v>5230</v>
      </c>
      <c r="C272">
        <v>2</v>
      </c>
      <c r="D272">
        <v>0</v>
      </c>
      <c r="E272">
        <v>2.5499999999999998</v>
      </c>
      <c r="F272">
        <v>0</v>
      </c>
      <c r="G272">
        <v>58</v>
      </c>
      <c r="H272">
        <v>0</v>
      </c>
      <c r="I272">
        <v>60</v>
      </c>
      <c r="J272">
        <v>48</v>
      </c>
      <c r="K272">
        <v>17</v>
      </c>
      <c r="L272">
        <v>3</v>
      </c>
      <c r="M272">
        <v>59</v>
      </c>
      <c r="N272">
        <v>27</v>
      </c>
      <c r="O272" t="s">
        <v>4728</v>
      </c>
      <c r="P272">
        <v>0</v>
      </c>
      <c r="Q272">
        <v>0</v>
      </c>
      <c r="R272">
        <v>12</v>
      </c>
      <c r="S272">
        <v>3</v>
      </c>
      <c r="T272">
        <v>254</v>
      </c>
      <c r="U272">
        <v>19</v>
      </c>
      <c r="V272">
        <v>2</v>
      </c>
      <c r="W272">
        <v>3</v>
      </c>
      <c r="X272">
        <v>2</v>
      </c>
      <c r="Y272">
        <v>0</v>
      </c>
    </row>
    <row r="273" spans="1:25" x14ac:dyDescent="0.25">
      <c r="A273" t="s">
        <v>3724</v>
      </c>
      <c r="B273" t="s">
        <v>5246</v>
      </c>
      <c r="C273">
        <v>3</v>
      </c>
      <c r="D273">
        <v>0</v>
      </c>
      <c r="E273">
        <v>2.85</v>
      </c>
      <c r="F273">
        <v>0</v>
      </c>
      <c r="G273">
        <v>52</v>
      </c>
      <c r="H273">
        <v>0</v>
      </c>
      <c r="I273">
        <v>60</v>
      </c>
      <c r="J273">
        <v>63</v>
      </c>
      <c r="K273">
        <v>19</v>
      </c>
      <c r="L273">
        <v>6</v>
      </c>
      <c r="M273">
        <v>38</v>
      </c>
      <c r="N273">
        <v>9</v>
      </c>
      <c r="O273" t="s">
        <v>3787</v>
      </c>
      <c r="P273">
        <v>0</v>
      </c>
      <c r="Q273">
        <v>0</v>
      </c>
      <c r="R273">
        <v>1</v>
      </c>
      <c r="S273">
        <v>0</v>
      </c>
      <c r="T273">
        <v>242</v>
      </c>
      <c r="U273">
        <v>23</v>
      </c>
      <c r="V273">
        <v>4</v>
      </c>
      <c r="W273">
        <v>0</v>
      </c>
      <c r="X273">
        <v>0</v>
      </c>
      <c r="Y273">
        <v>0</v>
      </c>
    </row>
    <row r="274" spans="1:25" x14ac:dyDescent="0.25">
      <c r="A274" t="s">
        <v>3752</v>
      </c>
      <c r="B274" t="s">
        <v>5247</v>
      </c>
      <c r="C274">
        <v>2</v>
      </c>
      <c r="D274">
        <v>5</v>
      </c>
      <c r="E274">
        <v>4.5</v>
      </c>
      <c r="F274">
        <v>0</v>
      </c>
      <c r="G274">
        <v>66</v>
      </c>
      <c r="H274">
        <v>2</v>
      </c>
      <c r="I274">
        <v>60</v>
      </c>
      <c r="J274">
        <v>67</v>
      </c>
      <c r="K274">
        <v>30</v>
      </c>
      <c r="L274">
        <v>7</v>
      </c>
      <c r="M274">
        <v>42</v>
      </c>
      <c r="N274">
        <v>15</v>
      </c>
      <c r="O274" t="s">
        <v>4286</v>
      </c>
      <c r="P274">
        <v>0</v>
      </c>
      <c r="Q274">
        <v>0</v>
      </c>
      <c r="R274">
        <v>17</v>
      </c>
      <c r="S274">
        <v>5</v>
      </c>
      <c r="T274">
        <v>260</v>
      </c>
      <c r="U274">
        <v>34</v>
      </c>
      <c r="V274">
        <v>5</v>
      </c>
      <c r="W274">
        <v>3</v>
      </c>
      <c r="X274">
        <v>4</v>
      </c>
      <c r="Y274">
        <v>0</v>
      </c>
    </row>
    <row r="275" spans="1:25" x14ac:dyDescent="0.25">
      <c r="A275" t="s">
        <v>5335</v>
      </c>
      <c r="B275" t="s">
        <v>5241</v>
      </c>
      <c r="C275">
        <v>2</v>
      </c>
      <c r="D275">
        <v>5</v>
      </c>
      <c r="E275">
        <v>5.25</v>
      </c>
      <c r="F275">
        <v>6</v>
      </c>
      <c r="G275">
        <v>24</v>
      </c>
      <c r="H275">
        <v>0</v>
      </c>
      <c r="I275">
        <v>60</v>
      </c>
      <c r="J275">
        <v>61</v>
      </c>
      <c r="K275">
        <v>35</v>
      </c>
      <c r="L275">
        <v>10</v>
      </c>
      <c r="M275">
        <v>47</v>
      </c>
      <c r="N275">
        <v>23</v>
      </c>
      <c r="O275" t="s">
        <v>5336</v>
      </c>
      <c r="P275">
        <v>0</v>
      </c>
      <c r="Q275">
        <v>0</v>
      </c>
      <c r="R275">
        <v>0</v>
      </c>
      <c r="S275">
        <v>0</v>
      </c>
      <c r="T275">
        <v>265</v>
      </c>
      <c r="U275">
        <v>36</v>
      </c>
      <c r="V275">
        <v>2</v>
      </c>
      <c r="W275">
        <v>7</v>
      </c>
      <c r="X275">
        <v>4</v>
      </c>
      <c r="Y275">
        <v>0</v>
      </c>
    </row>
    <row r="276" spans="1:25" x14ac:dyDescent="0.25">
      <c r="A276" t="s">
        <v>800</v>
      </c>
      <c r="B276" t="s">
        <v>5258</v>
      </c>
      <c r="C276">
        <v>3</v>
      </c>
      <c r="D276">
        <v>6</v>
      </c>
      <c r="E276">
        <v>2.87</v>
      </c>
      <c r="F276">
        <v>0</v>
      </c>
      <c r="G276">
        <v>66</v>
      </c>
      <c r="H276">
        <v>10</v>
      </c>
      <c r="I276">
        <v>59.2</v>
      </c>
      <c r="J276">
        <v>29</v>
      </c>
      <c r="K276">
        <v>19</v>
      </c>
      <c r="L276">
        <v>3</v>
      </c>
      <c r="M276">
        <v>100</v>
      </c>
      <c r="N276">
        <v>44</v>
      </c>
      <c r="O276" t="s">
        <v>4417</v>
      </c>
      <c r="P276">
        <v>0</v>
      </c>
      <c r="Q276">
        <v>0</v>
      </c>
      <c r="R276">
        <v>19</v>
      </c>
      <c r="S276">
        <v>3</v>
      </c>
      <c r="T276">
        <v>261</v>
      </c>
      <c r="U276">
        <v>20</v>
      </c>
      <c r="V276">
        <v>0</v>
      </c>
      <c r="W276">
        <v>11</v>
      </c>
      <c r="X276">
        <v>5</v>
      </c>
      <c r="Y276">
        <v>1</v>
      </c>
    </row>
    <row r="277" spans="1:25" x14ac:dyDescent="0.25">
      <c r="A277" t="s">
        <v>896</v>
      </c>
      <c r="B277" t="s">
        <v>5244</v>
      </c>
      <c r="C277">
        <v>5</v>
      </c>
      <c r="D277">
        <v>3</v>
      </c>
      <c r="E277">
        <v>3.02</v>
      </c>
      <c r="F277">
        <v>0</v>
      </c>
      <c r="G277">
        <v>67</v>
      </c>
      <c r="H277">
        <v>1</v>
      </c>
      <c r="I277">
        <v>59.2</v>
      </c>
      <c r="J277">
        <v>49</v>
      </c>
      <c r="K277">
        <v>20</v>
      </c>
      <c r="L277">
        <v>4</v>
      </c>
      <c r="M277">
        <v>48</v>
      </c>
      <c r="N277">
        <v>24</v>
      </c>
      <c r="O277" t="s">
        <v>4035</v>
      </c>
      <c r="P277">
        <v>0</v>
      </c>
      <c r="Q277">
        <v>0</v>
      </c>
      <c r="R277">
        <v>12</v>
      </c>
      <c r="S277">
        <v>3</v>
      </c>
      <c r="T277">
        <v>244</v>
      </c>
      <c r="U277">
        <v>21</v>
      </c>
      <c r="V277">
        <v>5</v>
      </c>
      <c r="W277">
        <v>6</v>
      </c>
      <c r="X277">
        <v>6</v>
      </c>
      <c r="Y277">
        <v>0</v>
      </c>
    </row>
    <row r="278" spans="1:25" x14ac:dyDescent="0.25">
      <c r="A278" t="s">
        <v>865</v>
      </c>
      <c r="B278" t="s">
        <v>6836</v>
      </c>
      <c r="C278">
        <v>1</v>
      </c>
      <c r="D278">
        <v>2</v>
      </c>
      <c r="E278">
        <v>4.22</v>
      </c>
      <c r="F278">
        <v>0</v>
      </c>
      <c r="G278">
        <v>49</v>
      </c>
      <c r="H278">
        <v>1</v>
      </c>
      <c r="I278">
        <v>59.2</v>
      </c>
      <c r="J278">
        <v>58</v>
      </c>
      <c r="K278">
        <v>28</v>
      </c>
      <c r="L278">
        <v>10</v>
      </c>
      <c r="M278">
        <v>63</v>
      </c>
      <c r="N278">
        <v>21</v>
      </c>
      <c r="O278" t="s">
        <v>3772</v>
      </c>
      <c r="P278">
        <v>0</v>
      </c>
      <c r="Q278">
        <v>0</v>
      </c>
      <c r="R278">
        <v>11</v>
      </c>
      <c r="S278">
        <v>4</v>
      </c>
      <c r="T278">
        <v>257</v>
      </c>
      <c r="U278">
        <v>29</v>
      </c>
      <c r="V278">
        <v>2</v>
      </c>
      <c r="W278">
        <v>0</v>
      </c>
      <c r="X278">
        <v>2</v>
      </c>
      <c r="Y278">
        <v>1</v>
      </c>
    </row>
    <row r="279" spans="1:25" x14ac:dyDescent="0.25">
      <c r="A279" t="s">
        <v>872</v>
      </c>
      <c r="B279" t="s">
        <v>5245</v>
      </c>
      <c r="C279">
        <v>0</v>
      </c>
      <c r="D279">
        <v>0</v>
      </c>
      <c r="E279">
        <v>3.49</v>
      </c>
      <c r="F279">
        <v>0</v>
      </c>
      <c r="G279">
        <v>79</v>
      </c>
      <c r="H279">
        <v>0</v>
      </c>
      <c r="I279">
        <v>59.1</v>
      </c>
      <c r="J279">
        <v>40</v>
      </c>
      <c r="K279">
        <v>23</v>
      </c>
      <c r="L279">
        <v>4</v>
      </c>
      <c r="M279">
        <v>46</v>
      </c>
      <c r="N279">
        <v>25</v>
      </c>
      <c r="O279" t="s">
        <v>4295</v>
      </c>
      <c r="P279">
        <v>0</v>
      </c>
      <c r="Q279">
        <v>0</v>
      </c>
      <c r="R279">
        <v>24</v>
      </c>
      <c r="S279">
        <v>1</v>
      </c>
      <c r="T279">
        <v>243</v>
      </c>
      <c r="U279">
        <v>26</v>
      </c>
      <c r="V279">
        <v>3</v>
      </c>
      <c r="W279">
        <v>5</v>
      </c>
      <c r="X279">
        <v>1</v>
      </c>
      <c r="Y279">
        <v>0</v>
      </c>
    </row>
    <row r="280" spans="1:25" x14ac:dyDescent="0.25">
      <c r="A280" t="s">
        <v>6048</v>
      </c>
      <c r="B280" t="s">
        <v>5231</v>
      </c>
      <c r="C280">
        <v>1</v>
      </c>
      <c r="D280">
        <v>6</v>
      </c>
      <c r="E280">
        <v>4.0999999999999996</v>
      </c>
      <c r="F280">
        <v>0</v>
      </c>
      <c r="G280">
        <v>62</v>
      </c>
      <c r="H280">
        <v>20</v>
      </c>
      <c r="I280">
        <v>59.1</v>
      </c>
      <c r="J280">
        <v>68</v>
      </c>
      <c r="K280">
        <v>27</v>
      </c>
      <c r="L280">
        <v>10</v>
      </c>
      <c r="M280">
        <v>54</v>
      </c>
      <c r="N280">
        <v>15</v>
      </c>
      <c r="O280" t="s">
        <v>6049</v>
      </c>
      <c r="P280">
        <v>0</v>
      </c>
      <c r="Q280">
        <v>0</v>
      </c>
      <c r="R280">
        <v>7</v>
      </c>
      <c r="S280">
        <v>4</v>
      </c>
      <c r="T280">
        <v>264</v>
      </c>
      <c r="U280">
        <v>31</v>
      </c>
      <c r="V280">
        <v>9</v>
      </c>
      <c r="W280">
        <v>3</v>
      </c>
      <c r="X280">
        <v>1</v>
      </c>
      <c r="Y280">
        <v>0</v>
      </c>
    </row>
    <row r="281" spans="1:25" x14ac:dyDescent="0.25">
      <c r="A281" t="s">
        <v>679</v>
      </c>
      <c r="B281" t="s">
        <v>5245</v>
      </c>
      <c r="C281">
        <v>3</v>
      </c>
      <c r="D281">
        <v>3</v>
      </c>
      <c r="E281">
        <v>4.25</v>
      </c>
      <c r="F281">
        <v>0</v>
      </c>
      <c r="G281">
        <v>64</v>
      </c>
      <c r="H281">
        <v>26</v>
      </c>
      <c r="I281">
        <v>59.1</v>
      </c>
      <c r="J281">
        <v>60</v>
      </c>
      <c r="K281">
        <v>28</v>
      </c>
      <c r="L281">
        <v>9</v>
      </c>
      <c r="M281">
        <v>56</v>
      </c>
      <c r="N281">
        <v>20</v>
      </c>
      <c r="O281" t="s">
        <v>3771</v>
      </c>
      <c r="P281">
        <v>0</v>
      </c>
      <c r="Q281">
        <v>0</v>
      </c>
      <c r="R281">
        <v>4</v>
      </c>
      <c r="S281">
        <v>5</v>
      </c>
      <c r="T281">
        <v>259</v>
      </c>
      <c r="U281">
        <v>33</v>
      </c>
      <c r="V281">
        <v>2</v>
      </c>
      <c r="W281">
        <v>1</v>
      </c>
      <c r="X281">
        <v>2</v>
      </c>
      <c r="Y281">
        <v>0</v>
      </c>
    </row>
    <row r="282" spans="1:25" x14ac:dyDescent="0.25">
      <c r="A282" t="s">
        <v>860</v>
      </c>
      <c r="B282" t="s">
        <v>6836</v>
      </c>
      <c r="C282">
        <v>3</v>
      </c>
      <c r="D282">
        <v>6</v>
      </c>
      <c r="E282">
        <v>6.52</v>
      </c>
      <c r="F282">
        <v>0</v>
      </c>
      <c r="G282">
        <v>68</v>
      </c>
      <c r="H282">
        <v>22</v>
      </c>
      <c r="I282">
        <v>59.1</v>
      </c>
      <c r="J282">
        <v>73</v>
      </c>
      <c r="K282">
        <v>43</v>
      </c>
      <c r="L282">
        <v>8</v>
      </c>
      <c r="M282">
        <v>59</v>
      </c>
      <c r="N282">
        <v>19</v>
      </c>
      <c r="O282" t="s">
        <v>4121</v>
      </c>
      <c r="P282">
        <v>0</v>
      </c>
      <c r="Q282">
        <v>0</v>
      </c>
      <c r="R282">
        <v>6</v>
      </c>
      <c r="S282">
        <v>4</v>
      </c>
      <c r="T282">
        <v>267</v>
      </c>
      <c r="U282">
        <v>43</v>
      </c>
      <c r="V282">
        <v>2</v>
      </c>
      <c r="W282">
        <v>1</v>
      </c>
      <c r="X282">
        <v>1</v>
      </c>
      <c r="Y282">
        <v>0</v>
      </c>
    </row>
    <row r="283" spans="1:25" x14ac:dyDescent="0.25">
      <c r="A283" t="s">
        <v>937</v>
      </c>
      <c r="B283" t="s">
        <v>6836</v>
      </c>
      <c r="C283">
        <v>5</v>
      </c>
      <c r="D283">
        <v>4</v>
      </c>
      <c r="E283">
        <v>1.83</v>
      </c>
      <c r="F283">
        <v>0</v>
      </c>
      <c r="G283">
        <v>60</v>
      </c>
      <c r="H283">
        <v>2</v>
      </c>
      <c r="I283">
        <v>59</v>
      </c>
      <c r="J283">
        <v>38</v>
      </c>
      <c r="K283">
        <v>12</v>
      </c>
      <c r="L283">
        <v>2</v>
      </c>
      <c r="M283">
        <v>67</v>
      </c>
      <c r="N283">
        <v>9</v>
      </c>
      <c r="O283" t="s">
        <v>5035</v>
      </c>
      <c r="P283">
        <v>0</v>
      </c>
      <c r="Q283">
        <v>0</v>
      </c>
      <c r="R283">
        <v>25</v>
      </c>
      <c r="S283">
        <v>3</v>
      </c>
      <c r="T283">
        <v>219</v>
      </c>
      <c r="U283">
        <v>12</v>
      </c>
      <c r="V283">
        <v>2</v>
      </c>
      <c r="W283">
        <v>4</v>
      </c>
      <c r="X283">
        <v>0</v>
      </c>
      <c r="Y283">
        <v>0</v>
      </c>
    </row>
    <row r="284" spans="1:25" x14ac:dyDescent="0.25">
      <c r="A284" t="s">
        <v>918</v>
      </c>
      <c r="B284" t="s">
        <v>5234</v>
      </c>
      <c r="C284">
        <v>4</v>
      </c>
      <c r="D284">
        <v>5</v>
      </c>
      <c r="E284">
        <v>4.2699999999999996</v>
      </c>
      <c r="F284">
        <v>0</v>
      </c>
      <c r="G284">
        <v>63</v>
      </c>
      <c r="H284">
        <v>16</v>
      </c>
      <c r="I284">
        <v>59</v>
      </c>
      <c r="J284">
        <v>58</v>
      </c>
      <c r="K284">
        <v>28</v>
      </c>
      <c r="L284">
        <v>8</v>
      </c>
      <c r="M284">
        <v>57</v>
      </c>
      <c r="N284">
        <v>22</v>
      </c>
      <c r="O284" t="s">
        <v>4566</v>
      </c>
      <c r="P284">
        <v>0</v>
      </c>
      <c r="Q284">
        <v>0</v>
      </c>
      <c r="R284">
        <v>4</v>
      </c>
      <c r="S284">
        <v>7</v>
      </c>
      <c r="T284">
        <v>259</v>
      </c>
      <c r="U284">
        <v>29</v>
      </c>
      <c r="V284">
        <v>1</v>
      </c>
      <c r="W284">
        <v>6</v>
      </c>
      <c r="X284">
        <v>3</v>
      </c>
      <c r="Y284">
        <v>0</v>
      </c>
    </row>
    <row r="285" spans="1:25" x14ac:dyDescent="0.25">
      <c r="A285" t="s">
        <v>6781</v>
      </c>
      <c r="B285" t="s">
        <v>5248</v>
      </c>
      <c r="C285">
        <v>1</v>
      </c>
      <c r="D285">
        <v>5</v>
      </c>
      <c r="E285">
        <v>5.34</v>
      </c>
      <c r="F285">
        <v>9</v>
      </c>
      <c r="G285">
        <v>11</v>
      </c>
      <c r="H285">
        <v>0</v>
      </c>
      <c r="I285">
        <v>59</v>
      </c>
      <c r="J285">
        <v>60</v>
      </c>
      <c r="K285">
        <v>35</v>
      </c>
      <c r="L285">
        <v>14</v>
      </c>
      <c r="M285">
        <v>31</v>
      </c>
      <c r="N285">
        <v>8</v>
      </c>
      <c r="O285" t="s">
        <v>6782</v>
      </c>
      <c r="P285">
        <v>0</v>
      </c>
      <c r="Q285">
        <v>0</v>
      </c>
      <c r="R285">
        <v>0</v>
      </c>
      <c r="S285">
        <v>1</v>
      </c>
      <c r="T285">
        <v>243</v>
      </c>
      <c r="U285">
        <v>36</v>
      </c>
      <c r="V285">
        <v>0</v>
      </c>
      <c r="W285">
        <v>1</v>
      </c>
      <c r="X285">
        <v>0</v>
      </c>
      <c r="Y285">
        <v>0</v>
      </c>
    </row>
    <row r="286" spans="1:25" x14ac:dyDescent="0.25">
      <c r="A286" t="s">
        <v>783</v>
      </c>
      <c r="B286" t="s">
        <v>5243</v>
      </c>
      <c r="C286">
        <v>4</v>
      </c>
      <c r="D286">
        <v>2</v>
      </c>
      <c r="E286">
        <v>2.2999999999999998</v>
      </c>
      <c r="F286">
        <v>0</v>
      </c>
      <c r="G286">
        <v>59</v>
      </c>
      <c r="H286">
        <v>32</v>
      </c>
      <c r="I286">
        <v>58.2</v>
      </c>
      <c r="J286">
        <v>39</v>
      </c>
      <c r="K286">
        <v>15</v>
      </c>
      <c r="L286">
        <v>6</v>
      </c>
      <c r="M286">
        <v>79</v>
      </c>
      <c r="N286">
        <v>28</v>
      </c>
      <c r="O286" t="s">
        <v>5063</v>
      </c>
      <c r="P286">
        <v>0</v>
      </c>
      <c r="Q286">
        <v>0</v>
      </c>
      <c r="R286">
        <v>0</v>
      </c>
      <c r="S286">
        <v>1</v>
      </c>
      <c r="T286">
        <v>242</v>
      </c>
      <c r="U286">
        <v>16</v>
      </c>
      <c r="V286">
        <v>1</v>
      </c>
      <c r="W286">
        <v>3</v>
      </c>
      <c r="X286">
        <v>7</v>
      </c>
      <c r="Y286">
        <v>0</v>
      </c>
    </row>
    <row r="287" spans="1:25" x14ac:dyDescent="0.25">
      <c r="A287" t="s">
        <v>799</v>
      </c>
      <c r="B287" t="s">
        <v>5237</v>
      </c>
      <c r="C287">
        <v>3</v>
      </c>
      <c r="D287">
        <v>5</v>
      </c>
      <c r="E287">
        <v>2.61</v>
      </c>
      <c r="F287">
        <v>0</v>
      </c>
      <c r="G287">
        <v>61</v>
      </c>
      <c r="H287">
        <v>1</v>
      </c>
      <c r="I287">
        <v>58.2</v>
      </c>
      <c r="J287">
        <v>43</v>
      </c>
      <c r="K287">
        <v>17</v>
      </c>
      <c r="L287">
        <v>6</v>
      </c>
      <c r="M287">
        <v>64</v>
      </c>
      <c r="N287">
        <v>14</v>
      </c>
      <c r="O287" t="s">
        <v>4347</v>
      </c>
      <c r="P287">
        <v>0</v>
      </c>
      <c r="Q287">
        <v>0</v>
      </c>
      <c r="R287">
        <v>25</v>
      </c>
      <c r="S287">
        <v>0</v>
      </c>
      <c r="T287">
        <v>228</v>
      </c>
      <c r="U287">
        <v>18</v>
      </c>
      <c r="V287">
        <v>0</v>
      </c>
      <c r="W287">
        <v>1</v>
      </c>
      <c r="X287">
        <v>2</v>
      </c>
      <c r="Y287">
        <v>0</v>
      </c>
    </row>
    <row r="288" spans="1:25" x14ac:dyDescent="0.25">
      <c r="A288" t="s">
        <v>5320</v>
      </c>
      <c r="B288" t="s">
        <v>5234</v>
      </c>
      <c r="C288">
        <v>3</v>
      </c>
      <c r="D288">
        <v>1</v>
      </c>
      <c r="E288">
        <v>3.22</v>
      </c>
      <c r="F288">
        <v>10</v>
      </c>
      <c r="G288">
        <v>10</v>
      </c>
      <c r="H288">
        <v>0</v>
      </c>
      <c r="I288">
        <v>58.2</v>
      </c>
      <c r="J288">
        <v>58</v>
      </c>
      <c r="K288">
        <v>21</v>
      </c>
      <c r="L288">
        <v>5</v>
      </c>
      <c r="M288">
        <v>22</v>
      </c>
      <c r="N288">
        <v>16</v>
      </c>
      <c r="O288" t="s">
        <v>6702</v>
      </c>
      <c r="P288">
        <v>0</v>
      </c>
      <c r="Q288">
        <v>0</v>
      </c>
      <c r="R288">
        <v>0</v>
      </c>
      <c r="S288">
        <v>0</v>
      </c>
      <c r="T288">
        <v>238</v>
      </c>
      <c r="U288">
        <v>22</v>
      </c>
      <c r="V288">
        <v>0</v>
      </c>
      <c r="W288">
        <v>1</v>
      </c>
      <c r="X288">
        <v>1</v>
      </c>
      <c r="Y288">
        <v>0</v>
      </c>
    </row>
    <row r="289" spans="1:25" x14ac:dyDescent="0.25">
      <c r="A289" t="s">
        <v>5379</v>
      </c>
      <c r="B289" t="s">
        <v>5232</v>
      </c>
      <c r="C289">
        <v>4</v>
      </c>
      <c r="D289">
        <v>4</v>
      </c>
      <c r="E289">
        <v>3.68</v>
      </c>
      <c r="F289">
        <v>10</v>
      </c>
      <c r="G289">
        <v>13</v>
      </c>
      <c r="H289">
        <v>1</v>
      </c>
      <c r="I289">
        <v>58.2</v>
      </c>
      <c r="J289">
        <v>59</v>
      </c>
      <c r="K289">
        <v>24</v>
      </c>
      <c r="L289">
        <v>5</v>
      </c>
      <c r="M289">
        <v>51</v>
      </c>
      <c r="N289">
        <v>28</v>
      </c>
      <c r="O289" t="s">
        <v>6120</v>
      </c>
      <c r="P289">
        <v>0</v>
      </c>
      <c r="Q289">
        <v>0</v>
      </c>
      <c r="R289">
        <v>0</v>
      </c>
      <c r="S289">
        <v>1</v>
      </c>
      <c r="T289">
        <v>256</v>
      </c>
      <c r="U289">
        <v>25</v>
      </c>
      <c r="V289">
        <v>0</v>
      </c>
      <c r="W289">
        <v>1</v>
      </c>
      <c r="X289">
        <v>2</v>
      </c>
      <c r="Y289">
        <v>0</v>
      </c>
    </row>
    <row r="290" spans="1:25" x14ac:dyDescent="0.25">
      <c r="A290" t="s">
        <v>895</v>
      </c>
      <c r="B290" t="s">
        <v>6836</v>
      </c>
      <c r="C290">
        <v>2</v>
      </c>
      <c r="D290">
        <v>4</v>
      </c>
      <c r="E290">
        <v>3.99</v>
      </c>
      <c r="F290">
        <v>0</v>
      </c>
      <c r="G290">
        <v>61</v>
      </c>
      <c r="H290">
        <v>27</v>
      </c>
      <c r="I290">
        <v>58.2</v>
      </c>
      <c r="J290">
        <v>49</v>
      </c>
      <c r="K290">
        <v>26</v>
      </c>
      <c r="L290">
        <v>7</v>
      </c>
      <c r="M290">
        <v>72</v>
      </c>
      <c r="N290">
        <v>34</v>
      </c>
      <c r="O290" t="s">
        <v>4776</v>
      </c>
      <c r="P290">
        <v>0</v>
      </c>
      <c r="Q290">
        <v>0</v>
      </c>
      <c r="R290">
        <v>1</v>
      </c>
      <c r="S290">
        <v>3</v>
      </c>
      <c r="T290">
        <v>258</v>
      </c>
      <c r="U290">
        <v>27</v>
      </c>
      <c r="V290">
        <v>1</v>
      </c>
      <c r="W290">
        <v>2</v>
      </c>
      <c r="X290">
        <v>7</v>
      </c>
      <c r="Y290">
        <v>0</v>
      </c>
    </row>
    <row r="291" spans="1:25" x14ac:dyDescent="0.25">
      <c r="A291" t="s">
        <v>5505</v>
      </c>
      <c r="B291" t="s">
        <v>5231</v>
      </c>
      <c r="C291">
        <v>3</v>
      </c>
      <c r="D291">
        <v>6</v>
      </c>
      <c r="E291">
        <v>3.99</v>
      </c>
      <c r="F291">
        <v>0</v>
      </c>
      <c r="G291">
        <v>75</v>
      </c>
      <c r="H291">
        <v>2</v>
      </c>
      <c r="I291">
        <v>58.2</v>
      </c>
      <c r="J291">
        <v>52</v>
      </c>
      <c r="K291">
        <v>26</v>
      </c>
      <c r="L291">
        <v>4</v>
      </c>
      <c r="M291">
        <v>46</v>
      </c>
      <c r="N291">
        <v>18</v>
      </c>
      <c r="O291" t="s">
        <v>6029</v>
      </c>
      <c r="P291">
        <v>0</v>
      </c>
      <c r="Q291">
        <v>0</v>
      </c>
      <c r="R291">
        <v>23</v>
      </c>
      <c r="S291">
        <v>3</v>
      </c>
      <c r="T291">
        <v>247</v>
      </c>
      <c r="U291">
        <v>29</v>
      </c>
      <c r="V291">
        <v>2</v>
      </c>
      <c r="W291">
        <v>5</v>
      </c>
      <c r="X291">
        <v>1</v>
      </c>
      <c r="Y291">
        <v>0</v>
      </c>
    </row>
    <row r="292" spans="1:25" x14ac:dyDescent="0.25">
      <c r="A292" t="s">
        <v>932</v>
      </c>
      <c r="B292" t="s">
        <v>6836</v>
      </c>
      <c r="C292">
        <v>2</v>
      </c>
      <c r="D292">
        <v>2</v>
      </c>
      <c r="E292">
        <v>5.22</v>
      </c>
      <c r="F292">
        <v>0</v>
      </c>
      <c r="G292">
        <v>61</v>
      </c>
      <c r="H292">
        <v>0</v>
      </c>
      <c r="I292">
        <v>58.2</v>
      </c>
      <c r="J292">
        <v>67</v>
      </c>
      <c r="K292">
        <v>34</v>
      </c>
      <c r="L292">
        <v>7</v>
      </c>
      <c r="M292">
        <v>56</v>
      </c>
      <c r="N292">
        <v>22</v>
      </c>
      <c r="O292" t="s">
        <v>4301</v>
      </c>
      <c r="P292">
        <v>0</v>
      </c>
      <c r="Q292">
        <v>0</v>
      </c>
      <c r="R292">
        <v>12</v>
      </c>
      <c r="S292">
        <v>1</v>
      </c>
      <c r="T292">
        <v>263</v>
      </c>
      <c r="U292">
        <v>39</v>
      </c>
      <c r="V292">
        <v>6</v>
      </c>
      <c r="W292">
        <v>0</v>
      </c>
      <c r="X292">
        <v>4</v>
      </c>
      <c r="Y292">
        <v>0</v>
      </c>
    </row>
    <row r="293" spans="1:25" x14ac:dyDescent="0.25">
      <c r="A293" t="s">
        <v>5288</v>
      </c>
      <c r="B293" t="s">
        <v>6836</v>
      </c>
      <c r="C293">
        <v>0</v>
      </c>
      <c r="D293">
        <v>3</v>
      </c>
      <c r="E293">
        <v>3.7</v>
      </c>
      <c r="F293">
        <v>0</v>
      </c>
      <c r="G293">
        <v>43</v>
      </c>
      <c r="H293">
        <v>0</v>
      </c>
      <c r="I293">
        <v>58.1</v>
      </c>
      <c r="J293">
        <v>64</v>
      </c>
      <c r="K293">
        <v>24</v>
      </c>
      <c r="L293">
        <v>6</v>
      </c>
      <c r="M293">
        <v>45</v>
      </c>
      <c r="N293">
        <v>26</v>
      </c>
      <c r="O293" t="s">
        <v>5289</v>
      </c>
      <c r="P293">
        <v>0</v>
      </c>
      <c r="Q293">
        <v>0</v>
      </c>
      <c r="R293">
        <v>3</v>
      </c>
      <c r="S293">
        <v>0</v>
      </c>
      <c r="T293">
        <v>262</v>
      </c>
      <c r="U293">
        <v>26</v>
      </c>
      <c r="V293">
        <v>3</v>
      </c>
      <c r="W293">
        <v>7</v>
      </c>
      <c r="X293">
        <v>6</v>
      </c>
      <c r="Y293">
        <v>0</v>
      </c>
    </row>
    <row r="294" spans="1:25" x14ac:dyDescent="0.25">
      <c r="A294" t="s">
        <v>5513</v>
      </c>
      <c r="B294" t="s">
        <v>5254</v>
      </c>
      <c r="C294">
        <v>6</v>
      </c>
      <c r="D294">
        <v>1</v>
      </c>
      <c r="E294">
        <v>3.86</v>
      </c>
      <c r="F294">
        <v>0</v>
      </c>
      <c r="G294">
        <v>64</v>
      </c>
      <c r="H294">
        <v>3</v>
      </c>
      <c r="I294">
        <v>58.1</v>
      </c>
      <c r="J294">
        <v>60</v>
      </c>
      <c r="K294">
        <v>25</v>
      </c>
      <c r="L294">
        <v>11</v>
      </c>
      <c r="M294">
        <v>63</v>
      </c>
      <c r="N294">
        <v>18</v>
      </c>
      <c r="O294" t="s">
        <v>6778</v>
      </c>
      <c r="P294">
        <v>0</v>
      </c>
      <c r="Q294">
        <v>0</v>
      </c>
      <c r="R294">
        <v>10</v>
      </c>
      <c r="S294">
        <v>2</v>
      </c>
      <c r="T294">
        <v>246</v>
      </c>
      <c r="U294">
        <v>25</v>
      </c>
      <c r="V294">
        <v>2</v>
      </c>
      <c r="W294">
        <v>0</v>
      </c>
      <c r="X294">
        <v>2</v>
      </c>
      <c r="Y294">
        <v>0</v>
      </c>
    </row>
    <row r="295" spans="1:25" x14ac:dyDescent="0.25">
      <c r="A295" t="s">
        <v>3686</v>
      </c>
      <c r="B295" t="s">
        <v>5255</v>
      </c>
      <c r="C295">
        <v>2</v>
      </c>
      <c r="D295">
        <v>3</v>
      </c>
      <c r="E295">
        <v>4.01</v>
      </c>
      <c r="F295">
        <v>8</v>
      </c>
      <c r="G295">
        <v>18</v>
      </c>
      <c r="H295">
        <v>1</v>
      </c>
      <c r="I295">
        <v>58.1</v>
      </c>
      <c r="J295">
        <v>57</v>
      </c>
      <c r="K295">
        <v>26</v>
      </c>
      <c r="L295">
        <v>3</v>
      </c>
      <c r="M295">
        <v>31</v>
      </c>
      <c r="N295">
        <v>24</v>
      </c>
      <c r="O295" t="s">
        <v>4272</v>
      </c>
      <c r="P295">
        <v>0</v>
      </c>
      <c r="Q295">
        <v>0</v>
      </c>
      <c r="R295">
        <v>1</v>
      </c>
      <c r="S295">
        <v>0</v>
      </c>
      <c r="T295">
        <v>254</v>
      </c>
      <c r="U295">
        <v>31</v>
      </c>
      <c r="V295">
        <v>1</v>
      </c>
      <c r="W295">
        <v>3</v>
      </c>
      <c r="X295">
        <v>1</v>
      </c>
      <c r="Y295">
        <v>0</v>
      </c>
    </row>
    <row r="296" spans="1:25" x14ac:dyDescent="0.25">
      <c r="A296" t="s">
        <v>5429</v>
      </c>
      <c r="B296" t="s">
        <v>5233</v>
      </c>
      <c r="C296">
        <v>0</v>
      </c>
      <c r="D296">
        <v>1</v>
      </c>
      <c r="E296">
        <v>4.9400000000000004</v>
      </c>
      <c r="F296">
        <v>0</v>
      </c>
      <c r="G296">
        <v>66</v>
      </c>
      <c r="H296">
        <v>0</v>
      </c>
      <c r="I296">
        <v>58.1</v>
      </c>
      <c r="J296">
        <v>70</v>
      </c>
      <c r="K296">
        <v>32</v>
      </c>
      <c r="L296">
        <v>4</v>
      </c>
      <c r="M296">
        <v>55</v>
      </c>
      <c r="N296">
        <v>24</v>
      </c>
      <c r="O296" t="s">
        <v>5430</v>
      </c>
      <c r="P296">
        <v>0</v>
      </c>
      <c r="Q296">
        <v>0</v>
      </c>
      <c r="R296">
        <v>14</v>
      </c>
      <c r="S296">
        <v>1</v>
      </c>
      <c r="T296">
        <v>265</v>
      </c>
      <c r="U296">
        <v>35</v>
      </c>
      <c r="V296">
        <v>2</v>
      </c>
      <c r="W296">
        <v>2</v>
      </c>
      <c r="X296">
        <v>3</v>
      </c>
      <c r="Y296">
        <v>0</v>
      </c>
    </row>
    <row r="297" spans="1:25" x14ac:dyDescent="0.25">
      <c r="A297" t="s">
        <v>900</v>
      </c>
      <c r="B297" t="s">
        <v>5229</v>
      </c>
      <c r="C297">
        <v>4</v>
      </c>
      <c r="D297">
        <v>1</v>
      </c>
      <c r="E297">
        <v>2.79</v>
      </c>
      <c r="F297">
        <v>0</v>
      </c>
      <c r="G297">
        <v>54</v>
      </c>
      <c r="H297">
        <v>0</v>
      </c>
      <c r="I297">
        <v>58</v>
      </c>
      <c r="J297">
        <v>42</v>
      </c>
      <c r="K297">
        <v>18</v>
      </c>
      <c r="L297">
        <v>3</v>
      </c>
      <c r="M297">
        <v>52</v>
      </c>
      <c r="N297">
        <v>27</v>
      </c>
      <c r="O297" t="s">
        <v>4198</v>
      </c>
      <c r="P297">
        <v>0</v>
      </c>
      <c r="Q297">
        <v>0</v>
      </c>
      <c r="R297">
        <v>13</v>
      </c>
      <c r="S297">
        <v>4</v>
      </c>
      <c r="T297">
        <v>238</v>
      </c>
      <c r="U297">
        <v>19</v>
      </c>
      <c r="V297">
        <v>1</v>
      </c>
      <c r="W297">
        <v>1</v>
      </c>
      <c r="X297">
        <v>4</v>
      </c>
      <c r="Y297">
        <v>0</v>
      </c>
    </row>
    <row r="298" spans="1:25" x14ac:dyDescent="0.25">
      <c r="A298" t="s">
        <v>815</v>
      </c>
      <c r="B298" t="s">
        <v>6836</v>
      </c>
      <c r="C298">
        <v>4</v>
      </c>
      <c r="D298">
        <v>4</v>
      </c>
      <c r="E298">
        <v>3.41</v>
      </c>
      <c r="F298">
        <v>0</v>
      </c>
      <c r="G298">
        <v>65</v>
      </c>
      <c r="H298">
        <v>13</v>
      </c>
      <c r="I298">
        <v>58</v>
      </c>
      <c r="J298">
        <v>40</v>
      </c>
      <c r="K298">
        <v>22</v>
      </c>
      <c r="L298">
        <v>5</v>
      </c>
      <c r="M298">
        <v>80</v>
      </c>
      <c r="N298">
        <v>35</v>
      </c>
      <c r="O298" t="s">
        <v>4038</v>
      </c>
      <c r="P298">
        <v>0</v>
      </c>
      <c r="Q298">
        <v>0</v>
      </c>
      <c r="R298">
        <v>9</v>
      </c>
      <c r="S298">
        <v>3</v>
      </c>
      <c r="T298">
        <v>248</v>
      </c>
      <c r="U298">
        <v>23</v>
      </c>
      <c r="V298">
        <v>1</v>
      </c>
      <c r="W298">
        <v>1</v>
      </c>
      <c r="X298">
        <v>4</v>
      </c>
      <c r="Y298">
        <v>0</v>
      </c>
    </row>
    <row r="299" spans="1:25" x14ac:dyDescent="0.25">
      <c r="A299" t="s">
        <v>923</v>
      </c>
      <c r="B299" t="s">
        <v>5236</v>
      </c>
      <c r="C299">
        <v>2</v>
      </c>
      <c r="D299">
        <v>3</v>
      </c>
      <c r="E299">
        <v>3.75</v>
      </c>
      <c r="F299">
        <v>0</v>
      </c>
      <c r="G299">
        <v>70</v>
      </c>
      <c r="H299">
        <v>0</v>
      </c>
      <c r="I299">
        <v>57.2</v>
      </c>
      <c r="J299">
        <v>59</v>
      </c>
      <c r="K299">
        <v>24</v>
      </c>
      <c r="L299">
        <v>4</v>
      </c>
      <c r="M299">
        <v>64</v>
      </c>
      <c r="N299">
        <v>29</v>
      </c>
      <c r="O299" t="s">
        <v>3884</v>
      </c>
      <c r="P299">
        <v>0</v>
      </c>
      <c r="Q299">
        <v>0</v>
      </c>
      <c r="R299">
        <v>6</v>
      </c>
      <c r="S299">
        <v>0</v>
      </c>
      <c r="T299">
        <v>265</v>
      </c>
      <c r="U299">
        <v>27</v>
      </c>
      <c r="V299">
        <v>5</v>
      </c>
      <c r="W299">
        <v>6</v>
      </c>
      <c r="X299">
        <v>3</v>
      </c>
      <c r="Y299">
        <v>0</v>
      </c>
    </row>
    <row r="300" spans="1:25" x14ac:dyDescent="0.25">
      <c r="A300" t="s">
        <v>5359</v>
      </c>
      <c r="B300" t="s">
        <v>5242</v>
      </c>
      <c r="C300">
        <v>2</v>
      </c>
      <c r="D300">
        <v>7</v>
      </c>
      <c r="E300">
        <v>4.21</v>
      </c>
      <c r="F300">
        <v>0</v>
      </c>
      <c r="G300">
        <v>59</v>
      </c>
      <c r="H300">
        <v>0</v>
      </c>
      <c r="I300">
        <v>57.2</v>
      </c>
      <c r="J300">
        <v>57</v>
      </c>
      <c r="K300">
        <v>27</v>
      </c>
      <c r="L300">
        <v>4</v>
      </c>
      <c r="M300">
        <v>75</v>
      </c>
      <c r="N300">
        <v>28</v>
      </c>
      <c r="O300" t="s">
        <v>6102</v>
      </c>
      <c r="P300">
        <v>0</v>
      </c>
      <c r="Q300">
        <v>0</v>
      </c>
      <c r="R300">
        <v>9</v>
      </c>
      <c r="S300">
        <v>3</v>
      </c>
      <c r="T300">
        <v>256</v>
      </c>
      <c r="U300">
        <v>29</v>
      </c>
      <c r="V300">
        <v>3</v>
      </c>
      <c r="W300">
        <v>0</v>
      </c>
      <c r="X300">
        <v>5</v>
      </c>
      <c r="Y300">
        <v>1</v>
      </c>
    </row>
    <row r="301" spans="1:25" x14ac:dyDescent="0.25">
      <c r="A301" t="s">
        <v>5474</v>
      </c>
      <c r="B301" t="s">
        <v>5252</v>
      </c>
      <c r="C301">
        <v>2</v>
      </c>
      <c r="D301">
        <v>4</v>
      </c>
      <c r="E301">
        <v>4.68</v>
      </c>
      <c r="F301">
        <v>7</v>
      </c>
      <c r="G301">
        <v>37</v>
      </c>
      <c r="H301">
        <v>0</v>
      </c>
      <c r="I301">
        <v>57.2</v>
      </c>
      <c r="J301">
        <v>63</v>
      </c>
      <c r="K301">
        <v>30</v>
      </c>
      <c r="L301">
        <v>12</v>
      </c>
      <c r="M301">
        <v>33</v>
      </c>
      <c r="N301">
        <v>34</v>
      </c>
      <c r="O301" t="s">
        <v>5475</v>
      </c>
      <c r="P301">
        <v>0</v>
      </c>
      <c r="Q301">
        <v>0</v>
      </c>
      <c r="R301">
        <v>0</v>
      </c>
      <c r="S301">
        <v>1</v>
      </c>
      <c r="T301">
        <v>272</v>
      </c>
      <c r="U301">
        <v>37</v>
      </c>
      <c r="V301">
        <v>3</v>
      </c>
      <c r="W301">
        <v>6</v>
      </c>
      <c r="X301">
        <v>3</v>
      </c>
      <c r="Y301">
        <v>0</v>
      </c>
    </row>
    <row r="302" spans="1:25" x14ac:dyDescent="0.25">
      <c r="A302" t="s">
        <v>6841</v>
      </c>
      <c r="B302" t="s">
        <v>5230</v>
      </c>
      <c r="C302">
        <v>3</v>
      </c>
      <c r="D302">
        <v>6</v>
      </c>
      <c r="E302">
        <v>5.62</v>
      </c>
      <c r="F302">
        <v>10</v>
      </c>
      <c r="G302">
        <v>14</v>
      </c>
      <c r="H302">
        <v>0</v>
      </c>
      <c r="I302">
        <v>57.2</v>
      </c>
      <c r="J302">
        <v>64</v>
      </c>
      <c r="K302">
        <v>36</v>
      </c>
      <c r="L302">
        <v>9</v>
      </c>
      <c r="M302">
        <v>44</v>
      </c>
      <c r="N302">
        <v>23</v>
      </c>
      <c r="O302" t="s">
        <v>6968</v>
      </c>
      <c r="P302">
        <v>0</v>
      </c>
      <c r="Q302">
        <v>0</v>
      </c>
      <c r="R302">
        <v>1</v>
      </c>
      <c r="S302">
        <v>0</v>
      </c>
      <c r="T302">
        <v>255</v>
      </c>
      <c r="U302">
        <v>37</v>
      </c>
      <c r="V302">
        <v>2</v>
      </c>
      <c r="W302">
        <v>4</v>
      </c>
      <c r="X302">
        <v>0</v>
      </c>
      <c r="Y302">
        <v>0</v>
      </c>
    </row>
    <row r="303" spans="1:25" x14ac:dyDescent="0.25">
      <c r="A303" t="s">
        <v>807</v>
      </c>
      <c r="B303" t="s">
        <v>5258</v>
      </c>
      <c r="C303">
        <v>3</v>
      </c>
      <c r="D303">
        <v>2</v>
      </c>
      <c r="E303">
        <v>2.35</v>
      </c>
      <c r="F303">
        <v>0</v>
      </c>
      <c r="G303">
        <v>46</v>
      </c>
      <c r="H303">
        <v>1</v>
      </c>
      <c r="I303">
        <v>57.1</v>
      </c>
      <c r="J303">
        <v>35</v>
      </c>
      <c r="K303">
        <v>15</v>
      </c>
      <c r="L303">
        <v>4</v>
      </c>
      <c r="M303">
        <v>54</v>
      </c>
      <c r="N303">
        <v>15</v>
      </c>
      <c r="O303" t="s">
        <v>4938</v>
      </c>
      <c r="P303">
        <v>0</v>
      </c>
      <c r="Q303">
        <v>0</v>
      </c>
      <c r="R303">
        <v>11</v>
      </c>
      <c r="S303">
        <v>3</v>
      </c>
      <c r="T303">
        <v>223</v>
      </c>
      <c r="U303">
        <v>19</v>
      </c>
      <c r="V303">
        <v>2</v>
      </c>
      <c r="W303">
        <v>1</v>
      </c>
      <c r="X303">
        <v>5</v>
      </c>
      <c r="Y303">
        <v>0</v>
      </c>
    </row>
    <row r="304" spans="1:25" x14ac:dyDescent="0.25">
      <c r="A304" t="s">
        <v>5093</v>
      </c>
      <c r="B304" t="s">
        <v>5230</v>
      </c>
      <c r="C304">
        <v>5</v>
      </c>
      <c r="D304">
        <v>3</v>
      </c>
      <c r="E304">
        <v>2.83</v>
      </c>
      <c r="F304">
        <v>0</v>
      </c>
      <c r="G304">
        <v>62</v>
      </c>
      <c r="H304">
        <v>14</v>
      </c>
      <c r="I304">
        <v>57.1</v>
      </c>
      <c r="J304">
        <v>42</v>
      </c>
      <c r="K304">
        <v>18</v>
      </c>
      <c r="L304">
        <v>7</v>
      </c>
      <c r="M304">
        <v>64</v>
      </c>
      <c r="N304">
        <v>21</v>
      </c>
      <c r="O304" t="s">
        <v>5094</v>
      </c>
      <c r="P304">
        <v>0</v>
      </c>
      <c r="Q304">
        <v>0</v>
      </c>
      <c r="R304">
        <v>17</v>
      </c>
      <c r="S304">
        <v>3</v>
      </c>
      <c r="T304">
        <v>235</v>
      </c>
      <c r="U304">
        <v>19</v>
      </c>
      <c r="V304">
        <v>1</v>
      </c>
      <c r="W304">
        <v>2</v>
      </c>
      <c r="X304">
        <v>6</v>
      </c>
      <c r="Y304">
        <v>0</v>
      </c>
    </row>
    <row r="305" spans="1:25" x14ac:dyDescent="0.25">
      <c r="A305" t="s">
        <v>673</v>
      </c>
      <c r="B305" t="s">
        <v>5233</v>
      </c>
      <c r="C305">
        <v>3</v>
      </c>
      <c r="D305">
        <v>6</v>
      </c>
      <c r="E305">
        <v>3.61</v>
      </c>
      <c r="F305">
        <v>0</v>
      </c>
      <c r="G305">
        <v>61</v>
      </c>
      <c r="H305">
        <v>41</v>
      </c>
      <c r="I305">
        <v>57.1</v>
      </c>
      <c r="J305">
        <v>40</v>
      </c>
      <c r="K305">
        <v>23</v>
      </c>
      <c r="L305">
        <v>7</v>
      </c>
      <c r="M305">
        <v>70</v>
      </c>
      <c r="N305">
        <v>26</v>
      </c>
      <c r="O305" t="s">
        <v>4239</v>
      </c>
      <c r="P305">
        <v>0</v>
      </c>
      <c r="Q305">
        <v>0</v>
      </c>
      <c r="R305">
        <v>1</v>
      </c>
      <c r="S305">
        <v>4</v>
      </c>
      <c r="T305">
        <v>235</v>
      </c>
      <c r="U305">
        <v>24</v>
      </c>
      <c r="V305">
        <v>1</v>
      </c>
      <c r="W305">
        <v>1</v>
      </c>
      <c r="X305">
        <v>7</v>
      </c>
      <c r="Y305">
        <v>0</v>
      </c>
    </row>
    <row r="306" spans="1:25" x14ac:dyDescent="0.25">
      <c r="A306" t="s">
        <v>676</v>
      </c>
      <c r="B306" t="s">
        <v>5233</v>
      </c>
      <c r="C306">
        <v>0</v>
      </c>
      <c r="D306">
        <v>2</v>
      </c>
      <c r="E306">
        <v>3.61</v>
      </c>
      <c r="F306">
        <v>0</v>
      </c>
      <c r="G306">
        <v>62</v>
      </c>
      <c r="H306">
        <v>3</v>
      </c>
      <c r="I306">
        <v>57.1</v>
      </c>
      <c r="J306">
        <v>47</v>
      </c>
      <c r="K306">
        <v>23</v>
      </c>
      <c r="L306">
        <v>4</v>
      </c>
      <c r="M306">
        <v>58</v>
      </c>
      <c r="N306">
        <v>16</v>
      </c>
      <c r="O306" t="s">
        <v>4762</v>
      </c>
      <c r="P306">
        <v>0</v>
      </c>
      <c r="Q306">
        <v>0</v>
      </c>
      <c r="R306">
        <v>20</v>
      </c>
      <c r="S306">
        <v>3</v>
      </c>
      <c r="T306">
        <v>229</v>
      </c>
      <c r="U306">
        <v>23</v>
      </c>
      <c r="V306">
        <v>0</v>
      </c>
      <c r="W306">
        <v>1</v>
      </c>
      <c r="X306">
        <v>5</v>
      </c>
      <c r="Y306">
        <v>0</v>
      </c>
    </row>
    <row r="307" spans="1:25" x14ac:dyDescent="0.25">
      <c r="A307" t="s">
        <v>802</v>
      </c>
      <c r="B307" t="s">
        <v>5237</v>
      </c>
      <c r="C307">
        <v>2</v>
      </c>
      <c r="D307">
        <v>1</v>
      </c>
      <c r="E307">
        <v>4.08</v>
      </c>
      <c r="F307">
        <v>0</v>
      </c>
      <c r="G307">
        <v>41</v>
      </c>
      <c r="H307">
        <v>2</v>
      </c>
      <c r="I307">
        <v>57.1</v>
      </c>
      <c r="J307">
        <v>48</v>
      </c>
      <c r="K307">
        <v>26</v>
      </c>
      <c r="L307">
        <v>4</v>
      </c>
      <c r="M307">
        <v>43</v>
      </c>
      <c r="N307">
        <v>16</v>
      </c>
      <c r="O307" t="s">
        <v>4912</v>
      </c>
      <c r="P307">
        <v>0</v>
      </c>
      <c r="Q307">
        <v>0</v>
      </c>
      <c r="R307">
        <v>5</v>
      </c>
      <c r="S307">
        <v>1</v>
      </c>
      <c r="T307">
        <v>238</v>
      </c>
      <c r="U307">
        <v>29</v>
      </c>
      <c r="V307">
        <v>2</v>
      </c>
      <c r="W307">
        <v>3</v>
      </c>
      <c r="X307">
        <v>2</v>
      </c>
      <c r="Y307">
        <v>0</v>
      </c>
    </row>
    <row r="308" spans="1:25" x14ac:dyDescent="0.25">
      <c r="A308" t="s">
        <v>845</v>
      </c>
      <c r="B308" t="s">
        <v>5243</v>
      </c>
      <c r="C308">
        <v>4</v>
      </c>
      <c r="D308">
        <v>1</v>
      </c>
      <c r="E308">
        <v>4.24</v>
      </c>
      <c r="F308">
        <v>0</v>
      </c>
      <c r="G308">
        <v>61</v>
      </c>
      <c r="H308">
        <v>0</v>
      </c>
      <c r="I308">
        <v>57.1</v>
      </c>
      <c r="J308">
        <v>50</v>
      </c>
      <c r="K308">
        <v>27</v>
      </c>
      <c r="L308">
        <v>10</v>
      </c>
      <c r="M308">
        <v>69</v>
      </c>
      <c r="N308">
        <v>20</v>
      </c>
      <c r="O308" t="s">
        <v>4055</v>
      </c>
      <c r="P308">
        <v>0</v>
      </c>
      <c r="Q308">
        <v>0</v>
      </c>
      <c r="R308">
        <v>10</v>
      </c>
      <c r="S308">
        <v>3</v>
      </c>
      <c r="T308">
        <v>237</v>
      </c>
      <c r="U308">
        <v>30</v>
      </c>
      <c r="V308">
        <v>0</v>
      </c>
      <c r="W308">
        <v>1</v>
      </c>
      <c r="X308">
        <v>3</v>
      </c>
      <c r="Y308">
        <v>0</v>
      </c>
    </row>
    <row r="309" spans="1:25" x14ac:dyDescent="0.25">
      <c r="A309" t="s">
        <v>6039</v>
      </c>
      <c r="B309" t="s">
        <v>5253</v>
      </c>
      <c r="C309">
        <v>2</v>
      </c>
      <c r="D309">
        <v>1</v>
      </c>
      <c r="E309">
        <v>5.49</v>
      </c>
      <c r="F309">
        <v>0</v>
      </c>
      <c r="G309">
        <v>50</v>
      </c>
      <c r="H309">
        <v>2</v>
      </c>
      <c r="I309">
        <v>57.1</v>
      </c>
      <c r="J309">
        <v>64</v>
      </c>
      <c r="K309">
        <v>35</v>
      </c>
      <c r="L309">
        <v>7</v>
      </c>
      <c r="M309">
        <v>57</v>
      </c>
      <c r="N309">
        <v>22</v>
      </c>
      <c r="O309" t="s">
        <v>6040</v>
      </c>
      <c r="P309">
        <v>0</v>
      </c>
      <c r="Q309">
        <v>0</v>
      </c>
      <c r="R309">
        <v>4</v>
      </c>
      <c r="S309">
        <v>4</v>
      </c>
      <c r="T309">
        <v>252</v>
      </c>
      <c r="U309">
        <v>36</v>
      </c>
      <c r="V309">
        <v>4</v>
      </c>
      <c r="W309">
        <v>2</v>
      </c>
      <c r="X309">
        <v>4</v>
      </c>
      <c r="Y309">
        <v>0</v>
      </c>
    </row>
    <row r="310" spans="1:25" x14ac:dyDescent="0.25">
      <c r="A310" t="s">
        <v>746</v>
      </c>
      <c r="B310" t="s">
        <v>5244</v>
      </c>
      <c r="C310">
        <v>5</v>
      </c>
      <c r="D310">
        <v>4</v>
      </c>
      <c r="E310">
        <v>7.85</v>
      </c>
      <c r="F310">
        <v>8</v>
      </c>
      <c r="G310">
        <v>19</v>
      </c>
      <c r="H310">
        <v>0</v>
      </c>
      <c r="I310">
        <v>57.1</v>
      </c>
      <c r="J310">
        <v>73</v>
      </c>
      <c r="K310">
        <v>50</v>
      </c>
      <c r="L310">
        <v>10</v>
      </c>
      <c r="M310">
        <v>52</v>
      </c>
      <c r="N310">
        <v>32</v>
      </c>
      <c r="O310" t="s">
        <v>3962</v>
      </c>
      <c r="P310">
        <v>0</v>
      </c>
      <c r="Q310">
        <v>0</v>
      </c>
      <c r="R310">
        <v>0</v>
      </c>
      <c r="S310">
        <v>0</v>
      </c>
      <c r="T310">
        <v>269</v>
      </c>
      <c r="U310">
        <v>51</v>
      </c>
      <c r="V310">
        <v>2</v>
      </c>
      <c r="W310">
        <v>1</v>
      </c>
      <c r="X310">
        <v>5</v>
      </c>
      <c r="Y310">
        <v>0</v>
      </c>
    </row>
    <row r="311" spans="1:25" x14ac:dyDescent="0.25">
      <c r="A311" t="s">
        <v>258</v>
      </c>
      <c r="B311" t="s">
        <v>5238</v>
      </c>
      <c r="C311">
        <v>5</v>
      </c>
      <c r="D311">
        <v>0</v>
      </c>
      <c r="E311">
        <v>2.84</v>
      </c>
      <c r="F311">
        <v>0</v>
      </c>
      <c r="G311">
        <v>57</v>
      </c>
      <c r="H311">
        <v>2</v>
      </c>
      <c r="I311">
        <v>57</v>
      </c>
      <c r="J311">
        <v>40</v>
      </c>
      <c r="K311">
        <v>18</v>
      </c>
      <c r="L311">
        <v>10</v>
      </c>
      <c r="M311">
        <v>60</v>
      </c>
      <c r="N311">
        <v>15</v>
      </c>
      <c r="O311" t="s">
        <v>4652</v>
      </c>
      <c r="P311">
        <v>0</v>
      </c>
      <c r="Q311">
        <v>0</v>
      </c>
      <c r="R311">
        <v>15</v>
      </c>
      <c r="S311">
        <v>3</v>
      </c>
      <c r="T311">
        <v>223</v>
      </c>
      <c r="U311">
        <v>19</v>
      </c>
      <c r="V311">
        <v>1</v>
      </c>
      <c r="W311">
        <v>1</v>
      </c>
      <c r="X311">
        <v>1</v>
      </c>
      <c r="Y311">
        <v>1</v>
      </c>
    </row>
    <row r="312" spans="1:25" x14ac:dyDescent="0.25">
      <c r="A312" t="s">
        <v>5422</v>
      </c>
      <c r="B312" t="s">
        <v>6836</v>
      </c>
      <c r="C312">
        <v>4</v>
      </c>
      <c r="D312">
        <v>5</v>
      </c>
      <c r="E312">
        <v>3.97</v>
      </c>
      <c r="F312">
        <v>0</v>
      </c>
      <c r="G312">
        <v>62</v>
      </c>
      <c r="H312">
        <v>1</v>
      </c>
      <c r="I312">
        <v>56.2</v>
      </c>
      <c r="J312">
        <v>44</v>
      </c>
      <c r="K312">
        <v>25</v>
      </c>
      <c r="L312">
        <v>12</v>
      </c>
      <c r="M312">
        <v>88</v>
      </c>
      <c r="N312">
        <v>19</v>
      </c>
      <c r="O312" t="s">
        <v>5423</v>
      </c>
      <c r="P312">
        <v>0</v>
      </c>
      <c r="Q312">
        <v>0</v>
      </c>
      <c r="R312">
        <v>20</v>
      </c>
      <c r="S312">
        <v>3</v>
      </c>
      <c r="T312">
        <v>231</v>
      </c>
      <c r="U312">
        <v>28</v>
      </c>
      <c r="V312">
        <v>2</v>
      </c>
      <c r="W312">
        <v>2</v>
      </c>
      <c r="X312">
        <v>0</v>
      </c>
      <c r="Y312">
        <v>1</v>
      </c>
    </row>
    <row r="313" spans="1:25" x14ac:dyDescent="0.25">
      <c r="A313" t="s">
        <v>5521</v>
      </c>
      <c r="B313" t="s">
        <v>5240</v>
      </c>
      <c r="C313">
        <v>7</v>
      </c>
      <c r="D313">
        <v>5</v>
      </c>
      <c r="E313">
        <v>4.92</v>
      </c>
      <c r="F313">
        <v>0</v>
      </c>
      <c r="G313">
        <v>46</v>
      </c>
      <c r="H313">
        <v>0</v>
      </c>
      <c r="I313">
        <v>56.2</v>
      </c>
      <c r="J313">
        <v>47</v>
      </c>
      <c r="K313">
        <v>31</v>
      </c>
      <c r="L313">
        <v>10</v>
      </c>
      <c r="M313">
        <v>60</v>
      </c>
      <c r="N313">
        <v>29</v>
      </c>
      <c r="O313" t="s">
        <v>5522</v>
      </c>
      <c r="P313">
        <v>0</v>
      </c>
      <c r="Q313">
        <v>0</v>
      </c>
      <c r="R313">
        <v>5</v>
      </c>
      <c r="S313">
        <v>2</v>
      </c>
      <c r="T313">
        <v>247</v>
      </c>
      <c r="U313">
        <v>31</v>
      </c>
      <c r="V313">
        <v>2</v>
      </c>
      <c r="W313">
        <v>5</v>
      </c>
      <c r="X313">
        <v>2</v>
      </c>
      <c r="Y313">
        <v>0</v>
      </c>
    </row>
    <row r="314" spans="1:25" x14ac:dyDescent="0.25">
      <c r="A314" t="s">
        <v>706</v>
      </c>
      <c r="B314" t="s">
        <v>5230</v>
      </c>
      <c r="C314">
        <v>6</v>
      </c>
      <c r="D314">
        <v>3</v>
      </c>
      <c r="E314">
        <v>5.56</v>
      </c>
      <c r="F314">
        <v>0</v>
      </c>
      <c r="G314">
        <v>61</v>
      </c>
      <c r="H314">
        <v>22</v>
      </c>
      <c r="I314">
        <v>56.2</v>
      </c>
      <c r="J314">
        <v>59</v>
      </c>
      <c r="K314">
        <v>35</v>
      </c>
      <c r="L314">
        <v>8</v>
      </c>
      <c r="M314">
        <v>61</v>
      </c>
      <c r="N314">
        <v>25</v>
      </c>
      <c r="O314" t="s">
        <v>4933</v>
      </c>
      <c r="P314">
        <v>0</v>
      </c>
      <c r="Q314">
        <v>0</v>
      </c>
      <c r="R314">
        <v>1</v>
      </c>
      <c r="S314">
        <v>9</v>
      </c>
      <c r="T314">
        <v>256</v>
      </c>
      <c r="U314">
        <v>39</v>
      </c>
      <c r="V314">
        <v>3</v>
      </c>
      <c r="W314">
        <v>1</v>
      </c>
      <c r="X314">
        <v>3</v>
      </c>
      <c r="Y314">
        <v>0</v>
      </c>
    </row>
    <row r="315" spans="1:25" x14ac:dyDescent="0.25">
      <c r="A315" t="s">
        <v>5512</v>
      </c>
      <c r="B315" t="s">
        <v>5240</v>
      </c>
      <c r="C315">
        <v>1</v>
      </c>
      <c r="D315">
        <v>2</v>
      </c>
      <c r="E315">
        <v>5.1100000000000003</v>
      </c>
      <c r="F315">
        <v>0</v>
      </c>
      <c r="G315">
        <v>54</v>
      </c>
      <c r="H315">
        <v>0</v>
      </c>
      <c r="I315">
        <v>56.1</v>
      </c>
      <c r="J315">
        <v>64</v>
      </c>
      <c r="K315">
        <v>32</v>
      </c>
      <c r="L315">
        <v>10</v>
      </c>
      <c r="M315">
        <v>68</v>
      </c>
      <c r="N315">
        <v>32</v>
      </c>
      <c r="O315" t="s">
        <v>6033</v>
      </c>
      <c r="P315">
        <v>0</v>
      </c>
      <c r="Q315">
        <v>0</v>
      </c>
      <c r="R315">
        <v>7</v>
      </c>
      <c r="S315">
        <v>0</v>
      </c>
      <c r="T315">
        <v>267</v>
      </c>
      <c r="U315">
        <v>34</v>
      </c>
      <c r="V315">
        <v>7</v>
      </c>
      <c r="W315">
        <v>3</v>
      </c>
      <c r="X315">
        <v>2</v>
      </c>
      <c r="Y315">
        <v>0</v>
      </c>
    </row>
    <row r="316" spans="1:25" x14ac:dyDescent="0.25">
      <c r="A316" t="s">
        <v>922</v>
      </c>
      <c r="B316" t="s">
        <v>5245</v>
      </c>
      <c r="C316">
        <v>4</v>
      </c>
      <c r="D316">
        <v>3</v>
      </c>
      <c r="E316">
        <v>3.7</v>
      </c>
      <c r="F316">
        <v>0</v>
      </c>
      <c r="G316">
        <v>59</v>
      </c>
      <c r="H316">
        <v>1</v>
      </c>
      <c r="I316">
        <v>56</v>
      </c>
      <c r="J316">
        <v>49</v>
      </c>
      <c r="K316">
        <v>23</v>
      </c>
      <c r="L316">
        <v>1</v>
      </c>
      <c r="M316">
        <v>64</v>
      </c>
      <c r="N316">
        <v>20</v>
      </c>
      <c r="O316" t="s">
        <v>4901</v>
      </c>
      <c r="P316">
        <v>0</v>
      </c>
      <c r="Q316">
        <v>0</v>
      </c>
      <c r="R316">
        <v>20</v>
      </c>
      <c r="S316">
        <v>7</v>
      </c>
      <c r="T316">
        <v>232</v>
      </c>
      <c r="U316">
        <v>24</v>
      </c>
      <c r="V316">
        <v>2</v>
      </c>
      <c r="W316">
        <v>1</v>
      </c>
      <c r="X316">
        <v>4</v>
      </c>
      <c r="Y316">
        <v>0</v>
      </c>
    </row>
    <row r="317" spans="1:25" x14ac:dyDescent="0.25">
      <c r="A317" t="s">
        <v>5483</v>
      </c>
      <c r="B317" t="s">
        <v>6836</v>
      </c>
      <c r="C317">
        <v>3</v>
      </c>
      <c r="D317">
        <v>5</v>
      </c>
      <c r="E317">
        <v>4.66</v>
      </c>
      <c r="F317">
        <v>0</v>
      </c>
      <c r="G317">
        <v>64</v>
      </c>
      <c r="H317">
        <v>1</v>
      </c>
      <c r="I317">
        <v>56</v>
      </c>
      <c r="J317">
        <v>63</v>
      </c>
      <c r="K317">
        <v>29</v>
      </c>
      <c r="L317">
        <v>6</v>
      </c>
      <c r="M317">
        <v>62</v>
      </c>
      <c r="N317">
        <v>25</v>
      </c>
      <c r="O317" t="s">
        <v>5484</v>
      </c>
      <c r="P317">
        <v>0</v>
      </c>
      <c r="Q317">
        <v>0</v>
      </c>
      <c r="R317">
        <v>5</v>
      </c>
      <c r="S317">
        <v>3</v>
      </c>
      <c r="T317">
        <v>251</v>
      </c>
      <c r="U317">
        <v>31</v>
      </c>
      <c r="V317">
        <v>2</v>
      </c>
      <c r="W317">
        <v>0</v>
      </c>
      <c r="X317">
        <v>3</v>
      </c>
      <c r="Y317">
        <v>1</v>
      </c>
    </row>
    <row r="318" spans="1:25" x14ac:dyDescent="0.25">
      <c r="A318" t="s">
        <v>5366</v>
      </c>
      <c r="B318" t="s">
        <v>5257</v>
      </c>
      <c r="C318">
        <v>7</v>
      </c>
      <c r="D318">
        <v>3</v>
      </c>
      <c r="E318">
        <v>3.07</v>
      </c>
      <c r="F318">
        <v>0</v>
      </c>
      <c r="G318">
        <v>69</v>
      </c>
      <c r="H318">
        <v>0</v>
      </c>
      <c r="I318">
        <v>55.2</v>
      </c>
      <c r="J318">
        <v>52</v>
      </c>
      <c r="K318">
        <v>19</v>
      </c>
      <c r="L318">
        <v>6</v>
      </c>
      <c r="M318">
        <v>49</v>
      </c>
      <c r="N318">
        <v>21</v>
      </c>
      <c r="O318" t="s">
        <v>6114</v>
      </c>
      <c r="P318">
        <v>0</v>
      </c>
      <c r="Q318">
        <v>0</v>
      </c>
      <c r="R318">
        <v>30</v>
      </c>
      <c r="S318">
        <v>4</v>
      </c>
      <c r="T318">
        <v>237</v>
      </c>
      <c r="U318">
        <v>20</v>
      </c>
      <c r="V318">
        <v>5</v>
      </c>
      <c r="W318">
        <v>3</v>
      </c>
      <c r="X318">
        <v>1</v>
      </c>
      <c r="Y318">
        <v>0</v>
      </c>
    </row>
    <row r="319" spans="1:25" x14ac:dyDescent="0.25">
      <c r="A319" t="s">
        <v>763</v>
      </c>
      <c r="B319" t="s">
        <v>6836</v>
      </c>
      <c r="C319">
        <v>4</v>
      </c>
      <c r="D319">
        <v>5</v>
      </c>
      <c r="E319">
        <v>3.4</v>
      </c>
      <c r="F319">
        <v>0</v>
      </c>
      <c r="G319">
        <v>54</v>
      </c>
      <c r="H319">
        <v>0</v>
      </c>
      <c r="I319">
        <v>55.2</v>
      </c>
      <c r="J319">
        <v>51</v>
      </c>
      <c r="K319">
        <v>21</v>
      </c>
      <c r="L319">
        <v>5</v>
      </c>
      <c r="M319">
        <v>62</v>
      </c>
      <c r="N319">
        <v>26</v>
      </c>
      <c r="O319" t="s">
        <v>4120</v>
      </c>
      <c r="P319">
        <v>0</v>
      </c>
      <c r="Q319">
        <v>0</v>
      </c>
      <c r="R319">
        <v>21</v>
      </c>
      <c r="S319">
        <v>8</v>
      </c>
      <c r="T319">
        <v>238</v>
      </c>
      <c r="U319">
        <v>23</v>
      </c>
      <c r="V319">
        <v>3</v>
      </c>
      <c r="W319">
        <v>1</v>
      </c>
      <c r="X319">
        <v>0</v>
      </c>
      <c r="Y319">
        <v>0</v>
      </c>
    </row>
    <row r="320" spans="1:25" x14ac:dyDescent="0.25">
      <c r="A320" t="s">
        <v>5588</v>
      </c>
      <c r="B320" t="s">
        <v>5256</v>
      </c>
      <c r="C320">
        <v>2</v>
      </c>
      <c r="D320">
        <v>4</v>
      </c>
      <c r="E320">
        <v>3.56</v>
      </c>
      <c r="F320">
        <v>0</v>
      </c>
      <c r="G320">
        <v>53</v>
      </c>
      <c r="H320">
        <v>2</v>
      </c>
      <c r="I320">
        <v>55.2</v>
      </c>
      <c r="J320">
        <v>55</v>
      </c>
      <c r="K320">
        <v>22</v>
      </c>
      <c r="L320">
        <v>7</v>
      </c>
      <c r="M320">
        <v>65</v>
      </c>
      <c r="N320">
        <v>23</v>
      </c>
      <c r="O320" t="s">
        <v>5589</v>
      </c>
      <c r="P320">
        <v>0</v>
      </c>
      <c r="Q320">
        <v>0</v>
      </c>
      <c r="R320">
        <v>10</v>
      </c>
      <c r="S320">
        <v>2</v>
      </c>
      <c r="T320">
        <v>245</v>
      </c>
      <c r="U320">
        <v>26</v>
      </c>
      <c r="V320">
        <v>2</v>
      </c>
      <c r="W320">
        <v>3</v>
      </c>
      <c r="X320">
        <v>2</v>
      </c>
      <c r="Y320">
        <v>2</v>
      </c>
    </row>
    <row r="321" spans="1:25" x14ac:dyDescent="0.25">
      <c r="A321" t="s">
        <v>669</v>
      </c>
      <c r="B321" t="s">
        <v>6836</v>
      </c>
      <c r="C321">
        <v>3</v>
      </c>
      <c r="D321">
        <v>1</v>
      </c>
      <c r="E321">
        <v>3.56</v>
      </c>
      <c r="F321">
        <v>0</v>
      </c>
      <c r="G321">
        <v>55</v>
      </c>
      <c r="H321">
        <v>0</v>
      </c>
      <c r="I321">
        <v>55.2</v>
      </c>
      <c r="J321">
        <v>42</v>
      </c>
      <c r="K321">
        <v>22</v>
      </c>
      <c r="L321">
        <v>9</v>
      </c>
      <c r="M321">
        <v>59</v>
      </c>
      <c r="N321">
        <v>19</v>
      </c>
      <c r="O321" t="s">
        <v>3938</v>
      </c>
      <c r="P321">
        <v>0</v>
      </c>
      <c r="Q321">
        <v>0</v>
      </c>
      <c r="R321">
        <v>11</v>
      </c>
      <c r="S321">
        <v>1</v>
      </c>
      <c r="T321">
        <v>224</v>
      </c>
      <c r="U321">
        <v>23</v>
      </c>
      <c r="V321">
        <v>2</v>
      </c>
      <c r="W321">
        <v>1</v>
      </c>
      <c r="X321">
        <v>2</v>
      </c>
      <c r="Y321">
        <v>1</v>
      </c>
    </row>
    <row r="322" spans="1:25" x14ac:dyDescent="0.25">
      <c r="A322" t="s">
        <v>5389</v>
      </c>
      <c r="B322" t="s">
        <v>5234</v>
      </c>
      <c r="C322">
        <v>0</v>
      </c>
      <c r="D322">
        <v>4</v>
      </c>
      <c r="E322">
        <v>6.79</v>
      </c>
      <c r="F322">
        <v>9</v>
      </c>
      <c r="G322">
        <v>14</v>
      </c>
      <c r="H322">
        <v>0</v>
      </c>
      <c r="I322">
        <v>55.2</v>
      </c>
      <c r="J322">
        <v>60</v>
      </c>
      <c r="K322">
        <v>42</v>
      </c>
      <c r="L322">
        <v>16</v>
      </c>
      <c r="M322">
        <v>31</v>
      </c>
      <c r="N322">
        <v>22</v>
      </c>
      <c r="O322" t="s">
        <v>6013</v>
      </c>
      <c r="P322">
        <v>0</v>
      </c>
      <c r="Q322">
        <v>0</v>
      </c>
      <c r="R322">
        <v>0</v>
      </c>
      <c r="S322">
        <v>0</v>
      </c>
      <c r="T322">
        <v>250</v>
      </c>
      <c r="U322">
        <v>45</v>
      </c>
      <c r="V322">
        <v>1</v>
      </c>
      <c r="W322">
        <v>1</v>
      </c>
      <c r="X322">
        <v>3</v>
      </c>
      <c r="Y322">
        <v>0</v>
      </c>
    </row>
    <row r="323" spans="1:25" x14ac:dyDescent="0.25">
      <c r="A323" t="s">
        <v>680</v>
      </c>
      <c r="B323" t="s">
        <v>5249</v>
      </c>
      <c r="C323">
        <v>5</v>
      </c>
      <c r="D323">
        <v>4</v>
      </c>
      <c r="E323">
        <v>4.2300000000000004</v>
      </c>
      <c r="F323">
        <v>0</v>
      </c>
      <c r="G323">
        <v>61</v>
      </c>
      <c r="H323">
        <v>39</v>
      </c>
      <c r="I323">
        <v>55.1</v>
      </c>
      <c r="J323">
        <v>40</v>
      </c>
      <c r="K323">
        <v>26</v>
      </c>
      <c r="L323">
        <v>3</v>
      </c>
      <c r="M323">
        <v>65</v>
      </c>
      <c r="N323">
        <v>26</v>
      </c>
      <c r="O323" t="s">
        <v>4433</v>
      </c>
      <c r="P323">
        <v>0</v>
      </c>
      <c r="Q323">
        <v>0</v>
      </c>
      <c r="R323">
        <v>0</v>
      </c>
      <c r="S323">
        <v>6</v>
      </c>
      <c r="T323">
        <v>231</v>
      </c>
      <c r="U323">
        <v>29</v>
      </c>
      <c r="V323">
        <v>3</v>
      </c>
      <c r="W323">
        <v>2</v>
      </c>
      <c r="X323">
        <v>7</v>
      </c>
      <c r="Y323">
        <v>0</v>
      </c>
    </row>
    <row r="324" spans="1:25" x14ac:dyDescent="0.25">
      <c r="A324" t="s">
        <v>811</v>
      </c>
      <c r="B324" t="s">
        <v>5243</v>
      </c>
      <c r="C324">
        <v>1</v>
      </c>
      <c r="D324">
        <v>2</v>
      </c>
      <c r="E324">
        <v>5.53</v>
      </c>
      <c r="F324">
        <v>0</v>
      </c>
      <c r="G324">
        <v>50</v>
      </c>
      <c r="H324">
        <v>1</v>
      </c>
      <c r="I324">
        <v>55.1</v>
      </c>
      <c r="J324">
        <v>47</v>
      </c>
      <c r="K324">
        <v>34</v>
      </c>
      <c r="L324">
        <v>12</v>
      </c>
      <c r="M324">
        <v>59</v>
      </c>
      <c r="N324">
        <v>27</v>
      </c>
      <c r="O324" t="s">
        <v>4837</v>
      </c>
      <c r="P324">
        <v>0</v>
      </c>
      <c r="Q324">
        <v>0</v>
      </c>
      <c r="R324">
        <v>4</v>
      </c>
      <c r="S324">
        <v>2</v>
      </c>
      <c r="T324">
        <v>232</v>
      </c>
      <c r="U324">
        <v>34</v>
      </c>
      <c r="V324">
        <v>0</v>
      </c>
      <c r="W324">
        <v>1</v>
      </c>
      <c r="X324">
        <v>4</v>
      </c>
      <c r="Y324">
        <v>1</v>
      </c>
    </row>
    <row r="325" spans="1:25" x14ac:dyDescent="0.25">
      <c r="A325" t="s">
        <v>916</v>
      </c>
      <c r="B325" t="s">
        <v>5255</v>
      </c>
      <c r="C325">
        <v>3</v>
      </c>
      <c r="D325">
        <v>5</v>
      </c>
      <c r="E325">
        <v>5.69</v>
      </c>
      <c r="F325">
        <v>0</v>
      </c>
      <c r="G325">
        <v>55</v>
      </c>
      <c r="H325">
        <v>0</v>
      </c>
      <c r="I325">
        <v>55.1</v>
      </c>
      <c r="J325">
        <v>55</v>
      </c>
      <c r="K325">
        <v>35</v>
      </c>
      <c r="L325">
        <v>8</v>
      </c>
      <c r="M325">
        <v>38</v>
      </c>
      <c r="N325">
        <v>22</v>
      </c>
      <c r="O325" t="s">
        <v>4543</v>
      </c>
      <c r="P325">
        <v>0</v>
      </c>
      <c r="Q325">
        <v>0</v>
      </c>
      <c r="R325">
        <v>9</v>
      </c>
      <c r="S325">
        <v>3</v>
      </c>
      <c r="T325">
        <v>238</v>
      </c>
      <c r="U325">
        <v>35</v>
      </c>
      <c r="V325">
        <v>4</v>
      </c>
      <c r="W325">
        <v>2</v>
      </c>
      <c r="X325">
        <v>2</v>
      </c>
      <c r="Y325">
        <v>0</v>
      </c>
    </row>
    <row r="326" spans="1:25" x14ac:dyDescent="0.25">
      <c r="A326" t="s">
        <v>697</v>
      </c>
      <c r="B326" t="s">
        <v>6836</v>
      </c>
      <c r="C326">
        <v>4</v>
      </c>
      <c r="D326">
        <v>4</v>
      </c>
      <c r="E326">
        <v>6.34</v>
      </c>
      <c r="F326">
        <v>13</v>
      </c>
      <c r="G326">
        <v>13</v>
      </c>
      <c r="H326">
        <v>0</v>
      </c>
      <c r="I326">
        <v>55.1</v>
      </c>
      <c r="J326">
        <v>73</v>
      </c>
      <c r="K326">
        <v>39</v>
      </c>
      <c r="L326">
        <v>5</v>
      </c>
      <c r="M326">
        <v>38</v>
      </c>
      <c r="N326">
        <v>21</v>
      </c>
      <c r="O326" t="s">
        <v>4984</v>
      </c>
      <c r="P326">
        <v>0</v>
      </c>
      <c r="Q326">
        <v>0</v>
      </c>
      <c r="R326">
        <v>0</v>
      </c>
      <c r="S326">
        <v>0</v>
      </c>
      <c r="T326">
        <v>251</v>
      </c>
      <c r="U326">
        <v>41</v>
      </c>
      <c r="V326">
        <v>0</v>
      </c>
      <c r="W326">
        <v>0</v>
      </c>
      <c r="X326">
        <v>2</v>
      </c>
      <c r="Y326">
        <v>0</v>
      </c>
    </row>
    <row r="327" spans="1:25" x14ac:dyDescent="0.25">
      <c r="A327" t="s">
        <v>6843</v>
      </c>
      <c r="B327" t="s">
        <v>6836</v>
      </c>
      <c r="C327">
        <v>2</v>
      </c>
      <c r="D327">
        <v>3</v>
      </c>
      <c r="E327">
        <v>6.34</v>
      </c>
      <c r="F327">
        <v>2</v>
      </c>
      <c r="G327">
        <v>27</v>
      </c>
      <c r="H327">
        <v>0</v>
      </c>
      <c r="I327">
        <v>55.1</v>
      </c>
      <c r="J327">
        <v>77</v>
      </c>
      <c r="K327">
        <v>39</v>
      </c>
      <c r="L327">
        <v>11</v>
      </c>
      <c r="M327">
        <v>52</v>
      </c>
      <c r="N327">
        <v>25</v>
      </c>
      <c r="O327" t="s">
        <v>7000</v>
      </c>
      <c r="P327">
        <v>0</v>
      </c>
      <c r="Q327">
        <v>0</v>
      </c>
      <c r="R327">
        <v>0</v>
      </c>
      <c r="S327">
        <v>1</v>
      </c>
      <c r="T327">
        <v>264</v>
      </c>
      <c r="U327">
        <v>41</v>
      </c>
      <c r="V327">
        <v>4</v>
      </c>
      <c r="W327">
        <v>1</v>
      </c>
      <c r="X327">
        <v>1</v>
      </c>
      <c r="Y327">
        <v>0</v>
      </c>
    </row>
    <row r="328" spans="1:25" x14ac:dyDescent="0.25">
      <c r="A328" t="s">
        <v>938</v>
      </c>
      <c r="B328" t="s">
        <v>6836</v>
      </c>
      <c r="C328">
        <v>3</v>
      </c>
      <c r="D328">
        <v>1</v>
      </c>
      <c r="E328">
        <v>3.11</v>
      </c>
      <c r="F328">
        <v>0</v>
      </c>
      <c r="G328">
        <v>64</v>
      </c>
      <c r="H328">
        <v>2</v>
      </c>
      <c r="I328">
        <v>55</v>
      </c>
      <c r="J328">
        <v>48</v>
      </c>
      <c r="K328">
        <v>19</v>
      </c>
      <c r="L328">
        <v>4</v>
      </c>
      <c r="M328">
        <v>52</v>
      </c>
      <c r="N328">
        <v>9</v>
      </c>
      <c r="O328" t="s">
        <v>4047</v>
      </c>
      <c r="P328">
        <v>0</v>
      </c>
      <c r="Q328">
        <v>0</v>
      </c>
      <c r="R328">
        <v>18</v>
      </c>
      <c r="S328">
        <v>2</v>
      </c>
      <c r="T328">
        <v>214</v>
      </c>
      <c r="U328">
        <v>20</v>
      </c>
      <c r="V328">
        <v>0</v>
      </c>
      <c r="W328">
        <v>1</v>
      </c>
      <c r="X328">
        <v>5</v>
      </c>
      <c r="Y328">
        <v>0</v>
      </c>
    </row>
    <row r="329" spans="1:25" x14ac:dyDescent="0.25">
      <c r="A329" t="s">
        <v>6063</v>
      </c>
      <c r="B329" t="s">
        <v>5246</v>
      </c>
      <c r="C329">
        <v>1</v>
      </c>
      <c r="D329">
        <v>2</v>
      </c>
      <c r="E329">
        <v>2.8</v>
      </c>
      <c r="F329">
        <v>0</v>
      </c>
      <c r="G329">
        <v>56</v>
      </c>
      <c r="H329">
        <v>0</v>
      </c>
      <c r="I329">
        <v>54.2</v>
      </c>
      <c r="J329">
        <v>39</v>
      </c>
      <c r="K329">
        <v>17</v>
      </c>
      <c r="L329">
        <v>7</v>
      </c>
      <c r="M329">
        <v>72</v>
      </c>
      <c r="N329">
        <v>20</v>
      </c>
      <c r="O329" t="s">
        <v>5490</v>
      </c>
      <c r="P329">
        <v>0</v>
      </c>
      <c r="Q329">
        <v>0</v>
      </c>
      <c r="R329">
        <v>6</v>
      </c>
      <c r="S329">
        <v>0</v>
      </c>
      <c r="T329">
        <v>221</v>
      </c>
      <c r="U329">
        <v>20</v>
      </c>
      <c r="V329">
        <v>2</v>
      </c>
      <c r="W329">
        <v>3</v>
      </c>
      <c r="X329">
        <v>4</v>
      </c>
      <c r="Y329">
        <v>0</v>
      </c>
    </row>
    <row r="330" spans="1:25" x14ac:dyDescent="0.25">
      <c r="A330" t="s">
        <v>6881</v>
      </c>
      <c r="B330" t="s">
        <v>5252</v>
      </c>
      <c r="C330">
        <v>2</v>
      </c>
      <c r="D330">
        <v>1</v>
      </c>
      <c r="E330">
        <v>3.13</v>
      </c>
      <c r="F330">
        <v>0</v>
      </c>
      <c r="G330">
        <v>52</v>
      </c>
      <c r="H330">
        <v>0</v>
      </c>
      <c r="I330">
        <v>54.2</v>
      </c>
      <c r="J330">
        <v>45</v>
      </c>
      <c r="K330">
        <v>19</v>
      </c>
      <c r="L330">
        <v>4</v>
      </c>
      <c r="M330">
        <v>49</v>
      </c>
      <c r="N330">
        <v>20</v>
      </c>
      <c r="O330" t="s">
        <v>7021</v>
      </c>
      <c r="P330">
        <v>0</v>
      </c>
      <c r="Q330">
        <v>0</v>
      </c>
      <c r="R330">
        <v>5</v>
      </c>
      <c r="S330">
        <v>1</v>
      </c>
      <c r="T330">
        <v>227</v>
      </c>
      <c r="U330">
        <v>20</v>
      </c>
      <c r="V330">
        <v>4</v>
      </c>
      <c r="W330">
        <v>3</v>
      </c>
      <c r="X330">
        <v>1</v>
      </c>
      <c r="Y330">
        <v>0</v>
      </c>
    </row>
    <row r="331" spans="1:25" x14ac:dyDescent="0.25">
      <c r="A331" t="s">
        <v>984</v>
      </c>
      <c r="B331" t="s">
        <v>5243</v>
      </c>
      <c r="C331">
        <v>4</v>
      </c>
      <c r="D331">
        <v>3</v>
      </c>
      <c r="E331">
        <v>3.95</v>
      </c>
      <c r="F331">
        <v>11</v>
      </c>
      <c r="G331">
        <v>13</v>
      </c>
      <c r="H331">
        <v>0</v>
      </c>
      <c r="I331">
        <v>54.2</v>
      </c>
      <c r="J331">
        <v>50</v>
      </c>
      <c r="K331">
        <v>24</v>
      </c>
      <c r="L331">
        <v>4</v>
      </c>
      <c r="M331">
        <v>30</v>
      </c>
      <c r="N331">
        <v>28</v>
      </c>
      <c r="O331" t="s">
        <v>3769</v>
      </c>
      <c r="P331">
        <v>0</v>
      </c>
      <c r="Q331">
        <v>0</v>
      </c>
      <c r="R331">
        <v>0</v>
      </c>
      <c r="S331">
        <v>0</v>
      </c>
      <c r="T331">
        <v>237</v>
      </c>
      <c r="U331">
        <v>24</v>
      </c>
      <c r="V331">
        <v>2</v>
      </c>
      <c r="W331">
        <v>2</v>
      </c>
      <c r="X331">
        <v>3</v>
      </c>
      <c r="Y331">
        <v>0</v>
      </c>
    </row>
    <row r="332" spans="1:25" x14ac:dyDescent="0.25">
      <c r="A332" t="s">
        <v>5170</v>
      </c>
      <c r="B332" t="s">
        <v>5242</v>
      </c>
      <c r="C332">
        <v>3</v>
      </c>
      <c r="D332">
        <v>3</v>
      </c>
      <c r="E332">
        <v>4.12</v>
      </c>
      <c r="F332">
        <v>0</v>
      </c>
      <c r="G332">
        <v>37</v>
      </c>
      <c r="H332">
        <v>0</v>
      </c>
      <c r="I332">
        <v>54.2</v>
      </c>
      <c r="J332">
        <v>51</v>
      </c>
      <c r="K332">
        <v>25</v>
      </c>
      <c r="L332">
        <v>10</v>
      </c>
      <c r="M332">
        <v>63</v>
      </c>
      <c r="N332">
        <v>18</v>
      </c>
      <c r="O332" t="s">
        <v>5171</v>
      </c>
      <c r="P332">
        <v>0</v>
      </c>
      <c r="Q332">
        <v>0</v>
      </c>
      <c r="R332">
        <v>6</v>
      </c>
      <c r="S332">
        <v>1</v>
      </c>
      <c r="T332">
        <v>229</v>
      </c>
      <c r="U332">
        <v>25</v>
      </c>
      <c r="V332">
        <v>2</v>
      </c>
      <c r="W332">
        <v>0</v>
      </c>
      <c r="X332">
        <v>1</v>
      </c>
      <c r="Y332">
        <v>0</v>
      </c>
    </row>
    <row r="333" spans="1:25" x14ac:dyDescent="0.25">
      <c r="A333" t="s">
        <v>688</v>
      </c>
      <c r="B333" t="s">
        <v>5239</v>
      </c>
      <c r="C333">
        <v>4</v>
      </c>
      <c r="D333">
        <v>2</v>
      </c>
      <c r="E333">
        <v>4.45</v>
      </c>
      <c r="F333">
        <v>0</v>
      </c>
      <c r="G333">
        <v>58</v>
      </c>
      <c r="H333">
        <v>1</v>
      </c>
      <c r="I333">
        <v>54.2</v>
      </c>
      <c r="J333">
        <v>57</v>
      </c>
      <c r="K333">
        <v>27</v>
      </c>
      <c r="L333">
        <v>7</v>
      </c>
      <c r="M333">
        <v>48</v>
      </c>
      <c r="N333">
        <v>23</v>
      </c>
      <c r="O333" t="s">
        <v>4844</v>
      </c>
      <c r="P333">
        <v>0</v>
      </c>
      <c r="Q333">
        <v>0</v>
      </c>
      <c r="R333">
        <v>6</v>
      </c>
      <c r="S333">
        <v>2</v>
      </c>
      <c r="T333">
        <v>246</v>
      </c>
      <c r="U333">
        <v>32</v>
      </c>
      <c r="V333">
        <v>5</v>
      </c>
      <c r="W333">
        <v>10</v>
      </c>
      <c r="X333">
        <v>1</v>
      </c>
      <c r="Y333">
        <v>0</v>
      </c>
    </row>
    <row r="334" spans="1:25" x14ac:dyDescent="0.25">
      <c r="A334" t="s">
        <v>874</v>
      </c>
      <c r="B334" t="s">
        <v>6836</v>
      </c>
      <c r="C334">
        <v>4</v>
      </c>
      <c r="D334">
        <v>10</v>
      </c>
      <c r="E334">
        <v>6.09</v>
      </c>
      <c r="F334">
        <v>0</v>
      </c>
      <c r="G334">
        <v>55</v>
      </c>
      <c r="H334">
        <v>14</v>
      </c>
      <c r="I334">
        <v>54.2</v>
      </c>
      <c r="J334">
        <v>67</v>
      </c>
      <c r="K334">
        <v>37</v>
      </c>
      <c r="L334">
        <v>8</v>
      </c>
      <c r="M334">
        <v>34</v>
      </c>
      <c r="N334">
        <v>30</v>
      </c>
      <c r="O334" t="s">
        <v>3798</v>
      </c>
      <c r="P334">
        <v>0</v>
      </c>
      <c r="Q334">
        <v>0</v>
      </c>
      <c r="R334">
        <v>4</v>
      </c>
      <c r="S334">
        <v>7</v>
      </c>
      <c r="T334">
        <v>260</v>
      </c>
      <c r="U334">
        <v>41</v>
      </c>
      <c r="V334">
        <v>7</v>
      </c>
      <c r="W334">
        <v>3</v>
      </c>
      <c r="X334">
        <v>2</v>
      </c>
      <c r="Y334">
        <v>1</v>
      </c>
    </row>
    <row r="335" spans="1:25" x14ac:dyDescent="0.25">
      <c r="A335" t="s">
        <v>5298</v>
      </c>
      <c r="B335" t="s">
        <v>5235</v>
      </c>
      <c r="C335">
        <v>5</v>
      </c>
      <c r="D335">
        <v>2</v>
      </c>
      <c r="E335">
        <v>5.8</v>
      </c>
      <c r="F335">
        <v>4</v>
      </c>
      <c r="G335">
        <v>32</v>
      </c>
      <c r="H335">
        <v>0</v>
      </c>
      <c r="I335">
        <v>54.1</v>
      </c>
      <c r="J335">
        <v>51</v>
      </c>
      <c r="K335">
        <v>35</v>
      </c>
      <c r="L335">
        <v>7</v>
      </c>
      <c r="M335">
        <v>69</v>
      </c>
      <c r="N335">
        <v>31</v>
      </c>
      <c r="O335" t="s">
        <v>6776</v>
      </c>
      <c r="P335">
        <v>0</v>
      </c>
      <c r="Q335">
        <v>0</v>
      </c>
      <c r="R335">
        <v>1</v>
      </c>
      <c r="S335">
        <v>1</v>
      </c>
      <c r="T335">
        <v>249</v>
      </c>
      <c r="U335">
        <v>40</v>
      </c>
      <c r="V335">
        <v>3</v>
      </c>
      <c r="W335">
        <v>8</v>
      </c>
      <c r="X335">
        <v>8</v>
      </c>
      <c r="Y335">
        <v>0</v>
      </c>
    </row>
    <row r="336" spans="1:25" x14ac:dyDescent="0.25">
      <c r="A336" t="s">
        <v>847</v>
      </c>
      <c r="B336" t="s">
        <v>5231</v>
      </c>
      <c r="C336">
        <v>4</v>
      </c>
      <c r="D336">
        <v>1</v>
      </c>
      <c r="E336">
        <v>2.83</v>
      </c>
      <c r="F336">
        <v>0</v>
      </c>
      <c r="G336">
        <v>50</v>
      </c>
      <c r="H336">
        <v>3</v>
      </c>
      <c r="I336">
        <v>54</v>
      </c>
      <c r="J336">
        <v>39</v>
      </c>
      <c r="K336">
        <v>17</v>
      </c>
      <c r="L336">
        <v>3</v>
      </c>
      <c r="M336">
        <v>68</v>
      </c>
      <c r="N336">
        <v>20</v>
      </c>
      <c r="O336" t="s">
        <v>4573</v>
      </c>
      <c r="P336">
        <v>0</v>
      </c>
      <c r="Q336">
        <v>0</v>
      </c>
      <c r="R336">
        <v>15</v>
      </c>
      <c r="S336">
        <v>1</v>
      </c>
      <c r="T336">
        <v>220</v>
      </c>
      <c r="U336">
        <v>17</v>
      </c>
      <c r="V336">
        <v>2</v>
      </c>
      <c r="W336">
        <v>7</v>
      </c>
      <c r="X336">
        <v>1</v>
      </c>
      <c r="Y336">
        <v>0</v>
      </c>
    </row>
    <row r="337" spans="1:25" x14ac:dyDescent="0.25">
      <c r="A337" t="s">
        <v>908</v>
      </c>
      <c r="B337" t="s">
        <v>6836</v>
      </c>
      <c r="C337">
        <v>3</v>
      </c>
      <c r="D337">
        <v>0</v>
      </c>
      <c r="E337">
        <v>3.33</v>
      </c>
      <c r="F337">
        <v>0</v>
      </c>
      <c r="G337">
        <v>59</v>
      </c>
      <c r="H337">
        <v>1</v>
      </c>
      <c r="I337">
        <v>54</v>
      </c>
      <c r="J337">
        <v>46</v>
      </c>
      <c r="K337">
        <v>20</v>
      </c>
      <c r="L337">
        <v>4</v>
      </c>
      <c r="M337">
        <v>71</v>
      </c>
      <c r="N337">
        <v>10</v>
      </c>
      <c r="O337" t="s">
        <v>4004</v>
      </c>
      <c r="P337">
        <v>0</v>
      </c>
      <c r="Q337">
        <v>0</v>
      </c>
      <c r="R337">
        <v>21</v>
      </c>
      <c r="S337">
        <v>1</v>
      </c>
      <c r="T337">
        <v>214</v>
      </c>
      <c r="U337">
        <v>20</v>
      </c>
      <c r="V337">
        <v>1</v>
      </c>
      <c r="W337">
        <v>1</v>
      </c>
      <c r="X337">
        <v>0</v>
      </c>
      <c r="Y337">
        <v>0</v>
      </c>
    </row>
    <row r="338" spans="1:25" x14ac:dyDescent="0.25">
      <c r="A338" t="s">
        <v>5372</v>
      </c>
      <c r="B338" t="s">
        <v>5248</v>
      </c>
      <c r="C338">
        <v>4</v>
      </c>
      <c r="D338">
        <v>5</v>
      </c>
      <c r="E338">
        <v>5</v>
      </c>
      <c r="F338">
        <v>8</v>
      </c>
      <c r="G338">
        <v>13</v>
      </c>
      <c r="H338">
        <v>0</v>
      </c>
      <c r="I338">
        <v>54</v>
      </c>
      <c r="J338">
        <v>61</v>
      </c>
      <c r="K338">
        <v>30</v>
      </c>
      <c r="L338">
        <v>12</v>
      </c>
      <c r="M338">
        <v>33</v>
      </c>
      <c r="N338">
        <v>15</v>
      </c>
      <c r="O338" t="s">
        <v>5373</v>
      </c>
      <c r="P338">
        <v>0</v>
      </c>
      <c r="Q338">
        <v>0</v>
      </c>
      <c r="R338">
        <v>0</v>
      </c>
      <c r="S338">
        <v>0</v>
      </c>
      <c r="T338">
        <v>230</v>
      </c>
      <c r="U338">
        <v>31</v>
      </c>
      <c r="V338">
        <v>1</v>
      </c>
      <c r="W338">
        <v>3</v>
      </c>
      <c r="X338">
        <v>0</v>
      </c>
      <c r="Y338">
        <v>0</v>
      </c>
    </row>
    <row r="339" spans="1:25" x14ac:dyDescent="0.25">
      <c r="A339" t="s">
        <v>5481</v>
      </c>
      <c r="B339" t="s">
        <v>5249</v>
      </c>
      <c r="C339">
        <v>4</v>
      </c>
      <c r="D339">
        <v>5</v>
      </c>
      <c r="E339">
        <v>5.33</v>
      </c>
      <c r="F339">
        <v>1</v>
      </c>
      <c r="G339">
        <v>43</v>
      </c>
      <c r="H339">
        <v>0</v>
      </c>
      <c r="I339">
        <v>54</v>
      </c>
      <c r="J339">
        <v>65</v>
      </c>
      <c r="K339">
        <v>32</v>
      </c>
      <c r="L339">
        <v>4</v>
      </c>
      <c r="M339">
        <v>29</v>
      </c>
      <c r="N339">
        <v>17</v>
      </c>
      <c r="O339" t="s">
        <v>5482</v>
      </c>
      <c r="P339">
        <v>0</v>
      </c>
      <c r="Q339">
        <v>0</v>
      </c>
      <c r="R339">
        <v>2</v>
      </c>
      <c r="S339">
        <v>0</v>
      </c>
      <c r="T339">
        <v>241</v>
      </c>
      <c r="U339">
        <v>42</v>
      </c>
      <c r="V339">
        <v>6</v>
      </c>
      <c r="W339">
        <v>2</v>
      </c>
      <c r="X339">
        <v>2</v>
      </c>
      <c r="Y339">
        <v>0</v>
      </c>
    </row>
    <row r="340" spans="1:25" x14ac:dyDescent="0.25">
      <c r="A340" t="s">
        <v>5304</v>
      </c>
      <c r="B340" t="s">
        <v>5248</v>
      </c>
      <c r="C340">
        <v>4</v>
      </c>
      <c r="D340">
        <v>5</v>
      </c>
      <c r="E340">
        <v>3.86</v>
      </c>
      <c r="F340">
        <v>0</v>
      </c>
      <c r="G340">
        <v>59</v>
      </c>
      <c r="H340">
        <v>0</v>
      </c>
      <c r="I340">
        <v>53.2</v>
      </c>
      <c r="J340">
        <v>51</v>
      </c>
      <c r="K340">
        <v>23</v>
      </c>
      <c r="L340">
        <v>7</v>
      </c>
      <c r="M340">
        <v>65</v>
      </c>
      <c r="N340">
        <v>24</v>
      </c>
      <c r="O340" t="s">
        <v>5305</v>
      </c>
      <c r="P340">
        <v>0</v>
      </c>
      <c r="Q340">
        <v>0</v>
      </c>
      <c r="R340">
        <v>10</v>
      </c>
      <c r="S340">
        <v>3</v>
      </c>
      <c r="T340">
        <v>240</v>
      </c>
      <c r="U340">
        <v>30</v>
      </c>
      <c r="V340">
        <v>0</v>
      </c>
      <c r="W340">
        <v>5</v>
      </c>
      <c r="X340">
        <v>4</v>
      </c>
      <c r="Y340">
        <v>1</v>
      </c>
    </row>
    <row r="341" spans="1:25" x14ac:dyDescent="0.25">
      <c r="A341" t="s">
        <v>781</v>
      </c>
      <c r="B341" t="s">
        <v>5257</v>
      </c>
      <c r="C341">
        <v>4</v>
      </c>
      <c r="D341">
        <v>3</v>
      </c>
      <c r="E341">
        <v>5.87</v>
      </c>
      <c r="F341">
        <v>9</v>
      </c>
      <c r="G341">
        <v>14</v>
      </c>
      <c r="H341">
        <v>0</v>
      </c>
      <c r="I341">
        <v>53.2</v>
      </c>
      <c r="J341">
        <v>72</v>
      </c>
      <c r="K341">
        <v>35</v>
      </c>
      <c r="L341">
        <v>12</v>
      </c>
      <c r="M341">
        <v>38</v>
      </c>
      <c r="N341">
        <v>13</v>
      </c>
      <c r="O341" t="s">
        <v>4281</v>
      </c>
      <c r="P341">
        <v>0</v>
      </c>
      <c r="Q341">
        <v>0</v>
      </c>
      <c r="R341">
        <v>0</v>
      </c>
      <c r="S341">
        <v>0</v>
      </c>
      <c r="T341">
        <v>244</v>
      </c>
      <c r="U341">
        <v>38</v>
      </c>
      <c r="V341">
        <v>2</v>
      </c>
      <c r="W341">
        <v>1</v>
      </c>
      <c r="X341">
        <v>0</v>
      </c>
      <c r="Y341">
        <v>0</v>
      </c>
    </row>
    <row r="342" spans="1:25" x14ac:dyDescent="0.25">
      <c r="A342" t="s">
        <v>5383</v>
      </c>
      <c r="B342" t="s">
        <v>5255</v>
      </c>
      <c r="C342">
        <v>1</v>
      </c>
      <c r="D342">
        <v>2</v>
      </c>
      <c r="E342">
        <v>4.7300000000000004</v>
      </c>
      <c r="F342">
        <v>0</v>
      </c>
      <c r="G342">
        <v>68</v>
      </c>
      <c r="H342">
        <v>0</v>
      </c>
      <c r="I342">
        <v>53.1</v>
      </c>
      <c r="J342">
        <v>47</v>
      </c>
      <c r="K342">
        <v>28</v>
      </c>
      <c r="L342">
        <v>6</v>
      </c>
      <c r="M342">
        <v>42</v>
      </c>
      <c r="N342">
        <v>17</v>
      </c>
      <c r="O342" t="s">
        <v>7022</v>
      </c>
      <c r="P342">
        <v>0</v>
      </c>
      <c r="Q342">
        <v>0</v>
      </c>
      <c r="R342">
        <v>15</v>
      </c>
      <c r="S342">
        <v>1</v>
      </c>
      <c r="T342">
        <v>225</v>
      </c>
      <c r="U342">
        <v>29</v>
      </c>
      <c r="V342">
        <v>0</v>
      </c>
      <c r="W342">
        <v>4</v>
      </c>
      <c r="X342">
        <v>5</v>
      </c>
      <c r="Y342">
        <v>0</v>
      </c>
    </row>
    <row r="343" spans="1:25" x14ac:dyDescent="0.25">
      <c r="A343" t="s">
        <v>897</v>
      </c>
      <c r="B343" t="s">
        <v>5233</v>
      </c>
      <c r="C343">
        <v>2</v>
      </c>
      <c r="D343">
        <v>3</v>
      </c>
      <c r="E343">
        <v>5.0599999999999996</v>
      </c>
      <c r="F343">
        <v>0</v>
      </c>
      <c r="G343">
        <v>63</v>
      </c>
      <c r="H343">
        <v>0</v>
      </c>
      <c r="I343">
        <v>53.1</v>
      </c>
      <c r="J343">
        <v>48</v>
      </c>
      <c r="K343">
        <v>30</v>
      </c>
      <c r="L343">
        <v>8</v>
      </c>
      <c r="M343">
        <v>63</v>
      </c>
      <c r="N343">
        <v>39</v>
      </c>
      <c r="O343" t="s">
        <v>4812</v>
      </c>
      <c r="P343">
        <v>0</v>
      </c>
      <c r="Q343">
        <v>0</v>
      </c>
      <c r="R343">
        <v>21</v>
      </c>
      <c r="S343">
        <v>2</v>
      </c>
      <c r="T343">
        <v>243</v>
      </c>
      <c r="U343">
        <v>30</v>
      </c>
      <c r="V343">
        <v>2</v>
      </c>
      <c r="W343">
        <v>4</v>
      </c>
      <c r="X343">
        <v>8</v>
      </c>
      <c r="Y343">
        <v>0</v>
      </c>
    </row>
    <row r="344" spans="1:25" x14ac:dyDescent="0.25">
      <c r="A344" t="s">
        <v>6072</v>
      </c>
      <c r="B344" t="s">
        <v>5253</v>
      </c>
      <c r="C344">
        <v>3</v>
      </c>
      <c r="D344">
        <v>4</v>
      </c>
      <c r="E344">
        <v>3.78</v>
      </c>
      <c r="F344">
        <v>0</v>
      </c>
      <c r="G344">
        <v>57</v>
      </c>
      <c r="H344">
        <v>10</v>
      </c>
      <c r="I344">
        <v>52.1</v>
      </c>
      <c r="J344">
        <v>57</v>
      </c>
      <c r="K344">
        <v>22</v>
      </c>
      <c r="L344">
        <v>7</v>
      </c>
      <c r="M344">
        <v>58</v>
      </c>
      <c r="N344">
        <v>19</v>
      </c>
      <c r="O344" t="s">
        <v>6073</v>
      </c>
      <c r="P344">
        <v>0</v>
      </c>
      <c r="Q344">
        <v>0</v>
      </c>
      <c r="R344">
        <v>10</v>
      </c>
      <c r="S344">
        <v>5</v>
      </c>
      <c r="T344">
        <v>240</v>
      </c>
      <c r="U344">
        <v>30</v>
      </c>
      <c r="V344">
        <v>0</v>
      </c>
      <c r="W344">
        <v>4</v>
      </c>
      <c r="X344">
        <v>2</v>
      </c>
      <c r="Y344">
        <v>0</v>
      </c>
    </row>
    <row r="345" spans="1:25" x14ac:dyDescent="0.25">
      <c r="A345" t="s">
        <v>3679</v>
      </c>
      <c r="B345" t="s">
        <v>5256</v>
      </c>
      <c r="C345">
        <v>3</v>
      </c>
      <c r="D345">
        <v>5</v>
      </c>
      <c r="E345">
        <v>3.81</v>
      </c>
      <c r="F345">
        <v>8</v>
      </c>
      <c r="G345">
        <v>11</v>
      </c>
      <c r="H345">
        <v>0</v>
      </c>
      <c r="I345">
        <v>52</v>
      </c>
      <c r="J345">
        <v>51</v>
      </c>
      <c r="K345">
        <v>22</v>
      </c>
      <c r="L345">
        <v>8</v>
      </c>
      <c r="M345">
        <v>44</v>
      </c>
      <c r="N345">
        <v>27</v>
      </c>
      <c r="O345" t="s">
        <v>4320</v>
      </c>
      <c r="P345">
        <v>0</v>
      </c>
      <c r="Q345">
        <v>0</v>
      </c>
      <c r="R345">
        <v>0</v>
      </c>
      <c r="S345">
        <v>0</v>
      </c>
      <c r="T345">
        <v>229</v>
      </c>
      <c r="U345">
        <v>23</v>
      </c>
      <c r="V345">
        <v>0</v>
      </c>
      <c r="W345">
        <v>3</v>
      </c>
      <c r="X345">
        <v>2</v>
      </c>
      <c r="Y345">
        <v>1</v>
      </c>
    </row>
    <row r="346" spans="1:25" x14ac:dyDescent="0.25">
      <c r="A346" t="s">
        <v>6848</v>
      </c>
      <c r="B346" t="s">
        <v>5231</v>
      </c>
      <c r="C346">
        <v>0</v>
      </c>
      <c r="D346">
        <v>0</v>
      </c>
      <c r="E346">
        <v>2.44</v>
      </c>
      <c r="F346">
        <v>0</v>
      </c>
      <c r="G346">
        <v>50</v>
      </c>
      <c r="H346">
        <v>0</v>
      </c>
      <c r="I346">
        <v>51.2</v>
      </c>
      <c r="J346">
        <v>37</v>
      </c>
      <c r="K346">
        <v>14</v>
      </c>
      <c r="L346">
        <v>8</v>
      </c>
      <c r="M346">
        <v>51</v>
      </c>
      <c r="N346">
        <v>11</v>
      </c>
      <c r="O346" t="s">
        <v>7011</v>
      </c>
      <c r="P346">
        <v>0</v>
      </c>
      <c r="Q346">
        <v>0</v>
      </c>
      <c r="R346">
        <v>5</v>
      </c>
      <c r="S346">
        <v>1</v>
      </c>
      <c r="T346">
        <v>209</v>
      </c>
      <c r="U346">
        <v>15</v>
      </c>
      <c r="V346">
        <v>3</v>
      </c>
      <c r="W346">
        <v>5</v>
      </c>
      <c r="X346">
        <v>2</v>
      </c>
      <c r="Y346">
        <v>0</v>
      </c>
    </row>
    <row r="347" spans="1:25" x14ac:dyDescent="0.25">
      <c r="A347" t="s">
        <v>5360</v>
      </c>
      <c r="B347" t="s">
        <v>5234</v>
      </c>
      <c r="C347">
        <v>2</v>
      </c>
      <c r="D347">
        <v>2</v>
      </c>
      <c r="E347">
        <v>3.48</v>
      </c>
      <c r="F347">
        <v>0</v>
      </c>
      <c r="G347">
        <v>72</v>
      </c>
      <c r="H347">
        <v>0</v>
      </c>
      <c r="I347">
        <v>51.2</v>
      </c>
      <c r="J347">
        <v>46</v>
      </c>
      <c r="K347">
        <v>20</v>
      </c>
      <c r="L347">
        <v>4</v>
      </c>
      <c r="M347">
        <v>39</v>
      </c>
      <c r="N347">
        <v>22</v>
      </c>
      <c r="O347" t="s">
        <v>5361</v>
      </c>
      <c r="P347">
        <v>0</v>
      </c>
      <c r="Q347">
        <v>0</v>
      </c>
      <c r="R347">
        <v>13</v>
      </c>
      <c r="S347">
        <v>1</v>
      </c>
      <c r="T347">
        <v>219</v>
      </c>
      <c r="U347">
        <v>22</v>
      </c>
      <c r="V347">
        <v>1</v>
      </c>
      <c r="W347">
        <v>4</v>
      </c>
      <c r="X347">
        <v>5</v>
      </c>
      <c r="Y347">
        <v>0</v>
      </c>
    </row>
    <row r="348" spans="1:25" x14ac:dyDescent="0.25">
      <c r="A348" t="s">
        <v>936</v>
      </c>
      <c r="B348" t="s">
        <v>6836</v>
      </c>
      <c r="C348">
        <v>2</v>
      </c>
      <c r="D348">
        <v>0</v>
      </c>
      <c r="E348">
        <v>2.81</v>
      </c>
      <c r="F348">
        <v>0</v>
      </c>
      <c r="G348">
        <v>53</v>
      </c>
      <c r="H348">
        <v>24</v>
      </c>
      <c r="I348">
        <v>51.1</v>
      </c>
      <c r="J348">
        <v>34</v>
      </c>
      <c r="K348">
        <v>16</v>
      </c>
      <c r="L348">
        <v>5</v>
      </c>
      <c r="M348">
        <v>62</v>
      </c>
      <c r="N348">
        <v>10</v>
      </c>
      <c r="O348" t="s">
        <v>3876</v>
      </c>
      <c r="P348">
        <v>0</v>
      </c>
      <c r="Q348">
        <v>0</v>
      </c>
      <c r="R348">
        <v>9</v>
      </c>
      <c r="S348">
        <v>2</v>
      </c>
      <c r="T348">
        <v>197</v>
      </c>
      <c r="U348">
        <v>18</v>
      </c>
      <c r="V348">
        <v>1</v>
      </c>
      <c r="W348">
        <v>0</v>
      </c>
      <c r="X348">
        <v>3</v>
      </c>
      <c r="Y348">
        <v>0</v>
      </c>
    </row>
    <row r="349" spans="1:25" x14ac:dyDescent="0.25">
      <c r="A349" t="s">
        <v>5107</v>
      </c>
      <c r="B349" t="s">
        <v>5249</v>
      </c>
      <c r="C349">
        <v>1</v>
      </c>
      <c r="D349">
        <v>0</v>
      </c>
      <c r="E349">
        <v>3.51</v>
      </c>
      <c r="F349">
        <v>0</v>
      </c>
      <c r="G349">
        <v>71</v>
      </c>
      <c r="H349">
        <v>0</v>
      </c>
      <c r="I349">
        <v>51.1</v>
      </c>
      <c r="J349">
        <v>48</v>
      </c>
      <c r="K349">
        <v>20</v>
      </c>
      <c r="L349">
        <v>5</v>
      </c>
      <c r="M349">
        <v>61</v>
      </c>
      <c r="N349">
        <v>21</v>
      </c>
      <c r="O349" t="s">
        <v>5108</v>
      </c>
      <c r="P349">
        <v>0</v>
      </c>
      <c r="Q349">
        <v>0</v>
      </c>
      <c r="R349">
        <v>17</v>
      </c>
      <c r="S349">
        <v>0</v>
      </c>
      <c r="T349">
        <v>221</v>
      </c>
      <c r="U349">
        <v>21</v>
      </c>
      <c r="V349">
        <v>3</v>
      </c>
      <c r="W349">
        <v>2</v>
      </c>
      <c r="X349">
        <v>1</v>
      </c>
      <c r="Y349">
        <v>1</v>
      </c>
    </row>
    <row r="350" spans="1:25" x14ac:dyDescent="0.25">
      <c r="A350" t="s">
        <v>846</v>
      </c>
      <c r="B350" t="s">
        <v>5249</v>
      </c>
      <c r="C350">
        <v>3</v>
      </c>
      <c r="D350">
        <v>1</v>
      </c>
      <c r="E350">
        <v>4.21</v>
      </c>
      <c r="F350">
        <v>0</v>
      </c>
      <c r="G350">
        <v>65</v>
      </c>
      <c r="H350">
        <v>0</v>
      </c>
      <c r="I350">
        <v>51.1</v>
      </c>
      <c r="J350">
        <v>46</v>
      </c>
      <c r="K350">
        <v>24</v>
      </c>
      <c r="L350">
        <v>7</v>
      </c>
      <c r="M350">
        <v>45</v>
      </c>
      <c r="N350">
        <v>21</v>
      </c>
      <c r="O350" t="s">
        <v>4515</v>
      </c>
      <c r="P350">
        <v>0</v>
      </c>
      <c r="Q350">
        <v>0</v>
      </c>
      <c r="R350">
        <v>17</v>
      </c>
      <c r="S350">
        <v>1</v>
      </c>
      <c r="T350">
        <v>219</v>
      </c>
      <c r="U350">
        <v>24</v>
      </c>
      <c r="V350">
        <v>4</v>
      </c>
      <c r="W350">
        <v>3</v>
      </c>
      <c r="X350">
        <v>5</v>
      </c>
      <c r="Y350">
        <v>0</v>
      </c>
    </row>
    <row r="351" spans="1:25" x14ac:dyDescent="0.25">
      <c r="A351" t="s">
        <v>5515</v>
      </c>
      <c r="B351" t="s">
        <v>5230</v>
      </c>
      <c r="C351">
        <v>2</v>
      </c>
      <c r="D351">
        <v>0</v>
      </c>
      <c r="E351">
        <v>4.62</v>
      </c>
      <c r="F351">
        <v>0</v>
      </c>
      <c r="G351">
        <v>43</v>
      </c>
      <c r="H351">
        <v>0</v>
      </c>
      <c r="I351">
        <v>50.2</v>
      </c>
      <c r="J351">
        <v>55</v>
      </c>
      <c r="K351">
        <v>26</v>
      </c>
      <c r="L351">
        <v>4</v>
      </c>
      <c r="M351">
        <v>33</v>
      </c>
      <c r="N351">
        <v>19</v>
      </c>
      <c r="O351" t="s">
        <v>5516</v>
      </c>
      <c r="P351">
        <v>0</v>
      </c>
      <c r="Q351">
        <v>0</v>
      </c>
      <c r="R351">
        <v>1</v>
      </c>
      <c r="S351">
        <v>0</v>
      </c>
      <c r="T351">
        <v>224</v>
      </c>
      <c r="U351">
        <v>26</v>
      </c>
      <c r="V351">
        <v>4</v>
      </c>
      <c r="W351">
        <v>4</v>
      </c>
      <c r="X351">
        <v>4</v>
      </c>
      <c r="Y351">
        <v>0</v>
      </c>
    </row>
    <row r="352" spans="1:25" x14ac:dyDescent="0.25">
      <c r="A352" t="s">
        <v>677</v>
      </c>
      <c r="B352" t="s">
        <v>5258</v>
      </c>
      <c r="C352">
        <v>4</v>
      </c>
      <c r="D352">
        <v>3</v>
      </c>
      <c r="E352">
        <v>3.22</v>
      </c>
      <c r="F352">
        <v>0</v>
      </c>
      <c r="G352">
        <v>52</v>
      </c>
      <c r="H352">
        <v>22</v>
      </c>
      <c r="I352">
        <v>50.1</v>
      </c>
      <c r="J352">
        <v>37</v>
      </c>
      <c r="K352">
        <v>18</v>
      </c>
      <c r="L352">
        <v>3</v>
      </c>
      <c r="M352">
        <v>69</v>
      </c>
      <c r="N352">
        <v>20</v>
      </c>
      <c r="O352" t="s">
        <v>4085</v>
      </c>
      <c r="P352">
        <v>0</v>
      </c>
      <c r="Q352">
        <v>0</v>
      </c>
      <c r="R352">
        <v>1</v>
      </c>
      <c r="S352">
        <v>4</v>
      </c>
      <c r="T352">
        <v>210</v>
      </c>
      <c r="U352">
        <v>20</v>
      </c>
      <c r="V352">
        <v>2</v>
      </c>
      <c r="W352">
        <v>3</v>
      </c>
      <c r="X352">
        <v>5</v>
      </c>
      <c r="Y352">
        <v>0</v>
      </c>
    </row>
    <row r="353" spans="1:25" x14ac:dyDescent="0.25">
      <c r="A353" t="s">
        <v>6849</v>
      </c>
      <c r="B353" t="s">
        <v>5248</v>
      </c>
      <c r="C353">
        <v>2</v>
      </c>
      <c r="D353">
        <v>3</v>
      </c>
      <c r="E353">
        <v>3.22</v>
      </c>
      <c r="F353">
        <v>0</v>
      </c>
      <c r="G353">
        <v>34</v>
      </c>
      <c r="H353">
        <v>0</v>
      </c>
      <c r="I353">
        <v>50.1</v>
      </c>
      <c r="J353">
        <v>39</v>
      </c>
      <c r="K353">
        <v>18</v>
      </c>
      <c r="L353">
        <v>7</v>
      </c>
      <c r="M353">
        <v>56</v>
      </c>
      <c r="N353">
        <v>8</v>
      </c>
      <c r="O353" t="s">
        <v>7005</v>
      </c>
      <c r="P353">
        <v>0</v>
      </c>
      <c r="Q353">
        <v>0</v>
      </c>
      <c r="R353">
        <v>8</v>
      </c>
      <c r="S353">
        <v>1</v>
      </c>
      <c r="T353">
        <v>196</v>
      </c>
      <c r="U353">
        <v>20</v>
      </c>
      <c r="V353">
        <v>0</v>
      </c>
      <c r="W353">
        <v>1</v>
      </c>
      <c r="X353">
        <v>1</v>
      </c>
      <c r="Y353">
        <v>0</v>
      </c>
    </row>
    <row r="354" spans="1:25" x14ac:dyDescent="0.25">
      <c r="A354" t="s">
        <v>914</v>
      </c>
      <c r="B354" t="s">
        <v>5233</v>
      </c>
      <c r="C354">
        <v>5</v>
      </c>
      <c r="D354">
        <v>1</v>
      </c>
      <c r="E354">
        <v>4.47</v>
      </c>
      <c r="F354">
        <v>0</v>
      </c>
      <c r="G354">
        <v>68</v>
      </c>
      <c r="H354">
        <v>0</v>
      </c>
      <c r="I354">
        <v>50.1</v>
      </c>
      <c r="J354">
        <v>43</v>
      </c>
      <c r="K354">
        <v>25</v>
      </c>
      <c r="L354">
        <v>8</v>
      </c>
      <c r="M354">
        <v>57</v>
      </c>
      <c r="N354">
        <v>28</v>
      </c>
      <c r="O354" t="s">
        <v>4089</v>
      </c>
      <c r="P354">
        <v>0</v>
      </c>
      <c r="Q354">
        <v>0</v>
      </c>
      <c r="R354">
        <v>19</v>
      </c>
      <c r="S354">
        <v>1</v>
      </c>
      <c r="T354">
        <v>220</v>
      </c>
      <c r="U354">
        <v>25</v>
      </c>
      <c r="V354">
        <v>0</v>
      </c>
      <c r="W354">
        <v>0</v>
      </c>
      <c r="X354">
        <v>4</v>
      </c>
      <c r="Y354">
        <v>0</v>
      </c>
    </row>
    <row r="355" spans="1:25" x14ac:dyDescent="0.25">
      <c r="A355" t="s">
        <v>739</v>
      </c>
      <c r="B355" t="s">
        <v>6836</v>
      </c>
      <c r="C355">
        <v>1</v>
      </c>
      <c r="D355">
        <v>6</v>
      </c>
      <c r="E355">
        <v>4.6500000000000004</v>
      </c>
      <c r="F355">
        <v>0</v>
      </c>
      <c r="G355">
        <v>52</v>
      </c>
      <c r="H355">
        <v>2</v>
      </c>
      <c r="I355">
        <v>50.1</v>
      </c>
      <c r="J355">
        <v>43</v>
      </c>
      <c r="K355">
        <v>26</v>
      </c>
      <c r="L355">
        <v>7</v>
      </c>
      <c r="M355">
        <v>46</v>
      </c>
      <c r="N355">
        <v>22</v>
      </c>
      <c r="O355" t="s">
        <v>4036</v>
      </c>
      <c r="P355">
        <v>0</v>
      </c>
      <c r="Q355">
        <v>0</v>
      </c>
      <c r="R355">
        <v>13</v>
      </c>
      <c r="S355">
        <v>4</v>
      </c>
      <c r="T355">
        <v>213</v>
      </c>
      <c r="U355">
        <v>28</v>
      </c>
      <c r="V355">
        <v>1</v>
      </c>
      <c r="W355">
        <v>1</v>
      </c>
      <c r="X355">
        <v>1</v>
      </c>
      <c r="Y355">
        <v>0</v>
      </c>
    </row>
    <row r="356" spans="1:25" x14ac:dyDescent="0.25">
      <c r="A356" t="s">
        <v>5550</v>
      </c>
      <c r="B356" t="s">
        <v>5256</v>
      </c>
      <c r="C356">
        <v>1</v>
      </c>
      <c r="D356">
        <v>0</v>
      </c>
      <c r="E356">
        <v>4.32</v>
      </c>
      <c r="F356">
        <v>1</v>
      </c>
      <c r="G356">
        <v>40</v>
      </c>
      <c r="H356">
        <v>2</v>
      </c>
      <c r="I356">
        <v>50</v>
      </c>
      <c r="J356">
        <v>50</v>
      </c>
      <c r="K356">
        <v>24</v>
      </c>
      <c r="L356">
        <v>3</v>
      </c>
      <c r="M356">
        <v>31</v>
      </c>
      <c r="N356">
        <v>18</v>
      </c>
      <c r="O356" t="s">
        <v>5551</v>
      </c>
      <c r="P356">
        <v>0</v>
      </c>
      <c r="Q356">
        <v>0</v>
      </c>
      <c r="R356">
        <v>4</v>
      </c>
      <c r="S356">
        <v>0</v>
      </c>
      <c r="T356">
        <v>215</v>
      </c>
      <c r="U356">
        <v>25</v>
      </c>
      <c r="V356">
        <v>4</v>
      </c>
      <c r="W356">
        <v>3</v>
      </c>
      <c r="X356">
        <v>2</v>
      </c>
      <c r="Y356">
        <v>0</v>
      </c>
    </row>
    <row r="357" spans="1:25" x14ac:dyDescent="0.25">
      <c r="A357" t="s">
        <v>752</v>
      </c>
      <c r="B357" t="s">
        <v>6836</v>
      </c>
      <c r="C357">
        <v>3</v>
      </c>
      <c r="D357">
        <v>2</v>
      </c>
      <c r="E357">
        <v>3.47</v>
      </c>
      <c r="F357">
        <v>4</v>
      </c>
      <c r="G357">
        <v>18</v>
      </c>
      <c r="H357">
        <v>1</v>
      </c>
      <c r="I357">
        <v>49.1</v>
      </c>
      <c r="J357">
        <v>54</v>
      </c>
      <c r="K357">
        <v>19</v>
      </c>
      <c r="L357">
        <v>8</v>
      </c>
      <c r="M357">
        <v>41</v>
      </c>
      <c r="N357">
        <v>15</v>
      </c>
      <c r="O357" t="s">
        <v>4153</v>
      </c>
      <c r="P357">
        <v>0</v>
      </c>
      <c r="Q357">
        <v>0</v>
      </c>
      <c r="R357">
        <v>0</v>
      </c>
      <c r="S357">
        <v>0</v>
      </c>
      <c r="T357">
        <v>212</v>
      </c>
      <c r="U357">
        <v>24</v>
      </c>
      <c r="V357">
        <v>0</v>
      </c>
      <c r="W357">
        <v>4</v>
      </c>
      <c r="X357">
        <v>0</v>
      </c>
      <c r="Y357">
        <v>0</v>
      </c>
    </row>
    <row r="358" spans="1:25" x14ac:dyDescent="0.25">
      <c r="A358" t="s">
        <v>877</v>
      </c>
      <c r="B358" t="s">
        <v>6836</v>
      </c>
      <c r="C358">
        <v>4</v>
      </c>
      <c r="D358">
        <v>2</v>
      </c>
      <c r="E358">
        <v>4.2</v>
      </c>
      <c r="F358">
        <v>0</v>
      </c>
      <c r="G358">
        <v>52</v>
      </c>
      <c r="H358">
        <v>0</v>
      </c>
      <c r="I358">
        <v>49.1</v>
      </c>
      <c r="J358">
        <v>39</v>
      </c>
      <c r="K358">
        <v>23</v>
      </c>
      <c r="L358">
        <v>3</v>
      </c>
      <c r="M358">
        <v>45</v>
      </c>
      <c r="N358">
        <v>28</v>
      </c>
      <c r="O358" t="s">
        <v>4249</v>
      </c>
      <c r="P358">
        <v>0</v>
      </c>
      <c r="Q358">
        <v>0</v>
      </c>
      <c r="R358">
        <v>13</v>
      </c>
      <c r="S358">
        <v>2</v>
      </c>
      <c r="T358">
        <v>215</v>
      </c>
      <c r="U358">
        <v>23</v>
      </c>
      <c r="V358">
        <v>4</v>
      </c>
      <c r="W358">
        <v>4</v>
      </c>
      <c r="X358">
        <v>4</v>
      </c>
      <c r="Y358">
        <v>0</v>
      </c>
    </row>
    <row r="359" spans="1:25" x14ac:dyDescent="0.25">
      <c r="A359" t="s">
        <v>5394</v>
      </c>
      <c r="B359" t="s">
        <v>5235</v>
      </c>
      <c r="C359">
        <v>1</v>
      </c>
      <c r="D359">
        <v>0</v>
      </c>
      <c r="E359">
        <v>4.38</v>
      </c>
      <c r="F359">
        <v>0</v>
      </c>
      <c r="G359">
        <v>43</v>
      </c>
      <c r="H359">
        <v>0</v>
      </c>
      <c r="I359">
        <v>49.1</v>
      </c>
      <c r="J359">
        <v>51</v>
      </c>
      <c r="K359">
        <v>24</v>
      </c>
      <c r="L359">
        <v>7</v>
      </c>
      <c r="M359">
        <v>66</v>
      </c>
      <c r="N359">
        <v>14</v>
      </c>
      <c r="O359" t="s">
        <v>6056</v>
      </c>
      <c r="P359">
        <v>0</v>
      </c>
      <c r="Q359">
        <v>0</v>
      </c>
      <c r="R359">
        <v>7</v>
      </c>
      <c r="S359">
        <v>0</v>
      </c>
      <c r="T359">
        <v>211</v>
      </c>
      <c r="U359">
        <v>24</v>
      </c>
      <c r="V359">
        <v>0</v>
      </c>
      <c r="W359">
        <v>2</v>
      </c>
      <c r="X359">
        <v>4</v>
      </c>
      <c r="Y359">
        <v>0</v>
      </c>
    </row>
    <row r="360" spans="1:25" x14ac:dyDescent="0.25">
      <c r="A360" t="s">
        <v>906</v>
      </c>
      <c r="B360" t="s">
        <v>5240</v>
      </c>
      <c r="C360">
        <v>6</v>
      </c>
      <c r="D360">
        <v>0</v>
      </c>
      <c r="E360">
        <v>2.94</v>
      </c>
      <c r="F360">
        <v>0</v>
      </c>
      <c r="G360">
        <v>75</v>
      </c>
      <c r="H360">
        <v>1</v>
      </c>
      <c r="I360">
        <v>49</v>
      </c>
      <c r="J360">
        <v>43</v>
      </c>
      <c r="K360">
        <v>16</v>
      </c>
      <c r="L360">
        <v>4</v>
      </c>
      <c r="M360">
        <v>69</v>
      </c>
      <c r="N360">
        <v>24</v>
      </c>
      <c r="O360" t="s">
        <v>4825</v>
      </c>
      <c r="P360">
        <v>0</v>
      </c>
      <c r="Q360">
        <v>0</v>
      </c>
      <c r="R360">
        <v>19</v>
      </c>
      <c r="S360">
        <v>7</v>
      </c>
      <c r="T360">
        <v>217</v>
      </c>
      <c r="U360">
        <v>16</v>
      </c>
      <c r="V360">
        <v>2</v>
      </c>
      <c r="W360">
        <v>4</v>
      </c>
      <c r="X360">
        <v>2</v>
      </c>
      <c r="Y360">
        <v>0</v>
      </c>
    </row>
    <row r="361" spans="1:25" x14ac:dyDescent="0.25">
      <c r="A361" t="s">
        <v>5541</v>
      </c>
      <c r="B361" t="s">
        <v>5230</v>
      </c>
      <c r="C361">
        <v>2</v>
      </c>
      <c r="D361">
        <v>2</v>
      </c>
      <c r="E361">
        <v>5.33</v>
      </c>
      <c r="F361">
        <v>0</v>
      </c>
      <c r="G361">
        <v>51</v>
      </c>
      <c r="H361">
        <v>0</v>
      </c>
      <c r="I361">
        <v>49</v>
      </c>
      <c r="J361">
        <v>50</v>
      </c>
      <c r="K361">
        <v>29</v>
      </c>
      <c r="L361">
        <v>8</v>
      </c>
      <c r="M361">
        <v>44</v>
      </c>
      <c r="N361">
        <v>21</v>
      </c>
      <c r="O361" t="s">
        <v>5542</v>
      </c>
      <c r="P361">
        <v>0</v>
      </c>
      <c r="Q361">
        <v>0</v>
      </c>
      <c r="R361">
        <v>3</v>
      </c>
      <c r="S361">
        <v>0</v>
      </c>
      <c r="T361">
        <v>214</v>
      </c>
      <c r="U361">
        <v>34</v>
      </c>
      <c r="V361">
        <v>0</v>
      </c>
      <c r="W361">
        <v>4</v>
      </c>
      <c r="X361">
        <v>2</v>
      </c>
      <c r="Y361">
        <v>0</v>
      </c>
    </row>
    <row r="362" spans="1:25" x14ac:dyDescent="0.25">
      <c r="A362" t="s">
        <v>871</v>
      </c>
      <c r="B362" t="s">
        <v>5253</v>
      </c>
      <c r="C362">
        <v>3</v>
      </c>
      <c r="D362">
        <v>3</v>
      </c>
      <c r="E362">
        <v>7.71</v>
      </c>
      <c r="F362">
        <v>10</v>
      </c>
      <c r="G362">
        <v>12</v>
      </c>
      <c r="H362">
        <v>0</v>
      </c>
      <c r="I362">
        <v>49</v>
      </c>
      <c r="J362">
        <v>53</v>
      </c>
      <c r="K362">
        <v>42</v>
      </c>
      <c r="L362">
        <v>7</v>
      </c>
      <c r="M362">
        <v>36</v>
      </c>
      <c r="N362">
        <v>37</v>
      </c>
      <c r="O362" t="s">
        <v>4679</v>
      </c>
      <c r="P362">
        <v>0</v>
      </c>
      <c r="Q362">
        <v>0</v>
      </c>
      <c r="R362">
        <v>0</v>
      </c>
      <c r="S362">
        <v>0</v>
      </c>
      <c r="T362">
        <v>238</v>
      </c>
      <c r="U362">
        <v>46</v>
      </c>
      <c r="V362">
        <v>0</v>
      </c>
      <c r="W362">
        <v>6</v>
      </c>
      <c r="X362">
        <v>4</v>
      </c>
      <c r="Y362">
        <v>0</v>
      </c>
    </row>
    <row r="363" spans="1:25" x14ac:dyDescent="0.25">
      <c r="A363" t="s">
        <v>810</v>
      </c>
      <c r="B363" t="s">
        <v>5254</v>
      </c>
      <c r="C363">
        <v>0</v>
      </c>
      <c r="D363">
        <v>3</v>
      </c>
      <c r="E363">
        <v>3.88</v>
      </c>
      <c r="F363">
        <v>0</v>
      </c>
      <c r="G363">
        <v>64</v>
      </c>
      <c r="H363">
        <v>1</v>
      </c>
      <c r="I363">
        <v>48.2</v>
      </c>
      <c r="J363">
        <v>50</v>
      </c>
      <c r="K363">
        <v>21</v>
      </c>
      <c r="L363">
        <v>7</v>
      </c>
      <c r="M363">
        <v>45</v>
      </c>
      <c r="N363">
        <v>12</v>
      </c>
      <c r="O363" t="s">
        <v>4999</v>
      </c>
      <c r="P363">
        <v>0</v>
      </c>
      <c r="Q363">
        <v>0</v>
      </c>
      <c r="R363">
        <v>13</v>
      </c>
      <c r="S363">
        <v>2</v>
      </c>
      <c r="T363">
        <v>203</v>
      </c>
      <c r="U363">
        <v>23</v>
      </c>
      <c r="V363">
        <v>5</v>
      </c>
      <c r="W363">
        <v>0</v>
      </c>
      <c r="X363">
        <v>1</v>
      </c>
      <c r="Y363">
        <v>0</v>
      </c>
    </row>
    <row r="364" spans="1:25" x14ac:dyDescent="0.25">
      <c r="A364" t="s">
        <v>742</v>
      </c>
      <c r="B364" t="s">
        <v>6836</v>
      </c>
      <c r="C364">
        <v>1</v>
      </c>
      <c r="D364">
        <v>3</v>
      </c>
      <c r="E364">
        <v>7.63</v>
      </c>
      <c r="F364">
        <v>8</v>
      </c>
      <c r="G364">
        <v>17</v>
      </c>
      <c r="H364">
        <v>1</v>
      </c>
      <c r="I364">
        <v>48.1</v>
      </c>
      <c r="J364">
        <v>65</v>
      </c>
      <c r="K364">
        <v>41</v>
      </c>
      <c r="L364">
        <v>15</v>
      </c>
      <c r="M364">
        <v>38</v>
      </c>
      <c r="N364">
        <v>14</v>
      </c>
      <c r="O364" t="s">
        <v>4061</v>
      </c>
      <c r="P364">
        <v>0</v>
      </c>
      <c r="Q364">
        <v>0</v>
      </c>
      <c r="R364">
        <v>0</v>
      </c>
      <c r="S364">
        <v>0</v>
      </c>
      <c r="T364">
        <v>221</v>
      </c>
      <c r="U364">
        <v>43</v>
      </c>
      <c r="V364">
        <v>3</v>
      </c>
      <c r="W364">
        <v>0</v>
      </c>
      <c r="X364">
        <v>0</v>
      </c>
      <c r="Y364">
        <v>0</v>
      </c>
    </row>
    <row r="365" spans="1:25" x14ac:dyDescent="0.25">
      <c r="A365" t="s">
        <v>5118</v>
      </c>
      <c r="B365" t="s">
        <v>5255</v>
      </c>
      <c r="C365">
        <v>2</v>
      </c>
      <c r="D365">
        <v>3</v>
      </c>
      <c r="E365">
        <v>5.0599999999999996</v>
      </c>
      <c r="F365">
        <v>8</v>
      </c>
      <c r="G365">
        <v>20</v>
      </c>
      <c r="H365">
        <v>0</v>
      </c>
      <c r="I365">
        <v>48</v>
      </c>
      <c r="J365">
        <v>66</v>
      </c>
      <c r="K365">
        <v>27</v>
      </c>
      <c r="L365">
        <v>8</v>
      </c>
      <c r="M365">
        <v>26</v>
      </c>
      <c r="N365">
        <v>20</v>
      </c>
      <c r="O365" t="s">
        <v>5119</v>
      </c>
      <c r="P365">
        <v>0</v>
      </c>
      <c r="Q365">
        <v>0</v>
      </c>
      <c r="R365">
        <v>0</v>
      </c>
      <c r="S365">
        <v>0</v>
      </c>
      <c r="T365">
        <v>229</v>
      </c>
      <c r="U365">
        <v>33</v>
      </c>
      <c r="V365">
        <v>5</v>
      </c>
      <c r="W365">
        <v>1</v>
      </c>
      <c r="X365">
        <v>0</v>
      </c>
      <c r="Y365">
        <v>0</v>
      </c>
    </row>
    <row r="366" spans="1:25" x14ac:dyDescent="0.25">
      <c r="A366" t="s">
        <v>5403</v>
      </c>
      <c r="B366" t="s">
        <v>5235</v>
      </c>
      <c r="C366">
        <v>4</v>
      </c>
      <c r="D366">
        <v>2</v>
      </c>
      <c r="E366">
        <v>5.63</v>
      </c>
      <c r="F366">
        <v>0</v>
      </c>
      <c r="G366">
        <v>46</v>
      </c>
      <c r="H366">
        <v>0</v>
      </c>
      <c r="I366">
        <v>48</v>
      </c>
      <c r="J366">
        <v>53</v>
      </c>
      <c r="K366">
        <v>30</v>
      </c>
      <c r="L366">
        <v>8</v>
      </c>
      <c r="M366">
        <v>70</v>
      </c>
      <c r="N366">
        <v>22</v>
      </c>
      <c r="O366" t="s">
        <v>5404</v>
      </c>
      <c r="P366">
        <v>0</v>
      </c>
      <c r="Q366">
        <v>0</v>
      </c>
      <c r="R366">
        <v>2</v>
      </c>
      <c r="S366">
        <v>2</v>
      </c>
      <c r="T366">
        <v>218</v>
      </c>
      <c r="U366">
        <v>31</v>
      </c>
      <c r="V366">
        <v>1</v>
      </c>
      <c r="W366">
        <v>0</v>
      </c>
      <c r="X366">
        <v>7</v>
      </c>
      <c r="Y366">
        <v>0</v>
      </c>
    </row>
    <row r="367" spans="1:25" x14ac:dyDescent="0.25">
      <c r="A367" t="s">
        <v>3689</v>
      </c>
      <c r="B367" t="s">
        <v>5247</v>
      </c>
      <c r="C367">
        <v>5</v>
      </c>
      <c r="D367">
        <v>5</v>
      </c>
      <c r="E367">
        <v>6.75</v>
      </c>
      <c r="F367">
        <v>11</v>
      </c>
      <c r="G367">
        <v>11</v>
      </c>
      <c r="H367">
        <v>0</v>
      </c>
      <c r="I367">
        <v>48</v>
      </c>
      <c r="J367">
        <v>55</v>
      </c>
      <c r="K367">
        <v>36</v>
      </c>
      <c r="L367">
        <v>9</v>
      </c>
      <c r="M367">
        <v>49</v>
      </c>
      <c r="N367">
        <v>20</v>
      </c>
      <c r="O367" t="s">
        <v>4806</v>
      </c>
      <c r="P367">
        <v>0</v>
      </c>
      <c r="Q367">
        <v>0</v>
      </c>
      <c r="R367">
        <v>0</v>
      </c>
      <c r="S367">
        <v>0</v>
      </c>
      <c r="T367">
        <v>219</v>
      </c>
      <c r="U367">
        <v>38</v>
      </c>
      <c r="V367">
        <v>0</v>
      </c>
      <c r="W367">
        <v>4</v>
      </c>
      <c r="X367">
        <v>1</v>
      </c>
      <c r="Y367">
        <v>0</v>
      </c>
    </row>
    <row r="368" spans="1:25" x14ac:dyDescent="0.25">
      <c r="A368" t="s">
        <v>5545</v>
      </c>
      <c r="B368" t="s">
        <v>5240</v>
      </c>
      <c r="C368">
        <v>3</v>
      </c>
      <c r="D368">
        <v>6</v>
      </c>
      <c r="E368">
        <v>7.88</v>
      </c>
      <c r="F368">
        <v>9</v>
      </c>
      <c r="G368">
        <v>14</v>
      </c>
      <c r="H368">
        <v>0</v>
      </c>
      <c r="I368">
        <v>48</v>
      </c>
      <c r="J368">
        <v>62</v>
      </c>
      <c r="K368">
        <v>42</v>
      </c>
      <c r="L368">
        <v>11</v>
      </c>
      <c r="M368">
        <v>36</v>
      </c>
      <c r="N368">
        <v>35</v>
      </c>
      <c r="O368" t="s">
        <v>6971</v>
      </c>
      <c r="P368">
        <v>0</v>
      </c>
      <c r="Q368">
        <v>0</v>
      </c>
      <c r="R368">
        <v>0</v>
      </c>
      <c r="S368">
        <v>0</v>
      </c>
      <c r="T368">
        <v>233</v>
      </c>
      <c r="U368">
        <v>44</v>
      </c>
      <c r="V368">
        <v>0</v>
      </c>
      <c r="W368">
        <v>2</v>
      </c>
      <c r="X368">
        <v>1</v>
      </c>
      <c r="Y368">
        <v>0</v>
      </c>
    </row>
    <row r="369" spans="1:25" x14ac:dyDescent="0.25">
      <c r="A369" t="s">
        <v>5414</v>
      </c>
      <c r="B369" t="s">
        <v>5244</v>
      </c>
      <c r="C369">
        <v>2</v>
      </c>
      <c r="D369">
        <v>3</v>
      </c>
      <c r="E369">
        <v>2.08</v>
      </c>
      <c r="F369">
        <v>0</v>
      </c>
      <c r="G369">
        <v>35</v>
      </c>
      <c r="H369">
        <v>0</v>
      </c>
      <c r="I369">
        <v>47.2</v>
      </c>
      <c r="J369">
        <v>25</v>
      </c>
      <c r="K369">
        <v>11</v>
      </c>
      <c r="L369">
        <v>4</v>
      </c>
      <c r="M369">
        <v>68</v>
      </c>
      <c r="N369">
        <v>22</v>
      </c>
      <c r="O369" t="s">
        <v>6748</v>
      </c>
      <c r="P369">
        <v>0</v>
      </c>
      <c r="Q369">
        <v>0</v>
      </c>
      <c r="R369">
        <v>12</v>
      </c>
      <c r="S369">
        <v>1</v>
      </c>
      <c r="T369">
        <v>188</v>
      </c>
      <c r="U369">
        <v>11</v>
      </c>
      <c r="V369">
        <v>1</v>
      </c>
      <c r="W369">
        <v>4</v>
      </c>
      <c r="X369">
        <v>0</v>
      </c>
      <c r="Y369">
        <v>0</v>
      </c>
    </row>
    <row r="370" spans="1:25" x14ac:dyDescent="0.25">
      <c r="A370" t="s">
        <v>695</v>
      </c>
      <c r="B370" t="s">
        <v>5231</v>
      </c>
      <c r="C370">
        <v>3</v>
      </c>
      <c r="D370">
        <v>4</v>
      </c>
      <c r="E370">
        <v>3.4</v>
      </c>
      <c r="F370">
        <v>0</v>
      </c>
      <c r="G370">
        <v>50</v>
      </c>
      <c r="H370">
        <v>11</v>
      </c>
      <c r="I370">
        <v>47.2</v>
      </c>
      <c r="J370">
        <v>37</v>
      </c>
      <c r="K370">
        <v>18</v>
      </c>
      <c r="L370">
        <v>3</v>
      </c>
      <c r="M370">
        <v>76</v>
      </c>
      <c r="N370">
        <v>20</v>
      </c>
      <c r="O370" t="s">
        <v>4561</v>
      </c>
      <c r="P370">
        <v>0</v>
      </c>
      <c r="Q370">
        <v>0</v>
      </c>
      <c r="R370">
        <v>12</v>
      </c>
      <c r="S370">
        <v>2</v>
      </c>
      <c r="T370">
        <v>202</v>
      </c>
      <c r="U370">
        <v>20</v>
      </c>
      <c r="V370">
        <v>0</v>
      </c>
      <c r="W370">
        <v>2</v>
      </c>
      <c r="X370">
        <v>2</v>
      </c>
      <c r="Y370">
        <v>0</v>
      </c>
    </row>
    <row r="371" spans="1:25" x14ac:dyDescent="0.25">
      <c r="A371" t="s">
        <v>5416</v>
      </c>
      <c r="B371" t="s">
        <v>5252</v>
      </c>
      <c r="C371">
        <v>3</v>
      </c>
      <c r="D371">
        <v>3</v>
      </c>
      <c r="E371">
        <v>4.72</v>
      </c>
      <c r="F371">
        <v>8</v>
      </c>
      <c r="G371">
        <v>8</v>
      </c>
      <c r="H371">
        <v>0</v>
      </c>
      <c r="I371">
        <v>47.2</v>
      </c>
      <c r="J371">
        <v>49</v>
      </c>
      <c r="K371">
        <v>25</v>
      </c>
      <c r="L371">
        <v>7</v>
      </c>
      <c r="M371">
        <v>30</v>
      </c>
      <c r="N371">
        <v>14</v>
      </c>
      <c r="O371" t="s">
        <v>6108</v>
      </c>
      <c r="P371">
        <v>0</v>
      </c>
      <c r="Q371">
        <v>0</v>
      </c>
      <c r="R371">
        <v>0</v>
      </c>
      <c r="S371">
        <v>0</v>
      </c>
      <c r="T371">
        <v>207</v>
      </c>
      <c r="U371">
        <v>29</v>
      </c>
      <c r="V371">
        <v>0</v>
      </c>
      <c r="W371">
        <v>1</v>
      </c>
      <c r="X371">
        <v>3</v>
      </c>
      <c r="Y371">
        <v>0</v>
      </c>
    </row>
    <row r="372" spans="1:25" x14ac:dyDescent="0.25">
      <c r="A372" t="s">
        <v>928</v>
      </c>
      <c r="B372" t="s">
        <v>5255</v>
      </c>
      <c r="C372">
        <v>1</v>
      </c>
      <c r="D372">
        <v>4</v>
      </c>
      <c r="E372">
        <v>4.79</v>
      </c>
      <c r="F372">
        <v>0</v>
      </c>
      <c r="G372">
        <v>53</v>
      </c>
      <c r="H372">
        <v>10</v>
      </c>
      <c r="I372">
        <v>47</v>
      </c>
      <c r="J372">
        <v>57</v>
      </c>
      <c r="K372">
        <v>25</v>
      </c>
      <c r="L372">
        <v>1</v>
      </c>
      <c r="M372">
        <v>26</v>
      </c>
      <c r="N372">
        <v>16</v>
      </c>
      <c r="O372" t="s">
        <v>4667</v>
      </c>
      <c r="P372">
        <v>0</v>
      </c>
      <c r="Q372">
        <v>0</v>
      </c>
      <c r="R372">
        <v>7</v>
      </c>
      <c r="S372">
        <v>5</v>
      </c>
      <c r="T372">
        <v>211</v>
      </c>
      <c r="U372">
        <v>29</v>
      </c>
      <c r="V372">
        <v>6</v>
      </c>
      <c r="W372">
        <v>6</v>
      </c>
      <c r="X372">
        <v>1</v>
      </c>
      <c r="Y372">
        <v>0</v>
      </c>
    </row>
    <row r="373" spans="1:25" x14ac:dyDescent="0.25">
      <c r="A373" t="s">
        <v>6034</v>
      </c>
      <c r="B373" t="s">
        <v>5248</v>
      </c>
      <c r="C373">
        <v>1</v>
      </c>
      <c r="D373">
        <v>1</v>
      </c>
      <c r="E373">
        <v>4.24</v>
      </c>
      <c r="F373">
        <v>0</v>
      </c>
      <c r="G373">
        <v>41</v>
      </c>
      <c r="H373">
        <v>0</v>
      </c>
      <c r="I373">
        <v>46.2</v>
      </c>
      <c r="J373">
        <v>43</v>
      </c>
      <c r="K373">
        <v>22</v>
      </c>
      <c r="L373">
        <v>9</v>
      </c>
      <c r="M373">
        <v>52</v>
      </c>
      <c r="N373">
        <v>20</v>
      </c>
      <c r="O373" t="s">
        <v>6035</v>
      </c>
      <c r="P373">
        <v>0</v>
      </c>
      <c r="Q373">
        <v>0</v>
      </c>
      <c r="R373">
        <v>2</v>
      </c>
      <c r="S373">
        <v>4</v>
      </c>
      <c r="T373">
        <v>203</v>
      </c>
      <c r="U373">
        <v>27</v>
      </c>
      <c r="V373">
        <v>1</v>
      </c>
      <c r="W373">
        <v>1</v>
      </c>
      <c r="X373">
        <v>9</v>
      </c>
      <c r="Y373">
        <v>0</v>
      </c>
    </row>
    <row r="374" spans="1:25" x14ac:dyDescent="0.25">
      <c r="A374" t="s">
        <v>5328</v>
      </c>
      <c r="B374" t="s">
        <v>5242</v>
      </c>
      <c r="C374">
        <v>3</v>
      </c>
      <c r="D374">
        <v>2</v>
      </c>
      <c r="E374">
        <v>3.88</v>
      </c>
      <c r="F374">
        <v>8</v>
      </c>
      <c r="G374">
        <v>11</v>
      </c>
      <c r="H374">
        <v>0</v>
      </c>
      <c r="I374">
        <v>46.1</v>
      </c>
      <c r="J374">
        <v>50</v>
      </c>
      <c r="K374">
        <v>20</v>
      </c>
      <c r="L374">
        <v>9</v>
      </c>
      <c r="M374">
        <v>35</v>
      </c>
      <c r="N374">
        <v>22</v>
      </c>
      <c r="O374" t="s">
        <v>6097</v>
      </c>
      <c r="P374">
        <v>0</v>
      </c>
      <c r="Q374">
        <v>0</v>
      </c>
      <c r="R374">
        <v>0</v>
      </c>
      <c r="S374">
        <v>0</v>
      </c>
      <c r="T374">
        <v>210</v>
      </c>
      <c r="U374">
        <v>27</v>
      </c>
      <c r="V374">
        <v>0</v>
      </c>
      <c r="W374">
        <v>5</v>
      </c>
      <c r="X374">
        <v>1</v>
      </c>
      <c r="Y374">
        <v>0</v>
      </c>
    </row>
    <row r="375" spans="1:25" x14ac:dyDescent="0.25">
      <c r="A375" t="s">
        <v>3674</v>
      </c>
      <c r="B375" t="s">
        <v>5233</v>
      </c>
      <c r="C375">
        <v>2</v>
      </c>
      <c r="D375">
        <v>4</v>
      </c>
      <c r="E375">
        <v>5.05</v>
      </c>
      <c r="F375">
        <v>9</v>
      </c>
      <c r="G375">
        <v>9</v>
      </c>
      <c r="H375">
        <v>0</v>
      </c>
      <c r="I375">
        <v>46.1</v>
      </c>
      <c r="J375">
        <v>52</v>
      </c>
      <c r="K375">
        <v>26</v>
      </c>
      <c r="L375">
        <v>8</v>
      </c>
      <c r="M375">
        <v>30</v>
      </c>
      <c r="N375">
        <v>11</v>
      </c>
      <c r="O375" t="s">
        <v>4509</v>
      </c>
      <c r="P375">
        <v>0</v>
      </c>
      <c r="Q375">
        <v>0</v>
      </c>
      <c r="R375">
        <v>0</v>
      </c>
      <c r="S375">
        <v>0</v>
      </c>
      <c r="T375">
        <v>200</v>
      </c>
      <c r="U375">
        <v>27</v>
      </c>
      <c r="V375">
        <v>0</v>
      </c>
      <c r="W375">
        <v>1</v>
      </c>
      <c r="X375">
        <v>3</v>
      </c>
      <c r="Y375">
        <v>0</v>
      </c>
    </row>
    <row r="376" spans="1:25" x14ac:dyDescent="0.25">
      <c r="A376" t="s">
        <v>818</v>
      </c>
      <c r="B376" t="s">
        <v>5238</v>
      </c>
      <c r="C376">
        <v>2</v>
      </c>
      <c r="D376">
        <v>3</v>
      </c>
      <c r="E376">
        <v>2.93</v>
      </c>
      <c r="F376">
        <v>0</v>
      </c>
      <c r="G376">
        <v>61</v>
      </c>
      <c r="H376">
        <v>0</v>
      </c>
      <c r="I376">
        <v>46</v>
      </c>
      <c r="J376">
        <v>42</v>
      </c>
      <c r="K376">
        <v>15</v>
      </c>
      <c r="L376">
        <v>2</v>
      </c>
      <c r="M376">
        <v>52</v>
      </c>
      <c r="N376">
        <v>22</v>
      </c>
      <c r="O376" t="s">
        <v>4080</v>
      </c>
      <c r="P376">
        <v>0</v>
      </c>
      <c r="Q376">
        <v>0</v>
      </c>
      <c r="R376">
        <v>13</v>
      </c>
      <c r="S376">
        <v>2</v>
      </c>
      <c r="T376">
        <v>194</v>
      </c>
      <c r="U376">
        <v>16</v>
      </c>
      <c r="V376">
        <v>3</v>
      </c>
      <c r="W376">
        <v>1</v>
      </c>
      <c r="X376">
        <v>1</v>
      </c>
      <c r="Y376">
        <v>0</v>
      </c>
    </row>
    <row r="377" spans="1:25" x14ac:dyDescent="0.25">
      <c r="A377" t="s">
        <v>910</v>
      </c>
      <c r="B377" t="s">
        <v>6836</v>
      </c>
      <c r="C377">
        <v>2</v>
      </c>
      <c r="D377">
        <v>5</v>
      </c>
      <c r="E377">
        <v>5.48</v>
      </c>
      <c r="F377">
        <v>0</v>
      </c>
      <c r="G377">
        <v>49</v>
      </c>
      <c r="H377">
        <v>8</v>
      </c>
      <c r="I377">
        <v>46</v>
      </c>
      <c r="J377">
        <v>40</v>
      </c>
      <c r="K377">
        <v>28</v>
      </c>
      <c r="L377">
        <v>9</v>
      </c>
      <c r="M377">
        <v>37</v>
      </c>
      <c r="N377">
        <v>23</v>
      </c>
      <c r="O377" t="s">
        <v>4563</v>
      </c>
      <c r="P377">
        <v>0</v>
      </c>
      <c r="Q377">
        <v>0</v>
      </c>
      <c r="R377">
        <v>2</v>
      </c>
      <c r="S377">
        <v>1</v>
      </c>
      <c r="T377">
        <v>196</v>
      </c>
      <c r="U377">
        <v>33</v>
      </c>
      <c r="V377">
        <v>2</v>
      </c>
      <c r="W377">
        <v>1</v>
      </c>
      <c r="X377">
        <v>1</v>
      </c>
      <c r="Y377">
        <v>0</v>
      </c>
    </row>
    <row r="378" spans="1:25" x14ac:dyDescent="0.25">
      <c r="A378" t="s">
        <v>5287</v>
      </c>
      <c r="B378" t="s">
        <v>5253</v>
      </c>
      <c r="C378">
        <v>2</v>
      </c>
      <c r="D378">
        <v>3</v>
      </c>
      <c r="E378">
        <v>3.94</v>
      </c>
      <c r="F378">
        <v>0</v>
      </c>
      <c r="G378">
        <v>47</v>
      </c>
      <c r="H378">
        <v>2</v>
      </c>
      <c r="I378">
        <v>45.2</v>
      </c>
      <c r="J378">
        <v>23</v>
      </c>
      <c r="K378">
        <v>20</v>
      </c>
      <c r="L378">
        <v>4</v>
      </c>
      <c r="M378">
        <v>60</v>
      </c>
      <c r="N378">
        <v>40</v>
      </c>
      <c r="O378" t="s">
        <v>6057</v>
      </c>
      <c r="P378">
        <v>0</v>
      </c>
      <c r="Q378">
        <v>0</v>
      </c>
      <c r="R378">
        <v>10</v>
      </c>
      <c r="S378">
        <v>1</v>
      </c>
      <c r="T378">
        <v>200</v>
      </c>
      <c r="U378">
        <v>21</v>
      </c>
      <c r="V378">
        <v>1</v>
      </c>
      <c r="W378">
        <v>3</v>
      </c>
      <c r="X378">
        <v>5</v>
      </c>
      <c r="Y378">
        <v>0</v>
      </c>
    </row>
    <row r="379" spans="1:25" x14ac:dyDescent="0.25">
      <c r="A379" t="s">
        <v>4559</v>
      </c>
      <c r="B379" t="s">
        <v>5252</v>
      </c>
      <c r="C379">
        <v>3</v>
      </c>
      <c r="D379">
        <v>3</v>
      </c>
      <c r="E379">
        <v>2.38</v>
      </c>
      <c r="F379">
        <v>7</v>
      </c>
      <c r="G379">
        <v>7</v>
      </c>
      <c r="H379">
        <v>0</v>
      </c>
      <c r="I379">
        <v>45.1</v>
      </c>
      <c r="J379">
        <v>31</v>
      </c>
      <c r="K379">
        <v>12</v>
      </c>
      <c r="L379">
        <v>8</v>
      </c>
      <c r="M379">
        <v>34</v>
      </c>
      <c r="N379">
        <v>12</v>
      </c>
      <c r="O379" t="s">
        <v>6023</v>
      </c>
      <c r="P379">
        <v>0</v>
      </c>
      <c r="Q379">
        <v>0</v>
      </c>
      <c r="R379">
        <v>0</v>
      </c>
      <c r="S379">
        <v>0</v>
      </c>
      <c r="T379">
        <v>179</v>
      </c>
      <c r="U379">
        <v>14</v>
      </c>
      <c r="V379">
        <v>0</v>
      </c>
      <c r="W379">
        <v>3</v>
      </c>
      <c r="X379">
        <v>2</v>
      </c>
      <c r="Y379">
        <v>0</v>
      </c>
    </row>
    <row r="380" spans="1:25" x14ac:dyDescent="0.25">
      <c r="A380" t="s">
        <v>3697</v>
      </c>
      <c r="B380" t="s">
        <v>5235</v>
      </c>
      <c r="C380">
        <v>3</v>
      </c>
      <c r="D380">
        <v>2</v>
      </c>
      <c r="E380">
        <v>2.98</v>
      </c>
      <c r="F380">
        <v>0</v>
      </c>
      <c r="G380">
        <v>46</v>
      </c>
      <c r="H380">
        <v>2</v>
      </c>
      <c r="I380">
        <v>45.1</v>
      </c>
      <c r="J380">
        <v>37</v>
      </c>
      <c r="K380">
        <v>15</v>
      </c>
      <c r="L380">
        <v>7</v>
      </c>
      <c r="M380">
        <v>52</v>
      </c>
      <c r="N380">
        <v>7</v>
      </c>
      <c r="O380" t="s">
        <v>4910</v>
      </c>
      <c r="P380">
        <v>0</v>
      </c>
      <c r="Q380">
        <v>0</v>
      </c>
      <c r="R380">
        <v>20</v>
      </c>
      <c r="S380">
        <v>2</v>
      </c>
      <c r="T380">
        <v>177</v>
      </c>
      <c r="U380">
        <v>15</v>
      </c>
      <c r="V380">
        <v>0</v>
      </c>
      <c r="W380">
        <v>0</v>
      </c>
      <c r="X380">
        <v>1</v>
      </c>
      <c r="Y380">
        <v>0</v>
      </c>
    </row>
    <row r="381" spans="1:25" x14ac:dyDescent="0.25">
      <c r="A381" t="s">
        <v>4041</v>
      </c>
      <c r="B381" t="s">
        <v>5258</v>
      </c>
      <c r="C381">
        <v>4</v>
      </c>
      <c r="D381">
        <v>1</v>
      </c>
      <c r="E381">
        <v>3.77</v>
      </c>
      <c r="F381">
        <v>0</v>
      </c>
      <c r="G381">
        <v>44</v>
      </c>
      <c r="H381">
        <v>0</v>
      </c>
      <c r="I381">
        <v>45.1</v>
      </c>
      <c r="J381">
        <v>35</v>
      </c>
      <c r="K381">
        <v>19</v>
      </c>
      <c r="L381">
        <v>8</v>
      </c>
      <c r="M381">
        <v>58</v>
      </c>
      <c r="N381">
        <v>25</v>
      </c>
      <c r="O381" t="s">
        <v>4042</v>
      </c>
      <c r="P381">
        <v>0</v>
      </c>
      <c r="Q381">
        <v>0</v>
      </c>
      <c r="R381">
        <v>1</v>
      </c>
      <c r="S381">
        <v>1</v>
      </c>
      <c r="T381">
        <v>198</v>
      </c>
      <c r="U381">
        <v>20</v>
      </c>
      <c r="V381">
        <v>3</v>
      </c>
      <c r="W381">
        <v>0</v>
      </c>
      <c r="X381">
        <v>4</v>
      </c>
      <c r="Y381">
        <v>0</v>
      </c>
    </row>
    <row r="382" spans="1:25" x14ac:dyDescent="0.25">
      <c r="A382" t="s">
        <v>3705</v>
      </c>
      <c r="B382" t="s">
        <v>5245</v>
      </c>
      <c r="C382">
        <v>2</v>
      </c>
      <c r="D382">
        <v>2</v>
      </c>
      <c r="E382">
        <v>4.17</v>
      </c>
      <c r="F382">
        <v>8</v>
      </c>
      <c r="G382">
        <v>9</v>
      </c>
      <c r="H382">
        <v>0</v>
      </c>
      <c r="I382">
        <v>45.1</v>
      </c>
      <c r="J382">
        <v>41</v>
      </c>
      <c r="K382">
        <v>21</v>
      </c>
      <c r="L382">
        <v>9</v>
      </c>
      <c r="M382">
        <v>51</v>
      </c>
      <c r="N382">
        <v>13</v>
      </c>
      <c r="O382" t="s">
        <v>4529</v>
      </c>
      <c r="P382">
        <v>0</v>
      </c>
      <c r="Q382">
        <v>0</v>
      </c>
      <c r="R382">
        <v>0</v>
      </c>
      <c r="S382">
        <v>0</v>
      </c>
      <c r="T382">
        <v>188</v>
      </c>
      <c r="U382">
        <v>21</v>
      </c>
      <c r="V382">
        <v>1</v>
      </c>
      <c r="W382">
        <v>2</v>
      </c>
      <c r="X382">
        <v>2</v>
      </c>
      <c r="Y382">
        <v>0</v>
      </c>
    </row>
    <row r="383" spans="1:25" x14ac:dyDescent="0.25">
      <c r="A383" t="s">
        <v>6003</v>
      </c>
      <c r="B383" t="s">
        <v>5245</v>
      </c>
      <c r="C383">
        <v>1</v>
      </c>
      <c r="D383">
        <v>0</v>
      </c>
      <c r="E383">
        <v>3.2</v>
      </c>
      <c r="F383">
        <v>0</v>
      </c>
      <c r="G383">
        <v>33</v>
      </c>
      <c r="H383">
        <v>0</v>
      </c>
      <c r="I383">
        <v>45</v>
      </c>
      <c r="J383">
        <v>50</v>
      </c>
      <c r="K383">
        <v>16</v>
      </c>
      <c r="L383">
        <v>4</v>
      </c>
      <c r="M383">
        <v>27</v>
      </c>
      <c r="N383">
        <v>13</v>
      </c>
      <c r="O383" t="s">
        <v>6004</v>
      </c>
      <c r="P383">
        <v>0</v>
      </c>
      <c r="Q383">
        <v>0</v>
      </c>
      <c r="R383">
        <v>1</v>
      </c>
      <c r="S383">
        <v>0</v>
      </c>
      <c r="T383">
        <v>196</v>
      </c>
      <c r="U383">
        <v>23</v>
      </c>
      <c r="V383">
        <v>0</v>
      </c>
      <c r="W383">
        <v>0</v>
      </c>
      <c r="X383">
        <v>1</v>
      </c>
      <c r="Y383">
        <v>0</v>
      </c>
    </row>
    <row r="384" spans="1:25" x14ac:dyDescent="0.25">
      <c r="A384" t="s">
        <v>692</v>
      </c>
      <c r="B384" t="s">
        <v>6836</v>
      </c>
      <c r="C384">
        <v>3</v>
      </c>
      <c r="D384">
        <v>2</v>
      </c>
      <c r="E384">
        <v>2.0099999999999998</v>
      </c>
      <c r="F384">
        <v>0</v>
      </c>
      <c r="G384">
        <v>49</v>
      </c>
      <c r="H384">
        <v>1</v>
      </c>
      <c r="I384">
        <v>44.2</v>
      </c>
      <c r="J384">
        <v>26</v>
      </c>
      <c r="K384">
        <v>10</v>
      </c>
      <c r="L384">
        <v>3</v>
      </c>
      <c r="M384">
        <v>41</v>
      </c>
      <c r="N384">
        <v>14</v>
      </c>
      <c r="O384" t="s">
        <v>4348</v>
      </c>
      <c r="P384">
        <v>0</v>
      </c>
      <c r="Q384">
        <v>0</v>
      </c>
      <c r="R384">
        <v>15</v>
      </c>
      <c r="S384">
        <v>3</v>
      </c>
      <c r="T384">
        <v>174</v>
      </c>
      <c r="U384">
        <v>10</v>
      </c>
      <c r="V384">
        <v>1</v>
      </c>
      <c r="W384">
        <v>3</v>
      </c>
      <c r="X384">
        <v>3</v>
      </c>
      <c r="Y384">
        <v>1</v>
      </c>
    </row>
    <row r="385" spans="1:25" x14ac:dyDescent="0.25">
      <c r="A385" t="s">
        <v>3673</v>
      </c>
      <c r="B385" t="s">
        <v>5254</v>
      </c>
      <c r="C385">
        <v>6</v>
      </c>
      <c r="D385">
        <v>5</v>
      </c>
      <c r="E385">
        <v>4.43</v>
      </c>
      <c r="F385">
        <v>0</v>
      </c>
      <c r="G385">
        <v>48</v>
      </c>
      <c r="H385">
        <v>6</v>
      </c>
      <c r="I385">
        <v>44.2</v>
      </c>
      <c r="J385">
        <v>41</v>
      </c>
      <c r="K385">
        <v>22</v>
      </c>
      <c r="L385">
        <v>5</v>
      </c>
      <c r="M385">
        <v>53</v>
      </c>
      <c r="N385">
        <v>17</v>
      </c>
      <c r="O385" t="s">
        <v>3941</v>
      </c>
      <c r="P385">
        <v>0</v>
      </c>
      <c r="Q385">
        <v>0</v>
      </c>
      <c r="R385">
        <v>10</v>
      </c>
      <c r="S385">
        <v>5</v>
      </c>
      <c r="T385">
        <v>190</v>
      </c>
      <c r="U385">
        <v>26</v>
      </c>
      <c r="V385">
        <v>1</v>
      </c>
      <c r="W385">
        <v>0</v>
      </c>
      <c r="X385">
        <v>7</v>
      </c>
      <c r="Y385">
        <v>0</v>
      </c>
    </row>
    <row r="386" spans="1:25" x14ac:dyDescent="0.25">
      <c r="A386" t="s">
        <v>5412</v>
      </c>
      <c r="B386" t="s">
        <v>5255</v>
      </c>
      <c r="C386">
        <v>1</v>
      </c>
      <c r="D386">
        <v>1</v>
      </c>
      <c r="E386">
        <v>7.25</v>
      </c>
      <c r="F386">
        <v>0</v>
      </c>
      <c r="G386">
        <v>42</v>
      </c>
      <c r="H386">
        <v>0</v>
      </c>
      <c r="I386">
        <v>44.2</v>
      </c>
      <c r="J386">
        <v>48</v>
      </c>
      <c r="K386">
        <v>36</v>
      </c>
      <c r="L386">
        <v>7</v>
      </c>
      <c r="M386">
        <v>48</v>
      </c>
      <c r="N386">
        <v>35</v>
      </c>
      <c r="O386" t="s">
        <v>5413</v>
      </c>
      <c r="P386">
        <v>0</v>
      </c>
      <c r="Q386">
        <v>0</v>
      </c>
      <c r="R386">
        <v>6</v>
      </c>
      <c r="S386">
        <v>1</v>
      </c>
      <c r="T386">
        <v>219</v>
      </c>
      <c r="U386">
        <v>39</v>
      </c>
      <c r="V386">
        <v>0</v>
      </c>
      <c r="W386">
        <v>6</v>
      </c>
      <c r="X386">
        <v>4</v>
      </c>
      <c r="Y386">
        <v>0</v>
      </c>
    </row>
    <row r="387" spans="1:25" x14ac:dyDescent="0.25">
      <c r="A387" t="s">
        <v>762</v>
      </c>
      <c r="B387" t="s">
        <v>5256</v>
      </c>
      <c r="C387">
        <v>2</v>
      </c>
      <c r="D387">
        <v>4</v>
      </c>
      <c r="E387">
        <v>5.68</v>
      </c>
      <c r="F387">
        <v>0</v>
      </c>
      <c r="G387">
        <v>51</v>
      </c>
      <c r="H387">
        <v>0</v>
      </c>
      <c r="I387">
        <v>44.1</v>
      </c>
      <c r="J387">
        <v>53</v>
      </c>
      <c r="K387">
        <v>28</v>
      </c>
      <c r="L387">
        <v>10</v>
      </c>
      <c r="M387">
        <v>39</v>
      </c>
      <c r="N387">
        <v>13</v>
      </c>
      <c r="O387" t="s">
        <v>4257</v>
      </c>
      <c r="P387">
        <v>0</v>
      </c>
      <c r="Q387">
        <v>0</v>
      </c>
      <c r="R387">
        <v>7</v>
      </c>
      <c r="S387">
        <v>0</v>
      </c>
      <c r="T387">
        <v>195</v>
      </c>
      <c r="U387">
        <v>29</v>
      </c>
      <c r="V387">
        <v>2</v>
      </c>
      <c r="W387">
        <v>1</v>
      </c>
      <c r="X387">
        <v>1</v>
      </c>
      <c r="Y387">
        <v>0</v>
      </c>
    </row>
    <row r="388" spans="1:25" x14ac:dyDescent="0.25">
      <c r="A388" t="s">
        <v>730</v>
      </c>
      <c r="B388" t="s">
        <v>5238</v>
      </c>
      <c r="C388">
        <v>6</v>
      </c>
      <c r="D388">
        <v>0</v>
      </c>
      <c r="E388">
        <v>2.06</v>
      </c>
      <c r="F388">
        <v>0</v>
      </c>
      <c r="G388">
        <v>45</v>
      </c>
      <c r="H388">
        <v>2</v>
      </c>
      <c r="I388">
        <v>43.2</v>
      </c>
      <c r="J388">
        <v>31</v>
      </c>
      <c r="K388">
        <v>10</v>
      </c>
      <c r="L388">
        <v>0</v>
      </c>
      <c r="M388">
        <v>50</v>
      </c>
      <c r="N388">
        <v>9</v>
      </c>
      <c r="O388" t="s">
        <v>4256</v>
      </c>
      <c r="P388">
        <v>0</v>
      </c>
      <c r="Q388">
        <v>0</v>
      </c>
      <c r="R388">
        <v>10</v>
      </c>
      <c r="S388">
        <v>1</v>
      </c>
      <c r="T388">
        <v>170</v>
      </c>
      <c r="U388">
        <v>10</v>
      </c>
      <c r="V388">
        <v>1</v>
      </c>
      <c r="W388">
        <v>1</v>
      </c>
      <c r="X388">
        <v>2</v>
      </c>
      <c r="Y388">
        <v>0</v>
      </c>
    </row>
    <row r="389" spans="1:25" x14ac:dyDescent="0.25">
      <c r="A389" t="s">
        <v>888</v>
      </c>
      <c r="B389" t="s">
        <v>5229</v>
      </c>
      <c r="C389">
        <v>2</v>
      </c>
      <c r="D389">
        <v>1</v>
      </c>
      <c r="E389">
        <v>3.3</v>
      </c>
      <c r="F389">
        <v>0</v>
      </c>
      <c r="G389">
        <v>48</v>
      </c>
      <c r="H389">
        <v>1</v>
      </c>
      <c r="I389">
        <v>43.2</v>
      </c>
      <c r="J389">
        <v>40</v>
      </c>
      <c r="K389">
        <v>16</v>
      </c>
      <c r="L389">
        <v>4</v>
      </c>
      <c r="M389">
        <v>37</v>
      </c>
      <c r="N389">
        <v>14</v>
      </c>
      <c r="O389" t="s">
        <v>4358</v>
      </c>
      <c r="P389">
        <v>0</v>
      </c>
      <c r="Q389">
        <v>0</v>
      </c>
      <c r="R389">
        <v>2</v>
      </c>
      <c r="S389">
        <v>1</v>
      </c>
      <c r="T389">
        <v>182</v>
      </c>
      <c r="U389">
        <v>18</v>
      </c>
      <c r="V389">
        <v>1</v>
      </c>
      <c r="W389">
        <v>1</v>
      </c>
      <c r="X389">
        <v>0</v>
      </c>
      <c r="Y389">
        <v>1</v>
      </c>
    </row>
    <row r="390" spans="1:25" x14ac:dyDescent="0.25">
      <c r="A390" t="s">
        <v>5493</v>
      </c>
      <c r="B390" t="s">
        <v>5241</v>
      </c>
      <c r="C390">
        <v>2</v>
      </c>
      <c r="D390">
        <v>0</v>
      </c>
      <c r="E390">
        <v>3.71</v>
      </c>
      <c r="F390">
        <v>0</v>
      </c>
      <c r="G390">
        <v>51</v>
      </c>
      <c r="H390">
        <v>0</v>
      </c>
      <c r="I390">
        <v>43.2</v>
      </c>
      <c r="J390">
        <v>48</v>
      </c>
      <c r="K390">
        <v>18</v>
      </c>
      <c r="L390">
        <v>5</v>
      </c>
      <c r="M390">
        <v>29</v>
      </c>
      <c r="N390">
        <v>13</v>
      </c>
      <c r="O390" t="s">
        <v>6026</v>
      </c>
      <c r="P390">
        <v>0</v>
      </c>
      <c r="Q390">
        <v>0</v>
      </c>
      <c r="R390">
        <v>5</v>
      </c>
      <c r="S390">
        <v>2</v>
      </c>
      <c r="T390">
        <v>190</v>
      </c>
      <c r="U390">
        <v>19</v>
      </c>
      <c r="V390">
        <v>0</v>
      </c>
      <c r="W390">
        <v>4</v>
      </c>
      <c r="X390">
        <v>1</v>
      </c>
      <c r="Y390">
        <v>1</v>
      </c>
    </row>
    <row r="391" spans="1:25" x14ac:dyDescent="0.25">
      <c r="A391" t="s">
        <v>5299</v>
      </c>
      <c r="B391" t="s">
        <v>5252</v>
      </c>
      <c r="C391">
        <v>3</v>
      </c>
      <c r="D391">
        <v>2</v>
      </c>
      <c r="E391">
        <v>4.53</v>
      </c>
      <c r="F391">
        <v>0</v>
      </c>
      <c r="G391">
        <v>40</v>
      </c>
      <c r="H391">
        <v>9</v>
      </c>
      <c r="I391">
        <v>43.2</v>
      </c>
      <c r="J391">
        <v>38</v>
      </c>
      <c r="K391">
        <v>22</v>
      </c>
      <c r="L391">
        <v>7</v>
      </c>
      <c r="M391">
        <v>51</v>
      </c>
      <c r="N391">
        <v>20</v>
      </c>
      <c r="O391" t="s">
        <v>6087</v>
      </c>
      <c r="P391">
        <v>0</v>
      </c>
      <c r="Q391">
        <v>0</v>
      </c>
      <c r="R391">
        <v>2</v>
      </c>
      <c r="S391">
        <v>1</v>
      </c>
      <c r="T391">
        <v>184</v>
      </c>
      <c r="U391">
        <v>22</v>
      </c>
      <c r="V391">
        <v>0</v>
      </c>
      <c r="W391">
        <v>4</v>
      </c>
      <c r="X391">
        <v>2</v>
      </c>
      <c r="Y391">
        <v>1</v>
      </c>
    </row>
    <row r="392" spans="1:25" x14ac:dyDescent="0.25">
      <c r="A392" t="s">
        <v>5322</v>
      </c>
      <c r="B392" t="s">
        <v>5232</v>
      </c>
      <c r="C392">
        <v>3</v>
      </c>
      <c r="D392">
        <v>2</v>
      </c>
      <c r="E392">
        <v>6.23</v>
      </c>
      <c r="F392">
        <v>0</v>
      </c>
      <c r="G392">
        <v>54</v>
      </c>
      <c r="H392">
        <v>0</v>
      </c>
      <c r="I392">
        <v>43.1</v>
      </c>
      <c r="J392">
        <v>48</v>
      </c>
      <c r="K392">
        <v>30</v>
      </c>
      <c r="L392">
        <v>7</v>
      </c>
      <c r="M392">
        <v>43</v>
      </c>
      <c r="N392">
        <v>27</v>
      </c>
      <c r="O392" t="s">
        <v>5323</v>
      </c>
      <c r="P392">
        <v>0</v>
      </c>
      <c r="Q392">
        <v>0</v>
      </c>
      <c r="R392">
        <v>6</v>
      </c>
      <c r="S392">
        <v>1</v>
      </c>
      <c r="T392">
        <v>201</v>
      </c>
      <c r="U392">
        <v>32</v>
      </c>
      <c r="V392">
        <v>1</v>
      </c>
      <c r="W392">
        <v>1</v>
      </c>
      <c r="X392">
        <v>5</v>
      </c>
      <c r="Y392">
        <v>0</v>
      </c>
    </row>
    <row r="393" spans="1:25" x14ac:dyDescent="0.25">
      <c r="A393" t="s">
        <v>5332</v>
      </c>
      <c r="B393" t="s">
        <v>5234</v>
      </c>
      <c r="C393">
        <v>3</v>
      </c>
      <c r="D393">
        <v>2</v>
      </c>
      <c r="E393">
        <v>3.14</v>
      </c>
      <c r="F393">
        <v>7</v>
      </c>
      <c r="G393">
        <v>7</v>
      </c>
      <c r="H393">
        <v>0</v>
      </c>
      <c r="I393">
        <v>43</v>
      </c>
      <c r="J393">
        <v>36</v>
      </c>
      <c r="K393">
        <v>15</v>
      </c>
      <c r="L393">
        <v>6</v>
      </c>
      <c r="M393">
        <v>29</v>
      </c>
      <c r="N393">
        <v>9</v>
      </c>
      <c r="O393" t="s">
        <v>6017</v>
      </c>
      <c r="P393">
        <v>1</v>
      </c>
      <c r="Q393">
        <v>1</v>
      </c>
      <c r="R393">
        <v>0</v>
      </c>
      <c r="S393">
        <v>0</v>
      </c>
      <c r="T393">
        <v>169</v>
      </c>
      <c r="U393">
        <v>16</v>
      </c>
      <c r="V393">
        <v>0</v>
      </c>
      <c r="W393">
        <v>0</v>
      </c>
      <c r="X393">
        <v>2</v>
      </c>
      <c r="Y393">
        <v>0</v>
      </c>
    </row>
    <row r="394" spans="1:25" x14ac:dyDescent="0.25">
      <c r="A394" t="s">
        <v>675</v>
      </c>
      <c r="B394" t="s">
        <v>5243</v>
      </c>
      <c r="C394">
        <v>3</v>
      </c>
      <c r="D394">
        <v>4</v>
      </c>
      <c r="E394">
        <v>3.98</v>
      </c>
      <c r="F394">
        <v>0</v>
      </c>
      <c r="G394">
        <v>49</v>
      </c>
      <c r="H394">
        <v>2</v>
      </c>
      <c r="I394">
        <v>43</v>
      </c>
      <c r="J394">
        <v>38</v>
      </c>
      <c r="K394">
        <v>19</v>
      </c>
      <c r="L394">
        <v>7</v>
      </c>
      <c r="M394">
        <v>50</v>
      </c>
      <c r="N394">
        <v>12</v>
      </c>
      <c r="O394" t="s">
        <v>5080</v>
      </c>
      <c r="P394">
        <v>0</v>
      </c>
      <c r="Q394">
        <v>0</v>
      </c>
      <c r="R394">
        <v>14</v>
      </c>
      <c r="S394">
        <v>3</v>
      </c>
      <c r="T394">
        <v>178</v>
      </c>
      <c r="U394">
        <v>21</v>
      </c>
      <c r="V394">
        <v>3</v>
      </c>
      <c r="W394">
        <v>0</v>
      </c>
      <c r="X394">
        <v>0</v>
      </c>
      <c r="Y394">
        <v>0</v>
      </c>
    </row>
    <row r="395" spans="1:25" x14ac:dyDescent="0.25">
      <c r="A395" t="s">
        <v>6892</v>
      </c>
      <c r="B395" t="s">
        <v>5250</v>
      </c>
      <c r="C395">
        <v>3</v>
      </c>
      <c r="D395">
        <v>2</v>
      </c>
      <c r="E395">
        <v>4.1900000000000004</v>
      </c>
      <c r="F395">
        <v>0</v>
      </c>
      <c r="G395">
        <v>46</v>
      </c>
      <c r="H395">
        <v>1</v>
      </c>
      <c r="I395">
        <v>43</v>
      </c>
      <c r="J395">
        <v>41</v>
      </c>
      <c r="K395">
        <v>20</v>
      </c>
      <c r="L395">
        <v>10</v>
      </c>
      <c r="M395">
        <v>46</v>
      </c>
      <c r="N395">
        <v>14</v>
      </c>
      <c r="O395" t="s">
        <v>7023</v>
      </c>
      <c r="P395">
        <v>0</v>
      </c>
      <c r="Q395">
        <v>0</v>
      </c>
      <c r="R395">
        <v>8</v>
      </c>
      <c r="S395">
        <v>0</v>
      </c>
      <c r="T395">
        <v>180</v>
      </c>
      <c r="U395">
        <v>23</v>
      </c>
      <c r="V395">
        <v>0</v>
      </c>
      <c r="W395">
        <v>1</v>
      </c>
      <c r="X395">
        <v>0</v>
      </c>
      <c r="Y395">
        <v>0</v>
      </c>
    </row>
    <row r="396" spans="1:25" x14ac:dyDescent="0.25">
      <c r="A396" t="s">
        <v>5382</v>
      </c>
      <c r="B396" t="s">
        <v>5244</v>
      </c>
      <c r="C396">
        <v>2</v>
      </c>
      <c r="D396">
        <v>3</v>
      </c>
      <c r="E396">
        <v>4.8099999999999996</v>
      </c>
      <c r="F396">
        <v>8</v>
      </c>
      <c r="G396">
        <v>8</v>
      </c>
      <c r="H396">
        <v>0</v>
      </c>
      <c r="I396">
        <v>43</v>
      </c>
      <c r="J396">
        <v>43</v>
      </c>
      <c r="K396">
        <v>23</v>
      </c>
      <c r="L396">
        <v>5</v>
      </c>
      <c r="M396">
        <v>32</v>
      </c>
      <c r="N396">
        <v>14</v>
      </c>
      <c r="O396" t="s">
        <v>6831</v>
      </c>
      <c r="P396">
        <v>0</v>
      </c>
      <c r="Q396">
        <v>0</v>
      </c>
      <c r="R396">
        <v>0</v>
      </c>
      <c r="S396">
        <v>0</v>
      </c>
      <c r="T396">
        <v>184</v>
      </c>
      <c r="U396">
        <v>23</v>
      </c>
      <c r="V396">
        <v>1</v>
      </c>
      <c r="W396">
        <v>3</v>
      </c>
      <c r="X396">
        <v>0</v>
      </c>
      <c r="Y396">
        <v>0</v>
      </c>
    </row>
    <row r="397" spans="1:25" x14ac:dyDescent="0.25">
      <c r="A397" t="s">
        <v>868</v>
      </c>
      <c r="B397" t="s">
        <v>6836</v>
      </c>
      <c r="C397">
        <v>0</v>
      </c>
      <c r="D397">
        <v>0</v>
      </c>
      <c r="E397">
        <v>4.22</v>
      </c>
      <c r="F397">
        <v>0</v>
      </c>
      <c r="G397">
        <v>47</v>
      </c>
      <c r="H397">
        <v>0</v>
      </c>
      <c r="I397">
        <v>42.2</v>
      </c>
      <c r="J397">
        <v>40</v>
      </c>
      <c r="K397">
        <v>20</v>
      </c>
      <c r="L397">
        <v>10</v>
      </c>
      <c r="M397">
        <v>52</v>
      </c>
      <c r="N397">
        <v>12</v>
      </c>
      <c r="O397" t="s">
        <v>3945</v>
      </c>
      <c r="P397">
        <v>0</v>
      </c>
      <c r="Q397">
        <v>0</v>
      </c>
      <c r="R397">
        <v>9</v>
      </c>
      <c r="S397">
        <v>1</v>
      </c>
      <c r="T397">
        <v>176</v>
      </c>
      <c r="U397">
        <v>22</v>
      </c>
      <c r="V397">
        <v>0</v>
      </c>
      <c r="W397">
        <v>1</v>
      </c>
      <c r="X397">
        <v>4</v>
      </c>
      <c r="Y397">
        <v>0</v>
      </c>
    </row>
    <row r="398" spans="1:25" x14ac:dyDescent="0.25">
      <c r="A398" t="s">
        <v>5387</v>
      </c>
      <c r="B398" t="s">
        <v>5231</v>
      </c>
      <c r="C398">
        <v>3</v>
      </c>
      <c r="D398">
        <v>3</v>
      </c>
      <c r="E398">
        <v>2.5499999999999998</v>
      </c>
      <c r="F398">
        <v>0</v>
      </c>
      <c r="G398">
        <v>37</v>
      </c>
      <c r="H398">
        <v>0</v>
      </c>
      <c r="I398">
        <v>42.1</v>
      </c>
      <c r="J398">
        <v>35</v>
      </c>
      <c r="K398">
        <v>12</v>
      </c>
      <c r="L398">
        <v>4</v>
      </c>
      <c r="M398">
        <v>34</v>
      </c>
      <c r="N398">
        <v>11</v>
      </c>
      <c r="O398" t="s">
        <v>5388</v>
      </c>
      <c r="P398">
        <v>0</v>
      </c>
      <c r="Q398">
        <v>0</v>
      </c>
      <c r="R398">
        <v>1</v>
      </c>
      <c r="S398">
        <v>0</v>
      </c>
      <c r="T398">
        <v>171</v>
      </c>
      <c r="U398">
        <v>12</v>
      </c>
      <c r="V398">
        <v>3</v>
      </c>
      <c r="W398">
        <v>2</v>
      </c>
      <c r="X398">
        <v>2</v>
      </c>
      <c r="Y398">
        <v>0</v>
      </c>
    </row>
    <row r="399" spans="1:25" x14ac:dyDescent="0.25">
      <c r="A399" t="s">
        <v>5419</v>
      </c>
      <c r="B399" t="s">
        <v>5255</v>
      </c>
      <c r="C399">
        <v>3</v>
      </c>
      <c r="D399">
        <v>1</v>
      </c>
      <c r="E399">
        <v>4.68</v>
      </c>
      <c r="F399">
        <v>0</v>
      </c>
      <c r="G399">
        <v>38</v>
      </c>
      <c r="H399">
        <v>0</v>
      </c>
      <c r="I399">
        <v>42.1</v>
      </c>
      <c r="J399">
        <v>46</v>
      </c>
      <c r="K399">
        <v>22</v>
      </c>
      <c r="L399">
        <v>5</v>
      </c>
      <c r="M399">
        <v>43</v>
      </c>
      <c r="N399">
        <v>13</v>
      </c>
      <c r="O399" t="s">
        <v>6011</v>
      </c>
      <c r="P399">
        <v>0</v>
      </c>
      <c r="Q399">
        <v>0</v>
      </c>
      <c r="R399">
        <v>5</v>
      </c>
      <c r="S399">
        <v>0</v>
      </c>
      <c r="T399">
        <v>182</v>
      </c>
      <c r="U399">
        <v>22</v>
      </c>
      <c r="V399">
        <v>1</v>
      </c>
      <c r="W399">
        <v>0</v>
      </c>
      <c r="X399">
        <v>2</v>
      </c>
      <c r="Y399">
        <v>0</v>
      </c>
    </row>
    <row r="400" spans="1:25" x14ac:dyDescent="0.25">
      <c r="A400" t="s">
        <v>731</v>
      </c>
      <c r="B400" t="s">
        <v>5250</v>
      </c>
      <c r="C400">
        <v>0</v>
      </c>
      <c r="D400">
        <v>5</v>
      </c>
      <c r="E400">
        <v>7.44</v>
      </c>
      <c r="F400">
        <v>9</v>
      </c>
      <c r="G400">
        <v>9</v>
      </c>
      <c r="H400">
        <v>0</v>
      </c>
      <c r="I400">
        <v>42.1</v>
      </c>
      <c r="J400">
        <v>51</v>
      </c>
      <c r="K400">
        <v>35</v>
      </c>
      <c r="L400">
        <v>16</v>
      </c>
      <c r="M400">
        <v>23</v>
      </c>
      <c r="N400">
        <v>12</v>
      </c>
      <c r="O400" t="s">
        <v>3870</v>
      </c>
      <c r="P400">
        <v>0</v>
      </c>
      <c r="Q400">
        <v>0</v>
      </c>
      <c r="R400">
        <v>0</v>
      </c>
      <c r="S400">
        <v>0</v>
      </c>
      <c r="T400">
        <v>191</v>
      </c>
      <c r="U400">
        <v>41</v>
      </c>
      <c r="V400">
        <v>0</v>
      </c>
      <c r="W400">
        <v>4</v>
      </c>
      <c r="X400">
        <v>0</v>
      </c>
      <c r="Y400">
        <v>0</v>
      </c>
    </row>
    <row r="401" spans="1:25" x14ac:dyDescent="0.25">
      <c r="A401" t="s">
        <v>6883</v>
      </c>
      <c r="B401" t="s">
        <v>5257</v>
      </c>
      <c r="C401">
        <v>3</v>
      </c>
      <c r="D401">
        <v>3</v>
      </c>
      <c r="E401">
        <v>3.21</v>
      </c>
      <c r="F401">
        <v>0</v>
      </c>
      <c r="G401">
        <v>37</v>
      </c>
      <c r="H401">
        <v>1</v>
      </c>
      <c r="I401">
        <v>42</v>
      </c>
      <c r="J401">
        <v>38</v>
      </c>
      <c r="K401">
        <v>15</v>
      </c>
      <c r="L401">
        <v>4</v>
      </c>
      <c r="M401">
        <v>44</v>
      </c>
      <c r="N401">
        <v>6</v>
      </c>
      <c r="O401" t="s">
        <v>7024</v>
      </c>
      <c r="P401">
        <v>0</v>
      </c>
      <c r="Q401">
        <v>0</v>
      </c>
      <c r="R401">
        <v>12</v>
      </c>
      <c r="S401">
        <v>2</v>
      </c>
      <c r="T401">
        <v>170</v>
      </c>
      <c r="U401">
        <v>15</v>
      </c>
      <c r="V401">
        <v>2</v>
      </c>
      <c r="W401">
        <v>4</v>
      </c>
      <c r="X401">
        <v>1</v>
      </c>
      <c r="Y401">
        <v>0</v>
      </c>
    </row>
    <row r="402" spans="1:25" x14ac:dyDescent="0.25">
      <c r="A402" t="s">
        <v>5465</v>
      </c>
      <c r="B402" t="s">
        <v>5234</v>
      </c>
      <c r="C402">
        <v>2</v>
      </c>
      <c r="D402">
        <v>2</v>
      </c>
      <c r="E402">
        <v>5.14</v>
      </c>
      <c r="F402">
        <v>0</v>
      </c>
      <c r="G402">
        <v>49</v>
      </c>
      <c r="H402">
        <v>0</v>
      </c>
      <c r="I402">
        <v>42</v>
      </c>
      <c r="J402">
        <v>37</v>
      </c>
      <c r="K402">
        <v>24</v>
      </c>
      <c r="L402">
        <v>7</v>
      </c>
      <c r="M402">
        <v>45</v>
      </c>
      <c r="N402">
        <v>16</v>
      </c>
      <c r="O402" t="s">
        <v>5466</v>
      </c>
      <c r="P402">
        <v>0</v>
      </c>
      <c r="Q402">
        <v>0</v>
      </c>
      <c r="R402">
        <v>20</v>
      </c>
      <c r="S402">
        <v>2</v>
      </c>
      <c r="T402">
        <v>177</v>
      </c>
      <c r="U402">
        <v>30</v>
      </c>
      <c r="V402">
        <v>1</v>
      </c>
      <c r="W402">
        <v>3</v>
      </c>
      <c r="X402">
        <v>6</v>
      </c>
      <c r="Y402">
        <v>0</v>
      </c>
    </row>
    <row r="403" spans="1:25" x14ac:dyDescent="0.25">
      <c r="A403" t="s">
        <v>5386</v>
      </c>
      <c r="B403" t="s">
        <v>5250</v>
      </c>
      <c r="C403">
        <v>1</v>
      </c>
      <c r="D403">
        <v>1</v>
      </c>
      <c r="E403">
        <v>7.34</v>
      </c>
      <c r="F403">
        <v>3</v>
      </c>
      <c r="G403">
        <v>31</v>
      </c>
      <c r="H403">
        <v>0</v>
      </c>
      <c r="I403">
        <v>41.2</v>
      </c>
      <c r="J403">
        <v>44</v>
      </c>
      <c r="K403">
        <v>34</v>
      </c>
      <c r="L403">
        <v>11</v>
      </c>
      <c r="M403">
        <v>33</v>
      </c>
      <c r="N403">
        <v>25</v>
      </c>
      <c r="O403" t="s">
        <v>6998</v>
      </c>
      <c r="P403">
        <v>0</v>
      </c>
      <c r="Q403">
        <v>0</v>
      </c>
      <c r="R403">
        <v>0</v>
      </c>
      <c r="S403">
        <v>0</v>
      </c>
      <c r="T403">
        <v>192</v>
      </c>
      <c r="U403">
        <v>35</v>
      </c>
      <c r="V403">
        <v>0</v>
      </c>
      <c r="W403">
        <v>3</v>
      </c>
      <c r="X403">
        <v>5</v>
      </c>
      <c r="Y403">
        <v>1</v>
      </c>
    </row>
    <row r="404" spans="1:25" x14ac:dyDescent="0.25">
      <c r="A404" t="s">
        <v>689</v>
      </c>
      <c r="B404" t="s">
        <v>5249</v>
      </c>
      <c r="C404">
        <v>3</v>
      </c>
      <c r="D404">
        <v>1</v>
      </c>
      <c r="E404">
        <v>3.92</v>
      </c>
      <c r="F404">
        <v>0</v>
      </c>
      <c r="G404">
        <v>52</v>
      </c>
      <c r="H404">
        <v>0</v>
      </c>
      <c r="I404">
        <v>41.1</v>
      </c>
      <c r="J404">
        <v>47</v>
      </c>
      <c r="K404">
        <v>18</v>
      </c>
      <c r="L404">
        <v>7</v>
      </c>
      <c r="M404">
        <v>54</v>
      </c>
      <c r="N404">
        <v>26</v>
      </c>
      <c r="O404" t="s">
        <v>4777</v>
      </c>
      <c r="P404">
        <v>0</v>
      </c>
      <c r="Q404">
        <v>0</v>
      </c>
      <c r="R404">
        <v>10</v>
      </c>
      <c r="S404">
        <v>2</v>
      </c>
      <c r="T404">
        <v>197</v>
      </c>
      <c r="U404">
        <v>20</v>
      </c>
      <c r="V404">
        <v>1</v>
      </c>
      <c r="W404">
        <v>1</v>
      </c>
      <c r="X404">
        <v>1</v>
      </c>
      <c r="Y404">
        <v>0</v>
      </c>
    </row>
    <row r="405" spans="1:25" x14ac:dyDescent="0.25">
      <c r="A405" t="s">
        <v>5181</v>
      </c>
      <c r="B405" t="s">
        <v>5229</v>
      </c>
      <c r="C405">
        <v>1</v>
      </c>
      <c r="D405">
        <v>1</v>
      </c>
      <c r="E405">
        <v>4.3499999999999996</v>
      </c>
      <c r="F405">
        <v>0</v>
      </c>
      <c r="G405">
        <v>32</v>
      </c>
      <c r="H405">
        <v>0</v>
      </c>
      <c r="I405">
        <v>41.1</v>
      </c>
      <c r="J405">
        <v>50</v>
      </c>
      <c r="K405">
        <v>20</v>
      </c>
      <c r="L405">
        <v>3</v>
      </c>
      <c r="M405">
        <v>33</v>
      </c>
      <c r="N405">
        <v>14</v>
      </c>
      <c r="O405" t="s">
        <v>5182</v>
      </c>
      <c r="P405">
        <v>0</v>
      </c>
      <c r="Q405">
        <v>0</v>
      </c>
      <c r="R405">
        <v>2</v>
      </c>
      <c r="S405">
        <v>1</v>
      </c>
      <c r="T405">
        <v>178</v>
      </c>
      <c r="U405">
        <v>20</v>
      </c>
      <c r="V405">
        <v>3</v>
      </c>
      <c r="W405">
        <v>1</v>
      </c>
      <c r="X405">
        <v>1</v>
      </c>
      <c r="Y405">
        <v>0</v>
      </c>
    </row>
    <row r="406" spans="1:25" x14ac:dyDescent="0.25">
      <c r="A406" t="s">
        <v>2275</v>
      </c>
      <c r="B406" t="s">
        <v>5236</v>
      </c>
      <c r="C406">
        <v>0</v>
      </c>
      <c r="D406">
        <v>3</v>
      </c>
      <c r="E406">
        <v>6.31</v>
      </c>
      <c r="F406">
        <v>5</v>
      </c>
      <c r="G406">
        <v>11</v>
      </c>
      <c r="H406">
        <v>0</v>
      </c>
      <c r="I406">
        <v>41.1</v>
      </c>
      <c r="J406">
        <v>48</v>
      </c>
      <c r="K406">
        <v>29</v>
      </c>
      <c r="L406">
        <v>9</v>
      </c>
      <c r="M406">
        <v>39</v>
      </c>
      <c r="N406">
        <v>27</v>
      </c>
      <c r="O406" t="s">
        <v>4506</v>
      </c>
      <c r="P406">
        <v>0</v>
      </c>
      <c r="Q406">
        <v>0</v>
      </c>
      <c r="R406">
        <v>0</v>
      </c>
      <c r="S406">
        <v>0</v>
      </c>
      <c r="T406">
        <v>196</v>
      </c>
      <c r="U406">
        <v>32</v>
      </c>
      <c r="V406">
        <v>0</v>
      </c>
      <c r="W406">
        <v>3</v>
      </c>
      <c r="X406">
        <v>3</v>
      </c>
      <c r="Y406">
        <v>0</v>
      </c>
    </row>
    <row r="407" spans="1:25" x14ac:dyDescent="0.25">
      <c r="A407" t="s">
        <v>990</v>
      </c>
      <c r="B407" t="s">
        <v>5248</v>
      </c>
      <c r="C407">
        <v>5</v>
      </c>
      <c r="D407">
        <v>1</v>
      </c>
      <c r="E407">
        <v>3.51</v>
      </c>
      <c r="F407">
        <v>6</v>
      </c>
      <c r="G407">
        <v>9</v>
      </c>
      <c r="H407">
        <v>1</v>
      </c>
      <c r="I407">
        <v>41</v>
      </c>
      <c r="J407">
        <v>43</v>
      </c>
      <c r="K407">
        <v>16</v>
      </c>
      <c r="L407">
        <v>6</v>
      </c>
      <c r="M407">
        <v>37</v>
      </c>
      <c r="N407">
        <v>10</v>
      </c>
      <c r="O407" t="s">
        <v>4835</v>
      </c>
      <c r="P407">
        <v>0</v>
      </c>
      <c r="Q407">
        <v>0</v>
      </c>
      <c r="R407">
        <v>0</v>
      </c>
      <c r="S407">
        <v>0</v>
      </c>
      <c r="T407">
        <v>178</v>
      </c>
      <c r="U407">
        <v>22</v>
      </c>
      <c r="V407">
        <v>0</v>
      </c>
      <c r="W407">
        <v>2</v>
      </c>
      <c r="X407">
        <v>1</v>
      </c>
      <c r="Y407">
        <v>0</v>
      </c>
    </row>
    <row r="408" spans="1:25" x14ac:dyDescent="0.25">
      <c r="A408" t="s">
        <v>5408</v>
      </c>
      <c r="B408" t="s">
        <v>5248</v>
      </c>
      <c r="C408">
        <v>6</v>
      </c>
      <c r="D408">
        <v>3</v>
      </c>
      <c r="E408">
        <v>2.66</v>
      </c>
      <c r="F408">
        <v>0</v>
      </c>
      <c r="G408">
        <v>45</v>
      </c>
      <c r="H408">
        <v>1</v>
      </c>
      <c r="I408">
        <v>40.200000000000003</v>
      </c>
      <c r="J408">
        <v>30</v>
      </c>
      <c r="K408">
        <v>12</v>
      </c>
      <c r="L408">
        <v>2</v>
      </c>
      <c r="M408">
        <v>35</v>
      </c>
      <c r="N408">
        <v>21</v>
      </c>
      <c r="O408" t="s">
        <v>5409</v>
      </c>
      <c r="P408">
        <v>0</v>
      </c>
      <c r="Q408">
        <v>0</v>
      </c>
      <c r="R408">
        <v>12</v>
      </c>
      <c r="S408">
        <v>1</v>
      </c>
      <c r="T408">
        <v>173</v>
      </c>
      <c r="U408">
        <v>12</v>
      </c>
      <c r="V408">
        <v>3</v>
      </c>
      <c r="W408">
        <v>5</v>
      </c>
      <c r="X408">
        <v>1</v>
      </c>
      <c r="Y408">
        <v>1</v>
      </c>
    </row>
    <row r="409" spans="1:25" x14ac:dyDescent="0.25">
      <c r="A409" t="s">
        <v>691</v>
      </c>
      <c r="B409" t="s">
        <v>5230</v>
      </c>
      <c r="C409">
        <v>1</v>
      </c>
      <c r="D409">
        <v>0</v>
      </c>
      <c r="E409">
        <v>3.54</v>
      </c>
      <c r="F409">
        <v>0</v>
      </c>
      <c r="G409">
        <v>46</v>
      </c>
      <c r="H409">
        <v>0</v>
      </c>
      <c r="I409">
        <v>40.200000000000003</v>
      </c>
      <c r="J409">
        <v>28</v>
      </c>
      <c r="K409">
        <v>16</v>
      </c>
      <c r="L409">
        <v>6</v>
      </c>
      <c r="M409">
        <v>27</v>
      </c>
      <c r="N409">
        <v>20</v>
      </c>
      <c r="O409" t="s">
        <v>3919</v>
      </c>
      <c r="P409">
        <v>0</v>
      </c>
      <c r="Q409">
        <v>0</v>
      </c>
      <c r="R409">
        <v>5</v>
      </c>
      <c r="S409">
        <v>3</v>
      </c>
      <c r="T409">
        <v>166</v>
      </c>
      <c r="U409">
        <v>16</v>
      </c>
      <c r="V409">
        <v>1</v>
      </c>
      <c r="W409">
        <v>3</v>
      </c>
      <c r="X409">
        <v>1</v>
      </c>
      <c r="Y409">
        <v>0</v>
      </c>
    </row>
    <row r="410" spans="1:25" x14ac:dyDescent="0.25">
      <c r="A410" t="s">
        <v>2333</v>
      </c>
      <c r="B410" t="s">
        <v>6836</v>
      </c>
      <c r="C410">
        <v>1</v>
      </c>
      <c r="D410">
        <v>1</v>
      </c>
      <c r="E410">
        <v>6.08</v>
      </c>
      <c r="F410">
        <v>8</v>
      </c>
      <c r="G410">
        <v>11</v>
      </c>
      <c r="H410">
        <v>0</v>
      </c>
      <c r="I410">
        <v>40</v>
      </c>
      <c r="J410">
        <v>59</v>
      </c>
      <c r="K410">
        <v>27</v>
      </c>
      <c r="L410">
        <v>8</v>
      </c>
      <c r="M410">
        <v>32</v>
      </c>
      <c r="N410">
        <v>11</v>
      </c>
      <c r="O410" t="s">
        <v>4202</v>
      </c>
      <c r="P410">
        <v>0</v>
      </c>
      <c r="Q410">
        <v>0</v>
      </c>
      <c r="R410">
        <v>0</v>
      </c>
      <c r="S410">
        <v>0</v>
      </c>
      <c r="T410">
        <v>185</v>
      </c>
      <c r="U410">
        <v>27</v>
      </c>
      <c r="V410">
        <v>0</v>
      </c>
      <c r="W410">
        <v>1</v>
      </c>
      <c r="X410">
        <v>2</v>
      </c>
      <c r="Y410">
        <v>0</v>
      </c>
    </row>
    <row r="411" spans="1:25" x14ac:dyDescent="0.25">
      <c r="A411" t="s">
        <v>690</v>
      </c>
      <c r="B411" t="s">
        <v>6836</v>
      </c>
      <c r="C411">
        <v>2</v>
      </c>
      <c r="D411">
        <v>5</v>
      </c>
      <c r="E411">
        <v>6.3</v>
      </c>
      <c r="F411">
        <v>0</v>
      </c>
      <c r="G411">
        <v>46</v>
      </c>
      <c r="H411">
        <v>1</v>
      </c>
      <c r="I411">
        <v>40</v>
      </c>
      <c r="J411">
        <v>46</v>
      </c>
      <c r="K411">
        <v>28</v>
      </c>
      <c r="L411">
        <v>12</v>
      </c>
      <c r="M411">
        <v>48</v>
      </c>
      <c r="N411">
        <v>18</v>
      </c>
      <c r="O411" t="s">
        <v>4501</v>
      </c>
      <c r="P411">
        <v>0</v>
      </c>
      <c r="Q411">
        <v>0</v>
      </c>
      <c r="R411">
        <v>4</v>
      </c>
      <c r="S411">
        <v>2</v>
      </c>
      <c r="T411">
        <v>184</v>
      </c>
      <c r="U411">
        <v>30</v>
      </c>
      <c r="V411">
        <v>0</v>
      </c>
      <c r="W411">
        <v>1</v>
      </c>
      <c r="X411">
        <v>2</v>
      </c>
      <c r="Y411">
        <v>0</v>
      </c>
    </row>
    <row r="412" spans="1:25" x14ac:dyDescent="0.25">
      <c r="A412" t="s">
        <v>828</v>
      </c>
      <c r="B412" t="s">
        <v>5229</v>
      </c>
      <c r="C412">
        <v>1</v>
      </c>
      <c r="D412">
        <v>1</v>
      </c>
      <c r="E412">
        <v>3.18</v>
      </c>
      <c r="F412">
        <v>0</v>
      </c>
      <c r="G412">
        <v>33</v>
      </c>
      <c r="H412">
        <v>0</v>
      </c>
      <c r="I412">
        <v>39.200000000000003</v>
      </c>
      <c r="J412">
        <v>37</v>
      </c>
      <c r="K412">
        <v>14</v>
      </c>
      <c r="L412">
        <v>7</v>
      </c>
      <c r="M412">
        <v>37</v>
      </c>
      <c r="N412">
        <v>11</v>
      </c>
      <c r="O412" t="s">
        <v>4339</v>
      </c>
      <c r="P412">
        <v>0</v>
      </c>
      <c r="Q412">
        <v>0</v>
      </c>
      <c r="R412">
        <v>4</v>
      </c>
      <c r="S412">
        <v>1</v>
      </c>
      <c r="T412">
        <v>162</v>
      </c>
      <c r="U412">
        <v>17</v>
      </c>
      <c r="V412">
        <v>2</v>
      </c>
      <c r="W412">
        <v>1</v>
      </c>
      <c r="X412">
        <v>1</v>
      </c>
      <c r="Y412">
        <v>0</v>
      </c>
    </row>
    <row r="413" spans="1:25" x14ac:dyDescent="0.25">
      <c r="A413" t="s">
        <v>5470</v>
      </c>
      <c r="B413" t="s">
        <v>5258</v>
      </c>
      <c r="C413">
        <v>1</v>
      </c>
      <c r="D413">
        <v>1</v>
      </c>
      <c r="E413">
        <v>3.89</v>
      </c>
      <c r="F413">
        <v>0</v>
      </c>
      <c r="G413">
        <v>37</v>
      </c>
      <c r="H413">
        <v>0</v>
      </c>
      <c r="I413">
        <v>39.1</v>
      </c>
      <c r="J413">
        <v>45</v>
      </c>
      <c r="K413">
        <v>17</v>
      </c>
      <c r="L413">
        <v>5</v>
      </c>
      <c r="M413">
        <v>40</v>
      </c>
      <c r="N413">
        <v>8</v>
      </c>
      <c r="O413" t="s">
        <v>6028</v>
      </c>
      <c r="P413">
        <v>0</v>
      </c>
      <c r="Q413">
        <v>0</v>
      </c>
      <c r="R413">
        <v>3</v>
      </c>
      <c r="S413">
        <v>2</v>
      </c>
      <c r="T413">
        <v>171</v>
      </c>
      <c r="U413">
        <v>17</v>
      </c>
      <c r="V413">
        <v>1</v>
      </c>
      <c r="W413">
        <v>3</v>
      </c>
      <c r="X413">
        <v>2</v>
      </c>
      <c r="Y413">
        <v>0</v>
      </c>
    </row>
    <row r="414" spans="1:25" x14ac:dyDescent="0.25">
      <c r="A414" t="s">
        <v>809</v>
      </c>
      <c r="B414" t="s">
        <v>6836</v>
      </c>
      <c r="C414">
        <v>1</v>
      </c>
      <c r="D414">
        <v>1</v>
      </c>
      <c r="E414">
        <v>4.8099999999999996</v>
      </c>
      <c r="F414">
        <v>0</v>
      </c>
      <c r="G414">
        <v>46</v>
      </c>
      <c r="H414">
        <v>1</v>
      </c>
      <c r="I414">
        <v>39.1</v>
      </c>
      <c r="J414">
        <v>39</v>
      </c>
      <c r="K414">
        <v>21</v>
      </c>
      <c r="L414">
        <v>5</v>
      </c>
      <c r="M414">
        <v>43</v>
      </c>
      <c r="N414">
        <v>22</v>
      </c>
      <c r="O414" t="s">
        <v>4650</v>
      </c>
      <c r="P414">
        <v>0</v>
      </c>
      <c r="Q414">
        <v>0</v>
      </c>
      <c r="R414">
        <v>9</v>
      </c>
      <c r="S414">
        <v>0</v>
      </c>
      <c r="T414">
        <v>172</v>
      </c>
      <c r="U414">
        <v>21</v>
      </c>
      <c r="V414">
        <v>2</v>
      </c>
      <c r="W414">
        <v>1</v>
      </c>
      <c r="X414">
        <v>3</v>
      </c>
      <c r="Y414">
        <v>0</v>
      </c>
    </row>
    <row r="415" spans="1:25" x14ac:dyDescent="0.25">
      <c r="A415" t="s">
        <v>790</v>
      </c>
      <c r="B415" t="s">
        <v>5256</v>
      </c>
      <c r="C415">
        <v>2</v>
      </c>
      <c r="D415">
        <v>3</v>
      </c>
      <c r="E415">
        <v>5.08</v>
      </c>
      <c r="F415">
        <v>2</v>
      </c>
      <c r="G415">
        <v>18</v>
      </c>
      <c r="H415">
        <v>0</v>
      </c>
      <c r="I415">
        <v>39</v>
      </c>
      <c r="J415">
        <v>43</v>
      </c>
      <c r="K415">
        <v>22</v>
      </c>
      <c r="L415">
        <v>8</v>
      </c>
      <c r="M415">
        <v>23</v>
      </c>
      <c r="N415">
        <v>15</v>
      </c>
      <c r="O415" t="s">
        <v>3891</v>
      </c>
      <c r="P415">
        <v>0</v>
      </c>
      <c r="Q415">
        <v>0</v>
      </c>
      <c r="R415">
        <v>1</v>
      </c>
      <c r="S415">
        <v>3</v>
      </c>
      <c r="T415">
        <v>170</v>
      </c>
      <c r="U415">
        <v>23</v>
      </c>
      <c r="V415">
        <v>1</v>
      </c>
      <c r="W415">
        <v>1</v>
      </c>
      <c r="X415">
        <v>3</v>
      </c>
      <c r="Y415">
        <v>0</v>
      </c>
    </row>
    <row r="416" spans="1:25" x14ac:dyDescent="0.25">
      <c r="A416" t="s">
        <v>3706</v>
      </c>
      <c r="B416" t="s">
        <v>5253</v>
      </c>
      <c r="C416">
        <v>4</v>
      </c>
      <c r="D416">
        <v>1</v>
      </c>
      <c r="E416">
        <v>2.79</v>
      </c>
      <c r="F416">
        <v>0</v>
      </c>
      <c r="G416">
        <v>39</v>
      </c>
      <c r="H416">
        <v>2</v>
      </c>
      <c r="I416">
        <v>38.200000000000003</v>
      </c>
      <c r="J416">
        <v>18</v>
      </c>
      <c r="K416">
        <v>12</v>
      </c>
      <c r="L416">
        <v>4</v>
      </c>
      <c r="M416">
        <v>51</v>
      </c>
      <c r="N416">
        <v>17</v>
      </c>
      <c r="O416" t="s">
        <v>3824</v>
      </c>
      <c r="P416">
        <v>0</v>
      </c>
      <c r="Q416">
        <v>0</v>
      </c>
      <c r="R416">
        <v>11</v>
      </c>
      <c r="S416">
        <v>1</v>
      </c>
      <c r="T416">
        <v>151</v>
      </c>
      <c r="U416">
        <v>12</v>
      </c>
      <c r="V416">
        <v>1</v>
      </c>
      <c r="W416">
        <v>1</v>
      </c>
      <c r="X416">
        <v>1</v>
      </c>
      <c r="Y416">
        <v>1</v>
      </c>
    </row>
    <row r="417" spans="1:25" x14ac:dyDescent="0.25">
      <c r="A417" t="s">
        <v>5306</v>
      </c>
      <c r="B417" t="s">
        <v>5247</v>
      </c>
      <c r="C417">
        <v>0</v>
      </c>
      <c r="D417">
        <v>1</v>
      </c>
      <c r="E417">
        <v>3.82</v>
      </c>
      <c r="F417">
        <v>0</v>
      </c>
      <c r="G417">
        <v>55</v>
      </c>
      <c r="H417">
        <v>0</v>
      </c>
      <c r="I417">
        <v>37.200000000000003</v>
      </c>
      <c r="J417">
        <v>37</v>
      </c>
      <c r="K417">
        <v>16</v>
      </c>
      <c r="L417">
        <v>5</v>
      </c>
      <c r="M417">
        <v>33</v>
      </c>
      <c r="N417">
        <v>15</v>
      </c>
      <c r="O417" t="s">
        <v>6099</v>
      </c>
      <c r="P417">
        <v>0</v>
      </c>
      <c r="Q417">
        <v>0</v>
      </c>
      <c r="R417">
        <v>9</v>
      </c>
      <c r="S417">
        <v>2</v>
      </c>
      <c r="T417">
        <v>160</v>
      </c>
      <c r="U417">
        <v>16</v>
      </c>
      <c r="V417">
        <v>1</v>
      </c>
      <c r="W417">
        <v>2</v>
      </c>
      <c r="X417">
        <v>2</v>
      </c>
      <c r="Y417">
        <v>1</v>
      </c>
    </row>
    <row r="418" spans="1:25" x14ac:dyDescent="0.25">
      <c r="A418" t="s">
        <v>785</v>
      </c>
      <c r="B418" t="s">
        <v>5241</v>
      </c>
      <c r="C418">
        <v>2</v>
      </c>
      <c r="D418">
        <v>1</v>
      </c>
      <c r="E418">
        <v>2.89</v>
      </c>
      <c r="F418">
        <v>0</v>
      </c>
      <c r="G418">
        <v>38</v>
      </c>
      <c r="H418">
        <v>15</v>
      </c>
      <c r="I418">
        <v>37.1</v>
      </c>
      <c r="J418">
        <v>39</v>
      </c>
      <c r="K418">
        <v>12</v>
      </c>
      <c r="L418">
        <v>1</v>
      </c>
      <c r="M418">
        <v>29</v>
      </c>
      <c r="N418">
        <v>18</v>
      </c>
      <c r="O418" t="s">
        <v>5012</v>
      </c>
      <c r="P418">
        <v>0</v>
      </c>
      <c r="Q418">
        <v>0</v>
      </c>
      <c r="R418">
        <v>0</v>
      </c>
      <c r="S418">
        <v>2</v>
      </c>
      <c r="T418">
        <v>161</v>
      </c>
      <c r="U418">
        <v>12</v>
      </c>
      <c r="V418">
        <v>1</v>
      </c>
      <c r="W418">
        <v>0</v>
      </c>
      <c r="X418">
        <v>4</v>
      </c>
      <c r="Y418">
        <v>0</v>
      </c>
    </row>
    <row r="419" spans="1:25" x14ac:dyDescent="0.25">
      <c r="A419" t="s">
        <v>5569</v>
      </c>
      <c r="B419" t="s">
        <v>5232</v>
      </c>
      <c r="C419">
        <v>4</v>
      </c>
      <c r="D419">
        <v>1</v>
      </c>
      <c r="E419">
        <v>5.0599999999999996</v>
      </c>
      <c r="F419">
        <v>0</v>
      </c>
      <c r="G419">
        <v>41</v>
      </c>
      <c r="H419">
        <v>4</v>
      </c>
      <c r="I419">
        <v>37.1</v>
      </c>
      <c r="J419">
        <v>45</v>
      </c>
      <c r="K419">
        <v>21</v>
      </c>
      <c r="L419">
        <v>5</v>
      </c>
      <c r="M419">
        <v>35</v>
      </c>
      <c r="N419">
        <v>14</v>
      </c>
      <c r="O419" t="s">
        <v>6094</v>
      </c>
      <c r="P419">
        <v>0</v>
      </c>
      <c r="Q419">
        <v>0</v>
      </c>
      <c r="R419">
        <v>5</v>
      </c>
      <c r="S419">
        <v>2</v>
      </c>
      <c r="T419">
        <v>168</v>
      </c>
      <c r="U419">
        <v>21</v>
      </c>
      <c r="V419">
        <v>2</v>
      </c>
      <c r="W419">
        <v>2</v>
      </c>
      <c r="X419">
        <v>5</v>
      </c>
      <c r="Y419">
        <v>0</v>
      </c>
    </row>
    <row r="420" spans="1:25" x14ac:dyDescent="0.25">
      <c r="A420" t="s">
        <v>883</v>
      </c>
      <c r="B420" t="s">
        <v>5235</v>
      </c>
      <c r="C420">
        <v>0</v>
      </c>
      <c r="D420">
        <v>1</v>
      </c>
      <c r="E420">
        <v>5.79</v>
      </c>
      <c r="F420">
        <v>0</v>
      </c>
      <c r="G420">
        <v>46</v>
      </c>
      <c r="H420">
        <v>0</v>
      </c>
      <c r="I420">
        <v>37.1</v>
      </c>
      <c r="J420">
        <v>36</v>
      </c>
      <c r="K420">
        <v>24</v>
      </c>
      <c r="L420">
        <v>8</v>
      </c>
      <c r="M420">
        <v>39</v>
      </c>
      <c r="N420">
        <v>16</v>
      </c>
      <c r="O420" t="s">
        <v>4223</v>
      </c>
      <c r="P420">
        <v>0</v>
      </c>
      <c r="Q420">
        <v>0</v>
      </c>
      <c r="R420">
        <v>4</v>
      </c>
      <c r="S420">
        <v>0</v>
      </c>
      <c r="T420">
        <v>165</v>
      </c>
      <c r="U420">
        <v>25</v>
      </c>
      <c r="V420">
        <v>2</v>
      </c>
      <c r="W420">
        <v>1</v>
      </c>
      <c r="X420">
        <v>1</v>
      </c>
      <c r="Y420">
        <v>0</v>
      </c>
    </row>
    <row r="421" spans="1:25" x14ac:dyDescent="0.25">
      <c r="A421" t="s">
        <v>829</v>
      </c>
      <c r="B421" t="s">
        <v>5240</v>
      </c>
      <c r="C421">
        <v>0</v>
      </c>
      <c r="D421">
        <v>1</v>
      </c>
      <c r="E421">
        <v>3.65</v>
      </c>
      <c r="F421">
        <v>0</v>
      </c>
      <c r="G421">
        <v>46</v>
      </c>
      <c r="H421">
        <v>1</v>
      </c>
      <c r="I421">
        <v>37</v>
      </c>
      <c r="J421">
        <v>39</v>
      </c>
      <c r="K421">
        <v>15</v>
      </c>
      <c r="L421">
        <v>3</v>
      </c>
      <c r="M421">
        <v>27</v>
      </c>
      <c r="N421">
        <v>18</v>
      </c>
      <c r="O421" t="s">
        <v>4388</v>
      </c>
      <c r="P421">
        <v>0</v>
      </c>
      <c r="Q421">
        <v>0</v>
      </c>
      <c r="R421">
        <v>4</v>
      </c>
      <c r="S421">
        <v>0</v>
      </c>
      <c r="T421">
        <v>166</v>
      </c>
      <c r="U421">
        <v>16</v>
      </c>
      <c r="V421">
        <v>1</v>
      </c>
      <c r="W421">
        <v>5</v>
      </c>
      <c r="X421">
        <v>1</v>
      </c>
      <c r="Y421">
        <v>1</v>
      </c>
    </row>
    <row r="422" spans="1:25" x14ac:dyDescent="0.25">
      <c r="A422" t="s">
        <v>6894</v>
      </c>
      <c r="B422" t="s">
        <v>5234</v>
      </c>
      <c r="C422">
        <v>1</v>
      </c>
      <c r="D422">
        <v>3</v>
      </c>
      <c r="E422">
        <v>4.38</v>
      </c>
      <c r="F422">
        <v>0</v>
      </c>
      <c r="G422">
        <v>26</v>
      </c>
      <c r="H422">
        <v>0</v>
      </c>
      <c r="I422">
        <v>37</v>
      </c>
      <c r="J422">
        <v>32</v>
      </c>
      <c r="K422">
        <v>18</v>
      </c>
      <c r="L422">
        <v>7</v>
      </c>
      <c r="M422">
        <v>35</v>
      </c>
      <c r="N422">
        <v>14</v>
      </c>
      <c r="O422" t="s">
        <v>7025</v>
      </c>
      <c r="P422">
        <v>0</v>
      </c>
      <c r="Q422">
        <v>0</v>
      </c>
      <c r="R422">
        <v>0</v>
      </c>
      <c r="S422">
        <v>1</v>
      </c>
      <c r="T422">
        <v>153</v>
      </c>
      <c r="U422">
        <v>20</v>
      </c>
      <c r="V422">
        <v>0</v>
      </c>
      <c r="W422">
        <v>2</v>
      </c>
      <c r="X422">
        <v>1</v>
      </c>
      <c r="Y422">
        <v>0</v>
      </c>
    </row>
    <row r="423" spans="1:25" x14ac:dyDescent="0.25">
      <c r="A423" t="s">
        <v>5400</v>
      </c>
      <c r="B423" t="s">
        <v>5239</v>
      </c>
      <c r="C423">
        <v>1</v>
      </c>
      <c r="D423">
        <v>3</v>
      </c>
      <c r="E423">
        <v>8.1</v>
      </c>
      <c r="F423">
        <v>4</v>
      </c>
      <c r="G423">
        <v>10</v>
      </c>
      <c r="H423">
        <v>0</v>
      </c>
      <c r="I423">
        <v>36.200000000000003</v>
      </c>
      <c r="J423">
        <v>42</v>
      </c>
      <c r="K423">
        <v>33</v>
      </c>
      <c r="L423">
        <v>8</v>
      </c>
      <c r="M423">
        <v>28</v>
      </c>
      <c r="N423">
        <v>22</v>
      </c>
      <c r="O423" t="s">
        <v>5401</v>
      </c>
      <c r="P423">
        <v>1</v>
      </c>
      <c r="Q423">
        <v>0</v>
      </c>
      <c r="R423">
        <v>0</v>
      </c>
      <c r="S423">
        <v>0</v>
      </c>
      <c r="T423">
        <v>172</v>
      </c>
      <c r="U423">
        <v>33</v>
      </c>
      <c r="V423">
        <v>0</v>
      </c>
      <c r="W423">
        <v>2</v>
      </c>
      <c r="X423">
        <v>3</v>
      </c>
      <c r="Y423">
        <v>0</v>
      </c>
    </row>
    <row r="424" spans="1:25" x14ac:dyDescent="0.25">
      <c r="A424" t="s">
        <v>975</v>
      </c>
      <c r="B424" t="s">
        <v>5236</v>
      </c>
      <c r="C424">
        <v>1</v>
      </c>
      <c r="D424">
        <v>3</v>
      </c>
      <c r="E424">
        <v>4.25</v>
      </c>
      <c r="F424">
        <v>8</v>
      </c>
      <c r="G424">
        <v>8</v>
      </c>
      <c r="H424">
        <v>0</v>
      </c>
      <c r="I424">
        <v>36</v>
      </c>
      <c r="J424">
        <v>42</v>
      </c>
      <c r="K424">
        <v>17</v>
      </c>
      <c r="L424">
        <v>6</v>
      </c>
      <c r="M424">
        <v>24</v>
      </c>
      <c r="N424">
        <v>20</v>
      </c>
      <c r="O424" t="s">
        <v>3793</v>
      </c>
      <c r="P424">
        <v>0</v>
      </c>
      <c r="Q424">
        <v>0</v>
      </c>
      <c r="R424">
        <v>0</v>
      </c>
      <c r="S424">
        <v>0</v>
      </c>
      <c r="T424">
        <v>167</v>
      </c>
      <c r="U424">
        <v>24</v>
      </c>
      <c r="V424">
        <v>0</v>
      </c>
      <c r="W424">
        <v>1</v>
      </c>
      <c r="X424">
        <v>1</v>
      </c>
      <c r="Y424">
        <v>0</v>
      </c>
    </row>
    <row r="425" spans="1:25" x14ac:dyDescent="0.25">
      <c r="A425" t="s">
        <v>5397</v>
      </c>
      <c r="B425" t="s">
        <v>5258</v>
      </c>
      <c r="C425">
        <v>0</v>
      </c>
      <c r="D425">
        <v>3</v>
      </c>
      <c r="E425">
        <v>4.75</v>
      </c>
      <c r="F425">
        <v>5</v>
      </c>
      <c r="G425">
        <v>10</v>
      </c>
      <c r="H425">
        <v>0</v>
      </c>
      <c r="I425">
        <v>36</v>
      </c>
      <c r="J425">
        <v>36</v>
      </c>
      <c r="K425">
        <v>19</v>
      </c>
      <c r="L425">
        <v>7</v>
      </c>
      <c r="M425">
        <v>30</v>
      </c>
      <c r="N425">
        <v>17</v>
      </c>
      <c r="O425" t="s">
        <v>6078</v>
      </c>
      <c r="P425">
        <v>0</v>
      </c>
      <c r="Q425">
        <v>0</v>
      </c>
      <c r="R425">
        <v>0</v>
      </c>
      <c r="S425">
        <v>0</v>
      </c>
      <c r="T425">
        <v>160</v>
      </c>
      <c r="U425">
        <v>21</v>
      </c>
      <c r="V425">
        <v>0</v>
      </c>
      <c r="W425">
        <v>3</v>
      </c>
      <c r="X425">
        <v>2</v>
      </c>
      <c r="Y425">
        <v>0</v>
      </c>
    </row>
    <row r="426" spans="1:25" x14ac:dyDescent="0.25">
      <c r="A426" t="s">
        <v>5453</v>
      </c>
      <c r="B426" t="s">
        <v>5229</v>
      </c>
      <c r="C426">
        <v>2</v>
      </c>
      <c r="D426">
        <v>1</v>
      </c>
      <c r="E426">
        <v>3.79</v>
      </c>
      <c r="F426">
        <v>0</v>
      </c>
      <c r="G426">
        <v>57</v>
      </c>
      <c r="H426">
        <v>0</v>
      </c>
      <c r="I426">
        <v>35.200000000000003</v>
      </c>
      <c r="J426">
        <v>22</v>
      </c>
      <c r="K426">
        <v>15</v>
      </c>
      <c r="L426">
        <v>7</v>
      </c>
      <c r="M426">
        <v>31</v>
      </c>
      <c r="N426">
        <v>13</v>
      </c>
      <c r="O426" t="s">
        <v>6126</v>
      </c>
      <c r="P426">
        <v>0</v>
      </c>
      <c r="Q426">
        <v>0</v>
      </c>
      <c r="R426">
        <v>12</v>
      </c>
      <c r="S426">
        <v>2</v>
      </c>
      <c r="T426">
        <v>141</v>
      </c>
      <c r="U426">
        <v>16</v>
      </c>
      <c r="V426">
        <v>1</v>
      </c>
      <c r="W426">
        <v>3</v>
      </c>
      <c r="X426">
        <v>3</v>
      </c>
      <c r="Y426">
        <v>0</v>
      </c>
    </row>
    <row r="427" spans="1:25" x14ac:dyDescent="0.25">
      <c r="A427" t="s">
        <v>921</v>
      </c>
      <c r="B427" t="s">
        <v>6836</v>
      </c>
      <c r="C427">
        <v>1</v>
      </c>
      <c r="D427">
        <v>1</v>
      </c>
      <c r="E427">
        <v>5.09</v>
      </c>
      <c r="F427">
        <v>0</v>
      </c>
      <c r="G427">
        <v>37</v>
      </c>
      <c r="H427">
        <v>0</v>
      </c>
      <c r="I427">
        <v>35.1</v>
      </c>
      <c r="J427">
        <v>41</v>
      </c>
      <c r="K427">
        <v>20</v>
      </c>
      <c r="L427">
        <v>4</v>
      </c>
      <c r="M427">
        <v>23</v>
      </c>
      <c r="N427">
        <v>14</v>
      </c>
      <c r="O427" t="s">
        <v>4710</v>
      </c>
      <c r="P427">
        <v>0</v>
      </c>
      <c r="Q427">
        <v>0</v>
      </c>
      <c r="R427">
        <v>1</v>
      </c>
      <c r="S427">
        <v>1</v>
      </c>
      <c r="T427">
        <v>159</v>
      </c>
      <c r="U427">
        <v>21</v>
      </c>
      <c r="V427">
        <v>2</v>
      </c>
      <c r="W427">
        <v>2</v>
      </c>
      <c r="X427">
        <v>1</v>
      </c>
      <c r="Y427">
        <v>0</v>
      </c>
    </row>
    <row r="428" spans="1:25" x14ac:dyDescent="0.25">
      <c r="A428" t="s">
        <v>5308</v>
      </c>
      <c r="B428" t="s">
        <v>5234</v>
      </c>
      <c r="C428">
        <v>2</v>
      </c>
      <c r="D428">
        <v>1</v>
      </c>
      <c r="E428">
        <v>4.8899999999999997</v>
      </c>
      <c r="F428">
        <v>0</v>
      </c>
      <c r="G428">
        <v>26</v>
      </c>
      <c r="H428">
        <v>0</v>
      </c>
      <c r="I428">
        <v>35</v>
      </c>
      <c r="J428">
        <v>35</v>
      </c>
      <c r="K428">
        <v>19</v>
      </c>
      <c r="L428">
        <v>3</v>
      </c>
      <c r="M428">
        <v>25</v>
      </c>
      <c r="N428">
        <v>15</v>
      </c>
      <c r="O428" t="s">
        <v>5309</v>
      </c>
      <c r="P428">
        <v>0</v>
      </c>
      <c r="Q428">
        <v>0</v>
      </c>
      <c r="R428">
        <v>1</v>
      </c>
      <c r="S428">
        <v>0</v>
      </c>
      <c r="T428">
        <v>151</v>
      </c>
      <c r="U428">
        <v>20</v>
      </c>
      <c r="V428">
        <v>1</v>
      </c>
      <c r="W428">
        <v>0</v>
      </c>
      <c r="X428">
        <v>1</v>
      </c>
      <c r="Y428">
        <v>0</v>
      </c>
    </row>
    <row r="429" spans="1:25" x14ac:dyDescent="0.25">
      <c r="A429" t="s">
        <v>5507</v>
      </c>
      <c r="B429" t="s">
        <v>5257</v>
      </c>
      <c r="C429">
        <v>1</v>
      </c>
      <c r="D429">
        <v>0</v>
      </c>
      <c r="E429">
        <v>4.8899999999999997</v>
      </c>
      <c r="F429">
        <v>0</v>
      </c>
      <c r="G429">
        <v>38</v>
      </c>
      <c r="H429">
        <v>0</v>
      </c>
      <c r="I429">
        <v>35</v>
      </c>
      <c r="J429">
        <v>37</v>
      </c>
      <c r="K429">
        <v>19</v>
      </c>
      <c r="L429">
        <v>7</v>
      </c>
      <c r="M429">
        <v>28</v>
      </c>
      <c r="N429">
        <v>10</v>
      </c>
      <c r="O429" t="s">
        <v>5508</v>
      </c>
      <c r="P429">
        <v>0</v>
      </c>
      <c r="Q429">
        <v>0</v>
      </c>
      <c r="R429">
        <v>3</v>
      </c>
      <c r="S429">
        <v>0</v>
      </c>
      <c r="T429">
        <v>153</v>
      </c>
      <c r="U429">
        <v>20</v>
      </c>
      <c r="V429">
        <v>1</v>
      </c>
      <c r="W429">
        <v>2</v>
      </c>
      <c r="X429">
        <v>2</v>
      </c>
      <c r="Y429">
        <v>0</v>
      </c>
    </row>
    <row r="430" spans="1:25" x14ac:dyDescent="0.25">
      <c r="A430" t="s">
        <v>6877</v>
      </c>
      <c r="B430" t="s">
        <v>5255</v>
      </c>
      <c r="C430">
        <v>1</v>
      </c>
      <c r="D430">
        <v>1</v>
      </c>
      <c r="E430">
        <v>2.34</v>
      </c>
      <c r="F430">
        <v>0</v>
      </c>
      <c r="G430">
        <v>37</v>
      </c>
      <c r="H430">
        <v>1</v>
      </c>
      <c r="I430">
        <v>34.200000000000003</v>
      </c>
      <c r="J430">
        <v>30</v>
      </c>
      <c r="K430">
        <v>9</v>
      </c>
      <c r="L430">
        <v>4</v>
      </c>
      <c r="M430">
        <v>54</v>
      </c>
      <c r="N430">
        <v>18</v>
      </c>
      <c r="O430" t="s">
        <v>7026</v>
      </c>
      <c r="P430">
        <v>0</v>
      </c>
      <c r="Q430">
        <v>0</v>
      </c>
      <c r="R430">
        <v>10</v>
      </c>
      <c r="S430">
        <v>0</v>
      </c>
      <c r="T430">
        <v>151</v>
      </c>
      <c r="U430">
        <v>13</v>
      </c>
      <c r="V430">
        <v>1</v>
      </c>
      <c r="W430">
        <v>0</v>
      </c>
      <c r="X430">
        <v>1</v>
      </c>
      <c r="Y430">
        <v>0</v>
      </c>
    </row>
    <row r="431" spans="1:25" x14ac:dyDescent="0.25">
      <c r="A431" t="s">
        <v>5577</v>
      </c>
      <c r="B431" t="s">
        <v>5241</v>
      </c>
      <c r="C431">
        <v>2</v>
      </c>
      <c r="D431">
        <v>3</v>
      </c>
      <c r="E431">
        <v>4.1500000000000004</v>
      </c>
      <c r="F431">
        <v>4</v>
      </c>
      <c r="G431">
        <v>9</v>
      </c>
      <c r="H431">
        <v>0</v>
      </c>
      <c r="I431">
        <v>34.200000000000003</v>
      </c>
      <c r="J431">
        <v>39</v>
      </c>
      <c r="K431">
        <v>16</v>
      </c>
      <c r="L431">
        <v>5</v>
      </c>
      <c r="M431">
        <v>26</v>
      </c>
      <c r="N431">
        <v>8</v>
      </c>
      <c r="O431" t="s">
        <v>6124</v>
      </c>
      <c r="P431">
        <v>0</v>
      </c>
      <c r="Q431">
        <v>0</v>
      </c>
      <c r="R431">
        <v>0</v>
      </c>
      <c r="S431">
        <v>0</v>
      </c>
      <c r="T431">
        <v>147</v>
      </c>
      <c r="U431">
        <v>17</v>
      </c>
      <c r="V431">
        <v>0</v>
      </c>
      <c r="W431">
        <v>1</v>
      </c>
      <c r="X431">
        <v>0</v>
      </c>
      <c r="Y431">
        <v>0</v>
      </c>
    </row>
    <row r="432" spans="1:25" x14ac:dyDescent="0.25">
      <c r="A432" t="s">
        <v>5312</v>
      </c>
      <c r="B432" t="s">
        <v>5251</v>
      </c>
      <c r="C432">
        <v>1</v>
      </c>
      <c r="D432">
        <v>0</v>
      </c>
      <c r="E432">
        <v>4.67</v>
      </c>
      <c r="F432">
        <v>4</v>
      </c>
      <c r="G432">
        <v>11</v>
      </c>
      <c r="H432">
        <v>1</v>
      </c>
      <c r="I432">
        <v>34.200000000000003</v>
      </c>
      <c r="J432">
        <v>41</v>
      </c>
      <c r="K432">
        <v>18</v>
      </c>
      <c r="L432">
        <v>3</v>
      </c>
      <c r="M432">
        <v>23</v>
      </c>
      <c r="N432">
        <v>14</v>
      </c>
      <c r="O432" t="s">
        <v>6107</v>
      </c>
      <c r="P432">
        <v>0</v>
      </c>
      <c r="Q432">
        <v>0</v>
      </c>
      <c r="R432">
        <v>0</v>
      </c>
      <c r="S432">
        <v>0</v>
      </c>
      <c r="T432">
        <v>162</v>
      </c>
      <c r="U432">
        <v>21</v>
      </c>
      <c r="V432">
        <v>1</v>
      </c>
      <c r="W432">
        <v>2</v>
      </c>
      <c r="X432">
        <v>0</v>
      </c>
      <c r="Y432">
        <v>0</v>
      </c>
    </row>
    <row r="433" spans="1:25" x14ac:dyDescent="0.25">
      <c r="A433" t="s">
        <v>5996</v>
      </c>
      <c r="B433" t="s">
        <v>5245</v>
      </c>
      <c r="C433">
        <v>2</v>
      </c>
      <c r="D433">
        <v>5</v>
      </c>
      <c r="E433">
        <v>5.45</v>
      </c>
      <c r="F433">
        <v>3</v>
      </c>
      <c r="G433">
        <v>24</v>
      </c>
      <c r="H433">
        <v>0</v>
      </c>
      <c r="I433">
        <v>34.200000000000003</v>
      </c>
      <c r="J433">
        <v>30</v>
      </c>
      <c r="K433">
        <v>21</v>
      </c>
      <c r="L433">
        <v>6</v>
      </c>
      <c r="M433">
        <v>37</v>
      </c>
      <c r="N433">
        <v>22</v>
      </c>
      <c r="O433" t="s">
        <v>5997</v>
      </c>
      <c r="P433">
        <v>0</v>
      </c>
      <c r="Q433">
        <v>0</v>
      </c>
      <c r="R433">
        <v>5</v>
      </c>
      <c r="S433">
        <v>0</v>
      </c>
      <c r="T433">
        <v>154</v>
      </c>
      <c r="U433">
        <v>22</v>
      </c>
      <c r="V433">
        <v>2</v>
      </c>
      <c r="W433">
        <v>3</v>
      </c>
      <c r="X433">
        <v>3</v>
      </c>
      <c r="Y433">
        <v>0</v>
      </c>
    </row>
    <row r="434" spans="1:25" x14ac:dyDescent="0.25">
      <c r="A434" t="s">
        <v>5331</v>
      </c>
      <c r="B434" t="s">
        <v>5238</v>
      </c>
      <c r="C434">
        <v>0</v>
      </c>
      <c r="D434">
        <v>0</v>
      </c>
      <c r="E434">
        <v>3.41</v>
      </c>
      <c r="F434">
        <v>4</v>
      </c>
      <c r="G434">
        <v>17</v>
      </c>
      <c r="H434">
        <v>1</v>
      </c>
      <c r="I434">
        <v>34.1</v>
      </c>
      <c r="J434">
        <v>28</v>
      </c>
      <c r="K434">
        <v>13</v>
      </c>
      <c r="L434">
        <v>4</v>
      </c>
      <c r="M434">
        <v>29</v>
      </c>
      <c r="N434">
        <v>19</v>
      </c>
      <c r="O434" t="s">
        <v>6083</v>
      </c>
      <c r="P434">
        <v>0</v>
      </c>
      <c r="Q434">
        <v>0</v>
      </c>
      <c r="R434">
        <v>1</v>
      </c>
      <c r="S434">
        <v>0</v>
      </c>
      <c r="T434">
        <v>147</v>
      </c>
      <c r="U434">
        <v>18</v>
      </c>
      <c r="V434">
        <v>2</v>
      </c>
      <c r="W434">
        <v>1</v>
      </c>
      <c r="X434">
        <v>0</v>
      </c>
      <c r="Y434">
        <v>0</v>
      </c>
    </row>
    <row r="435" spans="1:25" x14ac:dyDescent="0.25">
      <c r="A435" t="s">
        <v>5593</v>
      </c>
      <c r="B435" t="s">
        <v>5243</v>
      </c>
      <c r="C435">
        <v>1</v>
      </c>
      <c r="D435">
        <v>0</v>
      </c>
      <c r="E435">
        <v>5.24</v>
      </c>
      <c r="F435">
        <v>0</v>
      </c>
      <c r="G435">
        <v>25</v>
      </c>
      <c r="H435">
        <v>0</v>
      </c>
      <c r="I435">
        <v>34.1</v>
      </c>
      <c r="J435">
        <v>35</v>
      </c>
      <c r="K435">
        <v>20</v>
      </c>
      <c r="L435">
        <v>8</v>
      </c>
      <c r="M435">
        <v>37</v>
      </c>
      <c r="N435">
        <v>18</v>
      </c>
      <c r="O435" t="s">
        <v>6041</v>
      </c>
      <c r="P435">
        <v>0</v>
      </c>
      <c r="Q435">
        <v>0</v>
      </c>
      <c r="R435">
        <v>1</v>
      </c>
      <c r="S435">
        <v>0</v>
      </c>
      <c r="T435">
        <v>155</v>
      </c>
      <c r="U435">
        <v>21</v>
      </c>
      <c r="V435">
        <v>1</v>
      </c>
      <c r="W435">
        <v>2</v>
      </c>
      <c r="X435">
        <v>3</v>
      </c>
      <c r="Y435">
        <v>0</v>
      </c>
    </row>
    <row r="436" spans="1:25" x14ac:dyDescent="0.25">
      <c r="A436" t="s">
        <v>5367</v>
      </c>
      <c r="B436" t="s">
        <v>5247</v>
      </c>
      <c r="C436">
        <v>0</v>
      </c>
      <c r="D436">
        <v>3</v>
      </c>
      <c r="E436">
        <v>5.77</v>
      </c>
      <c r="F436">
        <v>2</v>
      </c>
      <c r="G436">
        <v>24</v>
      </c>
      <c r="H436">
        <v>0</v>
      </c>
      <c r="I436">
        <v>34.1</v>
      </c>
      <c r="J436">
        <v>42</v>
      </c>
      <c r="K436">
        <v>22</v>
      </c>
      <c r="L436">
        <v>10</v>
      </c>
      <c r="M436">
        <v>25</v>
      </c>
      <c r="N436">
        <v>9</v>
      </c>
      <c r="O436" t="s">
        <v>5368</v>
      </c>
      <c r="P436">
        <v>0</v>
      </c>
      <c r="Q436">
        <v>0</v>
      </c>
      <c r="R436">
        <v>5</v>
      </c>
      <c r="S436">
        <v>1</v>
      </c>
      <c r="T436">
        <v>145</v>
      </c>
      <c r="U436">
        <v>22</v>
      </c>
      <c r="V436">
        <v>1</v>
      </c>
      <c r="W436">
        <v>0</v>
      </c>
      <c r="X436">
        <v>4</v>
      </c>
      <c r="Y436">
        <v>0</v>
      </c>
    </row>
    <row r="437" spans="1:25" x14ac:dyDescent="0.25">
      <c r="A437" t="s">
        <v>6846</v>
      </c>
      <c r="B437" t="s">
        <v>5240</v>
      </c>
      <c r="C437">
        <v>2</v>
      </c>
      <c r="D437">
        <v>0</v>
      </c>
      <c r="E437">
        <v>3.74</v>
      </c>
      <c r="F437">
        <v>0</v>
      </c>
      <c r="G437">
        <v>28</v>
      </c>
      <c r="H437">
        <v>0</v>
      </c>
      <c r="I437">
        <v>33.200000000000003</v>
      </c>
      <c r="J437">
        <v>30</v>
      </c>
      <c r="K437">
        <v>14</v>
      </c>
      <c r="L437">
        <v>3</v>
      </c>
      <c r="M437">
        <v>27</v>
      </c>
      <c r="N437">
        <v>13</v>
      </c>
      <c r="O437" t="s">
        <v>7010</v>
      </c>
      <c r="P437">
        <v>0</v>
      </c>
      <c r="Q437">
        <v>0</v>
      </c>
      <c r="R437">
        <v>3</v>
      </c>
      <c r="S437">
        <v>0</v>
      </c>
      <c r="T437">
        <v>143</v>
      </c>
      <c r="U437">
        <v>17</v>
      </c>
      <c r="V437">
        <v>1</v>
      </c>
      <c r="W437">
        <v>0</v>
      </c>
      <c r="X437">
        <v>1</v>
      </c>
      <c r="Y437">
        <v>0</v>
      </c>
    </row>
    <row r="438" spans="1:25" x14ac:dyDescent="0.25">
      <c r="A438" t="s">
        <v>5531</v>
      </c>
      <c r="B438" t="s">
        <v>5247</v>
      </c>
      <c r="C438">
        <v>1</v>
      </c>
      <c r="D438">
        <v>0</v>
      </c>
      <c r="E438">
        <v>5.94</v>
      </c>
      <c r="F438">
        <v>0</v>
      </c>
      <c r="G438">
        <v>35</v>
      </c>
      <c r="H438">
        <v>0</v>
      </c>
      <c r="I438">
        <v>33.1</v>
      </c>
      <c r="J438">
        <v>46</v>
      </c>
      <c r="K438">
        <v>22</v>
      </c>
      <c r="L438">
        <v>7</v>
      </c>
      <c r="M438">
        <v>28</v>
      </c>
      <c r="N438">
        <v>13</v>
      </c>
      <c r="O438" t="s">
        <v>5532</v>
      </c>
      <c r="P438">
        <v>0</v>
      </c>
      <c r="Q438">
        <v>0</v>
      </c>
      <c r="R438">
        <v>6</v>
      </c>
      <c r="S438">
        <v>0</v>
      </c>
      <c r="T438">
        <v>156</v>
      </c>
      <c r="U438">
        <v>24</v>
      </c>
      <c r="V438">
        <v>1</v>
      </c>
      <c r="W438">
        <v>0</v>
      </c>
      <c r="X438">
        <v>1</v>
      </c>
      <c r="Y438">
        <v>0</v>
      </c>
    </row>
    <row r="439" spans="1:25" x14ac:dyDescent="0.25">
      <c r="A439" t="s">
        <v>777</v>
      </c>
      <c r="B439" t="s">
        <v>5255</v>
      </c>
      <c r="C439">
        <v>2</v>
      </c>
      <c r="D439">
        <v>1</v>
      </c>
      <c r="E439">
        <v>3.82</v>
      </c>
      <c r="F439">
        <v>5</v>
      </c>
      <c r="G439">
        <v>9</v>
      </c>
      <c r="H439">
        <v>0</v>
      </c>
      <c r="I439">
        <v>33</v>
      </c>
      <c r="J439">
        <v>25</v>
      </c>
      <c r="K439">
        <v>14</v>
      </c>
      <c r="L439">
        <v>3</v>
      </c>
      <c r="M439">
        <v>25</v>
      </c>
      <c r="N439">
        <v>9</v>
      </c>
      <c r="O439" t="s">
        <v>4634</v>
      </c>
      <c r="P439">
        <v>0</v>
      </c>
      <c r="Q439">
        <v>0</v>
      </c>
      <c r="R439">
        <v>0</v>
      </c>
      <c r="S439">
        <v>0</v>
      </c>
      <c r="T439">
        <v>132</v>
      </c>
      <c r="U439">
        <v>14</v>
      </c>
      <c r="V439">
        <v>0</v>
      </c>
      <c r="W439">
        <v>1</v>
      </c>
      <c r="X439">
        <v>1</v>
      </c>
      <c r="Y439">
        <v>0</v>
      </c>
    </row>
    <row r="440" spans="1:25" x14ac:dyDescent="0.25">
      <c r="A440" t="s">
        <v>6402</v>
      </c>
      <c r="B440" t="s">
        <v>5255</v>
      </c>
      <c r="C440">
        <v>2</v>
      </c>
      <c r="D440">
        <v>1</v>
      </c>
      <c r="E440">
        <v>4.3600000000000003</v>
      </c>
      <c r="F440">
        <v>6</v>
      </c>
      <c r="G440">
        <v>13</v>
      </c>
      <c r="H440">
        <v>0</v>
      </c>
      <c r="I440">
        <v>33</v>
      </c>
      <c r="J440">
        <v>33</v>
      </c>
      <c r="K440">
        <v>16</v>
      </c>
      <c r="L440">
        <v>4</v>
      </c>
      <c r="M440">
        <v>30</v>
      </c>
      <c r="N440">
        <v>18</v>
      </c>
      <c r="O440" t="s">
        <v>6986</v>
      </c>
      <c r="P440">
        <v>0</v>
      </c>
      <c r="Q440">
        <v>0</v>
      </c>
      <c r="R440">
        <v>2</v>
      </c>
      <c r="S440">
        <v>0</v>
      </c>
      <c r="T440">
        <v>145</v>
      </c>
      <c r="U440">
        <v>16</v>
      </c>
      <c r="V440">
        <v>1</v>
      </c>
      <c r="W440">
        <v>1</v>
      </c>
      <c r="X440">
        <v>0</v>
      </c>
      <c r="Y440">
        <v>1</v>
      </c>
    </row>
    <row r="441" spans="1:25" x14ac:dyDescent="0.25">
      <c r="A441" t="s">
        <v>842</v>
      </c>
      <c r="B441" t="s">
        <v>5256</v>
      </c>
      <c r="C441">
        <v>0</v>
      </c>
      <c r="D441">
        <v>0</v>
      </c>
      <c r="E441">
        <v>4.6399999999999997</v>
      </c>
      <c r="F441">
        <v>0</v>
      </c>
      <c r="G441">
        <v>50</v>
      </c>
      <c r="H441">
        <v>1</v>
      </c>
      <c r="I441">
        <v>33</v>
      </c>
      <c r="J441">
        <v>32</v>
      </c>
      <c r="K441">
        <v>17</v>
      </c>
      <c r="L441">
        <v>4</v>
      </c>
      <c r="M441">
        <v>39</v>
      </c>
      <c r="N441">
        <v>12</v>
      </c>
      <c r="O441" t="s">
        <v>4009</v>
      </c>
      <c r="P441">
        <v>0</v>
      </c>
      <c r="Q441">
        <v>0</v>
      </c>
      <c r="R441">
        <v>12</v>
      </c>
      <c r="S441">
        <v>0</v>
      </c>
      <c r="T441">
        <v>143</v>
      </c>
      <c r="U441">
        <v>17</v>
      </c>
      <c r="V441">
        <v>2</v>
      </c>
      <c r="W441">
        <v>4</v>
      </c>
      <c r="X441">
        <v>1</v>
      </c>
      <c r="Y441">
        <v>1</v>
      </c>
    </row>
    <row r="442" spans="1:25" x14ac:dyDescent="0.25">
      <c r="A442" t="s">
        <v>5442</v>
      </c>
      <c r="B442" t="s">
        <v>5239</v>
      </c>
      <c r="C442">
        <v>0</v>
      </c>
      <c r="D442">
        <v>0</v>
      </c>
      <c r="E442">
        <v>4.96</v>
      </c>
      <c r="F442">
        <v>0</v>
      </c>
      <c r="G442">
        <v>22</v>
      </c>
      <c r="H442">
        <v>0</v>
      </c>
      <c r="I442">
        <v>32.200000000000003</v>
      </c>
      <c r="J442">
        <v>33</v>
      </c>
      <c r="K442">
        <v>18</v>
      </c>
      <c r="L442">
        <v>6</v>
      </c>
      <c r="M442">
        <v>26</v>
      </c>
      <c r="N442">
        <v>7</v>
      </c>
      <c r="O442" t="s">
        <v>6047</v>
      </c>
      <c r="P442">
        <v>0</v>
      </c>
      <c r="Q442">
        <v>0</v>
      </c>
      <c r="R442">
        <v>1</v>
      </c>
      <c r="S442">
        <v>0</v>
      </c>
      <c r="T442">
        <v>137</v>
      </c>
      <c r="U442">
        <v>18</v>
      </c>
      <c r="V442">
        <v>0</v>
      </c>
      <c r="W442">
        <v>3</v>
      </c>
      <c r="X442">
        <v>0</v>
      </c>
      <c r="Y442">
        <v>0</v>
      </c>
    </row>
    <row r="443" spans="1:25" x14ac:dyDescent="0.25">
      <c r="A443" t="s">
        <v>5446</v>
      </c>
      <c r="B443" t="s">
        <v>5258</v>
      </c>
      <c r="C443">
        <v>1</v>
      </c>
      <c r="D443">
        <v>1</v>
      </c>
      <c r="E443">
        <v>5.79</v>
      </c>
      <c r="F443">
        <v>1</v>
      </c>
      <c r="G443">
        <v>20</v>
      </c>
      <c r="H443">
        <v>1</v>
      </c>
      <c r="I443">
        <v>32.200000000000003</v>
      </c>
      <c r="J443">
        <v>42</v>
      </c>
      <c r="K443">
        <v>21</v>
      </c>
      <c r="L443">
        <v>2</v>
      </c>
      <c r="M443">
        <v>17</v>
      </c>
      <c r="N443">
        <v>13</v>
      </c>
      <c r="O443" t="s">
        <v>5447</v>
      </c>
      <c r="P443">
        <v>0</v>
      </c>
      <c r="Q443">
        <v>0</v>
      </c>
      <c r="R443">
        <v>0</v>
      </c>
      <c r="S443">
        <v>0</v>
      </c>
      <c r="T443">
        <v>153</v>
      </c>
      <c r="U443">
        <v>24</v>
      </c>
      <c r="V443">
        <v>1</v>
      </c>
      <c r="W443">
        <v>1</v>
      </c>
      <c r="X443">
        <v>2</v>
      </c>
      <c r="Y443">
        <v>0</v>
      </c>
    </row>
    <row r="444" spans="1:25" x14ac:dyDescent="0.25">
      <c r="A444" t="s">
        <v>4355</v>
      </c>
      <c r="B444" t="s">
        <v>5232</v>
      </c>
      <c r="C444">
        <v>0</v>
      </c>
      <c r="D444">
        <v>0</v>
      </c>
      <c r="E444">
        <v>3.06</v>
      </c>
      <c r="F444">
        <v>0</v>
      </c>
      <c r="G444">
        <v>30</v>
      </c>
      <c r="H444">
        <v>0</v>
      </c>
      <c r="I444">
        <v>32.1</v>
      </c>
      <c r="J444">
        <v>22</v>
      </c>
      <c r="K444">
        <v>11</v>
      </c>
      <c r="L444">
        <v>2</v>
      </c>
      <c r="M444">
        <v>28</v>
      </c>
      <c r="N444">
        <v>17</v>
      </c>
      <c r="O444" t="s">
        <v>7027</v>
      </c>
      <c r="P444">
        <v>0</v>
      </c>
      <c r="Q444">
        <v>0</v>
      </c>
      <c r="R444">
        <v>1</v>
      </c>
      <c r="S444">
        <v>0</v>
      </c>
      <c r="T444">
        <v>134</v>
      </c>
      <c r="U444">
        <v>13</v>
      </c>
      <c r="V444">
        <v>1</v>
      </c>
      <c r="W444">
        <v>1</v>
      </c>
      <c r="X444">
        <v>6</v>
      </c>
      <c r="Y444">
        <v>0</v>
      </c>
    </row>
    <row r="445" spans="1:25" x14ac:dyDescent="0.25">
      <c r="A445" t="s">
        <v>5501</v>
      </c>
      <c r="B445" t="s">
        <v>5233</v>
      </c>
      <c r="C445">
        <v>5</v>
      </c>
      <c r="D445">
        <v>0</v>
      </c>
      <c r="E445">
        <v>5.57</v>
      </c>
      <c r="F445">
        <v>0</v>
      </c>
      <c r="G445">
        <v>35</v>
      </c>
      <c r="H445">
        <v>0</v>
      </c>
      <c r="I445">
        <v>32.1</v>
      </c>
      <c r="J445">
        <v>39</v>
      </c>
      <c r="K445">
        <v>20</v>
      </c>
      <c r="L445">
        <v>3</v>
      </c>
      <c r="M445">
        <v>31</v>
      </c>
      <c r="N445">
        <v>14</v>
      </c>
      <c r="O445" t="s">
        <v>6022</v>
      </c>
      <c r="P445">
        <v>0</v>
      </c>
      <c r="Q445">
        <v>0</v>
      </c>
      <c r="R445">
        <v>6</v>
      </c>
      <c r="S445">
        <v>0</v>
      </c>
      <c r="T445">
        <v>149</v>
      </c>
      <c r="U445">
        <v>21</v>
      </c>
      <c r="V445">
        <v>2</v>
      </c>
      <c r="W445">
        <v>1</v>
      </c>
      <c r="X445">
        <v>1</v>
      </c>
      <c r="Y445">
        <v>1</v>
      </c>
    </row>
    <row r="446" spans="1:25" x14ac:dyDescent="0.25">
      <c r="A446" t="s">
        <v>3753</v>
      </c>
      <c r="B446" t="s">
        <v>5230</v>
      </c>
      <c r="C446">
        <v>0</v>
      </c>
      <c r="D446">
        <v>1</v>
      </c>
      <c r="E446">
        <v>8.35</v>
      </c>
      <c r="F446">
        <v>1</v>
      </c>
      <c r="G446">
        <v>20</v>
      </c>
      <c r="H446">
        <v>0</v>
      </c>
      <c r="I446">
        <v>32.1</v>
      </c>
      <c r="J446">
        <v>43</v>
      </c>
      <c r="K446">
        <v>30</v>
      </c>
      <c r="L446">
        <v>5</v>
      </c>
      <c r="M446">
        <v>22</v>
      </c>
      <c r="N446">
        <v>13</v>
      </c>
      <c r="O446" t="s">
        <v>3969</v>
      </c>
      <c r="P446">
        <v>0</v>
      </c>
      <c r="Q446">
        <v>0</v>
      </c>
      <c r="R446">
        <v>0</v>
      </c>
      <c r="S446">
        <v>0</v>
      </c>
      <c r="T446">
        <v>153</v>
      </c>
      <c r="U446">
        <v>31</v>
      </c>
      <c r="V446">
        <v>0</v>
      </c>
      <c r="W446">
        <v>2</v>
      </c>
      <c r="X446">
        <v>0</v>
      </c>
      <c r="Y446">
        <v>0</v>
      </c>
    </row>
    <row r="447" spans="1:25" x14ac:dyDescent="0.25">
      <c r="A447" t="s">
        <v>6105</v>
      </c>
      <c r="B447" t="s">
        <v>5251</v>
      </c>
      <c r="C447">
        <v>4</v>
      </c>
      <c r="D447">
        <v>0</v>
      </c>
      <c r="E447">
        <v>1.97</v>
      </c>
      <c r="F447">
        <v>0</v>
      </c>
      <c r="G447">
        <v>32</v>
      </c>
      <c r="H447">
        <v>0</v>
      </c>
      <c r="I447">
        <v>32</v>
      </c>
      <c r="J447">
        <v>31</v>
      </c>
      <c r="K447">
        <v>7</v>
      </c>
      <c r="L447">
        <v>3</v>
      </c>
      <c r="M447">
        <v>27</v>
      </c>
      <c r="N447">
        <v>14</v>
      </c>
      <c r="O447" t="s">
        <v>5296</v>
      </c>
      <c r="P447">
        <v>0</v>
      </c>
      <c r="Q447">
        <v>0</v>
      </c>
      <c r="R447">
        <v>4</v>
      </c>
      <c r="S447">
        <v>1</v>
      </c>
      <c r="T447">
        <v>136</v>
      </c>
      <c r="U447">
        <v>8</v>
      </c>
      <c r="V447">
        <v>2</v>
      </c>
      <c r="W447">
        <v>0</v>
      </c>
      <c r="X447">
        <v>2</v>
      </c>
      <c r="Y447">
        <v>0</v>
      </c>
    </row>
    <row r="448" spans="1:25" x14ac:dyDescent="0.25">
      <c r="A448" t="s">
        <v>4749</v>
      </c>
      <c r="B448" t="s">
        <v>5234</v>
      </c>
      <c r="C448">
        <v>1</v>
      </c>
      <c r="D448">
        <v>1</v>
      </c>
      <c r="E448">
        <v>7.03</v>
      </c>
      <c r="F448">
        <v>0</v>
      </c>
      <c r="G448">
        <v>23</v>
      </c>
      <c r="H448">
        <v>0</v>
      </c>
      <c r="I448">
        <v>32</v>
      </c>
      <c r="J448">
        <v>39</v>
      </c>
      <c r="K448">
        <v>25</v>
      </c>
      <c r="L448">
        <v>10</v>
      </c>
      <c r="M448">
        <v>36</v>
      </c>
      <c r="N448">
        <v>20</v>
      </c>
      <c r="O448" t="s">
        <v>4750</v>
      </c>
      <c r="P448">
        <v>0</v>
      </c>
      <c r="Q448">
        <v>0</v>
      </c>
      <c r="R448">
        <v>1</v>
      </c>
      <c r="S448">
        <v>0</v>
      </c>
      <c r="T448">
        <v>152</v>
      </c>
      <c r="U448">
        <v>25</v>
      </c>
      <c r="V448">
        <v>0</v>
      </c>
      <c r="W448">
        <v>3</v>
      </c>
      <c r="X448">
        <v>1</v>
      </c>
      <c r="Y448">
        <v>0</v>
      </c>
    </row>
    <row r="449" spans="1:25" x14ac:dyDescent="0.25">
      <c r="A449" t="s">
        <v>862</v>
      </c>
      <c r="B449" t="s">
        <v>5255</v>
      </c>
      <c r="C449">
        <v>0</v>
      </c>
      <c r="D449">
        <v>5</v>
      </c>
      <c r="E449">
        <v>8.16</v>
      </c>
      <c r="F449">
        <v>7</v>
      </c>
      <c r="G449">
        <v>7</v>
      </c>
      <c r="H449">
        <v>0</v>
      </c>
      <c r="I449">
        <v>32</v>
      </c>
      <c r="J449">
        <v>42</v>
      </c>
      <c r="K449">
        <v>29</v>
      </c>
      <c r="L449">
        <v>4</v>
      </c>
      <c r="M449">
        <v>26</v>
      </c>
      <c r="N449">
        <v>15</v>
      </c>
      <c r="O449" t="s">
        <v>4307</v>
      </c>
      <c r="P449">
        <v>0</v>
      </c>
      <c r="Q449">
        <v>0</v>
      </c>
      <c r="R449">
        <v>0</v>
      </c>
      <c r="S449">
        <v>0</v>
      </c>
      <c r="T449">
        <v>152</v>
      </c>
      <c r="U449">
        <v>30</v>
      </c>
      <c r="V449">
        <v>3</v>
      </c>
      <c r="W449">
        <v>0</v>
      </c>
      <c r="X449">
        <v>3</v>
      </c>
      <c r="Y449">
        <v>0</v>
      </c>
    </row>
    <row r="450" spans="1:25" x14ac:dyDescent="0.25">
      <c r="A450" t="s">
        <v>6876</v>
      </c>
      <c r="B450" t="s">
        <v>5257</v>
      </c>
      <c r="C450">
        <v>1</v>
      </c>
      <c r="D450">
        <v>1</v>
      </c>
      <c r="E450">
        <v>1.99</v>
      </c>
      <c r="F450">
        <v>0</v>
      </c>
      <c r="G450">
        <v>28</v>
      </c>
      <c r="H450">
        <v>0</v>
      </c>
      <c r="I450">
        <v>31.2</v>
      </c>
      <c r="J450">
        <v>22</v>
      </c>
      <c r="K450">
        <v>7</v>
      </c>
      <c r="L450">
        <v>4</v>
      </c>
      <c r="M450">
        <v>23</v>
      </c>
      <c r="N450">
        <v>9</v>
      </c>
      <c r="O450" t="s">
        <v>7028</v>
      </c>
      <c r="P450">
        <v>0</v>
      </c>
      <c r="Q450">
        <v>0</v>
      </c>
      <c r="R450">
        <v>2</v>
      </c>
      <c r="S450">
        <v>1</v>
      </c>
      <c r="T450">
        <v>121</v>
      </c>
      <c r="U450">
        <v>9</v>
      </c>
      <c r="V450">
        <v>0</v>
      </c>
      <c r="W450">
        <v>0</v>
      </c>
      <c r="X450">
        <v>2</v>
      </c>
      <c r="Y450">
        <v>0</v>
      </c>
    </row>
    <row r="451" spans="1:25" x14ac:dyDescent="0.25">
      <c r="A451" t="s">
        <v>5402</v>
      </c>
      <c r="B451" t="s">
        <v>5232</v>
      </c>
      <c r="C451">
        <v>0</v>
      </c>
      <c r="D451">
        <v>3</v>
      </c>
      <c r="E451">
        <v>5.12</v>
      </c>
      <c r="F451">
        <v>0</v>
      </c>
      <c r="G451">
        <v>18</v>
      </c>
      <c r="H451">
        <v>1</v>
      </c>
      <c r="I451">
        <v>31.2</v>
      </c>
      <c r="J451">
        <v>28</v>
      </c>
      <c r="K451">
        <v>18</v>
      </c>
      <c r="L451">
        <v>4</v>
      </c>
      <c r="M451">
        <v>34</v>
      </c>
      <c r="N451">
        <v>11</v>
      </c>
      <c r="O451" t="s">
        <v>6052</v>
      </c>
      <c r="P451">
        <v>0</v>
      </c>
      <c r="Q451">
        <v>0</v>
      </c>
      <c r="R451">
        <v>0</v>
      </c>
      <c r="S451">
        <v>2</v>
      </c>
      <c r="T451">
        <v>135</v>
      </c>
      <c r="U451">
        <v>18</v>
      </c>
      <c r="V451">
        <v>2</v>
      </c>
      <c r="W451">
        <v>1</v>
      </c>
      <c r="X451">
        <v>1</v>
      </c>
      <c r="Y451">
        <v>0</v>
      </c>
    </row>
    <row r="452" spans="1:25" x14ac:dyDescent="0.25">
      <c r="A452" t="s">
        <v>6902</v>
      </c>
      <c r="B452" t="s">
        <v>5234</v>
      </c>
      <c r="C452">
        <v>0</v>
      </c>
      <c r="D452">
        <v>0</v>
      </c>
      <c r="E452">
        <v>5.68</v>
      </c>
      <c r="F452">
        <v>0</v>
      </c>
      <c r="G452">
        <v>16</v>
      </c>
      <c r="H452">
        <v>0</v>
      </c>
      <c r="I452">
        <v>31.2</v>
      </c>
      <c r="J452">
        <v>33</v>
      </c>
      <c r="K452">
        <v>20</v>
      </c>
      <c r="L452">
        <v>7</v>
      </c>
      <c r="M452">
        <v>24</v>
      </c>
      <c r="N452">
        <v>6</v>
      </c>
      <c r="O452" t="s">
        <v>7029</v>
      </c>
      <c r="P452">
        <v>0</v>
      </c>
      <c r="Q452">
        <v>0</v>
      </c>
      <c r="R452">
        <v>0</v>
      </c>
      <c r="S452">
        <v>0</v>
      </c>
      <c r="T452">
        <v>136</v>
      </c>
      <c r="U452">
        <v>22</v>
      </c>
      <c r="V452">
        <v>2</v>
      </c>
      <c r="W452">
        <v>5</v>
      </c>
      <c r="X452">
        <v>1</v>
      </c>
      <c r="Y452">
        <v>0</v>
      </c>
    </row>
    <row r="453" spans="1:25" x14ac:dyDescent="0.25">
      <c r="A453" t="s">
        <v>5350</v>
      </c>
      <c r="B453" t="s">
        <v>5242</v>
      </c>
      <c r="C453">
        <v>0</v>
      </c>
      <c r="D453">
        <v>0</v>
      </c>
      <c r="E453">
        <v>2.0099999999999998</v>
      </c>
      <c r="F453">
        <v>0</v>
      </c>
      <c r="G453">
        <v>37</v>
      </c>
      <c r="H453">
        <v>0</v>
      </c>
      <c r="I453">
        <v>31.1</v>
      </c>
      <c r="J453">
        <v>30</v>
      </c>
      <c r="K453">
        <v>7</v>
      </c>
      <c r="L453">
        <v>2</v>
      </c>
      <c r="M453">
        <v>22</v>
      </c>
      <c r="N453">
        <v>16</v>
      </c>
      <c r="O453" t="s">
        <v>7004</v>
      </c>
      <c r="P453">
        <v>0</v>
      </c>
      <c r="Q453">
        <v>0</v>
      </c>
      <c r="R453">
        <v>7</v>
      </c>
      <c r="S453">
        <v>1</v>
      </c>
      <c r="T453">
        <v>139</v>
      </c>
      <c r="U453">
        <v>7</v>
      </c>
      <c r="V453">
        <v>3</v>
      </c>
      <c r="W453">
        <v>4</v>
      </c>
      <c r="X453">
        <v>0</v>
      </c>
      <c r="Y453">
        <v>0</v>
      </c>
    </row>
    <row r="454" spans="1:25" x14ac:dyDescent="0.25">
      <c r="A454" t="s">
        <v>892</v>
      </c>
      <c r="B454" t="s">
        <v>5248</v>
      </c>
      <c r="C454">
        <v>2</v>
      </c>
      <c r="D454">
        <v>2</v>
      </c>
      <c r="E454">
        <v>4.0199999999999996</v>
      </c>
      <c r="F454">
        <v>0</v>
      </c>
      <c r="G454">
        <v>64</v>
      </c>
      <c r="H454">
        <v>1</v>
      </c>
      <c r="I454">
        <v>31.1</v>
      </c>
      <c r="J454">
        <v>29</v>
      </c>
      <c r="K454">
        <v>14</v>
      </c>
      <c r="L454">
        <v>2</v>
      </c>
      <c r="M454">
        <v>25</v>
      </c>
      <c r="N454">
        <v>20</v>
      </c>
      <c r="O454" t="s">
        <v>4669</v>
      </c>
      <c r="P454">
        <v>0</v>
      </c>
      <c r="Q454">
        <v>0</v>
      </c>
      <c r="R454">
        <v>20</v>
      </c>
      <c r="S454">
        <v>2</v>
      </c>
      <c r="T454">
        <v>137</v>
      </c>
      <c r="U454">
        <v>16</v>
      </c>
      <c r="V454">
        <v>5</v>
      </c>
      <c r="W454">
        <v>1</v>
      </c>
      <c r="X454">
        <v>3</v>
      </c>
      <c r="Y454">
        <v>0</v>
      </c>
    </row>
    <row r="455" spans="1:25" x14ac:dyDescent="0.25">
      <c r="A455" t="s">
        <v>5343</v>
      </c>
      <c r="B455" t="s">
        <v>5255</v>
      </c>
      <c r="C455">
        <v>1</v>
      </c>
      <c r="D455">
        <v>2</v>
      </c>
      <c r="E455">
        <v>5.17</v>
      </c>
      <c r="F455">
        <v>6</v>
      </c>
      <c r="G455">
        <v>6</v>
      </c>
      <c r="H455">
        <v>0</v>
      </c>
      <c r="I455">
        <v>31.1</v>
      </c>
      <c r="J455">
        <v>32</v>
      </c>
      <c r="K455">
        <v>18</v>
      </c>
      <c r="L455">
        <v>3</v>
      </c>
      <c r="M455">
        <v>27</v>
      </c>
      <c r="N455">
        <v>19</v>
      </c>
      <c r="O455" t="s">
        <v>6980</v>
      </c>
      <c r="P455">
        <v>0</v>
      </c>
      <c r="Q455">
        <v>0</v>
      </c>
      <c r="R455">
        <v>0</v>
      </c>
      <c r="S455">
        <v>0</v>
      </c>
      <c r="T455">
        <v>139</v>
      </c>
      <c r="U455">
        <v>18</v>
      </c>
      <c r="V455">
        <v>1</v>
      </c>
      <c r="W455">
        <v>2</v>
      </c>
      <c r="X455">
        <v>3</v>
      </c>
      <c r="Y455">
        <v>0</v>
      </c>
    </row>
    <row r="456" spans="1:25" x14ac:dyDescent="0.25">
      <c r="A456" t="s">
        <v>3732</v>
      </c>
      <c r="B456" t="s">
        <v>6836</v>
      </c>
      <c r="C456">
        <v>0</v>
      </c>
      <c r="D456">
        <v>1</v>
      </c>
      <c r="E456">
        <v>7.18</v>
      </c>
      <c r="F456">
        <v>0</v>
      </c>
      <c r="G456">
        <v>29</v>
      </c>
      <c r="H456">
        <v>0</v>
      </c>
      <c r="I456">
        <v>31.1</v>
      </c>
      <c r="J456">
        <v>35</v>
      </c>
      <c r="K456">
        <v>25</v>
      </c>
      <c r="L456">
        <v>6</v>
      </c>
      <c r="M456">
        <v>44</v>
      </c>
      <c r="N456">
        <v>21</v>
      </c>
      <c r="O456" t="s">
        <v>4533</v>
      </c>
      <c r="P456">
        <v>0</v>
      </c>
      <c r="Q456">
        <v>0</v>
      </c>
      <c r="R456">
        <v>2</v>
      </c>
      <c r="S456">
        <v>1</v>
      </c>
      <c r="T456">
        <v>153</v>
      </c>
      <c r="U456">
        <v>30</v>
      </c>
      <c r="V456">
        <v>0</v>
      </c>
      <c r="W456">
        <v>1</v>
      </c>
      <c r="X456">
        <v>3</v>
      </c>
      <c r="Y456">
        <v>0</v>
      </c>
    </row>
    <row r="457" spans="1:25" x14ac:dyDescent="0.25">
      <c r="A457" t="s">
        <v>766</v>
      </c>
      <c r="B457" t="s">
        <v>5248</v>
      </c>
      <c r="C457">
        <v>0</v>
      </c>
      <c r="D457">
        <v>2</v>
      </c>
      <c r="E457">
        <v>4.3499999999999996</v>
      </c>
      <c r="F457">
        <v>6</v>
      </c>
      <c r="G457">
        <v>6</v>
      </c>
      <c r="H457">
        <v>0</v>
      </c>
      <c r="I457">
        <v>31</v>
      </c>
      <c r="J457">
        <v>27</v>
      </c>
      <c r="K457">
        <v>15</v>
      </c>
      <c r="L457">
        <v>7</v>
      </c>
      <c r="M457">
        <v>16</v>
      </c>
      <c r="N457">
        <v>12</v>
      </c>
      <c r="O457" t="s">
        <v>4606</v>
      </c>
      <c r="P457">
        <v>0</v>
      </c>
      <c r="Q457">
        <v>0</v>
      </c>
      <c r="R457">
        <v>0</v>
      </c>
      <c r="S457">
        <v>0</v>
      </c>
      <c r="T457">
        <v>128</v>
      </c>
      <c r="U457">
        <v>16</v>
      </c>
      <c r="V457">
        <v>0</v>
      </c>
      <c r="W457">
        <v>2</v>
      </c>
      <c r="X457">
        <v>1</v>
      </c>
      <c r="Y457">
        <v>0</v>
      </c>
    </row>
    <row r="458" spans="1:25" x14ac:dyDescent="0.25">
      <c r="A458" t="s">
        <v>6837</v>
      </c>
      <c r="B458" t="s">
        <v>5239</v>
      </c>
      <c r="C458">
        <v>0</v>
      </c>
      <c r="D458">
        <v>0</v>
      </c>
      <c r="E458">
        <v>4.7</v>
      </c>
      <c r="F458">
        <v>0</v>
      </c>
      <c r="G458">
        <v>26</v>
      </c>
      <c r="H458">
        <v>0</v>
      </c>
      <c r="I458">
        <v>30.2</v>
      </c>
      <c r="J458">
        <v>30</v>
      </c>
      <c r="K458">
        <v>16</v>
      </c>
      <c r="L458">
        <v>6</v>
      </c>
      <c r="M458">
        <v>38</v>
      </c>
      <c r="N458">
        <v>13</v>
      </c>
      <c r="O458" t="s">
        <v>6999</v>
      </c>
      <c r="P458">
        <v>0</v>
      </c>
      <c r="Q458">
        <v>0</v>
      </c>
      <c r="R458">
        <v>3</v>
      </c>
      <c r="S458">
        <v>1</v>
      </c>
      <c r="T458">
        <v>135</v>
      </c>
      <c r="U458">
        <v>16</v>
      </c>
      <c r="V458">
        <v>0</v>
      </c>
      <c r="W458">
        <v>3</v>
      </c>
      <c r="X458">
        <v>1</v>
      </c>
      <c r="Y458">
        <v>0</v>
      </c>
    </row>
    <row r="459" spans="1:25" x14ac:dyDescent="0.25">
      <c r="A459" t="s">
        <v>6911</v>
      </c>
      <c r="B459" t="s">
        <v>6836</v>
      </c>
      <c r="C459">
        <v>1</v>
      </c>
      <c r="D459">
        <v>1</v>
      </c>
      <c r="E459">
        <v>7.63</v>
      </c>
      <c r="F459">
        <v>4</v>
      </c>
      <c r="G459">
        <v>11</v>
      </c>
      <c r="H459">
        <v>0</v>
      </c>
      <c r="I459">
        <v>30.2</v>
      </c>
      <c r="J459">
        <v>41</v>
      </c>
      <c r="K459">
        <v>26</v>
      </c>
      <c r="L459">
        <v>7</v>
      </c>
      <c r="M459">
        <v>21</v>
      </c>
      <c r="N459">
        <v>11</v>
      </c>
      <c r="O459" t="s">
        <v>7030</v>
      </c>
      <c r="P459">
        <v>0</v>
      </c>
      <c r="Q459">
        <v>0</v>
      </c>
      <c r="R459">
        <v>0</v>
      </c>
      <c r="S459">
        <v>0</v>
      </c>
      <c r="T459">
        <v>140</v>
      </c>
      <c r="U459">
        <v>29</v>
      </c>
      <c r="V459">
        <v>1</v>
      </c>
      <c r="W459">
        <v>1</v>
      </c>
      <c r="X459">
        <v>1</v>
      </c>
      <c r="Y459">
        <v>1</v>
      </c>
    </row>
    <row r="460" spans="1:25" x14ac:dyDescent="0.25">
      <c r="A460" t="s">
        <v>979</v>
      </c>
      <c r="B460" t="s">
        <v>5240</v>
      </c>
      <c r="C460">
        <v>1</v>
      </c>
      <c r="D460">
        <v>2</v>
      </c>
      <c r="E460">
        <v>2.97</v>
      </c>
      <c r="F460">
        <v>7</v>
      </c>
      <c r="G460">
        <v>7</v>
      </c>
      <c r="H460">
        <v>0</v>
      </c>
      <c r="I460">
        <v>30.1</v>
      </c>
      <c r="J460">
        <v>29</v>
      </c>
      <c r="K460">
        <v>10</v>
      </c>
      <c r="L460">
        <v>0</v>
      </c>
      <c r="M460">
        <v>34</v>
      </c>
      <c r="N460">
        <v>3</v>
      </c>
      <c r="O460" t="s">
        <v>5046</v>
      </c>
      <c r="P460">
        <v>0</v>
      </c>
      <c r="Q460">
        <v>0</v>
      </c>
      <c r="R460">
        <v>0</v>
      </c>
      <c r="S460">
        <v>0</v>
      </c>
      <c r="T460">
        <v>124</v>
      </c>
      <c r="U460">
        <v>14</v>
      </c>
      <c r="V460">
        <v>1</v>
      </c>
      <c r="W460">
        <v>1</v>
      </c>
      <c r="X460">
        <v>3</v>
      </c>
      <c r="Y460">
        <v>0</v>
      </c>
    </row>
    <row r="461" spans="1:25" x14ac:dyDescent="0.25">
      <c r="A461" t="s">
        <v>934</v>
      </c>
      <c r="B461" t="s">
        <v>5232</v>
      </c>
      <c r="C461">
        <v>1</v>
      </c>
      <c r="D461">
        <v>2</v>
      </c>
      <c r="E461">
        <v>4.5</v>
      </c>
      <c r="F461">
        <v>0</v>
      </c>
      <c r="G461">
        <v>32</v>
      </c>
      <c r="H461">
        <v>11</v>
      </c>
      <c r="I461">
        <v>30</v>
      </c>
      <c r="J461">
        <v>37</v>
      </c>
      <c r="K461">
        <v>15</v>
      </c>
      <c r="L461">
        <v>3</v>
      </c>
      <c r="M461">
        <v>29</v>
      </c>
      <c r="N461">
        <v>6</v>
      </c>
      <c r="O461" t="s">
        <v>4922</v>
      </c>
      <c r="P461">
        <v>0</v>
      </c>
      <c r="Q461">
        <v>0</v>
      </c>
      <c r="R461">
        <v>5</v>
      </c>
      <c r="S461">
        <v>5</v>
      </c>
      <c r="T461">
        <v>130</v>
      </c>
      <c r="U461">
        <v>16</v>
      </c>
      <c r="V461">
        <v>0</v>
      </c>
      <c r="W461">
        <v>1</v>
      </c>
      <c r="X461">
        <v>2</v>
      </c>
      <c r="Y461">
        <v>0</v>
      </c>
    </row>
    <row r="462" spans="1:25" x14ac:dyDescent="0.25">
      <c r="A462" t="s">
        <v>5524</v>
      </c>
      <c r="B462" t="s">
        <v>5237</v>
      </c>
      <c r="C462">
        <v>1</v>
      </c>
      <c r="D462">
        <v>4</v>
      </c>
      <c r="E462">
        <v>5.7</v>
      </c>
      <c r="F462">
        <v>0</v>
      </c>
      <c r="G462">
        <v>31</v>
      </c>
      <c r="H462">
        <v>0</v>
      </c>
      <c r="I462">
        <v>30</v>
      </c>
      <c r="J462">
        <v>32</v>
      </c>
      <c r="K462">
        <v>19</v>
      </c>
      <c r="L462">
        <v>4</v>
      </c>
      <c r="M462">
        <v>28</v>
      </c>
      <c r="N462">
        <v>15</v>
      </c>
      <c r="O462" t="s">
        <v>5525</v>
      </c>
      <c r="P462">
        <v>0</v>
      </c>
      <c r="Q462">
        <v>0</v>
      </c>
      <c r="R462">
        <v>6</v>
      </c>
      <c r="S462">
        <v>3</v>
      </c>
      <c r="T462">
        <v>136</v>
      </c>
      <c r="U462">
        <v>20</v>
      </c>
      <c r="V462">
        <v>2</v>
      </c>
      <c r="W462">
        <v>0</v>
      </c>
      <c r="X462">
        <v>4</v>
      </c>
      <c r="Y462">
        <v>0</v>
      </c>
    </row>
    <row r="463" spans="1:25" x14ac:dyDescent="0.25">
      <c r="A463" t="s">
        <v>436</v>
      </c>
      <c r="B463" t="s">
        <v>5245</v>
      </c>
      <c r="C463">
        <v>0</v>
      </c>
      <c r="D463">
        <v>0</v>
      </c>
      <c r="E463">
        <v>7.5</v>
      </c>
      <c r="F463">
        <v>2</v>
      </c>
      <c r="G463">
        <v>14</v>
      </c>
      <c r="H463">
        <v>0</v>
      </c>
      <c r="I463">
        <v>30</v>
      </c>
      <c r="J463">
        <v>47</v>
      </c>
      <c r="K463">
        <v>25</v>
      </c>
      <c r="L463">
        <v>7</v>
      </c>
      <c r="M463">
        <v>22</v>
      </c>
      <c r="N463">
        <v>14</v>
      </c>
      <c r="O463" t="s">
        <v>4369</v>
      </c>
      <c r="P463">
        <v>0</v>
      </c>
      <c r="Q463">
        <v>0</v>
      </c>
      <c r="R463">
        <v>0</v>
      </c>
      <c r="S463">
        <v>0</v>
      </c>
      <c r="T463">
        <v>148</v>
      </c>
      <c r="U463">
        <v>27</v>
      </c>
      <c r="V463">
        <v>2</v>
      </c>
      <c r="W463">
        <v>1</v>
      </c>
      <c r="X463">
        <v>1</v>
      </c>
      <c r="Y463">
        <v>0</v>
      </c>
    </row>
    <row r="464" spans="1:25" x14ac:dyDescent="0.25">
      <c r="A464" t="s">
        <v>6077</v>
      </c>
      <c r="B464" t="s">
        <v>5237</v>
      </c>
      <c r="C464">
        <v>0</v>
      </c>
      <c r="D464">
        <v>3</v>
      </c>
      <c r="E464">
        <v>3.64</v>
      </c>
      <c r="F464">
        <v>0</v>
      </c>
      <c r="G464">
        <v>35</v>
      </c>
      <c r="H464">
        <v>0</v>
      </c>
      <c r="I464">
        <v>29.2</v>
      </c>
      <c r="J464">
        <v>24</v>
      </c>
      <c r="K464">
        <v>12</v>
      </c>
      <c r="L464">
        <v>1</v>
      </c>
      <c r="M464">
        <v>29</v>
      </c>
      <c r="N464">
        <v>9</v>
      </c>
      <c r="O464" t="s">
        <v>7031</v>
      </c>
      <c r="P464">
        <v>0</v>
      </c>
      <c r="Q464">
        <v>0</v>
      </c>
      <c r="R464">
        <v>7</v>
      </c>
      <c r="S464">
        <v>0</v>
      </c>
      <c r="T464">
        <v>123</v>
      </c>
      <c r="U464">
        <v>12</v>
      </c>
      <c r="V464">
        <v>1</v>
      </c>
      <c r="W464">
        <v>0</v>
      </c>
      <c r="X464">
        <v>2</v>
      </c>
      <c r="Y464">
        <v>0</v>
      </c>
    </row>
    <row r="465" spans="1:25" x14ac:dyDescent="0.25">
      <c r="A465" t="s">
        <v>5514</v>
      </c>
      <c r="B465" t="s">
        <v>5242</v>
      </c>
      <c r="C465">
        <v>1</v>
      </c>
      <c r="D465">
        <v>2</v>
      </c>
      <c r="E465">
        <v>7.89</v>
      </c>
      <c r="F465">
        <v>0</v>
      </c>
      <c r="G465">
        <v>25</v>
      </c>
      <c r="H465">
        <v>0</v>
      </c>
      <c r="I465">
        <v>29.2</v>
      </c>
      <c r="J465">
        <v>39</v>
      </c>
      <c r="K465">
        <v>26</v>
      </c>
      <c r="L465">
        <v>7</v>
      </c>
      <c r="M465">
        <v>25</v>
      </c>
      <c r="N465">
        <v>17</v>
      </c>
      <c r="O465" t="s">
        <v>7017</v>
      </c>
      <c r="P465">
        <v>0</v>
      </c>
      <c r="Q465">
        <v>0</v>
      </c>
      <c r="R465">
        <v>2</v>
      </c>
      <c r="S465">
        <v>2</v>
      </c>
      <c r="T465">
        <v>147</v>
      </c>
      <c r="U465">
        <v>28</v>
      </c>
      <c r="V465">
        <v>1</v>
      </c>
      <c r="W465">
        <v>1</v>
      </c>
      <c r="X465">
        <v>1</v>
      </c>
      <c r="Y465">
        <v>1</v>
      </c>
    </row>
    <row r="466" spans="1:25" x14ac:dyDescent="0.25">
      <c r="A466" t="s">
        <v>917</v>
      </c>
      <c r="B466" t="s">
        <v>5237</v>
      </c>
      <c r="C466">
        <v>4</v>
      </c>
      <c r="D466">
        <v>4</v>
      </c>
      <c r="E466">
        <v>3.38</v>
      </c>
      <c r="F466">
        <v>0</v>
      </c>
      <c r="G466">
        <v>30</v>
      </c>
      <c r="H466">
        <v>0</v>
      </c>
      <c r="I466">
        <v>29.1</v>
      </c>
      <c r="J466">
        <v>23</v>
      </c>
      <c r="K466">
        <v>11</v>
      </c>
      <c r="L466">
        <v>4</v>
      </c>
      <c r="M466">
        <v>40</v>
      </c>
      <c r="N466">
        <v>11</v>
      </c>
      <c r="O466" t="s">
        <v>4208</v>
      </c>
      <c r="P466">
        <v>0</v>
      </c>
      <c r="Q466">
        <v>0</v>
      </c>
      <c r="R466">
        <v>5</v>
      </c>
      <c r="S466">
        <v>2</v>
      </c>
      <c r="T466">
        <v>121</v>
      </c>
      <c r="U466">
        <v>11</v>
      </c>
      <c r="V466">
        <v>3</v>
      </c>
      <c r="W466">
        <v>1</v>
      </c>
      <c r="X466">
        <v>1</v>
      </c>
      <c r="Y466">
        <v>0</v>
      </c>
    </row>
    <row r="467" spans="1:25" x14ac:dyDescent="0.25">
      <c r="A467" t="s">
        <v>6852</v>
      </c>
      <c r="B467" t="s">
        <v>5230</v>
      </c>
      <c r="C467">
        <v>1</v>
      </c>
      <c r="D467">
        <v>3</v>
      </c>
      <c r="E467">
        <v>4.91</v>
      </c>
      <c r="F467">
        <v>5</v>
      </c>
      <c r="G467">
        <v>5</v>
      </c>
      <c r="H467">
        <v>0</v>
      </c>
      <c r="I467">
        <v>29.1</v>
      </c>
      <c r="J467">
        <v>32</v>
      </c>
      <c r="K467">
        <v>16</v>
      </c>
      <c r="L467">
        <v>2</v>
      </c>
      <c r="M467">
        <v>31</v>
      </c>
      <c r="N467">
        <v>8</v>
      </c>
      <c r="O467" t="s">
        <v>6982</v>
      </c>
      <c r="P467">
        <v>0</v>
      </c>
      <c r="Q467">
        <v>0</v>
      </c>
      <c r="R467">
        <v>0</v>
      </c>
      <c r="S467">
        <v>0</v>
      </c>
      <c r="T467">
        <v>123</v>
      </c>
      <c r="U467">
        <v>17</v>
      </c>
      <c r="V467">
        <v>0</v>
      </c>
      <c r="W467">
        <v>0</v>
      </c>
      <c r="X467">
        <v>1</v>
      </c>
      <c r="Y467">
        <v>0</v>
      </c>
    </row>
    <row r="468" spans="1:25" x14ac:dyDescent="0.25">
      <c r="A468" t="s">
        <v>5454</v>
      </c>
      <c r="B468" t="s">
        <v>5240</v>
      </c>
      <c r="C468">
        <v>0</v>
      </c>
      <c r="D468">
        <v>1</v>
      </c>
      <c r="E468">
        <v>5.28</v>
      </c>
      <c r="F468">
        <v>0</v>
      </c>
      <c r="G468">
        <v>33</v>
      </c>
      <c r="H468">
        <v>0</v>
      </c>
      <c r="I468">
        <v>29</v>
      </c>
      <c r="J468">
        <v>28</v>
      </c>
      <c r="K468">
        <v>17</v>
      </c>
      <c r="L468">
        <v>8</v>
      </c>
      <c r="M468">
        <v>33</v>
      </c>
      <c r="N468">
        <v>11</v>
      </c>
      <c r="O468" t="s">
        <v>5455</v>
      </c>
      <c r="P468">
        <v>0</v>
      </c>
      <c r="Q468">
        <v>0</v>
      </c>
      <c r="R468">
        <v>1</v>
      </c>
      <c r="S468">
        <v>0</v>
      </c>
      <c r="T468">
        <v>122</v>
      </c>
      <c r="U468">
        <v>17</v>
      </c>
      <c r="V468">
        <v>0</v>
      </c>
      <c r="W468">
        <v>0</v>
      </c>
      <c r="X468">
        <v>2</v>
      </c>
      <c r="Y468">
        <v>0</v>
      </c>
    </row>
    <row r="469" spans="1:25" x14ac:dyDescent="0.25">
      <c r="A469" t="s">
        <v>5415</v>
      </c>
      <c r="B469" t="s">
        <v>5252</v>
      </c>
      <c r="C469">
        <v>1</v>
      </c>
      <c r="D469">
        <v>0</v>
      </c>
      <c r="E469">
        <v>5.9</v>
      </c>
      <c r="F469">
        <v>0</v>
      </c>
      <c r="G469">
        <v>22</v>
      </c>
      <c r="H469">
        <v>0</v>
      </c>
      <c r="I469">
        <v>29</v>
      </c>
      <c r="J469">
        <v>28</v>
      </c>
      <c r="K469">
        <v>19</v>
      </c>
      <c r="L469">
        <v>4</v>
      </c>
      <c r="M469">
        <v>23</v>
      </c>
      <c r="N469">
        <v>22</v>
      </c>
      <c r="O469" t="s">
        <v>6059</v>
      </c>
      <c r="P469">
        <v>0</v>
      </c>
      <c r="Q469">
        <v>0</v>
      </c>
      <c r="R469">
        <v>0</v>
      </c>
      <c r="S469">
        <v>0</v>
      </c>
      <c r="T469">
        <v>141</v>
      </c>
      <c r="U469">
        <v>22</v>
      </c>
      <c r="V469">
        <v>0</v>
      </c>
      <c r="W469">
        <v>5</v>
      </c>
      <c r="X469">
        <v>3</v>
      </c>
      <c r="Y469">
        <v>0</v>
      </c>
    </row>
    <row r="470" spans="1:25" x14ac:dyDescent="0.25">
      <c r="A470" t="s">
        <v>5424</v>
      </c>
      <c r="B470" t="s">
        <v>5235</v>
      </c>
      <c r="C470">
        <v>2</v>
      </c>
      <c r="D470">
        <v>0</v>
      </c>
      <c r="E470">
        <v>6.52</v>
      </c>
      <c r="F470">
        <v>6</v>
      </c>
      <c r="G470">
        <v>6</v>
      </c>
      <c r="H470">
        <v>0</v>
      </c>
      <c r="I470">
        <v>29</v>
      </c>
      <c r="J470">
        <v>36</v>
      </c>
      <c r="K470">
        <v>21</v>
      </c>
      <c r="L470">
        <v>8</v>
      </c>
      <c r="M470">
        <v>34</v>
      </c>
      <c r="N470">
        <v>7</v>
      </c>
      <c r="O470" t="s">
        <v>6119</v>
      </c>
      <c r="P470">
        <v>0</v>
      </c>
      <c r="Q470">
        <v>0</v>
      </c>
      <c r="R470">
        <v>0</v>
      </c>
      <c r="S470">
        <v>0</v>
      </c>
      <c r="T470">
        <v>128</v>
      </c>
      <c r="U470">
        <v>21</v>
      </c>
      <c r="V470">
        <v>0</v>
      </c>
      <c r="W470">
        <v>0</v>
      </c>
      <c r="X470">
        <v>5</v>
      </c>
      <c r="Y470">
        <v>0</v>
      </c>
    </row>
    <row r="471" spans="1:25" x14ac:dyDescent="0.25">
      <c r="A471" t="s">
        <v>5286</v>
      </c>
      <c r="B471" t="s">
        <v>5251</v>
      </c>
      <c r="C471">
        <v>0</v>
      </c>
      <c r="D471">
        <v>1</v>
      </c>
      <c r="E471">
        <v>4.08</v>
      </c>
      <c r="F471">
        <v>0</v>
      </c>
      <c r="G471">
        <v>24</v>
      </c>
      <c r="H471">
        <v>0</v>
      </c>
      <c r="I471">
        <v>28.2</v>
      </c>
      <c r="J471">
        <v>25</v>
      </c>
      <c r="K471">
        <v>13</v>
      </c>
      <c r="L471">
        <v>4</v>
      </c>
      <c r="M471">
        <v>23</v>
      </c>
      <c r="N471">
        <v>18</v>
      </c>
      <c r="O471" t="s">
        <v>6103</v>
      </c>
      <c r="P471">
        <v>0</v>
      </c>
      <c r="Q471">
        <v>0</v>
      </c>
      <c r="R471">
        <v>0</v>
      </c>
      <c r="S471">
        <v>0</v>
      </c>
      <c r="T471">
        <v>130</v>
      </c>
      <c r="U471">
        <v>13</v>
      </c>
      <c r="V471">
        <v>0</v>
      </c>
      <c r="W471">
        <v>2</v>
      </c>
      <c r="X471">
        <v>1</v>
      </c>
      <c r="Y471">
        <v>0</v>
      </c>
    </row>
    <row r="472" spans="1:25" x14ac:dyDescent="0.25">
      <c r="A472" t="s">
        <v>6027</v>
      </c>
      <c r="B472" t="s">
        <v>5248</v>
      </c>
      <c r="C472">
        <v>0</v>
      </c>
      <c r="D472">
        <v>3</v>
      </c>
      <c r="E472">
        <v>6.35</v>
      </c>
      <c r="F472">
        <v>4</v>
      </c>
      <c r="G472">
        <v>7</v>
      </c>
      <c r="H472">
        <v>0</v>
      </c>
      <c r="I472">
        <v>28.1</v>
      </c>
      <c r="J472">
        <v>31</v>
      </c>
      <c r="K472">
        <v>20</v>
      </c>
      <c r="L472">
        <v>5</v>
      </c>
      <c r="M472">
        <v>13</v>
      </c>
      <c r="N472">
        <v>13</v>
      </c>
      <c r="O472" t="s">
        <v>6612</v>
      </c>
      <c r="P472">
        <v>0</v>
      </c>
      <c r="Q472">
        <v>0</v>
      </c>
      <c r="R472">
        <v>0</v>
      </c>
      <c r="S472">
        <v>1</v>
      </c>
      <c r="T472">
        <v>125</v>
      </c>
      <c r="U472">
        <v>20</v>
      </c>
      <c r="V472">
        <v>0</v>
      </c>
      <c r="W472">
        <v>0</v>
      </c>
      <c r="X472">
        <v>0</v>
      </c>
      <c r="Y472">
        <v>0</v>
      </c>
    </row>
    <row r="473" spans="1:25" x14ac:dyDescent="0.25">
      <c r="A473" t="s">
        <v>792</v>
      </c>
      <c r="B473" t="s">
        <v>5254</v>
      </c>
      <c r="C473">
        <v>0</v>
      </c>
      <c r="D473">
        <v>2</v>
      </c>
      <c r="E473">
        <v>2.2799999999999998</v>
      </c>
      <c r="F473">
        <v>6</v>
      </c>
      <c r="G473">
        <v>6</v>
      </c>
      <c r="H473">
        <v>0</v>
      </c>
      <c r="I473">
        <v>27.2</v>
      </c>
      <c r="J473">
        <v>18</v>
      </c>
      <c r="K473">
        <v>7</v>
      </c>
      <c r="L473">
        <v>1</v>
      </c>
      <c r="M473">
        <v>27</v>
      </c>
      <c r="N473">
        <v>7</v>
      </c>
      <c r="O473" t="s">
        <v>4865</v>
      </c>
      <c r="P473">
        <v>0</v>
      </c>
      <c r="Q473">
        <v>0</v>
      </c>
      <c r="R473">
        <v>0</v>
      </c>
      <c r="S473">
        <v>0</v>
      </c>
      <c r="T473">
        <v>108</v>
      </c>
      <c r="U473">
        <v>8</v>
      </c>
      <c r="V473">
        <v>0</v>
      </c>
      <c r="W473">
        <v>0</v>
      </c>
      <c r="X473">
        <v>2</v>
      </c>
      <c r="Y473">
        <v>0</v>
      </c>
    </row>
    <row r="474" spans="1:25" x14ac:dyDescent="0.25">
      <c r="A474" t="s">
        <v>5497</v>
      </c>
      <c r="B474" t="s">
        <v>5229</v>
      </c>
      <c r="C474">
        <v>2</v>
      </c>
      <c r="D474">
        <v>0</v>
      </c>
      <c r="E474">
        <v>4.33</v>
      </c>
      <c r="F474">
        <v>5</v>
      </c>
      <c r="G474">
        <v>5</v>
      </c>
      <c r="H474">
        <v>0</v>
      </c>
      <c r="I474">
        <v>27</v>
      </c>
      <c r="J474">
        <v>32</v>
      </c>
      <c r="K474">
        <v>13</v>
      </c>
      <c r="L474">
        <v>5</v>
      </c>
      <c r="M474">
        <v>21</v>
      </c>
      <c r="N474">
        <v>8</v>
      </c>
      <c r="O474" t="s">
        <v>5498</v>
      </c>
      <c r="P474">
        <v>1</v>
      </c>
      <c r="Q474">
        <v>1</v>
      </c>
      <c r="R474">
        <v>0</v>
      </c>
      <c r="S474">
        <v>0</v>
      </c>
      <c r="T474">
        <v>121</v>
      </c>
      <c r="U474">
        <v>13</v>
      </c>
      <c r="V474">
        <v>1</v>
      </c>
      <c r="W474">
        <v>0</v>
      </c>
      <c r="X474">
        <v>0</v>
      </c>
      <c r="Y474">
        <v>0</v>
      </c>
    </row>
    <row r="475" spans="1:25" x14ac:dyDescent="0.25">
      <c r="A475" t="s">
        <v>5549</v>
      </c>
      <c r="B475" t="s">
        <v>5249</v>
      </c>
      <c r="C475">
        <v>1</v>
      </c>
      <c r="D475">
        <v>1</v>
      </c>
      <c r="E475">
        <v>5</v>
      </c>
      <c r="F475">
        <v>0</v>
      </c>
      <c r="G475">
        <v>28</v>
      </c>
      <c r="H475">
        <v>0</v>
      </c>
      <c r="I475">
        <v>27</v>
      </c>
      <c r="J475">
        <v>27</v>
      </c>
      <c r="K475">
        <v>15</v>
      </c>
      <c r="L475">
        <v>7</v>
      </c>
      <c r="M475">
        <v>26</v>
      </c>
      <c r="N475">
        <v>15</v>
      </c>
      <c r="O475" t="s">
        <v>6019</v>
      </c>
      <c r="P475">
        <v>0</v>
      </c>
      <c r="Q475">
        <v>0</v>
      </c>
      <c r="R475">
        <v>2</v>
      </c>
      <c r="S475">
        <v>1</v>
      </c>
      <c r="T475">
        <v>121</v>
      </c>
      <c r="U475">
        <v>18</v>
      </c>
      <c r="V475">
        <v>2</v>
      </c>
      <c r="W475">
        <v>0</v>
      </c>
      <c r="X475">
        <v>1</v>
      </c>
      <c r="Y475">
        <v>0</v>
      </c>
    </row>
    <row r="476" spans="1:25" x14ac:dyDescent="0.25">
      <c r="A476" t="s">
        <v>5348</v>
      </c>
      <c r="B476" t="s">
        <v>5232</v>
      </c>
      <c r="C476">
        <v>1</v>
      </c>
      <c r="D476">
        <v>1</v>
      </c>
      <c r="E476">
        <v>5.67</v>
      </c>
      <c r="F476">
        <v>0</v>
      </c>
      <c r="G476">
        <v>44</v>
      </c>
      <c r="H476">
        <v>0</v>
      </c>
      <c r="I476">
        <v>27</v>
      </c>
      <c r="J476">
        <v>24</v>
      </c>
      <c r="K476">
        <v>17</v>
      </c>
      <c r="L476">
        <v>3</v>
      </c>
      <c r="M476">
        <v>22</v>
      </c>
      <c r="N476">
        <v>11</v>
      </c>
      <c r="O476" t="s">
        <v>6100</v>
      </c>
      <c r="P476">
        <v>0</v>
      </c>
      <c r="Q476">
        <v>0</v>
      </c>
      <c r="R476">
        <v>11</v>
      </c>
      <c r="S476">
        <v>0</v>
      </c>
      <c r="T476">
        <v>118</v>
      </c>
      <c r="U476">
        <v>18</v>
      </c>
      <c r="V476">
        <v>2</v>
      </c>
      <c r="W476">
        <v>3</v>
      </c>
      <c r="X476">
        <v>0</v>
      </c>
      <c r="Y476">
        <v>0</v>
      </c>
    </row>
    <row r="477" spans="1:25" x14ac:dyDescent="0.25">
      <c r="A477" t="s">
        <v>5314</v>
      </c>
      <c r="B477" t="s">
        <v>5242</v>
      </c>
      <c r="C477">
        <v>1</v>
      </c>
      <c r="D477">
        <v>2</v>
      </c>
      <c r="E477">
        <v>6.33</v>
      </c>
      <c r="F477">
        <v>0</v>
      </c>
      <c r="G477">
        <v>26</v>
      </c>
      <c r="H477">
        <v>0</v>
      </c>
      <c r="I477">
        <v>27</v>
      </c>
      <c r="J477">
        <v>37</v>
      </c>
      <c r="K477">
        <v>19</v>
      </c>
      <c r="L477">
        <v>4</v>
      </c>
      <c r="M477">
        <v>18</v>
      </c>
      <c r="N477">
        <v>15</v>
      </c>
      <c r="O477" t="s">
        <v>6014</v>
      </c>
      <c r="P477">
        <v>0</v>
      </c>
      <c r="Q477">
        <v>0</v>
      </c>
      <c r="R477">
        <v>3</v>
      </c>
      <c r="S477">
        <v>2</v>
      </c>
      <c r="T477">
        <v>134</v>
      </c>
      <c r="U477">
        <v>26</v>
      </c>
      <c r="V477">
        <v>3</v>
      </c>
      <c r="W477">
        <v>4</v>
      </c>
      <c r="X477">
        <v>0</v>
      </c>
      <c r="Y477">
        <v>1</v>
      </c>
    </row>
    <row r="478" spans="1:25" x14ac:dyDescent="0.25">
      <c r="A478" t="s">
        <v>685</v>
      </c>
      <c r="B478" t="s">
        <v>5249</v>
      </c>
      <c r="C478">
        <v>1</v>
      </c>
      <c r="D478">
        <v>1</v>
      </c>
      <c r="E478">
        <v>4.4400000000000004</v>
      </c>
      <c r="F478">
        <v>0</v>
      </c>
      <c r="G478">
        <v>27</v>
      </c>
      <c r="H478">
        <v>0</v>
      </c>
      <c r="I478">
        <v>26.1</v>
      </c>
      <c r="J478">
        <v>25</v>
      </c>
      <c r="K478">
        <v>13</v>
      </c>
      <c r="L478">
        <v>4</v>
      </c>
      <c r="M478">
        <v>17</v>
      </c>
      <c r="N478">
        <v>12</v>
      </c>
      <c r="O478" t="s">
        <v>3859</v>
      </c>
      <c r="P478">
        <v>0</v>
      </c>
      <c r="Q478">
        <v>0</v>
      </c>
      <c r="R478">
        <v>3</v>
      </c>
      <c r="S478">
        <v>0</v>
      </c>
      <c r="T478">
        <v>113</v>
      </c>
      <c r="U478">
        <v>13</v>
      </c>
      <c r="V478">
        <v>0</v>
      </c>
      <c r="W478">
        <v>1</v>
      </c>
      <c r="X478">
        <v>7</v>
      </c>
      <c r="Y478">
        <v>0</v>
      </c>
    </row>
    <row r="479" spans="1:25" x14ac:dyDescent="0.25">
      <c r="A479" t="s">
        <v>931</v>
      </c>
      <c r="B479" t="s">
        <v>5250</v>
      </c>
      <c r="C479">
        <v>0</v>
      </c>
      <c r="D479">
        <v>2</v>
      </c>
      <c r="E479">
        <v>7.86</v>
      </c>
      <c r="F479">
        <v>0</v>
      </c>
      <c r="G479">
        <v>20</v>
      </c>
      <c r="H479">
        <v>0</v>
      </c>
      <c r="I479">
        <v>26.1</v>
      </c>
      <c r="J479">
        <v>32</v>
      </c>
      <c r="K479">
        <v>23</v>
      </c>
      <c r="L479">
        <v>5</v>
      </c>
      <c r="M479">
        <v>23</v>
      </c>
      <c r="N479">
        <v>16</v>
      </c>
      <c r="O479" t="s">
        <v>3908</v>
      </c>
      <c r="P479">
        <v>0</v>
      </c>
      <c r="Q479">
        <v>0</v>
      </c>
      <c r="R479">
        <v>1</v>
      </c>
      <c r="S479">
        <v>0</v>
      </c>
      <c r="T479">
        <v>125</v>
      </c>
      <c r="U479">
        <v>23</v>
      </c>
      <c r="V479">
        <v>0</v>
      </c>
      <c r="W479">
        <v>1</v>
      </c>
      <c r="X479">
        <v>3</v>
      </c>
      <c r="Y479">
        <v>0</v>
      </c>
    </row>
    <row r="480" spans="1:25" x14ac:dyDescent="0.25">
      <c r="A480" t="s">
        <v>5487</v>
      </c>
      <c r="B480" t="s">
        <v>5230</v>
      </c>
      <c r="C480">
        <v>1</v>
      </c>
      <c r="D480">
        <v>1</v>
      </c>
      <c r="E480">
        <v>3.81</v>
      </c>
      <c r="F480">
        <v>4</v>
      </c>
      <c r="G480">
        <v>9</v>
      </c>
      <c r="H480">
        <v>0</v>
      </c>
      <c r="I480">
        <v>26</v>
      </c>
      <c r="J480">
        <v>30</v>
      </c>
      <c r="K480">
        <v>11</v>
      </c>
      <c r="L480">
        <v>3</v>
      </c>
      <c r="M480">
        <v>22</v>
      </c>
      <c r="N480">
        <v>12</v>
      </c>
      <c r="O480" t="s">
        <v>6985</v>
      </c>
      <c r="P480">
        <v>0</v>
      </c>
      <c r="Q480">
        <v>0</v>
      </c>
      <c r="R480">
        <v>0</v>
      </c>
      <c r="S480">
        <v>0</v>
      </c>
      <c r="T480">
        <v>121</v>
      </c>
      <c r="U480">
        <v>15</v>
      </c>
      <c r="V480">
        <v>1</v>
      </c>
      <c r="W480">
        <v>4</v>
      </c>
      <c r="X480">
        <v>0</v>
      </c>
      <c r="Y480">
        <v>0</v>
      </c>
    </row>
    <row r="481" spans="1:25" x14ac:dyDescent="0.25">
      <c r="A481" t="s">
        <v>5491</v>
      </c>
      <c r="B481" t="s">
        <v>5256</v>
      </c>
      <c r="C481">
        <v>1</v>
      </c>
      <c r="D481">
        <v>0</v>
      </c>
      <c r="E481">
        <v>5.88</v>
      </c>
      <c r="F481">
        <v>0</v>
      </c>
      <c r="G481">
        <v>30</v>
      </c>
      <c r="H481">
        <v>1</v>
      </c>
      <c r="I481">
        <v>26</v>
      </c>
      <c r="J481">
        <v>22</v>
      </c>
      <c r="K481">
        <v>17</v>
      </c>
      <c r="L481">
        <v>4</v>
      </c>
      <c r="M481">
        <v>28</v>
      </c>
      <c r="N481">
        <v>13</v>
      </c>
      <c r="O481" t="s">
        <v>5492</v>
      </c>
      <c r="P481">
        <v>0</v>
      </c>
      <c r="Q481">
        <v>0</v>
      </c>
      <c r="R481">
        <v>6</v>
      </c>
      <c r="S481">
        <v>0</v>
      </c>
      <c r="T481">
        <v>112</v>
      </c>
      <c r="U481">
        <v>17</v>
      </c>
      <c r="V481">
        <v>0</v>
      </c>
      <c r="W481">
        <v>0</v>
      </c>
      <c r="X481">
        <v>3</v>
      </c>
      <c r="Y481">
        <v>0</v>
      </c>
    </row>
    <row r="482" spans="1:25" x14ac:dyDescent="0.25">
      <c r="A482" t="s">
        <v>889</v>
      </c>
      <c r="B482" t="s">
        <v>5256</v>
      </c>
      <c r="C482">
        <v>3</v>
      </c>
      <c r="D482">
        <v>2</v>
      </c>
      <c r="E482">
        <v>7.27</v>
      </c>
      <c r="F482">
        <v>0</v>
      </c>
      <c r="G482">
        <v>33</v>
      </c>
      <c r="H482">
        <v>4</v>
      </c>
      <c r="I482">
        <v>26</v>
      </c>
      <c r="J482">
        <v>29</v>
      </c>
      <c r="K482">
        <v>21</v>
      </c>
      <c r="L482">
        <v>12</v>
      </c>
      <c r="M482">
        <v>25</v>
      </c>
      <c r="N482">
        <v>11</v>
      </c>
      <c r="O482" t="s">
        <v>3833</v>
      </c>
      <c r="P482">
        <v>0</v>
      </c>
      <c r="Q482">
        <v>0</v>
      </c>
      <c r="R482">
        <v>2</v>
      </c>
      <c r="S482">
        <v>2</v>
      </c>
      <c r="T482">
        <v>121</v>
      </c>
      <c r="U482">
        <v>21</v>
      </c>
      <c r="V482">
        <v>1</v>
      </c>
      <c r="W482">
        <v>1</v>
      </c>
      <c r="X482">
        <v>2</v>
      </c>
      <c r="Y482">
        <v>0</v>
      </c>
    </row>
    <row r="483" spans="1:25" x14ac:dyDescent="0.25">
      <c r="A483" t="s">
        <v>5297</v>
      </c>
      <c r="B483" t="s">
        <v>5249</v>
      </c>
      <c r="C483">
        <v>2</v>
      </c>
      <c r="D483">
        <v>3</v>
      </c>
      <c r="E483">
        <v>5.96</v>
      </c>
      <c r="F483">
        <v>4</v>
      </c>
      <c r="G483">
        <v>8</v>
      </c>
      <c r="H483">
        <v>0</v>
      </c>
      <c r="I483">
        <v>25.2</v>
      </c>
      <c r="J483">
        <v>26</v>
      </c>
      <c r="K483">
        <v>17</v>
      </c>
      <c r="L483">
        <v>1</v>
      </c>
      <c r="M483">
        <v>25</v>
      </c>
      <c r="N483">
        <v>10</v>
      </c>
      <c r="O483" t="s">
        <v>6991</v>
      </c>
      <c r="P483">
        <v>0</v>
      </c>
      <c r="Q483">
        <v>0</v>
      </c>
      <c r="R483">
        <v>0</v>
      </c>
      <c r="S483">
        <v>0</v>
      </c>
      <c r="T483">
        <v>115</v>
      </c>
      <c r="U483">
        <v>17</v>
      </c>
      <c r="V483">
        <v>1</v>
      </c>
      <c r="W483">
        <v>3</v>
      </c>
      <c r="X483">
        <v>2</v>
      </c>
      <c r="Y483">
        <v>0</v>
      </c>
    </row>
    <row r="484" spans="1:25" x14ac:dyDescent="0.25">
      <c r="A484" t="s">
        <v>2186</v>
      </c>
      <c r="B484" t="s">
        <v>5252</v>
      </c>
      <c r="C484">
        <v>1</v>
      </c>
      <c r="D484">
        <v>1</v>
      </c>
      <c r="E484">
        <v>7.01</v>
      </c>
      <c r="F484">
        <v>0</v>
      </c>
      <c r="G484">
        <v>27</v>
      </c>
      <c r="H484">
        <v>0</v>
      </c>
      <c r="I484">
        <v>25.2</v>
      </c>
      <c r="J484">
        <v>39</v>
      </c>
      <c r="K484">
        <v>20</v>
      </c>
      <c r="L484">
        <v>6</v>
      </c>
      <c r="M484">
        <v>26</v>
      </c>
      <c r="N484">
        <v>6</v>
      </c>
      <c r="O484" t="s">
        <v>4101</v>
      </c>
      <c r="P484">
        <v>0</v>
      </c>
      <c r="Q484">
        <v>0</v>
      </c>
      <c r="R484">
        <v>3</v>
      </c>
      <c r="S484">
        <v>1</v>
      </c>
      <c r="T484">
        <v>122</v>
      </c>
      <c r="U484">
        <v>21</v>
      </c>
      <c r="V484">
        <v>0</v>
      </c>
      <c r="W484">
        <v>1</v>
      </c>
      <c r="X484">
        <v>3</v>
      </c>
      <c r="Y484">
        <v>0</v>
      </c>
    </row>
    <row r="485" spans="1:25" x14ac:dyDescent="0.25">
      <c r="A485" t="s">
        <v>6889</v>
      </c>
      <c r="B485" t="s">
        <v>5251</v>
      </c>
      <c r="C485">
        <v>1</v>
      </c>
      <c r="D485">
        <v>1</v>
      </c>
      <c r="E485">
        <v>3.91</v>
      </c>
      <c r="F485">
        <v>0</v>
      </c>
      <c r="G485">
        <v>24</v>
      </c>
      <c r="H485">
        <v>0</v>
      </c>
      <c r="I485">
        <v>25.1</v>
      </c>
      <c r="J485">
        <v>24</v>
      </c>
      <c r="K485">
        <v>11</v>
      </c>
      <c r="L485">
        <v>4</v>
      </c>
      <c r="M485">
        <v>17</v>
      </c>
      <c r="N485">
        <v>8</v>
      </c>
      <c r="O485" t="s">
        <v>7032</v>
      </c>
      <c r="P485">
        <v>0</v>
      </c>
      <c r="Q485">
        <v>0</v>
      </c>
      <c r="R485">
        <v>2</v>
      </c>
      <c r="S485">
        <v>1</v>
      </c>
      <c r="T485">
        <v>105</v>
      </c>
      <c r="U485">
        <v>11</v>
      </c>
      <c r="V485">
        <v>0</v>
      </c>
      <c r="W485">
        <v>1</v>
      </c>
      <c r="X485">
        <v>2</v>
      </c>
      <c r="Y485">
        <v>0</v>
      </c>
    </row>
    <row r="486" spans="1:25" x14ac:dyDescent="0.25">
      <c r="A486" t="s">
        <v>929</v>
      </c>
      <c r="B486" t="s">
        <v>5247</v>
      </c>
      <c r="C486">
        <v>2</v>
      </c>
      <c r="D486">
        <v>5</v>
      </c>
      <c r="E486">
        <v>7.82</v>
      </c>
      <c r="F486">
        <v>0</v>
      </c>
      <c r="G486">
        <v>28</v>
      </c>
      <c r="H486">
        <v>7</v>
      </c>
      <c r="I486">
        <v>25.1</v>
      </c>
      <c r="J486">
        <v>31</v>
      </c>
      <c r="K486">
        <v>22</v>
      </c>
      <c r="L486">
        <v>9</v>
      </c>
      <c r="M486">
        <v>23</v>
      </c>
      <c r="N486">
        <v>11</v>
      </c>
      <c r="O486" t="s">
        <v>4029</v>
      </c>
      <c r="P486">
        <v>0</v>
      </c>
      <c r="Q486">
        <v>0</v>
      </c>
      <c r="R486">
        <v>0</v>
      </c>
      <c r="S486">
        <v>6</v>
      </c>
      <c r="T486">
        <v>118</v>
      </c>
      <c r="U486">
        <v>23</v>
      </c>
      <c r="V486">
        <v>1</v>
      </c>
      <c r="W486">
        <v>1</v>
      </c>
      <c r="X486">
        <v>2</v>
      </c>
      <c r="Y486">
        <v>0</v>
      </c>
    </row>
    <row r="487" spans="1:25" x14ac:dyDescent="0.25">
      <c r="A487" t="s">
        <v>5411</v>
      </c>
      <c r="B487" t="s">
        <v>5239</v>
      </c>
      <c r="C487">
        <v>2</v>
      </c>
      <c r="D487">
        <v>1</v>
      </c>
      <c r="E487">
        <v>4.68</v>
      </c>
      <c r="F487">
        <v>4</v>
      </c>
      <c r="G487">
        <v>7</v>
      </c>
      <c r="H487">
        <v>0</v>
      </c>
      <c r="I487">
        <v>25</v>
      </c>
      <c r="J487">
        <v>19</v>
      </c>
      <c r="K487">
        <v>13</v>
      </c>
      <c r="L487">
        <v>6</v>
      </c>
      <c r="M487">
        <v>21</v>
      </c>
      <c r="N487">
        <v>9</v>
      </c>
      <c r="O487" t="s">
        <v>6990</v>
      </c>
      <c r="P487">
        <v>0</v>
      </c>
      <c r="Q487">
        <v>0</v>
      </c>
      <c r="R487">
        <v>0</v>
      </c>
      <c r="S487">
        <v>0</v>
      </c>
      <c r="T487">
        <v>101</v>
      </c>
      <c r="U487">
        <v>13</v>
      </c>
      <c r="V487">
        <v>0</v>
      </c>
      <c r="W487">
        <v>1</v>
      </c>
      <c r="X487">
        <v>1</v>
      </c>
      <c r="Y487">
        <v>0</v>
      </c>
    </row>
    <row r="488" spans="1:25" x14ac:dyDescent="0.25">
      <c r="A488" t="s">
        <v>5590</v>
      </c>
      <c r="B488" t="s">
        <v>5254</v>
      </c>
      <c r="C488">
        <v>2</v>
      </c>
      <c r="D488">
        <v>2</v>
      </c>
      <c r="E488">
        <v>4.68</v>
      </c>
      <c r="F488">
        <v>0</v>
      </c>
      <c r="G488">
        <v>19</v>
      </c>
      <c r="H488">
        <v>0</v>
      </c>
      <c r="I488">
        <v>25</v>
      </c>
      <c r="J488">
        <v>20</v>
      </c>
      <c r="K488">
        <v>13</v>
      </c>
      <c r="L488">
        <v>4</v>
      </c>
      <c r="M488">
        <v>22</v>
      </c>
      <c r="N488">
        <v>12</v>
      </c>
      <c r="O488" t="s">
        <v>5591</v>
      </c>
      <c r="P488">
        <v>0</v>
      </c>
      <c r="Q488">
        <v>0</v>
      </c>
      <c r="R488">
        <v>0</v>
      </c>
      <c r="S488">
        <v>1</v>
      </c>
      <c r="T488">
        <v>105</v>
      </c>
      <c r="U488">
        <v>13</v>
      </c>
      <c r="V488">
        <v>0</v>
      </c>
      <c r="W488">
        <v>0</v>
      </c>
      <c r="X488">
        <v>2</v>
      </c>
      <c r="Y488">
        <v>0</v>
      </c>
    </row>
    <row r="489" spans="1:25" x14ac:dyDescent="0.25">
      <c r="A489" t="s">
        <v>4909</v>
      </c>
      <c r="B489" t="s">
        <v>5249</v>
      </c>
      <c r="C489">
        <v>0</v>
      </c>
      <c r="D489">
        <v>1</v>
      </c>
      <c r="E489">
        <v>5.76</v>
      </c>
      <c r="F489">
        <v>3</v>
      </c>
      <c r="G489">
        <v>10</v>
      </c>
      <c r="H489">
        <v>0</v>
      </c>
      <c r="I489">
        <v>25</v>
      </c>
      <c r="J489">
        <v>31</v>
      </c>
      <c r="K489">
        <v>16</v>
      </c>
      <c r="L489">
        <v>5</v>
      </c>
      <c r="M489">
        <v>18</v>
      </c>
      <c r="N489">
        <v>15</v>
      </c>
      <c r="O489" t="s">
        <v>6079</v>
      </c>
      <c r="P489">
        <v>0</v>
      </c>
      <c r="Q489">
        <v>0</v>
      </c>
      <c r="R489">
        <v>0</v>
      </c>
      <c r="S489">
        <v>0</v>
      </c>
      <c r="T489">
        <v>122</v>
      </c>
      <c r="U489">
        <v>18</v>
      </c>
      <c r="V489">
        <v>1</v>
      </c>
      <c r="W489">
        <v>1</v>
      </c>
      <c r="X489">
        <v>1</v>
      </c>
      <c r="Y489">
        <v>0</v>
      </c>
    </row>
    <row r="490" spans="1:25" x14ac:dyDescent="0.25">
      <c r="A490" t="s">
        <v>3754</v>
      </c>
      <c r="B490" t="s">
        <v>5241</v>
      </c>
      <c r="C490">
        <v>0</v>
      </c>
      <c r="D490">
        <v>0</v>
      </c>
      <c r="E490">
        <v>5.76</v>
      </c>
      <c r="F490">
        <v>0</v>
      </c>
      <c r="G490">
        <v>13</v>
      </c>
      <c r="H490">
        <v>0</v>
      </c>
      <c r="I490">
        <v>25</v>
      </c>
      <c r="J490">
        <v>26</v>
      </c>
      <c r="K490">
        <v>16</v>
      </c>
      <c r="L490">
        <v>5</v>
      </c>
      <c r="M490">
        <v>28</v>
      </c>
      <c r="N490">
        <v>7</v>
      </c>
      <c r="O490" t="s">
        <v>4635</v>
      </c>
      <c r="P490">
        <v>0</v>
      </c>
      <c r="Q490">
        <v>0</v>
      </c>
      <c r="R490">
        <v>0</v>
      </c>
      <c r="S490">
        <v>0</v>
      </c>
      <c r="T490">
        <v>109</v>
      </c>
      <c r="U490">
        <v>16</v>
      </c>
      <c r="V490">
        <v>0</v>
      </c>
      <c r="W490">
        <v>3</v>
      </c>
      <c r="X490">
        <v>1</v>
      </c>
      <c r="Y490">
        <v>0</v>
      </c>
    </row>
    <row r="491" spans="1:25" x14ac:dyDescent="0.25">
      <c r="A491" t="s">
        <v>6859</v>
      </c>
      <c r="B491" t="s">
        <v>5229</v>
      </c>
      <c r="C491">
        <v>3</v>
      </c>
      <c r="D491">
        <v>1</v>
      </c>
      <c r="E491">
        <v>2.92</v>
      </c>
      <c r="F491">
        <v>3</v>
      </c>
      <c r="G491">
        <v>8</v>
      </c>
      <c r="H491">
        <v>0</v>
      </c>
      <c r="I491">
        <v>24.2</v>
      </c>
      <c r="J491">
        <v>21</v>
      </c>
      <c r="K491">
        <v>8</v>
      </c>
      <c r="L491">
        <v>4</v>
      </c>
      <c r="M491">
        <v>19</v>
      </c>
      <c r="N491">
        <v>7</v>
      </c>
      <c r="O491" t="s">
        <v>7019</v>
      </c>
      <c r="P491">
        <v>0</v>
      </c>
      <c r="Q491">
        <v>0</v>
      </c>
      <c r="R491">
        <v>0</v>
      </c>
      <c r="S491">
        <v>0</v>
      </c>
      <c r="T491">
        <v>96</v>
      </c>
      <c r="U491">
        <v>8</v>
      </c>
      <c r="V491">
        <v>0</v>
      </c>
      <c r="W491">
        <v>0</v>
      </c>
      <c r="X491">
        <v>0</v>
      </c>
      <c r="Y491">
        <v>0</v>
      </c>
    </row>
    <row r="492" spans="1:25" x14ac:dyDescent="0.25">
      <c r="A492" t="s">
        <v>825</v>
      </c>
      <c r="B492" t="s">
        <v>5240</v>
      </c>
      <c r="C492">
        <v>2</v>
      </c>
      <c r="D492">
        <v>2</v>
      </c>
      <c r="E492">
        <v>4.38</v>
      </c>
      <c r="F492">
        <v>0</v>
      </c>
      <c r="G492">
        <v>26</v>
      </c>
      <c r="H492">
        <v>6</v>
      </c>
      <c r="I492">
        <v>24.2</v>
      </c>
      <c r="J492">
        <v>21</v>
      </c>
      <c r="K492">
        <v>12</v>
      </c>
      <c r="L492">
        <v>1</v>
      </c>
      <c r="M492">
        <v>25</v>
      </c>
      <c r="N492">
        <v>15</v>
      </c>
      <c r="O492" t="s">
        <v>5064</v>
      </c>
      <c r="P492">
        <v>0</v>
      </c>
      <c r="Q492">
        <v>0</v>
      </c>
      <c r="R492">
        <v>2</v>
      </c>
      <c r="S492">
        <v>1</v>
      </c>
      <c r="T492">
        <v>111</v>
      </c>
      <c r="U492">
        <v>14</v>
      </c>
      <c r="V492">
        <v>3</v>
      </c>
      <c r="W492">
        <v>1</v>
      </c>
      <c r="X492">
        <v>1</v>
      </c>
      <c r="Y492">
        <v>0</v>
      </c>
    </row>
    <row r="493" spans="1:25" x14ac:dyDescent="0.25">
      <c r="A493" t="s">
        <v>5539</v>
      </c>
      <c r="B493" t="s">
        <v>5246</v>
      </c>
      <c r="C493">
        <v>1</v>
      </c>
      <c r="D493">
        <v>0</v>
      </c>
      <c r="E493">
        <v>4.38</v>
      </c>
      <c r="F493">
        <v>0</v>
      </c>
      <c r="G493">
        <v>21</v>
      </c>
      <c r="H493">
        <v>0</v>
      </c>
      <c r="I493">
        <v>24.2</v>
      </c>
      <c r="J493">
        <v>23</v>
      </c>
      <c r="K493">
        <v>12</v>
      </c>
      <c r="L493">
        <v>5</v>
      </c>
      <c r="M493">
        <v>20</v>
      </c>
      <c r="N493">
        <v>10</v>
      </c>
      <c r="O493" t="s">
        <v>5540</v>
      </c>
      <c r="P493">
        <v>0</v>
      </c>
      <c r="Q493">
        <v>0</v>
      </c>
      <c r="R493">
        <v>0</v>
      </c>
      <c r="S493">
        <v>0</v>
      </c>
      <c r="T493">
        <v>108</v>
      </c>
      <c r="U493">
        <v>12</v>
      </c>
      <c r="V493">
        <v>0</v>
      </c>
      <c r="W493">
        <v>1</v>
      </c>
      <c r="X493">
        <v>1</v>
      </c>
      <c r="Y493">
        <v>0</v>
      </c>
    </row>
    <row r="494" spans="1:25" x14ac:dyDescent="0.25">
      <c r="A494" t="s">
        <v>6855</v>
      </c>
      <c r="B494" t="s">
        <v>5239</v>
      </c>
      <c r="C494">
        <v>0</v>
      </c>
      <c r="D494">
        <v>0</v>
      </c>
      <c r="E494">
        <v>5.18</v>
      </c>
      <c r="F494">
        <v>0</v>
      </c>
      <c r="G494">
        <v>19</v>
      </c>
      <c r="H494">
        <v>0</v>
      </c>
      <c r="I494">
        <v>24.1</v>
      </c>
      <c r="J494">
        <v>14</v>
      </c>
      <c r="K494">
        <v>14</v>
      </c>
      <c r="L494">
        <v>6</v>
      </c>
      <c r="M494">
        <v>29</v>
      </c>
      <c r="N494">
        <v>22</v>
      </c>
      <c r="O494" t="s">
        <v>7007</v>
      </c>
      <c r="P494">
        <v>0</v>
      </c>
      <c r="Q494">
        <v>0</v>
      </c>
      <c r="R494">
        <v>0</v>
      </c>
      <c r="S494">
        <v>0</v>
      </c>
      <c r="T494">
        <v>108</v>
      </c>
      <c r="U494">
        <v>14</v>
      </c>
      <c r="V494">
        <v>1</v>
      </c>
      <c r="W494">
        <v>0</v>
      </c>
      <c r="X494">
        <v>2</v>
      </c>
      <c r="Y494">
        <v>0</v>
      </c>
    </row>
    <row r="495" spans="1:25" x14ac:dyDescent="0.25">
      <c r="A495" t="s">
        <v>806</v>
      </c>
      <c r="B495" t="s">
        <v>5250</v>
      </c>
      <c r="C495">
        <v>0</v>
      </c>
      <c r="D495">
        <v>2</v>
      </c>
      <c r="E495">
        <v>4.88</v>
      </c>
      <c r="F495">
        <v>6</v>
      </c>
      <c r="G495">
        <v>7</v>
      </c>
      <c r="H495">
        <v>0</v>
      </c>
      <c r="I495">
        <v>24</v>
      </c>
      <c r="J495">
        <v>26</v>
      </c>
      <c r="K495">
        <v>13</v>
      </c>
      <c r="L495">
        <v>0</v>
      </c>
      <c r="M495">
        <v>15</v>
      </c>
      <c r="N495">
        <v>19</v>
      </c>
      <c r="O495" t="s">
        <v>4083</v>
      </c>
      <c r="P495">
        <v>0</v>
      </c>
      <c r="Q495">
        <v>0</v>
      </c>
      <c r="R495">
        <v>0</v>
      </c>
      <c r="S495">
        <v>0</v>
      </c>
      <c r="T495">
        <v>114</v>
      </c>
      <c r="U495">
        <v>15</v>
      </c>
      <c r="V495">
        <v>0</v>
      </c>
      <c r="W495">
        <v>2</v>
      </c>
      <c r="X495">
        <v>1</v>
      </c>
      <c r="Y495">
        <v>1</v>
      </c>
    </row>
    <row r="496" spans="1:25" x14ac:dyDescent="0.25">
      <c r="A496" t="s">
        <v>6838</v>
      </c>
      <c r="B496" t="s">
        <v>6836</v>
      </c>
      <c r="C496">
        <v>0</v>
      </c>
      <c r="D496">
        <v>0</v>
      </c>
      <c r="E496">
        <v>6</v>
      </c>
      <c r="F496">
        <v>2</v>
      </c>
      <c r="G496">
        <v>12</v>
      </c>
      <c r="H496">
        <v>0</v>
      </c>
      <c r="I496">
        <v>24</v>
      </c>
      <c r="J496">
        <v>23</v>
      </c>
      <c r="K496">
        <v>16</v>
      </c>
      <c r="L496">
        <v>7</v>
      </c>
      <c r="M496">
        <v>20</v>
      </c>
      <c r="N496">
        <v>10</v>
      </c>
      <c r="O496" t="s">
        <v>6993</v>
      </c>
      <c r="P496">
        <v>0</v>
      </c>
      <c r="Q496">
        <v>0</v>
      </c>
      <c r="R496">
        <v>1</v>
      </c>
      <c r="S496">
        <v>0</v>
      </c>
      <c r="T496">
        <v>109</v>
      </c>
      <c r="U496">
        <v>17</v>
      </c>
      <c r="V496">
        <v>0</v>
      </c>
      <c r="W496">
        <v>3</v>
      </c>
      <c r="X496">
        <v>0</v>
      </c>
      <c r="Y496">
        <v>0</v>
      </c>
    </row>
    <row r="497" spans="1:25" x14ac:dyDescent="0.25">
      <c r="A497" t="s">
        <v>5458</v>
      </c>
      <c r="B497" t="s">
        <v>5234</v>
      </c>
      <c r="C497">
        <v>1</v>
      </c>
      <c r="D497">
        <v>2</v>
      </c>
      <c r="E497">
        <v>7.13</v>
      </c>
      <c r="F497">
        <v>4</v>
      </c>
      <c r="G497">
        <v>8</v>
      </c>
      <c r="H497">
        <v>0</v>
      </c>
      <c r="I497">
        <v>24</v>
      </c>
      <c r="J497">
        <v>22</v>
      </c>
      <c r="K497">
        <v>19</v>
      </c>
      <c r="L497">
        <v>5</v>
      </c>
      <c r="M497">
        <v>12</v>
      </c>
      <c r="N497">
        <v>12</v>
      </c>
      <c r="O497" t="s">
        <v>6021</v>
      </c>
      <c r="P497">
        <v>0</v>
      </c>
      <c r="Q497">
        <v>0</v>
      </c>
      <c r="R497">
        <v>0</v>
      </c>
      <c r="S497">
        <v>0</v>
      </c>
      <c r="T497">
        <v>108</v>
      </c>
      <c r="U497">
        <v>21</v>
      </c>
      <c r="V497">
        <v>1</v>
      </c>
      <c r="W497">
        <v>3</v>
      </c>
      <c r="X497">
        <v>0</v>
      </c>
      <c r="Y497">
        <v>1</v>
      </c>
    </row>
    <row r="498" spans="1:25" x14ac:dyDescent="0.25">
      <c r="A498" t="s">
        <v>803</v>
      </c>
      <c r="B498" t="s">
        <v>5229</v>
      </c>
      <c r="C498">
        <v>1</v>
      </c>
      <c r="D498">
        <v>3</v>
      </c>
      <c r="E498">
        <v>8.25</v>
      </c>
      <c r="F498">
        <v>5</v>
      </c>
      <c r="G498">
        <v>5</v>
      </c>
      <c r="H498">
        <v>0</v>
      </c>
      <c r="I498">
        <v>24</v>
      </c>
      <c r="J498">
        <v>40</v>
      </c>
      <c r="K498">
        <v>22</v>
      </c>
      <c r="L498">
        <v>9</v>
      </c>
      <c r="M498">
        <v>13</v>
      </c>
      <c r="N498">
        <v>5</v>
      </c>
      <c r="O498" t="s">
        <v>4765</v>
      </c>
      <c r="P498">
        <v>0</v>
      </c>
      <c r="Q498">
        <v>0</v>
      </c>
      <c r="R498">
        <v>0</v>
      </c>
      <c r="S498">
        <v>0</v>
      </c>
      <c r="T498">
        <v>114</v>
      </c>
      <c r="U498">
        <v>24</v>
      </c>
      <c r="V498">
        <v>1</v>
      </c>
      <c r="W498">
        <v>2</v>
      </c>
      <c r="X498">
        <v>1</v>
      </c>
      <c r="Y498">
        <v>0</v>
      </c>
    </row>
    <row r="499" spans="1:25" x14ac:dyDescent="0.25">
      <c r="A499" t="s">
        <v>5530</v>
      </c>
      <c r="B499" t="s">
        <v>5239</v>
      </c>
      <c r="C499">
        <v>1</v>
      </c>
      <c r="D499">
        <v>3</v>
      </c>
      <c r="E499">
        <v>8.6300000000000008</v>
      </c>
      <c r="F499">
        <v>6</v>
      </c>
      <c r="G499">
        <v>7</v>
      </c>
      <c r="H499">
        <v>0</v>
      </c>
      <c r="I499">
        <v>24</v>
      </c>
      <c r="J499">
        <v>38</v>
      </c>
      <c r="K499">
        <v>23</v>
      </c>
      <c r="L499">
        <v>7</v>
      </c>
      <c r="M499">
        <v>20</v>
      </c>
      <c r="N499">
        <v>14</v>
      </c>
      <c r="O499" t="s">
        <v>6988</v>
      </c>
      <c r="P499">
        <v>0</v>
      </c>
      <c r="Q499">
        <v>0</v>
      </c>
      <c r="R499">
        <v>0</v>
      </c>
      <c r="S499">
        <v>0</v>
      </c>
      <c r="T499">
        <v>123</v>
      </c>
      <c r="U499">
        <v>25</v>
      </c>
      <c r="V499">
        <v>0</v>
      </c>
      <c r="W499">
        <v>1</v>
      </c>
      <c r="X499">
        <v>3</v>
      </c>
      <c r="Y499">
        <v>0</v>
      </c>
    </row>
    <row r="500" spans="1:25" x14ac:dyDescent="0.25">
      <c r="A500" t="s">
        <v>6891</v>
      </c>
      <c r="B500" t="s">
        <v>5254</v>
      </c>
      <c r="C500">
        <v>2</v>
      </c>
      <c r="D500">
        <v>1</v>
      </c>
      <c r="E500">
        <v>4.18</v>
      </c>
      <c r="F500">
        <v>4</v>
      </c>
      <c r="G500">
        <v>10</v>
      </c>
      <c r="H500">
        <v>0</v>
      </c>
      <c r="I500">
        <v>23.2</v>
      </c>
      <c r="J500">
        <v>17</v>
      </c>
      <c r="K500">
        <v>11</v>
      </c>
      <c r="L500">
        <v>7</v>
      </c>
      <c r="M500">
        <v>18</v>
      </c>
      <c r="N500">
        <v>10</v>
      </c>
      <c r="O500" t="s">
        <v>7033</v>
      </c>
      <c r="P500">
        <v>0</v>
      </c>
      <c r="Q500">
        <v>0</v>
      </c>
      <c r="R500">
        <v>1</v>
      </c>
      <c r="S500">
        <v>0</v>
      </c>
      <c r="T500">
        <v>99</v>
      </c>
      <c r="U500">
        <v>14</v>
      </c>
      <c r="V500">
        <v>0</v>
      </c>
      <c r="W500">
        <v>2</v>
      </c>
      <c r="X500">
        <v>0</v>
      </c>
      <c r="Y500">
        <v>0</v>
      </c>
    </row>
    <row r="501" spans="1:25" x14ac:dyDescent="0.25">
      <c r="A501" t="s">
        <v>5292</v>
      </c>
      <c r="B501" t="s">
        <v>5238</v>
      </c>
      <c r="C501">
        <v>1</v>
      </c>
      <c r="D501">
        <v>1</v>
      </c>
      <c r="E501">
        <v>4.9400000000000004</v>
      </c>
      <c r="F501">
        <v>0</v>
      </c>
      <c r="G501">
        <v>29</v>
      </c>
      <c r="H501">
        <v>0</v>
      </c>
      <c r="I501">
        <v>23.2</v>
      </c>
      <c r="J501">
        <v>19</v>
      </c>
      <c r="K501">
        <v>13</v>
      </c>
      <c r="L501">
        <v>5</v>
      </c>
      <c r="M501">
        <v>20</v>
      </c>
      <c r="N501">
        <v>12</v>
      </c>
      <c r="O501" t="s">
        <v>6117</v>
      </c>
      <c r="P501">
        <v>0</v>
      </c>
      <c r="Q501">
        <v>0</v>
      </c>
      <c r="R501">
        <v>4</v>
      </c>
      <c r="S501">
        <v>1</v>
      </c>
      <c r="T501">
        <v>102</v>
      </c>
      <c r="U501">
        <v>13</v>
      </c>
      <c r="V501">
        <v>1</v>
      </c>
      <c r="W501">
        <v>0</v>
      </c>
      <c r="X501">
        <v>0</v>
      </c>
      <c r="Y501">
        <v>0</v>
      </c>
    </row>
    <row r="502" spans="1:25" x14ac:dyDescent="0.25">
      <c r="A502" t="s">
        <v>920</v>
      </c>
      <c r="B502" t="s">
        <v>5230</v>
      </c>
      <c r="C502">
        <v>4</v>
      </c>
      <c r="D502">
        <v>3</v>
      </c>
      <c r="E502">
        <v>7.23</v>
      </c>
      <c r="F502">
        <v>0</v>
      </c>
      <c r="G502">
        <v>27</v>
      </c>
      <c r="H502">
        <v>0</v>
      </c>
      <c r="I502">
        <v>23.2</v>
      </c>
      <c r="J502">
        <v>23</v>
      </c>
      <c r="K502">
        <v>19</v>
      </c>
      <c r="L502">
        <v>3</v>
      </c>
      <c r="M502">
        <v>33</v>
      </c>
      <c r="N502">
        <v>12</v>
      </c>
      <c r="O502" t="s">
        <v>4692</v>
      </c>
      <c r="P502">
        <v>0</v>
      </c>
      <c r="Q502">
        <v>0</v>
      </c>
      <c r="R502">
        <v>2</v>
      </c>
      <c r="S502">
        <v>0</v>
      </c>
      <c r="T502">
        <v>105</v>
      </c>
      <c r="U502">
        <v>19</v>
      </c>
      <c r="V502">
        <v>3</v>
      </c>
      <c r="W502">
        <v>1</v>
      </c>
      <c r="X502">
        <v>2</v>
      </c>
      <c r="Y502">
        <v>0</v>
      </c>
    </row>
    <row r="503" spans="1:25" x14ac:dyDescent="0.25">
      <c r="A503" t="s">
        <v>6024</v>
      </c>
      <c r="B503" t="s">
        <v>5252</v>
      </c>
      <c r="C503">
        <v>3</v>
      </c>
      <c r="D503">
        <v>1</v>
      </c>
      <c r="E503">
        <v>3.86</v>
      </c>
      <c r="F503">
        <v>5</v>
      </c>
      <c r="G503">
        <v>7</v>
      </c>
      <c r="H503">
        <v>0</v>
      </c>
      <c r="I503">
        <v>23.1</v>
      </c>
      <c r="J503">
        <v>16</v>
      </c>
      <c r="K503">
        <v>10</v>
      </c>
      <c r="L503">
        <v>4</v>
      </c>
      <c r="M503">
        <v>19</v>
      </c>
      <c r="N503">
        <v>13</v>
      </c>
      <c r="O503" t="s">
        <v>6025</v>
      </c>
      <c r="P503">
        <v>0</v>
      </c>
      <c r="Q503">
        <v>0</v>
      </c>
      <c r="R503">
        <v>0</v>
      </c>
      <c r="S503">
        <v>0</v>
      </c>
      <c r="T503">
        <v>101</v>
      </c>
      <c r="U503">
        <v>10</v>
      </c>
      <c r="V503">
        <v>0</v>
      </c>
      <c r="W503">
        <v>2</v>
      </c>
      <c r="X503">
        <v>0</v>
      </c>
      <c r="Y503">
        <v>2</v>
      </c>
    </row>
    <row r="504" spans="1:25" x14ac:dyDescent="0.25">
      <c r="A504" t="s">
        <v>4637</v>
      </c>
      <c r="B504" t="s">
        <v>5238</v>
      </c>
      <c r="C504">
        <v>0</v>
      </c>
      <c r="D504">
        <v>2</v>
      </c>
      <c r="E504">
        <v>5.4</v>
      </c>
      <c r="F504">
        <v>5</v>
      </c>
      <c r="G504">
        <v>5</v>
      </c>
      <c r="H504">
        <v>0</v>
      </c>
      <c r="I504">
        <v>23.1</v>
      </c>
      <c r="J504">
        <v>23</v>
      </c>
      <c r="K504">
        <v>14</v>
      </c>
      <c r="L504">
        <v>1</v>
      </c>
      <c r="M504">
        <v>11</v>
      </c>
      <c r="N504">
        <v>14</v>
      </c>
      <c r="O504" t="s">
        <v>6061</v>
      </c>
      <c r="P504">
        <v>0</v>
      </c>
      <c r="Q504">
        <v>0</v>
      </c>
      <c r="R504">
        <v>0</v>
      </c>
      <c r="S504">
        <v>0</v>
      </c>
      <c r="T504">
        <v>102</v>
      </c>
      <c r="U504">
        <v>15</v>
      </c>
      <c r="V504">
        <v>1</v>
      </c>
      <c r="W504">
        <v>1</v>
      </c>
      <c r="X504">
        <v>1</v>
      </c>
      <c r="Y504">
        <v>1</v>
      </c>
    </row>
    <row r="505" spans="1:25" x14ac:dyDescent="0.25">
      <c r="A505" t="s">
        <v>5469</v>
      </c>
      <c r="B505" t="s">
        <v>6836</v>
      </c>
      <c r="C505">
        <v>0</v>
      </c>
      <c r="D505">
        <v>1</v>
      </c>
      <c r="E505">
        <v>6.65</v>
      </c>
      <c r="F505">
        <v>2</v>
      </c>
      <c r="G505">
        <v>10</v>
      </c>
      <c r="H505">
        <v>0</v>
      </c>
      <c r="I505">
        <v>23</v>
      </c>
      <c r="J505">
        <v>30</v>
      </c>
      <c r="K505">
        <v>17</v>
      </c>
      <c r="L505">
        <v>6</v>
      </c>
      <c r="M505">
        <v>11</v>
      </c>
      <c r="N505">
        <v>4</v>
      </c>
      <c r="O505" t="s">
        <v>6076</v>
      </c>
      <c r="P505">
        <v>0</v>
      </c>
      <c r="Q505">
        <v>0</v>
      </c>
      <c r="R505">
        <v>0</v>
      </c>
      <c r="S505">
        <v>0</v>
      </c>
      <c r="T505">
        <v>103</v>
      </c>
      <c r="U505">
        <v>19</v>
      </c>
      <c r="V505">
        <v>2</v>
      </c>
      <c r="W505">
        <v>1</v>
      </c>
      <c r="X505">
        <v>3</v>
      </c>
      <c r="Y505">
        <v>0</v>
      </c>
    </row>
    <row r="506" spans="1:25" x14ac:dyDescent="0.25">
      <c r="A506" t="s">
        <v>5476</v>
      </c>
      <c r="B506" t="s">
        <v>5244</v>
      </c>
      <c r="C506">
        <v>1</v>
      </c>
      <c r="D506">
        <v>3</v>
      </c>
      <c r="E506">
        <v>4.43</v>
      </c>
      <c r="F506">
        <v>0</v>
      </c>
      <c r="G506">
        <v>18</v>
      </c>
      <c r="H506">
        <v>0</v>
      </c>
      <c r="I506">
        <v>22.1</v>
      </c>
      <c r="J506">
        <v>21</v>
      </c>
      <c r="K506">
        <v>11</v>
      </c>
      <c r="L506">
        <v>3</v>
      </c>
      <c r="M506">
        <v>10</v>
      </c>
      <c r="N506">
        <v>10</v>
      </c>
      <c r="O506" t="s">
        <v>5477</v>
      </c>
      <c r="P506">
        <v>0</v>
      </c>
      <c r="Q506">
        <v>0</v>
      </c>
      <c r="R506">
        <v>0</v>
      </c>
      <c r="S506">
        <v>0</v>
      </c>
      <c r="T506">
        <v>97</v>
      </c>
      <c r="U506">
        <v>14</v>
      </c>
      <c r="V506">
        <v>4</v>
      </c>
      <c r="W506">
        <v>3</v>
      </c>
      <c r="X506">
        <v>2</v>
      </c>
      <c r="Y506">
        <v>0</v>
      </c>
    </row>
    <row r="507" spans="1:25" x14ac:dyDescent="0.25">
      <c r="A507" t="s">
        <v>5434</v>
      </c>
      <c r="B507" t="s">
        <v>5236</v>
      </c>
      <c r="C507">
        <v>2</v>
      </c>
      <c r="D507">
        <v>0</v>
      </c>
      <c r="E507">
        <v>4.43</v>
      </c>
      <c r="F507">
        <v>0</v>
      </c>
      <c r="G507">
        <v>23</v>
      </c>
      <c r="H507">
        <v>0</v>
      </c>
      <c r="I507">
        <v>22.1</v>
      </c>
      <c r="J507">
        <v>23</v>
      </c>
      <c r="K507">
        <v>11</v>
      </c>
      <c r="L507">
        <v>6</v>
      </c>
      <c r="M507">
        <v>15</v>
      </c>
      <c r="N507">
        <v>5</v>
      </c>
      <c r="O507" t="s">
        <v>6096</v>
      </c>
      <c r="P507">
        <v>0</v>
      </c>
      <c r="Q507">
        <v>0</v>
      </c>
      <c r="R507">
        <v>1</v>
      </c>
      <c r="S507">
        <v>0</v>
      </c>
      <c r="T507">
        <v>95</v>
      </c>
      <c r="U507">
        <v>13</v>
      </c>
      <c r="V507">
        <v>1</v>
      </c>
      <c r="W507">
        <v>2</v>
      </c>
      <c r="X507">
        <v>1</v>
      </c>
      <c r="Y507">
        <v>0</v>
      </c>
    </row>
    <row r="508" spans="1:25" x14ac:dyDescent="0.25">
      <c r="A508" t="s">
        <v>5560</v>
      </c>
      <c r="B508" t="s">
        <v>5254</v>
      </c>
      <c r="C508">
        <v>0</v>
      </c>
      <c r="D508">
        <v>1</v>
      </c>
      <c r="E508">
        <v>4.43</v>
      </c>
      <c r="F508">
        <v>0</v>
      </c>
      <c r="G508">
        <v>18</v>
      </c>
      <c r="H508">
        <v>1</v>
      </c>
      <c r="I508">
        <v>22.1</v>
      </c>
      <c r="J508">
        <v>21</v>
      </c>
      <c r="K508">
        <v>11</v>
      </c>
      <c r="L508">
        <v>2</v>
      </c>
      <c r="M508">
        <v>17</v>
      </c>
      <c r="N508">
        <v>6</v>
      </c>
      <c r="O508" t="s">
        <v>7034</v>
      </c>
      <c r="P508">
        <v>0</v>
      </c>
      <c r="Q508">
        <v>0</v>
      </c>
      <c r="R508">
        <v>1</v>
      </c>
      <c r="S508">
        <v>0</v>
      </c>
      <c r="T508">
        <v>92</v>
      </c>
      <c r="U508">
        <v>11</v>
      </c>
      <c r="V508">
        <v>1</v>
      </c>
      <c r="W508">
        <v>3</v>
      </c>
      <c r="X508">
        <v>0</v>
      </c>
      <c r="Y508">
        <v>0</v>
      </c>
    </row>
    <row r="509" spans="1:25" x14ac:dyDescent="0.25">
      <c r="A509" t="s">
        <v>5153</v>
      </c>
      <c r="B509" t="s">
        <v>5242</v>
      </c>
      <c r="C509">
        <v>3</v>
      </c>
      <c r="D509">
        <v>2</v>
      </c>
      <c r="E509">
        <v>7.25</v>
      </c>
      <c r="F509">
        <v>0</v>
      </c>
      <c r="G509">
        <v>18</v>
      </c>
      <c r="H509">
        <v>2</v>
      </c>
      <c r="I509">
        <v>22.1</v>
      </c>
      <c r="J509">
        <v>31</v>
      </c>
      <c r="K509">
        <v>18</v>
      </c>
      <c r="L509">
        <v>7</v>
      </c>
      <c r="M509">
        <v>21</v>
      </c>
      <c r="N509">
        <v>7</v>
      </c>
      <c r="O509" t="s">
        <v>5154</v>
      </c>
      <c r="P509">
        <v>0</v>
      </c>
      <c r="Q509">
        <v>0</v>
      </c>
      <c r="R509">
        <v>0</v>
      </c>
      <c r="S509">
        <v>1</v>
      </c>
      <c r="T509">
        <v>100</v>
      </c>
      <c r="U509">
        <v>19</v>
      </c>
      <c r="V509">
        <v>2</v>
      </c>
      <c r="W509">
        <v>2</v>
      </c>
      <c r="X509">
        <v>1</v>
      </c>
      <c r="Y509">
        <v>0</v>
      </c>
    </row>
    <row r="510" spans="1:25" x14ac:dyDescent="0.25">
      <c r="A510" t="s">
        <v>709</v>
      </c>
      <c r="B510" t="s">
        <v>5249</v>
      </c>
      <c r="C510">
        <v>2</v>
      </c>
      <c r="D510">
        <v>2</v>
      </c>
      <c r="E510">
        <v>4.09</v>
      </c>
      <c r="F510">
        <v>4</v>
      </c>
      <c r="G510">
        <v>4</v>
      </c>
      <c r="H510">
        <v>0</v>
      </c>
      <c r="I510">
        <v>22</v>
      </c>
      <c r="J510">
        <v>20</v>
      </c>
      <c r="K510">
        <v>10</v>
      </c>
      <c r="L510">
        <v>1</v>
      </c>
      <c r="M510">
        <v>20</v>
      </c>
      <c r="N510">
        <v>12</v>
      </c>
      <c r="O510" t="s">
        <v>4178</v>
      </c>
      <c r="P510">
        <v>0</v>
      </c>
      <c r="Q510">
        <v>0</v>
      </c>
      <c r="R510">
        <v>0</v>
      </c>
      <c r="S510">
        <v>0</v>
      </c>
      <c r="T510">
        <v>99</v>
      </c>
      <c r="U510">
        <v>10</v>
      </c>
      <c r="V510">
        <v>1</v>
      </c>
      <c r="W510">
        <v>0</v>
      </c>
      <c r="X510">
        <v>1</v>
      </c>
      <c r="Y510">
        <v>1</v>
      </c>
    </row>
    <row r="511" spans="1:25" x14ac:dyDescent="0.25">
      <c r="A511" t="s">
        <v>6895</v>
      </c>
      <c r="B511" t="s">
        <v>5252</v>
      </c>
      <c r="C511">
        <v>1</v>
      </c>
      <c r="D511">
        <v>3</v>
      </c>
      <c r="E511">
        <v>4.5</v>
      </c>
      <c r="F511">
        <v>0</v>
      </c>
      <c r="G511">
        <v>30</v>
      </c>
      <c r="H511">
        <v>0</v>
      </c>
      <c r="I511">
        <v>22</v>
      </c>
      <c r="J511">
        <v>13</v>
      </c>
      <c r="K511">
        <v>11</v>
      </c>
      <c r="L511">
        <v>4</v>
      </c>
      <c r="M511">
        <v>17</v>
      </c>
      <c r="N511">
        <v>15</v>
      </c>
      <c r="O511" t="s">
        <v>7035</v>
      </c>
      <c r="P511">
        <v>0</v>
      </c>
      <c r="Q511">
        <v>0</v>
      </c>
      <c r="R511">
        <v>7</v>
      </c>
      <c r="S511">
        <v>1</v>
      </c>
      <c r="T511">
        <v>91</v>
      </c>
      <c r="U511">
        <v>11</v>
      </c>
      <c r="V511">
        <v>1</v>
      </c>
      <c r="W511">
        <v>1</v>
      </c>
      <c r="X511">
        <v>1</v>
      </c>
      <c r="Y511">
        <v>0</v>
      </c>
    </row>
    <row r="512" spans="1:25" x14ac:dyDescent="0.25">
      <c r="A512" t="s">
        <v>5421</v>
      </c>
      <c r="B512" t="s">
        <v>6836</v>
      </c>
      <c r="C512">
        <v>0</v>
      </c>
      <c r="D512">
        <v>1</v>
      </c>
      <c r="E512">
        <v>4.91</v>
      </c>
      <c r="F512">
        <v>0</v>
      </c>
      <c r="G512">
        <v>20</v>
      </c>
      <c r="H512">
        <v>0</v>
      </c>
      <c r="I512">
        <v>22</v>
      </c>
      <c r="J512">
        <v>18</v>
      </c>
      <c r="K512">
        <v>12</v>
      </c>
      <c r="L512">
        <v>4</v>
      </c>
      <c r="M512">
        <v>16</v>
      </c>
      <c r="N512">
        <v>6</v>
      </c>
      <c r="O512" t="s">
        <v>6000</v>
      </c>
      <c r="P512">
        <v>0</v>
      </c>
      <c r="Q512">
        <v>0</v>
      </c>
      <c r="R512">
        <v>1</v>
      </c>
      <c r="S512">
        <v>1</v>
      </c>
      <c r="T512">
        <v>90</v>
      </c>
      <c r="U512">
        <v>12</v>
      </c>
      <c r="V512">
        <v>0</v>
      </c>
      <c r="W512">
        <v>0</v>
      </c>
      <c r="X512">
        <v>2</v>
      </c>
      <c r="Y512">
        <v>0</v>
      </c>
    </row>
    <row r="513" spans="1:25" x14ac:dyDescent="0.25">
      <c r="A513" t="s">
        <v>6847</v>
      </c>
      <c r="B513" t="s">
        <v>5240</v>
      </c>
      <c r="C513">
        <v>0</v>
      </c>
      <c r="D513">
        <v>3</v>
      </c>
      <c r="E513">
        <v>5.32</v>
      </c>
      <c r="F513">
        <v>3</v>
      </c>
      <c r="G513">
        <v>7</v>
      </c>
      <c r="H513">
        <v>0</v>
      </c>
      <c r="I513">
        <v>22</v>
      </c>
      <c r="J513">
        <v>22</v>
      </c>
      <c r="K513">
        <v>13</v>
      </c>
      <c r="L513">
        <v>3</v>
      </c>
      <c r="M513">
        <v>16</v>
      </c>
      <c r="N513">
        <v>10</v>
      </c>
      <c r="O513" t="s">
        <v>6994</v>
      </c>
      <c r="P513">
        <v>0</v>
      </c>
      <c r="Q513">
        <v>0</v>
      </c>
      <c r="R513">
        <v>0</v>
      </c>
      <c r="S513">
        <v>0</v>
      </c>
      <c r="T513">
        <v>99</v>
      </c>
      <c r="U513">
        <v>16</v>
      </c>
      <c r="V513">
        <v>2</v>
      </c>
      <c r="W513">
        <v>2</v>
      </c>
      <c r="X513">
        <v>0</v>
      </c>
      <c r="Y513">
        <v>0</v>
      </c>
    </row>
    <row r="514" spans="1:25" x14ac:dyDescent="0.25">
      <c r="A514" t="s">
        <v>992</v>
      </c>
      <c r="B514" t="s">
        <v>5254</v>
      </c>
      <c r="C514">
        <v>1</v>
      </c>
      <c r="D514">
        <v>2</v>
      </c>
      <c r="E514">
        <v>7.06</v>
      </c>
      <c r="F514">
        <v>5</v>
      </c>
      <c r="G514">
        <v>5</v>
      </c>
      <c r="H514">
        <v>0</v>
      </c>
      <c r="I514">
        <v>21.2</v>
      </c>
      <c r="J514">
        <v>27</v>
      </c>
      <c r="K514">
        <v>17</v>
      </c>
      <c r="L514">
        <v>12</v>
      </c>
      <c r="M514">
        <v>27</v>
      </c>
      <c r="N514">
        <v>9</v>
      </c>
      <c r="O514" t="s">
        <v>4553</v>
      </c>
      <c r="P514">
        <v>0</v>
      </c>
      <c r="Q514">
        <v>0</v>
      </c>
      <c r="R514">
        <v>0</v>
      </c>
      <c r="S514">
        <v>0</v>
      </c>
      <c r="T514">
        <v>101</v>
      </c>
      <c r="U514">
        <v>17</v>
      </c>
      <c r="V514">
        <v>0</v>
      </c>
      <c r="W514">
        <v>0</v>
      </c>
      <c r="X514">
        <v>2</v>
      </c>
      <c r="Y514">
        <v>0</v>
      </c>
    </row>
    <row r="515" spans="1:25" x14ac:dyDescent="0.25">
      <c r="A515" t="s">
        <v>6857</v>
      </c>
      <c r="B515" t="s">
        <v>5231</v>
      </c>
      <c r="C515">
        <v>0</v>
      </c>
      <c r="D515">
        <v>2</v>
      </c>
      <c r="E515">
        <v>6.33</v>
      </c>
      <c r="F515">
        <v>5</v>
      </c>
      <c r="G515">
        <v>6</v>
      </c>
      <c r="H515">
        <v>0</v>
      </c>
      <c r="I515">
        <v>21.1</v>
      </c>
      <c r="J515">
        <v>23</v>
      </c>
      <c r="K515">
        <v>15</v>
      </c>
      <c r="L515">
        <v>4</v>
      </c>
      <c r="M515">
        <v>20</v>
      </c>
      <c r="N515">
        <v>10</v>
      </c>
      <c r="O515" t="s">
        <v>6992</v>
      </c>
      <c r="P515">
        <v>0</v>
      </c>
      <c r="Q515">
        <v>0</v>
      </c>
      <c r="R515">
        <v>0</v>
      </c>
      <c r="S515">
        <v>0</v>
      </c>
      <c r="T515">
        <v>94</v>
      </c>
      <c r="U515">
        <v>15</v>
      </c>
      <c r="V515">
        <v>1</v>
      </c>
      <c r="W515">
        <v>1</v>
      </c>
      <c r="X515">
        <v>0</v>
      </c>
      <c r="Y515">
        <v>0</v>
      </c>
    </row>
    <row r="516" spans="1:25" x14ac:dyDescent="0.25">
      <c r="A516" t="s">
        <v>898</v>
      </c>
      <c r="B516" t="s">
        <v>5255</v>
      </c>
      <c r="C516">
        <v>1</v>
      </c>
      <c r="D516">
        <v>1</v>
      </c>
      <c r="E516">
        <v>3</v>
      </c>
      <c r="F516">
        <v>0</v>
      </c>
      <c r="G516">
        <v>16</v>
      </c>
      <c r="H516">
        <v>0</v>
      </c>
      <c r="I516">
        <v>21</v>
      </c>
      <c r="J516">
        <v>23</v>
      </c>
      <c r="K516">
        <v>7</v>
      </c>
      <c r="L516">
        <v>2</v>
      </c>
      <c r="M516">
        <v>12</v>
      </c>
      <c r="N516">
        <v>7</v>
      </c>
      <c r="O516" t="s">
        <v>4480</v>
      </c>
      <c r="P516">
        <v>0</v>
      </c>
      <c r="Q516">
        <v>0</v>
      </c>
      <c r="R516">
        <v>0</v>
      </c>
      <c r="S516">
        <v>1</v>
      </c>
      <c r="T516">
        <v>88</v>
      </c>
      <c r="U516">
        <v>8</v>
      </c>
      <c r="V516">
        <v>1</v>
      </c>
      <c r="W516">
        <v>0</v>
      </c>
      <c r="X516">
        <v>0</v>
      </c>
      <c r="Y516">
        <v>0</v>
      </c>
    </row>
    <row r="517" spans="1:25" x14ac:dyDescent="0.25">
      <c r="A517" t="s">
        <v>721</v>
      </c>
      <c r="B517" t="s">
        <v>5246</v>
      </c>
      <c r="C517">
        <v>1</v>
      </c>
      <c r="D517">
        <v>0</v>
      </c>
      <c r="E517">
        <v>4.71</v>
      </c>
      <c r="F517">
        <v>0</v>
      </c>
      <c r="G517">
        <v>38</v>
      </c>
      <c r="H517">
        <v>0</v>
      </c>
      <c r="I517">
        <v>21</v>
      </c>
      <c r="J517">
        <v>20</v>
      </c>
      <c r="K517">
        <v>11</v>
      </c>
      <c r="L517">
        <v>2</v>
      </c>
      <c r="M517">
        <v>28</v>
      </c>
      <c r="N517">
        <v>9</v>
      </c>
      <c r="O517" t="s">
        <v>3849</v>
      </c>
      <c r="P517">
        <v>0</v>
      </c>
      <c r="Q517">
        <v>0</v>
      </c>
      <c r="R517">
        <v>4</v>
      </c>
      <c r="S517">
        <v>1</v>
      </c>
      <c r="T517">
        <v>91</v>
      </c>
      <c r="U517">
        <v>13</v>
      </c>
      <c r="V517">
        <v>0</v>
      </c>
      <c r="W517">
        <v>1</v>
      </c>
      <c r="X517">
        <v>0</v>
      </c>
      <c r="Y517">
        <v>0</v>
      </c>
    </row>
    <row r="518" spans="1:25" x14ac:dyDescent="0.25">
      <c r="A518" t="s">
        <v>5561</v>
      </c>
      <c r="B518" t="s">
        <v>5257</v>
      </c>
      <c r="C518">
        <v>0</v>
      </c>
      <c r="D518">
        <v>1</v>
      </c>
      <c r="E518">
        <v>5.14</v>
      </c>
      <c r="F518">
        <v>0</v>
      </c>
      <c r="G518">
        <v>16</v>
      </c>
      <c r="H518">
        <v>0</v>
      </c>
      <c r="I518">
        <v>21</v>
      </c>
      <c r="J518">
        <v>22</v>
      </c>
      <c r="K518">
        <v>12</v>
      </c>
      <c r="L518">
        <v>6</v>
      </c>
      <c r="M518">
        <v>24</v>
      </c>
      <c r="N518">
        <v>12</v>
      </c>
      <c r="O518" t="s">
        <v>5562</v>
      </c>
      <c r="P518">
        <v>0</v>
      </c>
      <c r="Q518">
        <v>0</v>
      </c>
      <c r="R518">
        <v>0</v>
      </c>
      <c r="S518">
        <v>0</v>
      </c>
      <c r="T518">
        <v>97</v>
      </c>
      <c r="U518">
        <v>15</v>
      </c>
      <c r="V518">
        <v>0</v>
      </c>
      <c r="W518">
        <v>1</v>
      </c>
      <c r="X518">
        <v>2</v>
      </c>
      <c r="Y518">
        <v>0</v>
      </c>
    </row>
    <row r="519" spans="1:25" x14ac:dyDescent="0.25">
      <c r="A519" t="s">
        <v>711</v>
      </c>
      <c r="B519" t="s">
        <v>5234</v>
      </c>
      <c r="C519">
        <v>0</v>
      </c>
      <c r="D519">
        <v>1</v>
      </c>
      <c r="E519">
        <v>6.43</v>
      </c>
      <c r="F519">
        <v>0</v>
      </c>
      <c r="G519">
        <v>22</v>
      </c>
      <c r="H519">
        <v>0</v>
      </c>
      <c r="I519">
        <v>21</v>
      </c>
      <c r="J519">
        <v>27</v>
      </c>
      <c r="K519">
        <v>15</v>
      </c>
      <c r="L519">
        <v>3</v>
      </c>
      <c r="M519">
        <v>21</v>
      </c>
      <c r="N519">
        <v>17</v>
      </c>
      <c r="O519" t="s">
        <v>4146</v>
      </c>
      <c r="P519">
        <v>0</v>
      </c>
      <c r="Q519">
        <v>0</v>
      </c>
      <c r="R519">
        <v>1</v>
      </c>
      <c r="S519">
        <v>1</v>
      </c>
      <c r="T519">
        <v>109</v>
      </c>
      <c r="U519">
        <v>16</v>
      </c>
      <c r="V519">
        <v>0</v>
      </c>
      <c r="W519">
        <v>2</v>
      </c>
      <c r="X519">
        <v>1</v>
      </c>
      <c r="Y519">
        <v>0</v>
      </c>
    </row>
    <row r="520" spans="1:25" x14ac:dyDescent="0.25">
      <c r="A520" t="s">
        <v>864</v>
      </c>
      <c r="B520" t="s">
        <v>5232</v>
      </c>
      <c r="C520">
        <v>2</v>
      </c>
      <c r="D520">
        <v>0</v>
      </c>
      <c r="E520">
        <v>6.43</v>
      </c>
      <c r="F520">
        <v>0</v>
      </c>
      <c r="G520">
        <v>20</v>
      </c>
      <c r="H520">
        <v>0</v>
      </c>
      <c r="I520">
        <v>21</v>
      </c>
      <c r="J520">
        <v>24</v>
      </c>
      <c r="K520">
        <v>15</v>
      </c>
      <c r="L520">
        <v>1</v>
      </c>
      <c r="M520">
        <v>15</v>
      </c>
      <c r="N520">
        <v>11</v>
      </c>
      <c r="O520" t="s">
        <v>4550</v>
      </c>
      <c r="P520">
        <v>0</v>
      </c>
      <c r="Q520">
        <v>0</v>
      </c>
      <c r="R520">
        <v>1</v>
      </c>
      <c r="S520">
        <v>0</v>
      </c>
      <c r="T520">
        <v>94</v>
      </c>
      <c r="U520">
        <v>16</v>
      </c>
      <c r="V520">
        <v>2</v>
      </c>
      <c r="W520">
        <v>0</v>
      </c>
      <c r="X520">
        <v>1</v>
      </c>
      <c r="Y520">
        <v>0</v>
      </c>
    </row>
    <row r="521" spans="1:25" x14ac:dyDescent="0.25">
      <c r="A521" t="s">
        <v>5395</v>
      </c>
      <c r="B521" t="s">
        <v>5246</v>
      </c>
      <c r="C521">
        <v>2</v>
      </c>
      <c r="D521">
        <v>0</v>
      </c>
      <c r="E521">
        <v>1.74</v>
      </c>
      <c r="F521">
        <v>4</v>
      </c>
      <c r="G521">
        <v>5</v>
      </c>
      <c r="H521">
        <v>0</v>
      </c>
      <c r="I521">
        <v>20.2</v>
      </c>
      <c r="J521">
        <v>26</v>
      </c>
      <c r="K521">
        <v>4</v>
      </c>
      <c r="L521">
        <v>0</v>
      </c>
      <c r="M521">
        <v>7</v>
      </c>
      <c r="N521">
        <v>4</v>
      </c>
      <c r="O521" t="s">
        <v>6115</v>
      </c>
      <c r="P521">
        <v>0</v>
      </c>
      <c r="Q521">
        <v>0</v>
      </c>
      <c r="R521">
        <v>0</v>
      </c>
      <c r="S521">
        <v>0</v>
      </c>
      <c r="T521">
        <v>89</v>
      </c>
      <c r="U521">
        <v>6</v>
      </c>
      <c r="V521">
        <v>0</v>
      </c>
      <c r="W521">
        <v>0</v>
      </c>
      <c r="X521">
        <v>0</v>
      </c>
      <c r="Y521">
        <v>0</v>
      </c>
    </row>
    <row r="522" spans="1:25" x14ac:dyDescent="0.25">
      <c r="A522" t="s">
        <v>6851</v>
      </c>
      <c r="B522" t="s">
        <v>5241</v>
      </c>
      <c r="C522">
        <v>2</v>
      </c>
      <c r="D522">
        <v>0</v>
      </c>
      <c r="E522">
        <v>4.3499999999999996</v>
      </c>
      <c r="F522">
        <v>0</v>
      </c>
      <c r="G522">
        <v>14</v>
      </c>
      <c r="H522">
        <v>0</v>
      </c>
      <c r="I522">
        <v>20.2</v>
      </c>
      <c r="J522">
        <v>18</v>
      </c>
      <c r="K522">
        <v>10</v>
      </c>
      <c r="L522">
        <v>2</v>
      </c>
      <c r="M522">
        <v>8</v>
      </c>
      <c r="N522">
        <v>14</v>
      </c>
      <c r="O522" t="s">
        <v>7006</v>
      </c>
      <c r="P522">
        <v>0</v>
      </c>
      <c r="Q522">
        <v>0</v>
      </c>
      <c r="R522">
        <v>0</v>
      </c>
      <c r="S522">
        <v>0</v>
      </c>
      <c r="T522">
        <v>90</v>
      </c>
      <c r="U522">
        <v>10</v>
      </c>
      <c r="V522">
        <v>1</v>
      </c>
      <c r="W522">
        <v>0</v>
      </c>
      <c r="X522">
        <v>1</v>
      </c>
      <c r="Y522">
        <v>0</v>
      </c>
    </row>
    <row r="523" spans="1:25" x14ac:dyDescent="0.25">
      <c r="A523" t="s">
        <v>5354</v>
      </c>
      <c r="B523" t="s">
        <v>5249</v>
      </c>
      <c r="C523">
        <v>0</v>
      </c>
      <c r="D523">
        <v>0</v>
      </c>
      <c r="E523">
        <v>5.66</v>
      </c>
      <c r="F523">
        <v>0</v>
      </c>
      <c r="G523">
        <v>21</v>
      </c>
      <c r="H523">
        <v>0</v>
      </c>
      <c r="I523">
        <v>20.2</v>
      </c>
      <c r="J523">
        <v>18</v>
      </c>
      <c r="K523">
        <v>13</v>
      </c>
      <c r="L523">
        <v>5</v>
      </c>
      <c r="M523">
        <v>25</v>
      </c>
      <c r="N523">
        <v>7</v>
      </c>
      <c r="O523" t="s">
        <v>5355</v>
      </c>
      <c r="P523">
        <v>0</v>
      </c>
      <c r="Q523">
        <v>0</v>
      </c>
      <c r="R523">
        <v>0</v>
      </c>
      <c r="S523">
        <v>0</v>
      </c>
      <c r="T523">
        <v>87</v>
      </c>
      <c r="U523">
        <v>14</v>
      </c>
      <c r="V523">
        <v>0</v>
      </c>
      <c r="W523">
        <v>0</v>
      </c>
      <c r="X523">
        <v>1</v>
      </c>
      <c r="Y523">
        <v>0</v>
      </c>
    </row>
    <row r="524" spans="1:25" x14ac:dyDescent="0.25">
      <c r="A524" t="s">
        <v>5310</v>
      </c>
      <c r="B524" t="s">
        <v>5258</v>
      </c>
      <c r="C524">
        <v>0</v>
      </c>
      <c r="D524">
        <v>1</v>
      </c>
      <c r="E524">
        <v>4.87</v>
      </c>
      <c r="F524">
        <v>0</v>
      </c>
      <c r="G524">
        <v>16</v>
      </c>
      <c r="H524">
        <v>0</v>
      </c>
      <c r="I524">
        <v>20.100000000000001</v>
      </c>
      <c r="J524">
        <v>21</v>
      </c>
      <c r="K524">
        <v>11</v>
      </c>
      <c r="L524">
        <v>3</v>
      </c>
      <c r="M524">
        <v>22</v>
      </c>
      <c r="N524">
        <v>5</v>
      </c>
      <c r="O524" t="s">
        <v>7036</v>
      </c>
      <c r="P524">
        <v>0</v>
      </c>
      <c r="Q524">
        <v>0</v>
      </c>
      <c r="R524">
        <v>0</v>
      </c>
      <c r="S524">
        <v>1</v>
      </c>
      <c r="T524">
        <v>88</v>
      </c>
      <c r="U524">
        <v>12</v>
      </c>
      <c r="V524">
        <v>1</v>
      </c>
      <c r="W524">
        <v>0</v>
      </c>
      <c r="X524">
        <v>1</v>
      </c>
      <c r="Y524">
        <v>1</v>
      </c>
    </row>
    <row r="525" spans="1:25" x14ac:dyDescent="0.25">
      <c r="A525" t="s">
        <v>6870</v>
      </c>
      <c r="B525" t="s">
        <v>5246</v>
      </c>
      <c r="C525">
        <v>1</v>
      </c>
      <c r="D525">
        <v>0</v>
      </c>
      <c r="E525">
        <v>0</v>
      </c>
      <c r="F525">
        <v>0</v>
      </c>
      <c r="G525">
        <v>30</v>
      </c>
      <c r="H525">
        <v>1</v>
      </c>
      <c r="I525">
        <v>20</v>
      </c>
      <c r="J525">
        <v>13</v>
      </c>
      <c r="K525">
        <v>0</v>
      </c>
      <c r="L525">
        <v>0</v>
      </c>
      <c r="M525">
        <v>18</v>
      </c>
      <c r="N525">
        <v>6</v>
      </c>
      <c r="O525" t="s">
        <v>7037</v>
      </c>
      <c r="P525">
        <v>0</v>
      </c>
      <c r="Q525">
        <v>0</v>
      </c>
      <c r="R525">
        <v>8</v>
      </c>
      <c r="S525">
        <v>0</v>
      </c>
      <c r="T525">
        <v>77</v>
      </c>
      <c r="U525">
        <v>0</v>
      </c>
      <c r="V525">
        <v>0</v>
      </c>
      <c r="W525">
        <v>1</v>
      </c>
      <c r="X525">
        <v>0</v>
      </c>
      <c r="Y525">
        <v>0</v>
      </c>
    </row>
    <row r="526" spans="1:25" x14ac:dyDescent="0.25">
      <c r="A526" t="s">
        <v>6840</v>
      </c>
      <c r="B526" t="s">
        <v>5239</v>
      </c>
      <c r="C526">
        <v>1</v>
      </c>
      <c r="D526">
        <v>2</v>
      </c>
      <c r="E526">
        <v>2.7</v>
      </c>
      <c r="F526">
        <v>4</v>
      </c>
      <c r="G526">
        <v>4</v>
      </c>
      <c r="H526">
        <v>0</v>
      </c>
      <c r="I526">
        <v>20</v>
      </c>
      <c r="J526">
        <v>19</v>
      </c>
      <c r="K526">
        <v>6</v>
      </c>
      <c r="L526">
        <v>0</v>
      </c>
      <c r="M526">
        <v>14</v>
      </c>
      <c r="N526">
        <v>11</v>
      </c>
      <c r="O526" t="s">
        <v>6989</v>
      </c>
      <c r="P526">
        <v>0</v>
      </c>
      <c r="Q526">
        <v>0</v>
      </c>
      <c r="R526">
        <v>0</v>
      </c>
      <c r="S526">
        <v>0</v>
      </c>
      <c r="T526">
        <v>92</v>
      </c>
      <c r="U526">
        <v>6</v>
      </c>
      <c r="V526">
        <v>1</v>
      </c>
      <c r="W526">
        <v>4</v>
      </c>
      <c r="X526">
        <v>1</v>
      </c>
      <c r="Y526">
        <v>0</v>
      </c>
    </row>
    <row r="527" spans="1:25" x14ac:dyDescent="0.25">
      <c r="A527" t="s">
        <v>5572</v>
      </c>
      <c r="B527" t="s">
        <v>5237</v>
      </c>
      <c r="C527">
        <v>0</v>
      </c>
      <c r="D527">
        <v>0</v>
      </c>
      <c r="E527">
        <v>5.85</v>
      </c>
      <c r="F527">
        <v>0</v>
      </c>
      <c r="G527">
        <v>21</v>
      </c>
      <c r="H527">
        <v>0</v>
      </c>
      <c r="I527">
        <v>20</v>
      </c>
      <c r="J527">
        <v>26</v>
      </c>
      <c r="K527">
        <v>13</v>
      </c>
      <c r="L527">
        <v>6</v>
      </c>
      <c r="M527">
        <v>29</v>
      </c>
      <c r="N527">
        <v>12</v>
      </c>
      <c r="O527" t="s">
        <v>7038</v>
      </c>
      <c r="P527">
        <v>0</v>
      </c>
      <c r="Q527">
        <v>0</v>
      </c>
      <c r="R527">
        <v>4</v>
      </c>
      <c r="S527">
        <v>1</v>
      </c>
      <c r="T527">
        <v>95</v>
      </c>
      <c r="U527">
        <v>13</v>
      </c>
      <c r="V527">
        <v>2</v>
      </c>
      <c r="W527">
        <v>0</v>
      </c>
      <c r="X527">
        <v>4</v>
      </c>
      <c r="Y527">
        <v>0</v>
      </c>
    </row>
    <row r="528" spans="1:25" x14ac:dyDescent="0.25">
      <c r="A528" t="s">
        <v>5294</v>
      </c>
      <c r="B528" t="s">
        <v>6836</v>
      </c>
      <c r="C528">
        <v>0</v>
      </c>
      <c r="D528">
        <v>0</v>
      </c>
      <c r="E528">
        <v>7.2</v>
      </c>
      <c r="F528">
        <v>0</v>
      </c>
      <c r="G528">
        <v>16</v>
      </c>
      <c r="H528">
        <v>0</v>
      </c>
      <c r="I528">
        <v>20</v>
      </c>
      <c r="J528">
        <v>29</v>
      </c>
      <c r="K528">
        <v>16</v>
      </c>
      <c r="L528">
        <v>3</v>
      </c>
      <c r="M528">
        <v>16</v>
      </c>
      <c r="N528">
        <v>5</v>
      </c>
      <c r="O528" t="s">
        <v>5295</v>
      </c>
      <c r="P528">
        <v>0</v>
      </c>
      <c r="Q528">
        <v>0</v>
      </c>
      <c r="R528">
        <v>0</v>
      </c>
      <c r="S528">
        <v>0</v>
      </c>
      <c r="T528">
        <v>93</v>
      </c>
      <c r="U528">
        <v>16</v>
      </c>
      <c r="V528">
        <v>1</v>
      </c>
      <c r="W528">
        <v>1</v>
      </c>
      <c r="X528">
        <v>0</v>
      </c>
      <c r="Y528">
        <v>0</v>
      </c>
    </row>
    <row r="529" spans="1:25" x14ac:dyDescent="0.25">
      <c r="A529" t="s">
        <v>5334</v>
      </c>
      <c r="B529" t="s">
        <v>5254</v>
      </c>
      <c r="C529">
        <v>0</v>
      </c>
      <c r="D529">
        <v>1</v>
      </c>
      <c r="E529">
        <v>4.58</v>
      </c>
      <c r="F529">
        <v>2</v>
      </c>
      <c r="G529">
        <v>5</v>
      </c>
      <c r="H529">
        <v>0</v>
      </c>
      <c r="I529">
        <v>19.2</v>
      </c>
      <c r="J529">
        <v>21</v>
      </c>
      <c r="K529">
        <v>10</v>
      </c>
      <c r="L529">
        <v>1</v>
      </c>
      <c r="M529">
        <v>11</v>
      </c>
      <c r="N529">
        <v>8</v>
      </c>
      <c r="O529" t="s">
        <v>6081</v>
      </c>
      <c r="P529">
        <v>0</v>
      </c>
      <c r="Q529">
        <v>0</v>
      </c>
      <c r="R529">
        <v>0</v>
      </c>
      <c r="S529">
        <v>0</v>
      </c>
      <c r="T529">
        <v>85</v>
      </c>
      <c r="U529">
        <v>12</v>
      </c>
      <c r="V529">
        <v>0</v>
      </c>
      <c r="W529">
        <v>2</v>
      </c>
      <c r="X529">
        <v>1</v>
      </c>
      <c r="Y529">
        <v>0</v>
      </c>
    </row>
    <row r="530" spans="1:25" x14ac:dyDescent="0.25">
      <c r="A530" t="s">
        <v>817</v>
      </c>
      <c r="B530" t="s">
        <v>5252</v>
      </c>
      <c r="C530">
        <v>1</v>
      </c>
      <c r="D530">
        <v>2</v>
      </c>
      <c r="E530">
        <v>4.66</v>
      </c>
      <c r="F530">
        <v>2</v>
      </c>
      <c r="G530">
        <v>6</v>
      </c>
      <c r="H530">
        <v>0</v>
      </c>
      <c r="I530">
        <v>19.100000000000001</v>
      </c>
      <c r="J530">
        <v>16</v>
      </c>
      <c r="K530">
        <v>10</v>
      </c>
      <c r="L530">
        <v>4</v>
      </c>
      <c r="M530">
        <v>10</v>
      </c>
      <c r="N530">
        <v>5</v>
      </c>
      <c r="O530" t="s">
        <v>4600</v>
      </c>
      <c r="P530">
        <v>0</v>
      </c>
      <c r="Q530">
        <v>0</v>
      </c>
      <c r="R530">
        <v>0</v>
      </c>
      <c r="S530">
        <v>0</v>
      </c>
      <c r="T530">
        <v>76</v>
      </c>
      <c r="U530">
        <v>11</v>
      </c>
      <c r="V530">
        <v>0</v>
      </c>
      <c r="W530">
        <v>1</v>
      </c>
      <c r="X530">
        <v>0</v>
      </c>
      <c r="Y530">
        <v>0</v>
      </c>
    </row>
    <row r="531" spans="1:25" x14ac:dyDescent="0.25">
      <c r="A531" t="s">
        <v>6090</v>
      </c>
      <c r="B531" t="s">
        <v>5256</v>
      </c>
      <c r="C531">
        <v>0</v>
      </c>
      <c r="D531">
        <v>1</v>
      </c>
      <c r="E531">
        <v>5.12</v>
      </c>
      <c r="F531">
        <v>0</v>
      </c>
      <c r="G531">
        <v>23</v>
      </c>
      <c r="H531">
        <v>8</v>
      </c>
      <c r="I531">
        <v>19.100000000000001</v>
      </c>
      <c r="J531">
        <v>20</v>
      </c>
      <c r="K531">
        <v>11</v>
      </c>
      <c r="L531">
        <v>1</v>
      </c>
      <c r="M531">
        <v>17</v>
      </c>
      <c r="N531">
        <v>4</v>
      </c>
      <c r="O531" t="s">
        <v>6091</v>
      </c>
      <c r="P531">
        <v>0</v>
      </c>
      <c r="Q531">
        <v>0</v>
      </c>
      <c r="R531">
        <v>5</v>
      </c>
      <c r="S531">
        <v>2</v>
      </c>
      <c r="T531">
        <v>80</v>
      </c>
      <c r="U531">
        <v>11</v>
      </c>
      <c r="V531">
        <v>0</v>
      </c>
      <c r="W531">
        <v>0</v>
      </c>
      <c r="X531">
        <v>1</v>
      </c>
      <c r="Y531">
        <v>0</v>
      </c>
    </row>
    <row r="532" spans="1:25" x14ac:dyDescent="0.25">
      <c r="A532" t="s">
        <v>6879</v>
      </c>
      <c r="B532" t="s">
        <v>5250</v>
      </c>
      <c r="C532">
        <v>0</v>
      </c>
      <c r="D532">
        <v>0</v>
      </c>
      <c r="E532">
        <v>2.84</v>
      </c>
      <c r="F532">
        <v>0</v>
      </c>
      <c r="G532">
        <v>17</v>
      </c>
      <c r="H532">
        <v>0</v>
      </c>
      <c r="I532">
        <v>19</v>
      </c>
      <c r="J532">
        <v>14</v>
      </c>
      <c r="K532">
        <v>6</v>
      </c>
      <c r="L532">
        <v>2</v>
      </c>
      <c r="M532">
        <v>16</v>
      </c>
      <c r="N532">
        <v>6</v>
      </c>
      <c r="O532" t="s">
        <v>7039</v>
      </c>
      <c r="P532">
        <v>0</v>
      </c>
      <c r="Q532">
        <v>0</v>
      </c>
      <c r="R532">
        <v>0</v>
      </c>
      <c r="S532">
        <v>0</v>
      </c>
      <c r="T532">
        <v>75</v>
      </c>
      <c r="U532">
        <v>6</v>
      </c>
      <c r="V532">
        <v>1</v>
      </c>
      <c r="W532">
        <v>0</v>
      </c>
      <c r="X532">
        <v>1</v>
      </c>
      <c r="Y532">
        <v>0</v>
      </c>
    </row>
    <row r="533" spans="1:25" x14ac:dyDescent="0.25">
      <c r="A533" t="s">
        <v>5396</v>
      </c>
      <c r="B533" t="s">
        <v>5247</v>
      </c>
      <c r="C533">
        <v>0</v>
      </c>
      <c r="D533">
        <v>2</v>
      </c>
      <c r="E533">
        <v>12.32</v>
      </c>
      <c r="F533">
        <v>0</v>
      </c>
      <c r="G533">
        <v>24</v>
      </c>
      <c r="H533">
        <v>0</v>
      </c>
      <c r="I533">
        <v>19</v>
      </c>
      <c r="J533">
        <v>31</v>
      </c>
      <c r="K533">
        <v>26</v>
      </c>
      <c r="L533">
        <v>4</v>
      </c>
      <c r="M533">
        <v>17</v>
      </c>
      <c r="N533">
        <v>9</v>
      </c>
      <c r="O533" t="s">
        <v>7040</v>
      </c>
      <c r="P533">
        <v>0</v>
      </c>
      <c r="Q533">
        <v>0</v>
      </c>
      <c r="R533">
        <v>0</v>
      </c>
      <c r="S533">
        <v>1</v>
      </c>
      <c r="T533">
        <v>99</v>
      </c>
      <c r="U533">
        <v>28</v>
      </c>
      <c r="V533">
        <v>0</v>
      </c>
      <c r="W533">
        <v>2</v>
      </c>
      <c r="X533">
        <v>0</v>
      </c>
      <c r="Y533">
        <v>0</v>
      </c>
    </row>
    <row r="534" spans="1:25" x14ac:dyDescent="0.25">
      <c r="A534" t="s">
        <v>6907</v>
      </c>
      <c r="B534" t="s">
        <v>5236</v>
      </c>
      <c r="C534">
        <v>1</v>
      </c>
      <c r="D534">
        <v>2</v>
      </c>
      <c r="E534">
        <v>6.75</v>
      </c>
      <c r="F534">
        <v>3</v>
      </c>
      <c r="G534">
        <v>6</v>
      </c>
      <c r="H534">
        <v>0</v>
      </c>
      <c r="I534">
        <v>18.2</v>
      </c>
      <c r="J534">
        <v>24</v>
      </c>
      <c r="K534">
        <v>14</v>
      </c>
      <c r="L534">
        <v>4</v>
      </c>
      <c r="M534">
        <v>11</v>
      </c>
      <c r="N534">
        <v>10</v>
      </c>
      <c r="O534" t="s">
        <v>7041</v>
      </c>
      <c r="P534">
        <v>0</v>
      </c>
      <c r="Q534">
        <v>0</v>
      </c>
      <c r="R534">
        <v>0</v>
      </c>
      <c r="S534">
        <v>0</v>
      </c>
      <c r="T534">
        <v>89</v>
      </c>
      <c r="U534">
        <v>14</v>
      </c>
      <c r="V534">
        <v>0</v>
      </c>
      <c r="W534">
        <v>0</v>
      </c>
      <c r="X534">
        <v>1</v>
      </c>
      <c r="Y534">
        <v>1</v>
      </c>
    </row>
    <row r="535" spans="1:25" x14ac:dyDescent="0.25">
      <c r="A535" t="s">
        <v>5407</v>
      </c>
      <c r="B535" t="s">
        <v>5258</v>
      </c>
      <c r="C535">
        <v>0</v>
      </c>
      <c r="D535">
        <v>1</v>
      </c>
      <c r="E535">
        <v>7.71</v>
      </c>
      <c r="F535">
        <v>2</v>
      </c>
      <c r="G535">
        <v>9</v>
      </c>
      <c r="H535">
        <v>0</v>
      </c>
      <c r="I535">
        <v>18.2</v>
      </c>
      <c r="J535">
        <v>21</v>
      </c>
      <c r="K535">
        <v>16</v>
      </c>
      <c r="L535">
        <v>4</v>
      </c>
      <c r="M535">
        <v>18</v>
      </c>
      <c r="N535">
        <v>10</v>
      </c>
      <c r="O535" t="s">
        <v>7042</v>
      </c>
      <c r="P535">
        <v>0</v>
      </c>
      <c r="Q535">
        <v>0</v>
      </c>
      <c r="R535">
        <v>0</v>
      </c>
      <c r="S535">
        <v>0</v>
      </c>
      <c r="T535">
        <v>86</v>
      </c>
      <c r="U535">
        <v>16</v>
      </c>
      <c r="V535">
        <v>1</v>
      </c>
      <c r="W535">
        <v>0</v>
      </c>
      <c r="X535">
        <v>1</v>
      </c>
      <c r="Y535">
        <v>0</v>
      </c>
    </row>
    <row r="536" spans="1:25" x14ac:dyDescent="0.25">
      <c r="A536" t="s">
        <v>5510</v>
      </c>
      <c r="B536" t="s">
        <v>5231</v>
      </c>
      <c r="C536">
        <v>0</v>
      </c>
      <c r="D536">
        <v>1</v>
      </c>
      <c r="E536">
        <v>8.68</v>
      </c>
      <c r="F536">
        <v>0</v>
      </c>
      <c r="G536">
        <v>15</v>
      </c>
      <c r="H536">
        <v>1</v>
      </c>
      <c r="I536">
        <v>18.2</v>
      </c>
      <c r="J536">
        <v>27</v>
      </c>
      <c r="K536">
        <v>18</v>
      </c>
      <c r="L536">
        <v>4</v>
      </c>
      <c r="M536">
        <v>14</v>
      </c>
      <c r="N536">
        <v>4</v>
      </c>
      <c r="O536" t="s">
        <v>5511</v>
      </c>
      <c r="P536">
        <v>0</v>
      </c>
      <c r="Q536">
        <v>0</v>
      </c>
      <c r="R536">
        <v>0</v>
      </c>
      <c r="S536">
        <v>0</v>
      </c>
      <c r="T536">
        <v>87</v>
      </c>
      <c r="U536">
        <v>20</v>
      </c>
      <c r="V536">
        <v>0</v>
      </c>
      <c r="W536">
        <v>2</v>
      </c>
      <c r="X536">
        <v>0</v>
      </c>
      <c r="Y536">
        <v>0</v>
      </c>
    </row>
    <row r="537" spans="1:25" x14ac:dyDescent="0.25">
      <c r="A537" t="s">
        <v>824</v>
      </c>
      <c r="B537" t="s">
        <v>5231</v>
      </c>
      <c r="C537">
        <v>1</v>
      </c>
      <c r="D537">
        <v>1</v>
      </c>
      <c r="E537">
        <v>3.93</v>
      </c>
      <c r="F537">
        <v>0</v>
      </c>
      <c r="G537">
        <v>27</v>
      </c>
      <c r="H537">
        <v>0</v>
      </c>
      <c r="I537">
        <v>18.100000000000001</v>
      </c>
      <c r="J537">
        <v>13</v>
      </c>
      <c r="K537">
        <v>8</v>
      </c>
      <c r="L537">
        <v>3</v>
      </c>
      <c r="M537">
        <v>12</v>
      </c>
      <c r="N537">
        <v>6</v>
      </c>
      <c r="O537" t="s">
        <v>4380</v>
      </c>
      <c r="P537">
        <v>0</v>
      </c>
      <c r="Q537">
        <v>0</v>
      </c>
      <c r="R537">
        <v>6</v>
      </c>
      <c r="S537">
        <v>0</v>
      </c>
      <c r="T537">
        <v>74</v>
      </c>
      <c r="U537">
        <v>8</v>
      </c>
      <c r="V537">
        <v>2</v>
      </c>
      <c r="W537">
        <v>2</v>
      </c>
      <c r="X537">
        <v>2</v>
      </c>
      <c r="Y537">
        <v>0</v>
      </c>
    </row>
    <row r="538" spans="1:25" x14ac:dyDescent="0.25">
      <c r="A538" t="s">
        <v>687</v>
      </c>
      <c r="B538" t="s">
        <v>5230</v>
      </c>
      <c r="C538">
        <v>0</v>
      </c>
      <c r="D538">
        <v>0</v>
      </c>
      <c r="E538">
        <v>7.85</v>
      </c>
      <c r="F538">
        <v>0</v>
      </c>
      <c r="G538">
        <v>22</v>
      </c>
      <c r="H538">
        <v>0</v>
      </c>
      <c r="I538">
        <v>18.100000000000001</v>
      </c>
      <c r="J538">
        <v>20</v>
      </c>
      <c r="K538">
        <v>16</v>
      </c>
      <c r="L538">
        <v>4</v>
      </c>
      <c r="M538">
        <v>15</v>
      </c>
      <c r="N538">
        <v>9</v>
      </c>
      <c r="O538" t="s">
        <v>3883</v>
      </c>
      <c r="P538">
        <v>0</v>
      </c>
      <c r="Q538">
        <v>0</v>
      </c>
      <c r="R538">
        <v>3</v>
      </c>
      <c r="S538">
        <v>0</v>
      </c>
      <c r="T538">
        <v>83</v>
      </c>
      <c r="U538">
        <v>16</v>
      </c>
      <c r="V538">
        <v>0</v>
      </c>
      <c r="W538">
        <v>0</v>
      </c>
      <c r="X538">
        <v>1</v>
      </c>
      <c r="Y538">
        <v>0</v>
      </c>
    </row>
    <row r="539" spans="1:25" x14ac:dyDescent="0.25">
      <c r="A539" t="s">
        <v>6856</v>
      </c>
      <c r="B539" t="s">
        <v>5242</v>
      </c>
      <c r="C539">
        <v>0</v>
      </c>
      <c r="D539">
        <v>0</v>
      </c>
      <c r="E539">
        <v>8.35</v>
      </c>
      <c r="F539">
        <v>0</v>
      </c>
      <c r="G539">
        <v>15</v>
      </c>
      <c r="H539">
        <v>0</v>
      </c>
      <c r="I539">
        <v>18.100000000000001</v>
      </c>
      <c r="J539">
        <v>24</v>
      </c>
      <c r="K539">
        <v>17</v>
      </c>
      <c r="L539">
        <v>5</v>
      </c>
      <c r="M539">
        <v>10</v>
      </c>
      <c r="N539">
        <v>7</v>
      </c>
      <c r="O539" t="s">
        <v>7008</v>
      </c>
      <c r="P539">
        <v>0</v>
      </c>
      <c r="Q539">
        <v>0</v>
      </c>
      <c r="R539">
        <v>0</v>
      </c>
      <c r="S539">
        <v>1</v>
      </c>
      <c r="T539">
        <v>86</v>
      </c>
      <c r="U539">
        <v>17</v>
      </c>
      <c r="V539">
        <v>0</v>
      </c>
      <c r="W539">
        <v>1</v>
      </c>
      <c r="X539">
        <v>0</v>
      </c>
      <c r="Y539">
        <v>0</v>
      </c>
    </row>
    <row r="540" spans="1:25" x14ac:dyDescent="0.25">
      <c r="A540" t="s">
        <v>926</v>
      </c>
      <c r="B540" t="s">
        <v>6836</v>
      </c>
      <c r="C540">
        <v>0</v>
      </c>
      <c r="D540">
        <v>2</v>
      </c>
      <c r="E540">
        <v>2.5</v>
      </c>
      <c r="F540">
        <v>0</v>
      </c>
      <c r="G540">
        <v>21</v>
      </c>
      <c r="H540">
        <v>0</v>
      </c>
      <c r="I540">
        <v>18</v>
      </c>
      <c r="J540">
        <v>10</v>
      </c>
      <c r="K540">
        <v>5</v>
      </c>
      <c r="L540">
        <v>0</v>
      </c>
      <c r="M540">
        <v>14</v>
      </c>
      <c r="N540">
        <v>8</v>
      </c>
      <c r="O540" t="s">
        <v>4123</v>
      </c>
      <c r="P540">
        <v>0</v>
      </c>
      <c r="Q540">
        <v>0</v>
      </c>
      <c r="R540">
        <v>3</v>
      </c>
      <c r="S540">
        <v>0</v>
      </c>
      <c r="T540">
        <v>71</v>
      </c>
      <c r="U540">
        <v>5</v>
      </c>
      <c r="V540">
        <v>0</v>
      </c>
      <c r="W540">
        <v>0</v>
      </c>
      <c r="X540">
        <v>0</v>
      </c>
      <c r="Y540">
        <v>0</v>
      </c>
    </row>
    <row r="541" spans="1:25" x14ac:dyDescent="0.25">
      <c r="A541" t="s">
        <v>6886</v>
      </c>
      <c r="B541" t="s">
        <v>5251</v>
      </c>
      <c r="C541">
        <v>0</v>
      </c>
      <c r="D541">
        <v>0</v>
      </c>
      <c r="E541">
        <v>3.5</v>
      </c>
      <c r="F541">
        <v>0</v>
      </c>
      <c r="G541">
        <v>19</v>
      </c>
      <c r="H541">
        <v>0</v>
      </c>
      <c r="I541">
        <v>18</v>
      </c>
      <c r="J541">
        <v>16</v>
      </c>
      <c r="K541">
        <v>7</v>
      </c>
      <c r="L541">
        <v>2</v>
      </c>
      <c r="M541">
        <v>20</v>
      </c>
      <c r="N541">
        <v>12</v>
      </c>
      <c r="O541" t="s">
        <v>7043</v>
      </c>
      <c r="P541">
        <v>0</v>
      </c>
      <c r="Q541">
        <v>0</v>
      </c>
      <c r="R541">
        <v>2</v>
      </c>
      <c r="S541">
        <v>0</v>
      </c>
      <c r="T541">
        <v>81</v>
      </c>
      <c r="U541">
        <v>8</v>
      </c>
      <c r="V541">
        <v>1</v>
      </c>
      <c r="W541">
        <v>1</v>
      </c>
      <c r="X541">
        <v>0</v>
      </c>
      <c r="Y541">
        <v>0</v>
      </c>
    </row>
    <row r="542" spans="1:25" x14ac:dyDescent="0.25">
      <c r="A542" t="s">
        <v>5363</v>
      </c>
      <c r="B542" t="s">
        <v>5257</v>
      </c>
      <c r="C542">
        <v>0</v>
      </c>
      <c r="D542">
        <v>0</v>
      </c>
      <c r="E542">
        <v>6</v>
      </c>
      <c r="F542">
        <v>0</v>
      </c>
      <c r="G542">
        <v>10</v>
      </c>
      <c r="H542">
        <v>1</v>
      </c>
      <c r="I542">
        <v>18</v>
      </c>
      <c r="J542">
        <v>22</v>
      </c>
      <c r="K542">
        <v>12</v>
      </c>
      <c r="L542">
        <v>3</v>
      </c>
      <c r="M542">
        <v>14</v>
      </c>
      <c r="N542">
        <v>6</v>
      </c>
      <c r="O542" t="s">
        <v>7044</v>
      </c>
      <c r="P542">
        <v>0</v>
      </c>
      <c r="Q542">
        <v>0</v>
      </c>
      <c r="R542">
        <v>0</v>
      </c>
      <c r="S542">
        <v>0</v>
      </c>
      <c r="T542">
        <v>81</v>
      </c>
      <c r="U542">
        <v>12</v>
      </c>
      <c r="V542">
        <v>0</v>
      </c>
      <c r="W542">
        <v>1</v>
      </c>
      <c r="X542">
        <v>0</v>
      </c>
      <c r="Y542">
        <v>0</v>
      </c>
    </row>
    <row r="543" spans="1:25" x14ac:dyDescent="0.25">
      <c r="A543" t="s">
        <v>869</v>
      </c>
      <c r="B543" t="s">
        <v>6836</v>
      </c>
      <c r="C543">
        <v>0</v>
      </c>
      <c r="D543">
        <v>0</v>
      </c>
      <c r="E543">
        <v>8.5</v>
      </c>
      <c r="F543">
        <v>0</v>
      </c>
      <c r="G543">
        <v>14</v>
      </c>
      <c r="H543">
        <v>0</v>
      </c>
      <c r="I543">
        <v>18</v>
      </c>
      <c r="J543">
        <v>21</v>
      </c>
      <c r="K543">
        <v>17</v>
      </c>
      <c r="L543">
        <v>8</v>
      </c>
      <c r="M543">
        <v>17</v>
      </c>
      <c r="N543">
        <v>5</v>
      </c>
      <c r="O543" t="s">
        <v>5578</v>
      </c>
      <c r="P543">
        <v>0</v>
      </c>
      <c r="Q543">
        <v>0</v>
      </c>
      <c r="R543">
        <v>0</v>
      </c>
      <c r="S543">
        <v>0</v>
      </c>
      <c r="T543">
        <v>80</v>
      </c>
      <c r="U543">
        <v>18</v>
      </c>
      <c r="V543">
        <v>0</v>
      </c>
      <c r="W543">
        <v>2</v>
      </c>
      <c r="X543">
        <v>1</v>
      </c>
      <c r="Y543">
        <v>0</v>
      </c>
    </row>
    <row r="544" spans="1:25" x14ac:dyDescent="0.25">
      <c r="A544" t="s">
        <v>6922</v>
      </c>
      <c r="B544" t="s">
        <v>5245</v>
      </c>
      <c r="C544">
        <v>1</v>
      </c>
      <c r="D544">
        <v>2</v>
      </c>
      <c r="E544">
        <v>9.5</v>
      </c>
      <c r="F544">
        <v>5</v>
      </c>
      <c r="G544">
        <v>7</v>
      </c>
      <c r="H544">
        <v>0</v>
      </c>
      <c r="I544">
        <v>18</v>
      </c>
      <c r="J544">
        <v>30</v>
      </c>
      <c r="K544">
        <v>19</v>
      </c>
      <c r="L544">
        <v>2</v>
      </c>
      <c r="M544">
        <v>14</v>
      </c>
      <c r="N544">
        <v>12</v>
      </c>
      <c r="O544" t="s">
        <v>7045</v>
      </c>
      <c r="P544">
        <v>0</v>
      </c>
      <c r="Q544">
        <v>0</v>
      </c>
      <c r="R544">
        <v>0</v>
      </c>
      <c r="S544">
        <v>0</v>
      </c>
      <c r="T544">
        <v>93</v>
      </c>
      <c r="U544">
        <v>20</v>
      </c>
      <c r="V544">
        <v>0</v>
      </c>
      <c r="W544">
        <v>0</v>
      </c>
      <c r="X544">
        <v>0</v>
      </c>
      <c r="Y544">
        <v>0</v>
      </c>
    </row>
    <row r="545" spans="1:25" x14ac:dyDescent="0.25">
      <c r="A545" t="s">
        <v>5449</v>
      </c>
      <c r="B545" t="s">
        <v>5250</v>
      </c>
      <c r="C545">
        <v>2</v>
      </c>
      <c r="D545">
        <v>1</v>
      </c>
      <c r="E545">
        <v>2.5499999999999998</v>
      </c>
      <c r="F545">
        <v>0</v>
      </c>
      <c r="G545">
        <v>23</v>
      </c>
      <c r="H545">
        <v>0</v>
      </c>
      <c r="I545">
        <v>17.2</v>
      </c>
      <c r="J545">
        <v>11</v>
      </c>
      <c r="K545">
        <v>5</v>
      </c>
      <c r="L545">
        <v>4</v>
      </c>
      <c r="M545">
        <v>21</v>
      </c>
      <c r="N545">
        <v>7</v>
      </c>
      <c r="O545" t="s">
        <v>6113</v>
      </c>
      <c r="P545">
        <v>0</v>
      </c>
      <c r="Q545">
        <v>0</v>
      </c>
      <c r="R545">
        <v>4</v>
      </c>
      <c r="S545">
        <v>1</v>
      </c>
      <c r="T545">
        <v>72</v>
      </c>
      <c r="U545">
        <v>5</v>
      </c>
      <c r="V545">
        <v>2</v>
      </c>
      <c r="W545">
        <v>3</v>
      </c>
      <c r="X545">
        <v>0</v>
      </c>
      <c r="Y545">
        <v>0</v>
      </c>
    </row>
    <row r="546" spans="1:25" x14ac:dyDescent="0.25">
      <c r="A546" t="s">
        <v>5418</v>
      </c>
      <c r="B546" t="s">
        <v>5239</v>
      </c>
      <c r="C546">
        <v>1</v>
      </c>
      <c r="D546">
        <v>1</v>
      </c>
      <c r="E546">
        <v>5.09</v>
      </c>
      <c r="F546">
        <v>1</v>
      </c>
      <c r="G546">
        <v>12</v>
      </c>
      <c r="H546">
        <v>1</v>
      </c>
      <c r="I546">
        <v>17.2</v>
      </c>
      <c r="J546">
        <v>11</v>
      </c>
      <c r="K546">
        <v>10</v>
      </c>
      <c r="L546">
        <v>3</v>
      </c>
      <c r="M546">
        <v>17</v>
      </c>
      <c r="N546">
        <v>19</v>
      </c>
      <c r="O546" t="s">
        <v>6085</v>
      </c>
      <c r="P546">
        <v>0</v>
      </c>
      <c r="Q546">
        <v>0</v>
      </c>
      <c r="R546">
        <v>0</v>
      </c>
      <c r="S546">
        <v>0</v>
      </c>
      <c r="T546">
        <v>79</v>
      </c>
      <c r="U546">
        <v>11</v>
      </c>
      <c r="V546">
        <v>3</v>
      </c>
      <c r="W546">
        <v>0</v>
      </c>
      <c r="X546">
        <v>2</v>
      </c>
      <c r="Y546">
        <v>0</v>
      </c>
    </row>
    <row r="547" spans="1:25" x14ac:dyDescent="0.25">
      <c r="A547" t="s">
        <v>6842</v>
      </c>
      <c r="B547" t="s">
        <v>5257</v>
      </c>
      <c r="C547">
        <v>0</v>
      </c>
      <c r="D547">
        <v>2</v>
      </c>
      <c r="E547">
        <v>11.21</v>
      </c>
      <c r="F547">
        <v>3</v>
      </c>
      <c r="G547">
        <v>10</v>
      </c>
      <c r="H547">
        <v>0</v>
      </c>
      <c r="I547">
        <v>17.2</v>
      </c>
      <c r="J547">
        <v>30</v>
      </c>
      <c r="K547">
        <v>22</v>
      </c>
      <c r="L547">
        <v>5</v>
      </c>
      <c r="M547">
        <v>13</v>
      </c>
      <c r="N547">
        <v>8</v>
      </c>
      <c r="O547" t="s">
        <v>7003</v>
      </c>
      <c r="P547">
        <v>0</v>
      </c>
      <c r="Q547">
        <v>0</v>
      </c>
      <c r="R547">
        <v>0</v>
      </c>
      <c r="S547">
        <v>0</v>
      </c>
      <c r="T547">
        <v>89</v>
      </c>
      <c r="U547">
        <v>22</v>
      </c>
      <c r="V547">
        <v>1</v>
      </c>
      <c r="W547">
        <v>2</v>
      </c>
      <c r="X547">
        <v>2</v>
      </c>
      <c r="Y547">
        <v>0</v>
      </c>
    </row>
    <row r="548" spans="1:25" x14ac:dyDescent="0.25">
      <c r="A548" t="s">
        <v>6873</v>
      </c>
      <c r="B548" t="s">
        <v>5229</v>
      </c>
      <c r="C548">
        <v>0</v>
      </c>
      <c r="D548">
        <v>0</v>
      </c>
      <c r="E548">
        <v>0.52</v>
      </c>
      <c r="F548">
        <v>0</v>
      </c>
      <c r="G548">
        <v>13</v>
      </c>
      <c r="H548">
        <v>0</v>
      </c>
      <c r="I548">
        <v>17.100000000000001</v>
      </c>
      <c r="J548">
        <v>13</v>
      </c>
      <c r="K548">
        <v>1</v>
      </c>
      <c r="L548">
        <v>1</v>
      </c>
      <c r="M548">
        <v>14</v>
      </c>
      <c r="N548">
        <v>2</v>
      </c>
      <c r="O548" t="s">
        <v>7046</v>
      </c>
      <c r="P548">
        <v>0</v>
      </c>
      <c r="Q548">
        <v>0</v>
      </c>
      <c r="R548">
        <v>0</v>
      </c>
      <c r="S548">
        <v>0</v>
      </c>
      <c r="T548">
        <v>67</v>
      </c>
      <c r="U548">
        <v>1</v>
      </c>
      <c r="V548">
        <v>0</v>
      </c>
      <c r="W548">
        <v>0</v>
      </c>
      <c r="X548">
        <v>0</v>
      </c>
      <c r="Y548">
        <v>0</v>
      </c>
    </row>
    <row r="549" spans="1:25" x14ac:dyDescent="0.25">
      <c r="A549" t="s">
        <v>5582</v>
      </c>
      <c r="B549" t="s">
        <v>5231</v>
      </c>
      <c r="C549">
        <v>0</v>
      </c>
      <c r="D549">
        <v>1</v>
      </c>
      <c r="E549">
        <v>4.67</v>
      </c>
      <c r="F549">
        <v>2</v>
      </c>
      <c r="G549">
        <v>7</v>
      </c>
      <c r="H549">
        <v>0</v>
      </c>
      <c r="I549">
        <v>17.100000000000001</v>
      </c>
      <c r="J549">
        <v>17</v>
      </c>
      <c r="K549">
        <v>9</v>
      </c>
      <c r="L549">
        <v>4</v>
      </c>
      <c r="M549">
        <v>11</v>
      </c>
      <c r="N549">
        <v>10</v>
      </c>
      <c r="O549" t="s">
        <v>6112</v>
      </c>
      <c r="P549">
        <v>0</v>
      </c>
      <c r="Q549">
        <v>0</v>
      </c>
      <c r="R549">
        <v>0</v>
      </c>
      <c r="S549">
        <v>0</v>
      </c>
      <c r="T549">
        <v>76</v>
      </c>
      <c r="U549">
        <v>9</v>
      </c>
      <c r="V549">
        <v>1</v>
      </c>
      <c r="W549">
        <v>1</v>
      </c>
      <c r="X549">
        <v>0</v>
      </c>
      <c r="Y549">
        <v>0</v>
      </c>
    </row>
    <row r="550" spans="1:25" x14ac:dyDescent="0.25">
      <c r="A550" t="s">
        <v>6899</v>
      </c>
      <c r="B550" t="s">
        <v>5229</v>
      </c>
      <c r="C550">
        <v>0</v>
      </c>
      <c r="D550">
        <v>1</v>
      </c>
      <c r="E550">
        <v>5.19</v>
      </c>
      <c r="F550">
        <v>0</v>
      </c>
      <c r="G550">
        <v>14</v>
      </c>
      <c r="H550">
        <v>1</v>
      </c>
      <c r="I550">
        <v>17.100000000000001</v>
      </c>
      <c r="J550">
        <v>20</v>
      </c>
      <c r="K550">
        <v>10</v>
      </c>
      <c r="L550">
        <v>3</v>
      </c>
      <c r="M550">
        <v>18</v>
      </c>
      <c r="N550">
        <v>9</v>
      </c>
      <c r="O550" t="s">
        <v>7047</v>
      </c>
      <c r="P550">
        <v>0</v>
      </c>
      <c r="Q550">
        <v>0</v>
      </c>
      <c r="R550">
        <v>1</v>
      </c>
      <c r="S550">
        <v>0</v>
      </c>
      <c r="T550">
        <v>80</v>
      </c>
      <c r="U550">
        <v>10</v>
      </c>
      <c r="V550">
        <v>0</v>
      </c>
      <c r="W550">
        <v>0</v>
      </c>
      <c r="X550">
        <v>1</v>
      </c>
      <c r="Y550">
        <v>0</v>
      </c>
    </row>
    <row r="551" spans="1:25" x14ac:dyDescent="0.25">
      <c r="A551" t="s">
        <v>6909</v>
      </c>
      <c r="B551" t="s">
        <v>5236</v>
      </c>
      <c r="C551">
        <v>1</v>
      </c>
      <c r="D551">
        <v>0</v>
      </c>
      <c r="E551">
        <v>6.88</v>
      </c>
      <c r="F551">
        <v>0</v>
      </c>
      <c r="G551">
        <v>19</v>
      </c>
      <c r="H551">
        <v>0</v>
      </c>
      <c r="I551">
        <v>17</v>
      </c>
      <c r="J551">
        <v>24</v>
      </c>
      <c r="K551">
        <v>13</v>
      </c>
      <c r="L551">
        <v>3</v>
      </c>
      <c r="M551">
        <v>27</v>
      </c>
      <c r="N551">
        <v>4</v>
      </c>
      <c r="O551" t="s">
        <v>7048</v>
      </c>
      <c r="P551">
        <v>0</v>
      </c>
      <c r="Q551">
        <v>0</v>
      </c>
      <c r="R551">
        <v>2</v>
      </c>
      <c r="S551">
        <v>0</v>
      </c>
      <c r="T551">
        <v>79</v>
      </c>
      <c r="U551">
        <v>15</v>
      </c>
      <c r="V551">
        <v>0</v>
      </c>
      <c r="W551">
        <v>0</v>
      </c>
      <c r="X551">
        <v>0</v>
      </c>
      <c r="Y551">
        <v>0</v>
      </c>
    </row>
    <row r="552" spans="1:25" x14ac:dyDescent="0.25">
      <c r="A552" t="s">
        <v>904</v>
      </c>
      <c r="B552" t="s">
        <v>5230</v>
      </c>
      <c r="C552">
        <v>0</v>
      </c>
      <c r="D552">
        <v>2</v>
      </c>
      <c r="E552">
        <v>9</v>
      </c>
      <c r="F552">
        <v>0</v>
      </c>
      <c r="G552">
        <v>11</v>
      </c>
      <c r="H552">
        <v>0</v>
      </c>
      <c r="I552">
        <v>17</v>
      </c>
      <c r="J552">
        <v>29</v>
      </c>
      <c r="K552">
        <v>17</v>
      </c>
      <c r="L552">
        <v>7</v>
      </c>
      <c r="M552">
        <v>18</v>
      </c>
      <c r="N552">
        <v>6</v>
      </c>
      <c r="O552" t="s">
        <v>4308</v>
      </c>
      <c r="P552">
        <v>0</v>
      </c>
      <c r="Q552">
        <v>0</v>
      </c>
      <c r="R552">
        <v>0</v>
      </c>
      <c r="S552">
        <v>0</v>
      </c>
      <c r="T552">
        <v>87</v>
      </c>
      <c r="U552">
        <v>19</v>
      </c>
      <c r="V552">
        <v>2</v>
      </c>
      <c r="W552">
        <v>0</v>
      </c>
      <c r="X552">
        <v>1</v>
      </c>
      <c r="Y552">
        <v>0</v>
      </c>
    </row>
    <row r="553" spans="1:25" x14ac:dyDescent="0.25">
      <c r="A553" t="s">
        <v>6481</v>
      </c>
      <c r="B553" t="s">
        <v>5236</v>
      </c>
      <c r="C553">
        <v>0</v>
      </c>
      <c r="D553">
        <v>0</v>
      </c>
      <c r="E553">
        <v>2.7</v>
      </c>
      <c r="F553">
        <v>0</v>
      </c>
      <c r="G553">
        <v>12</v>
      </c>
      <c r="H553">
        <v>0</v>
      </c>
      <c r="I553">
        <v>16.2</v>
      </c>
      <c r="J553">
        <v>6</v>
      </c>
      <c r="K553">
        <v>5</v>
      </c>
      <c r="L553">
        <v>3</v>
      </c>
      <c r="M553">
        <v>14</v>
      </c>
      <c r="N553">
        <v>3</v>
      </c>
      <c r="O553" t="s">
        <v>7049</v>
      </c>
      <c r="P553">
        <v>0</v>
      </c>
      <c r="Q553">
        <v>0</v>
      </c>
      <c r="R553">
        <v>3</v>
      </c>
      <c r="S553">
        <v>0</v>
      </c>
      <c r="T553">
        <v>58</v>
      </c>
      <c r="U553">
        <v>5</v>
      </c>
      <c r="V553">
        <v>0</v>
      </c>
      <c r="W553">
        <v>1</v>
      </c>
      <c r="X553">
        <v>0</v>
      </c>
      <c r="Y553">
        <v>0</v>
      </c>
    </row>
    <row r="554" spans="1:25" x14ac:dyDescent="0.25">
      <c r="A554" t="s">
        <v>6878</v>
      </c>
      <c r="B554" t="s">
        <v>5236</v>
      </c>
      <c r="C554">
        <v>0</v>
      </c>
      <c r="D554">
        <v>1</v>
      </c>
      <c r="E554">
        <v>2.7</v>
      </c>
      <c r="F554">
        <v>0</v>
      </c>
      <c r="G554">
        <v>10</v>
      </c>
      <c r="H554">
        <v>1</v>
      </c>
      <c r="I554">
        <v>16.2</v>
      </c>
      <c r="J554">
        <v>15</v>
      </c>
      <c r="K554">
        <v>5</v>
      </c>
      <c r="L554">
        <v>4</v>
      </c>
      <c r="M554">
        <v>16</v>
      </c>
      <c r="N554">
        <v>4</v>
      </c>
      <c r="O554" t="s">
        <v>7050</v>
      </c>
      <c r="P554">
        <v>0</v>
      </c>
      <c r="Q554">
        <v>0</v>
      </c>
      <c r="R554">
        <v>1</v>
      </c>
      <c r="S554">
        <v>0</v>
      </c>
      <c r="T554">
        <v>68</v>
      </c>
      <c r="U554">
        <v>5</v>
      </c>
      <c r="V554">
        <v>0</v>
      </c>
      <c r="W554">
        <v>0</v>
      </c>
      <c r="X554">
        <v>1</v>
      </c>
      <c r="Y554">
        <v>0</v>
      </c>
    </row>
    <row r="555" spans="1:25" x14ac:dyDescent="0.25">
      <c r="A555" t="s">
        <v>901</v>
      </c>
      <c r="B555" t="s">
        <v>5233</v>
      </c>
      <c r="C555">
        <v>1</v>
      </c>
      <c r="D555">
        <v>1</v>
      </c>
      <c r="E555">
        <v>5.4</v>
      </c>
      <c r="F555">
        <v>0</v>
      </c>
      <c r="G555">
        <v>19</v>
      </c>
      <c r="H555">
        <v>0</v>
      </c>
      <c r="I555">
        <v>16.2</v>
      </c>
      <c r="J555">
        <v>17</v>
      </c>
      <c r="K555">
        <v>10</v>
      </c>
      <c r="L555">
        <v>3</v>
      </c>
      <c r="M555">
        <v>11</v>
      </c>
      <c r="N555">
        <v>5</v>
      </c>
      <c r="O555" t="s">
        <v>4379</v>
      </c>
      <c r="P555">
        <v>0</v>
      </c>
      <c r="Q555">
        <v>0</v>
      </c>
      <c r="R555">
        <v>1</v>
      </c>
      <c r="S555">
        <v>0</v>
      </c>
      <c r="T555">
        <v>72</v>
      </c>
      <c r="U555">
        <v>11</v>
      </c>
      <c r="V555">
        <v>0</v>
      </c>
      <c r="W555">
        <v>0</v>
      </c>
      <c r="X555">
        <v>0</v>
      </c>
      <c r="Y555">
        <v>0</v>
      </c>
    </row>
    <row r="556" spans="1:25" x14ac:dyDescent="0.25">
      <c r="A556" t="s">
        <v>5567</v>
      </c>
      <c r="B556" t="s">
        <v>5238</v>
      </c>
      <c r="C556">
        <v>0</v>
      </c>
      <c r="D556">
        <v>1</v>
      </c>
      <c r="E556">
        <v>6.48</v>
      </c>
      <c r="F556">
        <v>0</v>
      </c>
      <c r="G556">
        <v>14</v>
      </c>
      <c r="H556">
        <v>1</v>
      </c>
      <c r="I556">
        <v>16.2</v>
      </c>
      <c r="J556">
        <v>12</v>
      </c>
      <c r="K556">
        <v>12</v>
      </c>
      <c r="L556">
        <v>4</v>
      </c>
      <c r="M556">
        <v>19</v>
      </c>
      <c r="N556">
        <v>9</v>
      </c>
      <c r="O556" t="s">
        <v>5568</v>
      </c>
      <c r="P556">
        <v>0</v>
      </c>
      <c r="Q556">
        <v>0</v>
      </c>
      <c r="R556">
        <v>1</v>
      </c>
      <c r="S556">
        <v>0</v>
      </c>
      <c r="T556">
        <v>71</v>
      </c>
      <c r="U556">
        <v>12</v>
      </c>
      <c r="V556">
        <v>1</v>
      </c>
      <c r="W556">
        <v>1</v>
      </c>
      <c r="X556">
        <v>0</v>
      </c>
      <c r="Y556">
        <v>0</v>
      </c>
    </row>
    <row r="557" spans="1:25" x14ac:dyDescent="0.25">
      <c r="A557" t="s">
        <v>5329</v>
      </c>
      <c r="B557" t="s">
        <v>5253</v>
      </c>
      <c r="C557">
        <v>2</v>
      </c>
      <c r="D557">
        <v>0</v>
      </c>
      <c r="E557">
        <v>2.76</v>
      </c>
      <c r="F557">
        <v>0</v>
      </c>
      <c r="G557">
        <v>20</v>
      </c>
      <c r="H557">
        <v>0</v>
      </c>
      <c r="I557">
        <v>16.100000000000001</v>
      </c>
      <c r="J557">
        <v>19</v>
      </c>
      <c r="K557">
        <v>5</v>
      </c>
      <c r="L557">
        <v>1</v>
      </c>
      <c r="M557">
        <v>17</v>
      </c>
      <c r="N557">
        <v>14</v>
      </c>
      <c r="O557" t="s">
        <v>5330</v>
      </c>
      <c r="P557">
        <v>0</v>
      </c>
      <c r="Q557">
        <v>0</v>
      </c>
      <c r="R557">
        <v>3</v>
      </c>
      <c r="S557">
        <v>0</v>
      </c>
      <c r="T557">
        <v>82</v>
      </c>
      <c r="U557">
        <v>8</v>
      </c>
      <c r="V557">
        <v>0</v>
      </c>
      <c r="W557">
        <v>1</v>
      </c>
      <c r="X557">
        <v>2</v>
      </c>
      <c r="Y557">
        <v>1</v>
      </c>
    </row>
    <row r="558" spans="1:25" x14ac:dyDescent="0.25">
      <c r="A558" t="s">
        <v>6850</v>
      </c>
      <c r="B558" t="s">
        <v>5242</v>
      </c>
      <c r="C558">
        <v>1</v>
      </c>
      <c r="D558">
        <v>0</v>
      </c>
      <c r="E558">
        <v>4.41</v>
      </c>
      <c r="F558">
        <v>0</v>
      </c>
      <c r="G558">
        <v>13</v>
      </c>
      <c r="H558">
        <v>0</v>
      </c>
      <c r="I558">
        <v>16.100000000000001</v>
      </c>
      <c r="J558">
        <v>15</v>
      </c>
      <c r="K558">
        <v>8</v>
      </c>
      <c r="L558">
        <v>4</v>
      </c>
      <c r="M558">
        <v>17</v>
      </c>
      <c r="N558">
        <v>9</v>
      </c>
      <c r="O558" t="s">
        <v>7013</v>
      </c>
      <c r="P558">
        <v>0</v>
      </c>
      <c r="Q558">
        <v>0</v>
      </c>
      <c r="R558">
        <v>0</v>
      </c>
      <c r="S558">
        <v>0</v>
      </c>
      <c r="T558">
        <v>73</v>
      </c>
      <c r="U558">
        <v>8</v>
      </c>
      <c r="V558">
        <v>1</v>
      </c>
      <c r="W558">
        <v>0</v>
      </c>
      <c r="X558">
        <v>0</v>
      </c>
      <c r="Y558">
        <v>0</v>
      </c>
    </row>
    <row r="559" spans="1:25" x14ac:dyDescent="0.25">
      <c r="A559" t="s">
        <v>6913</v>
      </c>
      <c r="B559" t="s">
        <v>5235</v>
      </c>
      <c r="C559">
        <v>0</v>
      </c>
      <c r="D559">
        <v>0</v>
      </c>
      <c r="E559">
        <v>7.88</v>
      </c>
      <c r="F559">
        <v>0</v>
      </c>
      <c r="G559">
        <v>22</v>
      </c>
      <c r="H559">
        <v>0</v>
      </c>
      <c r="I559">
        <v>16</v>
      </c>
      <c r="J559">
        <v>24</v>
      </c>
      <c r="K559">
        <v>14</v>
      </c>
      <c r="L559">
        <v>1</v>
      </c>
      <c r="M559">
        <v>16</v>
      </c>
      <c r="N559">
        <v>12</v>
      </c>
      <c r="O559" t="s">
        <v>7051</v>
      </c>
      <c r="P559">
        <v>0</v>
      </c>
      <c r="Q559">
        <v>0</v>
      </c>
      <c r="R559">
        <v>1</v>
      </c>
      <c r="S559">
        <v>0</v>
      </c>
      <c r="T559">
        <v>83</v>
      </c>
      <c r="U559">
        <v>14</v>
      </c>
      <c r="V559">
        <v>0</v>
      </c>
      <c r="W559">
        <v>0</v>
      </c>
      <c r="X559">
        <v>3</v>
      </c>
      <c r="Y559">
        <v>0</v>
      </c>
    </row>
    <row r="560" spans="1:25" x14ac:dyDescent="0.25">
      <c r="A560" t="s">
        <v>983</v>
      </c>
      <c r="B560" t="s">
        <v>6836</v>
      </c>
      <c r="C560">
        <v>1</v>
      </c>
      <c r="D560">
        <v>2</v>
      </c>
      <c r="E560">
        <v>5.17</v>
      </c>
      <c r="F560">
        <v>4</v>
      </c>
      <c r="G560">
        <v>4</v>
      </c>
      <c r="H560">
        <v>0</v>
      </c>
      <c r="I560">
        <v>15.2</v>
      </c>
      <c r="J560">
        <v>22</v>
      </c>
      <c r="K560">
        <v>9</v>
      </c>
      <c r="L560">
        <v>6</v>
      </c>
      <c r="M560">
        <v>9</v>
      </c>
      <c r="N560">
        <v>9</v>
      </c>
      <c r="O560" t="s">
        <v>4152</v>
      </c>
      <c r="P560">
        <v>0</v>
      </c>
      <c r="Q560">
        <v>0</v>
      </c>
      <c r="R560">
        <v>0</v>
      </c>
      <c r="S560">
        <v>0</v>
      </c>
      <c r="T560">
        <v>80</v>
      </c>
      <c r="U560">
        <v>15</v>
      </c>
      <c r="V560">
        <v>1</v>
      </c>
      <c r="W560">
        <v>3</v>
      </c>
      <c r="X560">
        <v>0</v>
      </c>
      <c r="Y560">
        <v>0</v>
      </c>
    </row>
    <row r="561" spans="1:25" x14ac:dyDescent="0.25">
      <c r="A561" t="s">
        <v>686</v>
      </c>
      <c r="B561" t="s">
        <v>5231</v>
      </c>
      <c r="C561">
        <v>0</v>
      </c>
      <c r="D561">
        <v>1</v>
      </c>
      <c r="E561">
        <v>6.89</v>
      </c>
      <c r="F561">
        <v>0</v>
      </c>
      <c r="G561">
        <v>20</v>
      </c>
      <c r="H561">
        <v>0</v>
      </c>
      <c r="I561">
        <v>15.2</v>
      </c>
      <c r="J561">
        <v>23</v>
      </c>
      <c r="K561">
        <v>12</v>
      </c>
      <c r="L561">
        <v>2</v>
      </c>
      <c r="M561">
        <v>16</v>
      </c>
      <c r="N561">
        <v>11</v>
      </c>
      <c r="O561" t="s">
        <v>4625</v>
      </c>
      <c r="P561">
        <v>0</v>
      </c>
      <c r="Q561">
        <v>0</v>
      </c>
      <c r="R561">
        <v>1</v>
      </c>
      <c r="S561">
        <v>0</v>
      </c>
      <c r="T561">
        <v>78</v>
      </c>
      <c r="U561">
        <v>12</v>
      </c>
      <c r="V561">
        <v>2</v>
      </c>
      <c r="W561">
        <v>0</v>
      </c>
      <c r="X561">
        <v>1</v>
      </c>
      <c r="Y561">
        <v>0</v>
      </c>
    </row>
    <row r="562" spans="1:25" x14ac:dyDescent="0.25">
      <c r="A562" t="s">
        <v>813</v>
      </c>
      <c r="B562" t="s">
        <v>5236</v>
      </c>
      <c r="C562">
        <v>1</v>
      </c>
      <c r="D562">
        <v>1</v>
      </c>
      <c r="E562">
        <v>7.47</v>
      </c>
      <c r="F562">
        <v>0</v>
      </c>
      <c r="G562">
        <v>19</v>
      </c>
      <c r="H562">
        <v>0</v>
      </c>
      <c r="I562">
        <v>15.2</v>
      </c>
      <c r="J562">
        <v>17</v>
      </c>
      <c r="K562">
        <v>13</v>
      </c>
      <c r="L562">
        <v>4</v>
      </c>
      <c r="M562">
        <v>17</v>
      </c>
      <c r="N562">
        <v>6</v>
      </c>
      <c r="O562" t="s">
        <v>4618</v>
      </c>
      <c r="P562">
        <v>0</v>
      </c>
      <c r="Q562">
        <v>0</v>
      </c>
      <c r="R562">
        <v>2</v>
      </c>
      <c r="S562">
        <v>0</v>
      </c>
      <c r="T562">
        <v>70</v>
      </c>
      <c r="U562">
        <v>14</v>
      </c>
      <c r="V562">
        <v>1</v>
      </c>
      <c r="W562">
        <v>1</v>
      </c>
      <c r="X562">
        <v>0</v>
      </c>
      <c r="Y562">
        <v>0</v>
      </c>
    </row>
    <row r="563" spans="1:25" x14ac:dyDescent="0.25">
      <c r="A563" t="s">
        <v>812</v>
      </c>
      <c r="B563" t="s">
        <v>5247</v>
      </c>
      <c r="C563">
        <v>1</v>
      </c>
      <c r="D563">
        <v>3</v>
      </c>
      <c r="E563">
        <v>10.91</v>
      </c>
      <c r="F563">
        <v>0</v>
      </c>
      <c r="G563">
        <v>21</v>
      </c>
      <c r="H563">
        <v>1</v>
      </c>
      <c r="I563">
        <v>15.2</v>
      </c>
      <c r="J563">
        <v>21</v>
      </c>
      <c r="K563">
        <v>19</v>
      </c>
      <c r="L563">
        <v>1</v>
      </c>
      <c r="M563">
        <v>22</v>
      </c>
      <c r="N563">
        <v>10</v>
      </c>
      <c r="O563" t="s">
        <v>5058</v>
      </c>
      <c r="P563">
        <v>0</v>
      </c>
      <c r="Q563">
        <v>0</v>
      </c>
      <c r="R563">
        <v>7</v>
      </c>
      <c r="S563">
        <v>1</v>
      </c>
      <c r="T563">
        <v>76</v>
      </c>
      <c r="U563">
        <v>19</v>
      </c>
      <c r="V563">
        <v>2</v>
      </c>
      <c r="W563">
        <v>1</v>
      </c>
      <c r="X563">
        <v>1</v>
      </c>
      <c r="Y563">
        <v>1</v>
      </c>
    </row>
    <row r="564" spans="1:25" x14ac:dyDescent="0.25">
      <c r="A564" t="s">
        <v>6875</v>
      </c>
      <c r="B564" t="s">
        <v>5237</v>
      </c>
      <c r="C564">
        <v>0</v>
      </c>
      <c r="D564">
        <v>1</v>
      </c>
      <c r="E564">
        <v>1.76</v>
      </c>
      <c r="F564">
        <v>0</v>
      </c>
      <c r="G564">
        <v>15</v>
      </c>
      <c r="H564">
        <v>0</v>
      </c>
      <c r="I564">
        <v>15.1</v>
      </c>
      <c r="J564">
        <v>13</v>
      </c>
      <c r="K564">
        <v>3</v>
      </c>
      <c r="L564">
        <v>2</v>
      </c>
      <c r="M564">
        <v>14</v>
      </c>
      <c r="N564">
        <v>6</v>
      </c>
      <c r="O564" t="s">
        <v>7052</v>
      </c>
      <c r="P564">
        <v>0</v>
      </c>
      <c r="Q564">
        <v>0</v>
      </c>
      <c r="R564">
        <v>1</v>
      </c>
      <c r="S564">
        <v>0</v>
      </c>
      <c r="T564">
        <v>66</v>
      </c>
      <c r="U564">
        <v>4</v>
      </c>
      <c r="V564">
        <v>1</v>
      </c>
      <c r="W564">
        <v>0</v>
      </c>
      <c r="X564">
        <v>1</v>
      </c>
      <c r="Y564">
        <v>0</v>
      </c>
    </row>
    <row r="565" spans="1:25" x14ac:dyDescent="0.25">
      <c r="A565" t="s">
        <v>6905</v>
      </c>
      <c r="B565" t="s">
        <v>5257</v>
      </c>
      <c r="C565">
        <v>0</v>
      </c>
      <c r="D565">
        <v>1</v>
      </c>
      <c r="E565">
        <v>6.46</v>
      </c>
      <c r="F565">
        <v>3</v>
      </c>
      <c r="G565">
        <v>4</v>
      </c>
      <c r="H565">
        <v>0</v>
      </c>
      <c r="I565">
        <v>15.1</v>
      </c>
      <c r="J565">
        <v>12</v>
      </c>
      <c r="K565">
        <v>11</v>
      </c>
      <c r="L565">
        <v>3</v>
      </c>
      <c r="M565">
        <v>9</v>
      </c>
      <c r="N565">
        <v>6</v>
      </c>
      <c r="O565" t="s">
        <v>7053</v>
      </c>
      <c r="P565">
        <v>0</v>
      </c>
      <c r="Q565">
        <v>0</v>
      </c>
      <c r="R565">
        <v>0</v>
      </c>
      <c r="S565">
        <v>0</v>
      </c>
      <c r="T565">
        <v>63</v>
      </c>
      <c r="U565">
        <v>12</v>
      </c>
      <c r="V565">
        <v>0</v>
      </c>
      <c r="W565">
        <v>0</v>
      </c>
      <c r="X565">
        <v>0</v>
      </c>
      <c r="Y565">
        <v>0</v>
      </c>
    </row>
    <row r="566" spans="1:25" x14ac:dyDescent="0.25">
      <c r="A566" t="s">
        <v>5580</v>
      </c>
      <c r="B566" t="s">
        <v>5241</v>
      </c>
      <c r="C566">
        <v>2</v>
      </c>
      <c r="D566">
        <v>2</v>
      </c>
      <c r="E566">
        <v>7.04</v>
      </c>
      <c r="F566">
        <v>1</v>
      </c>
      <c r="G566">
        <v>9</v>
      </c>
      <c r="H566">
        <v>0</v>
      </c>
      <c r="I566">
        <v>15.1</v>
      </c>
      <c r="J566">
        <v>22</v>
      </c>
      <c r="K566">
        <v>12</v>
      </c>
      <c r="L566">
        <v>3</v>
      </c>
      <c r="M566">
        <v>9</v>
      </c>
      <c r="N566">
        <v>4</v>
      </c>
      <c r="O566" t="s">
        <v>5581</v>
      </c>
      <c r="P566">
        <v>0</v>
      </c>
      <c r="Q566">
        <v>0</v>
      </c>
      <c r="R566">
        <v>1</v>
      </c>
      <c r="S566">
        <v>0</v>
      </c>
      <c r="T566">
        <v>70</v>
      </c>
      <c r="U566">
        <v>14</v>
      </c>
      <c r="V566">
        <v>1</v>
      </c>
      <c r="W566">
        <v>1</v>
      </c>
      <c r="X566">
        <v>1</v>
      </c>
      <c r="Y566">
        <v>1</v>
      </c>
    </row>
    <row r="567" spans="1:25" x14ac:dyDescent="0.25">
      <c r="A567" t="s">
        <v>5485</v>
      </c>
      <c r="B567" t="s">
        <v>5256</v>
      </c>
      <c r="C567">
        <v>0</v>
      </c>
      <c r="D567">
        <v>1</v>
      </c>
      <c r="E567">
        <v>9.39</v>
      </c>
      <c r="F567">
        <v>3</v>
      </c>
      <c r="G567">
        <v>3</v>
      </c>
      <c r="H567">
        <v>0</v>
      </c>
      <c r="I567">
        <v>15.1</v>
      </c>
      <c r="J567">
        <v>25</v>
      </c>
      <c r="K567">
        <v>16</v>
      </c>
      <c r="L567">
        <v>5</v>
      </c>
      <c r="M567">
        <v>15</v>
      </c>
      <c r="N567">
        <v>8</v>
      </c>
      <c r="O567" t="s">
        <v>6996</v>
      </c>
      <c r="P567">
        <v>0</v>
      </c>
      <c r="Q567">
        <v>0</v>
      </c>
      <c r="R567">
        <v>0</v>
      </c>
      <c r="S567">
        <v>0</v>
      </c>
      <c r="T567">
        <v>76</v>
      </c>
      <c r="U567">
        <v>16</v>
      </c>
      <c r="V567">
        <v>2</v>
      </c>
      <c r="W567">
        <v>1</v>
      </c>
      <c r="X567">
        <v>0</v>
      </c>
      <c r="Y567">
        <v>0</v>
      </c>
    </row>
    <row r="568" spans="1:25" x14ac:dyDescent="0.25">
      <c r="A568" t="s">
        <v>6880</v>
      </c>
      <c r="B568" t="s">
        <v>5230</v>
      </c>
      <c r="C568">
        <v>0</v>
      </c>
      <c r="D568">
        <v>1</v>
      </c>
      <c r="E568">
        <v>3</v>
      </c>
      <c r="F568">
        <v>0</v>
      </c>
      <c r="G568">
        <v>16</v>
      </c>
      <c r="H568">
        <v>0</v>
      </c>
      <c r="I568">
        <v>15</v>
      </c>
      <c r="J568">
        <v>13</v>
      </c>
      <c r="K568">
        <v>5</v>
      </c>
      <c r="L568">
        <v>1</v>
      </c>
      <c r="M568">
        <v>26</v>
      </c>
      <c r="N568">
        <v>2</v>
      </c>
      <c r="O568" t="s">
        <v>7054</v>
      </c>
      <c r="P568">
        <v>0</v>
      </c>
      <c r="Q568">
        <v>0</v>
      </c>
      <c r="R568">
        <v>5</v>
      </c>
      <c r="S568">
        <v>0</v>
      </c>
      <c r="T568">
        <v>60</v>
      </c>
      <c r="U568">
        <v>5</v>
      </c>
      <c r="V568">
        <v>0</v>
      </c>
      <c r="W568">
        <v>0</v>
      </c>
      <c r="X568">
        <v>0</v>
      </c>
      <c r="Y568">
        <v>0</v>
      </c>
    </row>
    <row r="569" spans="1:25" x14ac:dyDescent="0.25">
      <c r="A569" t="s">
        <v>737</v>
      </c>
      <c r="B569" t="s">
        <v>5236</v>
      </c>
      <c r="C569">
        <v>0</v>
      </c>
      <c r="D569">
        <v>1</v>
      </c>
      <c r="E569">
        <v>6.6</v>
      </c>
      <c r="F569">
        <v>3</v>
      </c>
      <c r="G569">
        <v>3</v>
      </c>
      <c r="H569">
        <v>0</v>
      </c>
      <c r="I569">
        <v>15</v>
      </c>
      <c r="J569">
        <v>19</v>
      </c>
      <c r="K569">
        <v>11</v>
      </c>
      <c r="L569">
        <v>5</v>
      </c>
      <c r="M569">
        <v>10</v>
      </c>
      <c r="N569">
        <v>8</v>
      </c>
      <c r="O569" t="s">
        <v>4677</v>
      </c>
      <c r="P569">
        <v>0</v>
      </c>
      <c r="Q569">
        <v>0</v>
      </c>
      <c r="R569">
        <v>0</v>
      </c>
      <c r="S569">
        <v>0</v>
      </c>
      <c r="T569">
        <v>70</v>
      </c>
      <c r="U569">
        <v>11</v>
      </c>
      <c r="V569">
        <v>1</v>
      </c>
      <c r="W569">
        <v>1</v>
      </c>
      <c r="X569">
        <v>1</v>
      </c>
      <c r="Y569">
        <v>0</v>
      </c>
    </row>
    <row r="570" spans="1:25" x14ac:dyDescent="0.25">
      <c r="A570" t="s">
        <v>797</v>
      </c>
      <c r="B570" t="s">
        <v>5242</v>
      </c>
      <c r="C570">
        <v>0</v>
      </c>
      <c r="D570">
        <v>1</v>
      </c>
      <c r="E570">
        <v>4.3</v>
      </c>
      <c r="F570">
        <v>3</v>
      </c>
      <c r="G570">
        <v>3</v>
      </c>
      <c r="H570">
        <v>0</v>
      </c>
      <c r="I570">
        <v>14.2</v>
      </c>
      <c r="J570">
        <v>14</v>
      </c>
      <c r="K570">
        <v>7</v>
      </c>
      <c r="L570">
        <v>2</v>
      </c>
      <c r="M570">
        <v>6</v>
      </c>
      <c r="N570">
        <v>11</v>
      </c>
      <c r="O570" t="s">
        <v>4050</v>
      </c>
      <c r="P570">
        <v>0</v>
      </c>
      <c r="Q570">
        <v>0</v>
      </c>
      <c r="R570">
        <v>0</v>
      </c>
      <c r="S570">
        <v>0</v>
      </c>
      <c r="T570">
        <v>67</v>
      </c>
      <c r="U570">
        <v>7</v>
      </c>
      <c r="V570">
        <v>1</v>
      </c>
      <c r="W570">
        <v>0</v>
      </c>
      <c r="X570">
        <v>0</v>
      </c>
      <c r="Y570">
        <v>1</v>
      </c>
    </row>
    <row r="571" spans="1:25" x14ac:dyDescent="0.25">
      <c r="A571" t="s">
        <v>6054</v>
      </c>
      <c r="B571" t="s">
        <v>5234</v>
      </c>
      <c r="C571">
        <v>0</v>
      </c>
      <c r="D571">
        <v>0</v>
      </c>
      <c r="E571">
        <v>7.98</v>
      </c>
      <c r="F571">
        <v>0</v>
      </c>
      <c r="G571">
        <v>6</v>
      </c>
      <c r="H571">
        <v>0</v>
      </c>
      <c r="I571">
        <v>14.2</v>
      </c>
      <c r="J571">
        <v>19</v>
      </c>
      <c r="K571">
        <v>13</v>
      </c>
      <c r="L571">
        <v>5</v>
      </c>
      <c r="M571">
        <v>10</v>
      </c>
      <c r="N571">
        <v>1</v>
      </c>
      <c r="O571" t="s">
        <v>6055</v>
      </c>
      <c r="P571">
        <v>0</v>
      </c>
      <c r="Q571">
        <v>0</v>
      </c>
      <c r="R571">
        <v>0</v>
      </c>
      <c r="S571">
        <v>0</v>
      </c>
      <c r="T571">
        <v>65</v>
      </c>
      <c r="U571">
        <v>13</v>
      </c>
      <c r="V571">
        <v>0</v>
      </c>
      <c r="W571">
        <v>0</v>
      </c>
      <c r="X571">
        <v>1</v>
      </c>
      <c r="Y571">
        <v>0</v>
      </c>
    </row>
    <row r="572" spans="1:25" x14ac:dyDescent="0.25">
      <c r="A572" t="s">
        <v>987</v>
      </c>
      <c r="B572" t="s">
        <v>5241</v>
      </c>
      <c r="C572">
        <v>0</v>
      </c>
      <c r="D572">
        <v>1</v>
      </c>
      <c r="E572">
        <v>10.43</v>
      </c>
      <c r="F572">
        <v>0</v>
      </c>
      <c r="G572">
        <v>12</v>
      </c>
      <c r="H572">
        <v>0</v>
      </c>
      <c r="I572">
        <v>14.2</v>
      </c>
      <c r="J572">
        <v>23</v>
      </c>
      <c r="K572">
        <v>17</v>
      </c>
      <c r="L572">
        <v>7</v>
      </c>
      <c r="M572">
        <v>13</v>
      </c>
      <c r="N572">
        <v>10</v>
      </c>
      <c r="O572" t="s">
        <v>4179</v>
      </c>
      <c r="P572">
        <v>0</v>
      </c>
      <c r="Q572">
        <v>0</v>
      </c>
      <c r="R572">
        <v>0</v>
      </c>
      <c r="S572">
        <v>0</v>
      </c>
      <c r="T572">
        <v>77</v>
      </c>
      <c r="U572">
        <v>17</v>
      </c>
      <c r="V572">
        <v>2</v>
      </c>
      <c r="W572">
        <v>0</v>
      </c>
      <c r="X572">
        <v>0</v>
      </c>
      <c r="Y572">
        <v>0</v>
      </c>
    </row>
    <row r="573" spans="1:25" x14ac:dyDescent="0.25">
      <c r="A573" t="s">
        <v>5488</v>
      </c>
      <c r="B573" t="s">
        <v>5230</v>
      </c>
      <c r="C573">
        <v>1</v>
      </c>
      <c r="D573">
        <v>1</v>
      </c>
      <c r="E573">
        <v>2.5099999999999998</v>
      </c>
      <c r="F573">
        <v>0</v>
      </c>
      <c r="G573">
        <v>16</v>
      </c>
      <c r="H573">
        <v>0</v>
      </c>
      <c r="I573">
        <v>14.1</v>
      </c>
      <c r="J573">
        <v>7</v>
      </c>
      <c r="K573">
        <v>4</v>
      </c>
      <c r="L573">
        <v>1</v>
      </c>
      <c r="M573">
        <v>18</v>
      </c>
      <c r="N573">
        <v>6</v>
      </c>
      <c r="O573" t="s">
        <v>5489</v>
      </c>
      <c r="P573">
        <v>0</v>
      </c>
      <c r="Q573">
        <v>0</v>
      </c>
      <c r="R573">
        <v>4</v>
      </c>
      <c r="S573">
        <v>0</v>
      </c>
      <c r="T573">
        <v>53</v>
      </c>
      <c r="U573">
        <v>4</v>
      </c>
      <c r="V573">
        <v>0</v>
      </c>
      <c r="W573">
        <v>0</v>
      </c>
      <c r="X573">
        <v>0</v>
      </c>
      <c r="Y573">
        <v>0</v>
      </c>
    </row>
    <row r="574" spans="1:25" x14ac:dyDescent="0.25">
      <c r="A574" t="s">
        <v>5417</v>
      </c>
      <c r="B574" t="s">
        <v>5258</v>
      </c>
      <c r="C574">
        <v>0</v>
      </c>
      <c r="D574">
        <v>1</v>
      </c>
      <c r="E574">
        <v>3.14</v>
      </c>
      <c r="F574">
        <v>0</v>
      </c>
      <c r="G574">
        <v>7</v>
      </c>
      <c r="H574">
        <v>0</v>
      </c>
      <c r="I574">
        <v>14.1</v>
      </c>
      <c r="J574">
        <v>11</v>
      </c>
      <c r="K574">
        <v>5</v>
      </c>
      <c r="L574">
        <v>1</v>
      </c>
      <c r="M574">
        <v>18</v>
      </c>
      <c r="N574">
        <v>9</v>
      </c>
      <c r="O574" t="s">
        <v>7055</v>
      </c>
      <c r="P574">
        <v>0</v>
      </c>
      <c r="Q574">
        <v>0</v>
      </c>
      <c r="R574">
        <v>0</v>
      </c>
      <c r="S574">
        <v>0</v>
      </c>
      <c r="T574">
        <v>62</v>
      </c>
      <c r="U574">
        <v>6</v>
      </c>
      <c r="V574">
        <v>0</v>
      </c>
      <c r="W574">
        <v>0</v>
      </c>
      <c r="X574">
        <v>3</v>
      </c>
      <c r="Y574">
        <v>0</v>
      </c>
    </row>
    <row r="575" spans="1:25" x14ac:dyDescent="0.25">
      <c r="A575" t="s">
        <v>6882</v>
      </c>
      <c r="B575" t="s">
        <v>5231</v>
      </c>
      <c r="C575">
        <v>2</v>
      </c>
      <c r="D575">
        <v>1</v>
      </c>
      <c r="E575">
        <v>3.14</v>
      </c>
      <c r="F575">
        <v>0</v>
      </c>
      <c r="G575">
        <v>13</v>
      </c>
      <c r="H575">
        <v>0</v>
      </c>
      <c r="I575">
        <v>14.1</v>
      </c>
      <c r="J575">
        <v>13</v>
      </c>
      <c r="K575">
        <v>5</v>
      </c>
      <c r="L575">
        <v>2</v>
      </c>
      <c r="M575">
        <v>15</v>
      </c>
      <c r="N575">
        <v>4</v>
      </c>
      <c r="O575" t="s">
        <v>7056</v>
      </c>
      <c r="P575">
        <v>0</v>
      </c>
      <c r="Q575">
        <v>0</v>
      </c>
      <c r="R575">
        <v>1</v>
      </c>
      <c r="S575">
        <v>0</v>
      </c>
      <c r="T575">
        <v>60</v>
      </c>
      <c r="U575">
        <v>5</v>
      </c>
      <c r="V575">
        <v>0</v>
      </c>
      <c r="W575">
        <v>1</v>
      </c>
      <c r="X575">
        <v>0</v>
      </c>
      <c r="Y575">
        <v>0</v>
      </c>
    </row>
    <row r="576" spans="1:25" x14ac:dyDescent="0.25">
      <c r="A576" t="s">
        <v>5534</v>
      </c>
      <c r="B576" t="s">
        <v>5239</v>
      </c>
      <c r="C576">
        <v>0</v>
      </c>
      <c r="D576">
        <v>0</v>
      </c>
      <c r="E576">
        <v>8.16</v>
      </c>
      <c r="F576">
        <v>0</v>
      </c>
      <c r="G576">
        <v>5</v>
      </c>
      <c r="H576">
        <v>0</v>
      </c>
      <c r="I576">
        <v>14.1</v>
      </c>
      <c r="J576">
        <v>24</v>
      </c>
      <c r="K576">
        <v>13</v>
      </c>
      <c r="L576">
        <v>1</v>
      </c>
      <c r="M576">
        <v>4</v>
      </c>
      <c r="N576">
        <v>7</v>
      </c>
      <c r="O576" t="s">
        <v>5535</v>
      </c>
      <c r="P576">
        <v>0</v>
      </c>
      <c r="Q576">
        <v>0</v>
      </c>
      <c r="R576">
        <v>0</v>
      </c>
      <c r="S576">
        <v>0</v>
      </c>
      <c r="T576">
        <v>77</v>
      </c>
      <c r="U576">
        <v>13</v>
      </c>
      <c r="V576">
        <v>2</v>
      </c>
      <c r="W576">
        <v>3</v>
      </c>
      <c r="X576">
        <v>0</v>
      </c>
      <c r="Y576">
        <v>0</v>
      </c>
    </row>
    <row r="577" spans="1:25" x14ac:dyDescent="0.25">
      <c r="A577" t="s">
        <v>5431</v>
      </c>
      <c r="B577" t="s">
        <v>6836</v>
      </c>
      <c r="C577">
        <v>0</v>
      </c>
      <c r="D577">
        <v>2</v>
      </c>
      <c r="E577">
        <v>9</v>
      </c>
      <c r="F577">
        <v>2</v>
      </c>
      <c r="G577">
        <v>4</v>
      </c>
      <c r="H577">
        <v>0</v>
      </c>
      <c r="I577">
        <v>14</v>
      </c>
      <c r="J577">
        <v>24</v>
      </c>
      <c r="K577">
        <v>14</v>
      </c>
      <c r="L577">
        <v>6</v>
      </c>
      <c r="M577">
        <v>8</v>
      </c>
      <c r="N577">
        <v>9</v>
      </c>
      <c r="O577" t="s">
        <v>5432</v>
      </c>
      <c r="P577">
        <v>0</v>
      </c>
      <c r="Q577">
        <v>0</v>
      </c>
      <c r="R577">
        <v>0</v>
      </c>
      <c r="S577">
        <v>0</v>
      </c>
      <c r="T577">
        <v>74</v>
      </c>
      <c r="U577">
        <v>15</v>
      </c>
      <c r="V577">
        <v>1</v>
      </c>
      <c r="W577">
        <v>0</v>
      </c>
      <c r="X577">
        <v>2</v>
      </c>
      <c r="Y577">
        <v>0</v>
      </c>
    </row>
    <row r="578" spans="1:25" x14ac:dyDescent="0.25">
      <c r="A578" t="s">
        <v>6844</v>
      </c>
      <c r="B578" t="s">
        <v>5239</v>
      </c>
      <c r="C578">
        <v>1</v>
      </c>
      <c r="D578">
        <v>1</v>
      </c>
      <c r="E578">
        <v>2.63</v>
      </c>
      <c r="F578">
        <v>2</v>
      </c>
      <c r="G578">
        <v>6</v>
      </c>
      <c r="H578">
        <v>0</v>
      </c>
      <c r="I578">
        <v>13.2</v>
      </c>
      <c r="J578">
        <v>10</v>
      </c>
      <c r="K578">
        <v>4</v>
      </c>
      <c r="L578">
        <v>1</v>
      </c>
      <c r="M578">
        <v>11</v>
      </c>
      <c r="N578">
        <v>2</v>
      </c>
      <c r="O578" t="s">
        <v>7001</v>
      </c>
      <c r="P578">
        <v>0</v>
      </c>
      <c r="Q578">
        <v>0</v>
      </c>
      <c r="R578">
        <v>0</v>
      </c>
      <c r="S578">
        <v>0</v>
      </c>
      <c r="T578">
        <v>56</v>
      </c>
      <c r="U578">
        <v>6</v>
      </c>
      <c r="V578">
        <v>0</v>
      </c>
      <c r="W578">
        <v>1</v>
      </c>
      <c r="X578">
        <v>0</v>
      </c>
      <c r="Y578">
        <v>0</v>
      </c>
    </row>
    <row r="579" spans="1:25" x14ac:dyDescent="0.25">
      <c r="A579" t="s">
        <v>5390</v>
      </c>
      <c r="B579" t="s">
        <v>5236</v>
      </c>
      <c r="C579">
        <v>0</v>
      </c>
      <c r="D579">
        <v>0</v>
      </c>
      <c r="E579">
        <v>2.63</v>
      </c>
      <c r="F579">
        <v>0</v>
      </c>
      <c r="G579">
        <v>13</v>
      </c>
      <c r="H579">
        <v>0</v>
      </c>
      <c r="I579">
        <v>13.2</v>
      </c>
      <c r="J579">
        <v>11</v>
      </c>
      <c r="K579">
        <v>4</v>
      </c>
      <c r="L579">
        <v>2</v>
      </c>
      <c r="M579">
        <v>15</v>
      </c>
      <c r="N579">
        <v>8</v>
      </c>
      <c r="O579" t="s">
        <v>5391</v>
      </c>
      <c r="P579">
        <v>0</v>
      </c>
      <c r="Q579">
        <v>0</v>
      </c>
      <c r="R579">
        <v>0</v>
      </c>
      <c r="S579">
        <v>0</v>
      </c>
      <c r="T579">
        <v>60</v>
      </c>
      <c r="U579">
        <v>6</v>
      </c>
      <c r="V579">
        <v>0</v>
      </c>
      <c r="W579">
        <v>1</v>
      </c>
      <c r="X579">
        <v>1</v>
      </c>
      <c r="Y579">
        <v>0</v>
      </c>
    </row>
    <row r="580" spans="1:25" x14ac:dyDescent="0.25">
      <c r="A580" t="s">
        <v>5457</v>
      </c>
      <c r="B580" t="s">
        <v>5241</v>
      </c>
      <c r="C580">
        <v>1</v>
      </c>
      <c r="D580">
        <v>2</v>
      </c>
      <c r="E580">
        <v>7.43</v>
      </c>
      <c r="F580">
        <v>2</v>
      </c>
      <c r="G580">
        <v>4</v>
      </c>
      <c r="H580">
        <v>0</v>
      </c>
      <c r="I580">
        <v>13.1</v>
      </c>
      <c r="J580">
        <v>15</v>
      </c>
      <c r="K580">
        <v>11</v>
      </c>
      <c r="L580">
        <v>4</v>
      </c>
      <c r="M580">
        <v>13</v>
      </c>
      <c r="N580">
        <v>6</v>
      </c>
      <c r="O580" t="s">
        <v>6032</v>
      </c>
      <c r="P580">
        <v>0</v>
      </c>
      <c r="Q580">
        <v>0</v>
      </c>
      <c r="R580">
        <v>0</v>
      </c>
      <c r="S580">
        <v>0</v>
      </c>
      <c r="T580">
        <v>62</v>
      </c>
      <c r="U580">
        <v>12</v>
      </c>
      <c r="V580">
        <v>0</v>
      </c>
      <c r="W580">
        <v>0</v>
      </c>
      <c r="X580">
        <v>1</v>
      </c>
      <c r="Y580">
        <v>0</v>
      </c>
    </row>
    <row r="581" spans="1:25" x14ac:dyDescent="0.25">
      <c r="A581" t="s">
        <v>5341</v>
      </c>
      <c r="B581" t="s">
        <v>6836</v>
      </c>
      <c r="C581">
        <v>0</v>
      </c>
      <c r="D581">
        <v>0</v>
      </c>
      <c r="E581">
        <v>2.77</v>
      </c>
      <c r="F581">
        <v>0</v>
      </c>
      <c r="G581">
        <v>12</v>
      </c>
      <c r="H581">
        <v>0</v>
      </c>
      <c r="I581">
        <v>13</v>
      </c>
      <c r="J581">
        <v>6</v>
      </c>
      <c r="K581">
        <v>4</v>
      </c>
      <c r="L581">
        <v>2</v>
      </c>
      <c r="M581">
        <v>14</v>
      </c>
      <c r="N581">
        <v>5</v>
      </c>
      <c r="O581" t="s">
        <v>5342</v>
      </c>
      <c r="P581">
        <v>0</v>
      </c>
      <c r="Q581">
        <v>0</v>
      </c>
      <c r="R581">
        <v>0</v>
      </c>
      <c r="S581">
        <v>0</v>
      </c>
      <c r="T581">
        <v>49</v>
      </c>
      <c r="U581">
        <v>5</v>
      </c>
      <c r="V581">
        <v>0</v>
      </c>
      <c r="W581">
        <v>0</v>
      </c>
      <c r="X581">
        <v>0</v>
      </c>
      <c r="Y581">
        <v>0</v>
      </c>
    </row>
    <row r="582" spans="1:25" x14ac:dyDescent="0.25">
      <c r="A582" t="s">
        <v>2473</v>
      </c>
      <c r="B582" t="s">
        <v>5239</v>
      </c>
      <c r="C582">
        <v>1</v>
      </c>
      <c r="D582">
        <v>1</v>
      </c>
      <c r="E582">
        <v>4.1500000000000004</v>
      </c>
      <c r="F582">
        <v>4</v>
      </c>
      <c r="G582">
        <v>4</v>
      </c>
      <c r="H582">
        <v>0</v>
      </c>
      <c r="I582">
        <v>13</v>
      </c>
      <c r="J582">
        <v>9</v>
      </c>
      <c r="K582">
        <v>6</v>
      </c>
      <c r="L582">
        <v>1</v>
      </c>
      <c r="M582">
        <v>16</v>
      </c>
      <c r="N582">
        <v>13</v>
      </c>
      <c r="O582" t="s">
        <v>4676</v>
      </c>
      <c r="P582">
        <v>0</v>
      </c>
      <c r="Q582">
        <v>0</v>
      </c>
      <c r="R582">
        <v>0</v>
      </c>
      <c r="S582">
        <v>0</v>
      </c>
      <c r="T582">
        <v>59</v>
      </c>
      <c r="U582">
        <v>6</v>
      </c>
      <c r="V582">
        <v>0</v>
      </c>
      <c r="W582">
        <v>0</v>
      </c>
      <c r="X582">
        <v>1</v>
      </c>
      <c r="Y582">
        <v>0</v>
      </c>
    </row>
    <row r="583" spans="1:25" x14ac:dyDescent="0.25">
      <c r="A583" t="s">
        <v>6900</v>
      </c>
      <c r="B583" t="s">
        <v>6836</v>
      </c>
      <c r="C583">
        <v>0</v>
      </c>
      <c r="D583">
        <v>0</v>
      </c>
      <c r="E583">
        <v>5.54</v>
      </c>
      <c r="F583">
        <v>1</v>
      </c>
      <c r="G583">
        <v>10</v>
      </c>
      <c r="H583">
        <v>0</v>
      </c>
      <c r="I583">
        <v>13</v>
      </c>
      <c r="J583">
        <v>12</v>
      </c>
      <c r="K583">
        <v>8</v>
      </c>
      <c r="L583">
        <v>2</v>
      </c>
      <c r="M583">
        <v>9</v>
      </c>
      <c r="N583">
        <v>10</v>
      </c>
      <c r="O583" t="s">
        <v>7057</v>
      </c>
      <c r="P583">
        <v>0</v>
      </c>
      <c r="Q583">
        <v>0</v>
      </c>
      <c r="R583">
        <v>1</v>
      </c>
      <c r="S583">
        <v>0</v>
      </c>
      <c r="T583">
        <v>61</v>
      </c>
      <c r="U583">
        <v>8</v>
      </c>
      <c r="V583">
        <v>0</v>
      </c>
      <c r="W583">
        <v>0</v>
      </c>
      <c r="X583">
        <v>0</v>
      </c>
      <c r="Y583">
        <v>0</v>
      </c>
    </row>
    <row r="584" spans="1:25" x14ac:dyDescent="0.25">
      <c r="A584" t="s">
        <v>6904</v>
      </c>
      <c r="B584" t="s">
        <v>5253</v>
      </c>
      <c r="C584">
        <v>0</v>
      </c>
      <c r="D584">
        <v>1</v>
      </c>
      <c r="E584">
        <v>6.23</v>
      </c>
      <c r="F584">
        <v>0</v>
      </c>
      <c r="G584">
        <v>16</v>
      </c>
      <c r="H584">
        <v>1</v>
      </c>
      <c r="I584">
        <v>13</v>
      </c>
      <c r="J584">
        <v>17</v>
      </c>
      <c r="K584">
        <v>9</v>
      </c>
      <c r="L584">
        <v>3</v>
      </c>
      <c r="M584">
        <v>11</v>
      </c>
      <c r="N584">
        <v>4</v>
      </c>
      <c r="O584" t="s">
        <v>7058</v>
      </c>
      <c r="P584">
        <v>0</v>
      </c>
      <c r="Q584">
        <v>0</v>
      </c>
      <c r="R584">
        <v>1</v>
      </c>
      <c r="S584">
        <v>2</v>
      </c>
      <c r="T584">
        <v>60</v>
      </c>
      <c r="U584">
        <v>9</v>
      </c>
      <c r="V584">
        <v>0</v>
      </c>
      <c r="W584">
        <v>1</v>
      </c>
      <c r="X584">
        <v>0</v>
      </c>
      <c r="Y584">
        <v>0</v>
      </c>
    </row>
    <row r="585" spans="1:25" x14ac:dyDescent="0.25">
      <c r="A585" t="s">
        <v>6002</v>
      </c>
      <c r="B585" t="s">
        <v>5258</v>
      </c>
      <c r="C585">
        <v>0</v>
      </c>
      <c r="D585">
        <v>0</v>
      </c>
      <c r="E585">
        <v>7.62</v>
      </c>
      <c r="F585">
        <v>0</v>
      </c>
      <c r="G585">
        <v>19</v>
      </c>
      <c r="H585">
        <v>0</v>
      </c>
      <c r="I585">
        <v>13</v>
      </c>
      <c r="J585">
        <v>16</v>
      </c>
      <c r="K585">
        <v>11</v>
      </c>
      <c r="L585">
        <v>1</v>
      </c>
      <c r="M585">
        <v>9</v>
      </c>
      <c r="N585">
        <v>8</v>
      </c>
      <c r="O585" t="s">
        <v>5337</v>
      </c>
      <c r="P585">
        <v>0</v>
      </c>
      <c r="Q585">
        <v>0</v>
      </c>
      <c r="R585">
        <v>2</v>
      </c>
      <c r="S585">
        <v>0</v>
      </c>
      <c r="T585">
        <v>63</v>
      </c>
      <c r="U585">
        <v>12</v>
      </c>
      <c r="V585">
        <v>0</v>
      </c>
      <c r="W585">
        <v>1</v>
      </c>
      <c r="X585">
        <v>0</v>
      </c>
      <c r="Y585">
        <v>0</v>
      </c>
    </row>
    <row r="586" spans="1:25" x14ac:dyDescent="0.25">
      <c r="A586" t="s">
        <v>5596</v>
      </c>
      <c r="B586" t="s">
        <v>5243</v>
      </c>
      <c r="C586">
        <v>0</v>
      </c>
      <c r="D586">
        <v>0</v>
      </c>
      <c r="E586">
        <v>8.31</v>
      </c>
      <c r="F586">
        <v>0</v>
      </c>
      <c r="G586">
        <v>4</v>
      </c>
      <c r="H586">
        <v>0</v>
      </c>
      <c r="I586">
        <v>13</v>
      </c>
      <c r="J586">
        <v>19</v>
      </c>
      <c r="K586">
        <v>12</v>
      </c>
      <c r="L586">
        <v>2</v>
      </c>
      <c r="M586">
        <v>11</v>
      </c>
      <c r="N586">
        <v>7</v>
      </c>
      <c r="O586" t="s">
        <v>6123</v>
      </c>
      <c r="P586">
        <v>0</v>
      </c>
      <c r="Q586">
        <v>0</v>
      </c>
      <c r="R586">
        <v>0</v>
      </c>
      <c r="S586">
        <v>0</v>
      </c>
      <c r="T586">
        <v>62</v>
      </c>
      <c r="U586">
        <v>13</v>
      </c>
      <c r="V586">
        <v>0</v>
      </c>
      <c r="W586">
        <v>1</v>
      </c>
      <c r="X586">
        <v>0</v>
      </c>
      <c r="Y586">
        <v>0</v>
      </c>
    </row>
    <row r="587" spans="1:25" x14ac:dyDescent="0.25">
      <c r="A587" t="s">
        <v>6921</v>
      </c>
      <c r="B587" t="s">
        <v>5235</v>
      </c>
      <c r="C587">
        <v>1</v>
      </c>
      <c r="D587">
        <v>1</v>
      </c>
      <c r="E587">
        <v>9</v>
      </c>
      <c r="F587">
        <v>1</v>
      </c>
      <c r="G587">
        <v>10</v>
      </c>
      <c r="H587">
        <v>0</v>
      </c>
      <c r="I587">
        <v>13</v>
      </c>
      <c r="J587">
        <v>17</v>
      </c>
      <c r="K587">
        <v>13</v>
      </c>
      <c r="L587">
        <v>3</v>
      </c>
      <c r="M587">
        <v>20</v>
      </c>
      <c r="N587">
        <v>4</v>
      </c>
      <c r="O587" t="s">
        <v>7059</v>
      </c>
      <c r="P587">
        <v>0</v>
      </c>
      <c r="Q587">
        <v>0</v>
      </c>
      <c r="R587">
        <v>0</v>
      </c>
      <c r="S587">
        <v>0</v>
      </c>
      <c r="T587">
        <v>58</v>
      </c>
      <c r="U587">
        <v>14</v>
      </c>
      <c r="V587">
        <v>0</v>
      </c>
      <c r="W587">
        <v>0</v>
      </c>
      <c r="X587">
        <v>4</v>
      </c>
      <c r="Y587">
        <v>0</v>
      </c>
    </row>
    <row r="588" spans="1:25" x14ac:dyDescent="0.25">
      <c r="A588" t="s">
        <v>5436</v>
      </c>
      <c r="B588" t="s">
        <v>5247</v>
      </c>
      <c r="C588">
        <v>1</v>
      </c>
      <c r="D588">
        <v>2</v>
      </c>
      <c r="E588">
        <v>12.08</v>
      </c>
      <c r="F588">
        <v>2</v>
      </c>
      <c r="G588">
        <v>5</v>
      </c>
      <c r="H588">
        <v>0</v>
      </c>
      <c r="I588">
        <v>12.2</v>
      </c>
      <c r="J588">
        <v>18</v>
      </c>
      <c r="K588">
        <v>17</v>
      </c>
      <c r="L588">
        <v>2</v>
      </c>
      <c r="M588">
        <v>4</v>
      </c>
      <c r="N588">
        <v>10</v>
      </c>
      <c r="O588" t="s">
        <v>7060</v>
      </c>
      <c r="P588">
        <v>0</v>
      </c>
      <c r="Q588">
        <v>0</v>
      </c>
      <c r="R588">
        <v>0</v>
      </c>
      <c r="S588">
        <v>0</v>
      </c>
      <c r="T588">
        <v>71</v>
      </c>
      <c r="U588">
        <v>18</v>
      </c>
      <c r="V588">
        <v>0</v>
      </c>
      <c r="W588">
        <v>3</v>
      </c>
      <c r="X588">
        <v>2</v>
      </c>
      <c r="Y588">
        <v>0</v>
      </c>
    </row>
    <row r="589" spans="1:25" x14ac:dyDescent="0.25">
      <c r="A589" t="s">
        <v>5338</v>
      </c>
      <c r="B589" t="s">
        <v>5253</v>
      </c>
      <c r="C589">
        <v>0</v>
      </c>
      <c r="D589">
        <v>1</v>
      </c>
      <c r="E589">
        <v>5.1100000000000003</v>
      </c>
      <c r="F589">
        <v>0</v>
      </c>
      <c r="G589">
        <v>7</v>
      </c>
      <c r="H589">
        <v>0</v>
      </c>
      <c r="I589">
        <v>12.1</v>
      </c>
      <c r="J589">
        <v>13</v>
      </c>
      <c r="K589">
        <v>7</v>
      </c>
      <c r="L589">
        <v>3</v>
      </c>
      <c r="M589">
        <v>7</v>
      </c>
      <c r="N589">
        <v>3</v>
      </c>
      <c r="O589" t="s">
        <v>6125</v>
      </c>
      <c r="P589">
        <v>0</v>
      </c>
      <c r="Q589">
        <v>0</v>
      </c>
      <c r="R589">
        <v>1</v>
      </c>
      <c r="S589">
        <v>0</v>
      </c>
      <c r="T589">
        <v>52</v>
      </c>
      <c r="U589">
        <v>9</v>
      </c>
      <c r="V589">
        <v>0</v>
      </c>
      <c r="W589">
        <v>1</v>
      </c>
      <c r="X589">
        <v>0</v>
      </c>
      <c r="Y589">
        <v>0</v>
      </c>
    </row>
    <row r="590" spans="1:25" x14ac:dyDescent="0.25">
      <c r="A590" t="s">
        <v>885</v>
      </c>
      <c r="B590" t="s">
        <v>5250</v>
      </c>
      <c r="C590">
        <v>0</v>
      </c>
      <c r="D590">
        <v>0</v>
      </c>
      <c r="E590">
        <v>6.57</v>
      </c>
      <c r="F590">
        <v>0</v>
      </c>
      <c r="G590">
        <v>11</v>
      </c>
      <c r="H590">
        <v>0</v>
      </c>
      <c r="I590">
        <v>12.1</v>
      </c>
      <c r="J590">
        <v>12</v>
      </c>
      <c r="K590">
        <v>9</v>
      </c>
      <c r="L590">
        <v>2</v>
      </c>
      <c r="M590">
        <v>7</v>
      </c>
      <c r="N590">
        <v>2</v>
      </c>
      <c r="O590" t="s">
        <v>4760</v>
      </c>
      <c r="P590">
        <v>0</v>
      </c>
      <c r="Q590">
        <v>0</v>
      </c>
      <c r="R590">
        <v>1</v>
      </c>
      <c r="S590">
        <v>0</v>
      </c>
      <c r="T590">
        <v>49</v>
      </c>
      <c r="U590">
        <v>9</v>
      </c>
      <c r="V590">
        <v>0</v>
      </c>
      <c r="W590">
        <v>0</v>
      </c>
      <c r="X590">
        <v>1</v>
      </c>
      <c r="Y590">
        <v>0</v>
      </c>
    </row>
    <row r="591" spans="1:25" x14ac:dyDescent="0.25">
      <c r="A591" t="s">
        <v>6914</v>
      </c>
      <c r="B591" t="s">
        <v>5241</v>
      </c>
      <c r="C591">
        <v>0</v>
      </c>
      <c r="D591">
        <v>0</v>
      </c>
      <c r="E591">
        <v>8.0299999999999994</v>
      </c>
      <c r="F591">
        <v>0</v>
      </c>
      <c r="G591">
        <v>8</v>
      </c>
      <c r="H591">
        <v>0</v>
      </c>
      <c r="I591">
        <v>12.1</v>
      </c>
      <c r="J591">
        <v>26</v>
      </c>
      <c r="K591">
        <v>11</v>
      </c>
      <c r="L591">
        <v>2</v>
      </c>
      <c r="M591">
        <v>8</v>
      </c>
      <c r="N591">
        <v>4</v>
      </c>
      <c r="O591" t="s">
        <v>7061</v>
      </c>
      <c r="P591">
        <v>0</v>
      </c>
      <c r="Q591">
        <v>0</v>
      </c>
      <c r="R591">
        <v>1</v>
      </c>
      <c r="S591">
        <v>0</v>
      </c>
      <c r="T591">
        <v>62</v>
      </c>
      <c r="U591">
        <v>11</v>
      </c>
      <c r="V591">
        <v>0</v>
      </c>
      <c r="W591">
        <v>0</v>
      </c>
      <c r="X591">
        <v>2</v>
      </c>
      <c r="Y591">
        <v>1</v>
      </c>
    </row>
    <row r="592" spans="1:25" x14ac:dyDescent="0.25">
      <c r="A592" t="s">
        <v>6845</v>
      </c>
      <c r="B592" t="s">
        <v>5251</v>
      </c>
      <c r="C592">
        <v>1</v>
      </c>
      <c r="D592">
        <v>0</v>
      </c>
      <c r="E592">
        <v>8.76</v>
      </c>
      <c r="F592">
        <v>0</v>
      </c>
      <c r="G592">
        <v>8</v>
      </c>
      <c r="H592">
        <v>0</v>
      </c>
      <c r="I592">
        <v>12.1</v>
      </c>
      <c r="J592">
        <v>16</v>
      </c>
      <c r="K592">
        <v>12</v>
      </c>
      <c r="L592">
        <v>5</v>
      </c>
      <c r="M592">
        <v>10</v>
      </c>
      <c r="N592">
        <v>1</v>
      </c>
      <c r="O592" t="s">
        <v>7009</v>
      </c>
      <c r="P592">
        <v>0</v>
      </c>
      <c r="Q592">
        <v>0</v>
      </c>
      <c r="R592">
        <v>0</v>
      </c>
      <c r="S592">
        <v>0</v>
      </c>
      <c r="T592">
        <v>54</v>
      </c>
      <c r="U592">
        <v>12</v>
      </c>
      <c r="V592">
        <v>0</v>
      </c>
      <c r="W592">
        <v>0</v>
      </c>
      <c r="X592">
        <v>2</v>
      </c>
      <c r="Y592">
        <v>0</v>
      </c>
    </row>
    <row r="593" spans="1:25" x14ac:dyDescent="0.25">
      <c r="A593" t="s">
        <v>6915</v>
      </c>
      <c r="B593" t="s">
        <v>5252</v>
      </c>
      <c r="C593">
        <v>0</v>
      </c>
      <c r="D593">
        <v>0</v>
      </c>
      <c r="E593">
        <v>8.25</v>
      </c>
      <c r="F593">
        <v>0</v>
      </c>
      <c r="G593">
        <v>11</v>
      </c>
      <c r="H593">
        <v>0</v>
      </c>
      <c r="I593">
        <v>12</v>
      </c>
      <c r="J593">
        <v>14</v>
      </c>
      <c r="K593">
        <v>11</v>
      </c>
      <c r="L593">
        <v>2</v>
      </c>
      <c r="M593">
        <v>3</v>
      </c>
      <c r="N593">
        <v>14</v>
      </c>
      <c r="O593" t="s">
        <v>7062</v>
      </c>
      <c r="P593">
        <v>0</v>
      </c>
      <c r="Q593">
        <v>0</v>
      </c>
      <c r="R593">
        <v>0</v>
      </c>
      <c r="S593">
        <v>0</v>
      </c>
      <c r="T593">
        <v>62</v>
      </c>
      <c r="U593">
        <v>11</v>
      </c>
      <c r="V593">
        <v>0</v>
      </c>
      <c r="W593">
        <v>2</v>
      </c>
      <c r="X593">
        <v>1</v>
      </c>
      <c r="Y593">
        <v>0</v>
      </c>
    </row>
    <row r="594" spans="1:25" x14ac:dyDescent="0.25">
      <c r="A594" t="s">
        <v>826</v>
      </c>
      <c r="B594" t="s">
        <v>6836</v>
      </c>
      <c r="C594">
        <v>0</v>
      </c>
      <c r="D594">
        <v>1</v>
      </c>
      <c r="E594">
        <v>12.75</v>
      </c>
      <c r="F594">
        <v>0</v>
      </c>
      <c r="G594">
        <v>10</v>
      </c>
      <c r="H594">
        <v>0</v>
      </c>
      <c r="I594">
        <v>12</v>
      </c>
      <c r="J594">
        <v>23</v>
      </c>
      <c r="K594">
        <v>17</v>
      </c>
      <c r="L594">
        <v>5</v>
      </c>
      <c r="M594">
        <v>10</v>
      </c>
      <c r="N594">
        <v>6</v>
      </c>
      <c r="O594" t="s">
        <v>4551</v>
      </c>
      <c r="P594">
        <v>0</v>
      </c>
      <c r="Q594">
        <v>0</v>
      </c>
      <c r="R594">
        <v>0</v>
      </c>
      <c r="S594">
        <v>0</v>
      </c>
      <c r="T594">
        <v>62</v>
      </c>
      <c r="U594">
        <v>17</v>
      </c>
      <c r="V594">
        <v>2</v>
      </c>
      <c r="W594">
        <v>0</v>
      </c>
      <c r="X594">
        <v>0</v>
      </c>
      <c r="Y594">
        <v>0</v>
      </c>
    </row>
    <row r="595" spans="1:25" x14ac:dyDescent="0.25">
      <c r="A595" t="s">
        <v>907</v>
      </c>
      <c r="B595" t="s">
        <v>5252</v>
      </c>
      <c r="C595">
        <v>1</v>
      </c>
      <c r="D595">
        <v>0</v>
      </c>
      <c r="E595">
        <v>2.31</v>
      </c>
      <c r="F595">
        <v>0</v>
      </c>
      <c r="G595">
        <v>11</v>
      </c>
      <c r="H595">
        <v>0</v>
      </c>
      <c r="I595">
        <v>11.2</v>
      </c>
      <c r="J595">
        <v>9</v>
      </c>
      <c r="K595">
        <v>3</v>
      </c>
      <c r="L595">
        <v>1</v>
      </c>
      <c r="M595">
        <v>15</v>
      </c>
      <c r="N595">
        <v>6</v>
      </c>
      <c r="O595" t="s">
        <v>4147</v>
      </c>
      <c r="P595">
        <v>0</v>
      </c>
      <c r="Q595">
        <v>0</v>
      </c>
      <c r="R595">
        <v>4</v>
      </c>
      <c r="S595">
        <v>0</v>
      </c>
      <c r="T595">
        <v>49</v>
      </c>
      <c r="U595">
        <v>3</v>
      </c>
      <c r="V595">
        <v>1</v>
      </c>
      <c r="W595">
        <v>1</v>
      </c>
      <c r="X595">
        <v>1</v>
      </c>
      <c r="Y595">
        <v>0</v>
      </c>
    </row>
    <row r="596" spans="1:25" x14ac:dyDescent="0.25">
      <c r="A596" t="s">
        <v>5462</v>
      </c>
      <c r="B596" t="s">
        <v>5258</v>
      </c>
      <c r="C596">
        <v>1</v>
      </c>
      <c r="D596">
        <v>0</v>
      </c>
      <c r="E596">
        <v>0.82</v>
      </c>
      <c r="F596">
        <v>0</v>
      </c>
      <c r="G596">
        <v>9</v>
      </c>
      <c r="H596">
        <v>0</v>
      </c>
      <c r="I596">
        <v>11</v>
      </c>
      <c r="J596">
        <v>5</v>
      </c>
      <c r="K596">
        <v>1</v>
      </c>
      <c r="L596">
        <v>0</v>
      </c>
      <c r="M596">
        <v>9</v>
      </c>
      <c r="N596">
        <v>6</v>
      </c>
      <c r="O596" t="s">
        <v>6110</v>
      </c>
      <c r="P596">
        <v>0</v>
      </c>
      <c r="Q596">
        <v>0</v>
      </c>
      <c r="R596">
        <v>0</v>
      </c>
      <c r="S596">
        <v>0</v>
      </c>
      <c r="T596">
        <v>43</v>
      </c>
      <c r="U596">
        <v>1</v>
      </c>
      <c r="V596">
        <v>0</v>
      </c>
      <c r="W596">
        <v>0</v>
      </c>
      <c r="X596">
        <v>1</v>
      </c>
      <c r="Y596">
        <v>0</v>
      </c>
    </row>
    <row r="597" spans="1:25" x14ac:dyDescent="0.25">
      <c r="A597" t="s">
        <v>880</v>
      </c>
      <c r="B597" t="s">
        <v>5236</v>
      </c>
      <c r="C597">
        <v>1</v>
      </c>
      <c r="D597">
        <v>1</v>
      </c>
      <c r="E597">
        <v>7.36</v>
      </c>
      <c r="F597">
        <v>0</v>
      </c>
      <c r="G597">
        <v>16</v>
      </c>
      <c r="H597">
        <v>0</v>
      </c>
      <c r="I597">
        <v>11</v>
      </c>
      <c r="J597">
        <v>13</v>
      </c>
      <c r="K597">
        <v>9</v>
      </c>
      <c r="L597">
        <v>2</v>
      </c>
      <c r="M597">
        <v>6</v>
      </c>
      <c r="N597">
        <v>7</v>
      </c>
      <c r="O597" t="s">
        <v>4250</v>
      </c>
      <c r="P597">
        <v>0</v>
      </c>
      <c r="Q597">
        <v>0</v>
      </c>
      <c r="R597">
        <v>0</v>
      </c>
      <c r="S597">
        <v>1</v>
      </c>
      <c r="T597">
        <v>52</v>
      </c>
      <c r="U597">
        <v>9</v>
      </c>
      <c r="V597">
        <v>0</v>
      </c>
      <c r="W597">
        <v>0</v>
      </c>
      <c r="X597">
        <v>1</v>
      </c>
      <c r="Y597">
        <v>0</v>
      </c>
    </row>
    <row r="598" spans="1:25" x14ac:dyDescent="0.25">
      <c r="A598" t="s">
        <v>6871</v>
      </c>
      <c r="B598" t="s">
        <v>5249</v>
      </c>
      <c r="C598">
        <v>2</v>
      </c>
      <c r="D598">
        <v>0</v>
      </c>
      <c r="E598">
        <v>0</v>
      </c>
      <c r="F598">
        <v>0</v>
      </c>
      <c r="G598">
        <v>11</v>
      </c>
      <c r="H598">
        <v>1</v>
      </c>
      <c r="I598">
        <v>10.199999999999999</v>
      </c>
      <c r="J598">
        <v>5</v>
      </c>
      <c r="K598">
        <v>0</v>
      </c>
      <c r="L598">
        <v>0</v>
      </c>
      <c r="M598">
        <v>9</v>
      </c>
      <c r="N598">
        <v>2</v>
      </c>
      <c r="O598" t="s">
        <v>7063</v>
      </c>
      <c r="P598">
        <v>0</v>
      </c>
      <c r="Q598">
        <v>0</v>
      </c>
      <c r="R598">
        <v>2</v>
      </c>
      <c r="S598">
        <v>0</v>
      </c>
      <c r="T598">
        <v>37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5">
      <c r="A599" t="s">
        <v>6874</v>
      </c>
      <c r="B599" t="s">
        <v>5242</v>
      </c>
      <c r="C599">
        <v>1</v>
      </c>
      <c r="D599">
        <v>0</v>
      </c>
      <c r="E599">
        <v>1.69</v>
      </c>
      <c r="F599">
        <v>0</v>
      </c>
      <c r="G599">
        <v>10</v>
      </c>
      <c r="H599">
        <v>0</v>
      </c>
      <c r="I599">
        <v>10.199999999999999</v>
      </c>
      <c r="J599">
        <v>6</v>
      </c>
      <c r="K599">
        <v>2</v>
      </c>
      <c r="L599">
        <v>0</v>
      </c>
      <c r="M599">
        <v>13</v>
      </c>
      <c r="N599">
        <v>4</v>
      </c>
      <c r="O599" t="s">
        <v>7064</v>
      </c>
      <c r="P599">
        <v>0</v>
      </c>
      <c r="Q599">
        <v>0</v>
      </c>
      <c r="R599">
        <v>2</v>
      </c>
      <c r="S599">
        <v>0</v>
      </c>
      <c r="T599">
        <v>42</v>
      </c>
      <c r="U599">
        <v>2</v>
      </c>
      <c r="V599">
        <v>0</v>
      </c>
      <c r="W599">
        <v>0</v>
      </c>
      <c r="X599">
        <v>0</v>
      </c>
      <c r="Y599">
        <v>0</v>
      </c>
    </row>
    <row r="600" spans="1:25" x14ac:dyDescent="0.25">
      <c r="A600" t="s">
        <v>5444</v>
      </c>
      <c r="B600" t="s">
        <v>6836</v>
      </c>
      <c r="C600">
        <v>0</v>
      </c>
      <c r="D600">
        <v>0</v>
      </c>
      <c r="E600">
        <v>2.5299999999999998</v>
      </c>
      <c r="F600">
        <v>0</v>
      </c>
      <c r="G600">
        <v>12</v>
      </c>
      <c r="H600">
        <v>0</v>
      </c>
      <c r="I600">
        <v>10.199999999999999</v>
      </c>
      <c r="J600">
        <v>7</v>
      </c>
      <c r="K600">
        <v>3</v>
      </c>
      <c r="L600">
        <v>1</v>
      </c>
      <c r="M600">
        <v>13</v>
      </c>
      <c r="N600">
        <v>5</v>
      </c>
      <c r="O600" t="s">
        <v>5445</v>
      </c>
      <c r="P600">
        <v>0</v>
      </c>
      <c r="Q600">
        <v>0</v>
      </c>
      <c r="R600">
        <v>1</v>
      </c>
      <c r="S600">
        <v>0</v>
      </c>
      <c r="T600">
        <v>44</v>
      </c>
      <c r="U600">
        <v>5</v>
      </c>
      <c r="V600">
        <v>0</v>
      </c>
      <c r="W600">
        <v>1</v>
      </c>
      <c r="X600">
        <v>1</v>
      </c>
      <c r="Y600">
        <v>0</v>
      </c>
    </row>
    <row r="601" spans="1:25" x14ac:dyDescent="0.25">
      <c r="A601" t="s">
        <v>3687</v>
      </c>
      <c r="B601" t="s">
        <v>5253</v>
      </c>
      <c r="C601">
        <v>0</v>
      </c>
      <c r="D601">
        <v>0</v>
      </c>
      <c r="E601">
        <v>2.5299999999999998</v>
      </c>
      <c r="F601">
        <v>0</v>
      </c>
      <c r="G601">
        <v>11</v>
      </c>
      <c r="H601">
        <v>1</v>
      </c>
      <c r="I601">
        <v>10.199999999999999</v>
      </c>
      <c r="J601">
        <v>4</v>
      </c>
      <c r="K601">
        <v>3</v>
      </c>
      <c r="L601">
        <v>1</v>
      </c>
      <c r="M601">
        <v>13</v>
      </c>
      <c r="N601">
        <v>10</v>
      </c>
      <c r="O601" t="s">
        <v>4299</v>
      </c>
      <c r="P601">
        <v>0</v>
      </c>
      <c r="Q601">
        <v>0</v>
      </c>
      <c r="R601">
        <v>5</v>
      </c>
      <c r="S601">
        <v>0</v>
      </c>
      <c r="T601">
        <v>45</v>
      </c>
      <c r="U601">
        <v>3</v>
      </c>
      <c r="V601">
        <v>1</v>
      </c>
      <c r="W601">
        <v>0</v>
      </c>
      <c r="X601">
        <v>0</v>
      </c>
      <c r="Y601">
        <v>0</v>
      </c>
    </row>
    <row r="602" spans="1:25" x14ac:dyDescent="0.25">
      <c r="A602" t="s">
        <v>5557</v>
      </c>
      <c r="B602" t="s">
        <v>5241</v>
      </c>
      <c r="C602">
        <v>2</v>
      </c>
      <c r="D602">
        <v>0</v>
      </c>
      <c r="E602">
        <v>4.22</v>
      </c>
      <c r="F602">
        <v>0</v>
      </c>
      <c r="G602">
        <v>4</v>
      </c>
      <c r="H602">
        <v>0</v>
      </c>
      <c r="I602">
        <v>10.199999999999999</v>
      </c>
      <c r="J602">
        <v>11</v>
      </c>
      <c r="K602">
        <v>5</v>
      </c>
      <c r="L602">
        <v>3</v>
      </c>
      <c r="M602">
        <v>9</v>
      </c>
      <c r="N602">
        <v>3</v>
      </c>
      <c r="O602" t="s">
        <v>5558</v>
      </c>
      <c r="P602">
        <v>0</v>
      </c>
      <c r="Q602">
        <v>0</v>
      </c>
      <c r="R602">
        <v>0</v>
      </c>
      <c r="S602">
        <v>0</v>
      </c>
      <c r="T602">
        <v>47</v>
      </c>
      <c r="U602">
        <v>6</v>
      </c>
      <c r="V602">
        <v>1</v>
      </c>
      <c r="W602">
        <v>2</v>
      </c>
      <c r="X602">
        <v>0</v>
      </c>
      <c r="Y602">
        <v>0</v>
      </c>
    </row>
    <row r="603" spans="1:25" x14ac:dyDescent="0.25">
      <c r="A603" t="s">
        <v>6405</v>
      </c>
      <c r="B603" t="s">
        <v>5230</v>
      </c>
      <c r="C603">
        <v>1</v>
      </c>
      <c r="D603">
        <v>0</v>
      </c>
      <c r="E603">
        <v>5.0599999999999996</v>
      </c>
      <c r="F603">
        <v>0</v>
      </c>
      <c r="G603">
        <v>9</v>
      </c>
      <c r="H603">
        <v>0</v>
      </c>
      <c r="I603">
        <v>10.199999999999999</v>
      </c>
      <c r="J603">
        <v>13</v>
      </c>
      <c r="K603">
        <v>6</v>
      </c>
      <c r="L603">
        <v>1</v>
      </c>
      <c r="M603">
        <v>7</v>
      </c>
      <c r="N603">
        <v>4</v>
      </c>
      <c r="O603" t="s">
        <v>6406</v>
      </c>
      <c r="P603">
        <v>0</v>
      </c>
      <c r="Q603">
        <v>0</v>
      </c>
      <c r="R603">
        <v>0</v>
      </c>
      <c r="S603">
        <v>0</v>
      </c>
      <c r="T603">
        <v>47</v>
      </c>
      <c r="U603">
        <v>6</v>
      </c>
      <c r="V603">
        <v>1</v>
      </c>
      <c r="W603">
        <v>1</v>
      </c>
      <c r="X603">
        <v>1</v>
      </c>
      <c r="Y603">
        <v>0</v>
      </c>
    </row>
    <row r="604" spans="1:25" x14ac:dyDescent="0.25">
      <c r="A604" t="s">
        <v>5349</v>
      </c>
      <c r="B604" t="s">
        <v>5244</v>
      </c>
      <c r="C604">
        <v>1</v>
      </c>
      <c r="D604">
        <v>0</v>
      </c>
      <c r="E604">
        <v>3.48</v>
      </c>
      <c r="F604">
        <v>2</v>
      </c>
      <c r="G604">
        <v>3</v>
      </c>
      <c r="H604">
        <v>0</v>
      </c>
      <c r="I604">
        <v>10.1</v>
      </c>
      <c r="J604">
        <v>6</v>
      </c>
      <c r="K604">
        <v>4</v>
      </c>
      <c r="L604">
        <v>1</v>
      </c>
      <c r="M604">
        <v>7</v>
      </c>
      <c r="N604">
        <v>1</v>
      </c>
      <c r="O604" t="s">
        <v>6997</v>
      </c>
      <c r="P604">
        <v>0</v>
      </c>
      <c r="Q604">
        <v>0</v>
      </c>
      <c r="R604">
        <v>0</v>
      </c>
      <c r="S604">
        <v>0</v>
      </c>
      <c r="T604">
        <v>37</v>
      </c>
      <c r="U604">
        <v>4</v>
      </c>
      <c r="V604">
        <v>0</v>
      </c>
      <c r="W604">
        <v>0</v>
      </c>
      <c r="X604">
        <v>0</v>
      </c>
      <c r="Y604">
        <v>0</v>
      </c>
    </row>
    <row r="605" spans="1:25" x14ac:dyDescent="0.25">
      <c r="A605" t="s">
        <v>6903</v>
      </c>
      <c r="B605" t="s">
        <v>5247</v>
      </c>
      <c r="C605">
        <v>0</v>
      </c>
      <c r="D605">
        <v>1</v>
      </c>
      <c r="E605">
        <v>6.1</v>
      </c>
      <c r="F605">
        <v>1</v>
      </c>
      <c r="G605">
        <v>4</v>
      </c>
      <c r="H605">
        <v>0</v>
      </c>
      <c r="I605">
        <v>10.1</v>
      </c>
      <c r="J605">
        <v>19</v>
      </c>
      <c r="K605">
        <v>7</v>
      </c>
      <c r="L605">
        <v>1</v>
      </c>
      <c r="M605">
        <v>6</v>
      </c>
      <c r="N605">
        <v>4</v>
      </c>
      <c r="O605" t="s">
        <v>7065</v>
      </c>
      <c r="P605">
        <v>0</v>
      </c>
      <c r="Q605">
        <v>0</v>
      </c>
      <c r="R605">
        <v>0</v>
      </c>
      <c r="S605">
        <v>0</v>
      </c>
      <c r="T605">
        <v>52</v>
      </c>
      <c r="U605">
        <v>8</v>
      </c>
      <c r="V605">
        <v>0</v>
      </c>
      <c r="W605">
        <v>0</v>
      </c>
      <c r="X605">
        <v>0</v>
      </c>
      <c r="Y605">
        <v>0</v>
      </c>
    </row>
    <row r="606" spans="1:25" x14ac:dyDescent="0.25">
      <c r="A606" t="s">
        <v>833</v>
      </c>
      <c r="B606" t="s">
        <v>5251</v>
      </c>
      <c r="C606">
        <v>0</v>
      </c>
      <c r="D606">
        <v>0</v>
      </c>
      <c r="E606">
        <v>7.84</v>
      </c>
      <c r="F606">
        <v>0</v>
      </c>
      <c r="G606">
        <v>4</v>
      </c>
      <c r="H606">
        <v>0</v>
      </c>
      <c r="I606">
        <v>10.1</v>
      </c>
      <c r="J606">
        <v>18</v>
      </c>
      <c r="K606">
        <v>9</v>
      </c>
      <c r="L606">
        <v>0</v>
      </c>
      <c r="M606">
        <v>10</v>
      </c>
      <c r="N606">
        <v>3</v>
      </c>
      <c r="O606" t="s">
        <v>3863</v>
      </c>
      <c r="P606">
        <v>0</v>
      </c>
      <c r="Q606">
        <v>0</v>
      </c>
      <c r="R606">
        <v>0</v>
      </c>
      <c r="S606">
        <v>0</v>
      </c>
      <c r="T606">
        <v>51</v>
      </c>
      <c r="U606">
        <v>9</v>
      </c>
      <c r="V606">
        <v>0</v>
      </c>
      <c r="W606">
        <v>0</v>
      </c>
      <c r="X606">
        <v>0</v>
      </c>
      <c r="Y606">
        <v>0</v>
      </c>
    </row>
    <row r="607" spans="1:25" x14ac:dyDescent="0.25">
      <c r="A607" t="s">
        <v>5284</v>
      </c>
      <c r="B607" t="s">
        <v>5254</v>
      </c>
      <c r="C607">
        <v>1</v>
      </c>
      <c r="D607">
        <v>0</v>
      </c>
      <c r="E607">
        <v>10.45</v>
      </c>
      <c r="F607">
        <v>0</v>
      </c>
      <c r="G607">
        <v>11</v>
      </c>
      <c r="H607">
        <v>0</v>
      </c>
      <c r="I607">
        <v>10.1</v>
      </c>
      <c r="J607">
        <v>17</v>
      </c>
      <c r="K607">
        <v>12</v>
      </c>
      <c r="L607">
        <v>4</v>
      </c>
      <c r="M607">
        <v>12</v>
      </c>
      <c r="N607">
        <v>5</v>
      </c>
      <c r="O607" t="s">
        <v>6007</v>
      </c>
      <c r="P607">
        <v>0</v>
      </c>
      <c r="Q607">
        <v>0</v>
      </c>
      <c r="R607">
        <v>0</v>
      </c>
      <c r="S607">
        <v>0</v>
      </c>
      <c r="T607">
        <v>54</v>
      </c>
      <c r="U607">
        <v>12</v>
      </c>
      <c r="V607">
        <v>1</v>
      </c>
      <c r="W607">
        <v>1</v>
      </c>
      <c r="X607">
        <v>0</v>
      </c>
      <c r="Y607">
        <v>1</v>
      </c>
    </row>
    <row r="608" spans="1:25" x14ac:dyDescent="0.25">
      <c r="A608" t="s">
        <v>5285</v>
      </c>
      <c r="B608" t="s">
        <v>5237</v>
      </c>
      <c r="C608">
        <v>1</v>
      </c>
      <c r="D608">
        <v>1</v>
      </c>
      <c r="E608">
        <v>2.7</v>
      </c>
      <c r="F608">
        <v>0</v>
      </c>
      <c r="G608">
        <v>6</v>
      </c>
      <c r="H608">
        <v>0</v>
      </c>
      <c r="I608">
        <v>10</v>
      </c>
      <c r="J608">
        <v>5</v>
      </c>
      <c r="K608">
        <v>3</v>
      </c>
      <c r="L608">
        <v>2</v>
      </c>
      <c r="M608">
        <v>9</v>
      </c>
      <c r="N608">
        <v>4</v>
      </c>
      <c r="O608" t="s">
        <v>7066</v>
      </c>
      <c r="P608">
        <v>0</v>
      </c>
      <c r="Q608">
        <v>0</v>
      </c>
      <c r="R608">
        <v>0</v>
      </c>
      <c r="S608">
        <v>0</v>
      </c>
      <c r="T608">
        <v>40</v>
      </c>
      <c r="U608">
        <v>4</v>
      </c>
      <c r="V608">
        <v>0</v>
      </c>
      <c r="W608">
        <v>0</v>
      </c>
      <c r="X608">
        <v>0</v>
      </c>
      <c r="Y608">
        <v>0</v>
      </c>
    </row>
    <row r="609" spans="1:25" x14ac:dyDescent="0.25">
      <c r="A609" t="s">
        <v>5206</v>
      </c>
      <c r="B609" t="s">
        <v>5245</v>
      </c>
      <c r="C609">
        <v>1</v>
      </c>
      <c r="D609">
        <v>0</v>
      </c>
      <c r="E609">
        <v>3.72</v>
      </c>
      <c r="F609">
        <v>0</v>
      </c>
      <c r="G609">
        <v>8</v>
      </c>
      <c r="H609">
        <v>0</v>
      </c>
      <c r="I609">
        <v>9.1999999999999993</v>
      </c>
      <c r="J609">
        <v>16</v>
      </c>
      <c r="K609">
        <v>4</v>
      </c>
      <c r="L609">
        <v>3</v>
      </c>
      <c r="M609">
        <v>4</v>
      </c>
      <c r="N609">
        <v>2</v>
      </c>
      <c r="O609" t="s">
        <v>5207</v>
      </c>
      <c r="P609">
        <v>0</v>
      </c>
      <c r="Q609">
        <v>0</v>
      </c>
      <c r="R609">
        <v>0</v>
      </c>
      <c r="S609">
        <v>1</v>
      </c>
      <c r="T609">
        <v>45</v>
      </c>
      <c r="U609">
        <v>5</v>
      </c>
      <c r="V609">
        <v>0</v>
      </c>
      <c r="W609">
        <v>0</v>
      </c>
      <c r="X609">
        <v>0</v>
      </c>
      <c r="Y609">
        <v>0</v>
      </c>
    </row>
    <row r="610" spans="1:25" x14ac:dyDescent="0.25">
      <c r="A610" t="s">
        <v>5293</v>
      </c>
      <c r="B610" t="s">
        <v>5243</v>
      </c>
      <c r="C610">
        <v>0</v>
      </c>
      <c r="D610">
        <v>0</v>
      </c>
      <c r="E610">
        <v>6.52</v>
      </c>
      <c r="F610">
        <v>0</v>
      </c>
      <c r="G610">
        <v>3</v>
      </c>
      <c r="H610">
        <v>0</v>
      </c>
      <c r="I610">
        <v>9.1999999999999993</v>
      </c>
      <c r="J610">
        <v>15</v>
      </c>
      <c r="K610">
        <v>7</v>
      </c>
      <c r="L610">
        <v>2</v>
      </c>
      <c r="M610">
        <v>6</v>
      </c>
      <c r="N610">
        <v>2</v>
      </c>
      <c r="O610" t="s">
        <v>6008</v>
      </c>
      <c r="P610">
        <v>0</v>
      </c>
      <c r="Q610">
        <v>0</v>
      </c>
      <c r="R610">
        <v>0</v>
      </c>
      <c r="S610">
        <v>0</v>
      </c>
      <c r="T610">
        <v>45</v>
      </c>
      <c r="U610">
        <v>7</v>
      </c>
      <c r="V610">
        <v>0</v>
      </c>
      <c r="W610">
        <v>1</v>
      </c>
      <c r="X610">
        <v>0</v>
      </c>
      <c r="Y610">
        <v>0</v>
      </c>
    </row>
    <row r="611" spans="1:25" x14ac:dyDescent="0.25">
      <c r="A611" t="s">
        <v>6910</v>
      </c>
      <c r="B611" t="s">
        <v>5247</v>
      </c>
      <c r="C611">
        <v>0</v>
      </c>
      <c r="D611">
        <v>0</v>
      </c>
      <c r="E611">
        <v>7.45</v>
      </c>
      <c r="F611">
        <v>0</v>
      </c>
      <c r="G611">
        <v>10</v>
      </c>
      <c r="H611">
        <v>0</v>
      </c>
      <c r="I611">
        <v>9.1999999999999993</v>
      </c>
      <c r="J611">
        <v>15</v>
      </c>
      <c r="K611">
        <v>8</v>
      </c>
      <c r="L611">
        <v>3</v>
      </c>
      <c r="M611">
        <v>5</v>
      </c>
      <c r="N611">
        <v>3</v>
      </c>
      <c r="O611" t="s">
        <v>7067</v>
      </c>
      <c r="P611">
        <v>0</v>
      </c>
      <c r="Q611">
        <v>0</v>
      </c>
      <c r="R611">
        <v>0</v>
      </c>
      <c r="S611">
        <v>0</v>
      </c>
      <c r="T611">
        <v>47</v>
      </c>
      <c r="U611">
        <v>8</v>
      </c>
      <c r="V611">
        <v>0</v>
      </c>
      <c r="W611">
        <v>0</v>
      </c>
      <c r="X611">
        <v>2</v>
      </c>
      <c r="Y611">
        <v>0</v>
      </c>
    </row>
    <row r="612" spans="1:25" x14ac:dyDescent="0.25">
      <c r="A612" t="s">
        <v>6908</v>
      </c>
      <c r="B612" t="s">
        <v>5247</v>
      </c>
      <c r="C612">
        <v>0</v>
      </c>
      <c r="D612">
        <v>0</v>
      </c>
      <c r="E612">
        <v>6.75</v>
      </c>
      <c r="F612">
        <v>0</v>
      </c>
      <c r="G612">
        <v>11</v>
      </c>
      <c r="H612">
        <v>0</v>
      </c>
      <c r="I612">
        <v>9.1</v>
      </c>
      <c r="J612">
        <v>17</v>
      </c>
      <c r="K612">
        <v>7</v>
      </c>
      <c r="L612">
        <v>2</v>
      </c>
      <c r="M612">
        <v>6</v>
      </c>
      <c r="N612">
        <v>5</v>
      </c>
      <c r="O612" t="s">
        <v>7068</v>
      </c>
      <c r="P612">
        <v>0</v>
      </c>
      <c r="Q612">
        <v>0</v>
      </c>
      <c r="R612">
        <v>0</v>
      </c>
      <c r="S612">
        <v>0</v>
      </c>
      <c r="T612">
        <v>49</v>
      </c>
      <c r="U612">
        <v>7</v>
      </c>
      <c r="V612">
        <v>1</v>
      </c>
      <c r="W612">
        <v>0</v>
      </c>
      <c r="X612">
        <v>0</v>
      </c>
      <c r="Y612">
        <v>0</v>
      </c>
    </row>
    <row r="613" spans="1:25" x14ac:dyDescent="0.25">
      <c r="A613" t="s">
        <v>6912</v>
      </c>
      <c r="B613" t="s">
        <v>5238</v>
      </c>
      <c r="C613">
        <v>1</v>
      </c>
      <c r="D613">
        <v>0</v>
      </c>
      <c r="E613">
        <v>7.71</v>
      </c>
      <c r="F613">
        <v>0</v>
      </c>
      <c r="G613">
        <v>8</v>
      </c>
      <c r="H613">
        <v>0</v>
      </c>
      <c r="I613">
        <v>9.1</v>
      </c>
      <c r="J613">
        <v>11</v>
      </c>
      <c r="K613">
        <v>8</v>
      </c>
      <c r="L613">
        <v>2</v>
      </c>
      <c r="M613">
        <v>12</v>
      </c>
      <c r="N613">
        <v>8</v>
      </c>
      <c r="O613" t="s">
        <v>7069</v>
      </c>
      <c r="P613">
        <v>0</v>
      </c>
      <c r="Q613">
        <v>0</v>
      </c>
      <c r="R613">
        <v>1</v>
      </c>
      <c r="S613">
        <v>0</v>
      </c>
      <c r="T613">
        <v>44</v>
      </c>
      <c r="U613">
        <v>8</v>
      </c>
      <c r="V613">
        <v>1</v>
      </c>
      <c r="W613">
        <v>0</v>
      </c>
      <c r="X613">
        <v>1</v>
      </c>
      <c r="Y613">
        <v>0</v>
      </c>
    </row>
    <row r="614" spans="1:25" x14ac:dyDescent="0.25">
      <c r="A614" t="s">
        <v>6075</v>
      </c>
      <c r="B614" t="s">
        <v>5229</v>
      </c>
      <c r="C614">
        <v>0</v>
      </c>
      <c r="D614">
        <v>0</v>
      </c>
      <c r="E614">
        <v>7</v>
      </c>
      <c r="F614">
        <v>0</v>
      </c>
      <c r="G614">
        <v>8</v>
      </c>
      <c r="H614">
        <v>0</v>
      </c>
      <c r="I614">
        <v>9</v>
      </c>
      <c r="J614">
        <v>12</v>
      </c>
      <c r="K614">
        <v>7</v>
      </c>
      <c r="L614">
        <v>0</v>
      </c>
      <c r="M614">
        <v>9</v>
      </c>
      <c r="N614">
        <v>5</v>
      </c>
      <c r="O614" t="s">
        <v>4499</v>
      </c>
      <c r="P614">
        <v>0</v>
      </c>
      <c r="Q614">
        <v>0</v>
      </c>
      <c r="R614">
        <v>1</v>
      </c>
      <c r="S614">
        <v>0</v>
      </c>
      <c r="T614">
        <v>45</v>
      </c>
      <c r="U614">
        <v>7</v>
      </c>
      <c r="V614">
        <v>1</v>
      </c>
      <c r="W614">
        <v>3</v>
      </c>
      <c r="X614">
        <v>2</v>
      </c>
      <c r="Y614">
        <v>0</v>
      </c>
    </row>
    <row r="615" spans="1:25" x14ac:dyDescent="0.25">
      <c r="A615" t="s">
        <v>5318</v>
      </c>
      <c r="B615" t="s">
        <v>5240</v>
      </c>
      <c r="C615">
        <v>1</v>
      </c>
      <c r="D615">
        <v>1</v>
      </c>
      <c r="E615">
        <v>9</v>
      </c>
      <c r="F615">
        <v>0</v>
      </c>
      <c r="G615">
        <v>9</v>
      </c>
      <c r="H615">
        <v>0</v>
      </c>
      <c r="I615">
        <v>9</v>
      </c>
      <c r="J615">
        <v>12</v>
      </c>
      <c r="K615">
        <v>9</v>
      </c>
      <c r="L615">
        <v>2</v>
      </c>
      <c r="M615">
        <v>7</v>
      </c>
      <c r="N615">
        <v>7</v>
      </c>
      <c r="O615" t="s">
        <v>7070</v>
      </c>
      <c r="P615">
        <v>0</v>
      </c>
      <c r="Q615">
        <v>0</v>
      </c>
      <c r="R615">
        <v>0</v>
      </c>
      <c r="S615">
        <v>0</v>
      </c>
      <c r="T615">
        <v>45</v>
      </c>
      <c r="U615">
        <v>9</v>
      </c>
      <c r="V615">
        <v>0</v>
      </c>
      <c r="W615">
        <v>0</v>
      </c>
      <c r="X615">
        <v>0</v>
      </c>
      <c r="Y615">
        <v>0</v>
      </c>
    </row>
    <row r="616" spans="1:25" x14ac:dyDescent="0.25">
      <c r="A616" t="s">
        <v>714</v>
      </c>
      <c r="B616" t="s">
        <v>5251</v>
      </c>
      <c r="C616">
        <v>0</v>
      </c>
      <c r="D616">
        <v>1</v>
      </c>
      <c r="E616">
        <v>15</v>
      </c>
      <c r="F616">
        <v>0</v>
      </c>
      <c r="G616">
        <v>9</v>
      </c>
      <c r="H616">
        <v>0</v>
      </c>
      <c r="I616">
        <v>9</v>
      </c>
      <c r="J616">
        <v>16</v>
      </c>
      <c r="K616">
        <v>15</v>
      </c>
      <c r="L616">
        <v>5</v>
      </c>
      <c r="M616">
        <v>8</v>
      </c>
      <c r="N616">
        <v>9</v>
      </c>
      <c r="O616" t="s">
        <v>4503</v>
      </c>
      <c r="P616">
        <v>0</v>
      </c>
      <c r="Q616">
        <v>0</v>
      </c>
      <c r="R616">
        <v>0</v>
      </c>
      <c r="S616">
        <v>0</v>
      </c>
      <c r="T616">
        <v>52</v>
      </c>
      <c r="U616">
        <v>15</v>
      </c>
      <c r="V616">
        <v>0</v>
      </c>
      <c r="W616">
        <v>0</v>
      </c>
      <c r="X616">
        <v>2</v>
      </c>
      <c r="Y616">
        <v>0</v>
      </c>
    </row>
    <row r="617" spans="1:25" x14ac:dyDescent="0.25">
      <c r="A617" t="s">
        <v>887</v>
      </c>
      <c r="B617" t="s">
        <v>5252</v>
      </c>
      <c r="C617">
        <v>0</v>
      </c>
      <c r="D617">
        <v>0</v>
      </c>
      <c r="E617">
        <v>1.04</v>
      </c>
      <c r="F617">
        <v>0</v>
      </c>
      <c r="G617">
        <v>7</v>
      </c>
      <c r="H617">
        <v>0</v>
      </c>
      <c r="I617">
        <v>8.1999999999999993</v>
      </c>
      <c r="J617">
        <v>2</v>
      </c>
      <c r="K617">
        <v>1</v>
      </c>
      <c r="L617">
        <v>0</v>
      </c>
      <c r="M617">
        <v>9</v>
      </c>
      <c r="N617">
        <v>1</v>
      </c>
      <c r="O617" t="s">
        <v>4384</v>
      </c>
      <c r="P617">
        <v>0</v>
      </c>
      <c r="Q617">
        <v>0</v>
      </c>
      <c r="R617">
        <v>1</v>
      </c>
      <c r="S617">
        <v>0</v>
      </c>
      <c r="T617">
        <v>28</v>
      </c>
      <c r="U617">
        <v>1</v>
      </c>
      <c r="V617">
        <v>0</v>
      </c>
      <c r="W617">
        <v>0</v>
      </c>
      <c r="X617">
        <v>2</v>
      </c>
      <c r="Y617">
        <v>0</v>
      </c>
    </row>
    <row r="618" spans="1:25" x14ac:dyDescent="0.25">
      <c r="A618" t="s">
        <v>6898</v>
      </c>
      <c r="B618" t="s">
        <v>5240</v>
      </c>
      <c r="C618">
        <v>0</v>
      </c>
      <c r="D618">
        <v>0</v>
      </c>
      <c r="E618">
        <v>5.19</v>
      </c>
      <c r="F618">
        <v>0</v>
      </c>
      <c r="G618">
        <v>8</v>
      </c>
      <c r="H618">
        <v>0</v>
      </c>
      <c r="I618">
        <v>8.1999999999999993</v>
      </c>
      <c r="J618">
        <v>8</v>
      </c>
      <c r="K618">
        <v>5</v>
      </c>
      <c r="L618">
        <v>2</v>
      </c>
      <c r="M618">
        <v>8</v>
      </c>
      <c r="N618">
        <v>6</v>
      </c>
      <c r="O618" t="s">
        <v>7071</v>
      </c>
      <c r="P618">
        <v>0</v>
      </c>
      <c r="Q618">
        <v>0</v>
      </c>
      <c r="R618">
        <v>0</v>
      </c>
      <c r="S618">
        <v>0</v>
      </c>
      <c r="T618">
        <v>40</v>
      </c>
      <c r="U618">
        <v>5</v>
      </c>
      <c r="V618">
        <v>0</v>
      </c>
      <c r="W618">
        <v>0</v>
      </c>
      <c r="X618">
        <v>0</v>
      </c>
      <c r="Y618">
        <v>0</v>
      </c>
    </row>
    <row r="619" spans="1:25" x14ac:dyDescent="0.25">
      <c r="A619" t="s">
        <v>5392</v>
      </c>
      <c r="B619" t="s">
        <v>5244</v>
      </c>
      <c r="C619">
        <v>0</v>
      </c>
      <c r="D619">
        <v>1</v>
      </c>
      <c r="E619">
        <v>8.31</v>
      </c>
      <c r="F619">
        <v>1</v>
      </c>
      <c r="G619">
        <v>5</v>
      </c>
      <c r="H619">
        <v>0</v>
      </c>
      <c r="I619">
        <v>8.1999999999999993</v>
      </c>
      <c r="J619">
        <v>12</v>
      </c>
      <c r="K619">
        <v>8</v>
      </c>
      <c r="L619">
        <v>6</v>
      </c>
      <c r="M619">
        <v>7</v>
      </c>
      <c r="N619">
        <v>1</v>
      </c>
      <c r="O619" t="s">
        <v>5393</v>
      </c>
      <c r="P619">
        <v>0</v>
      </c>
      <c r="Q619">
        <v>0</v>
      </c>
      <c r="R619">
        <v>0</v>
      </c>
      <c r="S619">
        <v>0</v>
      </c>
      <c r="T619">
        <v>37</v>
      </c>
      <c r="U619">
        <v>9</v>
      </c>
      <c r="V619">
        <v>0</v>
      </c>
      <c r="W619">
        <v>0</v>
      </c>
      <c r="X619">
        <v>0</v>
      </c>
      <c r="Y619">
        <v>0</v>
      </c>
    </row>
    <row r="620" spans="1:25" x14ac:dyDescent="0.25">
      <c r="A620" t="s">
        <v>6916</v>
      </c>
      <c r="B620" t="s">
        <v>5257</v>
      </c>
      <c r="C620">
        <v>0</v>
      </c>
      <c r="D620">
        <v>0</v>
      </c>
      <c r="E620">
        <v>8.31</v>
      </c>
      <c r="F620">
        <v>0</v>
      </c>
      <c r="G620">
        <v>9</v>
      </c>
      <c r="H620">
        <v>0</v>
      </c>
      <c r="I620">
        <v>8.1999999999999993</v>
      </c>
      <c r="J620">
        <v>9</v>
      </c>
      <c r="K620">
        <v>8</v>
      </c>
      <c r="L620">
        <v>2</v>
      </c>
      <c r="M620">
        <v>10</v>
      </c>
      <c r="N620">
        <v>2</v>
      </c>
      <c r="O620" t="s">
        <v>7072</v>
      </c>
      <c r="P620">
        <v>0</v>
      </c>
      <c r="Q620">
        <v>0</v>
      </c>
      <c r="R620">
        <v>0</v>
      </c>
      <c r="S620">
        <v>0</v>
      </c>
      <c r="T620">
        <v>38</v>
      </c>
      <c r="U620">
        <v>8</v>
      </c>
      <c r="V620">
        <v>0</v>
      </c>
      <c r="W620">
        <v>1</v>
      </c>
      <c r="X620">
        <v>2</v>
      </c>
      <c r="Y620">
        <v>0</v>
      </c>
    </row>
    <row r="621" spans="1:25" x14ac:dyDescent="0.25">
      <c r="A621" t="s">
        <v>5377</v>
      </c>
      <c r="B621" t="s">
        <v>6836</v>
      </c>
      <c r="C621">
        <v>0</v>
      </c>
      <c r="D621">
        <v>0</v>
      </c>
      <c r="E621">
        <v>1.08</v>
      </c>
      <c r="F621">
        <v>0</v>
      </c>
      <c r="G621">
        <v>6</v>
      </c>
      <c r="H621">
        <v>0</v>
      </c>
      <c r="I621">
        <v>8.1</v>
      </c>
      <c r="J621">
        <v>6</v>
      </c>
      <c r="K621">
        <v>1</v>
      </c>
      <c r="L621">
        <v>1</v>
      </c>
      <c r="M621">
        <v>6</v>
      </c>
      <c r="N621">
        <v>3</v>
      </c>
      <c r="O621" t="s">
        <v>6067</v>
      </c>
      <c r="P621">
        <v>0</v>
      </c>
      <c r="Q621">
        <v>0</v>
      </c>
      <c r="R621">
        <v>0</v>
      </c>
      <c r="S621">
        <v>0</v>
      </c>
      <c r="T621">
        <v>36</v>
      </c>
      <c r="U621">
        <v>4</v>
      </c>
      <c r="V621">
        <v>0</v>
      </c>
      <c r="W621">
        <v>2</v>
      </c>
      <c r="X621">
        <v>2</v>
      </c>
      <c r="Y621">
        <v>0</v>
      </c>
    </row>
    <row r="622" spans="1:25" x14ac:dyDescent="0.25">
      <c r="A622" t="s">
        <v>6884</v>
      </c>
      <c r="B622" t="s">
        <v>5238</v>
      </c>
      <c r="C622">
        <v>1</v>
      </c>
      <c r="D622">
        <v>0</v>
      </c>
      <c r="E622">
        <v>3.24</v>
      </c>
      <c r="F622">
        <v>0</v>
      </c>
      <c r="G622">
        <v>10</v>
      </c>
      <c r="H622">
        <v>0</v>
      </c>
      <c r="I622">
        <v>8.1</v>
      </c>
      <c r="J622">
        <v>8</v>
      </c>
      <c r="K622">
        <v>3</v>
      </c>
      <c r="L622">
        <v>1</v>
      </c>
      <c r="M622">
        <v>11</v>
      </c>
      <c r="N622">
        <v>0</v>
      </c>
      <c r="O622" t="s">
        <v>7073</v>
      </c>
      <c r="P622">
        <v>0</v>
      </c>
      <c r="Q622">
        <v>0</v>
      </c>
      <c r="R622">
        <v>0</v>
      </c>
      <c r="S622">
        <v>0</v>
      </c>
      <c r="T622">
        <v>31</v>
      </c>
      <c r="U622">
        <v>3</v>
      </c>
      <c r="V622">
        <v>0</v>
      </c>
      <c r="W622">
        <v>0</v>
      </c>
      <c r="X622">
        <v>0</v>
      </c>
      <c r="Y622">
        <v>0</v>
      </c>
    </row>
    <row r="623" spans="1:25" x14ac:dyDescent="0.25">
      <c r="A623" t="s">
        <v>5345</v>
      </c>
      <c r="B623" t="s">
        <v>5231</v>
      </c>
      <c r="C623">
        <v>0</v>
      </c>
      <c r="D623">
        <v>0</v>
      </c>
      <c r="E623">
        <v>4.32</v>
      </c>
      <c r="F623">
        <v>0</v>
      </c>
      <c r="G623">
        <v>8</v>
      </c>
      <c r="H623">
        <v>0</v>
      </c>
      <c r="I623">
        <v>8.1</v>
      </c>
      <c r="J623">
        <v>9</v>
      </c>
      <c r="K623">
        <v>4</v>
      </c>
      <c r="L623">
        <v>2</v>
      </c>
      <c r="M623">
        <v>10</v>
      </c>
      <c r="N623">
        <v>6</v>
      </c>
      <c r="O623" t="s">
        <v>7074</v>
      </c>
      <c r="P623">
        <v>0</v>
      </c>
      <c r="Q623">
        <v>0</v>
      </c>
      <c r="R623">
        <v>0</v>
      </c>
      <c r="S623">
        <v>0</v>
      </c>
      <c r="T623">
        <v>39</v>
      </c>
      <c r="U623">
        <v>6</v>
      </c>
      <c r="V623">
        <v>0</v>
      </c>
      <c r="W623">
        <v>0</v>
      </c>
      <c r="X623">
        <v>0</v>
      </c>
      <c r="Y623">
        <v>0</v>
      </c>
    </row>
    <row r="624" spans="1:25" x14ac:dyDescent="0.25">
      <c r="A624" t="s">
        <v>6906</v>
      </c>
      <c r="B624" t="s">
        <v>5237</v>
      </c>
      <c r="C624">
        <v>1</v>
      </c>
      <c r="D624">
        <v>0</v>
      </c>
      <c r="E624">
        <v>6.48</v>
      </c>
      <c r="F624">
        <v>0</v>
      </c>
      <c r="G624">
        <v>12</v>
      </c>
      <c r="H624">
        <v>0</v>
      </c>
      <c r="I624">
        <v>8.1</v>
      </c>
      <c r="J624">
        <v>9</v>
      </c>
      <c r="K624">
        <v>6</v>
      </c>
      <c r="L624">
        <v>2</v>
      </c>
      <c r="M624">
        <v>4</v>
      </c>
      <c r="N624">
        <v>4</v>
      </c>
      <c r="O624" t="s">
        <v>7075</v>
      </c>
      <c r="P624">
        <v>0</v>
      </c>
      <c r="Q624">
        <v>0</v>
      </c>
      <c r="R624">
        <v>2</v>
      </c>
      <c r="S624">
        <v>0</v>
      </c>
      <c r="T624">
        <v>40</v>
      </c>
      <c r="U624">
        <v>6</v>
      </c>
      <c r="V624">
        <v>2</v>
      </c>
      <c r="W624">
        <v>4</v>
      </c>
      <c r="X624">
        <v>1</v>
      </c>
      <c r="Y624">
        <v>0</v>
      </c>
    </row>
    <row r="625" spans="1:25" x14ac:dyDescent="0.25">
      <c r="A625" t="s">
        <v>784</v>
      </c>
      <c r="B625" t="s">
        <v>5229</v>
      </c>
      <c r="C625">
        <v>0</v>
      </c>
      <c r="D625">
        <v>2</v>
      </c>
      <c r="E625">
        <v>12.96</v>
      </c>
      <c r="F625">
        <v>2</v>
      </c>
      <c r="G625">
        <v>2</v>
      </c>
      <c r="H625">
        <v>0</v>
      </c>
      <c r="I625">
        <v>8.1</v>
      </c>
      <c r="J625">
        <v>18</v>
      </c>
      <c r="K625">
        <v>12</v>
      </c>
      <c r="L625">
        <v>1</v>
      </c>
      <c r="M625">
        <v>3</v>
      </c>
      <c r="N625">
        <v>3</v>
      </c>
      <c r="O625" t="s">
        <v>3957</v>
      </c>
      <c r="P625">
        <v>0</v>
      </c>
      <c r="Q625">
        <v>0</v>
      </c>
      <c r="R625">
        <v>0</v>
      </c>
      <c r="S625">
        <v>0</v>
      </c>
      <c r="T625">
        <v>45</v>
      </c>
      <c r="U625">
        <v>12</v>
      </c>
      <c r="V625">
        <v>0</v>
      </c>
      <c r="W625">
        <v>0</v>
      </c>
      <c r="X625">
        <v>0</v>
      </c>
      <c r="Y625">
        <v>0</v>
      </c>
    </row>
    <row r="626" spans="1:25" x14ac:dyDescent="0.25">
      <c r="A626" t="s">
        <v>5427</v>
      </c>
      <c r="B626" t="s">
        <v>5250</v>
      </c>
      <c r="C626">
        <v>1</v>
      </c>
      <c r="D626">
        <v>0</v>
      </c>
      <c r="E626">
        <v>5.63</v>
      </c>
      <c r="F626">
        <v>1</v>
      </c>
      <c r="G626">
        <v>3</v>
      </c>
      <c r="H626">
        <v>0</v>
      </c>
      <c r="I626">
        <v>8</v>
      </c>
      <c r="J626">
        <v>8</v>
      </c>
      <c r="K626">
        <v>5</v>
      </c>
      <c r="L626">
        <v>1</v>
      </c>
      <c r="M626">
        <v>6</v>
      </c>
      <c r="N626">
        <v>8</v>
      </c>
      <c r="O626" t="s">
        <v>5428</v>
      </c>
      <c r="P626">
        <v>0</v>
      </c>
      <c r="Q626">
        <v>0</v>
      </c>
      <c r="R626">
        <v>0</v>
      </c>
      <c r="S626">
        <v>0</v>
      </c>
      <c r="T626">
        <v>41</v>
      </c>
      <c r="U626">
        <v>5</v>
      </c>
      <c r="V626">
        <v>0</v>
      </c>
      <c r="W626">
        <v>0</v>
      </c>
      <c r="X626">
        <v>0</v>
      </c>
      <c r="Y626">
        <v>0</v>
      </c>
    </row>
    <row r="627" spans="1:25" x14ac:dyDescent="0.25">
      <c r="A627" t="s">
        <v>5564</v>
      </c>
      <c r="B627" t="s">
        <v>6836</v>
      </c>
      <c r="C627">
        <v>0</v>
      </c>
      <c r="D627">
        <v>0</v>
      </c>
      <c r="E627">
        <v>5.63</v>
      </c>
      <c r="F627">
        <v>0</v>
      </c>
      <c r="G627">
        <v>9</v>
      </c>
      <c r="H627">
        <v>0</v>
      </c>
      <c r="I627">
        <v>8</v>
      </c>
      <c r="J627">
        <v>9</v>
      </c>
      <c r="K627">
        <v>5</v>
      </c>
      <c r="L627">
        <v>2</v>
      </c>
      <c r="M627">
        <v>8</v>
      </c>
      <c r="N627">
        <v>5</v>
      </c>
      <c r="O627" t="s">
        <v>7076</v>
      </c>
      <c r="P627">
        <v>0</v>
      </c>
      <c r="Q627">
        <v>0</v>
      </c>
      <c r="R627">
        <v>0</v>
      </c>
      <c r="S627">
        <v>1</v>
      </c>
      <c r="T627">
        <v>36</v>
      </c>
      <c r="U627">
        <v>5</v>
      </c>
      <c r="V627">
        <v>1</v>
      </c>
      <c r="W627">
        <v>0</v>
      </c>
      <c r="X627">
        <v>0</v>
      </c>
      <c r="Y627">
        <v>0</v>
      </c>
    </row>
    <row r="628" spans="1:25" x14ac:dyDescent="0.25">
      <c r="A628" t="s">
        <v>6901</v>
      </c>
      <c r="B628" t="s">
        <v>5253</v>
      </c>
      <c r="C628">
        <v>0</v>
      </c>
      <c r="D628">
        <v>0</v>
      </c>
      <c r="E628">
        <v>5.63</v>
      </c>
      <c r="F628">
        <v>0</v>
      </c>
      <c r="G628">
        <v>12</v>
      </c>
      <c r="H628">
        <v>0</v>
      </c>
      <c r="I628">
        <v>8</v>
      </c>
      <c r="J628">
        <v>10</v>
      </c>
      <c r="K628">
        <v>5</v>
      </c>
      <c r="L628">
        <v>1</v>
      </c>
      <c r="M628">
        <v>3</v>
      </c>
      <c r="N628">
        <v>7</v>
      </c>
      <c r="O628" t="s">
        <v>7077</v>
      </c>
      <c r="P628">
        <v>0</v>
      </c>
      <c r="Q628">
        <v>0</v>
      </c>
      <c r="R628">
        <v>0</v>
      </c>
      <c r="S628">
        <v>0</v>
      </c>
      <c r="T628">
        <v>40</v>
      </c>
      <c r="U628">
        <v>8</v>
      </c>
      <c r="V628">
        <v>0</v>
      </c>
      <c r="W628">
        <v>0</v>
      </c>
      <c r="X628">
        <v>1</v>
      </c>
      <c r="Y628">
        <v>0</v>
      </c>
    </row>
    <row r="629" spans="1:25" x14ac:dyDescent="0.25">
      <c r="A629" t="s">
        <v>5406</v>
      </c>
      <c r="B629" t="s">
        <v>5239</v>
      </c>
      <c r="C629">
        <v>0</v>
      </c>
      <c r="D629">
        <v>0</v>
      </c>
      <c r="E629">
        <v>6.75</v>
      </c>
      <c r="F629">
        <v>0</v>
      </c>
      <c r="G629">
        <v>6</v>
      </c>
      <c r="H629">
        <v>0</v>
      </c>
      <c r="I629">
        <v>8</v>
      </c>
      <c r="J629">
        <v>9</v>
      </c>
      <c r="K629">
        <v>6</v>
      </c>
      <c r="L629">
        <v>2</v>
      </c>
      <c r="M629">
        <v>2</v>
      </c>
      <c r="N629">
        <v>7</v>
      </c>
      <c r="O629" t="s">
        <v>7012</v>
      </c>
      <c r="P629">
        <v>0</v>
      </c>
      <c r="Q629">
        <v>0</v>
      </c>
      <c r="R629">
        <v>0</v>
      </c>
      <c r="S629">
        <v>0</v>
      </c>
      <c r="T629">
        <v>41</v>
      </c>
      <c r="U629">
        <v>6</v>
      </c>
      <c r="V629">
        <v>0</v>
      </c>
      <c r="W629">
        <v>2</v>
      </c>
      <c r="X629">
        <v>0</v>
      </c>
      <c r="Y629">
        <v>0</v>
      </c>
    </row>
    <row r="630" spans="1:25" x14ac:dyDescent="0.25">
      <c r="A630" t="s">
        <v>5563</v>
      </c>
      <c r="B630" t="s">
        <v>5253</v>
      </c>
      <c r="C630">
        <v>0</v>
      </c>
      <c r="D630">
        <v>0</v>
      </c>
      <c r="E630">
        <v>11.25</v>
      </c>
      <c r="F630">
        <v>0</v>
      </c>
      <c r="G630">
        <v>4</v>
      </c>
      <c r="H630">
        <v>0</v>
      </c>
      <c r="I630">
        <v>8</v>
      </c>
      <c r="J630">
        <v>14</v>
      </c>
      <c r="K630">
        <v>10</v>
      </c>
      <c r="L630">
        <v>5</v>
      </c>
      <c r="M630">
        <v>7</v>
      </c>
      <c r="N630">
        <v>2</v>
      </c>
      <c r="O630" t="s">
        <v>7078</v>
      </c>
      <c r="P630">
        <v>0</v>
      </c>
      <c r="Q630">
        <v>0</v>
      </c>
      <c r="R630">
        <v>0</v>
      </c>
      <c r="S630">
        <v>0</v>
      </c>
      <c r="T630">
        <v>39</v>
      </c>
      <c r="U630">
        <v>10</v>
      </c>
      <c r="V630">
        <v>0</v>
      </c>
      <c r="W630">
        <v>1</v>
      </c>
      <c r="X630">
        <v>1</v>
      </c>
      <c r="Y630">
        <v>0</v>
      </c>
    </row>
    <row r="631" spans="1:25" x14ac:dyDescent="0.25">
      <c r="A631" t="s">
        <v>6934</v>
      </c>
      <c r="B631" t="s">
        <v>5250</v>
      </c>
      <c r="C631">
        <v>0</v>
      </c>
      <c r="D631">
        <v>0</v>
      </c>
      <c r="E631">
        <v>13.5</v>
      </c>
      <c r="F631">
        <v>0</v>
      </c>
      <c r="G631">
        <v>6</v>
      </c>
      <c r="H631">
        <v>0</v>
      </c>
      <c r="I631">
        <v>8</v>
      </c>
      <c r="J631">
        <v>17</v>
      </c>
      <c r="K631">
        <v>12</v>
      </c>
      <c r="L631">
        <v>5</v>
      </c>
      <c r="M631">
        <v>4</v>
      </c>
      <c r="N631">
        <v>4</v>
      </c>
      <c r="O631" t="s">
        <v>7079</v>
      </c>
      <c r="P631">
        <v>0</v>
      </c>
      <c r="Q631">
        <v>0</v>
      </c>
      <c r="R631">
        <v>0</v>
      </c>
      <c r="S631">
        <v>0</v>
      </c>
      <c r="T631">
        <v>46</v>
      </c>
      <c r="U631">
        <v>16</v>
      </c>
      <c r="V631">
        <v>0</v>
      </c>
      <c r="W631">
        <v>1</v>
      </c>
      <c r="X631">
        <v>0</v>
      </c>
      <c r="Y631">
        <v>0</v>
      </c>
    </row>
    <row r="632" spans="1:25" x14ac:dyDescent="0.25">
      <c r="A632" t="s">
        <v>3713</v>
      </c>
      <c r="B632" t="s">
        <v>5248</v>
      </c>
      <c r="C632">
        <v>1</v>
      </c>
      <c r="D632">
        <v>0</v>
      </c>
      <c r="E632">
        <v>1.17</v>
      </c>
      <c r="F632">
        <v>0</v>
      </c>
      <c r="G632">
        <v>5</v>
      </c>
      <c r="H632">
        <v>0</v>
      </c>
      <c r="I632">
        <v>7.2</v>
      </c>
      <c r="J632">
        <v>7</v>
      </c>
      <c r="K632">
        <v>1</v>
      </c>
      <c r="L632">
        <v>1</v>
      </c>
      <c r="M632">
        <v>4</v>
      </c>
      <c r="N632">
        <v>4</v>
      </c>
      <c r="O632" t="s">
        <v>4895</v>
      </c>
      <c r="P632">
        <v>0</v>
      </c>
      <c r="Q632">
        <v>0</v>
      </c>
      <c r="R632">
        <v>0</v>
      </c>
      <c r="S632">
        <v>0</v>
      </c>
      <c r="T632">
        <v>31</v>
      </c>
      <c r="U632">
        <v>2</v>
      </c>
      <c r="V632">
        <v>0</v>
      </c>
      <c r="W632">
        <v>0</v>
      </c>
      <c r="X632">
        <v>0</v>
      </c>
      <c r="Y632">
        <v>0</v>
      </c>
    </row>
    <row r="633" spans="1:25" x14ac:dyDescent="0.25">
      <c r="A633" t="s">
        <v>6896</v>
      </c>
      <c r="B633" t="s">
        <v>5234</v>
      </c>
      <c r="C633">
        <v>0</v>
      </c>
      <c r="D633">
        <v>0</v>
      </c>
      <c r="E633">
        <v>4.7</v>
      </c>
      <c r="F633">
        <v>0</v>
      </c>
      <c r="G633">
        <v>7</v>
      </c>
      <c r="H633">
        <v>0</v>
      </c>
      <c r="I633">
        <v>7.2</v>
      </c>
      <c r="J633">
        <v>8</v>
      </c>
      <c r="K633">
        <v>4</v>
      </c>
      <c r="L633">
        <v>0</v>
      </c>
      <c r="M633">
        <v>8</v>
      </c>
      <c r="N633">
        <v>4</v>
      </c>
      <c r="O633" t="s">
        <v>7080</v>
      </c>
      <c r="P633">
        <v>0</v>
      </c>
      <c r="Q633">
        <v>0</v>
      </c>
      <c r="R633">
        <v>0</v>
      </c>
      <c r="S633">
        <v>0</v>
      </c>
      <c r="T633">
        <v>36</v>
      </c>
      <c r="U633">
        <v>4</v>
      </c>
      <c r="V633">
        <v>0</v>
      </c>
      <c r="W633">
        <v>1</v>
      </c>
      <c r="X633">
        <v>2</v>
      </c>
      <c r="Y633">
        <v>0</v>
      </c>
    </row>
    <row r="634" spans="1:25" x14ac:dyDescent="0.25">
      <c r="A634" t="s">
        <v>894</v>
      </c>
      <c r="B634" t="s">
        <v>5249</v>
      </c>
      <c r="C634">
        <v>0</v>
      </c>
      <c r="D634">
        <v>1</v>
      </c>
      <c r="E634">
        <v>4.7</v>
      </c>
      <c r="F634">
        <v>0</v>
      </c>
      <c r="G634">
        <v>9</v>
      </c>
      <c r="H634">
        <v>0</v>
      </c>
      <c r="I634">
        <v>7.2</v>
      </c>
      <c r="J634">
        <v>7</v>
      </c>
      <c r="K634">
        <v>4</v>
      </c>
      <c r="L634">
        <v>2</v>
      </c>
      <c r="M634">
        <v>12</v>
      </c>
      <c r="N634">
        <v>4</v>
      </c>
      <c r="O634" t="s">
        <v>4627</v>
      </c>
      <c r="P634">
        <v>0</v>
      </c>
      <c r="Q634">
        <v>0</v>
      </c>
      <c r="R634">
        <v>2</v>
      </c>
      <c r="S634">
        <v>1</v>
      </c>
      <c r="T634">
        <v>34</v>
      </c>
      <c r="U634">
        <v>4</v>
      </c>
      <c r="V634">
        <v>1</v>
      </c>
      <c r="W634">
        <v>0</v>
      </c>
      <c r="X634">
        <v>0</v>
      </c>
      <c r="Y634">
        <v>1</v>
      </c>
    </row>
    <row r="635" spans="1:25" x14ac:dyDescent="0.25">
      <c r="A635" t="s">
        <v>5346</v>
      </c>
      <c r="B635" t="s">
        <v>6836</v>
      </c>
      <c r="C635">
        <v>0</v>
      </c>
      <c r="D635">
        <v>0</v>
      </c>
      <c r="E635">
        <v>4.7</v>
      </c>
      <c r="F635">
        <v>0</v>
      </c>
      <c r="G635">
        <v>10</v>
      </c>
      <c r="H635">
        <v>0</v>
      </c>
      <c r="I635">
        <v>7.2</v>
      </c>
      <c r="J635">
        <v>9</v>
      </c>
      <c r="K635">
        <v>4</v>
      </c>
      <c r="L635">
        <v>2</v>
      </c>
      <c r="M635">
        <v>10</v>
      </c>
      <c r="N635">
        <v>0</v>
      </c>
      <c r="O635" t="s">
        <v>5347</v>
      </c>
      <c r="P635">
        <v>0</v>
      </c>
      <c r="Q635">
        <v>0</v>
      </c>
      <c r="R635">
        <v>1</v>
      </c>
      <c r="S635">
        <v>0</v>
      </c>
      <c r="T635">
        <v>32</v>
      </c>
      <c r="U635">
        <v>4</v>
      </c>
      <c r="V635">
        <v>0</v>
      </c>
      <c r="W635">
        <v>0</v>
      </c>
      <c r="X635">
        <v>0</v>
      </c>
      <c r="Y635">
        <v>0</v>
      </c>
    </row>
    <row r="636" spans="1:25" x14ac:dyDescent="0.25">
      <c r="A636" t="s">
        <v>5339</v>
      </c>
      <c r="B636" t="s">
        <v>5248</v>
      </c>
      <c r="C636">
        <v>0</v>
      </c>
      <c r="D636">
        <v>2</v>
      </c>
      <c r="E636">
        <v>7.04</v>
      </c>
      <c r="F636">
        <v>0</v>
      </c>
      <c r="G636">
        <v>9</v>
      </c>
      <c r="H636">
        <v>0</v>
      </c>
      <c r="I636">
        <v>7.2</v>
      </c>
      <c r="J636">
        <v>4</v>
      </c>
      <c r="K636">
        <v>6</v>
      </c>
      <c r="L636">
        <v>1</v>
      </c>
      <c r="M636">
        <v>8</v>
      </c>
      <c r="N636">
        <v>4</v>
      </c>
      <c r="O636" t="s">
        <v>5340</v>
      </c>
      <c r="P636">
        <v>0</v>
      </c>
      <c r="Q636">
        <v>0</v>
      </c>
      <c r="R636">
        <v>0</v>
      </c>
      <c r="S636">
        <v>0</v>
      </c>
      <c r="T636">
        <v>30</v>
      </c>
      <c r="U636">
        <v>6</v>
      </c>
      <c r="V636">
        <v>0</v>
      </c>
      <c r="W636">
        <v>0</v>
      </c>
      <c r="X636">
        <v>1</v>
      </c>
      <c r="Y636">
        <v>0</v>
      </c>
    </row>
    <row r="637" spans="1:25" x14ac:dyDescent="0.25">
      <c r="A637" t="s">
        <v>3715</v>
      </c>
      <c r="B637" t="s">
        <v>5248</v>
      </c>
      <c r="C637">
        <v>0</v>
      </c>
      <c r="D637">
        <v>0</v>
      </c>
      <c r="E637">
        <v>9.39</v>
      </c>
      <c r="F637">
        <v>0</v>
      </c>
      <c r="G637">
        <v>6</v>
      </c>
      <c r="H637">
        <v>0</v>
      </c>
      <c r="I637">
        <v>7.2</v>
      </c>
      <c r="J637">
        <v>12</v>
      </c>
      <c r="K637">
        <v>8</v>
      </c>
      <c r="L637">
        <v>1</v>
      </c>
      <c r="M637">
        <v>4</v>
      </c>
      <c r="N637">
        <v>5</v>
      </c>
      <c r="O637" t="s">
        <v>3848</v>
      </c>
      <c r="P637">
        <v>0</v>
      </c>
      <c r="Q637">
        <v>0</v>
      </c>
      <c r="R637">
        <v>0</v>
      </c>
      <c r="S637">
        <v>0</v>
      </c>
      <c r="T637">
        <v>38</v>
      </c>
      <c r="U637">
        <v>8</v>
      </c>
      <c r="V637">
        <v>1</v>
      </c>
      <c r="W637">
        <v>0</v>
      </c>
      <c r="X637">
        <v>0</v>
      </c>
      <c r="Y637">
        <v>0</v>
      </c>
    </row>
    <row r="638" spans="1:25" x14ac:dyDescent="0.25">
      <c r="A638" t="s">
        <v>6924</v>
      </c>
      <c r="B638" t="s">
        <v>5257</v>
      </c>
      <c r="C638">
        <v>1</v>
      </c>
      <c r="D638">
        <v>0</v>
      </c>
      <c r="E638">
        <v>10.57</v>
      </c>
      <c r="F638">
        <v>2</v>
      </c>
      <c r="G638">
        <v>2</v>
      </c>
      <c r="H638">
        <v>0</v>
      </c>
      <c r="I638">
        <v>7.2</v>
      </c>
      <c r="J638">
        <v>14</v>
      </c>
      <c r="K638">
        <v>9</v>
      </c>
      <c r="L638">
        <v>4</v>
      </c>
      <c r="M638">
        <v>4</v>
      </c>
      <c r="N638">
        <v>2</v>
      </c>
      <c r="O638" t="s">
        <v>7081</v>
      </c>
      <c r="P638">
        <v>0</v>
      </c>
      <c r="Q638">
        <v>0</v>
      </c>
      <c r="R638">
        <v>0</v>
      </c>
      <c r="S638">
        <v>0</v>
      </c>
      <c r="T638">
        <v>36</v>
      </c>
      <c r="U638">
        <v>9</v>
      </c>
      <c r="V638">
        <v>0</v>
      </c>
      <c r="W638">
        <v>0</v>
      </c>
      <c r="X638">
        <v>0</v>
      </c>
      <c r="Y638">
        <v>0</v>
      </c>
    </row>
    <row r="639" spans="1:25" x14ac:dyDescent="0.25">
      <c r="A639" t="s">
        <v>6407</v>
      </c>
      <c r="B639" t="s">
        <v>5230</v>
      </c>
      <c r="C639">
        <v>0</v>
      </c>
      <c r="D639">
        <v>0</v>
      </c>
      <c r="E639">
        <v>1.23</v>
      </c>
      <c r="F639">
        <v>0</v>
      </c>
      <c r="G639">
        <v>8</v>
      </c>
      <c r="H639">
        <v>0</v>
      </c>
      <c r="I639">
        <v>7.1</v>
      </c>
      <c r="J639">
        <v>6</v>
      </c>
      <c r="K639">
        <v>1</v>
      </c>
      <c r="L639">
        <v>0</v>
      </c>
      <c r="M639">
        <v>9</v>
      </c>
      <c r="N639">
        <v>4</v>
      </c>
      <c r="O639" t="s">
        <v>6408</v>
      </c>
      <c r="P639">
        <v>0</v>
      </c>
      <c r="Q639">
        <v>0</v>
      </c>
      <c r="R639">
        <v>0</v>
      </c>
      <c r="S639">
        <v>0</v>
      </c>
      <c r="T639">
        <v>32</v>
      </c>
      <c r="U639">
        <v>1</v>
      </c>
      <c r="V639">
        <v>0</v>
      </c>
      <c r="W639">
        <v>0</v>
      </c>
      <c r="X639">
        <v>0</v>
      </c>
      <c r="Y639">
        <v>0</v>
      </c>
    </row>
    <row r="640" spans="1:25" x14ac:dyDescent="0.25">
      <c r="A640" t="s">
        <v>6888</v>
      </c>
      <c r="B640" t="s">
        <v>5231</v>
      </c>
      <c r="C640">
        <v>0</v>
      </c>
      <c r="D640">
        <v>0</v>
      </c>
      <c r="E640">
        <v>3.68</v>
      </c>
      <c r="F640">
        <v>0</v>
      </c>
      <c r="G640">
        <v>5</v>
      </c>
      <c r="H640">
        <v>0</v>
      </c>
      <c r="I640">
        <v>7.1</v>
      </c>
      <c r="J640">
        <v>7</v>
      </c>
      <c r="K640">
        <v>3</v>
      </c>
      <c r="L640">
        <v>2</v>
      </c>
      <c r="M640">
        <v>7</v>
      </c>
      <c r="N640">
        <v>4</v>
      </c>
      <c r="O640" t="s">
        <v>7082</v>
      </c>
      <c r="P640">
        <v>0</v>
      </c>
      <c r="Q640">
        <v>0</v>
      </c>
      <c r="R640">
        <v>0</v>
      </c>
      <c r="S640">
        <v>0</v>
      </c>
      <c r="T640">
        <v>32</v>
      </c>
      <c r="U640">
        <v>3</v>
      </c>
      <c r="V640">
        <v>0</v>
      </c>
      <c r="W640">
        <v>1</v>
      </c>
      <c r="X640">
        <v>1</v>
      </c>
      <c r="Y640">
        <v>0</v>
      </c>
    </row>
    <row r="641" spans="1:25" x14ac:dyDescent="0.25">
      <c r="A641" t="s">
        <v>5473</v>
      </c>
      <c r="B641" t="s">
        <v>5257</v>
      </c>
      <c r="C641">
        <v>0</v>
      </c>
      <c r="D641">
        <v>0</v>
      </c>
      <c r="E641">
        <v>4.91</v>
      </c>
      <c r="F641">
        <v>0</v>
      </c>
      <c r="G641">
        <v>6</v>
      </c>
      <c r="H641">
        <v>0</v>
      </c>
      <c r="I641">
        <v>7.1</v>
      </c>
      <c r="J641">
        <v>8</v>
      </c>
      <c r="K641">
        <v>4</v>
      </c>
      <c r="L641">
        <v>2</v>
      </c>
      <c r="M641">
        <v>7</v>
      </c>
      <c r="N641">
        <v>8</v>
      </c>
      <c r="O641" t="s">
        <v>6016</v>
      </c>
      <c r="P641">
        <v>0</v>
      </c>
      <c r="Q641">
        <v>0</v>
      </c>
      <c r="R641">
        <v>0</v>
      </c>
      <c r="S641">
        <v>0</v>
      </c>
      <c r="T641">
        <v>38</v>
      </c>
      <c r="U641">
        <v>4</v>
      </c>
      <c r="V641">
        <v>0</v>
      </c>
      <c r="W641">
        <v>0</v>
      </c>
      <c r="X641">
        <v>0</v>
      </c>
      <c r="Y641">
        <v>0</v>
      </c>
    </row>
    <row r="642" spans="1:25" x14ac:dyDescent="0.25">
      <c r="A642" t="s">
        <v>5509</v>
      </c>
      <c r="B642" t="s">
        <v>5248</v>
      </c>
      <c r="C642">
        <v>0</v>
      </c>
      <c r="D642">
        <v>1</v>
      </c>
      <c r="E642">
        <v>6.14</v>
      </c>
      <c r="F642">
        <v>1</v>
      </c>
      <c r="G642">
        <v>2</v>
      </c>
      <c r="H642">
        <v>0</v>
      </c>
      <c r="I642">
        <v>7.1</v>
      </c>
      <c r="J642">
        <v>7</v>
      </c>
      <c r="K642">
        <v>5</v>
      </c>
      <c r="L642">
        <v>1</v>
      </c>
      <c r="M642">
        <v>2</v>
      </c>
      <c r="N642">
        <v>2</v>
      </c>
      <c r="O642" t="s">
        <v>6010</v>
      </c>
      <c r="P642">
        <v>0</v>
      </c>
      <c r="Q642">
        <v>0</v>
      </c>
      <c r="R642">
        <v>0</v>
      </c>
      <c r="S642">
        <v>0</v>
      </c>
      <c r="T642">
        <v>31</v>
      </c>
      <c r="U642">
        <v>5</v>
      </c>
      <c r="V642">
        <v>0</v>
      </c>
      <c r="W642">
        <v>2</v>
      </c>
      <c r="X642">
        <v>0</v>
      </c>
      <c r="Y642">
        <v>0</v>
      </c>
    </row>
    <row r="643" spans="1:25" x14ac:dyDescent="0.25">
      <c r="A643" t="s">
        <v>6918</v>
      </c>
      <c r="B643" t="s">
        <v>5247</v>
      </c>
      <c r="C643">
        <v>0</v>
      </c>
      <c r="D643">
        <v>0</v>
      </c>
      <c r="E643">
        <v>8.59</v>
      </c>
      <c r="F643">
        <v>0</v>
      </c>
      <c r="G643">
        <v>6</v>
      </c>
      <c r="H643">
        <v>0</v>
      </c>
      <c r="I643">
        <v>7.1</v>
      </c>
      <c r="J643">
        <v>12</v>
      </c>
      <c r="K643">
        <v>7</v>
      </c>
      <c r="L643">
        <v>1</v>
      </c>
      <c r="M643">
        <v>5</v>
      </c>
      <c r="N643">
        <v>4</v>
      </c>
      <c r="O643" t="s">
        <v>7083</v>
      </c>
      <c r="P643">
        <v>0</v>
      </c>
      <c r="Q643">
        <v>0</v>
      </c>
      <c r="R643">
        <v>0</v>
      </c>
      <c r="S643">
        <v>0</v>
      </c>
      <c r="T643">
        <v>39</v>
      </c>
      <c r="U643">
        <v>7</v>
      </c>
      <c r="V643">
        <v>0</v>
      </c>
      <c r="W643">
        <v>2</v>
      </c>
      <c r="X643">
        <v>1</v>
      </c>
      <c r="Y643">
        <v>0</v>
      </c>
    </row>
    <row r="644" spans="1:25" x14ac:dyDescent="0.25">
      <c r="A644" t="s">
        <v>890</v>
      </c>
      <c r="B644" t="s">
        <v>5248</v>
      </c>
      <c r="C644">
        <v>0</v>
      </c>
      <c r="D644">
        <v>2</v>
      </c>
      <c r="E644">
        <v>11.05</v>
      </c>
      <c r="F644">
        <v>0</v>
      </c>
      <c r="G644">
        <v>8</v>
      </c>
      <c r="H644">
        <v>0</v>
      </c>
      <c r="I644">
        <v>7.1</v>
      </c>
      <c r="J644">
        <v>13</v>
      </c>
      <c r="K644">
        <v>9</v>
      </c>
      <c r="L644">
        <v>3</v>
      </c>
      <c r="M644">
        <v>6</v>
      </c>
      <c r="N644">
        <v>0</v>
      </c>
      <c r="O644" t="s">
        <v>4795</v>
      </c>
      <c r="P644">
        <v>0</v>
      </c>
      <c r="Q644">
        <v>0</v>
      </c>
      <c r="R644">
        <v>0</v>
      </c>
      <c r="S644">
        <v>0</v>
      </c>
      <c r="T644">
        <v>34</v>
      </c>
      <c r="U644">
        <v>9</v>
      </c>
      <c r="V644">
        <v>0</v>
      </c>
      <c r="W644">
        <v>0</v>
      </c>
      <c r="X644">
        <v>0</v>
      </c>
      <c r="Y644">
        <v>0</v>
      </c>
    </row>
    <row r="645" spans="1:25" x14ac:dyDescent="0.25">
      <c r="A645" t="s">
        <v>787</v>
      </c>
      <c r="B645" t="s">
        <v>5242</v>
      </c>
      <c r="C645">
        <v>0</v>
      </c>
      <c r="D645">
        <v>1</v>
      </c>
      <c r="E645">
        <v>12.27</v>
      </c>
      <c r="F645">
        <v>2</v>
      </c>
      <c r="G645">
        <v>2</v>
      </c>
      <c r="H645">
        <v>0</v>
      </c>
      <c r="I645">
        <v>7.1</v>
      </c>
      <c r="J645">
        <v>16</v>
      </c>
      <c r="K645">
        <v>10</v>
      </c>
      <c r="L645">
        <v>1</v>
      </c>
      <c r="M645">
        <v>5</v>
      </c>
      <c r="N645">
        <v>3</v>
      </c>
      <c r="O645" t="s">
        <v>4470</v>
      </c>
      <c r="P645">
        <v>0</v>
      </c>
      <c r="Q645">
        <v>0</v>
      </c>
      <c r="R645">
        <v>0</v>
      </c>
      <c r="S645">
        <v>0</v>
      </c>
      <c r="T645">
        <v>40</v>
      </c>
      <c r="U645">
        <v>10</v>
      </c>
      <c r="V645">
        <v>0</v>
      </c>
      <c r="W645">
        <v>0</v>
      </c>
      <c r="X645">
        <v>0</v>
      </c>
      <c r="Y645">
        <v>0</v>
      </c>
    </row>
    <row r="646" spans="1:25" x14ac:dyDescent="0.25">
      <c r="A646" t="s">
        <v>727</v>
      </c>
      <c r="B646" t="s">
        <v>5253</v>
      </c>
      <c r="C646">
        <v>0</v>
      </c>
      <c r="D646">
        <v>1</v>
      </c>
      <c r="E646">
        <v>5.14</v>
      </c>
      <c r="F646">
        <v>0</v>
      </c>
      <c r="G646">
        <v>6</v>
      </c>
      <c r="H646">
        <v>0</v>
      </c>
      <c r="I646">
        <v>7</v>
      </c>
      <c r="J646">
        <v>6</v>
      </c>
      <c r="K646">
        <v>4</v>
      </c>
      <c r="L646">
        <v>0</v>
      </c>
      <c r="M646">
        <v>5</v>
      </c>
      <c r="N646">
        <v>6</v>
      </c>
      <c r="O646" t="s">
        <v>4431</v>
      </c>
      <c r="P646">
        <v>0</v>
      </c>
      <c r="Q646">
        <v>0</v>
      </c>
      <c r="R646">
        <v>2</v>
      </c>
      <c r="S646">
        <v>0</v>
      </c>
      <c r="T646">
        <v>31</v>
      </c>
      <c r="U646">
        <v>4</v>
      </c>
      <c r="V646">
        <v>2</v>
      </c>
      <c r="W646">
        <v>0</v>
      </c>
      <c r="X646">
        <v>0</v>
      </c>
      <c r="Y646">
        <v>0</v>
      </c>
    </row>
    <row r="647" spans="1:25" x14ac:dyDescent="0.25">
      <c r="A647" t="s">
        <v>3743</v>
      </c>
      <c r="B647" t="s">
        <v>5229</v>
      </c>
      <c r="C647">
        <v>0</v>
      </c>
      <c r="D647">
        <v>0</v>
      </c>
      <c r="E647">
        <v>1.35</v>
      </c>
      <c r="F647">
        <v>0</v>
      </c>
      <c r="G647">
        <v>8</v>
      </c>
      <c r="H647">
        <v>1</v>
      </c>
      <c r="I647">
        <v>6.2</v>
      </c>
      <c r="J647">
        <v>7</v>
      </c>
      <c r="K647">
        <v>1</v>
      </c>
      <c r="L647">
        <v>0</v>
      </c>
      <c r="M647">
        <v>7</v>
      </c>
      <c r="N647">
        <v>2</v>
      </c>
      <c r="O647" t="s">
        <v>4086</v>
      </c>
      <c r="P647">
        <v>0</v>
      </c>
      <c r="Q647">
        <v>0</v>
      </c>
      <c r="R647">
        <v>0</v>
      </c>
      <c r="S647">
        <v>0</v>
      </c>
      <c r="T647">
        <v>27</v>
      </c>
      <c r="U647">
        <v>1</v>
      </c>
      <c r="V647">
        <v>0</v>
      </c>
      <c r="W647">
        <v>0</v>
      </c>
      <c r="X647">
        <v>0</v>
      </c>
      <c r="Y647">
        <v>0</v>
      </c>
    </row>
    <row r="648" spans="1:25" x14ac:dyDescent="0.25">
      <c r="A648" t="s">
        <v>5592</v>
      </c>
      <c r="B648" t="s">
        <v>5232</v>
      </c>
      <c r="C648">
        <v>0</v>
      </c>
      <c r="D648">
        <v>0</v>
      </c>
      <c r="E648">
        <v>2.7</v>
      </c>
      <c r="F648">
        <v>0</v>
      </c>
      <c r="G648">
        <v>7</v>
      </c>
      <c r="H648">
        <v>0</v>
      </c>
      <c r="I648">
        <v>6.2</v>
      </c>
      <c r="J648">
        <v>6</v>
      </c>
      <c r="K648">
        <v>2</v>
      </c>
      <c r="L648">
        <v>1</v>
      </c>
      <c r="M648">
        <v>11</v>
      </c>
      <c r="N648">
        <v>3</v>
      </c>
      <c r="O648" t="s">
        <v>7084</v>
      </c>
      <c r="P648">
        <v>0</v>
      </c>
      <c r="Q648">
        <v>0</v>
      </c>
      <c r="R648">
        <v>0</v>
      </c>
      <c r="S648">
        <v>1</v>
      </c>
      <c r="T648">
        <v>29</v>
      </c>
      <c r="U648">
        <v>2</v>
      </c>
      <c r="V648">
        <v>1</v>
      </c>
      <c r="W648">
        <v>0</v>
      </c>
      <c r="X648">
        <v>0</v>
      </c>
      <c r="Y648">
        <v>0</v>
      </c>
    </row>
    <row r="649" spans="1:25" x14ac:dyDescent="0.25">
      <c r="A649" t="s">
        <v>6890</v>
      </c>
      <c r="B649" t="s">
        <v>5240</v>
      </c>
      <c r="C649">
        <v>0</v>
      </c>
      <c r="D649">
        <v>0</v>
      </c>
      <c r="E649">
        <v>4.05</v>
      </c>
      <c r="F649">
        <v>0</v>
      </c>
      <c r="G649">
        <v>9</v>
      </c>
      <c r="H649">
        <v>0</v>
      </c>
      <c r="I649">
        <v>6.2</v>
      </c>
      <c r="J649">
        <v>7</v>
      </c>
      <c r="K649">
        <v>3</v>
      </c>
      <c r="L649">
        <v>0</v>
      </c>
      <c r="M649">
        <v>5</v>
      </c>
      <c r="N649">
        <v>1</v>
      </c>
      <c r="O649" t="s">
        <v>7085</v>
      </c>
      <c r="P649">
        <v>0</v>
      </c>
      <c r="Q649">
        <v>0</v>
      </c>
      <c r="R649">
        <v>1</v>
      </c>
      <c r="S649">
        <v>1</v>
      </c>
      <c r="T649">
        <v>30</v>
      </c>
      <c r="U649">
        <v>4</v>
      </c>
      <c r="V649">
        <v>0</v>
      </c>
      <c r="W649">
        <v>0</v>
      </c>
      <c r="X649">
        <v>0</v>
      </c>
      <c r="Y649">
        <v>0</v>
      </c>
    </row>
    <row r="650" spans="1:25" x14ac:dyDescent="0.25">
      <c r="A650" t="s">
        <v>6925</v>
      </c>
      <c r="B650" t="s">
        <v>5252</v>
      </c>
      <c r="C650">
        <v>0</v>
      </c>
      <c r="D650">
        <v>0</v>
      </c>
      <c r="E650">
        <v>10.8</v>
      </c>
      <c r="F650">
        <v>0</v>
      </c>
      <c r="G650">
        <v>11</v>
      </c>
      <c r="H650">
        <v>0</v>
      </c>
      <c r="I650">
        <v>6.2</v>
      </c>
      <c r="J650">
        <v>12</v>
      </c>
      <c r="K650">
        <v>8</v>
      </c>
      <c r="L650">
        <v>1</v>
      </c>
      <c r="M650">
        <v>3</v>
      </c>
      <c r="N650">
        <v>5</v>
      </c>
      <c r="O650" t="s">
        <v>7086</v>
      </c>
      <c r="P650">
        <v>0</v>
      </c>
      <c r="Q650">
        <v>0</v>
      </c>
      <c r="R650">
        <v>0</v>
      </c>
      <c r="S650">
        <v>0</v>
      </c>
      <c r="T650">
        <v>36</v>
      </c>
      <c r="U650">
        <v>8</v>
      </c>
      <c r="V650">
        <v>1</v>
      </c>
      <c r="W650">
        <v>0</v>
      </c>
      <c r="X650">
        <v>3</v>
      </c>
      <c r="Y650">
        <v>0</v>
      </c>
    </row>
    <row r="651" spans="1:25" x14ac:dyDescent="0.25">
      <c r="A651" t="s">
        <v>6927</v>
      </c>
      <c r="B651" t="s">
        <v>5234</v>
      </c>
      <c r="C651">
        <v>0</v>
      </c>
      <c r="D651">
        <v>0</v>
      </c>
      <c r="E651">
        <v>10.8</v>
      </c>
      <c r="F651">
        <v>0</v>
      </c>
      <c r="G651">
        <v>11</v>
      </c>
      <c r="H651">
        <v>0</v>
      </c>
      <c r="I651">
        <v>6.2</v>
      </c>
      <c r="J651">
        <v>13</v>
      </c>
      <c r="K651">
        <v>8</v>
      </c>
      <c r="L651">
        <v>2</v>
      </c>
      <c r="M651">
        <v>7</v>
      </c>
      <c r="N651">
        <v>3</v>
      </c>
      <c r="O651" t="s">
        <v>7087</v>
      </c>
      <c r="P651">
        <v>0</v>
      </c>
      <c r="Q651">
        <v>0</v>
      </c>
      <c r="R651">
        <v>3</v>
      </c>
      <c r="S651">
        <v>0</v>
      </c>
      <c r="T651">
        <v>35</v>
      </c>
      <c r="U651">
        <v>8</v>
      </c>
      <c r="V651">
        <v>0</v>
      </c>
      <c r="W651">
        <v>0</v>
      </c>
      <c r="X651">
        <v>0</v>
      </c>
      <c r="Y651">
        <v>0</v>
      </c>
    </row>
    <row r="652" spans="1:25" x14ac:dyDescent="0.25">
      <c r="A652" t="s">
        <v>6929</v>
      </c>
      <c r="B652" t="s">
        <v>5247</v>
      </c>
      <c r="C652">
        <v>0</v>
      </c>
      <c r="D652">
        <v>0</v>
      </c>
      <c r="E652">
        <v>12.15</v>
      </c>
      <c r="F652">
        <v>0</v>
      </c>
      <c r="G652">
        <v>6</v>
      </c>
      <c r="H652">
        <v>0</v>
      </c>
      <c r="I652">
        <v>6.2</v>
      </c>
      <c r="J652">
        <v>7</v>
      </c>
      <c r="K652">
        <v>9</v>
      </c>
      <c r="L652">
        <v>0</v>
      </c>
      <c r="M652">
        <v>2</v>
      </c>
      <c r="N652">
        <v>6</v>
      </c>
      <c r="O652" t="s">
        <v>7088</v>
      </c>
      <c r="P652">
        <v>0</v>
      </c>
      <c r="Q652">
        <v>0</v>
      </c>
      <c r="R652">
        <v>0</v>
      </c>
      <c r="S652">
        <v>0</v>
      </c>
      <c r="T652">
        <v>31</v>
      </c>
      <c r="U652">
        <v>9</v>
      </c>
      <c r="V652">
        <v>1</v>
      </c>
      <c r="W652">
        <v>0</v>
      </c>
      <c r="X652">
        <v>0</v>
      </c>
      <c r="Y652">
        <v>0</v>
      </c>
    </row>
    <row r="653" spans="1:25" x14ac:dyDescent="0.25">
      <c r="A653" t="s">
        <v>6893</v>
      </c>
      <c r="B653" t="s">
        <v>5257</v>
      </c>
      <c r="C653">
        <v>0</v>
      </c>
      <c r="D653">
        <v>0</v>
      </c>
      <c r="E653">
        <v>4.26</v>
      </c>
      <c r="F653">
        <v>0</v>
      </c>
      <c r="G653">
        <v>7</v>
      </c>
      <c r="H653">
        <v>1</v>
      </c>
      <c r="I653">
        <v>6.1</v>
      </c>
      <c r="J653">
        <v>5</v>
      </c>
      <c r="K653">
        <v>3</v>
      </c>
      <c r="L653">
        <v>2</v>
      </c>
      <c r="M653">
        <v>5</v>
      </c>
      <c r="N653">
        <v>2</v>
      </c>
      <c r="O653" t="s">
        <v>7089</v>
      </c>
      <c r="P653">
        <v>0</v>
      </c>
      <c r="Q653">
        <v>0</v>
      </c>
      <c r="R653">
        <v>0</v>
      </c>
      <c r="S653">
        <v>0</v>
      </c>
      <c r="T653">
        <v>26</v>
      </c>
      <c r="U653">
        <v>3</v>
      </c>
      <c r="V653">
        <v>0</v>
      </c>
      <c r="W653">
        <v>0</v>
      </c>
      <c r="X653">
        <v>0</v>
      </c>
      <c r="Y653">
        <v>1</v>
      </c>
    </row>
    <row r="654" spans="1:25" x14ac:dyDescent="0.25">
      <c r="A654" t="s">
        <v>778</v>
      </c>
      <c r="B654" t="s">
        <v>5236</v>
      </c>
      <c r="C654">
        <v>0</v>
      </c>
      <c r="D654">
        <v>0</v>
      </c>
      <c r="E654">
        <v>7.11</v>
      </c>
      <c r="F654">
        <v>0</v>
      </c>
      <c r="G654">
        <v>4</v>
      </c>
      <c r="H654">
        <v>0</v>
      </c>
      <c r="I654">
        <v>6.1</v>
      </c>
      <c r="J654">
        <v>10</v>
      </c>
      <c r="K654">
        <v>5</v>
      </c>
      <c r="L654">
        <v>1</v>
      </c>
      <c r="M654">
        <v>6</v>
      </c>
      <c r="N654">
        <v>4</v>
      </c>
      <c r="O654" t="s">
        <v>4282</v>
      </c>
      <c r="P654">
        <v>0</v>
      </c>
      <c r="Q654">
        <v>0</v>
      </c>
      <c r="R654">
        <v>0</v>
      </c>
      <c r="S654">
        <v>0</v>
      </c>
      <c r="T654">
        <v>33</v>
      </c>
      <c r="U654">
        <v>5</v>
      </c>
      <c r="V654">
        <v>0</v>
      </c>
      <c r="W654">
        <v>0</v>
      </c>
      <c r="X654">
        <v>1</v>
      </c>
      <c r="Y654">
        <v>0</v>
      </c>
    </row>
    <row r="655" spans="1:25" x14ac:dyDescent="0.25">
      <c r="A655" t="s">
        <v>930</v>
      </c>
      <c r="B655" t="s">
        <v>5247</v>
      </c>
      <c r="C655">
        <v>0</v>
      </c>
      <c r="D655">
        <v>0</v>
      </c>
      <c r="E655">
        <v>9.9499999999999993</v>
      </c>
      <c r="F655">
        <v>0</v>
      </c>
      <c r="G655">
        <v>5</v>
      </c>
      <c r="H655">
        <v>0</v>
      </c>
      <c r="I655">
        <v>6.1</v>
      </c>
      <c r="J655">
        <v>11</v>
      </c>
      <c r="K655">
        <v>7</v>
      </c>
      <c r="L655">
        <v>4</v>
      </c>
      <c r="M655">
        <v>7</v>
      </c>
      <c r="N655">
        <v>0</v>
      </c>
      <c r="O655" t="s">
        <v>3766</v>
      </c>
      <c r="P655">
        <v>0</v>
      </c>
      <c r="Q655">
        <v>0</v>
      </c>
      <c r="R655">
        <v>1</v>
      </c>
      <c r="S655">
        <v>0</v>
      </c>
      <c r="T655">
        <v>30</v>
      </c>
      <c r="U655">
        <v>7</v>
      </c>
      <c r="V655">
        <v>0</v>
      </c>
      <c r="W655">
        <v>0</v>
      </c>
      <c r="X655">
        <v>0</v>
      </c>
      <c r="Y655">
        <v>0</v>
      </c>
    </row>
    <row r="656" spans="1:25" x14ac:dyDescent="0.25">
      <c r="A656" t="s">
        <v>5433</v>
      </c>
      <c r="B656" t="s">
        <v>5247</v>
      </c>
      <c r="C656">
        <v>0</v>
      </c>
      <c r="D656">
        <v>0</v>
      </c>
      <c r="E656">
        <v>4.5</v>
      </c>
      <c r="F656">
        <v>0</v>
      </c>
      <c r="G656">
        <v>6</v>
      </c>
      <c r="H656">
        <v>0</v>
      </c>
      <c r="I656">
        <v>6</v>
      </c>
      <c r="J656">
        <v>4</v>
      </c>
      <c r="K656">
        <v>3</v>
      </c>
      <c r="L656">
        <v>0</v>
      </c>
      <c r="M656">
        <v>4</v>
      </c>
      <c r="N656">
        <v>7</v>
      </c>
      <c r="O656" t="s">
        <v>7090</v>
      </c>
      <c r="P656">
        <v>0</v>
      </c>
      <c r="Q656">
        <v>0</v>
      </c>
      <c r="R656">
        <v>0</v>
      </c>
      <c r="S656">
        <v>0</v>
      </c>
      <c r="T656">
        <v>28</v>
      </c>
      <c r="U656">
        <v>3</v>
      </c>
      <c r="V656">
        <v>1</v>
      </c>
      <c r="W656">
        <v>0</v>
      </c>
      <c r="X656">
        <v>5</v>
      </c>
      <c r="Y656">
        <v>0</v>
      </c>
    </row>
    <row r="657" spans="1:25" x14ac:dyDescent="0.25">
      <c r="A657" t="s">
        <v>6854</v>
      </c>
      <c r="B657" t="s">
        <v>5243</v>
      </c>
      <c r="C657">
        <v>1</v>
      </c>
      <c r="D657">
        <v>0</v>
      </c>
      <c r="E657">
        <v>7.5</v>
      </c>
      <c r="F657">
        <v>1</v>
      </c>
      <c r="G657">
        <v>2</v>
      </c>
      <c r="H657">
        <v>0</v>
      </c>
      <c r="I657">
        <v>6</v>
      </c>
      <c r="J657">
        <v>5</v>
      </c>
      <c r="K657">
        <v>5</v>
      </c>
      <c r="L657">
        <v>2</v>
      </c>
      <c r="M657">
        <v>8</v>
      </c>
      <c r="N657">
        <v>2</v>
      </c>
      <c r="O657" t="s">
        <v>7016</v>
      </c>
      <c r="P657">
        <v>0</v>
      </c>
      <c r="Q657">
        <v>0</v>
      </c>
      <c r="R657">
        <v>0</v>
      </c>
      <c r="S657">
        <v>0</v>
      </c>
      <c r="T657">
        <v>26</v>
      </c>
      <c r="U657">
        <v>5</v>
      </c>
      <c r="V657">
        <v>0</v>
      </c>
      <c r="W657">
        <v>1</v>
      </c>
      <c r="X657">
        <v>0</v>
      </c>
      <c r="Y657">
        <v>0</v>
      </c>
    </row>
    <row r="658" spans="1:25" x14ac:dyDescent="0.25">
      <c r="A658" t="s">
        <v>5438</v>
      </c>
      <c r="B658" t="s">
        <v>5239</v>
      </c>
      <c r="C658">
        <v>0</v>
      </c>
      <c r="D658">
        <v>0</v>
      </c>
      <c r="E658">
        <v>10.5</v>
      </c>
      <c r="F658">
        <v>0</v>
      </c>
      <c r="G658">
        <v>6</v>
      </c>
      <c r="H658">
        <v>0</v>
      </c>
      <c r="I658">
        <v>6</v>
      </c>
      <c r="J658">
        <v>11</v>
      </c>
      <c r="K658">
        <v>7</v>
      </c>
      <c r="L658">
        <v>2</v>
      </c>
      <c r="M658">
        <v>6</v>
      </c>
      <c r="N658">
        <v>4</v>
      </c>
      <c r="O658" t="s">
        <v>7091</v>
      </c>
      <c r="P658">
        <v>0</v>
      </c>
      <c r="Q658">
        <v>0</v>
      </c>
      <c r="R658">
        <v>0</v>
      </c>
      <c r="S658">
        <v>0</v>
      </c>
      <c r="T658">
        <v>32</v>
      </c>
      <c r="U658">
        <v>7</v>
      </c>
      <c r="V658">
        <v>0</v>
      </c>
      <c r="W658">
        <v>0</v>
      </c>
      <c r="X658">
        <v>0</v>
      </c>
      <c r="Y658">
        <v>0</v>
      </c>
    </row>
    <row r="659" spans="1:25" x14ac:dyDescent="0.25">
      <c r="A659" t="s">
        <v>6932</v>
      </c>
      <c r="B659" t="s">
        <v>5245</v>
      </c>
      <c r="C659">
        <v>0</v>
      </c>
      <c r="D659">
        <v>1</v>
      </c>
      <c r="E659">
        <v>13.5</v>
      </c>
      <c r="F659">
        <v>1</v>
      </c>
      <c r="G659">
        <v>2</v>
      </c>
      <c r="H659">
        <v>0</v>
      </c>
      <c r="I659">
        <v>6</v>
      </c>
      <c r="J659">
        <v>12</v>
      </c>
      <c r="K659">
        <v>9</v>
      </c>
      <c r="L659">
        <v>2</v>
      </c>
      <c r="M659">
        <v>2</v>
      </c>
      <c r="N659">
        <v>5</v>
      </c>
      <c r="O659" t="s">
        <v>7092</v>
      </c>
      <c r="P659">
        <v>0</v>
      </c>
      <c r="Q659">
        <v>0</v>
      </c>
      <c r="R659">
        <v>0</v>
      </c>
      <c r="S659">
        <v>0</v>
      </c>
      <c r="T659">
        <v>32</v>
      </c>
      <c r="U659">
        <v>9</v>
      </c>
      <c r="V659">
        <v>0</v>
      </c>
      <c r="W659">
        <v>0</v>
      </c>
      <c r="X659">
        <v>0</v>
      </c>
      <c r="Y659">
        <v>0</v>
      </c>
    </row>
    <row r="660" spans="1:25" x14ac:dyDescent="0.25">
      <c r="A660" t="s">
        <v>3700</v>
      </c>
      <c r="B660" t="s">
        <v>6836</v>
      </c>
      <c r="C660">
        <v>0</v>
      </c>
      <c r="D660">
        <v>1</v>
      </c>
      <c r="E660">
        <v>16.5</v>
      </c>
      <c r="F660">
        <v>1</v>
      </c>
      <c r="G660">
        <v>3</v>
      </c>
      <c r="H660">
        <v>0</v>
      </c>
      <c r="I660">
        <v>6</v>
      </c>
      <c r="J660">
        <v>15</v>
      </c>
      <c r="K660">
        <v>11</v>
      </c>
      <c r="L660">
        <v>3</v>
      </c>
      <c r="M660">
        <v>3</v>
      </c>
      <c r="N660">
        <v>5</v>
      </c>
      <c r="O660" t="s">
        <v>4819</v>
      </c>
      <c r="P660">
        <v>0</v>
      </c>
      <c r="Q660">
        <v>0</v>
      </c>
      <c r="R660">
        <v>0</v>
      </c>
      <c r="S660">
        <v>0</v>
      </c>
      <c r="T660">
        <v>38</v>
      </c>
      <c r="U660">
        <v>12</v>
      </c>
      <c r="V660">
        <v>0</v>
      </c>
      <c r="W660">
        <v>0</v>
      </c>
      <c r="X660">
        <v>0</v>
      </c>
      <c r="Y660">
        <v>0</v>
      </c>
    </row>
    <row r="661" spans="1:25" x14ac:dyDescent="0.25">
      <c r="A661" t="s">
        <v>6897</v>
      </c>
      <c r="B661" t="s">
        <v>5237</v>
      </c>
      <c r="C661">
        <v>0</v>
      </c>
      <c r="D661">
        <v>1</v>
      </c>
      <c r="E661">
        <v>4.76</v>
      </c>
      <c r="F661">
        <v>0</v>
      </c>
      <c r="G661">
        <v>5</v>
      </c>
      <c r="H661">
        <v>0</v>
      </c>
      <c r="I661">
        <v>5.2</v>
      </c>
      <c r="J661">
        <v>6</v>
      </c>
      <c r="K661">
        <v>3</v>
      </c>
      <c r="L661">
        <v>1</v>
      </c>
      <c r="M661">
        <v>6</v>
      </c>
      <c r="N661">
        <v>2</v>
      </c>
      <c r="O661" t="s">
        <v>7093</v>
      </c>
      <c r="P661">
        <v>0</v>
      </c>
      <c r="Q661">
        <v>0</v>
      </c>
      <c r="R661">
        <v>0</v>
      </c>
      <c r="S661">
        <v>0</v>
      </c>
      <c r="T661">
        <v>26</v>
      </c>
      <c r="U661">
        <v>4</v>
      </c>
      <c r="V661">
        <v>0</v>
      </c>
      <c r="W661">
        <v>1</v>
      </c>
      <c r="X661">
        <v>0</v>
      </c>
      <c r="Y661">
        <v>0</v>
      </c>
    </row>
    <row r="662" spans="1:25" x14ac:dyDescent="0.25">
      <c r="A662" t="s">
        <v>5460</v>
      </c>
      <c r="B662" t="s">
        <v>5247</v>
      </c>
      <c r="C662">
        <v>0</v>
      </c>
      <c r="D662">
        <v>0</v>
      </c>
      <c r="E662">
        <v>7.94</v>
      </c>
      <c r="F662">
        <v>0</v>
      </c>
      <c r="G662">
        <v>8</v>
      </c>
      <c r="H662">
        <v>0</v>
      </c>
      <c r="I662">
        <v>5.2</v>
      </c>
      <c r="J662">
        <v>9</v>
      </c>
      <c r="K662">
        <v>5</v>
      </c>
      <c r="L662">
        <v>0</v>
      </c>
      <c r="M662">
        <v>1</v>
      </c>
      <c r="N662">
        <v>7</v>
      </c>
      <c r="O662" t="s">
        <v>5461</v>
      </c>
      <c r="P662">
        <v>0</v>
      </c>
      <c r="Q662">
        <v>0</v>
      </c>
      <c r="R662">
        <v>4</v>
      </c>
      <c r="S662">
        <v>1</v>
      </c>
      <c r="T662">
        <v>29</v>
      </c>
      <c r="U662">
        <v>5</v>
      </c>
      <c r="V662">
        <v>1</v>
      </c>
      <c r="W662">
        <v>0</v>
      </c>
      <c r="X662">
        <v>0</v>
      </c>
      <c r="Y662">
        <v>0</v>
      </c>
    </row>
    <row r="663" spans="1:25" x14ac:dyDescent="0.25">
      <c r="A663" t="s">
        <v>699</v>
      </c>
      <c r="B663" t="s">
        <v>5257</v>
      </c>
      <c r="C663">
        <v>0</v>
      </c>
      <c r="D663">
        <v>0</v>
      </c>
      <c r="E663">
        <v>9.5299999999999994</v>
      </c>
      <c r="F663">
        <v>0</v>
      </c>
      <c r="G663">
        <v>8</v>
      </c>
      <c r="H663">
        <v>0</v>
      </c>
      <c r="I663">
        <v>5.2</v>
      </c>
      <c r="J663">
        <v>8</v>
      </c>
      <c r="K663">
        <v>6</v>
      </c>
      <c r="L663">
        <v>0</v>
      </c>
      <c r="M663">
        <v>2</v>
      </c>
      <c r="N663">
        <v>5</v>
      </c>
      <c r="O663" t="s">
        <v>4996</v>
      </c>
      <c r="P663">
        <v>0</v>
      </c>
      <c r="Q663">
        <v>0</v>
      </c>
      <c r="R663">
        <v>0</v>
      </c>
      <c r="S663">
        <v>0</v>
      </c>
      <c r="T663">
        <v>34</v>
      </c>
      <c r="U663">
        <v>6</v>
      </c>
      <c r="V663">
        <v>0</v>
      </c>
      <c r="W663">
        <v>3</v>
      </c>
      <c r="X663">
        <v>0</v>
      </c>
      <c r="Y663">
        <v>0</v>
      </c>
    </row>
    <row r="664" spans="1:25" x14ac:dyDescent="0.25">
      <c r="A664" t="s">
        <v>6928</v>
      </c>
      <c r="B664" t="s">
        <v>6836</v>
      </c>
      <c r="C664">
        <v>0</v>
      </c>
      <c r="D664">
        <v>1</v>
      </c>
      <c r="E664">
        <v>11.12</v>
      </c>
      <c r="F664">
        <v>1</v>
      </c>
      <c r="G664">
        <v>3</v>
      </c>
      <c r="H664">
        <v>0</v>
      </c>
      <c r="I664">
        <v>5.2</v>
      </c>
      <c r="J664">
        <v>7</v>
      </c>
      <c r="K664">
        <v>7</v>
      </c>
      <c r="L664">
        <v>1</v>
      </c>
      <c r="M664">
        <v>7</v>
      </c>
      <c r="N664">
        <v>6</v>
      </c>
      <c r="O664" t="s">
        <v>7094</v>
      </c>
      <c r="P664">
        <v>0</v>
      </c>
      <c r="Q664">
        <v>0</v>
      </c>
      <c r="R664">
        <v>0</v>
      </c>
      <c r="S664">
        <v>0</v>
      </c>
      <c r="T664">
        <v>30</v>
      </c>
      <c r="U664">
        <v>8</v>
      </c>
      <c r="V664">
        <v>0</v>
      </c>
      <c r="W664">
        <v>1</v>
      </c>
      <c r="X664">
        <v>0</v>
      </c>
      <c r="Y664">
        <v>0</v>
      </c>
    </row>
    <row r="665" spans="1:25" x14ac:dyDescent="0.25">
      <c r="A665" t="s">
        <v>899</v>
      </c>
      <c r="B665" t="s">
        <v>5253</v>
      </c>
      <c r="C665">
        <v>0</v>
      </c>
      <c r="D665">
        <v>0</v>
      </c>
      <c r="E665">
        <v>14.29</v>
      </c>
      <c r="F665">
        <v>0</v>
      </c>
      <c r="G665">
        <v>2</v>
      </c>
      <c r="H665">
        <v>0</v>
      </c>
      <c r="I665">
        <v>5.2</v>
      </c>
      <c r="J665">
        <v>14</v>
      </c>
      <c r="K665">
        <v>9</v>
      </c>
      <c r="L665">
        <v>1</v>
      </c>
      <c r="M665">
        <v>1</v>
      </c>
      <c r="N665">
        <v>0</v>
      </c>
      <c r="O665" t="s">
        <v>3906</v>
      </c>
      <c r="P665">
        <v>0</v>
      </c>
      <c r="Q665">
        <v>0</v>
      </c>
      <c r="R665">
        <v>0</v>
      </c>
      <c r="S665">
        <v>0</v>
      </c>
      <c r="T665">
        <v>31</v>
      </c>
      <c r="U665">
        <v>9</v>
      </c>
      <c r="V665">
        <v>0</v>
      </c>
      <c r="W665">
        <v>0</v>
      </c>
      <c r="X665">
        <v>1</v>
      </c>
      <c r="Y665">
        <v>0</v>
      </c>
    </row>
    <row r="666" spans="1:25" x14ac:dyDescent="0.25">
      <c r="A666" t="s">
        <v>6453</v>
      </c>
      <c r="B666" t="s">
        <v>5241</v>
      </c>
      <c r="C666">
        <v>0</v>
      </c>
      <c r="D666">
        <v>0</v>
      </c>
      <c r="E666">
        <v>14.29</v>
      </c>
      <c r="F666">
        <v>0</v>
      </c>
      <c r="G666">
        <v>5</v>
      </c>
      <c r="H666">
        <v>0</v>
      </c>
      <c r="I666">
        <v>5.2</v>
      </c>
      <c r="J666">
        <v>12</v>
      </c>
      <c r="K666">
        <v>9</v>
      </c>
      <c r="L666">
        <v>4</v>
      </c>
      <c r="M666">
        <v>3</v>
      </c>
      <c r="N666">
        <v>3</v>
      </c>
      <c r="O666" t="s">
        <v>7095</v>
      </c>
      <c r="P666">
        <v>0</v>
      </c>
      <c r="Q666">
        <v>0</v>
      </c>
      <c r="R666">
        <v>0</v>
      </c>
      <c r="S666">
        <v>0</v>
      </c>
      <c r="T666">
        <v>31</v>
      </c>
      <c r="U666">
        <v>9</v>
      </c>
      <c r="V666">
        <v>1</v>
      </c>
      <c r="W666">
        <v>1</v>
      </c>
      <c r="X666">
        <v>0</v>
      </c>
      <c r="Y666">
        <v>0</v>
      </c>
    </row>
    <row r="667" spans="1:25" x14ac:dyDescent="0.25">
      <c r="A667" t="s">
        <v>6917</v>
      </c>
      <c r="B667" t="s">
        <v>5232</v>
      </c>
      <c r="C667">
        <v>0</v>
      </c>
      <c r="D667">
        <v>0</v>
      </c>
      <c r="E667">
        <v>8.44</v>
      </c>
      <c r="F667">
        <v>0</v>
      </c>
      <c r="G667">
        <v>4</v>
      </c>
      <c r="H667">
        <v>0</v>
      </c>
      <c r="I667">
        <v>5.0999999999999996</v>
      </c>
      <c r="J667">
        <v>9</v>
      </c>
      <c r="K667">
        <v>5</v>
      </c>
      <c r="L667">
        <v>0</v>
      </c>
      <c r="M667">
        <v>6</v>
      </c>
      <c r="N667">
        <v>1</v>
      </c>
      <c r="O667" t="s">
        <v>7096</v>
      </c>
      <c r="P667">
        <v>0</v>
      </c>
      <c r="Q667">
        <v>0</v>
      </c>
      <c r="R667">
        <v>0</v>
      </c>
      <c r="S667">
        <v>0</v>
      </c>
      <c r="T667">
        <v>26</v>
      </c>
      <c r="U667">
        <v>5</v>
      </c>
      <c r="V667">
        <v>0</v>
      </c>
      <c r="W667">
        <v>0</v>
      </c>
      <c r="X667">
        <v>0</v>
      </c>
      <c r="Y667">
        <v>0</v>
      </c>
    </row>
    <row r="668" spans="1:25" x14ac:dyDescent="0.25">
      <c r="A668" t="s">
        <v>6923</v>
      </c>
      <c r="B668" t="s">
        <v>5243</v>
      </c>
      <c r="C668">
        <v>0</v>
      </c>
      <c r="D668">
        <v>0</v>
      </c>
      <c r="E668">
        <v>10.130000000000001</v>
      </c>
      <c r="F668">
        <v>0</v>
      </c>
      <c r="G668">
        <v>6</v>
      </c>
      <c r="H668">
        <v>0</v>
      </c>
      <c r="I668">
        <v>5.0999999999999996</v>
      </c>
      <c r="J668">
        <v>6</v>
      </c>
      <c r="K668">
        <v>6</v>
      </c>
      <c r="L668">
        <v>0</v>
      </c>
      <c r="M668">
        <v>11</v>
      </c>
      <c r="N668">
        <v>6</v>
      </c>
      <c r="O668" t="s">
        <v>7097</v>
      </c>
      <c r="P668">
        <v>0</v>
      </c>
      <c r="Q668">
        <v>0</v>
      </c>
      <c r="R668">
        <v>0</v>
      </c>
      <c r="S668">
        <v>0</v>
      </c>
      <c r="T668">
        <v>27</v>
      </c>
      <c r="U668">
        <v>6</v>
      </c>
      <c r="V668">
        <v>0</v>
      </c>
      <c r="W668">
        <v>0</v>
      </c>
      <c r="X668">
        <v>1</v>
      </c>
      <c r="Y668">
        <v>0</v>
      </c>
    </row>
    <row r="669" spans="1:25" x14ac:dyDescent="0.25">
      <c r="A669" t="s">
        <v>5520</v>
      </c>
      <c r="B669" t="s">
        <v>5252</v>
      </c>
      <c r="C669">
        <v>1</v>
      </c>
      <c r="D669">
        <v>0</v>
      </c>
      <c r="E669">
        <v>0</v>
      </c>
      <c r="F669">
        <v>1</v>
      </c>
      <c r="G669">
        <v>1</v>
      </c>
      <c r="H669">
        <v>0</v>
      </c>
      <c r="I669">
        <v>5</v>
      </c>
      <c r="J669">
        <v>3</v>
      </c>
      <c r="K669">
        <v>0</v>
      </c>
      <c r="L669">
        <v>0</v>
      </c>
      <c r="M669">
        <v>6</v>
      </c>
      <c r="N669">
        <v>6</v>
      </c>
      <c r="O669" t="s">
        <v>6012</v>
      </c>
      <c r="P669">
        <v>0</v>
      </c>
      <c r="Q669">
        <v>0</v>
      </c>
      <c r="R669">
        <v>0</v>
      </c>
      <c r="S669">
        <v>0</v>
      </c>
      <c r="T669">
        <v>23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5">
      <c r="A670" t="s">
        <v>5352</v>
      </c>
      <c r="B670" t="s">
        <v>5235</v>
      </c>
      <c r="C670">
        <v>0</v>
      </c>
      <c r="D670">
        <v>0</v>
      </c>
      <c r="E670">
        <v>3.6</v>
      </c>
      <c r="F670">
        <v>0</v>
      </c>
      <c r="G670">
        <v>3</v>
      </c>
      <c r="H670">
        <v>0</v>
      </c>
      <c r="I670">
        <v>5</v>
      </c>
      <c r="J670">
        <v>4</v>
      </c>
      <c r="K670">
        <v>2</v>
      </c>
      <c r="L670">
        <v>0</v>
      </c>
      <c r="M670">
        <v>5</v>
      </c>
      <c r="N670">
        <v>4</v>
      </c>
      <c r="O670" t="s">
        <v>6122</v>
      </c>
      <c r="P670">
        <v>0</v>
      </c>
      <c r="Q670">
        <v>0</v>
      </c>
      <c r="R670">
        <v>0</v>
      </c>
      <c r="S670">
        <v>0</v>
      </c>
      <c r="T670">
        <v>22</v>
      </c>
      <c r="U670">
        <v>2</v>
      </c>
      <c r="V670">
        <v>0</v>
      </c>
      <c r="W670">
        <v>1</v>
      </c>
      <c r="X670">
        <v>1</v>
      </c>
      <c r="Y670">
        <v>0</v>
      </c>
    </row>
    <row r="671" spans="1:25" x14ac:dyDescent="0.25">
      <c r="A671" t="s">
        <v>5486</v>
      </c>
      <c r="B671" t="s">
        <v>5256</v>
      </c>
      <c r="C671">
        <v>0</v>
      </c>
      <c r="D671">
        <v>0</v>
      </c>
      <c r="E671">
        <v>3.6</v>
      </c>
      <c r="F671">
        <v>0</v>
      </c>
      <c r="G671">
        <v>6</v>
      </c>
      <c r="H671">
        <v>0</v>
      </c>
      <c r="I671">
        <v>5</v>
      </c>
      <c r="J671">
        <v>4</v>
      </c>
      <c r="K671">
        <v>2</v>
      </c>
      <c r="L671">
        <v>0</v>
      </c>
      <c r="M671">
        <v>10</v>
      </c>
      <c r="N671">
        <v>8</v>
      </c>
      <c r="O671" t="s">
        <v>7098</v>
      </c>
      <c r="P671">
        <v>0</v>
      </c>
      <c r="Q671">
        <v>0</v>
      </c>
      <c r="R671">
        <v>0</v>
      </c>
      <c r="S671">
        <v>0</v>
      </c>
      <c r="T671">
        <v>29</v>
      </c>
      <c r="U671">
        <v>4</v>
      </c>
      <c r="V671">
        <v>0</v>
      </c>
      <c r="W671">
        <v>1</v>
      </c>
      <c r="X671">
        <v>1</v>
      </c>
      <c r="Y671">
        <v>0</v>
      </c>
    </row>
    <row r="672" spans="1:25" x14ac:dyDescent="0.25">
      <c r="A672" t="s">
        <v>6887</v>
      </c>
      <c r="B672" t="s">
        <v>6836</v>
      </c>
      <c r="C672">
        <v>0</v>
      </c>
      <c r="D672">
        <v>0</v>
      </c>
      <c r="E672">
        <v>3.6</v>
      </c>
      <c r="F672">
        <v>0</v>
      </c>
      <c r="G672">
        <v>7</v>
      </c>
      <c r="H672">
        <v>0</v>
      </c>
      <c r="I672">
        <v>5</v>
      </c>
      <c r="J672">
        <v>4</v>
      </c>
      <c r="K672">
        <v>2</v>
      </c>
      <c r="L672">
        <v>0</v>
      </c>
      <c r="M672">
        <v>7</v>
      </c>
      <c r="N672">
        <v>6</v>
      </c>
      <c r="O672" t="s">
        <v>5324</v>
      </c>
      <c r="P672">
        <v>0</v>
      </c>
      <c r="Q672">
        <v>0</v>
      </c>
      <c r="R672">
        <v>1</v>
      </c>
      <c r="S672">
        <v>0</v>
      </c>
      <c r="T672">
        <v>25</v>
      </c>
      <c r="U672">
        <v>2</v>
      </c>
      <c r="V672">
        <v>0</v>
      </c>
      <c r="W672">
        <v>0</v>
      </c>
      <c r="X672">
        <v>0</v>
      </c>
      <c r="Y672">
        <v>0</v>
      </c>
    </row>
    <row r="673" spans="1:25" x14ac:dyDescent="0.25">
      <c r="A673" t="s">
        <v>5389</v>
      </c>
      <c r="B673" t="s">
        <v>5236</v>
      </c>
      <c r="C673">
        <v>0</v>
      </c>
      <c r="D673">
        <v>0</v>
      </c>
      <c r="E673">
        <v>5.4</v>
      </c>
      <c r="F673">
        <v>0</v>
      </c>
      <c r="G673">
        <v>4</v>
      </c>
      <c r="H673">
        <v>0</v>
      </c>
      <c r="I673">
        <v>5</v>
      </c>
      <c r="J673">
        <v>7</v>
      </c>
      <c r="K673">
        <v>3</v>
      </c>
      <c r="L673">
        <v>1</v>
      </c>
      <c r="M673">
        <v>1</v>
      </c>
      <c r="N673">
        <v>1</v>
      </c>
      <c r="O673" t="s">
        <v>7099</v>
      </c>
      <c r="P673">
        <v>0</v>
      </c>
      <c r="Q673">
        <v>0</v>
      </c>
      <c r="R673">
        <v>0</v>
      </c>
      <c r="S673">
        <v>0</v>
      </c>
      <c r="T673">
        <v>23</v>
      </c>
      <c r="U673">
        <v>3</v>
      </c>
      <c r="V673">
        <v>0</v>
      </c>
      <c r="W673">
        <v>0</v>
      </c>
      <c r="X673">
        <v>0</v>
      </c>
      <c r="Y673">
        <v>0</v>
      </c>
    </row>
    <row r="674" spans="1:25" x14ac:dyDescent="0.25">
      <c r="A674" t="s">
        <v>5344</v>
      </c>
      <c r="B674" t="s">
        <v>5235</v>
      </c>
      <c r="C674">
        <v>0</v>
      </c>
      <c r="D674">
        <v>0</v>
      </c>
      <c r="E674">
        <v>5.4</v>
      </c>
      <c r="F674">
        <v>0</v>
      </c>
      <c r="G674">
        <v>6</v>
      </c>
      <c r="H674">
        <v>0</v>
      </c>
      <c r="I674">
        <v>5</v>
      </c>
      <c r="J674">
        <v>5</v>
      </c>
      <c r="K674">
        <v>3</v>
      </c>
      <c r="L674">
        <v>0</v>
      </c>
      <c r="M674">
        <v>2</v>
      </c>
      <c r="N674">
        <v>7</v>
      </c>
      <c r="O674" t="s">
        <v>6071</v>
      </c>
      <c r="P674">
        <v>0</v>
      </c>
      <c r="Q674">
        <v>0</v>
      </c>
      <c r="R674">
        <v>0</v>
      </c>
      <c r="S674">
        <v>0</v>
      </c>
      <c r="T674">
        <v>25</v>
      </c>
      <c r="U674">
        <v>4</v>
      </c>
      <c r="V674">
        <v>0</v>
      </c>
      <c r="W674">
        <v>0</v>
      </c>
      <c r="X674">
        <v>0</v>
      </c>
      <c r="Y674">
        <v>0</v>
      </c>
    </row>
    <row r="675" spans="1:25" x14ac:dyDescent="0.25">
      <c r="A675" t="s">
        <v>4712</v>
      </c>
      <c r="B675" t="s">
        <v>5257</v>
      </c>
      <c r="C675">
        <v>0</v>
      </c>
      <c r="D675">
        <v>0</v>
      </c>
      <c r="E675">
        <v>7.2</v>
      </c>
      <c r="F675">
        <v>0</v>
      </c>
      <c r="G675">
        <v>6</v>
      </c>
      <c r="H675">
        <v>0</v>
      </c>
      <c r="I675">
        <v>5</v>
      </c>
      <c r="J675">
        <v>7</v>
      </c>
      <c r="K675">
        <v>4</v>
      </c>
      <c r="L675">
        <v>1</v>
      </c>
      <c r="M675">
        <v>0</v>
      </c>
      <c r="N675">
        <v>0</v>
      </c>
      <c r="O675" t="s">
        <v>4713</v>
      </c>
      <c r="P675">
        <v>0</v>
      </c>
      <c r="Q675">
        <v>0</v>
      </c>
      <c r="R675">
        <v>0</v>
      </c>
      <c r="S675">
        <v>0</v>
      </c>
      <c r="T675">
        <v>22</v>
      </c>
      <c r="U675">
        <v>4</v>
      </c>
      <c r="V675">
        <v>0</v>
      </c>
      <c r="W675">
        <v>0</v>
      </c>
      <c r="X675">
        <v>0</v>
      </c>
      <c r="Y675">
        <v>0</v>
      </c>
    </row>
    <row r="676" spans="1:25" x14ac:dyDescent="0.25">
      <c r="A676" t="s">
        <v>5134</v>
      </c>
      <c r="B676" t="s">
        <v>5233</v>
      </c>
      <c r="C676">
        <v>0</v>
      </c>
      <c r="D676">
        <v>0</v>
      </c>
      <c r="E676">
        <v>9</v>
      </c>
      <c r="F676">
        <v>0</v>
      </c>
      <c r="G676">
        <v>4</v>
      </c>
      <c r="H676">
        <v>0</v>
      </c>
      <c r="I676">
        <v>5</v>
      </c>
      <c r="J676">
        <v>12</v>
      </c>
      <c r="K676">
        <v>5</v>
      </c>
      <c r="L676">
        <v>0</v>
      </c>
      <c r="M676">
        <v>2</v>
      </c>
      <c r="N676">
        <v>5</v>
      </c>
      <c r="O676" t="s">
        <v>5135</v>
      </c>
      <c r="P676">
        <v>0</v>
      </c>
      <c r="Q676">
        <v>0</v>
      </c>
      <c r="R676">
        <v>0</v>
      </c>
      <c r="S676">
        <v>0</v>
      </c>
      <c r="T676">
        <v>30</v>
      </c>
      <c r="U676">
        <v>6</v>
      </c>
      <c r="V676">
        <v>0</v>
      </c>
      <c r="W676">
        <v>1</v>
      </c>
      <c r="X676">
        <v>0</v>
      </c>
      <c r="Y676">
        <v>0</v>
      </c>
    </row>
    <row r="677" spans="1:25" x14ac:dyDescent="0.25">
      <c r="A677" t="s">
        <v>5364</v>
      </c>
      <c r="B677" t="s">
        <v>5244</v>
      </c>
      <c r="C677">
        <v>0</v>
      </c>
      <c r="D677">
        <v>0</v>
      </c>
      <c r="E677">
        <v>1.93</v>
      </c>
      <c r="F677">
        <v>0</v>
      </c>
      <c r="G677">
        <v>5</v>
      </c>
      <c r="H677">
        <v>0</v>
      </c>
      <c r="I677">
        <v>4.2</v>
      </c>
      <c r="J677">
        <v>4</v>
      </c>
      <c r="K677">
        <v>1</v>
      </c>
      <c r="L677">
        <v>0</v>
      </c>
      <c r="M677">
        <v>4</v>
      </c>
      <c r="N677">
        <v>2</v>
      </c>
      <c r="O677" t="s">
        <v>7100</v>
      </c>
      <c r="P677">
        <v>0</v>
      </c>
      <c r="Q677">
        <v>0</v>
      </c>
      <c r="R677">
        <v>0</v>
      </c>
      <c r="S677">
        <v>0</v>
      </c>
      <c r="T677">
        <v>20</v>
      </c>
      <c r="U677">
        <v>1</v>
      </c>
      <c r="V677">
        <v>0</v>
      </c>
      <c r="W677">
        <v>0</v>
      </c>
      <c r="X677">
        <v>0</v>
      </c>
      <c r="Y677">
        <v>0</v>
      </c>
    </row>
    <row r="678" spans="1:25" x14ac:dyDescent="0.25">
      <c r="A678" t="s">
        <v>5575</v>
      </c>
      <c r="B678" t="s">
        <v>5231</v>
      </c>
      <c r="C678">
        <v>0</v>
      </c>
      <c r="D678">
        <v>0</v>
      </c>
      <c r="E678">
        <v>11.57</v>
      </c>
      <c r="F678">
        <v>0</v>
      </c>
      <c r="G678">
        <v>3</v>
      </c>
      <c r="H678">
        <v>0</v>
      </c>
      <c r="I678">
        <v>4.2</v>
      </c>
      <c r="J678">
        <v>8</v>
      </c>
      <c r="K678">
        <v>6</v>
      </c>
      <c r="L678">
        <v>2</v>
      </c>
      <c r="M678">
        <v>3</v>
      </c>
      <c r="N678">
        <v>4</v>
      </c>
      <c r="O678" t="s">
        <v>6074</v>
      </c>
      <c r="P678">
        <v>0</v>
      </c>
      <c r="Q678">
        <v>0</v>
      </c>
      <c r="R678">
        <v>0</v>
      </c>
      <c r="S678">
        <v>0</v>
      </c>
      <c r="T678">
        <v>25</v>
      </c>
      <c r="U678">
        <v>8</v>
      </c>
      <c r="V678">
        <v>1</v>
      </c>
      <c r="W678">
        <v>0</v>
      </c>
      <c r="X678">
        <v>0</v>
      </c>
      <c r="Y678">
        <v>0</v>
      </c>
    </row>
    <row r="679" spans="1:25" x14ac:dyDescent="0.25">
      <c r="A679" t="s">
        <v>5426</v>
      </c>
      <c r="B679" t="s">
        <v>5255</v>
      </c>
      <c r="C679">
        <v>0</v>
      </c>
      <c r="D679">
        <v>0</v>
      </c>
      <c r="E679">
        <v>15.43</v>
      </c>
      <c r="F679">
        <v>0</v>
      </c>
      <c r="G679">
        <v>5</v>
      </c>
      <c r="H679">
        <v>0</v>
      </c>
      <c r="I679">
        <v>4.2</v>
      </c>
      <c r="J679">
        <v>1</v>
      </c>
      <c r="K679">
        <v>8</v>
      </c>
      <c r="L679">
        <v>0</v>
      </c>
      <c r="M679">
        <v>6</v>
      </c>
      <c r="N679">
        <v>8</v>
      </c>
      <c r="O679" t="s">
        <v>6062</v>
      </c>
      <c r="P679">
        <v>0</v>
      </c>
      <c r="Q679">
        <v>0</v>
      </c>
      <c r="R679">
        <v>0</v>
      </c>
      <c r="S679">
        <v>0</v>
      </c>
      <c r="T679">
        <v>24</v>
      </c>
      <c r="U679">
        <v>8</v>
      </c>
      <c r="V679">
        <v>0</v>
      </c>
      <c r="W679">
        <v>2</v>
      </c>
      <c r="X679">
        <v>1</v>
      </c>
      <c r="Y679">
        <v>0</v>
      </c>
    </row>
    <row r="680" spans="1:25" x14ac:dyDescent="0.25">
      <c r="A680" t="s">
        <v>5463</v>
      </c>
      <c r="B680" t="s">
        <v>5257</v>
      </c>
      <c r="C680">
        <v>0</v>
      </c>
      <c r="D680">
        <v>0</v>
      </c>
      <c r="E680">
        <v>10.38</v>
      </c>
      <c r="F680">
        <v>0</v>
      </c>
      <c r="G680">
        <v>2</v>
      </c>
      <c r="H680">
        <v>0</v>
      </c>
      <c r="I680">
        <v>4.0999999999999996</v>
      </c>
      <c r="J680">
        <v>10</v>
      </c>
      <c r="K680">
        <v>5</v>
      </c>
      <c r="L680">
        <v>2</v>
      </c>
      <c r="M680">
        <v>5</v>
      </c>
      <c r="N680">
        <v>2</v>
      </c>
      <c r="O680" t="s">
        <v>5464</v>
      </c>
      <c r="P680">
        <v>0</v>
      </c>
      <c r="Q680">
        <v>0</v>
      </c>
      <c r="R680">
        <v>0</v>
      </c>
      <c r="S680">
        <v>0</v>
      </c>
      <c r="T680">
        <v>23</v>
      </c>
      <c r="U680">
        <v>5</v>
      </c>
      <c r="V680">
        <v>0</v>
      </c>
      <c r="W680">
        <v>0</v>
      </c>
      <c r="X680">
        <v>0</v>
      </c>
      <c r="Y680">
        <v>0</v>
      </c>
    </row>
    <row r="681" spans="1:25" x14ac:dyDescent="0.25">
      <c r="A681" t="s">
        <v>6930</v>
      </c>
      <c r="B681" t="s">
        <v>5235</v>
      </c>
      <c r="C681">
        <v>1</v>
      </c>
      <c r="D681">
        <v>0</v>
      </c>
      <c r="E681">
        <v>12.46</v>
      </c>
      <c r="F681">
        <v>0</v>
      </c>
      <c r="G681">
        <v>3</v>
      </c>
      <c r="H681">
        <v>0</v>
      </c>
      <c r="I681">
        <v>4.0999999999999996</v>
      </c>
      <c r="J681">
        <v>7</v>
      </c>
      <c r="K681">
        <v>6</v>
      </c>
      <c r="L681">
        <v>3</v>
      </c>
      <c r="M681">
        <v>5</v>
      </c>
      <c r="N681">
        <v>2</v>
      </c>
      <c r="O681" t="s">
        <v>7101</v>
      </c>
      <c r="P681">
        <v>0</v>
      </c>
      <c r="Q681">
        <v>0</v>
      </c>
      <c r="R681">
        <v>0</v>
      </c>
      <c r="S681">
        <v>0</v>
      </c>
      <c r="T681">
        <v>22</v>
      </c>
      <c r="U681">
        <v>6</v>
      </c>
      <c r="V681">
        <v>0</v>
      </c>
      <c r="W681">
        <v>0</v>
      </c>
      <c r="X681">
        <v>0</v>
      </c>
      <c r="Y681">
        <v>0</v>
      </c>
    </row>
    <row r="682" spans="1:25" x14ac:dyDescent="0.25">
      <c r="A682" t="s">
        <v>734</v>
      </c>
      <c r="B682" t="s">
        <v>5254</v>
      </c>
      <c r="C682">
        <v>2</v>
      </c>
      <c r="D682">
        <v>0</v>
      </c>
      <c r="E682">
        <v>0</v>
      </c>
      <c r="F682">
        <v>0</v>
      </c>
      <c r="G682">
        <v>4</v>
      </c>
      <c r="H682">
        <v>0</v>
      </c>
      <c r="I682">
        <v>4</v>
      </c>
      <c r="J682">
        <v>1</v>
      </c>
      <c r="K682">
        <v>0</v>
      </c>
      <c r="L682">
        <v>0</v>
      </c>
      <c r="M682">
        <v>2</v>
      </c>
      <c r="N682">
        <v>0</v>
      </c>
      <c r="O682" t="s">
        <v>3827</v>
      </c>
      <c r="P682">
        <v>0</v>
      </c>
      <c r="Q682">
        <v>0</v>
      </c>
      <c r="R682">
        <v>0</v>
      </c>
      <c r="S682">
        <v>0</v>
      </c>
      <c r="T682">
        <v>13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5">
      <c r="A683" t="s">
        <v>671</v>
      </c>
      <c r="B683" t="s">
        <v>5254</v>
      </c>
      <c r="C683">
        <v>0</v>
      </c>
      <c r="D683">
        <v>0</v>
      </c>
      <c r="E683">
        <v>0</v>
      </c>
      <c r="F683">
        <v>0</v>
      </c>
      <c r="G683">
        <v>4</v>
      </c>
      <c r="H683">
        <v>0</v>
      </c>
      <c r="I683">
        <v>4</v>
      </c>
      <c r="J683">
        <v>2</v>
      </c>
      <c r="K683">
        <v>0</v>
      </c>
      <c r="L683">
        <v>0</v>
      </c>
      <c r="M683">
        <v>3</v>
      </c>
      <c r="N683">
        <v>1</v>
      </c>
      <c r="O683" t="s">
        <v>4022</v>
      </c>
      <c r="P683">
        <v>0</v>
      </c>
      <c r="Q683">
        <v>0</v>
      </c>
      <c r="R683">
        <v>0</v>
      </c>
      <c r="S683">
        <v>0</v>
      </c>
      <c r="T683">
        <v>15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5">
      <c r="A684" t="s">
        <v>913</v>
      </c>
      <c r="B684" t="s">
        <v>5251</v>
      </c>
      <c r="C684">
        <v>0</v>
      </c>
      <c r="D684">
        <v>0</v>
      </c>
      <c r="E684">
        <v>4.5</v>
      </c>
      <c r="F684">
        <v>0</v>
      </c>
      <c r="G684">
        <v>8</v>
      </c>
      <c r="H684">
        <v>0</v>
      </c>
      <c r="I684">
        <v>4</v>
      </c>
      <c r="J684">
        <v>7</v>
      </c>
      <c r="K684">
        <v>2</v>
      </c>
      <c r="L684">
        <v>2</v>
      </c>
      <c r="M684">
        <v>4</v>
      </c>
      <c r="N684">
        <v>2</v>
      </c>
      <c r="O684" t="s">
        <v>4741</v>
      </c>
      <c r="P684">
        <v>0</v>
      </c>
      <c r="Q684">
        <v>0</v>
      </c>
      <c r="R684">
        <v>0</v>
      </c>
      <c r="S684">
        <v>0</v>
      </c>
      <c r="T684">
        <v>20</v>
      </c>
      <c r="U684">
        <v>4</v>
      </c>
      <c r="V684">
        <v>0</v>
      </c>
      <c r="W684">
        <v>0</v>
      </c>
      <c r="X684">
        <v>0</v>
      </c>
      <c r="Y684">
        <v>0</v>
      </c>
    </row>
    <row r="685" spans="1:25" x14ac:dyDescent="0.25">
      <c r="A685" t="s">
        <v>5333</v>
      </c>
      <c r="B685" t="s">
        <v>5233</v>
      </c>
      <c r="C685">
        <v>0</v>
      </c>
      <c r="D685">
        <v>0</v>
      </c>
      <c r="E685">
        <v>6.75</v>
      </c>
      <c r="F685">
        <v>0</v>
      </c>
      <c r="G685">
        <v>3</v>
      </c>
      <c r="H685">
        <v>0</v>
      </c>
      <c r="I685">
        <v>4</v>
      </c>
      <c r="J685">
        <v>6</v>
      </c>
      <c r="K685">
        <v>3</v>
      </c>
      <c r="L685">
        <v>1</v>
      </c>
      <c r="M685">
        <v>4</v>
      </c>
      <c r="N685">
        <v>0</v>
      </c>
      <c r="O685" t="s">
        <v>7102</v>
      </c>
      <c r="P685">
        <v>0</v>
      </c>
      <c r="Q685">
        <v>0</v>
      </c>
      <c r="R685">
        <v>0</v>
      </c>
      <c r="S685">
        <v>0</v>
      </c>
      <c r="T685">
        <v>19</v>
      </c>
      <c r="U685">
        <v>3</v>
      </c>
      <c r="V685">
        <v>0</v>
      </c>
      <c r="W685">
        <v>0</v>
      </c>
      <c r="X685">
        <v>1</v>
      </c>
      <c r="Y685">
        <v>0</v>
      </c>
    </row>
    <row r="686" spans="1:25" x14ac:dyDescent="0.25">
      <c r="A686" t="s">
        <v>5494</v>
      </c>
      <c r="B686" t="s">
        <v>5239</v>
      </c>
      <c r="C686">
        <v>0</v>
      </c>
      <c r="D686">
        <v>0</v>
      </c>
      <c r="E686">
        <v>6.75</v>
      </c>
      <c r="F686">
        <v>0</v>
      </c>
      <c r="G686">
        <v>2</v>
      </c>
      <c r="H686">
        <v>0</v>
      </c>
      <c r="I686">
        <v>4</v>
      </c>
      <c r="J686">
        <v>5</v>
      </c>
      <c r="K686">
        <v>3</v>
      </c>
      <c r="L686">
        <v>1</v>
      </c>
      <c r="M686">
        <v>1</v>
      </c>
      <c r="N686">
        <v>2</v>
      </c>
      <c r="O686" t="s">
        <v>7103</v>
      </c>
      <c r="P686">
        <v>0</v>
      </c>
      <c r="Q686">
        <v>0</v>
      </c>
      <c r="R686">
        <v>0</v>
      </c>
      <c r="S686">
        <v>0</v>
      </c>
      <c r="T686">
        <v>19</v>
      </c>
      <c r="U686">
        <v>3</v>
      </c>
      <c r="V686">
        <v>1</v>
      </c>
      <c r="W686">
        <v>0</v>
      </c>
      <c r="X686">
        <v>0</v>
      </c>
      <c r="Y686">
        <v>0</v>
      </c>
    </row>
    <row r="687" spans="1:25" x14ac:dyDescent="0.25">
      <c r="A687" t="s">
        <v>878</v>
      </c>
      <c r="B687" t="s">
        <v>5253</v>
      </c>
      <c r="C687">
        <v>0</v>
      </c>
      <c r="D687">
        <v>1</v>
      </c>
      <c r="E687">
        <v>6.75</v>
      </c>
      <c r="F687">
        <v>0</v>
      </c>
      <c r="G687">
        <v>5</v>
      </c>
      <c r="H687">
        <v>0</v>
      </c>
      <c r="I687">
        <v>4</v>
      </c>
      <c r="J687">
        <v>5</v>
      </c>
      <c r="K687">
        <v>3</v>
      </c>
      <c r="L687">
        <v>0</v>
      </c>
      <c r="M687">
        <v>5</v>
      </c>
      <c r="N687">
        <v>3</v>
      </c>
      <c r="O687" t="s">
        <v>4980</v>
      </c>
      <c r="P687">
        <v>0</v>
      </c>
      <c r="Q687">
        <v>0</v>
      </c>
      <c r="R687">
        <v>1</v>
      </c>
      <c r="S687">
        <v>0</v>
      </c>
      <c r="T687">
        <v>21</v>
      </c>
      <c r="U687">
        <v>3</v>
      </c>
      <c r="V687">
        <v>0</v>
      </c>
      <c r="W687">
        <v>1</v>
      </c>
      <c r="X687">
        <v>0</v>
      </c>
      <c r="Y687">
        <v>0</v>
      </c>
    </row>
    <row r="688" spans="1:25" x14ac:dyDescent="0.25">
      <c r="A688" t="s">
        <v>5517</v>
      </c>
      <c r="B688" t="s">
        <v>5257</v>
      </c>
      <c r="C688">
        <v>0</v>
      </c>
      <c r="D688">
        <v>0</v>
      </c>
      <c r="E688">
        <v>6.75</v>
      </c>
      <c r="F688">
        <v>1</v>
      </c>
      <c r="G688">
        <v>2</v>
      </c>
      <c r="H688">
        <v>0</v>
      </c>
      <c r="I688">
        <v>4</v>
      </c>
      <c r="J688">
        <v>7</v>
      </c>
      <c r="K688">
        <v>3</v>
      </c>
      <c r="L688">
        <v>2</v>
      </c>
      <c r="M688">
        <v>2</v>
      </c>
      <c r="N688">
        <v>1</v>
      </c>
      <c r="O688" t="s">
        <v>7002</v>
      </c>
      <c r="P688">
        <v>0</v>
      </c>
      <c r="Q688">
        <v>0</v>
      </c>
      <c r="R688">
        <v>0</v>
      </c>
      <c r="S688">
        <v>0</v>
      </c>
      <c r="T688">
        <v>21</v>
      </c>
      <c r="U688">
        <v>4</v>
      </c>
      <c r="V688">
        <v>0</v>
      </c>
      <c r="W688">
        <v>0</v>
      </c>
      <c r="X688">
        <v>0</v>
      </c>
      <c r="Y688">
        <v>0</v>
      </c>
    </row>
    <row r="689" spans="1:25" x14ac:dyDescent="0.25">
      <c r="A689" t="s">
        <v>6853</v>
      </c>
      <c r="B689" t="s">
        <v>5250</v>
      </c>
      <c r="C689">
        <v>0</v>
      </c>
      <c r="D689">
        <v>0</v>
      </c>
      <c r="E689">
        <v>9</v>
      </c>
      <c r="F689">
        <v>1</v>
      </c>
      <c r="G689">
        <v>1</v>
      </c>
      <c r="H689">
        <v>0</v>
      </c>
      <c r="I689">
        <v>4</v>
      </c>
      <c r="J689">
        <v>6</v>
      </c>
      <c r="K689">
        <v>4</v>
      </c>
      <c r="L689">
        <v>1</v>
      </c>
      <c r="M689">
        <v>2</v>
      </c>
      <c r="N689">
        <v>2</v>
      </c>
      <c r="O689" t="s">
        <v>7015</v>
      </c>
      <c r="P689">
        <v>0</v>
      </c>
      <c r="Q689">
        <v>0</v>
      </c>
      <c r="R689">
        <v>0</v>
      </c>
      <c r="S689">
        <v>0</v>
      </c>
      <c r="T689">
        <v>20</v>
      </c>
      <c r="U689">
        <v>4</v>
      </c>
      <c r="V689">
        <v>0</v>
      </c>
      <c r="W689">
        <v>0</v>
      </c>
      <c r="X689">
        <v>0</v>
      </c>
      <c r="Y689">
        <v>0</v>
      </c>
    </row>
    <row r="690" spans="1:25" x14ac:dyDescent="0.25">
      <c r="A690" t="s">
        <v>5583</v>
      </c>
      <c r="B690" t="s">
        <v>5248</v>
      </c>
      <c r="C690">
        <v>0</v>
      </c>
      <c r="D690">
        <v>0</v>
      </c>
      <c r="E690">
        <v>2.4500000000000002</v>
      </c>
      <c r="F690">
        <v>1</v>
      </c>
      <c r="G690">
        <v>1</v>
      </c>
      <c r="H690">
        <v>0</v>
      </c>
      <c r="I690">
        <v>3.2</v>
      </c>
      <c r="J690">
        <v>3</v>
      </c>
      <c r="K690">
        <v>1</v>
      </c>
      <c r="L690">
        <v>0</v>
      </c>
      <c r="M690">
        <v>0</v>
      </c>
      <c r="N690">
        <v>0</v>
      </c>
      <c r="O690" t="s">
        <v>5584</v>
      </c>
      <c r="P690">
        <v>0</v>
      </c>
      <c r="Q690">
        <v>0</v>
      </c>
      <c r="R690">
        <v>0</v>
      </c>
      <c r="S690">
        <v>0</v>
      </c>
      <c r="T690">
        <v>14</v>
      </c>
      <c r="U690">
        <v>1</v>
      </c>
      <c r="V690">
        <v>0</v>
      </c>
      <c r="W690">
        <v>0</v>
      </c>
      <c r="X690">
        <v>0</v>
      </c>
      <c r="Y690">
        <v>0</v>
      </c>
    </row>
    <row r="691" spans="1:25" x14ac:dyDescent="0.25">
      <c r="A691" t="s">
        <v>5519</v>
      </c>
      <c r="B691" t="s">
        <v>5248</v>
      </c>
      <c r="C691">
        <v>0</v>
      </c>
      <c r="D691">
        <v>0</v>
      </c>
      <c r="E691">
        <v>7.36</v>
      </c>
      <c r="F691">
        <v>0</v>
      </c>
      <c r="G691">
        <v>3</v>
      </c>
      <c r="H691">
        <v>0</v>
      </c>
      <c r="I691">
        <v>3.2</v>
      </c>
      <c r="J691">
        <v>9</v>
      </c>
      <c r="K691">
        <v>3</v>
      </c>
      <c r="L691">
        <v>1</v>
      </c>
      <c r="M691">
        <v>2</v>
      </c>
      <c r="N691">
        <v>1</v>
      </c>
      <c r="O691" t="s">
        <v>7104</v>
      </c>
      <c r="P691">
        <v>0</v>
      </c>
      <c r="Q691">
        <v>0</v>
      </c>
      <c r="R691">
        <v>0</v>
      </c>
      <c r="S691">
        <v>0</v>
      </c>
      <c r="T691">
        <v>21</v>
      </c>
      <c r="U691">
        <v>5</v>
      </c>
      <c r="V691">
        <v>0</v>
      </c>
      <c r="W691">
        <v>0</v>
      </c>
      <c r="X691">
        <v>0</v>
      </c>
      <c r="Y691">
        <v>0</v>
      </c>
    </row>
    <row r="692" spans="1:25" x14ac:dyDescent="0.25">
      <c r="A692" t="s">
        <v>2472</v>
      </c>
      <c r="B692" t="s">
        <v>5250</v>
      </c>
      <c r="C692">
        <v>0</v>
      </c>
      <c r="D692">
        <v>0</v>
      </c>
      <c r="E692">
        <v>14.73</v>
      </c>
      <c r="F692">
        <v>0</v>
      </c>
      <c r="G692">
        <v>4</v>
      </c>
      <c r="H692">
        <v>0</v>
      </c>
      <c r="I692">
        <v>3.2</v>
      </c>
      <c r="J692">
        <v>6</v>
      </c>
      <c r="K692">
        <v>6</v>
      </c>
      <c r="L692">
        <v>1</v>
      </c>
      <c r="M692">
        <v>2</v>
      </c>
      <c r="N692">
        <v>8</v>
      </c>
      <c r="O692" t="s">
        <v>4708</v>
      </c>
      <c r="P692">
        <v>0</v>
      </c>
      <c r="Q692">
        <v>0</v>
      </c>
      <c r="R692">
        <v>0</v>
      </c>
      <c r="S692">
        <v>0</v>
      </c>
      <c r="T692">
        <v>25</v>
      </c>
      <c r="U692">
        <v>9</v>
      </c>
      <c r="V692">
        <v>0</v>
      </c>
      <c r="W692">
        <v>0</v>
      </c>
      <c r="X692">
        <v>2</v>
      </c>
      <c r="Y692">
        <v>0</v>
      </c>
    </row>
    <row r="693" spans="1:25" x14ac:dyDescent="0.25">
      <c r="A693" t="s">
        <v>805</v>
      </c>
      <c r="B693" t="s">
        <v>5238</v>
      </c>
      <c r="C693">
        <v>0</v>
      </c>
      <c r="D693">
        <v>0</v>
      </c>
      <c r="E693">
        <v>17.18</v>
      </c>
      <c r="F693">
        <v>0</v>
      </c>
      <c r="G693">
        <v>3</v>
      </c>
      <c r="H693">
        <v>0</v>
      </c>
      <c r="I693">
        <v>3.2</v>
      </c>
      <c r="J693">
        <v>7</v>
      </c>
      <c r="K693">
        <v>7</v>
      </c>
      <c r="L693">
        <v>2</v>
      </c>
      <c r="M693">
        <v>3</v>
      </c>
      <c r="N693">
        <v>4</v>
      </c>
      <c r="O693" t="s">
        <v>3990</v>
      </c>
      <c r="P693">
        <v>0</v>
      </c>
      <c r="Q693">
        <v>0</v>
      </c>
      <c r="R693">
        <v>0</v>
      </c>
      <c r="S693">
        <v>0</v>
      </c>
      <c r="T693">
        <v>22</v>
      </c>
      <c r="U693">
        <v>7</v>
      </c>
      <c r="V693">
        <v>0</v>
      </c>
      <c r="W693">
        <v>0</v>
      </c>
      <c r="X693">
        <v>0</v>
      </c>
      <c r="Y693">
        <v>0</v>
      </c>
    </row>
    <row r="694" spans="1:25" x14ac:dyDescent="0.25">
      <c r="A694" t="s">
        <v>6936</v>
      </c>
      <c r="B694" t="s">
        <v>5245</v>
      </c>
      <c r="C694">
        <v>0</v>
      </c>
      <c r="D694">
        <v>0</v>
      </c>
      <c r="E694">
        <v>22.09</v>
      </c>
      <c r="F694">
        <v>0</v>
      </c>
      <c r="G694">
        <v>2</v>
      </c>
      <c r="H694">
        <v>0</v>
      </c>
      <c r="I694">
        <v>3.2</v>
      </c>
      <c r="J694">
        <v>10</v>
      </c>
      <c r="K694">
        <v>9</v>
      </c>
      <c r="L694">
        <v>2</v>
      </c>
      <c r="M694">
        <v>1</v>
      </c>
      <c r="N694">
        <v>3</v>
      </c>
      <c r="O694" t="s">
        <v>7105</v>
      </c>
      <c r="P694">
        <v>0</v>
      </c>
      <c r="Q694">
        <v>0</v>
      </c>
      <c r="R694">
        <v>0</v>
      </c>
      <c r="S694">
        <v>0</v>
      </c>
      <c r="T694">
        <v>24</v>
      </c>
      <c r="U694">
        <v>9</v>
      </c>
      <c r="V694">
        <v>0</v>
      </c>
      <c r="W694">
        <v>0</v>
      </c>
      <c r="X694">
        <v>0</v>
      </c>
      <c r="Y694">
        <v>0</v>
      </c>
    </row>
    <row r="695" spans="1:25" x14ac:dyDescent="0.25">
      <c r="A695" t="s">
        <v>5537</v>
      </c>
      <c r="B695" t="s">
        <v>5238</v>
      </c>
      <c r="C695">
        <v>0</v>
      </c>
      <c r="D695">
        <v>0</v>
      </c>
      <c r="E695">
        <v>2.7</v>
      </c>
      <c r="F695">
        <v>0</v>
      </c>
      <c r="G695">
        <v>4</v>
      </c>
      <c r="H695">
        <v>0</v>
      </c>
      <c r="I695">
        <v>3.1</v>
      </c>
      <c r="J695">
        <v>3</v>
      </c>
      <c r="K695">
        <v>1</v>
      </c>
      <c r="L695">
        <v>0</v>
      </c>
      <c r="M695">
        <v>5</v>
      </c>
      <c r="N695">
        <v>2</v>
      </c>
      <c r="O695" t="s">
        <v>5538</v>
      </c>
      <c r="P695">
        <v>0</v>
      </c>
      <c r="Q695">
        <v>0</v>
      </c>
      <c r="R695">
        <v>1</v>
      </c>
      <c r="S695">
        <v>0</v>
      </c>
      <c r="T695">
        <v>15</v>
      </c>
      <c r="U695">
        <v>1</v>
      </c>
      <c r="V695">
        <v>0</v>
      </c>
      <c r="W695">
        <v>0</v>
      </c>
      <c r="X695">
        <v>0</v>
      </c>
      <c r="Y695">
        <v>0</v>
      </c>
    </row>
    <row r="696" spans="1:25" x14ac:dyDescent="0.25">
      <c r="A696" t="s">
        <v>5315</v>
      </c>
      <c r="B696" t="s">
        <v>5240</v>
      </c>
      <c r="C696">
        <v>0</v>
      </c>
      <c r="D696">
        <v>0</v>
      </c>
      <c r="E696">
        <v>13.5</v>
      </c>
      <c r="F696">
        <v>0</v>
      </c>
      <c r="G696">
        <v>2</v>
      </c>
      <c r="H696">
        <v>0</v>
      </c>
      <c r="I696">
        <v>3.1</v>
      </c>
      <c r="J696">
        <v>8</v>
      </c>
      <c r="K696">
        <v>5</v>
      </c>
      <c r="L696">
        <v>2</v>
      </c>
      <c r="M696">
        <v>4</v>
      </c>
      <c r="N696">
        <v>1</v>
      </c>
      <c r="O696" t="s">
        <v>5316</v>
      </c>
      <c r="P696">
        <v>0</v>
      </c>
      <c r="Q696">
        <v>0</v>
      </c>
      <c r="R696">
        <v>0</v>
      </c>
      <c r="S696">
        <v>0</v>
      </c>
      <c r="T696">
        <v>19</v>
      </c>
      <c r="U696">
        <v>5</v>
      </c>
      <c r="V696">
        <v>0</v>
      </c>
      <c r="W696">
        <v>0</v>
      </c>
      <c r="X696">
        <v>1</v>
      </c>
      <c r="Y696">
        <v>0</v>
      </c>
    </row>
    <row r="697" spans="1:25" x14ac:dyDescent="0.25">
      <c r="A697" t="s">
        <v>5317</v>
      </c>
      <c r="B697" t="s">
        <v>5258</v>
      </c>
      <c r="C697">
        <v>0</v>
      </c>
      <c r="D697">
        <v>1</v>
      </c>
      <c r="E697">
        <v>6</v>
      </c>
      <c r="F697">
        <v>0</v>
      </c>
      <c r="G697">
        <v>2</v>
      </c>
      <c r="H697">
        <v>0</v>
      </c>
      <c r="I697">
        <v>3</v>
      </c>
      <c r="J697">
        <v>3</v>
      </c>
      <c r="K697">
        <v>2</v>
      </c>
      <c r="L697">
        <v>1</v>
      </c>
      <c r="M697">
        <v>3</v>
      </c>
      <c r="N697">
        <v>1</v>
      </c>
      <c r="O697" t="s">
        <v>7106</v>
      </c>
      <c r="P697">
        <v>0</v>
      </c>
      <c r="Q697">
        <v>0</v>
      </c>
      <c r="R697">
        <v>0</v>
      </c>
      <c r="S697">
        <v>0</v>
      </c>
      <c r="T697">
        <v>14</v>
      </c>
      <c r="U697">
        <v>2</v>
      </c>
      <c r="V697">
        <v>0</v>
      </c>
      <c r="W697">
        <v>1</v>
      </c>
      <c r="X697">
        <v>0</v>
      </c>
      <c r="Y697">
        <v>0</v>
      </c>
    </row>
    <row r="698" spans="1:25" x14ac:dyDescent="0.25">
      <c r="A698" t="s">
        <v>6920</v>
      </c>
      <c r="B698" t="s">
        <v>5257</v>
      </c>
      <c r="C698">
        <v>0</v>
      </c>
      <c r="D698">
        <v>0</v>
      </c>
      <c r="E698">
        <v>9</v>
      </c>
      <c r="F698">
        <v>0</v>
      </c>
      <c r="G698">
        <v>2</v>
      </c>
      <c r="H698">
        <v>0</v>
      </c>
      <c r="I698">
        <v>3</v>
      </c>
      <c r="J698">
        <v>6</v>
      </c>
      <c r="K698">
        <v>3</v>
      </c>
      <c r="L698">
        <v>1</v>
      </c>
      <c r="M698">
        <v>0</v>
      </c>
      <c r="N698">
        <v>4</v>
      </c>
      <c r="O698" t="s">
        <v>7107</v>
      </c>
      <c r="P698">
        <v>0</v>
      </c>
      <c r="Q698">
        <v>0</v>
      </c>
      <c r="R698">
        <v>0</v>
      </c>
      <c r="S698">
        <v>0</v>
      </c>
      <c r="T698">
        <v>18</v>
      </c>
      <c r="U698">
        <v>5</v>
      </c>
      <c r="V698">
        <v>0</v>
      </c>
      <c r="W698">
        <v>0</v>
      </c>
      <c r="X698">
        <v>0</v>
      </c>
      <c r="Y698">
        <v>0</v>
      </c>
    </row>
    <row r="699" spans="1:25" x14ac:dyDescent="0.25">
      <c r="A699" t="s">
        <v>3731</v>
      </c>
      <c r="B699" t="s">
        <v>5240</v>
      </c>
      <c r="C699">
        <v>0</v>
      </c>
      <c r="D699">
        <v>0</v>
      </c>
      <c r="E699">
        <v>12</v>
      </c>
      <c r="F699">
        <v>0</v>
      </c>
      <c r="G699">
        <v>2</v>
      </c>
      <c r="H699">
        <v>0</v>
      </c>
      <c r="I699">
        <v>3</v>
      </c>
      <c r="J699">
        <v>5</v>
      </c>
      <c r="K699">
        <v>4</v>
      </c>
      <c r="L699">
        <v>3</v>
      </c>
      <c r="M699">
        <v>0</v>
      </c>
      <c r="N699">
        <v>0</v>
      </c>
      <c r="O699" t="s">
        <v>4815</v>
      </c>
      <c r="P699">
        <v>0</v>
      </c>
      <c r="Q699">
        <v>0</v>
      </c>
      <c r="R699">
        <v>0</v>
      </c>
      <c r="S699">
        <v>0</v>
      </c>
      <c r="T699">
        <v>14</v>
      </c>
      <c r="U699">
        <v>4</v>
      </c>
      <c r="V699">
        <v>0</v>
      </c>
      <c r="W699">
        <v>0</v>
      </c>
      <c r="X699">
        <v>0</v>
      </c>
      <c r="Y699">
        <v>0</v>
      </c>
    </row>
    <row r="700" spans="1:25" x14ac:dyDescent="0.25">
      <c r="A700" t="s">
        <v>902</v>
      </c>
      <c r="B700" t="s">
        <v>5237</v>
      </c>
      <c r="C700">
        <v>1</v>
      </c>
      <c r="D700">
        <v>1</v>
      </c>
      <c r="E700">
        <v>12</v>
      </c>
      <c r="F700">
        <v>0</v>
      </c>
      <c r="G700">
        <v>9</v>
      </c>
      <c r="H700">
        <v>0</v>
      </c>
      <c r="I700">
        <v>3</v>
      </c>
      <c r="J700">
        <v>7</v>
      </c>
      <c r="K700">
        <v>4</v>
      </c>
      <c r="L700">
        <v>3</v>
      </c>
      <c r="M700">
        <v>0</v>
      </c>
      <c r="N700">
        <v>4</v>
      </c>
      <c r="O700" t="s">
        <v>4167</v>
      </c>
      <c r="P700">
        <v>0</v>
      </c>
      <c r="Q700">
        <v>0</v>
      </c>
      <c r="R700">
        <v>0</v>
      </c>
      <c r="S700">
        <v>3</v>
      </c>
      <c r="T700">
        <v>21</v>
      </c>
      <c r="U700">
        <v>5</v>
      </c>
      <c r="V700">
        <v>1</v>
      </c>
      <c r="W700">
        <v>0</v>
      </c>
      <c r="X700">
        <v>0</v>
      </c>
      <c r="Y700">
        <v>0</v>
      </c>
    </row>
    <row r="701" spans="1:25" x14ac:dyDescent="0.25">
      <c r="A701" t="s">
        <v>5554</v>
      </c>
      <c r="B701" t="s">
        <v>5230</v>
      </c>
      <c r="C701">
        <v>0</v>
      </c>
      <c r="D701">
        <v>1</v>
      </c>
      <c r="E701">
        <v>15</v>
      </c>
      <c r="F701">
        <v>1</v>
      </c>
      <c r="G701">
        <v>1</v>
      </c>
      <c r="H701">
        <v>0</v>
      </c>
      <c r="I701">
        <v>3</v>
      </c>
      <c r="J701">
        <v>5</v>
      </c>
      <c r="K701">
        <v>5</v>
      </c>
      <c r="L701">
        <v>1</v>
      </c>
      <c r="M701">
        <v>3</v>
      </c>
      <c r="N701">
        <v>5</v>
      </c>
      <c r="O701" t="s">
        <v>6006</v>
      </c>
      <c r="P701">
        <v>0</v>
      </c>
      <c r="Q701">
        <v>0</v>
      </c>
      <c r="R701">
        <v>0</v>
      </c>
      <c r="S701">
        <v>0</v>
      </c>
      <c r="T701">
        <v>19</v>
      </c>
      <c r="U701">
        <v>5</v>
      </c>
      <c r="V701">
        <v>0</v>
      </c>
      <c r="W701">
        <v>0</v>
      </c>
      <c r="X701">
        <v>1</v>
      </c>
      <c r="Y701">
        <v>0</v>
      </c>
    </row>
    <row r="702" spans="1:25" x14ac:dyDescent="0.25">
      <c r="A702" t="s">
        <v>5543</v>
      </c>
      <c r="B702" t="s">
        <v>5256</v>
      </c>
      <c r="C702">
        <v>1</v>
      </c>
      <c r="D702">
        <v>0</v>
      </c>
      <c r="E702">
        <v>30</v>
      </c>
      <c r="F702">
        <v>0</v>
      </c>
      <c r="G702">
        <v>4</v>
      </c>
      <c r="H702">
        <v>0</v>
      </c>
      <c r="I702">
        <v>3</v>
      </c>
      <c r="J702">
        <v>11</v>
      </c>
      <c r="K702">
        <v>10</v>
      </c>
      <c r="L702">
        <v>1</v>
      </c>
      <c r="M702">
        <v>3</v>
      </c>
      <c r="N702">
        <v>3</v>
      </c>
      <c r="O702" t="s">
        <v>5544</v>
      </c>
      <c r="P702">
        <v>0</v>
      </c>
      <c r="Q702">
        <v>0</v>
      </c>
      <c r="R702">
        <v>0</v>
      </c>
      <c r="S702">
        <v>0</v>
      </c>
      <c r="T702">
        <v>23</v>
      </c>
      <c r="U702">
        <v>10</v>
      </c>
      <c r="V702">
        <v>1</v>
      </c>
      <c r="W702">
        <v>0</v>
      </c>
      <c r="X702">
        <v>1</v>
      </c>
      <c r="Y702">
        <v>0</v>
      </c>
    </row>
    <row r="703" spans="1:25" x14ac:dyDescent="0.25">
      <c r="A703" t="s">
        <v>5439</v>
      </c>
      <c r="B703" t="s">
        <v>5237</v>
      </c>
      <c r="C703">
        <v>1</v>
      </c>
      <c r="D703">
        <v>0</v>
      </c>
      <c r="E703">
        <v>10.130000000000001</v>
      </c>
      <c r="F703">
        <v>0</v>
      </c>
      <c r="G703">
        <v>1</v>
      </c>
      <c r="H703">
        <v>0</v>
      </c>
      <c r="I703">
        <v>2.2000000000000002</v>
      </c>
      <c r="J703">
        <v>4</v>
      </c>
      <c r="K703">
        <v>3</v>
      </c>
      <c r="L703">
        <v>1</v>
      </c>
      <c r="M703">
        <v>2</v>
      </c>
      <c r="N703">
        <v>3</v>
      </c>
      <c r="O703" t="s">
        <v>6043</v>
      </c>
      <c r="P703">
        <v>0</v>
      </c>
      <c r="Q703">
        <v>0</v>
      </c>
      <c r="R703">
        <v>0</v>
      </c>
      <c r="S703">
        <v>0</v>
      </c>
      <c r="T703">
        <v>15</v>
      </c>
      <c r="U703">
        <v>3</v>
      </c>
      <c r="V703">
        <v>0</v>
      </c>
      <c r="W703">
        <v>0</v>
      </c>
      <c r="X703">
        <v>2</v>
      </c>
      <c r="Y703">
        <v>0</v>
      </c>
    </row>
    <row r="704" spans="1:25" x14ac:dyDescent="0.25">
      <c r="A704" t="s">
        <v>5184</v>
      </c>
      <c r="B704" t="s">
        <v>5245</v>
      </c>
      <c r="C704">
        <v>0</v>
      </c>
      <c r="D704">
        <v>0</v>
      </c>
      <c r="E704">
        <v>3.86</v>
      </c>
      <c r="F704">
        <v>0</v>
      </c>
      <c r="G704">
        <v>1</v>
      </c>
      <c r="H704">
        <v>0</v>
      </c>
      <c r="I704">
        <v>2.1</v>
      </c>
      <c r="J704">
        <v>3</v>
      </c>
      <c r="K704">
        <v>1</v>
      </c>
      <c r="L704">
        <v>0</v>
      </c>
      <c r="M704">
        <v>0</v>
      </c>
      <c r="N704">
        <v>0</v>
      </c>
      <c r="O704" t="s">
        <v>5185</v>
      </c>
      <c r="P704">
        <v>0</v>
      </c>
      <c r="Q704">
        <v>0</v>
      </c>
      <c r="R704">
        <v>0</v>
      </c>
      <c r="S704">
        <v>0</v>
      </c>
      <c r="T704">
        <v>8</v>
      </c>
      <c r="U704">
        <v>1</v>
      </c>
      <c r="V704">
        <v>0</v>
      </c>
      <c r="W704">
        <v>0</v>
      </c>
      <c r="X704">
        <v>0</v>
      </c>
      <c r="Y704">
        <v>0</v>
      </c>
    </row>
    <row r="705" spans="1:25" x14ac:dyDescent="0.25">
      <c r="A705" t="s">
        <v>5269</v>
      </c>
      <c r="B705" t="s">
        <v>5229</v>
      </c>
      <c r="C705">
        <v>0</v>
      </c>
      <c r="D705">
        <v>0</v>
      </c>
      <c r="E705">
        <v>3.86</v>
      </c>
      <c r="F705">
        <v>0</v>
      </c>
      <c r="G705">
        <v>2</v>
      </c>
      <c r="H705">
        <v>0</v>
      </c>
      <c r="I705">
        <v>2.1</v>
      </c>
      <c r="J705">
        <v>2</v>
      </c>
      <c r="K705">
        <v>1</v>
      </c>
      <c r="L705">
        <v>1</v>
      </c>
      <c r="M705">
        <v>1</v>
      </c>
      <c r="N705">
        <v>2</v>
      </c>
      <c r="O705" t="s">
        <v>7108</v>
      </c>
      <c r="P705">
        <v>0</v>
      </c>
      <c r="Q705">
        <v>0</v>
      </c>
      <c r="R705">
        <v>0</v>
      </c>
      <c r="S705">
        <v>0</v>
      </c>
      <c r="T705">
        <v>11</v>
      </c>
      <c r="U705">
        <v>1</v>
      </c>
      <c r="V705">
        <v>0</v>
      </c>
      <c r="W705">
        <v>0</v>
      </c>
      <c r="X705">
        <v>0</v>
      </c>
      <c r="Y705">
        <v>0</v>
      </c>
    </row>
    <row r="706" spans="1:25" x14ac:dyDescent="0.25">
      <c r="A706" t="s">
        <v>6937</v>
      </c>
      <c r="B706" t="s">
        <v>5242</v>
      </c>
      <c r="C706">
        <v>0</v>
      </c>
      <c r="D706">
        <v>0</v>
      </c>
      <c r="E706">
        <v>23.14</v>
      </c>
      <c r="F706">
        <v>0</v>
      </c>
      <c r="G706">
        <v>2</v>
      </c>
      <c r="H706">
        <v>0</v>
      </c>
      <c r="I706">
        <v>2.1</v>
      </c>
      <c r="J706">
        <v>6</v>
      </c>
      <c r="K706">
        <v>6</v>
      </c>
      <c r="L706">
        <v>0</v>
      </c>
      <c r="M706">
        <v>2</v>
      </c>
      <c r="N706">
        <v>1</v>
      </c>
      <c r="O706" t="s">
        <v>7109</v>
      </c>
      <c r="P706">
        <v>0</v>
      </c>
      <c r="Q706">
        <v>0</v>
      </c>
      <c r="R706">
        <v>0</v>
      </c>
      <c r="S706">
        <v>0</v>
      </c>
      <c r="T706">
        <v>14</v>
      </c>
      <c r="U706">
        <v>7</v>
      </c>
      <c r="V706">
        <v>0</v>
      </c>
      <c r="W706">
        <v>0</v>
      </c>
      <c r="X706">
        <v>0</v>
      </c>
      <c r="Y706">
        <v>0</v>
      </c>
    </row>
    <row r="707" spans="1:25" x14ac:dyDescent="0.25">
      <c r="A707" t="s">
        <v>6938</v>
      </c>
      <c r="B707" t="s">
        <v>5257</v>
      </c>
      <c r="C707">
        <v>0</v>
      </c>
      <c r="D707">
        <v>0</v>
      </c>
      <c r="E707">
        <v>30.86</v>
      </c>
      <c r="F707">
        <v>0</v>
      </c>
      <c r="G707">
        <v>2</v>
      </c>
      <c r="H707">
        <v>0</v>
      </c>
      <c r="I707">
        <v>2.1</v>
      </c>
      <c r="J707">
        <v>7</v>
      </c>
      <c r="K707">
        <v>8</v>
      </c>
      <c r="L707">
        <v>1</v>
      </c>
      <c r="M707">
        <v>2</v>
      </c>
      <c r="N707">
        <v>0</v>
      </c>
      <c r="O707" t="s">
        <v>7110</v>
      </c>
      <c r="P707">
        <v>0</v>
      </c>
      <c r="Q707">
        <v>0</v>
      </c>
      <c r="R707">
        <v>0</v>
      </c>
      <c r="S707">
        <v>0</v>
      </c>
      <c r="T707">
        <v>15</v>
      </c>
      <c r="U707">
        <v>8</v>
      </c>
      <c r="V707">
        <v>0</v>
      </c>
      <c r="W707">
        <v>1</v>
      </c>
      <c r="X707">
        <v>0</v>
      </c>
      <c r="Y707">
        <v>0</v>
      </c>
    </row>
    <row r="708" spans="1:25" x14ac:dyDescent="0.25">
      <c r="A708" t="s">
        <v>290</v>
      </c>
      <c r="B708" t="s">
        <v>5249</v>
      </c>
      <c r="C708">
        <v>0</v>
      </c>
      <c r="D708">
        <v>0</v>
      </c>
      <c r="E708">
        <v>0</v>
      </c>
      <c r="F708">
        <v>0</v>
      </c>
      <c r="G708">
        <v>2</v>
      </c>
      <c r="H708">
        <v>0</v>
      </c>
      <c r="I708">
        <v>2</v>
      </c>
      <c r="J708">
        <v>0</v>
      </c>
      <c r="K708">
        <v>0</v>
      </c>
      <c r="L708">
        <v>0</v>
      </c>
      <c r="M708">
        <v>0</v>
      </c>
      <c r="N708">
        <v>0</v>
      </c>
      <c r="O708" t="s">
        <v>4873</v>
      </c>
      <c r="P708">
        <v>0</v>
      </c>
      <c r="Q708">
        <v>0</v>
      </c>
      <c r="R708">
        <v>0</v>
      </c>
      <c r="S708">
        <v>0</v>
      </c>
      <c r="T708">
        <v>6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5">
      <c r="A709" t="s">
        <v>861</v>
      </c>
      <c r="B709" t="s">
        <v>5236</v>
      </c>
      <c r="C709">
        <v>0</v>
      </c>
      <c r="D709">
        <v>0</v>
      </c>
      <c r="E709">
        <v>4.5</v>
      </c>
      <c r="F709">
        <v>0</v>
      </c>
      <c r="G709">
        <v>2</v>
      </c>
      <c r="H709">
        <v>0</v>
      </c>
      <c r="I709">
        <v>2</v>
      </c>
      <c r="J709">
        <v>3</v>
      </c>
      <c r="K709">
        <v>1</v>
      </c>
      <c r="L709">
        <v>0</v>
      </c>
      <c r="M709">
        <v>1</v>
      </c>
      <c r="N709">
        <v>1</v>
      </c>
      <c r="O709" t="s">
        <v>4268</v>
      </c>
      <c r="P709">
        <v>0</v>
      </c>
      <c r="Q709">
        <v>0</v>
      </c>
      <c r="R709">
        <v>0</v>
      </c>
      <c r="S709">
        <v>0</v>
      </c>
      <c r="T709">
        <v>10</v>
      </c>
      <c r="U709">
        <v>1</v>
      </c>
      <c r="V709">
        <v>0</v>
      </c>
      <c r="W709">
        <v>0</v>
      </c>
      <c r="X709">
        <v>0</v>
      </c>
      <c r="Y709">
        <v>0</v>
      </c>
    </row>
    <row r="710" spans="1:25" x14ac:dyDescent="0.25">
      <c r="A710" t="s">
        <v>5570</v>
      </c>
      <c r="B710" t="s">
        <v>5244</v>
      </c>
      <c r="C710">
        <v>0</v>
      </c>
      <c r="D710">
        <v>0</v>
      </c>
      <c r="E710">
        <v>4.5</v>
      </c>
      <c r="F710">
        <v>0</v>
      </c>
      <c r="G710">
        <v>1</v>
      </c>
      <c r="H710">
        <v>0</v>
      </c>
      <c r="I710">
        <v>2</v>
      </c>
      <c r="J710">
        <v>4</v>
      </c>
      <c r="K710">
        <v>1</v>
      </c>
      <c r="L710">
        <v>0</v>
      </c>
      <c r="M710">
        <v>0</v>
      </c>
      <c r="N710">
        <v>1</v>
      </c>
      <c r="O710" t="s">
        <v>5571</v>
      </c>
      <c r="P710">
        <v>0</v>
      </c>
      <c r="Q710">
        <v>0</v>
      </c>
      <c r="R710">
        <v>0</v>
      </c>
      <c r="S710">
        <v>0</v>
      </c>
      <c r="T710">
        <v>10</v>
      </c>
      <c r="U710">
        <v>1</v>
      </c>
      <c r="V710">
        <v>0</v>
      </c>
      <c r="W710">
        <v>0</v>
      </c>
      <c r="X710">
        <v>0</v>
      </c>
      <c r="Y710">
        <v>0</v>
      </c>
    </row>
    <row r="711" spans="1:25" x14ac:dyDescent="0.25">
      <c r="A711" t="s">
        <v>6919</v>
      </c>
      <c r="B711" t="s">
        <v>5243</v>
      </c>
      <c r="C711">
        <v>0</v>
      </c>
      <c r="D711">
        <v>1</v>
      </c>
      <c r="E711">
        <v>9</v>
      </c>
      <c r="F711">
        <v>0</v>
      </c>
      <c r="G711">
        <v>1</v>
      </c>
      <c r="H711">
        <v>0</v>
      </c>
      <c r="I711">
        <v>2</v>
      </c>
      <c r="J711">
        <v>4</v>
      </c>
      <c r="K711">
        <v>2</v>
      </c>
      <c r="L711">
        <v>1</v>
      </c>
      <c r="M711">
        <v>2</v>
      </c>
      <c r="N711">
        <v>0</v>
      </c>
      <c r="O711" t="s">
        <v>7111</v>
      </c>
      <c r="P711">
        <v>0</v>
      </c>
      <c r="Q711">
        <v>0</v>
      </c>
      <c r="R711">
        <v>0</v>
      </c>
      <c r="S711">
        <v>0</v>
      </c>
      <c r="T711">
        <v>9</v>
      </c>
      <c r="U711">
        <v>2</v>
      </c>
      <c r="V711">
        <v>0</v>
      </c>
      <c r="W711">
        <v>0</v>
      </c>
      <c r="X711">
        <v>0</v>
      </c>
      <c r="Y711">
        <v>0</v>
      </c>
    </row>
    <row r="712" spans="1:25" x14ac:dyDescent="0.25">
      <c r="A712" t="s">
        <v>6931</v>
      </c>
      <c r="B712" t="s">
        <v>5253</v>
      </c>
      <c r="C712">
        <v>0</v>
      </c>
      <c r="D712">
        <v>0</v>
      </c>
      <c r="E712">
        <v>13.5</v>
      </c>
      <c r="F712">
        <v>0</v>
      </c>
      <c r="G712">
        <v>1</v>
      </c>
      <c r="H712">
        <v>0</v>
      </c>
      <c r="I712">
        <v>2</v>
      </c>
      <c r="J712">
        <v>5</v>
      </c>
      <c r="K712">
        <v>3</v>
      </c>
      <c r="L712">
        <v>0</v>
      </c>
      <c r="M712">
        <v>2</v>
      </c>
      <c r="N712">
        <v>0</v>
      </c>
      <c r="O712" t="s">
        <v>7112</v>
      </c>
      <c r="P712">
        <v>0</v>
      </c>
      <c r="Q712">
        <v>0</v>
      </c>
      <c r="R712">
        <v>0</v>
      </c>
      <c r="S712">
        <v>0</v>
      </c>
      <c r="T712">
        <v>10</v>
      </c>
      <c r="U712">
        <v>3</v>
      </c>
      <c r="V712">
        <v>0</v>
      </c>
      <c r="W712">
        <v>0</v>
      </c>
      <c r="X712">
        <v>0</v>
      </c>
      <c r="Y712">
        <v>0</v>
      </c>
    </row>
    <row r="713" spans="1:25" x14ac:dyDescent="0.25">
      <c r="A713" t="s">
        <v>3716</v>
      </c>
      <c r="B713" t="s">
        <v>5248</v>
      </c>
      <c r="C713">
        <v>0</v>
      </c>
      <c r="D713">
        <v>0</v>
      </c>
      <c r="E713">
        <v>13.5</v>
      </c>
      <c r="F713">
        <v>0</v>
      </c>
      <c r="G713">
        <v>1</v>
      </c>
      <c r="H713">
        <v>0</v>
      </c>
      <c r="I713">
        <v>2</v>
      </c>
      <c r="J713">
        <v>5</v>
      </c>
      <c r="K713">
        <v>3</v>
      </c>
      <c r="L713">
        <v>0</v>
      </c>
      <c r="M713">
        <v>0</v>
      </c>
      <c r="N713">
        <v>2</v>
      </c>
      <c r="O713" t="s">
        <v>3907</v>
      </c>
      <c r="P713">
        <v>0</v>
      </c>
      <c r="Q713">
        <v>0</v>
      </c>
      <c r="R713">
        <v>0</v>
      </c>
      <c r="S713">
        <v>0</v>
      </c>
      <c r="T713">
        <v>13</v>
      </c>
      <c r="U713">
        <v>4</v>
      </c>
      <c r="V713">
        <v>0</v>
      </c>
      <c r="W713">
        <v>0</v>
      </c>
      <c r="X713">
        <v>0</v>
      </c>
      <c r="Y713">
        <v>0</v>
      </c>
    </row>
    <row r="714" spans="1:25" x14ac:dyDescent="0.25">
      <c r="A714" t="s">
        <v>5290</v>
      </c>
      <c r="B714" t="s">
        <v>5245</v>
      </c>
      <c r="C714">
        <v>0</v>
      </c>
      <c r="D714">
        <v>0</v>
      </c>
      <c r="E714">
        <v>13.5</v>
      </c>
      <c r="F714">
        <v>0</v>
      </c>
      <c r="G714">
        <v>2</v>
      </c>
      <c r="H714">
        <v>0</v>
      </c>
      <c r="I714">
        <v>2</v>
      </c>
      <c r="J714">
        <v>5</v>
      </c>
      <c r="K714">
        <v>3</v>
      </c>
      <c r="L714">
        <v>0</v>
      </c>
      <c r="M714">
        <v>0</v>
      </c>
      <c r="N714">
        <v>2</v>
      </c>
      <c r="O714" t="s">
        <v>5291</v>
      </c>
      <c r="P714">
        <v>0</v>
      </c>
      <c r="Q714">
        <v>0</v>
      </c>
      <c r="R714">
        <v>0</v>
      </c>
      <c r="S714">
        <v>0</v>
      </c>
      <c r="T714">
        <v>12</v>
      </c>
      <c r="U714">
        <v>3</v>
      </c>
      <c r="V714">
        <v>0</v>
      </c>
      <c r="W714">
        <v>0</v>
      </c>
      <c r="X714">
        <v>0</v>
      </c>
      <c r="Y714">
        <v>0</v>
      </c>
    </row>
    <row r="715" spans="1:25" x14ac:dyDescent="0.25">
      <c r="A715" t="s">
        <v>6454</v>
      </c>
      <c r="B715" t="s">
        <v>5235</v>
      </c>
      <c r="C715">
        <v>0</v>
      </c>
      <c r="D715">
        <v>0</v>
      </c>
      <c r="E715">
        <v>0</v>
      </c>
      <c r="F715">
        <v>0</v>
      </c>
      <c r="G715">
        <v>2</v>
      </c>
      <c r="H715">
        <v>0</v>
      </c>
      <c r="I715">
        <v>1.2</v>
      </c>
      <c r="J715">
        <v>1</v>
      </c>
      <c r="K715">
        <v>0</v>
      </c>
      <c r="L715">
        <v>0</v>
      </c>
      <c r="M715">
        <v>3</v>
      </c>
      <c r="N715">
        <v>1</v>
      </c>
      <c r="O715" t="s">
        <v>6944</v>
      </c>
      <c r="P715">
        <v>0</v>
      </c>
      <c r="Q715">
        <v>0</v>
      </c>
      <c r="R715">
        <v>0</v>
      </c>
      <c r="S715">
        <v>0</v>
      </c>
      <c r="T715">
        <v>7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x14ac:dyDescent="0.25">
      <c r="A716" t="s">
        <v>5325</v>
      </c>
      <c r="B716" t="s">
        <v>5246</v>
      </c>
      <c r="C716">
        <v>0</v>
      </c>
      <c r="D716">
        <v>0</v>
      </c>
      <c r="E716">
        <v>10.8</v>
      </c>
      <c r="F716">
        <v>0</v>
      </c>
      <c r="G716">
        <v>4</v>
      </c>
      <c r="H716">
        <v>0</v>
      </c>
      <c r="I716">
        <v>1.2</v>
      </c>
      <c r="J716">
        <v>4</v>
      </c>
      <c r="K716">
        <v>2</v>
      </c>
      <c r="L716">
        <v>0</v>
      </c>
      <c r="M716">
        <v>2</v>
      </c>
      <c r="N716">
        <v>1</v>
      </c>
      <c r="O716" t="s">
        <v>5326</v>
      </c>
      <c r="P716">
        <v>0</v>
      </c>
      <c r="Q716">
        <v>0</v>
      </c>
      <c r="R716">
        <v>0</v>
      </c>
      <c r="S716">
        <v>0</v>
      </c>
      <c r="T716">
        <v>11</v>
      </c>
      <c r="U716">
        <v>2</v>
      </c>
      <c r="V716">
        <v>0</v>
      </c>
      <c r="W716">
        <v>1</v>
      </c>
      <c r="X716">
        <v>0</v>
      </c>
      <c r="Y716">
        <v>0</v>
      </c>
    </row>
    <row r="717" spans="1:25" x14ac:dyDescent="0.25">
      <c r="A717" t="s">
        <v>6926</v>
      </c>
      <c r="B717" t="s">
        <v>5241</v>
      </c>
      <c r="C717">
        <v>0</v>
      </c>
      <c r="D717">
        <v>0</v>
      </c>
      <c r="E717">
        <v>10.8</v>
      </c>
      <c r="F717">
        <v>0</v>
      </c>
      <c r="G717">
        <v>2</v>
      </c>
      <c r="H717">
        <v>0</v>
      </c>
      <c r="I717">
        <v>1.2</v>
      </c>
      <c r="J717">
        <v>2</v>
      </c>
      <c r="K717">
        <v>2</v>
      </c>
      <c r="L717">
        <v>0</v>
      </c>
      <c r="M717">
        <v>2</v>
      </c>
      <c r="N717">
        <v>2</v>
      </c>
      <c r="O717" t="s">
        <v>7113</v>
      </c>
      <c r="P717">
        <v>0</v>
      </c>
      <c r="Q717">
        <v>0</v>
      </c>
      <c r="R717">
        <v>0</v>
      </c>
      <c r="S717">
        <v>0</v>
      </c>
      <c r="T717">
        <v>9</v>
      </c>
      <c r="U717">
        <v>2</v>
      </c>
      <c r="V717">
        <v>0</v>
      </c>
      <c r="W717">
        <v>0</v>
      </c>
      <c r="X717">
        <v>0</v>
      </c>
      <c r="Y717">
        <v>0</v>
      </c>
    </row>
    <row r="718" spans="1:25" x14ac:dyDescent="0.25">
      <c r="A718" t="s">
        <v>387</v>
      </c>
      <c r="B718" t="s">
        <v>5250</v>
      </c>
      <c r="C718">
        <v>0</v>
      </c>
      <c r="D718">
        <v>0</v>
      </c>
      <c r="E718">
        <v>0</v>
      </c>
      <c r="F718">
        <v>0</v>
      </c>
      <c r="G718">
        <v>2</v>
      </c>
      <c r="H718">
        <v>0</v>
      </c>
      <c r="I718">
        <v>1.1000000000000001</v>
      </c>
      <c r="J718">
        <v>0</v>
      </c>
      <c r="K718">
        <v>0</v>
      </c>
      <c r="L718">
        <v>0</v>
      </c>
      <c r="M718">
        <v>0</v>
      </c>
      <c r="N718">
        <v>1</v>
      </c>
      <c r="O718" t="s">
        <v>3758</v>
      </c>
      <c r="P718">
        <v>0</v>
      </c>
      <c r="Q718">
        <v>0</v>
      </c>
      <c r="R718">
        <v>0</v>
      </c>
      <c r="S718">
        <v>0</v>
      </c>
      <c r="T718">
        <v>4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x14ac:dyDescent="0.25">
      <c r="A719" t="s">
        <v>5380</v>
      </c>
      <c r="B719" t="s">
        <v>5237</v>
      </c>
      <c r="C719">
        <v>0</v>
      </c>
      <c r="D719">
        <v>0</v>
      </c>
      <c r="E719">
        <v>6.75</v>
      </c>
      <c r="F719">
        <v>0</v>
      </c>
      <c r="G719">
        <v>1</v>
      </c>
      <c r="H719">
        <v>0</v>
      </c>
      <c r="I719">
        <v>1.1000000000000001</v>
      </c>
      <c r="J719">
        <v>2</v>
      </c>
      <c r="K719">
        <v>1</v>
      </c>
      <c r="L719">
        <v>1</v>
      </c>
      <c r="M719">
        <v>1</v>
      </c>
      <c r="N719">
        <v>1</v>
      </c>
      <c r="O719" t="s">
        <v>5381</v>
      </c>
      <c r="P719">
        <v>0</v>
      </c>
      <c r="Q719">
        <v>0</v>
      </c>
      <c r="R719">
        <v>0</v>
      </c>
      <c r="S719">
        <v>0</v>
      </c>
      <c r="T719">
        <v>7</v>
      </c>
      <c r="U719">
        <v>1</v>
      </c>
      <c r="V719">
        <v>0</v>
      </c>
      <c r="W719">
        <v>0</v>
      </c>
      <c r="X719">
        <v>0</v>
      </c>
      <c r="Y719">
        <v>0</v>
      </c>
    </row>
    <row r="720" spans="1:25" x14ac:dyDescent="0.25">
      <c r="A720" t="s">
        <v>6933</v>
      </c>
      <c r="B720" t="s">
        <v>5238</v>
      </c>
      <c r="C720">
        <v>0</v>
      </c>
      <c r="D720">
        <v>0</v>
      </c>
      <c r="E720">
        <v>13.5</v>
      </c>
      <c r="F720">
        <v>0</v>
      </c>
      <c r="G720">
        <v>2</v>
      </c>
      <c r="H720">
        <v>0</v>
      </c>
      <c r="I720">
        <v>1.1000000000000001</v>
      </c>
      <c r="J720">
        <v>3</v>
      </c>
      <c r="K720">
        <v>2</v>
      </c>
      <c r="L720">
        <v>0</v>
      </c>
      <c r="M720">
        <v>2</v>
      </c>
      <c r="N720">
        <v>1</v>
      </c>
      <c r="O720" t="s">
        <v>7114</v>
      </c>
      <c r="P720">
        <v>0</v>
      </c>
      <c r="Q720">
        <v>0</v>
      </c>
      <c r="R720">
        <v>0</v>
      </c>
      <c r="S720">
        <v>0</v>
      </c>
      <c r="T720">
        <v>8</v>
      </c>
      <c r="U720">
        <v>2</v>
      </c>
      <c r="V720">
        <v>0</v>
      </c>
      <c r="W720">
        <v>0</v>
      </c>
      <c r="X720">
        <v>1</v>
      </c>
      <c r="Y720">
        <v>0</v>
      </c>
    </row>
    <row r="721" spans="1:25" x14ac:dyDescent="0.25">
      <c r="A721" t="s">
        <v>6935</v>
      </c>
      <c r="B721" t="s">
        <v>5244</v>
      </c>
      <c r="C721">
        <v>0</v>
      </c>
      <c r="D721">
        <v>0</v>
      </c>
      <c r="E721">
        <v>13.5</v>
      </c>
      <c r="F721">
        <v>0</v>
      </c>
      <c r="G721">
        <v>8</v>
      </c>
      <c r="H721">
        <v>0</v>
      </c>
      <c r="I721">
        <v>1.1000000000000001</v>
      </c>
      <c r="J721">
        <v>5</v>
      </c>
      <c r="K721">
        <v>2</v>
      </c>
      <c r="L721">
        <v>1</v>
      </c>
      <c r="M721">
        <v>2</v>
      </c>
      <c r="N721">
        <v>0</v>
      </c>
      <c r="O721" t="s">
        <v>7115</v>
      </c>
      <c r="P721">
        <v>0</v>
      </c>
      <c r="Q721">
        <v>0</v>
      </c>
      <c r="R721">
        <v>0</v>
      </c>
      <c r="S721">
        <v>0</v>
      </c>
      <c r="T721">
        <v>9</v>
      </c>
      <c r="U721">
        <v>2</v>
      </c>
      <c r="V721">
        <v>0</v>
      </c>
      <c r="W721">
        <v>0</v>
      </c>
      <c r="X721">
        <v>0</v>
      </c>
      <c r="Y721">
        <v>0</v>
      </c>
    </row>
    <row r="722" spans="1:25" x14ac:dyDescent="0.25">
      <c r="A722" t="s">
        <v>12</v>
      </c>
      <c r="B722" t="s">
        <v>5247</v>
      </c>
      <c r="C722">
        <v>0</v>
      </c>
      <c r="D722">
        <v>0</v>
      </c>
      <c r="E722">
        <v>0</v>
      </c>
      <c r="F722">
        <v>0</v>
      </c>
      <c r="G722">
        <v>2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0</v>
      </c>
      <c r="N722">
        <v>1</v>
      </c>
      <c r="O722" t="s">
        <v>4547</v>
      </c>
      <c r="P722">
        <v>0</v>
      </c>
      <c r="Q722">
        <v>0</v>
      </c>
      <c r="R722">
        <v>1</v>
      </c>
      <c r="S722">
        <v>0</v>
      </c>
      <c r="T722">
        <v>6</v>
      </c>
      <c r="U722">
        <v>0</v>
      </c>
      <c r="V722">
        <v>0</v>
      </c>
      <c r="W722">
        <v>1</v>
      </c>
      <c r="X722">
        <v>0</v>
      </c>
      <c r="Y722">
        <v>0</v>
      </c>
    </row>
    <row r="723" spans="1:25" x14ac:dyDescent="0.25">
      <c r="A723" t="s">
        <v>505</v>
      </c>
      <c r="B723" t="s">
        <v>5229</v>
      </c>
      <c r="C723">
        <v>0</v>
      </c>
      <c r="D723">
        <v>0</v>
      </c>
      <c r="E723">
        <v>0</v>
      </c>
      <c r="F723">
        <v>0</v>
      </c>
      <c r="G723">
        <v>1</v>
      </c>
      <c r="H723">
        <v>0</v>
      </c>
      <c r="I723">
        <v>1</v>
      </c>
      <c r="J723">
        <v>2</v>
      </c>
      <c r="K723">
        <v>0</v>
      </c>
      <c r="L723">
        <v>0</v>
      </c>
      <c r="M723">
        <v>1</v>
      </c>
      <c r="N723">
        <v>0</v>
      </c>
      <c r="O723" t="s">
        <v>5081</v>
      </c>
      <c r="P723">
        <v>0</v>
      </c>
      <c r="Q723">
        <v>0</v>
      </c>
      <c r="R723">
        <v>0</v>
      </c>
      <c r="S723">
        <v>0</v>
      </c>
      <c r="T723">
        <v>5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5">
      <c r="A724" t="s">
        <v>578</v>
      </c>
      <c r="B724" t="s">
        <v>5243</v>
      </c>
      <c r="C724">
        <v>0</v>
      </c>
      <c r="D724">
        <v>0</v>
      </c>
      <c r="E724">
        <v>0</v>
      </c>
      <c r="F724">
        <v>0</v>
      </c>
      <c r="G724">
        <v>1</v>
      </c>
      <c r="H724">
        <v>0</v>
      </c>
      <c r="I724">
        <v>1</v>
      </c>
      <c r="J724">
        <v>0</v>
      </c>
      <c r="K724">
        <v>0</v>
      </c>
      <c r="L724">
        <v>0</v>
      </c>
      <c r="M724">
        <v>0</v>
      </c>
      <c r="N724">
        <v>2</v>
      </c>
      <c r="O724" t="s">
        <v>3904</v>
      </c>
      <c r="P724">
        <v>0</v>
      </c>
      <c r="Q724">
        <v>0</v>
      </c>
      <c r="R724">
        <v>0</v>
      </c>
      <c r="S724">
        <v>0</v>
      </c>
      <c r="T724">
        <v>5</v>
      </c>
      <c r="U724">
        <v>0</v>
      </c>
      <c r="V724">
        <v>0</v>
      </c>
      <c r="W724">
        <v>0</v>
      </c>
      <c r="X724">
        <v>1</v>
      </c>
      <c r="Y724">
        <v>0</v>
      </c>
    </row>
    <row r="725" spans="1:25" x14ac:dyDescent="0.25">
      <c r="A725" t="s">
        <v>510</v>
      </c>
      <c r="B725" t="s">
        <v>5243</v>
      </c>
      <c r="C725">
        <v>0</v>
      </c>
      <c r="D725">
        <v>0</v>
      </c>
      <c r="E725">
        <v>0</v>
      </c>
      <c r="F725">
        <v>0</v>
      </c>
      <c r="G725">
        <v>1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0</v>
      </c>
      <c r="N725">
        <v>0</v>
      </c>
      <c r="O725" t="s">
        <v>4871</v>
      </c>
      <c r="P725">
        <v>0</v>
      </c>
      <c r="Q725">
        <v>0</v>
      </c>
      <c r="R725">
        <v>0</v>
      </c>
      <c r="S725">
        <v>0</v>
      </c>
      <c r="T725">
        <v>4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x14ac:dyDescent="0.25">
      <c r="A726" t="s">
        <v>9</v>
      </c>
      <c r="B726" t="s">
        <v>5244</v>
      </c>
      <c r="C726">
        <v>0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1</v>
      </c>
      <c r="J726">
        <v>1</v>
      </c>
      <c r="K726">
        <v>0</v>
      </c>
      <c r="L726">
        <v>0</v>
      </c>
      <c r="M726">
        <v>0</v>
      </c>
      <c r="N726">
        <v>1</v>
      </c>
      <c r="O726" t="s">
        <v>4735</v>
      </c>
      <c r="P726">
        <v>0</v>
      </c>
      <c r="Q726">
        <v>0</v>
      </c>
      <c r="R726">
        <v>0</v>
      </c>
      <c r="S726">
        <v>0</v>
      </c>
      <c r="T726">
        <v>5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5">
      <c r="A727" t="s">
        <v>37</v>
      </c>
      <c r="B727" t="s">
        <v>5246</v>
      </c>
      <c r="C727">
        <v>0</v>
      </c>
      <c r="D727">
        <v>0</v>
      </c>
      <c r="E727">
        <v>0</v>
      </c>
      <c r="F727">
        <v>0</v>
      </c>
      <c r="G727">
        <v>1</v>
      </c>
      <c r="H727">
        <v>0</v>
      </c>
      <c r="I727">
        <v>1</v>
      </c>
      <c r="J727">
        <v>1</v>
      </c>
      <c r="K727">
        <v>0</v>
      </c>
      <c r="L727">
        <v>0</v>
      </c>
      <c r="M727">
        <v>0</v>
      </c>
      <c r="N727">
        <v>0</v>
      </c>
      <c r="O727" t="s">
        <v>4657</v>
      </c>
      <c r="P727">
        <v>0</v>
      </c>
      <c r="Q727">
        <v>0</v>
      </c>
      <c r="R727">
        <v>0</v>
      </c>
      <c r="S727">
        <v>0</v>
      </c>
      <c r="T727">
        <v>4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x14ac:dyDescent="0.25">
      <c r="A728" t="s">
        <v>844</v>
      </c>
      <c r="B728" t="s">
        <v>5248</v>
      </c>
      <c r="C728">
        <v>1</v>
      </c>
      <c r="D728">
        <v>0</v>
      </c>
      <c r="E728">
        <v>0</v>
      </c>
      <c r="F728">
        <v>0</v>
      </c>
      <c r="G728">
        <v>1</v>
      </c>
      <c r="H728">
        <v>0</v>
      </c>
      <c r="I728">
        <v>1</v>
      </c>
      <c r="J728">
        <v>2</v>
      </c>
      <c r="K728">
        <v>0</v>
      </c>
      <c r="L728">
        <v>0</v>
      </c>
      <c r="M728">
        <v>1</v>
      </c>
      <c r="N728">
        <v>0</v>
      </c>
      <c r="O728" t="s">
        <v>4420</v>
      </c>
      <c r="P728">
        <v>0</v>
      </c>
      <c r="Q728">
        <v>0</v>
      </c>
      <c r="R728">
        <v>0</v>
      </c>
      <c r="S728">
        <v>0</v>
      </c>
      <c r="T728">
        <v>4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x14ac:dyDescent="0.25">
      <c r="A729" t="s">
        <v>5369</v>
      </c>
      <c r="B729" t="s">
        <v>5244</v>
      </c>
      <c r="C729">
        <v>0</v>
      </c>
      <c r="D729">
        <v>0</v>
      </c>
      <c r="E729">
        <v>0</v>
      </c>
      <c r="F729">
        <v>0</v>
      </c>
      <c r="G729">
        <v>1</v>
      </c>
      <c r="H729">
        <v>0</v>
      </c>
      <c r="I729">
        <v>1</v>
      </c>
      <c r="J729">
        <v>0</v>
      </c>
      <c r="K729">
        <v>0</v>
      </c>
      <c r="L729">
        <v>0</v>
      </c>
      <c r="M729">
        <v>0</v>
      </c>
      <c r="N729">
        <v>1</v>
      </c>
      <c r="O729" t="s">
        <v>5370</v>
      </c>
      <c r="P729">
        <v>0</v>
      </c>
      <c r="Q729">
        <v>0</v>
      </c>
      <c r="R729">
        <v>0</v>
      </c>
      <c r="S729">
        <v>0</v>
      </c>
      <c r="T729">
        <v>4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x14ac:dyDescent="0.25">
      <c r="A730" t="s">
        <v>3741</v>
      </c>
      <c r="B730" t="s">
        <v>5250</v>
      </c>
      <c r="C730">
        <v>0</v>
      </c>
      <c r="D730">
        <v>0</v>
      </c>
      <c r="E730">
        <v>0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0</v>
      </c>
      <c r="N730">
        <v>0</v>
      </c>
      <c r="O730" t="s">
        <v>4054</v>
      </c>
      <c r="P730">
        <v>0</v>
      </c>
      <c r="Q730">
        <v>0</v>
      </c>
      <c r="R730">
        <v>0</v>
      </c>
      <c r="S730">
        <v>0</v>
      </c>
      <c r="T730">
        <v>4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5">
      <c r="A731" t="s">
        <v>5435</v>
      </c>
      <c r="B731" t="s">
        <v>5243</v>
      </c>
      <c r="C731">
        <v>0</v>
      </c>
      <c r="D731">
        <v>0</v>
      </c>
      <c r="E731">
        <v>0</v>
      </c>
      <c r="F731">
        <v>0</v>
      </c>
      <c r="G731">
        <v>1</v>
      </c>
      <c r="H731">
        <v>0</v>
      </c>
      <c r="I731">
        <v>1</v>
      </c>
      <c r="J731">
        <v>2</v>
      </c>
      <c r="K731">
        <v>0</v>
      </c>
      <c r="L731">
        <v>0</v>
      </c>
      <c r="M731">
        <v>2</v>
      </c>
      <c r="N731">
        <v>1</v>
      </c>
      <c r="O731" t="s">
        <v>7116</v>
      </c>
      <c r="P731">
        <v>0</v>
      </c>
      <c r="Q731">
        <v>0</v>
      </c>
      <c r="R731">
        <v>0</v>
      </c>
      <c r="S731">
        <v>0</v>
      </c>
      <c r="T731">
        <v>7</v>
      </c>
      <c r="U731">
        <v>2</v>
      </c>
      <c r="V731">
        <v>0</v>
      </c>
      <c r="W731">
        <v>0</v>
      </c>
      <c r="X731">
        <v>0</v>
      </c>
      <c r="Y731">
        <v>0</v>
      </c>
    </row>
    <row r="732" spans="1:25" x14ac:dyDescent="0.25">
      <c r="A732" t="s">
        <v>6869</v>
      </c>
      <c r="B732" t="s">
        <v>5248</v>
      </c>
      <c r="C732">
        <v>0</v>
      </c>
      <c r="D732">
        <v>0</v>
      </c>
      <c r="E732">
        <v>0</v>
      </c>
      <c r="F732">
        <v>0</v>
      </c>
      <c r="G732">
        <v>1</v>
      </c>
      <c r="H732">
        <v>0</v>
      </c>
      <c r="I732">
        <v>1</v>
      </c>
      <c r="J732">
        <v>0</v>
      </c>
      <c r="K732">
        <v>0</v>
      </c>
      <c r="L732">
        <v>0</v>
      </c>
      <c r="M732">
        <v>1</v>
      </c>
      <c r="N732">
        <v>0</v>
      </c>
      <c r="O732" t="s">
        <v>7117</v>
      </c>
      <c r="P732">
        <v>0</v>
      </c>
      <c r="Q732">
        <v>0</v>
      </c>
      <c r="R732">
        <v>0</v>
      </c>
      <c r="S732">
        <v>0</v>
      </c>
      <c r="T732">
        <v>3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x14ac:dyDescent="0.25">
      <c r="A733" t="s">
        <v>6516</v>
      </c>
      <c r="B733" t="s">
        <v>5250</v>
      </c>
      <c r="C733">
        <v>0</v>
      </c>
      <c r="D733">
        <v>0</v>
      </c>
      <c r="E733">
        <v>0</v>
      </c>
      <c r="F733">
        <v>0</v>
      </c>
      <c r="G733">
        <v>1</v>
      </c>
      <c r="H733">
        <v>0</v>
      </c>
      <c r="I733">
        <v>1</v>
      </c>
      <c r="J733">
        <v>0</v>
      </c>
      <c r="K733">
        <v>0</v>
      </c>
      <c r="L733">
        <v>0</v>
      </c>
      <c r="M733">
        <v>1</v>
      </c>
      <c r="N733">
        <v>1</v>
      </c>
      <c r="O733" t="s">
        <v>7118</v>
      </c>
      <c r="P733">
        <v>0</v>
      </c>
      <c r="Q733">
        <v>0</v>
      </c>
      <c r="R733">
        <v>0</v>
      </c>
      <c r="S733">
        <v>0</v>
      </c>
      <c r="T733">
        <v>4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5">
      <c r="A734" t="s">
        <v>6872</v>
      </c>
      <c r="B734" t="s">
        <v>5232</v>
      </c>
      <c r="C734">
        <v>0</v>
      </c>
      <c r="D734">
        <v>0</v>
      </c>
      <c r="E734">
        <v>0</v>
      </c>
      <c r="F734">
        <v>0</v>
      </c>
      <c r="G734">
        <v>1</v>
      </c>
      <c r="H734">
        <v>0</v>
      </c>
      <c r="I734">
        <v>1</v>
      </c>
      <c r="J734">
        <v>0</v>
      </c>
      <c r="K734">
        <v>0</v>
      </c>
      <c r="L734">
        <v>0</v>
      </c>
      <c r="M734">
        <v>0</v>
      </c>
      <c r="N734">
        <v>0</v>
      </c>
      <c r="O734" t="s">
        <v>7119</v>
      </c>
      <c r="P734">
        <v>0</v>
      </c>
      <c r="Q734">
        <v>0</v>
      </c>
      <c r="R734">
        <v>0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5">
      <c r="A735" t="s">
        <v>598</v>
      </c>
      <c r="B735" t="s">
        <v>5248</v>
      </c>
      <c r="C735">
        <v>0</v>
      </c>
      <c r="D735">
        <v>0</v>
      </c>
      <c r="E735">
        <v>9</v>
      </c>
      <c r="F735">
        <v>0</v>
      </c>
      <c r="G735">
        <v>1</v>
      </c>
      <c r="H735">
        <v>0</v>
      </c>
      <c r="I735">
        <v>1</v>
      </c>
      <c r="J735">
        <v>2</v>
      </c>
      <c r="K735">
        <v>1</v>
      </c>
      <c r="L735">
        <v>1</v>
      </c>
      <c r="M735">
        <v>1</v>
      </c>
      <c r="N735">
        <v>2</v>
      </c>
      <c r="O735" t="s">
        <v>4643</v>
      </c>
      <c r="P735">
        <v>0</v>
      </c>
      <c r="Q735">
        <v>0</v>
      </c>
      <c r="R735">
        <v>0</v>
      </c>
      <c r="S735">
        <v>0</v>
      </c>
      <c r="T735">
        <v>7</v>
      </c>
      <c r="U735">
        <v>1</v>
      </c>
      <c r="V735">
        <v>0</v>
      </c>
      <c r="W735">
        <v>0</v>
      </c>
      <c r="X735">
        <v>0</v>
      </c>
      <c r="Y735">
        <v>0</v>
      </c>
    </row>
    <row r="736" spans="1:25" x14ac:dyDescent="0.25">
      <c r="A736" t="s">
        <v>261</v>
      </c>
      <c r="B736" t="s">
        <v>5252</v>
      </c>
      <c r="C736">
        <v>0</v>
      </c>
      <c r="D736">
        <v>0</v>
      </c>
      <c r="E736">
        <v>9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1</v>
      </c>
      <c r="L736">
        <v>1</v>
      </c>
      <c r="M736">
        <v>0</v>
      </c>
      <c r="N736">
        <v>0</v>
      </c>
      <c r="O736" t="s">
        <v>4298</v>
      </c>
      <c r="P736">
        <v>0</v>
      </c>
      <c r="Q736">
        <v>0</v>
      </c>
      <c r="R736">
        <v>0</v>
      </c>
      <c r="S736">
        <v>0</v>
      </c>
      <c r="T736">
        <v>4</v>
      </c>
      <c r="U736">
        <v>1</v>
      </c>
      <c r="V736">
        <v>0</v>
      </c>
      <c r="W736">
        <v>0</v>
      </c>
      <c r="X736">
        <v>0</v>
      </c>
      <c r="Y736">
        <v>0</v>
      </c>
    </row>
    <row r="737" spans="1:25" x14ac:dyDescent="0.25">
      <c r="A737" t="s">
        <v>5809</v>
      </c>
      <c r="B737" t="s">
        <v>5248</v>
      </c>
      <c r="C737">
        <v>0</v>
      </c>
      <c r="D737">
        <v>0</v>
      </c>
      <c r="E737">
        <v>9</v>
      </c>
      <c r="F737">
        <v>0</v>
      </c>
      <c r="G737">
        <v>1</v>
      </c>
      <c r="H737">
        <v>0</v>
      </c>
      <c r="I737">
        <v>1</v>
      </c>
      <c r="J737">
        <v>3</v>
      </c>
      <c r="K737">
        <v>1</v>
      </c>
      <c r="L737">
        <v>0</v>
      </c>
      <c r="M737">
        <v>0</v>
      </c>
      <c r="N737">
        <v>0</v>
      </c>
      <c r="O737" t="s">
        <v>5810</v>
      </c>
      <c r="P737">
        <v>0</v>
      </c>
      <c r="Q737">
        <v>0</v>
      </c>
      <c r="R737">
        <v>0</v>
      </c>
      <c r="S737">
        <v>0</v>
      </c>
      <c r="T737">
        <v>6</v>
      </c>
      <c r="U737">
        <v>1</v>
      </c>
      <c r="V737">
        <v>0</v>
      </c>
      <c r="W737">
        <v>0</v>
      </c>
      <c r="X737">
        <v>0</v>
      </c>
      <c r="Y737">
        <v>0</v>
      </c>
    </row>
    <row r="738" spans="1:25" x14ac:dyDescent="0.25">
      <c r="A738" t="s">
        <v>302</v>
      </c>
      <c r="B738" t="s">
        <v>5239</v>
      </c>
      <c r="C738">
        <v>0</v>
      </c>
      <c r="D738">
        <v>0</v>
      </c>
      <c r="E738">
        <v>18</v>
      </c>
      <c r="F738">
        <v>0</v>
      </c>
      <c r="G738">
        <v>1</v>
      </c>
      <c r="H738">
        <v>0</v>
      </c>
      <c r="I738">
        <v>1</v>
      </c>
      <c r="J738">
        <v>2</v>
      </c>
      <c r="K738">
        <v>2</v>
      </c>
      <c r="L738">
        <v>1</v>
      </c>
      <c r="M738">
        <v>0</v>
      </c>
      <c r="N738">
        <v>1</v>
      </c>
      <c r="O738" t="s">
        <v>3847</v>
      </c>
      <c r="P738">
        <v>0</v>
      </c>
      <c r="Q738">
        <v>0</v>
      </c>
      <c r="R738">
        <v>0</v>
      </c>
      <c r="S738">
        <v>0</v>
      </c>
      <c r="T738">
        <v>7</v>
      </c>
      <c r="U738">
        <v>2</v>
      </c>
      <c r="V738">
        <v>0</v>
      </c>
      <c r="W738">
        <v>1</v>
      </c>
      <c r="X738">
        <v>0</v>
      </c>
      <c r="Y738">
        <v>0</v>
      </c>
    </row>
    <row r="739" spans="1:25" x14ac:dyDescent="0.25">
      <c r="A739" t="s">
        <v>5714</v>
      </c>
      <c r="B739" t="s">
        <v>5235</v>
      </c>
      <c r="C739">
        <v>0</v>
      </c>
      <c r="D739">
        <v>0</v>
      </c>
      <c r="E739">
        <v>18</v>
      </c>
      <c r="F739">
        <v>0</v>
      </c>
      <c r="G739">
        <v>1</v>
      </c>
      <c r="H739">
        <v>0</v>
      </c>
      <c r="I739">
        <v>1</v>
      </c>
      <c r="J739">
        <v>2</v>
      </c>
      <c r="K739">
        <v>2</v>
      </c>
      <c r="L739">
        <v>1</v>
      </c>
      <c r="M739">
        <v>0</v>
      </c>
      <c r="N739">
        <v>0</v>
      </c>
      <c r="O739" t="s">
        <v>5715</v>
      </c>
      <c r="P739">
        <v>0</v>
      </c>
      <c r="Q739">
        <v>0</v>
      </c>
      <c r="R739">
        <v>0</v>
      </c>
      <c r="S739">
        <v>0</v>
      </c>
      <c r="T739">
        <v>5</v>
      </c>
      <c r="U739">
        <v>2</v>
      </c>
      <c r="V739">
        <v>0</v>
      </c>
      <c r="W739">
        <v>0</v>
      </c>
      <c r="X739">
        <v>0</v>
      </c>
      <c r="Y739">
        <v>0</v>
      </c>
    </row>
    <row r="740" spans="1:25" x14ac:dyDescent="0.25">
      <c r="A740" t="s">
        <v>5782</v>
      </c>
      <c r="B740" t="s">
        <v>5237</v>
      </c>
      <c r="C740">
        <v>0</v>
      </c>
      <c r="D740">
        <v>0</v>
      </c>
      <c r="E740">
        <v>27</v>
      </c>
      <c r="F740">
        <v>0</v>
      </c>
      <c r="G740">
        <v>1</v>
      </c>
      <c r="H740">
        <v>0</v>
      </c>
      <c r="I740">
        <v>1</v>
      </c>
      <c r="J740">
        <v>2</v>
      </c>
      <c r="K740">
        <v>3</v>
      </c>
      <c r="L740">
        <v>0</v>
      </c>
      <c r="M740">
        <v>0</v>
      </c>
      <c r="N740">
        <v>2</v>
      </c>
      <c r="O740" t="s">
        <v>5783</v>
      </c>
      <c r="P740">
        <v>0</v>
      </c>
      <c r="Q740">
        <v>0</v>
      </c>
      <c r="R740">
        <v>0</v>
      </c>
      <c r="S740">
        <v>0</v>
      </c>
      <c r="T740">
        <v>7</v>
      </c>
      <c r="U740">
        <v>3</v>
      </c>
      <c r="V740">
        <v>0</v>
      </c>
      <c r="W740">
        <v>0</v>
      </c>
      <c r="X740">
        <v>0</v>
      </c>
      <c r="Y740">
        <v>1</v>
      </c>
    </row>
    <row r="741" spans="1:25" x14ac:dyDescent="0.25">
      <c r="A741" t="s">
        <v>5001</v>
      </c>
      <c r="B741" t="s">
        <v>5235</v>
      </c>
      <c r="C741">
        <v>0</v>
      </c>
      <c r="D741">
        <v>0</v>
      </c>
      <c r="E741">
        <v>27</v>
      </c>
      <c r="F741">
        <v>0</v>
      </c>
      <c r="G741">
        <v>1</v>
      </c>
      <c r="H741">
        <v>0</v>
      </c>
      <c r="I741">
        <v>1</v>
      </c>
      <c r="J741">
        <v>1</v>
      </c>
      <c r="K741">
        <v>3</v>
      </c>
      <c r="L741">
        <v>0</v>
      </c>
      <c r="M741">
        <v>0</v>
      </c>
      <c r="N741">
        <v>2</v>
      </c>
      <c r="O741" t="s">
        <v>5000</v>
      </c>
      <c r="P741">
        <v>0</v>
      </c>
      <c r="Q741">
        <v>0</v>
      </c>
      <c r="R741">
        <v>0</v>
      </c>
      <c r="S741">
        <v>0</v>
      </c>
      <c r="T741">
        <v>6</v>
      </c>
      <c r="U741">
        <v>3</v>
      </c>
      <c r="V741">
        <v>0</v>
      </c>
      <c r="W741">
        <v>0</v>
      </c>
      <c r="X741">
        <v>0</v>
      </c>
      <c r="Y741">
        <v>0</v>
      </c>
    </row>
    <row r="742" spans="1:25" x14ac:dyDescent="0.25">
      <c r="A742" t="s">
        <v>5872</v>
      </c>
      <c r="B742" t="s">
        <v>5253</v>
      </c>
      <c r="C742">
        <v>0</v>
      </c>
      <c r="D742">
        <v>0</v>
      </c>
      <c r="E742">
        <v>36</v>
      </c>
      <c r="F742">
        <v>0</v>
      </c>
      <c r="G742">
        <v>1</v>
      </c>
      <c r="H742">
        <v>0</v>
      </c>
      <c r="I742">
        <v>1</v>
      </c>
      <c r="J742">
        <v>5</v>
      </c>
      <c r="K742">
        <v>4</v>
      </c>
      <c r="L742">
        <v>0</v>
      </c>
      <c r="M742">
        <v>0</v>
      </c>
      <c r="N742">
        <v>0</v>
      </c>
      <c r="O742" t="s">
        <v>5873</v>
      </c>
      <c r="P742">
        <v>0</v>
      </c>
      <c r="Q742">
        <v>0</v>
      </c>
      <c r="R742">
        <v>0</v>
      </c>
      <c r="S742">
        <v>0</v>
      </c>
      <c r="T742">
        <v>8</v>
      </c>
      <c r="U742">
        <v>4</v>
      </c>
      <c r="V742">
        <v>0</v>
      </c>
      <c r="W742">
        <v>0</v>
      </c>
      <c r="X742">
        <v>0</v>
      </c>
      <c r="Y742">
        <v>0</v>
      </c>
    </row>
    <row r="743" spans="1:25" x14ac:dyDescent="0.25">
      <c r="A743" t="s">
        <v>6939</v>
      </c>
      <c r="B743" t="s">
        <v>5236</v>
      </c>
      <c r="C743">
        <v>0</v>
      </c>
      <c r="D743">
        <v>0</v>
      </c>
      <c r="E743">
        <v>36</v>
      </c>
      <c r="F743">
        <v>0</v>
      </c>
      <c r="G743">
        <v>1</v>
      </c>
      <c r="H743">
        <v>0</v>
      </c>
      <c r="I743">
        <v>1</v>
      </c>
      <c r="J743">
        <v>6</v>
      </c>
      <c r="K743">
        <v>4</v>
      </c>
      <c r="L743">
        <v>0</v>
      </c>
      <c r="M743">
        <v>1</v>
      </c>
      <c r="N743">
        <v>1</v>
      </c>
      <c r="O743" t="s">
        <v>7120</v>
      </c>
      <c r="P743">
        <v>0</v>
      </c>
      <c r="Q743">
        <v>0</v>
      </c>
      <c r="R743">
        <v>0</v>
      </c>
      <c r="S743">
        <v>0</v>
      </c>
      <c r="T743">
        <v>10</v>
      </c>
      <c r="U743">
        <v>4</v>
      </c>
      <c r="V743">
        <v>0</v>
      </c>
      <c r="W743">
        <v>1</v>
      </c>
      <c r="X743">
        <v>0</v>
      </c>
      <c r="Y743">
        <v>0</v>
      </c>
    </row>
    <row r="744" spans="1:25" x14ac:dyDescent="0.25">
      <c r="A744" t="s">
        <v>5478</v>
      </c>
      <c r="B744" t="s">
        <v>5236</v>
      </c>
      <c r="C744">
        <v>0</v>
      </c>
      <c r="D744">
        <v>0</v>
      </c>
      <c r="E744">
        <v>63</v>
      </c>
      <c r="F744">
        <v>0</v>
      </c>
      <c r="G744">
        <v>2</v>
      </c>
      <c r="H744">
        <v>0</v>
      </c>
      <c r="I744">
        <v>1</v>
      </c>
      <c r="J744">
        <v>9</v>
      </c>
      <c r="K744">
        <v>7</v>
      </c>
      <c r="L744">
        <v>0</v>
      </c>
      <c r="M744">
        <v>1</v>
      </c>
      <c r="N744">
        <v>1</v>
      </c>
      <c r="O744" t="s">
        <v>7121</v>
      </c>
      <c r="P744">
        <v>0</v>
      </c>
      <c r="Q744">
        <v>0</v>
      </c>
      <c r="R744">
        <v>0</v>
      </c>
      <c r="S744">
        <v>0</v>
      </c>
      <c r="T744">
        <v>12</v>
      </c>
      <c r="U744">
        <v>7</v>
      </c>
      <c r="V744">
        <v>0</v>
      </c>
      <c r="W744">
        <v>0</v>
      </c>
      <c r="X744">
        <v>0</v>
      </c>
      <c r="Y744">
        <v>0</v>
      </c>
    </row>
    <row r="745" spans="1:25" x14ac:dyDescent="0.25">
      <c r="A745" t="s">
        <v>6867</v>
      </c>
      <c r="B745" t="s">
        <v>5242</v>
      </c>
      <c r="C745">
        <v>0</v>
      </c>
      <c r="D745">
        <v>0</v>
      </c>
      <c r="E745">
        <v>0</v>
      </c>
      <c r="F745">
        <v>0</v>
      </c>
      <c r="G745">
        <v>1</v>
      </c>
      <c r="H745">
        <v>0</v>
      </c>
      <c r="I745">
        <v>0.2</v>
      </c>
      <c r="J745">
        <v>0</v>
      </c>
      <c r="K745">
        <v>0</v>
      </c>
      <c r="L745">
        <v>0</v>
      </c>
      <c r="M745">
        <v>1</v>
      </c>
      <c r="N745">
        <v>0</v>
      </c>
      <c r="O745" t="s">
        <v>7122</v>
      </c>
      <c r="P745">
        <v>0</v>
      </c>
      <c r="Q745">
        <v>0</v>
      </c>
      <c r="R745">
        <v>0</v>
      </c>
      <c r="S745">
        <v>0</v>
      </c>
      <c r="T745">
        <v>2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5">
      <c r="A746" t="s">
        <v>6868</v>
      </c>
      <c r="B746" t="s">
        <v>5254</v>
      </c>
      <c r="C746">
        <v>0</v>
      </c>
      <c r="D746">
        <v>0</v>
      </c>
      <c r="E746">
        <v>0</v>
      </c>
      <c r="F746">
        <v>0</v>
      </c>
      <c r="G746">
        <v>3</v>
      </c>
      <c r="H746">
        <v>0</v>
      </c>
      <c r="I746">
        <v>0.2</v>
      </c>
      <c r="J746">
        <v>2</v>
      </c>
      <c r="K746">
        <v>0</v>
      </c>
      <c r="L746">
        <v>0</v>
      </c>
      <c r="M746">
        <v>0</v>
      </c>
      <c r="N746">
        <v>1</v>
      </c>
      <c r="O746" t="s">
        <v>7123</v>
      </c>
      <c r="P746">
        <v>0</v>
      </c>
      <c r="Q746">
        <v>0</v>
      </c>
      <c r="R746">
        <v>0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5">
      <c r="A747" t="s">
        <v>4828</v>
      </c>
      <c r="B747" t="s">
        <v>5244</v>
      </c>
      <c r="C747">
        <v>0</v>
      </c>
      <c r="D747">
        <v>0</v>
      </c>
      <c r="E747">
        <v>13.5</v>
      </c>
      <c r="F747">
        <v>0</v>
      </c>
      <c r="G747">
        <v>1</v>
      </c>
      <c r="H747">
        <v>0</v>
      </c>
      <c r="I747">
        <v>0.2</v>
      </c>
      <c r="J747">
        <v>2</v>
      </c>
      <c r="K747">
        <v>1</v>
      </c>
      <c r="L747">
        <v>0</v>
      </c>
      <c r="M747">
        <v>1</v>
      </c>
      <c r="N747">
        <v>1</v>
      </c>
      <c r="O747" t="s">
        <v>4829</v>
      </c>
      <c r="P747">
        <v>0</v>
      </c>
      <c r="Q747">
        <v>0</v>
      </c>
      <c r="R747">
        <v>0</v>
      </c>
      <c r="S747">
        <v>0</v>
      </c>
      <c r="T747">
        <v>6</v>
      </c>
      <c r="U747">
        <v>1</v>
      </c>
      <c r="V747">
        <v>0</v>
      </c>
      <c r="W747">
        <v>1</v>
      </c>
      <c r="X747">
        <v>0</v>
      </c>
      <c r="Y747">
        <v>0</v>
      </c>
    </row>
    <row r="748" spans="1:25" x14ac:dyDescent="0.25">
      <c r="A748" t="s">
        <v>488</v>
      </c>
      <c r="B748" t="s">
        <v>5243</v>
      </c>
      <c r="C748">
        <v>0</v>
      </c>
      <c r="D748">
        <v>0</v>
      </c>
      <c r="E748">
        <v>27</v>
      </c>
      <c r="F748">
        <v>0</v>
      </c>
      <c r="G748">
        <v>1</v>
      </c>
      <c r="H748">
        <v>0</v>
      </c>
      <c r="I748">
        <v>0.2</v>
      </c>
      <c r="J748">
        <v>3</v>
      </c>
      <c r="K748">
        <v>2</v>
      </c>
      <c r="L748">
        <v>1</v>
      </c>
      <c r="M748">
        <v>0</v>
      </c>
      <c r="N748">
        <v>0</v>
      </c>
      <c r="O748" t="s">
        <v>4517</v>
      </c>
      <c r="P748">
        <v>0</v>
      </c>
      <c r="Q748">
        <v>0</v>
      </c>
      <c r="R748">
        <v>0</v>
      </c>
      <c r="S748">
        <v>0</v>
      </c>
      <c r="T748">
        <v>5</v>
      </c>
      <c r="U748">
        <v>2</v>
      </c>
      <c r="V748">
        <v>0</v>
      </c>
      <c r="W748">
        <v>0</v>
      </c>
      <c r="X748">
        <v>0</v>
      </c>
      <c r="Y748">
        <v>0</v>
      </c>
    </row>
    <row r="749" spans="1:25" x14ac:dyDescent="0.25">
      <c r="A749" t="s">
        <v>791</v>
      </c>
      <c r="B749" t="s">
        <v>5256</v>
      </c>
      <c r="C749">
        <v>0</v>
      </c>
      <c r="D749">
        <v>1</v>
      </c>
      <c r="E749">
        <v>135</v>
      </c>
      <c r="F749">
        <v>1</v>
      </c>
      <c r="G749">
        <v>1</v>
      </c>
      <c r="H749">
        <v>0</v>
      </c>
      <c r="I749">
        <v>0.2</v>
      </c>
      <c r="J749">
        <v>6</v>
      </c>
      <c r="K749">
        <v>10</v>
      </c>
      <c r="L749">
        <v>0</v>
      </c>
      <c r="M749">
        <v>0</v>
      </c>
      <c r="N749">
        <v>4</v>
      </c>
      <c r="O749" t="s">
        <v>3779</v>
      </c>
      <c r="P749">
        <v>0</v>
      </c>
      <c r="Q749">
        <v>0</v>
      </c>
      <c r="R749">
        <v>0</v>
      </c>
      <c r="S749">
        <v>0</v>
      </c>
      <c r="T749">
        <v>12</v>
      </c>
      <c r="U749">
        <v>10</v>
      </c>
      <c r="V749">
        <v>0</v>
      </c>
      <c r="W749">
        <v>0</v>
      </c>
      <c r="X749">
        <v>0</v>
      </c>
      <c r="Y749">
        <v>0</v>
      </c>
    </row>
    <row r="750" spans="1:25" x14ac:dyDescent="0.25">
      <c r="A750" t="s">
        <v>988</v>
      </c>
      <c r="B750" t="s">
        <v>5229</v>
      </c>
      <c r="C750">
        <v>0</v>
      </c>
      <c r="D750">
        <v>0</v>
      </c>
      <c r="E750">
        <v>0</v>
      </c>
      <c r="F750">
        <v>0</v>
      </c>
      <c r="G750">
        <v>1</v>
      </c>
      <c r="H750">
        <v>0</v>
      </c>
      <c r="I750">
        <v>0.1</v>
      </c>
      <c r="J750">
        <v>0</v>
      </c>
      <c r="K750">
        <v>0</v>
      </c>
      <c r="L750">
        <v>0</v>
      </c>
      <c r="M750">
        <v>1</v>
      </c>
      <c r="N750">
        <v>1</v>
      </c>
      <c r="O750" t="s">
        <v>4105</v>
      </c>
      <c r="P750">
        <v>0</v>
      </c>
      <c r="Q750">
        <v>0</v>
      </c>
      <c r="R750">
        <v>0</v>
      </c>
      <c r="S750">
        <v>0</v>
      </c>
      <c r="T750">
        <v>2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5">
      <c r="A751" t="s">
        <v>5410</v>
      </c>
      <c r="B751" t="s">
        <v>5254</v>
      </c>
      <c r="C751">
        <v>0</v>
      </c>
      <c r="D751">
        <v>0</v>
      </c>
      <c r="E751">
        <v>0</v>
      </c>
      <c r="F751">
        <v>0</v>
      </c>
      <c r="G751">
        <v>1</v>
      </c>
      <c r="H751">
        <v>0</v>
      </c>
      <c r="I751">
        <v>0.1</v>
      </c>
      <c r="J751">
        <v>0</v>
      </c>
      <c r="K751">
        <v>0</v>
      </c>
      <c r="L751">
        <v>0</v>
      </c>
      <c r="M751">
        <v>1</v>
      </c>
      <c r="N751">
        <v>2</v>
      </c>
      <c r="O751" t="s">
        <v>6095</v>
      </c>
      <c r="P751">
        <v>0</v>
      </c>
      <c r="Q751">
        <v>0</v>
      </c>
      <c r="R751">
        <v>0</v>
      </c>
      <c r="S751">
        <v>0</v>
      </c>
      <c r="T751">
        <v>3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5">
      <c r="A752" t="s">
        <v>5546</v>
      </c>
      <c r="B752" t="s">
        <v>5237</v>
      </c>
      <c r="C752">
        <v>0</v>
      </c>
      <c r="D752">
        <v>0</v>
      </c>
      <c r="E752">
        <v>0</v>
      </c>
      <c r="F752">
        <v>0</v>
      </c>
      <c r="G752">
        <v>1</v>
      </c>
      <c r="H752">
        <v>0</v>
      </c>
      <c r="I752">
        <v>0.1</v>
      </c>
      <c r="J752">
        <v>0</v>
      </c>
      <c r="K752">
        <v>0</v>
      </c>
      <c r="L752">
        <v>0</v>
      </c>
      <c r="M752">
        <v>0</v>
      </c>
      <c r="N752">
        <v>0</v>
      </c>
      <c r="O752" t="s">
        <v>7124</v>
      </c>
      <c r="P752">
        <v>0</v>
      </c>
      <c r="Q752">
        <v>0</v>
      </c>
      <c r="R752">
        <v>0</v>
      </c>
      <c r="S752">
        <v>0</v>
      </c>
      <c r="T752">
        <v>1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5">
      <c r="A753" t="s">
        <v>5176</v>
      </c>
      <c r="B753" t="s">
        <v>5242</v>
      </c>
      <c r="C753">
        <v>0</v>
      </c>
      <c r="D753">
        <v>0</v>
      </c>
      <c r="E753">
        <v>27</v>
      </c>
      <c r="F753">
        <v>0</v>
      </c>
      <c r="G753">
        <v>1</v>
      </c>
      <c r="H753">
        <v>0</v>
      </c>
      <c r="I753">
        <v>0.1</v>
      </c>
      <c r="J753">
        <v>1</v>
      </c>
      <c r="K753">
        <v>1</v>
      </c>
      <c r="L753">
        <v>1</v>
      </c>
      <c r="M753">
        <v>0</v>
      </c>
      <c r="N753">
        <v>0</v>
      </c>
      <c r="O753" t="s">
        <v>5177</v>
      </c>
      <c r="P753">
        <v>0</v>
      </c>
      <c r="Q753">
        <v>0</v>
      </c>
      <c r="R753">
        <v>0</v>
      </c>
      <c r="S753">
        <v>0</v>
      </c>
      <c r="T753">
        <v>2</v>
      </c>
      <c r="U753">
        <v>1</v>
      </c>
      <c r="V753">
        <v>0</v>
      </c>
      <c r="W753">
        <v>0</v>
      </c>
      <c r="X753">
        <v>0</v>
      </c>
      <c r="Y753">
        <v>0</v>
      </c>
    </row>
    <row r="754" spans="1:25" x14ac:dyDescent="0.25">
      <c r="A754" t="s">
        <v>6403</v>
      </c>
      <c r="B754" t="s">
        <v>5247</v>
      </c>
      <c r="C754">
        <v>0</v>
      </c>
      <c r="D754">
        <v>0</v>
      </c>
      <c r="E754">
        <v>108</v>
      </c>
      <c r="F754">
        <v>0</v>
      </c>
      <c r="G754">
        <v>1</v>
      </c>
      <c r="H754">
        <v>0</v>
      </c>
      <c r="I754">
        <v>0.1</v>
      </c>
      <c r="J754">
        <v>3</v>
      </c>
      <c r="K754">
        <v>4</v>
      </c>
      <c r="L754">
        <v>0</v>
      </c>
      <c r="M754">
        <v>1</v>
      </c>
      <c r="N754">
        <v>0</v>
      </c>
      <c r="O754" t="s">
        <v>6404</v>
      </c>
      <c r="P754">
        <v>0</v>
      </c>
      <c r="Q754">
        <v>0</v>
      </c>
      <c r="R754">
        <v>0</v>
      </c>
      <c r="S754">
        <v>0</v>
      </c>
      <c r="T754">
        <v>5</v>
      </c>
      <c r="U754">
        <v>4</v>
      </c>
      <c r="V754">
        <v>0</v>
      </c>
      <c r="W754">
        <v>1</v>
      </c>
      <c r="X754">
        <v>0</v>
      </c>
      <c r="Y754">
        <v>0</v>
      </c>
    </row>
    <row r="755" spans="1:25" x14ac:dyDescent="0.25">
      <c r="A755" t="s">
        <v>5327</v>
      </c>
      <c r="B755" t="s">
        <v>5250</v>
      </c>
      <c r="C755">
        <v>0</v>
      </c>
      <c r="D755">
        <v>0</v>
      </c>
      <c r="E755">
        <v>0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2</v>
      </c>
      <c r="O755" t="s">
        <v>6044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5">
      <c r="A756" t="s">
        <v>5263</v>
      </c>
      <c r="B756" t="s">
        <v>5249</v>
      </c>
      <c r="C756">
        <v>0</v>
      </c>
      <c r="D756">
        <v>0</v>
      </c>
      <c r="E756">
        <v>27</v>
      </c>
      <c r="F756">
        <v>0</v>
      </c>
      <c r="G756">
        <v>1</v>
      </c>
      <c r="H756">
        <v>0</v>
      </c>
      <c r="I756">
        <v>0</v>
      </c>
      <c r="J756">
        <v>2</v>
      </c>
      <c r="K756">
        <v>3</v>
      </c>
      <c r="L756">
        <v>0</v>
      </c>
      <c r="M756">
        <v>0</v>
      </c>
      <c r="N756">
        <v>1</v>
      </c>
      <c r="O756" t="s">
        <v>6089</v>
      </c>
      <c r="P756">
        <v>0</v>
      </c>
      <c r="Q756">
        <v>0</v>
      </c>
      <c r="R756">
        <v>0</v>
      </c>
      <c r="S756">
        <v>0</v>
      </c>
      <c r="T756">
        <v>3</v>
      </c>
      <c r="U756">
        <v>3</v>
      </c>
      <c r="V756">
        <v>0</v>
      </c>
      <c r="W756">
        <v>0</v>
      </c>
      <c r="X756">
        <v>0</v>
      </c>
      <c r="Y756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Hitter Ranks</vt:lpstr>
      <vt:lpstr>Pitcher Ranks</vt:lpstr>
      <vt:lpstr>HITTER</vt:lpstr>
      <vt:lpstr>PITCHER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2019-12-20T05:20:38Z</dcterms:modified>
</cp:coreProperties>
</file>